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prod.protected.ind\USER_SA1\Users_SA1\ef8071\Desktop\March 2025- forecast and historical tables\"/>
    </mc:Choice>
  </mc:AlternateContent>
  <xr:revisionPtr revIDLastSave="0" documentId="13_ncr:1_{C4EF89D3-FAE0-49DA-BDB9-5125B94C97D7}" xr6:coauthVersionLast="47" xr6:coauthVersionMax="47" xr10:uidLastSave="{00000000-0000-0000-0000-000000000000}"/>
  <bookViews>
    <workbookView xWindow="-120" yWindow="-120" windowWidth="29040" windowHeight="17640" firstSheet="25" activeTab="46" xr2:uid="{A2DD25C9-E256-468C-B720-D7361B25726D}"/>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9" sheetId="14" r:id="rId13"/>
    <sheet name="8" sheetId="13"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H7" i="18" l="1"/>
  <c r="EI7" i="18"/>
  <c r="EJ7" i="18"/>
  <c r="EK7" i="18"/>
  <c r="EL7" i="18"/>
  <c r="EM7" i="18"/>
  <c r="EN7" i="18"/>
  <c r="EO7" i="18"/>
  <c r="EP7" i="18"/>
  <c r="I24" i="48" l="1"/>
  <c r="H24" i="48"/>
  <c r="I25" i="48"/>
  <c r="H25" i="48"/>
  <c r="EJ13" i="48"/>
  <c r="EK13" i="48"/>
  <c r="EL13" i="48"/>
  <c r="EM13" i="48"/>
  <c r="EN13" i="48"/>
  <c r="EO13" i="48"/>
  <c r="EP13" i="48"/>
  <c r="AN19" i="8" l="1"/>
  <c r="AO19" i="8"/>
  <c r="AN17" i="6"/>
  <c r="AO17" i="6"/>
  <c r="EI31" i="24"/>
  <c r="EJ31" i="24"/>
  <c r="EK31" i="24"/>
  <c r="EL31" i="24"/>
  <c r="EM31" i="24"/>
  <c r="EN31" i="24"/>
  <c r="EO31" i="24"/>
  <c r="EP31" i="24"/>
  <c r="EQ31" i="24"/>
  <c r="EH47" i="22"/>
  <c r="EI47" i="22"/>
  <c r="EJ47" i="22"/>
  <c r="EK47" i="22"/>
  <c r="EL47" i="22"/>
  <c r="EM47" i="22"/>
  <c r="EN47" i="22"/>
  <c r="EO47" i="22"/>
  <c r="EP47" i="22"/>
  <c r="AN43" i="11"/>
  <c r="AO43" i="11"/>
  <c r="AN25" i="8"/>
  <c r="AO25" i="8"/>
  <c r="AN48" i="5"/>
  <c r="AO48" i="5"/>
  <c r="AN3" i="46"/>
  <c r="AO3" i="46"/>
  <c r="AP3" i="46"/>
  <c r="AM3" i="45"/>
  <c r="AN3" i="45"/>
  <c r="AO3" i="45" s="1"/>
  <c r="AO7" i="44"/>
  <c r="AP7" i="44"/>
  <c r="AO3" i="44"/>
  <c r="AP3" i="44"/>
  <c r="AO2" i="44"/>
  <c r="AP2" i="44" s="1"/>
  <c r="AN7" i="43"/>
  <c r="AO7" i="43"/>
  <c r="AN3" i="43"/>
  <c r="AO3" i="43"/>
  <c r="AN2" i="43"/>
  <c r="AO2" i="43"/>
  <c r="EU8" i="42"/>
  <c r="EM8" i="42"/>
  <c r="EN8" i="42"/>
  <c r="EO8" i="42"/>
  <c r="EP8" i="42"/>
  <c r="EQ8" i="42"/>
  <c r="ER8" i="42"/>
  <c r="ES8" i="42"/>
  <c r="ET8" i="42"/>
  <c r="EM4" i="42"/>
  <c r="EN4" i="42" s="1"/>
  <c r="EO4" i="42" s="1"/>
  <c r="EP4" i="42" s="1"/>
  <c r="EQ4" i="42" s="1"/>
  <c r="ER4" i="42" s="1"/>
  <c r="ES4" i="42" s="1"/>
  <c r="ET4" i="42" s="1"/>
  <c r="EU4" i="42" s="1"/>
  <c r="EM3" i="42"/>
  <c r="EM8" i="40"/>
  <c r="EN8" i="40"/>
  <c r="EO8" i="40"/>
  <c r="EP8" i="40"/>
  <c r="EQ8" i="40"/>
  <c r="ER8" i="40"/>
  <c r="ES8" i="40"/>
  <c r="ET8" i="40"/>
  <c r="EU8" i="40"/>
  <c r="EM4" i="40"/>
  <c r="EN4" i="40" s="1"/>
  <c r="EO4" i="40" s="1"/>
  <c r="EP4" i="40" s="1"/>
  <c r="EQ4" i="40" s="1"/>
  <c r="ER4" i="40" s="1"/>
  <c r="ES4" i="40" s="1"/>
  <c r="ET4" i="40" s="1"/>
  <c r="EU4" i="40" s="1"/>
  <c r="EM3" i="40"/>
  <c r="EN3" i="40" s="1"/>
  <c r="EM8" i="39"/>
  <c r="EN8" i="39"/>
  <c r="EO8" i="39"/>
  <c r="EP8" i="39"/>
  <c r="EQ8" i="39"/>
  <c r="ER8" i="39"/>
  <c r="ES8" i="39"/>
  <c r="ET8" i="39"/>
  <c r="EU8" i="39"/>
  <c r="ES4" i="39"/>
  <c r="ET4" i="39" s="1"/>
  <c r="ES3" i="39"/>
  <c r="EM4" i="39"/>
  <c r="EN4" i="39" s="1"/>
  <c r="EM3" i="39"/>
  <c r="EM8" i="38"/>
  <c r="EN8" i="38"/>
  <c r="EO8" i="38"/>
  <c r="EP8" i="38"/>
  <c r="EQ8" i="38"/>
  <c r="ER8" i="38"/>
  <c r="ES8" i="38"/>
  <c r="ET8" i="38"/>
  <c r="EU8" i="38"/>
  <c r="EU4" i="38"/>
  <c r="EU3" i="38"/>
  <c r="EM4" i="38"/>
  <c r="EN4" i="38" s="1"/>
  <c r="EO4" i="38" s="1"/>
  <c r="EP4" i="38" s="1"/>
  <c r="EQ4" i="38" s="1"/>
  <c r="ER4" i="38" s="1"/>
  <c r="ES4" i="38" s="1"/>
  <c r="ET4" i="38" s="1"/>
  <c r="EM3" i="38"/>
  <c r="M8" i="37"/>
  <c r="N8" i="37"/>
  <c r="O8" i="37"/>
  <c r="P8" i="37"/>
  <c r="Q8" i="37"/>
  <c r="R8" i="37"/>
  <c r="S8" i="37"/>
  <c r="T8" i="37"/>
  <c r="U8" i="37"/>
  <c r="V8" i="37"/>
  <c r="W8" i="37"/>
  <c r="X8" i="37"/>
  <c r="Y8" i="37"/>
  <c r="Z8" i="37"/>
  <c r="AA8" i="37"/>
  <c r="AB8" i="37"/>
  <c r="AC8" i="37"/>
  <c r="AD8" i="37"/>
  <c r="AE8" i="37"/>
  <c r="AF8" i="37"/>
  <c r="AG8" i="37"/>
  <c r="AH8" i="37"/>
  <c r="AI8" i="37"/>
  <c r="AJ8" i="37"/>
  <c r="AK8" i="37"/>
  <c r="AL8" i="37"/>
  <c r="AM8" i="37"/>
  <c r="AN8" i="37"/>
  <c r="AO8" i="37"/>
  <c r="AP8" i="37"/>
  <c r="AQ8" i="37"/>
  <c r="AR8" i="37"/>
  <c r="AS8" i="37"/>
  <c r="AT8" i="37"/>
  <c r="AU8" i="37"/>
  <c r="AV8" i="37"/>
  <c r="AW8" i="37"/>
  <c r="AX8" i="37"/>
  <c r="AY8" i="37"/>
  <c r="AZ8" i="37"/>
  <c r="BA8" i="37"/>
  <c r="BB8" i="37"/>
  <c r="BC8" i="37"/>
  <c r="BD8" i="37"/>
  <c r="BE8" i="37"/>
  <c r="BF8" i="37"/>
  <c r="BG8" i="37"/>
  <c r="BH8" i="37"/>
  <c r="BI8" i="37"/>
  <c r="BJ8" i="37"/>
  <c r="BK8" i="37"/>
  <c r="BL8" i="37"/>
  <c r="BM8" i="37"/>
  <c r="BN8" i="37"/>
  <c r="BO8" i="37"/>
  <c r="BP8" i="37"/>
  <c r="BQ8" i="37"/>
  <c r="BR8" i="37"/>
  <c r="BS8" i="37"/>
  <c r="BT8" i="37"/>
  <c r="BU8" i="37"/>
  <c r="BV8" i="37"/>
  <c r="BW8" i="37"/>
  <c r="BX8" i="37"/>
  <c r="BY8" i="37"/>
  <c r="BZ8" i="37"/>
  <c r="CA8" i="37"/>
  <c r="CB8" i="37"/>
  <c r="CC8" i="37"/>
  <c r="CD8" i="37"/>
  <c r="CE8" i="37"/>
  <c r="CF8" i="37"/>
  <c r="CG8" i="37"/>
  <c r="CH8" i="37"/>
  <c r="CI8" i="37"/>
  <c r="CJ8" i="37"/>
  <c r="CK8" i="37"/>
  <c r="CL8" i="37"/>
  <c r="CM8" i="37"/>
  <c r="CN8" i="37"/>
  <c r="CO8" i="37"/>
  <c r="CP8" i="37"/>
  <c r="CQ8" i="37"/>
  <c r="CR8" i="37"/>
  <c r="CS8" i="37"/>
  <c r="CT8" i="37"/>
  <c r="CU8" i="37"/>
  <c r="CV8" i="37"/>
  <c r="CW8" i="37"/>
  <c r="CX8" i="37"/>
  <c r="CY8" i="37"/>
  <c r="CZ8" i="37"/>
  <c r="DA8" i="37"/>
  <c r="DB8" i="37"/>
  <c r="DC8" i="37"/>
  <c r="DD8" i="37"/>
  <c r="DE8" i="37"/>
  <c r="DF8" i="37"/>
  <c r="DG8" i="37"/>
  <c r="DH8" i="37"/>
  <c r="DI8" i="37"/>
  <c r="DJ8" i="37"/>
  <c r="DK8" i="37"/>
  <c r="DL8" i="37"/>
  <c r="DM8" i="37"/>
  <c r="DN8" i="37"/>
  <c r="DO8" i="37"/>
  <c r="DP8" i="37"/>
  <c r="DQ8" i="37"/>
  <c r="DR8" i="37"/>
  <c r="DS8" i="37"/>
  <c r="DT8" i="37"/>
  <c r="DU8" i="37"/>
  <c r="DV8" i="37"/>
  <c r="DW8" i="37"/>
  <c r="DX8" i="37"/>
  <c r="DY8" i="37"/>
  <c r="DZ8" i="37"/>
  <c r="EA8" i="37"/>
  <c r="EB8" i="37"/>
  <c r="EC8" i="37"/>
  <c r="ED8" i="37"/>
  <c r="EE8" i="37"/>
  <c r="EF8" i="37"/>
  <c r="EG8" i="37"/>
  <c r="EH8" i="37"/>
  <c r="EI8" i="37"/>
  <c r="EJ8" i="37"/>
  <c r="EK8" i="37"/>
  <c r="EL8" i="37"/>
  <c r="EM8" i="37"/>
  <c r="EN8" i="37"/>
  <c r="EO8" i="37"/>
  <c r="EP8" i="37"/>
  <c r="EQ8" i="37"/>
  <c r="ER8" i="37"/>
  <c r="ES8" i="37"/>
  <c r="ET8" i="37"/>
  <c r="EU8" i="37"/>
  <c r="L8" i="37"/>
  <c r="ET4" i="37"/>
  <c r="EU4" i="37" s="1"/>
  <c r="ET3" i="37"/>
  <c r="EM4" i="37"/>
  <c r="EN4" i="37" s="1"/>
  <c r="EO4" i="37" s="1"/>
  <c r="EP4" i="37" s="1"/>
  <c r="EQ4" i="37" s="1"/>
  <c r="ER4" i="37" s="1"/>
  <c r="ES4" i="37" s="1"/>
  <c r="EM3" i="37"/>
  <c r="EM8" i="36"/>
  <c r="EN8" i="36"/>
  <c r="EO8" i="36"/>
  <c r="EP8" i="36"/>
  <c r="EQ8" i="36"/>
  <c r="ER8" i="36"/>
  <c r="ES8" i="36"/>
  <c r="ET8" i="36"/>
  <c r="EU8" i="36"/>
  <c r="EU4" i="36"/>
  <c r="EU3" i="36"/>
  <c r="EM4" i="36"/>
  <c r="EN4" i="36"/>
  <c r="EO4" i="36" s="1"/>
  <c r="EP4" i="36" s="1"/>
  <c r="EQ4" i="36" s="1"/>
  <c r="ER4" i="36" s="1"/>
  <c r="EM3" i="36"/>
  <c r="EM8" i="35"/>
  <c r="EN8" i="35"/>
  <c r="EO8" i="35"/>
  <c r="EP8" i="35"/>
  <c r="EQ8" i="35"/>
  <c r="ER8" i="35"/>
  <c r="ES8" i="35"/>
  <c r="ET8" i="35"/>
  <c r="EU8" i="35"/>
  <c r="ET4" i="35"/>
  <c r="EU4" i="35" s="1"/>
  <c r="ET3" i="35"/>
  <c r="EM4" i="35"/>
  <c r="EN3" i="35" s="1"/>
  <c r="EM3" i="35"/>
  <c r="EM8" i="34"/>
  <c r="EN8" i="34"/>
  <c r="EO8" i="34"/>
  <c r="EP8" i="34"/>
  <c r="EQ8" i="34"/>
  <c r="ER8" i="34"/>
  <c r="ES8" i="34"/>
  <c r="ET8" i="34"/>
  <c r="EU8" i="34"/>
  <c r="EM4" i="34"/>
  <c r="EN4" i="34" s="1"/>
  <c r="EO4" i="34" s="1"/>
  <c r="EP4" i="34" s="1"/>
  <c r="EQ4" i="34" s="1"/>
  <c r="ER4" i="34" s="1"/>
  <c r="ES4" i="34" s="1"/>
  <c r="ET4" i="34" s="1"/>
  <c r="EU4" i="34" s="1"/>
  <c r="EM3" i="34"/>
  <c r="EM8" i="33"/>
  <c r="EN8" i="33"/>
  <c r="EO8" i="33"/>
  <c r="EP8" i="33"/>
  <c r="EQ8" i="33"/>
  <c r="ER8" i="33"/>
  <c r="ES8" i="33"/>
  <c r="ET8" i="33"/>
  <c r="EU8" i="33"/>
  <c r="ET4" i="33"/>
  <c r="EU4" i="33" s="1"/>
  <c r="ET3" i="33"/>
  <c r="EM4" i="33"/>
  <c r="EN4" i="33" s="1"/>
  <c r="EO4" i="33" s="1"/>
  <c r="EP4" i="33" s="1"/>
  <c r="EQ4" i="33" s="1"/>
  <c r="ER4" i="33" s="1"/>
  <c r="ES4" i="33" s="1"/>
  <c r="EM3" i="33"/>
  <c r="EN3" i="33" s="1"/>
  <c r="EM8" i="32"/>
  <c r="EN8" i="32"/>
  <c r="EO8" i="32"/>
  <c r="EP8" i="32"/>
  <c r="EQ8" i="32"/>
  <c r="ER8" i="32"/>
  <c r="ES8" i="32"/>
  <c r="ET8" i="32"/>
  <c r="EU8" i="32"/>
  <c r="EU4" i="32"/>
  <c r="EU3" i="32"/>
  <c r="EM4" i="32"/>
  <c r="EN4" i="32" s="1"/>
  <c r="EO4" i="32" s="1"/>
  <c r="EP4" i="32" s="1"/>
  <c r="EQ4" i="32" s="1"/>
  <c r="ER4" i="32" s="1"/>
  <c r="ES4" i="32" s="1"/>
  <c r="ET4" i="32" s="1"/>
  <c r="EM3" i="32"/>
  <c r="EM8" i="31"/>
  <c r="EN8" i="31"/>
  <c r="EO8" i="31"/>
  <c r="EP8" i="31"/>
  <c r="EQ8" i="31"/>
  <c r="ER8" i="31"/>
  <c r="ES8" i="31"/>
  <c r="ET8" i="31"/>
  <c r="EU8" i="31"/>
  <c r="ES4" i="31"/>
  <c r="ET4" i="31" s="1"/>
  <c r="EU4" i="31" s="1"/>
  <c r="ES3" i="31"/>
  <c r="EM4" i="31"/>
  <c r="EN4" i="31" s="1"/>
  <c r="EO4" i="31" s="1"/>
  <c r="EP4" i="31" s="1"/>
  <c r="EQ4" i="31" s="1"/>
  <c r="ER4" i="31" s="1"/>
  <c r="EM3" i="31"/>
  <c r="EN3" i="31" s="1"/>
  <c r="ER8" i="30"/>
  <c r="ES8" i="30"/>
  <c r="ET8" i="30"/>
  <c r="EU8" i="30"/>
  <c r="EN3" i="30"/>
  <c r="EO3" i="30" s="1"/>
  <c r="EP3" i="30" s="1"/>
  <c r="EQ3" i="30" s="1"/>
  <c r="ER3" i="30" s="1"/>
  <c r="ES3" i="30" s="1"/>
  <c r="ET3" i="30" s="1"/>
  <c r="EU3" i="30" s="1"/>
  <c r="ER4" i="30"/>
  <c r="ES4" i="30" s="1"/>
  <c r="ET4" i="30" s="1"/>
  <c r="EU4" i="30" s="1"/>
  <c r="EM8" i="29"/>
  <c r="EN8" i="29"/>
  <c r="EO8" i="29"/>
  <c r="EP8" i="29"/>
  <c r="EQ8" i="29"/>
  <c r="ER8" i="29"/>
  <c r="ES8" i="29"/>
  <c r="ET8" i="29"/>
  <c r="EU8" i="29"/>
  <c r="ES4" i="29"/>
  <c r="ET3" i="29" s="1"/>
  <c r="ET4" i="29"/>
  <c r="ES3" i="29"/>
  <c r="EM4" i="29"/>
  <c r="EN4" i="29" s="1"/>
  <c r="EO4" i="29" s="1"/>
  <c r="EP4" i="29" s="1"/>
  <c r="EQ4" i="29" s="1"/>
  <c r="ER4" i="29" s="1"/>
  <c r="EM3" i="29"/>
  <c r="EN3" i="29" s="1"/>
  <c r="F417" i="26"/>
  <c r="F418" i="26"/>
  <c r="F419" i="26"/>
  <c r="F420" i="26"/>
  <c r="F421" i="26"/>
  <c r="F422" i="26"/>
  <c r="F423" i="26"/>
  <c r="F424" i="26"/>
  <c r="F425" i="26"/>
  <c r="F426" i="26"/>
  <c r="F427" i="26"/>
  <c r="F428" i="26"/>
  <c r="F429" i="26"/>
  <c r="F430" i="26"/>
  <c r="F431" i="26"/>
  <c r="F432" i="26"/>
  <c r="F407" i="26"/>
  <c r="F408" i="26"/>
  <c r="F409" i="26"/>
  <c r="F410" i="26"/>
  <c r="F411" i="26"/>
  <c r="F412" i="26"/>
  <c r="F413" i="26"/>
  <c r="F414" i="26"/>
  <c r="F415" i="26"/>
  <c r="F416" i="26"/>
  <c r="EI7" i="25"/>
  <c r="EJ7" i="25"/>
  <c r="EK7" i="25"/>
  <c r="EL7" i="25"/>
  <c r="EM7" i="25"/>
  <c r="EN7" i="25"/>
  <c r="EO7" i="25"/>
  <c r="EP7" i="25"/>
  <c r="EQ7" i="25"/>
  <c r="EP4" i="25"/>
  <c r="EQ4" i="25" s="1"/>
  <c r="EP3" i="25"/>
  <c r="EI4" i="25"/>
  <c r="EJ4" i="25" s="1"/>
  <c r="EK4" i="25" s="1"/>
  <c r="EL4" i="25" s="1"/>
  <c r="EM4" i="25" s="1"/>
  <c r="EN4" i="25" s="1"/>
  <c r="EO4" i="25" s="1"/>
  <c r="EI3" i="25"/>
  <c r="EJ3" i="25" s="1"/>
  <c r="EI7" i="24"/>
  <c r="EJ7" i="24"/>
  <c r="EK7" i="24"/>
  <c r="EL7" i="24"/>
  <c r="EM7" i="24"/>
  <c r="EN7" i="24"/>
  <c r="EO7" i="24"/>
  <c r="EP7" i="24"/>
  <c r="EQ7" i="24"/>
  <c r="EO4" i="24"/>
  <c r="EP4" i="24" s="1"/>
  <c r="EQ4" i="24" s="1"/>
  <c r="EO3" i="24"/>
  <c r="EI4" i="24"/>
  <c r="EJ4" i="24" s="1"/>
  <c r="EK4" i="24" s="1"/>
  <c r="EL4" i="24" s="1"/>
  <c r="EM4" i="24" s="1"/>
  <c r="EN4" i="24" s="1"/>
  <c r="EI3" i="24"/>
  <c r="EP7" i="23"/>
  <c r="EP4" i="23"/>
  <c r="EP3" i="23"/>
  <c r="EH7" i="22"/>
  <c r="EI7" i="22"/>
  <c r="EJ7" i="22"/>
  <c r="EK7" i="22"/>
  <c r="EL7" i="22"/>
  <c r="EM7" i="22"/>
  <c r="EN7" i="22"/>
  <c r="EO7" i="22"/>
  <c r="EP7" i="22"/>
  <c r="EG36" i="22"/>
  <c r="EG47" i="22"/>
  <c r="EH3" i="22"/>
  <c r="EI3" i="22"/>
  <c r="EJ3" i="22" s="1"/>
  <c r="EK3" i="22" s="1"/>
  <c r="EL3" i="22" s="1"/>
  <c r="EM3" i="22" s="1"/>
  <c r="EN3" i="22" s="1"/>
  <c r="EO3" i="22" s="1"/>
  <c r="EP3" i="22" s="1"/>
  <c r="EH4" i="22"/>
  <c r="EI4" i="22" s="1"/>
  <c r="EJ4" i="22" s="1"/>
  <c r="EK4" i="22" s="1"/>
  <c r="EL4" i="22" s="1"/>
  <c r="EM4" i="22" s="1"/>
  <c r="EN4" i="22" s="1"/>
  <c r="EO4" i="22" s="1"/>
  <c r="EP4" i="22" s="1"/>
  <c r="EI7" i="21"/>
  <c r="EJ7" i="21"/>
  <c r="EK7" i="21"/>
  <c r="EL7" i="21"/>
  <c r="EM7" i="21"/>
  <c r="EN7" i="21"/>
  <c r="EO7" i="21"/>
  <c r="EP7" i="21"/>
  <c r="EQ7" i="21"/>
  <c r="EP3" i="21"/>
  <c r="EQ3" i="21" s="1"/>
  <c r="EQ4" i="21"/>
  <c r="EM4" i="21"/>
  <c r="EN4" i="21" s="1"/>
  <c r="EO4" i="21" s="1"/>
  <c r="EP4" i="21" s="1"/>
  <c r="EM3" i="21"/>
  <c r="EI4" i="21"/>
  <c r="EJ4" i="21" s="1"/>
  <c r="EK4" i="21" s="1"/>
  <c r="EL4" i="21" s="1"/>
  <c r="EI3" i="21"/>
  <c r="EO7" i="20"/>
  <c r="EP7" i="20"/>
  <c r="EQ7" i="20"/>
  <c r="EO4" i="20"/>
  <c r="EP4" i="20" s="1"/>
  <c r="EQ4" i="20" s="1"/>
  <c r="EO3" i="20"/>
  <c r="EN7" i="20"/>
  <c r="EN4" i="20"/>
  <c r="EN3" i="20"/>
  <c r="AO3" i="19"/>
  <c r="AO7" i="19" s="1"/>
  <c r="AP3" i="19"/>
  <c r="AP7" i="19" s="1"/>
  <c r="AO2" i="19"/>
  <c r="AP2" i="19" s="1"/>
  <c r="EO4" i="18"/>
  <c r="EP4" i="18"/>
  <c r="EO3" i="18"/>
  <c r="EP3" i="18" s="1"/>
  <c r="EH4" i="18"/>
  <c r="EI4" i="18" s="1"/>
  <c r="EJ4" i="18" s="1"/>
  <c r="EK4" i="18" s="1"/>
  <c r="EL4" i="18" s="1"/>
  <c r="EM4" i="18" s="1"/>
  <c r="EN4" i="18" s="1"/>
  <c r="EH3" i="18"/>
  <c r="T7" i="17"/>
  <c r="U7" i="17"/>
  <c r="V7" i="17"/>
  <c r="W7" i="17"/>
  <c r="X7" i="17"/>
  <c r="Y7" i="17"/>
  <c r="Z7" i="17"/>
  <c r="AA7" i="17"/>
  <c r="AB7" i="17"/>
  <c r="AB3" i="17"/>
  <c r="Z4" i="17"/>
  <c r="AA4" i="17" s="1"/>
  <c r="AB4" i="17" s="1"/>
  <c r="Z3" i="17"/>
  <c r="T4" i="17"/>
  <c r="U4" i="17"/>
  <c r="V4" i="17"/>
  <c r="W4" i="17" s="1"/>
  <c r="X4" i="17" s="1"/>
  <c r="Y4" i="17" s="1"/>
  <c r="T3" i="17"/>
  <c r="EH7" i="16"/>
  <c r="EI7" i="16"/>
  <c r="EJ7" i="16"/>
  <c r="EK7" i="16"/>
  <c r="EL7" i="16"/>
  <c r="EM7" i="16"/>
  <c r="EN7" i="16"/>
  <c r="EO7" i="16"/>
  <c r="EP7" i="16"/>
  <c r="EP4" i="16"/>
  <c r="EP3" i="16"/>
  <c r="EH4" i="16"/>
  <c r="EI4" i="16" s="1"/>
  <c r="EJ4" i="16" s="1"/>
  <c r="EK4" i="16" s="1"/>
  <c r="EL4" i="16" s="1"/>
  <c r="EM4" i="16" s="1"/>
  <c r="EN4" i="16" s="1"/>
  <c r="EO4" i="16" s="1"/>
  <c r="EH3" i="16"/>
  <c r="AN3" i="15"/>
  <c r="AN7" i="15" s="1"/>
  <c r="AO3" i="15"/>
  <c r="AO7" i="15" s="1"/>
  <c r="AN2" i="15"/>
  <c r="AO2" i="15"/>
  <c r="EM7" i="14"/>
  <c r="EN7" i="14"/>
  <c r="EO7" i="14"/>
  <c r="EP7" i="14"/>
  <c r="EM4" i="14"/>
  <c r="EN4" i="14"/>
  <c r="EO4" i="14" s="1"/>
  <c r="EP4" i="14" s="1"/>
  <c r="EM3" i="14"/>
  <c r="EN3" i="14"/>
  <c r="EO3" i="14" s="1"/>
  <c r="EJ4" i="14"/>
  <c r="EJ7" i="14" s="1"/>
  <c r="EJ3" i="14"/>
  <c r="EH7" i="14"/>
  <c r="EI7" i="14"/>
  <c r="EH4" i="14"/>
  <c r="EI4" i="14" s="1"/>
  <c r="EH3" i="14"/>
  <c r="AN7" i="12"/>
  <c r="AO7" i="12"/>
  <c r="AP7" i="12"/>
  <c r="AN3" i="12"/>
  <c r="AO3" i="12" s="1"/>
  <c r="AP3" i="12" s="1"/>
  <c r="AN7" i="11"/>
  <c r="AO7" i="11"/>
  <c r="AP7" i="11"/>
  <c r="AN3" i="11"/>
  <c r="AO3" i="11" s="1"/>
  <c r="AP3" i="11" s="1"/>
  <c r="AO7" i="10"/>
  <c r="AP7" i="10" s="1"/>
  <c r="AP3" i="10" s="1"/>
  <c r="AO2" i="10"/>
  <c r="AP2" i="10"/>
  <c r="AO7" i="9"/>
  <c r="AP7" i="9"/>
  <c r="AO3" i="9"/>
  <c r="AP3" i="9"/>
  <c r="AO2" i="9"/>
  <c r="AP2" i="9" s="1"/>
  <c r="AN7" i="8"/>
  <c r="AO7" i="8"/>
  <c r="AN3" i="8"/>
  <c r="AO3" i="8"/>
  <c r="AN2" i="8"/>
  <c r="AO2" i="8" s="1"/>
  <c r="EN3" i="42" l="1"/>
  <c r="EO3" i="42" s="1"/>
  <c r="EP3" i="42" s="1"/>
  <c r="EQ3" i="42" s="1"/>
  <c r="ER3" i="42" s="1"/>
  <c r="ES3" i="42" s="1"/>
  <c r="ET3" i="42" s="1"/>
  <c r="EU3" i="42" s="1"/>
  <c r="EO3" i="40"/>
  <c r="EP3" i="40" s="1"/>
  <c r="EQ3" i="40" s="1"/>
  <c r="ER3" i="40" s="1"/>
  <c r="ES3" i="40" s="1"/>
  <c r="ET3" i="40" s="1"/>
  <c r="EU3" i="40" s="1"/>
  <c r="EU3" i="39"/>
  <c r="EU4" i="39"/>
  <c r="ET3" i="39"/>
  <c r="EO4" i="39"/>
  <c r="EP4" i="39" s="1"/>
  <c r="EQ4" i="39" s="1"/>
  <c r="ER4" i="39" s="1"/>
  <c r="EO3" i="39"/>
  <c r="EP3" i="39" s="1"/>
  <c r="EQ3" i="39" s="1"/>
  <c r="ER3" i="39" s="1"/>
  <c r="EN3" i="39"/>
  <c r="EN3" i="38"/>
  <c r="EO3" i="38" s="1"/>
  <c r="EP3" i="38" s="1"/>
  <c r="EQ3" i="38" s="1"/>
  <c r="ER3" i="38" s="1"/>
  <c r="ES3" i="38" s="1"/>
  <c r="ET3" i="38" s="1"/>
  <c r="EU3" i="37"/>
  <c r="EN3" i="37"/>
  <c r="EO3" i="37" s="1"/>
  <c r="EP3" i="37" s="1"/>
  <c r="EQ3" i="37" s="1"/>
  <c r="ER3" i="37" s="1"/>
  <c r="ES3" i="37" s="1"/>
  <c r="ES4" i="36"/>
  <c r="ET4" i="36" s="1"/>
  <c r="EN3" i="36"/>
  <c r="EO3" i="36" s="1"/>
  <c r="EP3" i="36" s="1"/>
  <c r="EQ3" i="36" s="1"/>
  <c r="ER3" i="36" s="1"/>
  <c r="ES3" i="36" s="1"/>
  <c r="ET3" i="36" s="1"/>
  <c r="EU3" i="35"/>
  <c r="EN4" i="35"/>
  <c r="EO4" i="35" s="1"/>
  <c r="EP4" i="35" s="1"/>
  <c r="EQ4" i="35" s="1"/>
  <c r="ER4" i="35" s="1"/>
  <c r="ES4" i="35" s="1"/>
  <c r="EN3" i="34"/>
  <c r="EO3" i="34" s="1"/>
  <c r="EP3" i="34" s="1"/>
  <c r="EQ3" i="34" s="1"/>
  <c r="ER3" i="34" s="1"/>
  <c r="ES3" i="34" s="1"/>
  <c r="ET3" i="34" s="1"/>
  <c r="EU3" i="34" s="1"/>
  <c r="EU3" i="33"/>
  <c r="EO3" i="33"/>
  <c r="EP3" i="33" s="1"/>
  <c r="EQ3" i="33" s="1"/>
  <c r="ER3" i="33" s="1"/>
  <c r="ES3" i="33" s="1"/>
  <c r="EN3" i="32"/>
  <c r="EO3" i="32" s="1"/>
  <c r="EP3" i="32" s="1"/>
  <c r="EQ3" i="32" s="1"/>
  <c r="ER3" i="32" s="1"/>
  <c r="ES3" i="32" s="1"/>
  <c r="ET3" i="32" s="1"/>
  <c r="ET3" i="31"/>
  <c r="EU3" i="31" s="1"/>
  <c r="EO3" i="31"/>
  <c r="EP3" i="31" s="1"/>
  <c r="EQ3" i="31" s="1"/>
  <c r="ER3" i="31" s="1"/>
  <c r="EU3" i="29"/>
  <c r="EU4" i="29"/>
  <c r="EO3" i="29"/>
  <c r="EP3" i="29" s="1"/>
  <c r="EQ3" i="29" s="1"/>
  <c r="ER3" i="29" s="1"/>
  <c r="EQ3" i="25"/>
  <c r="EK3" i="25"/>
  <c r="EL3" i="25" s="1"/>
  <c r="EM3" i="25" s="1"/>
  <c r="EN3" i="25" s="1"/>
  <c r="EO3" i="25" s="1"/>
  <c r="EP3" i="24"/>
  <c r="EQ3" i="24" s="1"/>
  <c r="EJ3" i="24"/>
  <c r="EK3" i="24" s="1"/>
  <c r="EL3" i="24" s="1"/>
  <c r="EM3" i="24" s="1"/>
  <c r="EN3" i="24" s="1"/>
  <c r="EN3" i="21"/>
  <c r="EO3" i="21" s="1"/>
  <c r="EJ3" i="21"/>
  <c r="EK3" i="21" s="1"/>
  <c r="EL3" i="21" s="1"/>
  <c r="EP3" i="20"/>
  <c r="EQ3" i="20" s="1"/>
  <c r="EI3" i="18"/>
  <c r="EJ3" i="18" s="1"/>
  <c r="EK3" i="18" s="1"/>
  <c r="EL3" i="18" s="1"/>
  <c r="EM3" i="18" s="1"/>
  <c r="EN3" i="18" s="1"/>
  <c r="AA3" i="17"/>
  <c r="U3" i="17"/>
  <c r="V3" i="17" s="1"/>
  <c r="W3" i="17" s="1"/>
  <c r="X3" i="17" s="1"/>
  <c r="Y3" i="17" s="1"/>
  <c r="EI3" i="16"/>
  <c r="EJ3" i="16" s="1"/>
  <c r="EK3" i="16" s="1"/>
  <c r="EL3" i="16" s="1"/>
  <c r="EM3" i="16" s="1"/>
  <c r="EN3" i="16" s="1"/>
  <c r="EO3" i="16" s="1"/>
  <c r="EP3" i="14"/>
  <c r="EK4" i="14"/>
  <c r="EL4" i="14" s="1"/>
  <c r="EK3" i="14"/>
  <c r="EK7" i="14" s="1"/>
  <c r="EI3" i="14"/>
  <c r="AO3" i="10"/>
  <c r="EO3" i="35" l="1"/>
  <c r="EP3" i="35" s="1"/>
  <c r="EQ3" i="35" s="1"/>
  <c r="ER3" i="35" s="1"/>
  <c r="ES3" i="35" s="1"/>
  <c r="EL3" i="14"/>
  <c r="EL7" i="14" s="1"/>
  <c r="AN7" i="6" l="1"/>
  <c r="AO7" i="6"/>
  <c r="AN3" i="6"/>
  <c r="AO3" i="6"/>
  <c r="AN2" i="6"/>
  <c r="AO2" i="6" s="1"/>
  <c r="AN7" i="5" l="1"/>
  <c r="AO7" i="5"/>
  <c r="AN3" i="5"/>
  <c r="AO3" i="5"/>
  <c r="AO2" i="5"/>
  <c r="AN2" i="5"/>
  <c r="AO3" i="4"/>
  <c r="AO7" i="4" s="1"/>
  <c r="AO2" i="4"/>
  <c r="AP2" i="4" s="1"/>
  <c r="AP3" i="4" s="1"/>
  <c r="AP7" i="4" s="1"/>
  <c r="EH7" i="23"/>
  <c r="EI7" i="23"/>
  <c r="EJ7" i="23"/>
  <c r="EK7" i="23"/>
  <c r="EL7" i="23"/>
  <c r="EM7" i="23"/>
  <c r="EN7" i="23"/>
  <c r="EO7" i="23"/>
  <c r="EO3" i="23"/>
  <c r="EO4" i="23"/>
  <c r="EK3" i="23"/>
  <c r="EL3" i="23"/>
  <c r="EM3" i="23"/>
  <c r="EN3" i="23"/>
  <c r="EM4" i="23"/>
  <c r="EN4" i="23"/>
  <c r="EH4" i="23"/>
  <c r="EI4" i="23"/>
  <c r="EJ4" i="23"/>
  <c r="EK4" i="23"/>
  <c r="EL4" i="23"/>
  <c r="EH3" i="23"/>
  <c r="EI3" i="23"/>
  <c r="EJ3" i="23"/>
  <c r="AN15" i="13"/>
  <c r="AO15" i="13"/>
  <c r="AN16" i="13"/>
  <c r="AO16" i="13"/>
  <c r="AN17" i="13"/>
  <c r="AO17" i="13"/>
  <c r="AN18" i="13"/>
  <c r="AO18" i="13"/>
  <c r="AN19" i="13"/>
  <c r="AO19" i="13"/>
  <c r="AN7" i="13"/>
  <c r="AO7" i="13"/>
  <c r="AN3" i="13"/>
  <c r="AO3" i="13"/>
  <c r="AN2" i="13"/>
  <c r="AO2" i="13"/>
  <c r="AN7" i="7"/>
  <c r="AO7" i="7"/>
  <c r="AN2" i="7"/>
  <c r="AO2" i="7"/>
  <c r="AN3" i="7"/>
  <c r="AO3" i="7"/>
  <c r="EQ8" i="30"/>
  <c r="EP8" i="30"/>
  <c r="EO8" i="30"/>
  <c r="EN8" i="30"/>
  <c r="EM8" i="30"/>
  <c r="EN4" i="30"/>
  <c r="EO4" i="30" s="1"/>
  <c r="EP4" i="30" s="1"/>
  <c r="EQ4" i="30" s="1"/>
  <c r="EM4" i="30"/>
  <c r="EM3" i="30"/>
  <c r="I13" i="48"/>
  <c r="H13" i="48"/>
  <c r="M13" i="48"/>
  <c r="N13" i="48"/>
  <c r="O13" i="48"/>
  <c r="P13" i="48"/>
  <c r="Q13" i="48"/>
  <c r="R13" i="48"/>
  <c r="S13" i="48"/>
  <c r="T13" i="48"/>
  <c r="U13" i="48"/>
  <c r="V13" i="48"/>
  <c r="W13" i="48"/>
  <c r="X13" i="48"/>
  <c r="Y13" i="48"/>
  <c r="Z13" i="48"/>
  <c r="AA13" i="48"/>
  <c r="AB13" i="48"/>
  <c r="AC13" i="48"/>
  <c r="AD13" i="48"/>
  <c r="AE13" i="48"/>
  <c r="AF13" i="48"/>
  <c r="AG13" i="48"/>
  <c r="AH13" i="48"/>
  <c r="AI13" i="48"/>
  <c r="AJ13" i="48"/>
  <c r="AK13" i="48"/>
  <c r="AL13" i="48"/>
  <c r="AM13" i="48"/>
  <c r="AN13" i="48"/>
  <c r="AO13" i="48"/>
  <c r="AP13" i="48"/>
  <c r="AQ13" i="48"/>
  <c r="AR13" i="48"/>
  <c r="AS13" i="48"/>
  <c r="AT13" i="48"/>
  <c r="AU13" i="48"/>
  <c r="AV13" i="48"/>
  <c r="AW13" i="48"/>
  <c r="AX13" i="48"/>
  <c r="AY13" i="48"/>
  <c r="AZ13" i="48"/>
  <c r="BA13" i="48"/>
  <c r="BB13" i="48"/>
  <c r="BC13" i="48"/>
  <c r="BD13" i="48"/>
  <c r="BE13" i="48"/>
  <c r="BF13" i="48"/>
  <c r="BG13" i="48"/>
  <c r="BH13" i="48"/>
  <c r="BI13" i="48"/>
  <c r="BJ13" i="48"/>
  <c r="BK13" i="48"/>
  <c r="BL13" i="48"/>
  <c r="BM13" i="48"/>
  <c r="BN13" i="48"/>
  <c r="BO13" i="48"/>
  <c r="BP13" i="48"/>
  <c r="BQ13" i="48"/>
  <c r="BR13" i="48"/>
  <c r="BS13" i="48"/>
  <c r="BT13" i="48"/>
  <c r="BU13" i="48"/>
  <c r="BV13" i="48"/>
  <c r="BW13" i="48"/>
  <c r="BX13" i="48"/>
  <c r="BY13" i="48"/>
  <c r="BZ13" i="48"/>
  <c r="CA13" i="48"/>
  <c r="CB13" i="48"/>
  <c r="CC13" i="48"/>
  <c r="CD13" i="48"/>
  <c r="CE13" i="48"/>
  <c r="CF13" i="48"/>
  <c r="CG13" i="48"/>
  <c r="CH13" i="48"/>
  <c r="CI13" i="48"/>
  <c r="CJ13" i="48"/>
  <c r="CK13" i="48"/>
  <c r="CL13" i="48"/>
  <c r="CM13" i="48"/>
  <c r="CN13" i="48"/>
  <c r="CO13" i="48"/>
  <c r="CP13" i="48"/>
  <c r="CQ13" i="48"/>
  <c r="CR13" i="48"/>
  <c r="CS13" i="48"/>
  <c r="CT13" i="48"/>
  <c r="CU13" i="48"/>
  <c r="CV13" i="48"/>
  <c r="CW13" i="48"/>
  <c r="CX13" i="48"/>
  <c r="CY13" i="48"/>
  <c r="CZ13" i="48"/>
  <c r="DA13" i="48"/>
  <c r="DB13" i="48"/>
  <c r="DC13" i="48"/>
  <c r="DD13" i="48"/>
  <c r="DE13" i="48"/>
  <c r="DF13" i="48"/>
  <c r="DG13" i="48"/>
  <c r="DH13" i="48"/>
  <c r="DI13" i="48"/>
  <c r="DJ13" i="48"/>
  <c r="DK13" i="48"/>
  <c r="DL13" i="48"/>
  <c r="DM13" i="48"/>
  <c r="DN13" i="48"/>
  <c r="DO13" i="48"/>
  <c r="DP13" i="48"/>
  <c r="DQ13" i="48"/>
  <c r="DR13" i="48"/>
  <c r="DS13" i="48"/>
  <c r="DT13" i="48"/>
  <c r="DU13" i="48"/>
  <c r="DV13" i="48"/>
  <c r="DW13" i="48"/>
  <c r="DX13" i="48"/>
  <c r="DY13" i="48"/>
  <c r="DZ13" i="48"/>
  <c r="EA13" i="48"/>
  <c r="EB13" i="48"/>
  <c r="EC13" i="48"/>
  <c r="ED13" i="48"/>
  <c r="EE13" i="48"/>
  <c r="EF13" i="48"/>
  <c r="EG13" i="48"/>
  <c r="EH13" i="48"/>
  <c r="EI13" i="48"/>
  <c r="L13" i="48"/>
  <c r="L8" i="48" l="1"/>
  <c r="M4" i="48"/>
  <c r="M3" i="48"/>
  <c r="A2" i="48"/>
  <c r="H2" i="48" s="1"/>
  <c r="N3" i="48" l="1"/>
  <c r="M8" i="48"/>
  <c r="N4" i="48"/>
  <c r="O4" i="48" s="1"/>
  <c r="P4" i="48" s="1"/>
  <c r="H3" i="48"/>
  <c r="H8" i="48" s="1"/>
  <c r="I2" i="48"/>
  <c r="I3" i="48" s="1"/>
  <c r="I8" i="48" s="1"/>
  <c r="O3" i="48"/>
  <c r="O8" i="48" s="1"/>
  <c r="N8" i="48" l="1"/>
  <c r="P3" i="48"/>
  <c r="P8" i="48" s="1"/>
  <c r="Q4" i="48"/>
  <c r="Q3" i="48" l="1"/>
  <c r="Q8" i="48" s="1"/>
  <c r="R4" i="48"/>
  <c r="R3" i="48" l="1"/>
  <c r="R8" i="48" s="1"/>
  <c r="S4" i="48"/>
  <c r="S3" i="48" l="1"/>
  <c r="S8" i="48" s="1"/>
  <c r="T4" i="48"/>
  <c r="T3" i="48" l="1"/>
  <c r="T8" i="48" s="1"/>
  <c r="U4" i="48"/>
  <c r="U3" i="48" l="1"/>
  <c r="V3" i="48" s="1"/>
  <c r="V4" i="48"/>
  <c r="V8" i="48" l="1"/>
  <c r="U8" i="48"/>
  <c r="W4" i="48"/>
  <c r="W3" i="48"/>
  <c r="W8" i="48" l="1"/>
  <c r="X3" i="48"/>
  <c r="X4" i="48"/>
  <c r="Y4" i="48" l="1"/>
  <c r="Y3" i="48"/>
  <c r="X8" i="48"/>
  <c r="Y8" i="48" l="1"/>
  <c r="Z4" i="48"/>
  <c r="Z3" i="48"/>
  <c r="Z8" i="48" l="1"/>
  <c r="AA4" i="48"/>
  <c r="AA3" i="48"/>
  <c r="AA8" i="48" l="1"/>
  <c r="AB3" i="48"/>
  <c r="AB4" i="48"/>
  <c r="AB8" i="48" l="1"/>
  <c r="AC3" i="48"/>
  <c r="AC4" i="48"/>
  <c r="AD4" i="48" l="1"/>
  <c r="AD3" i="48"/>
  <c r="AC8" i="48"/>
  <c r="AD8" i="48" l="1"/>
  <c r="AE4" i="48"/>
  <c r="AE3" i="48"/>
  <c r="AE8" i="48" l="1"/>
  <c r="AF4" i="48"/>
  <c r="AF3" i="48"/>
  <c r="AF8" i="48" l="1"/>
  <c r="AG4" i="48"/>
  <c r="AG3" i="48"/>
  <c r="AG8" i="48" l="1"/>
  <c r="AH4" i="48"/>
  <c r="AH3" i="48"/>
  <c r="AH8" i="48" l="1"/>
  <c r="AI4" i="48"/>
  <c r="AI3" i="48"/>
  <c r="AI8" i="48" l="1"/>
  <c r="AJ3" i="48"/>
  <c r="AJ4" i="48"/>
  <c r="AJ8" i="48" l="1"/>
  <c r="AK3" i="48"/>
  <c r="AK4" i="48"/>
  <c r="AK8" i="48" l="1"/>
  <c r="AL4" i="48"/>
  <c r="AL3" i="48"/>
  <c r="AL8" i="48" l="1"/>
  <c r="AM4" i="48"/>
  <c r="AM3" i="48"/>
  <c r="AM8" i="48" l="1"/>
  <c r="AN4" i="48"/>
  <c r="AN3" i="48"/>
  <c r="AN8" i="48" l="1"/>
  <c r="AO4" i="48"/>
  <c r="AO3" i="48"/>
  <c r="AO8" i="48" s="1"/>
  <c r="AP4" i="48" l="1"/>
  <c r="AP3" i="48"/>
  <c r="AP8" i="48" s="1"/>
  <c r="AQ4" i="48" l="1"/>
  <c r="AQ3" i="48"/>
  <c r="AR3" i="48" l="1"/>
  <c r="AR4" i="48"/>
  <c r="AQ8" i="48"/>
  <c r="AR8" i="48" l="1"/>
  <c r="AS3" i="48"/>
  <c r="AS4" i="48"/>
  <c r="AS8" i="48" l="1"/>
  <c r="AT4" i="48"/>
  <c r="AT3" i="48"/>
  <c r="AU4" i="48" l="1"/>
  <c r="AU3" i="48"/>
  <c r="AT8" i="48"/>
  <c r="AU8" i="48" l="1"/>
  <c r="AV3" i="48"/>
  <c r="AV4" i="48"/>
  <c r="AW4" i="48" l="1"/>
  <c r="AW3" i="48"/>
  <c r="AV8" i="48"/>
  <c r="AW8" i="48" l="1"/>
  <c r="AX4" i="48"/>
  <c r="AX3" i="48"/>
  <c r="AX8" i="48" l="1"/>
  <c r="AY4" i="48"/>
  <c r="AY3" i="48"/>
  <c r="AY8" i="48" l="1"/>
  <c r="AZ3" i="48"/>
  <c r="AZ4" i="48"/>
  <c r="BA3" i="48" l="1"/>
  <c r="BA4" i="48"/>
  <c r="AZ8" i="48"/>
  <c r="BB4" i="48" l="1"/>
  <c r="BB3" i="48"/>
  <c r="BA8" i="48"/>
  <c r="BB8" i="48" l="1"/>
  <c r="BC4" i="48"/>
  <c r="BC3" i="48"/>
  <c r="BC8" i="48" l="1"/>
  <c r="BD4" i="48"/>
  <c r="BD3" i="48"/>
  <c r="BD8" i="48" l="1"/>
  <c r="BE4" i="48"/>
  <c r="BE3" i="48"/>
  <c r="BE8" i="48" l="1"/>
  <c r="BF4" i="48"/>
  <c r="BF3" i="48"/>
  <c r="BF8" i="48" s="1"/>
  <c r="BG4" i="48" l="1"/>
  <c r="BG3" i="48"/>
  <c r="BG8" i="48" l="1"/>
  <c r="BH3" i="48"/>
  <c r="BH4" i="48"/>
  <c r="BI3" i="48" l="1"/>
  <c r="BI4" i="48"/>
  <c r="BH8" i="48"/>
  <c r="BJ4" i="48" l="1"/>
  <c r="BJ3" i="48"/>
  <c r="BI8" i="48"/>
  <c r="BJ8" i="48" l="1"/>
  <c r="BK4" i="48"/>
  <c r="BK3" i="48"/>
  <c r="BK8" i="48" l="1"/>
  <c r="BL3" i="48"/>
  <c r="BL4" i="48"/>
  <c r="BM4" i="48" l="1"/>
  <c r="BM3" i="48"/>
  <c r="BL8" i="48"/>
  <c r="BM8" i="48" l="1"/>
  <c r="BN4" i="48"/>
  <c r="BN3" i="48"/>
  <c r="BN8" i="48" l="1"/>
  <c r="BO4" i="48"/>
  <c r="BO3" i="48"/>
  <c r="BO8" i="48" l="1"/>
  <c r="BP3" i="48"/>
  <c r="BP4" i="48"/>
  <c r="BQ3" i="48" l="1"/>
  <c r="BQ4" i="48"/>
  <c r="BP8" i="48"/>
  <c r="I3" i="46"/>
  <c r="J3" i="46" s="1"/>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H3" i="45"/>
  <c r="I3" i="45" s="1"/>
  <c r="J3" i="45" s="1"/>
  <c r="K3" i="45" s="1"/>
  <c r="L3" i="45" s="1"/>
  <c r="M3" i="45" s="1"/>
  <c r="N3" i="45" s="1"/>
  <c r="O3" i="45" s="1"/>
  <c r="P3" i="45" s="1"/>
  <c r="Q3" i="45" s="1"/>
  <c r="R3" i="45" s="1"/>
  <c r="S3" i="45" s="1"/>
  <c r="T3" i="45" s="1"/>
  <c r="U3" i="45" s="1"/>
  <c r="V3" i="45" s="1"/>
  <c r="W3" i="45" s="1"/>
  <c r="X3" i="45" s="1"/>
  <c r="Y3" i="45" s="1"/>
  <c r="Z3" i="45" s="1"/>
  <c r="AA3" i="45" s="1"/>
  <c r="AB3" i="45" s="1"/>
  <c r="AC3" i="45" s="1"/>
  <c r="AD3" i="45" s="1"/>
  <c r="AE3" i="45" s="1"/>
  <c r="AF3" i="45" s="1"/>
  <c r="AG3" i="45" s="1"/>
  <c r="AH3" i="45" s="1"/>
  <c r="AI3" i="45" s="1"/>
  <c r="AJ3" i="45" s="1"/>
  <c r="AK3" i="45" s="1"/>
  <c r="AL3" i="45" s="1"/>
  <c r="H3" i="44"/>
  <c r="H7" i="44" s="1"/>
  <c r="I2" i="44"/>
  <c r="G3" i="43"/>
  <c r="G7" i="43" s="1"/>
  <c r="H2" i="43"/>
  <c r="L8" i="42"/>
  <c r="M4" i="42"/>
  <c r="N4" i="42" s="1"/>
  <c r="O4" i="42" s="1"/>
  <c r="P4" i="42" s="1"/>
  <c r="Q4" i="42" s="1"/>
  <c r="R4" i="42" s="1"/>
  <c r="S4" i="42" s="1"/>
  <c r="T4" i="42" s="1"/>
  <c r="U4" i="42" s="1"/>
  <c r="V4" i="42" s="1"/>
  <c r="W4" i="42" s="1"/>
  <c r="X4" i="42" s="1"/>
  <c r="Y4" i="42" s="1"/>
  <c r="Z4" i="42" s="1"/>
  <c r="AA4" i="42" s="1"/>
  <c r="AB4" i="42" s="1"/>
  <c r="AC4" i="42" s="1"/>
  <c r="AD4" i="42" s="1"/>
  <c r="AE4" i="42" s="1"/>
  <c r="AF4" i="42" s="1"/>
  <c r="AG4" i="42" s="1"/>
  <c r="AH4" i="42" s="1"/>
  <c r="AI4" i="42" s="1"/>
  <c r="AJ4" i="42" s="1"/>
  <c r="AK4" i="42" s="1"/>
  <c r="AL4" i="42" s="1"/>
  <c r="AM4" i="42" s="1"/>
  <c r="AN4" i="42" s="1"/>
  <c r="AO4" i="42" s="1"/>
  <c r="AP4" i="42" s="1"/>
  <c r="AQ4" i="42" s="1"/>
  <c r="AR4" i="42" s="1"/>
  <c r="AS4" i="42" s="1"/>
  <c r="AT4" i="42" s="1"/>
  <c r="AU4" i="42" s="1"/>
  <c r="AV4" i="42" s="1"/>
  <c r="AW4" i="42" s="1"/>
  <c r="AX4" i="42" s="1"/>
  <c r="AY4" i="42" s="1"/>
  <c r="AZ4" i="42" s="1"/>
  <c r="BA4" i="42" s="1"/>
  <c r="BB4" i="42" s="1"/>
  <c r="BC4" i="42" s="1"/>
  <c r="BD4" i="42" s="1"/>
  <c r="BE4" i="42" s="1"/>
  <c r="BF4" i="42" s="1"/>
  <c r="BG4" i="42" s="1"/>
  <c r="BH4" i="42" s="1"/>
  <c r="BI4" i="42" s="1"/>
  <c r="BJ4" i="42" s="1"/>
  <c r="BK4" i="42" s="1"/>
  <c r="BL4" i="42" s="1"/>
  <c r="BM4" i="42" s="1"/>
  <c r="BN4" i="42" s="1"/>
  <c r="BO4" i="42" s="1"/>
  <c r="BP4" i="42" s="1"/>
  <c r="BQ4" i="42" s="1"/>
  <c r="BR4" i="42" s="1"/>
  <c r="BS4" i="42" s="1"/>
  <c r="BT4" i="42" s="1"/>
  <c r="BU4" i="42" s="1"/>
  <c r="BV4" i="42" s="1"/>
  <c r="BW4" i="42" s="1"/>
  <c r="BX4" i="42" s="1"/>
  <c r="BY4" i="42" s="1"/>
  <c r="BZ4" i="42" s="1"/>
  <c r="CA4" i="42" s="1"/>
  <c r="CB4" i="42" s="1"/>
  <c r="CC4" i="42" s="1"/>
  <c r="CD4" i="42" s="1"/>
  <c r="CE4" i="42" s="1"/>
  <c r="CF4" i="42" s="1"/>
  <c r="CG4" i="42" s="1"/>
  <c r="CH4" i="42" s="1"/>
  <c r="CI4" i="42" s="1"/>
  <c r="CJ4" i="42" s="1"/>
  <c r="CK4" i="42" s="1"/>
  <c r="CL4" i="42" s="1"/>
  <c r="CM4" i="42" s="1"/>
  <c r="CN4" i="42" s="1"/>
  <c r="CO4" i="42" s="1"/>
  <c r="CP4" i="42" s="1"/>
  <c r="CQ4" i="42" s="1"/>
  <c r="CR4" i="42" s="1"/>
  <c r="CS4" i="42" s="1"/>
  <c r="CT4" i="42" s="1"/>
  <c r="CU4" i="42" s="1"/>
  <c r="CV4" i="42" s="1"/>
  <c r="CW4" i="42" s="1"/>
  <c r="CX4" i="42" s="1"/>
  <c r="CY4" i="42" s="1"/>
  <c r="CZ4" i="42" s="1"/>
  <c r="DA4" i="42" s="1"/>
  <c r="DB4" i="42" s="1"/>
  <c r="DC4" i="42" s="1"/>
  <c r="DD4" i="42" s="1"/>
  <c r="DE4" i="42" s="1"/>
  <c r="DF4" i="42" s="1"/>
  <c r="DG4" i="42" s="1"/>
  <c r="DH4" i="42" s="1"/>
  <c r="DI4" i="42" s="1"/>
  <c r="DJ4" i="42" s="1"/>
  <c r="DK4" i="42" s="1"/>
  <c r="DL4" i="42" s="1"/>
  <c r="DM4" i="42" s="1"/>
  <c r="DN4" i="42" s="1"/>
  <c r="DO4" i="42" s="1"/>
  <c r="DP4" i="42" s="1"/>
  <c r="DQ4" i="42" s="1"/>
  <c r="DR4" i="42" s="1"/>
  <c r="DS4" i="42" s="1"/>
  <c r="DT4" i="42" s="1"/>
  <c r="DU4" i="42" s="1"/>
  <c r="DV4" i="42" s="1"/>
  <c r="DW4" i="42" s="1"/>
  <c r="DX4" i="42" s="1"/>
  <c r="DY4" i="42" s="1"/>
  <c r="DZ4" i="42" s="1"/>
  <c r="EA4" i="42" s="1"/>
  <c r="EB4" i="42" s="1"/>
  <c r="EC4" i="42" s="1"/>
  <c r="ED4" i="42" s="1"/>
  <c r="EE4" i="42" s="1"/>
  <c r="EF4" i="42" s="1"/>
  <c r="EG4" i="42" s="1"/>
  <c r="EH4" i="42" s="1"/>
  <c r="EI4" i="42" s="1"/>
  <c r="EJ4" i="42" s="1"/>
  <c r="EK4" i="42" s="1"/>
  <c r="EL4" i="42" s="1"/>
  <c r="M3" i="42"/>
  <c r="A2" i="42"/>
  <c r="H2" i="42" s="1"/>
  <c r="L8" i="41"/>
  <c r="M4" i="41"/>
  <c r="N4" i="41" s="1"/>
  <c r="O4" i="41" s="1"/>
  <c r="P4" i="41" s="1"/>
  <c r="Q4" i="41" s="1"/>
  <c r="R4" i="41" s="1"/>
  <c r="S4" i="41" s="1"/>
  <c r="T4" i="41" s="1"/>
  <c r="U4" i="41" s="1"/>
  <c r="V4" i="41" s="1"/>
  <c r="W4" i="41" s="1"/>
  <c r="X4" i="41" s="1"/>
  <c r="Y4" i="41" s="1"/>
  <c r="Z4" i="41" s="1"/>
  <c r="AA4" i="41" s="1"/>
  <c r="AB4" i="41" s="1"/>
  <c r="AC4" i="41" s="1"/>
  <c r="AD4" i="41" s="1"/>
  <c r="AE4" i="41" s="1"/>
  <c r="AF4" i="41" s="1"/>
  <c r="AG4" i="41" s="1"/>
  <c r="AH4" i="41" s="1"/>
  <c r="AI4" i="41" s="1"/>
  <c r="AJ4" i="41" s="1"/>
  <c r="AK4" i="41" s="1"/>
  <c r="AL4" i="41" s="1"/>
  <c r="AM4" i="41" s="1"/>
  <c r="AN4" i="41" s="1"/>
  <c r="AO4" i="41" s="1"/>
  <c r="AP4" i="41" s="1"/>
  <c r="AQ4" i="41" s="1"/>
  <c r="AR4" i="41" s="1"/>
  <c r="AS4" i="41" s="1"/>
  <c r="AT4" i="41" s="1"/>
  <c r="AU4" i="41" s="1"/>
  <c r="AV4" i="41" s="1"/>
  <c r="AW4" i="41" s="1"/>
  <c r="AX4" i="41" s="1"/>
  <c r="AY4" i="41" s="1"/>
  <c r="AZ4" i="41" s="1"/>
  <c r="BA4" i="41" s="1"/>
  <c r="BB4" i="41" s="1"/>
  <c r="BC4" i="41" s="1"/>
  <c r="BD4" i="41" s="1"/>
  <c r="BE4" i="41" s="1"/>
  <c r="BF4" i="41" s="1"/>
  <c r="BG4" i="41" s="1"/>
  <c r="BH4" i="41" s="1"/>
  <c r="BI4" i="41" s="1"/>
  <c r="BJ4" i="41" s="1"/>
  <c r="BK4" i="41" s="1"/>
  <c r="BL4" i="41" s="1"/>
  <c r="BM4" i="41" s="1"/>
  <c r="BN4" i="41" s="1"/>
  <c r="BO4" i="41" s="1"/>
  <c r="BP4" i="41" s="1"/>
  <c r="BQ4" i="41" s="1"/>
  <c r="BR4" i="41" s="1"/>
  <c r="BS4" i="41" s="1"/>
  <c r="BT4" i="41" s="1"/>
  <c r="BU4" i="41" s="1"/>
  <c r="BV4" i="41" s="1"/>
  <c r="BW4" i="41" s="1"/>
  <c r="BX4" i="41" s="1"/>
  <c r="BY4" i="41" s="1"/>
  <c r="BZ4" i="41" s="1"/>
  <c r="CA4" i="41" s="1"/>
  <c r="CB4" i="41" s="1"/>
  <c r="CC4" i="41" s="1"/>
  <c r="CD4" i="41" s="1"/>
  <c r="CE4" i="41" s="1"/>
  <c r="CF4" i="41" s="1"/>
  <c r="CG4" i="41" s="1"/>
  <c r="CH4" i="41" s="1"/>
  <c r="CI4" i="41" s="1"/>
  <c r="CJ4" i="41" s="1"/>
  <c r="CK4" i="41" s="1"/>
  <c r="CL4" i="41" s="1"/>
  <c r="CM4" i="41" s="1"/>
  <c r="CN4" i="41" s="1"/>
  <c r="CO4" i="41" s="1"/>
  <c r="CP4" i="41" s="1"/>
  <c r="CQ4" i="41" s="1"/>
  <c r="CR4" i="41" s="1"/>
  <c r="CS4" i="41" s="1"/>
  <c r="CT4" i="41" s="1"/>
  <c r="CU4" i="41" s="1"/>
  <c r="CV4" i="41" s="1"/>
  <c r="CW4" i="41" s="1"/>
  <c r="CX4" i="41" s="1"/>
  <c r="CY4" i="41" s="1"/>
  <c r="CZ4" i="41" s="1"/>
  <c r="DA4" i="41" s="1"/>
  <c r="DB4" i="41" s="1"/>
  <c r="DC4" i="41" s="1"/>
  <c r="DD4" i="41" s="1"/>
  <c r="DE4" i="41" s="1"/>
  <c r="DF4" i="41" s="1"/>
  <c r="DG4" i="41" s="1"/>
  <c r="DH4" i="41" s="1"/>
  <c r="DI4" i="41" s="1"/>
  <c r="DJ4" i="41" s="1"/>
  <c r="DK4" i="41" s="1"/>
  <c r="DL4" i="41" s="1"/>
  <c r="DM4" i="41" s="1"/>
  <c r="DN4" i="41" s="1"/>
  <c r="DO4" i="41" s="1"/>
  <c r="DP4" i="41" s="1"/>
  <c r="DQ4" i="41" s="1"/>
  <c r="DR4" i="41" s="1"/>
  <c r="DS4" i="41" s="1"/>
  <c r="DT4" i="41" s="1"/>
  <c r="DU4" i="41" s="1"/>
  <c r="DV4" i="41" s="1"/>
  <c r="DW4" i="41" s="1"/>
  <c r="DX4" i="41" s="1"/>
  <c r="DY4" i="41" s="1"/>
  <c r="DZ4" i="41" s="1"/>
  <c r="EA4" i="41" s="1"/>
  <c r="EB4" i="41" s="1"/>
  <c r="EC4" i="41" s="1"/>
  <c r="ED4" i="41" s="1"/>
  <c r="EE4" i="41" s="1"/>
  <c r="EF4" i="41" s="1"/>
  <c r="EG4" i="41" s="1"/>
  <c r="EH4" i="41" s="1"/>
  <c r="EI4" i="41" s="1"/>
  <c r="EJ4" i="41" s="1"/>
  <c r="EK4" i="41" s="1"/>
  <c r="EL4" i="41" s="1"/>
  <c r="M3" i="41"/>
  <c r="A2" i="41"/>
  <c r="L8" i="40"/>
  <c r="M4" i="40"/>
  <c r="N4" i="40" s="1"/>
  <c r="O4" i="40" s="1"/>
  <c r="P4" i="40" s="1"/>
  <c r="Q4" i="40" s="1"/>
  <c r="R4" i="40" s="1"/>
  <c r="S4" i="40" s="1"/>
  <c r="T4" i="40" s="1"/>
  <c r="U4" i="40" s="1"/>
  <c r="V4" i="40" s="1"/>
  <c r="W4" i="40" s="1"/>
  <c r="X4" i="40" s="1"/>
  <c r="Y4" i="40" s="1"/>
  <c r="Z4" i="40" s="1"/>
  <c r="AA4" i="40" s="1"/>
  <c r="AB4" i="40" s="1"/>
  <c r="AC4" i="40" s="1"/>
  <c r="AD4" i="40" s="1"/>
  <c r="AE4" i="40" s="1"/>
  <c r="AF4" i="40" s="1"/>
  <c r="AG4" i="40" s="1"/>
  <c r="AH4" i="40" s="1"/>
  <c r="AI4" i="40" s="1"/>
  <c r="AJ4" i="40" s="1"/>
  <c r="AK4" i="40" s="1"/>
  <c r="AL4" i="40" s="1"/>
  <c r="AM4" i="40" s="1"/>
  <c r="AN4" i="40" s="1"/>
  <c r="AO4" i="40" s="1"/>
  <c r="AP4" i="40" s="1"/>
  <c r="AQ4" i="40" s="1"/>
  <c r="AR4" i="40" s="1"/>
  <c r="AS4" i="40" s="1"/>
  <c r="AT4" i="40" s="1"/>
  <c r="AU4" i="40" s="1"/>
  <c r="AV4" i="40" s="1"/>
  <c r="AW4" i="40" s="1"/>
  <c r="AX4" i="40" s="1"/>
  <c r="AY4" i="40" s="1"/>
  <c r="AZ4" i="40" s="1"/>
  <c r="BA4" i="40" s="1"/>
  <c r="BB4" i="40" s="1"/>
  <c r="BC4" i="40" s="1"/>
  <c r="BD4" i="40" s="1"/>
  <c r="BE4" i="40" s="1"/>
  <c r="BF4" i="40" s="1"/>
  <c r="BG4" i="40" s="1"/>
  <c r="BH4" i="40" s="1"/>
  <c r="BI4" i="40" s="1"/>
  <c r="BJ4" i="40" s="1"/>
  <c r="BK4" i="40" s="1"/>
  <c r="BL4" i="40" s="1"/>
  <c r="BM4" i="40" s="1"/>
  <c r="BN4" i="40" s="1"/>
  <c r="BO4" i="40" s="1"/>
  <c r="BP4" i="40" s="1"/>
  <c r="BQ4" i="40" s="1"/>
  <c r="BR4" i="40" s="1"/>
  <c r="BS4" i="40" s="1"/>
  <c r="BT4" i="40" s="1"/>
  <c r="BU4" i="40" s="1"/>
  <c r="BV4" i="40" s="1"/>
  <c r="BW4" i="40" s="1"/>
  <c r="BX4" i="40" s="1"/>
  <c r="BY4" i="40" s="1"/>
  <c r="BZ4" i="40" s="1"/>
  <c r="CA4" i="40" s="1"/>
  <c r="CB4" i="40" s="1"/>
  <c r="CC4" i="40" s="1"/>
  <c r="CD4" i="40" s="1"/>
  <c r="CE4" i="40" s="1"/>
  <c r="CF4" i="40" s="1"/>
  <c r="CG4" i="40" s="1"/>
  <c r="CH4" i="40" s="1"/>
  <c r="CI4" i="40" s="1"/>
  <c r="CJ4" i="40" s="1"/>
  <c r="CK4" i="40" s="1"/>
  <c r="CL4" i="40" s="1"/>
  <c r="CM4" i="40" s="1"/>
  <c r="CN4" i="40" s="1"/>
  <c r="CO4" i="40" s="1"/>
  <c r="CP4" i="40" s="1"/>
  <c r="CQ4" i="40" s="1"/>
  <c r="CR4" i="40" s="1"/>
  <c r="CS4" i="40" s="1"/>
  <c r="CT4" i="40" s="1"/>
  <c r="CU4" i="40" s="1"/>
  <c r="CV4" i="40" s="1"/>
  <c r="CW4" i="40" s="1"/>
  <c r="CX4" i="40" s="1"/>
  <c r="CY4" i="40" s="1"/>
  <c r="CZ4" i="40" s="1"/>
  <c r="DA4" i="40" s="1"/>
  <c r="DB4" i="40" s="1"/>
  <c r="DC4" i="40" s="1"/>
  <c r="DD4" i="40" s="1"/>
  <c r="DE4" i="40" s="1"/>
  <c r="DF4" i="40" s="1"/>
  <c r="DG4" i="40" s="1"/>
  <c r="DH4" i="40" s="1"/>
  <c r="DI4" i="40" s="1"/>
  <c r="DJ4" i="40" s="1"/>
  <c r="DK4" i="40" s="1"/>
  <c r="DL4" i="40" s="1"/>
  <c r="DM4" i="40" s="1"/>
  <c r="DN4" i="40" s="1"/>
  <c r="DO4" i="40" s="1"/>
  <c r="DP4" i="40" s="1"/>
  <c r="DQ4" i="40" s="1"/>
  <c r="DR4" i="40" s="1"/>
  <c r="DS4" i="40" s="1"/>
  <c r="DT4" i="40" s="1"/>
  <c r="DU4" i="40" s="1"/>
  <c r="DV4" i="40" s="1"/>
  <c r="DW4" i="40" s="1"/>
  <c r="DX4" i="40" s="1"/>
  <c r="DY4" i="40" s="1"/>
  <c r="DZ4" i="40" s="1"/>
  <c r="EA4" i="40" s="1"/>
  <c r="EB4" i="40" s="1"/>
  <c r="EC4" i="40" s="1"/>
  <c r="ED4" i="40" s="1"/>
  <c r="EE4" i="40" s="1"/>
  <c r="EF4" i="40" s="1"/>
  <c r="EG4" i="40" s="1"/>
  <c r="EH4" i="40" s="1"/>
  <c r="EI4" i="40" s="1"/>
  <c r="EJ4" i="40" s="1"/>
  <c r="EK4" i="40" s="1"/>
  <c r="EL4" i="40" s="1"/>
  <c r="M3" i="40"/>
  <c r="A2" i="40"/>
  <c r="H2" i="40" s="1"/>
  <c r="L8" i="39"/>
  <c r="M4" i="39"/>
  <c r="N4" i="39" s="1"/>
  <c r="O4" i="39" s="1"/>
  <c r="P4" i="39" s="1"/>
  <c r="Q4" i="39" s="1"/>
  <c r="R4" i="39" s="1"/>
  <c r="S4" i="39" s="1"/>
  <c r="T4" i="39" s="1"/>
  <c r="U4" i="39" s="1"/>
  <c r="V4" i="39" s="1"/>
  <c r="W4" i="39" s="1"/>
  <c r="X4" i="39" s="1"/>
  <c r="Y4" i="39" s="1"/>
  <c r="Z4" i="39" s="1"/>
  <c r="AA4" i="39" s="1"/>
  <c r="AB4" i="39" s="1"/>
  <c r="AC4" i="39" s="1"/>
  <c r="AD4" i="39" s="1"/>
  <c r="AE4" i="39" s="1"/>
  <c r="AF4" i="39" s="1"/>
  <c r="AG4" i="39" s="1"/>
  <c r="AH4" i="39" s="1"/>
  <c r="AI4" i="39" s="1"/>
  <c r="AJ4" i="39" s="1"/>
  <c r="AK4" i="39" s="1"/>
  <c r="AL4" i="39" s="1"/>
  <c r="AM4" i="39" s="1"/>
  <c r="AN4" i="39" s="1"/>
  <c r="AO4" i="39" s="1"/>
  <c r="AP4" i="39" s="1"/>
  <c r="AQ4" i="39" s="1"/>
  <c r="AR4" i="39" s="1"/>
  <c r="AS4" i="39" s="1"/>
  <c r="AT4" i="39" s="1"/>
  <c r="AU4" i="39" s="1"/>
  <c r="AV4" i="39" s="1"/>
  <c r="AW4" i="39" s="1"/>
  <c r="AX4" i="39" s="1"/>
  <c r="AY4" i="39" s="1"/>
  <c r="AZ4" i="39" s="1"/>
  <c r="BA4" i="39" s="1"/>
  <c r="BB4" i="39" s="1"/>
  <c r="BC4" i="39" s="1"/>
  <c r="BD4" i="39" s="1"/>
  <c r="BE4" i="39" s="1"/>
  <c r="BF4" i="39" s="1"/>
  <c r="BG4" i="39" s="1"/>
  <c r="BH4" i="39" s="1"/>
  <c r="BI4" i="39" s="1"/>
  <c r="BJ4" i="39" s="1"/>
  <c r="BK4" i="39" s="1"/>
  <c r="BL4" i="39" s="1"/>
  <c r="BM4" i="39" s="1"/>
  <c r="BN4" i="39" s="1"/>
  <c r="BO4" i="39" s="1"/>
  <c r="BP4" i="39" s="1"/>
  <c r="BQ4" i="39" s="1"/>
  <c r="BR4" i="39" s="1"/>
  <c r="BS4" i="39" s="1"/>
  <c r="BT4" i="39" s="1"/>
  <c r="BU4" i="39" s="1"/>
  <c r="BV4" i="39" s="1"/>
  <c r="BW4" i="39" s="1"/>
  <c r="BX4" i="39" s="1"/>
  <c r="BY4" i="39" s="1"/>
  <c r="BZ4" i="39" s="1"/>
  <c r="CA4" i="39" s="1"/>
  <c r="CB4" i="39" s="1"/>
  <c r="CC4" i="39" s="1"/>
  <c r="CD4" i="39" s="1"/>
  <c r="CE4" i="39" s="1"/>
  <c r="CF4" i="39" s="1"/>
  <c r="CG4" i="39" s="1"/>
  <c r="CH4" i="39" s="1"/>
  <c r="CI4" i="39" s="1"/>
  <c r="CJ4" i="39" s="1"/>
  <c r="CK4" i="39" s="1"/>
  <c r="CL4" i="39" s="1"/>
  <c r="CM4" i="39" s="1"/>
  <c r="CN4" i="39" s="1"/>
  <c r="CO4" i="39" s="1"/>
  <c r="CP4" i="39" s="1"/>
  <c r="CQ4" i="39" s="1"/>
  <c r="CR4" i="39" s="1"/>
  <c r="CS4" i="39" s="1"/>
  <c r="CT4" i="39" s="1"/>
  <c r="CU4" i="39" s="1"/>
  <c r="CV4" i="39" s="1"/>
  <c r="CW4" i="39" s="1"/>
  <c r="CX4" i="39" s="1"/>
  <c r="CY4" i="39" s="1"/>
  <c r="CZ4" i="39" s="1"/>
  <c r="DA4" i="39" s="1"/>
  <c r="DB4" i="39" s="1"/>
  <c r="DC4" i="39" s="1"/>
  <c r="DD4" i="39" s="1"/>
  <c r="DE4" i="39" s="1"/>
  <c r="DF4" i="39" s="1"/>
  <c r="DG4" i="39" s="1"/>
  <c r="DH4" i="39" s="1"/>
  <c r="DI4" i="39" s="1"/>
  <c r="DJ4" i="39" s="1"/>
  <c r="DK4" i="39" s="1"/>
  <c r="DL4" i="39" s="1"/>
  <c r="DM4" i="39" s="1"/>
  <c r="DN4" i="39" s="1"/>
  <c r="DO4" i="39" s="1"/>
  <c r="DP4" i="39" s="1"/>
  <c r="DQ4" i="39" s="1"/>
  <c r="DR4" i="39" s="1"/>
  <c r="DS4" i="39" s="1"/>
  <c r="DT4" i="39" s="1"/>
  <c r="DU4" i="39" s="1"/>
  <c r="DV4" i="39" s="1"/>
  <c r="DW4" i="39" s="1"/>
  <c r="DX4" i="39" s="1"/>
  <c r="DY4" i="39" s="1"/>
  <c r="DZ4" i="39" s="1"/>
  <c r="EA4" i="39" s="1"/>
  <c r="EB4" i="39" s="1"/>
  <c r="EC4" i="39" s="1"/>
  <c r="ED4" i="39" s="1"/>
  <c r="EE4" i="39" s="1"/>
  <c r="EF4" i="39" s="1"/>
  <c r="EG4" i="39" s="1"/>
  <c r="EH4" i="39" s="1"/>
  <c r="EI4" i="39" s="1"/>
  <c r="EJ4" i="39" s="1"/>
  <c r="EK4" i="39" s="1"/>
  <c r="EL4" i="39" s="1"/>
  <c r="M3" i="39"/>
  <c r="A2" i="39"/>
  <c r="H2" i="39" s="1"/>
  <c r="L8" i="38"/>
  <c r="M4" i="38"/>
  <c r="N4" i="38" s="1"/>
  <c r="O4" i="38" s="1"/>
  <c r="P4" i="38" s="1"/>
  <c r="Q4" i="38" s="1"/>
  <c r="R4" i="38" s="1"/>
  <c r="S4" i="38" s="1"/>
  <c r="T4" i="38" s="1"/>
  <c r="U4" i="38" s="1"/>
  <c r="V4" i="38" s="1"/>
  <c r="W4" i="38" s="1"/>
  <c r="X4" i="38" s="1"/>
  <c r="Y4" i="38" s="1"/>
  <c r="Z4" i="38" s="1"/>
  <c r="AA4" i="38" s="1"/>
  <c r="AB4" i="38" s="1"/>
  <c r="AC4" i="38" s="1"/>
  <c r="AD4" i="38" s="1"/>
  <c r="AE4" i="38" s="1"/>
  <c r="AF4" i="38" s="1"/>
  <c r="AG4" i="38" s="1"/>
  <c r="AH4" i="38" s="1"/>
  <c r="AI4" i="38" s="1"/>
  <c r="AJ4" i="38" s="1"/>
  <c r="AK4" i="38" s="1"/>
  <c r="AL4" i="38" s="1"/>
  <c r="AM4" i="38" s="1"/>
  <c r="AN4" i="38" s="1"/>
  <c r="AO4" i="38" s="1"/>
  <c r="AP4" i="38" s="1"/>
  <c r="AQ4" i="38" s="1"/>
  <c r="AR4" i="38" s="1"/>
  <c r="AS4" i="38" s="1"/>
  <c r="AT4" i="38" s="1"/>
  <c r="AU4" i="38" s="1"/>
  <c r="AV4" i="38" s="1"/>
  <c r="AW4" i="38" s="1"/>
  <c r="AX4" i="38" s="1"/>
  <c r="AY4" i="38" s="1"/>
  <c r="AZ4" i="38" s="1"/>
  <c r="BA4" i="38" s="1"/>
  <c r="BB4" i="38" s="1"/>
  <c r="BC4" i="38" s="1"/>
  <c r="BD4" i="38" s="1"/>
  <c r="BE4" i="38" s="1"/>
  <c r="BF4" i="38" s="1"/>
  <c r="BG4" i="38" s="1"/>
  <c r="BH4" i="38" s="1"/>
  <c r="BI4" i="38" s="1"/>
  <c r="BJ4" i="38" s="1"/>
  <c r="BK4" i="38" s="1"/>
  <c r="BL4" i="38" s="1"/>
  <c r="BM4" i="38" s="1"/>
  <c r="BN4" i="38" s="1"/>
  <c r="BO4" i="38" s="1"/>
  <c r="BP4" i="38" s="1"/>
  <c r="BQ4" i="38" s="1"/>
  <c r="BR4" i="38" s="1"/>
  <c r="BS4" i="38" s="1"/>
  <c r="BT4" i="38" s="1"/>
  <c r="BU4" i="38" s="1"/>
  <c r="BV4" i="38" s="1"/>
  <c r="BW4" i="38" s="1"/>
  <c r="BX4" i="38" s="1"/>
  <c r="BY4" i="38" s="1"/>
  <c r="BZ4" i="38" s="1"/>
  <c r="CA4" i="38" s="1"/>
  <c r="CB4" i="38" s="1"/>
  <c r="CC4" i="38" s="1"/>
  <c r="CD4" i="38" s="1"/>
  <c r="CE4" i="38" s="1"/>
  <c r="CF4" i="38" s="1"/>
  <c r="CG4" i="38" s="1"/>
  <c r="CH4" i="38" s="1"/>
  <c r="CI4" i="38" s="1"/>
  <c r="CJ4" i="38" s="1"/>
  <c r="CK4" i="38" s="1"/>
  <c r="CL4" i="38" s="1"/>
  <c r="CM4" i="38" s="1"/>
  <c r="CN4" i="38" s="1"/>
  <c r="CO4" i="38" s="1"/>
  <c r="CP4" i="38" s="1"/>
  <c r="CQ4" i="38" s="1"/>
  <c r="CR4" i="38" s="1"/>
  <c r="CS4" i="38" s="1"/>
  <c r="CT4" i="38" s="1"/>
  <c r="CU4" i="38" s="1"/>
  <c r="CV4" i="38" s="1"/>
  <c r="CW4" i="38" s="1"/>
  <c r="CX4" i="38" s="1"/>
  <c r="CY4" i="38" s="1"/>
  <c r="CZ4" i="38" s="1"/>
  <c r="DA4" i="38" s="1"/>
  <c r="DB4" i="38" s="1"/>
  <c r="DC4" i="38" s="1"/>
  <c r="DD4" i="38" s="1"/>
  <c r="DE4" i="38" s="1"/>
  <c r="DF4" i="38" s="1"/>
  <c r="DG4" i="38" s="1"/>
  <c r="DH4" i="38" s="1"/>
  <c r="DI4" i="38" s="1"/>
  <c r="DJ4" i="38" s="1"/>
  <c r="DK4" i="38" s="1"/>
  <c r="DL4" i="38" s="1"/>
  <c r="DM4" i="38" s="1"/>
  <c r="DN4" i="38" s="1"/>
  <c r="DO4" i="38" s="1"/>
  <c r="DP4" i="38" s="1"/>
  <c r="DQ4" i="38" s="1"/>
  <c r="DR4" i="38" s="1"/>
  <c r="DS4" i="38" s="1"/>
  <c r="DT4" i="38" s="1"/>
  <c r="DU4" i="38" s="1"/>
  <c r="DV4" i="38" s="1"/>
  <c r="DW4" i="38" s="1"/>
  <c r="DX4" i="38" s="1"/>
  <c r="DY4" i="38" s="1"/>
  <c r="DZ4" i="38" s="1"/>
  <c r="EA4" i="38" s="1"/>
  <c r="EB4" i="38" s="1"/>
  <c r="EC4" i="38" s="1"/>
  <c r="ED4" i="38" s="1"/>
  <c r="EE4" i="38" s="1"/>
  <c r="EF4" i="38" s="1"/>
  <c r="EG4" i="38" s="1"/>
  <c r="EH4" i="38" s="1"/>
  <c r="EI4" i="38" s="1"/>
  <c r="EJ4" i="38" s="1"/>
  <c r="EK4" i="38" s="1"/>
  <c r="EL4" i="38" s="1"/>
  <c r="M3" i="38"/>
  <c r="A2" i="38"/>
  <c r="H2" i="38" s="1"/>
  <c r="M4" i="37"/>
  <c r="N4" i="37" s="1"/>
  <c r="O4" i="37" s="1"/>
  <c r="P4" i="37" s="1"/>
  <c r="Q4" i="37" s="1"/>
  <c r="R4" i="37" s="1"/>
  <c r="S4" i="37" s="1"/>
  <c r="T4" i="37" s="1"/>
  <c r="U4" i="37" s="1"/>
  <c r="V4" i="37" s="1"/>
  <c r="W4" i="37" s="1"/>
  <c r="X4" i="37" s="1"/>
  <c r="Y4" i="37" s="1"/>
  <c r="Z4" i="37" s="1"/>
  <c r="AA4" i="37" s="1"/>
  <c r="AB4" i="37" s="1"/>
  <c r="AC4" i="37" s="1"/>
  <c r="AD4" i="37" s="1"/>
  <c r="AE4" i="37" s="1"/>
  <c r="AF4" i="37" s="1"/>
  <c r="AG4" i="37" s="1"/>
  <c r="AH4" i="37" s="1"/>
  <c r="AI4" i="37" s="1"/>
  <c r="AJ4" i="37" s="1"/>
  <c r="AK4" i="37" s="1"/>
  <c r="AL4" i="37" s="1"/>
  <c r="AM4" i="37" s="1"/>
  <c r="AN4" i="37" s="1"/>
  <c r="AO4" i="37" s="1"/>
  <c r="AP4" i="37" s="1"/>
  <c r="AQ4" i="37" s="1"/>
  <c r="AR4" i="37" s="1"/>
  <c r="AS4" i="37" s="1"/>
  <c r="AT4" i="37" s="1"/>
  <c r="AU4" i="37" s="1"/>
  <c r="AV4" i="37" s="1"/>
  <c r="AW4" i="37" s="1"/>
  <c r="AX4" i="37" s="1"/>
  <c r="AY4" i="37" s="1"/>
  <c r="AZ4" i="37" s="1"/>
  <c r="BA4" i="37" s="1"/>
  <c r="BB4" i="37" s="1"/>
  <c r="BC4" i="37" s="1"/>
  <c r="BD4" i="37" s="1"/>
  <c r="BE4" i="37" s="1"/>
  <c r="BF4" i="37" s="1"/>
  <c r="BG4" i="37" s="1"/>
  <c r="BH4" i="37" s="1"/>
  <c r="BI4" i="37" s="1"/>
  <c r="BJ4" i="37" s="1"/>
  <c r="BK4" i="37" s="1"/>
  <c r="BL4" i="37" s="1"/>
  <c r="BM4" i="37" s="1"/>
  <c r="BN4" i="37" s="1"/>
  <c r="BO4" i="37" s="1"/>
  <c r="BP4" i="37" s="1"/>
  <c r="BQ4" i="37" s="1"/>
  <c r="BR4" i="37" s="1"/>
  <c r="BS4" i="37" s="1"/>
  <c r="BT4" i="37" s="1"/>
  <c r="BU4" i="37" s="1"/>
  <c r="BV4" i="37" s="1"/>
  <c r="BW4" i="37" s="1"/>
  <c r="BX4" i="37" s="1"/>
  <c r="BY4" i="37" s="1"/>
  <c r="BZ4" i="37" s="1"/>
  <c r="CA4" i="37" s="1"/>
  <c r="CB4" i="37" s="1"/>
  <c r="CC4" i="37" s="1"/>
  <c r="CD4" i="37" s="1"/>
  <c r="CE4" i="37" s="1"/>
  <c r="CF4" i="37" s="1"/>
  <c r="CG4" i="37" s="1"/>
  <c r="CH4" i="37" s="1"/>
  <c r="CI4" i="37" s="1"/>
  <c r="CJ4" i="37" s="1"/>
  <c r="CK4" i="37" s="1"/>
  <c r="CL4" i="37" s="1"/>
  <c r="CM4" i="37" s="1"/>
  <c r="CN4" i="37" s="1"/>
  <c r="CO4" i="37" s="1"/>
  <c r="CP4" i="37" s="1"/>
  <c r="CQ4" i="37" s="1"/>
  <c r="CR4" i="37" s="1"/>
  <c r="CS4" i="37" s="1"/>
  <c r="CT4" i="37" s="1"/>
  <c r="CU4" i="37" s="1"/>
  <c r="CV4" i="37" s="1"/>
  <c r="CW4" i="37" s="1"/>
  <c r="CX4" i="37" s="1"/>
  <c r="CY4" i="37" s="1"/>
  <c r="CZ4" i="37" s="1"/>
  <c r="DA4" i="37" s="1"/>
  <c r="DB4" i="37" s="1"/>
  <c r="DC4" i="37" s="1"/>
  <c r="DD4" i="37" s="1"/>
  <c r="DE4" i="37" s="1"/>
  <c r="DF4" i="37" s="1"/>
  <c r="DG4" i="37" s="1"/>
  <c r="DH4" i="37" s="1"/>
  <c r="DI4" i="37" s="1"/>
  <c r="DJ4" i="37" s="1"/>
  <c r="DK4" i="37" s="1"/>
  <c r="DL4" i="37" s="1"/>
  <c r="DM4" i="37" s="1"/>
  <c r="DN4" i="37" s="1"/>
  <c r="DO4" i="37" s="1"/>
  <c r="DP4" i="37" s="1"/>
  <c r="DQ4" i="37" s="1"/>
  <c r="DR4" i="37" s="1"/>
  <c r="DS4" i="37" s="1"/>
  <c r="DT4" i="37" s="1"/>
  <c r="DU4" i="37" s="1"/>
  <c r="DV4" i="37" s="1"/>
  <c r="DW4" i="37" s="1"/>
  <c r="DX4" i="37" s="1"/>
  <c r="DY4" i="37" s="1"/>
  <c r="DZ4" i="37" s="1"/>
  <c r="EA4" i="37" s="1"/>
  <c r="EB4" i="37" s="1"/>
  <c r="EC4" i="37" s="1"/>
  <c r="ED4" i="37" s="1"/>
  <c r="EE4" i="37" s="1"/>
  <c r="EF4" i="37" s="1"/>
  <c r="EG4" i="37" s="1"/>
  <c r="EH4" i="37" s="1"/>
  <c r="EI4" i="37" s="1"/>
  <c r="EJ4" i="37" s="1"/>
  <c r="EK4" i="37" s="1"/>
  <c r="EL4" i="37" s="1"/>
  <c r="M3" i="37"/>
  <c r="N3" i="37" s="1"/>
  <c r="O3" i="37" s="1"/>
  <c r="P3" i="37" s="1"/>
  <c r="Q3" i="37" s="1"/>
  <c r="R3" i="37" s="1"/>
  <c r="S3" i="37" s="1"/>
  <c r="T3" i="37" s="1"/>
  <c r="U3" i="37" s="1"/>
  <c r="V3" i="37" s="1"/>
  <c r="W3" i="37" s="1"/>
  <c r="X3" i="37" s="1"/>
  <c r="Y3" i="37" s="1"/>
  <c r="Z3" i="37" s="1"/>
  <c r="AA3" i="37" s="1"/>
  <c r="AB3" i="37" s="1"/>
  <c r="AC3" i="37" s="1"/>
  <c r="AD3" i="37" s="1"/>
  <c r="AE3" i="37" s="1"/>
  <c r="AF3" i="37" s="1"/>
  <c r="AG3" i="37" s="1"/>
  <c r="AH3" i="37" s="1"/>
  <c r="AI3" i="37" s="1"/>
  <c r="AJ3" i="37" s="1"/>
  <c r="AK3" i="37" s="1"/>
  <c r="AL3" i="37" s="1"/>
  <c r="AM3" i="37" s="1"/>
  <c r="AN3" i="37" s="1"/>
  <c r="AO3" i="37" s="1"/>
  <c r="AP3" i="37" s="1"/>
  <c r="AQ3" i="37" s="1"/>
  <c r="AR3" i="37" s="1"/>
  <c r="AS3" i="37" s="1"/>
  <c r="AT3" i="37" s="1"/>
  <c r="AU3" i="37" s="1"/>
  <c r="AV3" i="37" s="1"/>
  <c r="AW3" i="37" s="1"/>
  <c r="AX3" i="37" s="1"/>
  <c r="AY3" i="37" s="1"/>
  <c r="AZ3" i="37" s="1"/>
  <c r="BA3" i="37" s="1"/>
  <c r="BB3" i="37" s="1"/>
  <c r="BC3" i="37" s="1"/>
  <c r="BD3" i="37" s="1"/>
  <c r="BE3" i="37" s="1"/>
  <c r="BF3" i="37" s="1"/>
  <c r="BG3" i="37" s="1"/>
  <c r="BH3" i="37" s="1"/>
  <c r="BI3" i="37" s="1"/>
  <c r="BJ3" i="37" s="1"/>
  <c r="BK3" i="37" s="1"/>
  <c r="BL3" i="37" s="1"/>
  <c r="BM3" i="37" s="1"/>
  <c r="BN3" i="37" s="1"/>
  <c r="BO3" i="37" s="1"/>
  <c r="BP3" i="37" s="1"/>
  <c r="BQ3" i="37" s="1"/>
  <c r="BR3" i="37" s="1"/>
  <c r="BS3" i="37" s="1"/>
  <c r="BT3" i="37" s="1"/>
  <c r="BU3" i="37" s="1"/>
  <c r="BV3" i="37" s="1"/>
  <c r="BW3" i="37" s="1"/>
  <c r="BX3" i="37" s="1"/>
  <c r="BY3" i="37" s="1"/>
  <c r="BZ3" i="37" s="1"/>
  <c r="CA3" i="37" s="1"/>
  <c r="CB3" i="37" s="1"/>
  <c r="CC3" i="37" s="1"/>
  <c r="CD3" i="37" s="1"/>
  <c r="CE3" i="37" s="1"/>
  <c r="CF3" i="37" s="1"/>
  <c r="CG3" i="37" s="1"/>
  <c r="CH3" i="37" s="1"/>
  <c r="CI3" i="37" s="1"/>
  <c r="CJ3" i="37" s="1"/>
  <c r="CK3" i="37" s="1"/>
  <c r="CL3" i="37" s="1"/>
  <c r="CM3" i="37" s="1"/>
  <c r="CN3" i="37" s="1"/>
  <c r="CO3" i="37" s="1"/>
  <c r="CP3" i="37" s="1"/>
  <c r="CQ3" i="37" s="1"/>
  <c r="CR3" i="37" s="1"/>
  <c r="CS3" i="37" s="1"/>
  <c r="CT3" i="37" s="1"/>
  <c r="CU3" i="37" s="1"/>
  <c r="CV3" i="37" s="1"/>
  <c r="CW3" i="37" s="1"/>
  <c r="CX3" i="37" s="1"/>
  <c r="CY3" i="37" s="1"/>
  <c r="CZ3" i="37" s="1"/>
  <c r="DA3" i="37" s="1"/>
  <c r="DB3" i="37" s="1"/>
  <c r="DC3" i="37" s="1"/>
  <c r="DD3" i="37" s="1"/>
  <c r="DE3" i="37" s="1"/>
  <c r="DF3" i="37" s="1"/>
  <c r="DG3" i="37" s="1"/>
  <c r="DH3" i="37" s="1"/>
  <c r="DI3" i="37" s="1"/>
  <c r="DJ3" i="37" s="1"/>
  <c r="DK3" i="37" s="1"/>
  <c r="DL3" i="37" s="1"/>
  <c r="DM3" i="37" s="1"/>
  <c r="DN3" i="37" s="1"/>
  <c r="DO3" i="37" s="1"/>
  <c r="DP3" i="37" s="1"/>
  <c r="DQ3" i="37" s="1"/>
  <c r="DR3" i="37" s="1"/>
  <c r="DS3" i="37" s="1"/>
  <c r="DT3" i="37" s="1"/>
  <c r="DU3" i="37" s="1"/>
  <c r="DV3" i="37" s="1"/>
  <c r="DW3" i="37" s="1"/>
  <c r="DX3" i="37" s="1"/>
  <c r="DY3" i="37" s="1"/>
  <c r="DZ3" i="37" s="1"/>
  <c r="EA3" i="37" s="1"/>
  <c r="EB3" i="37" s="1"/>
  <c r="EC3" i="37" s="1"/>
  <c r="ED3" i="37" s="1"/>
  <c r="EE3" i="37" s="1"/>
  <c r="EF3" i="37" s="1"/>
  <c r="EG3" i="37" s="1"/>
  <c r="EH3" i="37" s="1"/>
  <c r="EI3" i="37" s="1"/>
  <c r="EJ3" i="37" s="1"/>
  <c r="EK3" i="37" s="1"/>
  <c r="EL3" i="37" s="1"/>
  <c r="A2" i="37"/>
  <c r="H2" i="37" s="1"/>
  <c r="L8" i="36"/>
  <c r="M4" i="36"/>
  <c r="N4" i="36" s="1"/>
  <c r="O4" i="36" s="1"/>
  <c r="P4" i="36" s="1"/>
  <c r="Q4" i="36" s="1"/>
  <c r="R4" i="36" s="1"/>
  <c r="S4" i="36" s="1"/>
  <c r="T4" i="36" s="1"/>
  <c r="U4" i="36" s="1"/>
  <c r="V4" i="36" s="1"/>
  <c r="W4" i="36" s="1"/>
  <c r="X4" i="36" s="1"/>
  <c r="Y4" i="36" s="1"/>
  <c r="Z4" i="36" s="1"/>
  <c r="AA4" i="36" s="1"/>
  <c r="AB4" i="36" s="1"/>
  <c r="AC4" i="36" s="1"/>
  <c r="AD4" i="36" s="1"/>
  <c r="AE4" i="36" s="1"/>
  <c r="AF4" i="36" s="1"/>
  <c r="AG4" i="36" s="1"/>
  <c r="AH4" i="36" s="1"/>
  <c r="AI4" i="36" s="1"/>
  <c r="AJ4" i="36" s="1"/>
  <c r="AK4" i="36" s="1"/>
  <c r="AL4" i="36" s="1"/>
  <c r="AM4" i="36" s="1"/>
  <c r="AN4" i="36" s="1"/>
  <c r="AO4" i="36" s="1"/>
  <c r="AP4" i="36" s="1"/>
  <c r="AQ4" i="36" s="1"/>
  <c r="AR4" i="36" s="1"/>
  <c r="AS4" i="36" s="1"/>
  <c r="AT4" i="36" s="1"/>
  <c r="AU4" i="36" s="1"/>
  <c r="AV4" i="36" s="1"/>
  <c r="AW4" i="36" s="1"/>
  <c r="AX4" i="36" s="1"/>
  <c r="AY4" i="36" s="1"/>
  <c r="AZ4" i="36" s="1"/>
  <c r="BA4" i="36" s="1"/>
  <c r="BB4" i="36" s="1"/>
  <c r="BC4" i="36" s="1"/>
  <c r="BD4" i="36" s="1"/>
  <c r="BE4" i="36" s="1"/>
  <c r="BF4" i="36" s="1"/>
  <c r="BG4" i="36" s="1"/>
  <c r="BH4" i="36" s="1"/>
  <c r="BI4" i="36" s="1"/>
  <c r="BJ4" i="36" s="1"/>
  <c r="BK4" i="36" s="1"/>
  <c r="BL4" i="36" s="1"/>
  <c r="BM4" i="36" s="1"/>
  <c r="BN4" i="36" s="1"/>
  <c r="BO4" i="36" s="1"/>
  <c r="BP4" i="36" s="1"/>
  <c r="BQ4" i="36" s="1"/>
  <c r="BR4" i="36" s="1"/>
  <c r="BS4" i="36" s="1"/>
  <c r="BT4" i="36" s="1"/>
  <c r="BU4" i="36" s="1"/>
  <c r="BV4" i="36" s="1"/>
  <c r="BW4" i="36" s="1"/>
  <c r="BX4" i="36" s="1"/>
  <c r="BY4" i="36" s="1"/>
  <c r="BZ4" i="36" s="1"/>
  <c r="CA4" i="36" s="1"/>
  <c r="CB4" i="36" s="1"/>
  <c r="CC4" i="36" s="1"/>
  <c r="CD4" i="36" s="1"/>
  <c r="CE4" i="36" s="1"/>
  <c r="CF4" i="36" s="1"/>
  <c r="CG4" i="36" s="1"/>
  <c r="CH4" i="36" s="1"/>
  <c r="CI4" i="36" s="1"/>
  <c r="CJ4" i="36" s="1"/>
  <c r="CK4" i="36" s="1"/>
  <c r="CL4" i="36" s="1"/>
  <c r="CM4" i="36" s="1"/>
  <c r="CN4" i="36" s="1"/>
  <c r="CO4" i="36" s="1"/>
  <c r="CP4" i="36" s="1"/>
  <c r="CQ4" i="36" s="1"/>
  <c r="CR4" i="36" s="1"/>
  <c r="CS4" i="36" s="1"/>
  <c r="CT4" i="36" s="1"/>
  <c r="CU4" i="36" s="1"/>
  <c r="CV4" i="36" s="1"/>
  <c r="CW4" i="36" s="1"/>
  <c r="CX4" i="36" s="1"/>
  <c r="CY4" i="36" s="1"/>
  <c r="CZ4" i="36" s="1"/>
  <c r="DA4" i="36" s="1"/>
  <c r="DB4" i="36" s="1"/>
  <c r="DC4" i="36" s="1"/>
  <c r="DD4" i="36" s="1"/>
  <c r="DE4" i="36" s="1"/>
  <c r="DF4" i="36" s="1"/>
  <c r="DG4" i="36" s="1"/>
  <c r="DH4" i="36" s="1"/>
  <c r="DI4" i="36" s="1"/>
  <c r="DJ4" i="36" s="1"/>
  <c r="DK4" i="36" s="1"/>
  <c r="DL4" i="36" s="1"/>
  <c r="DM4" i="36" s="1"/>
  <c r="DN4" i="36" s="1"/>
  <c r="DO4" i="36" s="1"/>
  <c r="DP4" i="36" s="1"/>
  <c r="DQ4" i="36" s="1"/>
  <c r="DR4" i="36" s="1"/>
  <c r="DS4" i="36" s="1"/>
  <c r="DT4" i="36" s="1"/>
  <c r="DU4" i="36" s="1"/>
  <c r="DV4" i="36" s="1"/>
  <c r="DW4" i="36" s="1"/>
  <c r="DX4" i="36" s="1"/>
  <c r="DY4" i="36" s="1"/>
  <c r="DZ4" i="36" s="1"/>
  <c r="EA4" i="36" s="1"/>
  <c r="EB4" i="36" s="1"/>
  <c r="EC4" i="36" s="1"/>
  <c r="ED4" i="36" s="1"/>
  <c r="EE4" i="36" s="1"/>
  <c r="EF4" i="36" s="1"/>
  <c r="EG4" i="36" s="1"/>
  <c r="EH4" i="36" s="1"/>
  <c r="EI4" i="36" s="1"/>
  <c r="EJ4" i="36" s="1"/>
  <c r="EK4" i="36" s="1"/>
  <c r="EL4" i="36" s="1"/>
  <c r="M3" i="36"/>
  <c r="A2" i="36"/>
  <c r="H2" i="36" s="1"/>
  <c r="DT44" i="35"/>
  <c r="DS44" i="35"/>
  <c r="L8" i="35"/>
  <c r="M4" i="35"/>
  <c r="N4" i="35" s="1"/>
  <c r="O4" i="35" s="1"/>
  <c r="P4" i="35" s="1"/>
  <c r="Q4" i="35" s="1"/>
  <c r="R4" i="35" s="1"/>
  <c r="S4" i="35" s="1"/>
  <c r="T4" i="35" s="1"/>
  <c r="U4" i="35" s="1"/>
  <c r="V4" i="35" s="1"/>
  <c r="W4" i="35" s="1"/>
  <c r="X4" i="35" s="1"/>
  <c r="Y4" i="35" s="1"/>
  <c r="Z4" i="35" s="1"/>
  <c r="AA4" i="35" s="1"/>
  <c r="AB4" i="35" s="1"/>
  <c r="AC4" i="35" s="1"/>
  <c r="AD4" i="35" s="1"/>
  <c r="AE4" i="35" s="1"/>
  <c r="AF4" i="35" s="1"/>
  <c r="AG4" i="35" s="1"/>
  <c r="AH4" i="35" s="1"/>
  <c r="AI4" i="35" s="1"/>
  <c r="AJ4" i="35" s="1"/>
  <c r="AK4" i="35" s="1"/>
  <c r="AL4" i="35" s="1"/>
  <c r="AM4" i="35" s="1"/>
  <c r="AN4" i="35" s="1"/>
  <c r="AO4" i="35" s="1"/>
  <c r="AP4" i="35" s="1"/>
  <c r="AQ4" i="35" s="1"/>
  <c r="AR4" i="35" s="1"/>
  <c r="AS4" i="35" s="1"/>
  <c r="AT4" i="35" s="1"/>
  <c r="AU4" i="35" s="1"/>
  <c r="AV4" i="35" s="1"/>
  <c r="AW4" i="35" s="1"/>
  <c r="AX4" i="35" s="1"/>
  <c r="AY4" i="35" s="1"/>
  <c r="AZ4" i="35" s="1"/>
  <c r="BA4" i="35" s="1"/>
  <c r="BB4" i="35" s="1"/>
  <c r="BC4" i="35" s="1"/>
  <c r="BD4" i="35" s="1"/>
  <c r="BE4" i="35" s="1"/>
  <c r="BF4" i="35" s="1"/>
  <c r="BG4" i="35" s="1"/>
  <c r="BH4" i="35" s="1"/>
  <c r="BI4" i="35" s="1"/>
  <c r="BJ4" i="35" s="1"/>
  <c r="BK4" i="35" s="1"/>
  <c r="BL4" i="35" s="1"/>
  <c r="BM4" i="35" s="1"/>
  <c r="BN4" i="35" s="1"/>
  <c r="BO4" i="35" s="1"/>
  <c r="BP4" i="35" s="1"/>
  <c r="BQ4" i="35" s="1"/>
  <c r="BR4" i="35" s="1"/>
  <c r="BS4" i="35" s="1"/>
  <c r="BT4" i="35" s="1"/>
  <c r="BU4" i="35" s="1"/>
  <c r="BV4" i="35" s="1"/>
  <c r="BW4" i="35" s="1"/>
  <c r="BX4" i="35" s="1"/>
  <c r="BY4" i="35" s="1"/>
  <c r="BZ4" i="35" s="1"/>
  <c r="CA4" i="35" s="1"/>
  <c r="CB4" i="35" s="1"/>
  <c r="CC4" i="35" s="1"/>
  <c r="CD4" i="35" s="1"/>
  <c r="CE4" i="35" s="1"/>
  <c r="CF4" i="35" s="1"/>
  <c r="CG4" i="35" s="1"/>
  <c r="CH4" i="35" s="1"/>
  <c r="CI4" i="35" s="1"/>
  <c r="CJ4" i="35" s="1"/>
  <c r="CK4" i="35" s="1"/>
  <c r="CL4" i="35" s="1"/>
  <c r="CM4" i="35" s="1"/>
  <c r="CN4" i="35" s="1"/>
  <c r="CO4" i="35" s="1"/>
  <c r="CP4" i="35" s="1"/>
  <c r="CQ4" i="35" s="1"/>
  <c r="CR4" i="35" s="1"/>
  <c r="CS4" i="35" s="1"/>
  <c r="CT4" i="35" s="1"/>
  <c r="CU4" i="35" s="1"/>
  <c r="CV4" i="35" s="1"/>
  <c r="CW4" i="35" s="1"/>
  <c r="CX4" i="35" s="1"/>
  <c r="CY4" i="35" s="1"/>
  <c r="CZ4" i="35" s="1"/>
  <c r="DA4" i="35" s="1"/>
  <c r="DB4" i="35" s="1"/>
  <c r="DC4" i="35" s="1"/>
  <c r="DD4" i="35" s="1"/>
  <c r="DE4" i="35" s="1"/>
  <c r="DF4" i="35" s="1"/>
  <c r="DG4" i="35" s="1"/>
  <c r="DH4" i="35" s="1"/>
  <c r="DI4" i="35" s="1"/>
  <c r="DJ4" i="35" s="1"/>
  <c r="DK4" i="35" s="1"/>
  <c r="DL4" i="35" s="1"/>
  <c r="DM4" i="35" s="1"/>
  <c r="DN4" i="35" s="1"/>
  <c r="DO4" i="35" s="1"/>
  <c r="DP4" i="35" s="1"/>
  <c r="DQ4" i="35" s="1"/>
  <c r="DR4" i="35" s="1"/>
  <c r="DS4" i="35" s="1"/>
  <c r="DT4" i="35" s="1"/>
  <c r="DU4" i="35" s="1"/>
  <c r="DV4" i="35" s="1"/>
  <c r="DW4" i="35" s="1"/>
  <c r="DX4" i="35" s="1"/>
  <c r="DY4" i="35" s="1"/>
  <c r="DZ4" i="35" s="1"/>
  <c r="EA4" i="35" s="1"/>
  <c r="EB4" i="35" s="1"/>
  <c r="EC4" i="35" s="1"/>
  <c r="ED4" i="35" s="1"/>
  <c r="EE4" i="35" s="1"/>
  <c r="EF4" i="35" s="1"/>
  <c r="EG4" i="35" s="1"/>
  <c r="EH4" i="35" s="1"/>
  <c r="EI4" i="35" s="1"/>
  <c r="EJ4" i="35" s="1"/>
  <c r="EK4" i="35" s="1"/>
  <c r="EL4" i="35" s="1"/>
  <c r="M3" i="35"/>
  <c r="A2" i="35"/>
  <c r="H2" i="35" s="1"/>
  <c r="L8" i="34"/>
  <c r="M4" i="34"/>
  <c r="N4" i="34" s="1"/>
  <c r="O4" i="34" s="1"/>
  <c r="P4" i="34" s="1"/>
  <c r="Q4" i="34" s="1"/>
  <c r="R4" i="34" s="1"/>
  <c r="S4" i="34" s="1"/>
  <c r="T4" i="34" s="1"/>
  <c r="U4" i="34" s="1"/>
  <c r="V4" i="34" s="1"/>
  <c r="W4" i="34" s="1"/>
  <c r="X4" i="34" s="1"/>
  <c r="Y4" i="34" s="1"/>
  <c r="Z4" i="34" s="1"/>
  <c r="AA4" i="34" s="1"/>
  <c r="AB4" i="34" s="1"/>
  <c r="AC4" i="34" s="1"/>
  <c r="AD4" i="34" s="1"/>
  <c r="AE4" i="34" s="1"/>
  <c r="AF4" i="34" s="1"/>
  <c r="AG4" i="34" s="1"/>
  <c r="AH4" i="34" s="1"/>
  <c r="AI4" i="34" s="1"/>
  <c r="AJ4" i="34" s="1"/>
  <c r="AK4" i="34" s="1"/>
  <c r="AL4" i="34" s="1"/>
  <c r="AM4" i="34" s="1"/>
  <c r="AN4" i="34" s="1"/>
  <c r="AO4" i="34" s="1"/>
  <c r="AP4" i="34" s="1"/>
  <c r="AQ4" i="34" s="1"/>
  <c r="AR4" i="34" s="1"/>
  <c r="AS4" i="34" s="1"/>
  <c r="AT4" i="34" s="1"/>
  <c r="AU4" i="34" s="1"/>
  <c r="AV4" i="34" s="1"/>
  <c r="AW4" i="34" s="1"/>
  <c r="AX4" i="34" s="1"/>
  <c r="AY4" i="34" s="1"/>
  <c r="AZ4" i="34" s="1"/>
  <c r="BA4" i="34" s="1"/>
  <c r="BB4" i="34" s="1"/>
  <c r="BC4" i="34" s="1"/>
  <c r="BD4" i="34" s="1"/>
  <c r="BE4" i="34" s="1"/>
  <c r="BF4" i="34" s="1"/>
  <c r="BG4" i="34" s="1"/>
  <c r="BH4" i="34" s="1"/>
  <c r="BI4" i="34" s="1"/>
  <c r="BJ4" i="34" s="1"/>
  <c r="BK4" i="34" s="1"/>
  <c r="BL4" i="34" s="1"/>
  <c r="BM4" i="34" s="1"/>
  <c r="BN4" i="34" s="1"/>
  <c r="BO4" i="34" s="1"/>
  <c r="BP4" i="34" s="1"/>
  <c r="BQ4" i="34" s="1"/>
  <c r="BR4" i="34" s="1"/>
  <c r="BS4" i="34" s="1"/>
  <c r="BT4" i="34" s="1"/>
  <c r="BU4" i="34" s="1"/>
  <c r="BV4" i="34" s="1"/>
  <c r="BW4" i="34" s="1"/>
  <c r="BX4" i="34" s="1"/>
  <c r="BY4" i="34" s="1"/>
  <c r="BZ4" i="34" s="1"/>
  <c r="CA4" i="34" s="1"/>
  <c r="CB4" i="34" s="1"/>
  <c r="CC4" i="34" s="1"/>
  <c r="CD4" i="34" s="1"/>
  <c r="CE4" i="34" s="1"/>
  <c r="CF4" i="34" s="1"/>
  <c r="CG4" i="34" s="1"/>
  <c r="CH4" i="34" s="1"/>
  <c r="CI4" i="34" s="1"/>
  <c r="CJ4" i="34" s="1"/>
  <c r="CK4" i="34" s="1"/>
  <c r="CL4" i="34" s="1"/>
  <c r="CM4" i="34" s="1"/>
  <c r="CN4" i="34" s="1"/>
  <c r="CO4" i="34" s="1"/>
  <c r="CP4" i="34" s="1"/>
  <c r="CQ4" i="34" s="1"/>
  <c r="CR4" i="34" s="1"/>
  <c r="CS4" i="34" s="1"/>
  <c r="CT4" i="34" s="1"/>
  <c r="CU4" i="34" s="1"/>
  <c r="CV4" i="34" s="1"/>
  <c r="CW4" i="34" s="1"/>
  <c r="CX4" i="34" s="1"/>
  <c r="CY4" i="34" s="1"/>
  <c r="CZ4" i="34" s="1"/>
  <c r="DA4" i="34" s="1"/>
  <c r="DB4" i="34" s="1"/>
  <c r="DC4" i="34" s="1"/>
  <c r="DD4" i="34" s="1"/>
  <c r="DE4" i="34" s="1"/>
  <c r="DF4" i="34" s="1"/>
  <c r="DG4" i="34" s="1"/>
  <c r="DH4" i="34" s="1"/>
  <c r="DI4" i="34" s="1"/>
  <c r="DJ4" i="34" s="1"/>
  <c r="DK4" i="34" s="1"/>
  <c r="DL4" i="34" s="1"/>
  <c r="DM4" i="34" s="1"/>
  <c r="DN4" i="34" s="1"/>
  <c r="DO4" i="34" s="1"/>
  <c r="DP4" i="34" s="1"/>
  <c r="DQ4" i="34" s="1"/>
  <c r="DR4" i="34" s="1"/>
  <c r="DS4" i="34" s="1"/>
  <c r="DT4" i="34" s="1"/>
  <c r="DU4" i="34" s="1"/>
  <c r="DV4" i="34" s="1"/>
  <c r="DW4" i="34" s="1"/>
  <c r="DX4" i="34" s="1"/>
  <c r="DY4" i="34" s="1"/>
  <c r="DZ4" i="34" s="1"/>
  <c r="EA4" i="34" s="1"/>
  <c r="EB4" i="34" s="1"/>
  <c r="EC4" i="34" s="1"/>
  <c r="ED4" i="34" s="1"/>
  <c r="EE4" i="34" s="1"/>
  <c r="EF4" i="34" s="1"/>
  <c r="EG4" i="34" s="1"/>
  <c r="EH4" i="34" s="1"/>
  <c r="EI4" i="34" s="1"/>
  <c r="EJ4" i="34" s="1"/>
  <c r="EK4" i="34" s="1"/>
  <c r="EL4" i="34" s="1"/>
  <c r="M3" i="34"/>
  <c r="A2" i="34"/>
  <c r="H2" i="34" s="1"/>
  <c r="L8" i="33"/>
  <c r="M4" i="33"/>
  <c r="N4" i="33" s="1"/>
  <c r="O4" i="33" s="1"/>
  <c r="P4" i="33" s="1"/>
  <c r="Q4" i="33" s="1"/>
  <c r="R4" i="33" s="1"/>
  <c r="S4" i="33" s="1"/>
  <c r="T4" i="33" s="1"/>
  <c r="U4" i="33" s="1"/>
  <c r="V4" i="33" s="1"/>
  <c r="W4" i="33" s="1"/>
  <c r="X4" i="33" s="1"/>
  <c r="Y4" i="33" s="1"/>
  <c r="Z4" i="33" s="1"/>
  <c r="AA4" i="33" s="1"/>
  <c r="AB4" i="33" s="1"/>
  <c r="AC4" i="33" s="1"/>
  <c r="AD4" i="33" s="1"/>
  <c r="AE4" i="33" s="1"/>
  <c r="AF4" i="33" s="1"/>
  <c r="AG4" i="33" s="1"/>
  <c r="AH4" i="33" s="1"/>
  <c r="AI4" i="33" s="1"/>
  <c r="AJ4" i="33" s="1"/>
  <c r="AK4" i="33" s="1"/>
  <c r="AL4" i="33" s="1"/>
  <c r="AM4" i="33" s="1"/>
  <c r="AN4" i="33" s="1"/>
  <c r="AO4" i="33" s="1"/>
  <c r="AP4" i="33" s="1"/>
  <c r="AQ4" i="33" s="1"/>
  <c r="AR4" i="33" s="1"/>
  <c r="AS4" i="33" s="1"/>
  <c r="AT4" i="33" s="1"/>
  <c r="AU4" i="33" s="1"/>
  <c r="AV4" i="33" s="1"/>
  <c r="AW4" i="33" s="1"/>
  <c r="AX4" i="33" s="1"/>
  <c r="AY4" i="33" s="1"/>
  <c r="AZ4" i="33" s="1"/>
  <c r="BA4" i="33" s="1"/>
  <c r="BB4" i="33" s="1"/>
  <c r="BC4" i="33" s="1"/>
  <c r="BD4" i="33" s="1"/>
  <c r="BE4" i="33" s="1"/>
  <c r="BF4" i="33" s="1"/>
  <c r="BG4" i="33" s="1"/>
  <c r="BH4" i="33" s="1"/>
  <c r="BI4" i="33" s="1"/>
  <c r="BJ4" i="33" s="1"/>
  <c r="BK4" i="33" s="1"/>
  <c r="BL4" i="33" s="1"/>
  <c r="BM4" i="33" s="1"/>
  <c r="BN4" i="33" s="1"/>
  <c r="BO4" i="33" s="1"/>
  <c r="BP4" i="33" s="1"/>
  <c r="BQ4" i="33" s="1"/>
  <c r="BR4" i="33" s="1"/>
  <c r="BS4" i="33" s="1"/>
  <c r="BT4" i="33" s="1"/>
  <c r="BU4" i="33" s="1"/>
  <c r="BV4" i="33" s="1"/>
  <c r="BW4" i="33" s="1"/>
  <c r="BX4" i="33" s="1"/>
  <c r="BY4" i="33" s="1"/>
  <c r="BZ4" i="33" s="1"/>
  <c r="CA4" i="33" s="1"/>
  <c r="CB4" i="33" s="1"/>
  <c r="CC4" i="33" s="1"/>
  <c r="CD4" i="33" s="1"/>
  <c r="CE4" i="33" s="1"/>
  <c r="CF4" i="33" s="1"/>
  <c r="CG4" i="33" s="1"/>
  <c r="CH4" i="33" s="1"/>
  <c r="CI4" i="33" s="1"/>
  <c r="CJ4" i="33" s="1"/>
  <c r="CK4" i="33" s="1"/>
  <c r="CL4" i="33" s="1"/>
  <c r="CM4" i="33" s="1"/>
  <c r="CN4" i="33" s="1"/>
  <c r="CO4" i="33" s="1"/>
  <c r="CP4" i="33" s="1"/>
  <c r="CQ4" i="33" s="1"/>
  <c r="CR4" i="33" s="1"/>
  <c r="CS4" i="33" s="1"/>
  <c r="CT4" i="33" s="1"/>
  <c r="CU4" i="33" s="1"/>
  <c r="CV4" i="33" s="1"/>
  <c r="CW4" i="33" s="1"/>
  <c r="CX4" i="33" s="1"/>
  <c r="CY4" i="33" s="1"/>
  <c r="CZ4" i="33" s="1"/>
  <c r="DA4" i="33" s="1"/>
  <c r="DB4" i="33" s="1"/>
  <c r="DC4" i="33" s="1"/>
  <c r="DD4" i="33" s="1"/>
  <c r="DE4" i="33" s="1"/>
  <c r="DF4" i="33" s="1"/>
  <c r="DG4" i="33" s="1"/>
  <c r="DH4" i="33" s="1"/>
  <c r="DI4" i="33" s="1"/>
  <c r="DJ4" i="33" s="1"/>
  <c r="DK4" i="33" s="1"/>
  <c r="DL4" i="33" s="1"/>
  <c r="DM4" i="33" s="1"/>
  <c r="DN4" i="33" s="1"/>
  <c r="DO4" i="33" s="1"/>
  <c r="DP4" i="33" s="1"/>
  <c r="DQ4" i="33" s="1"/>
  <c r="DR4" i="33" s="1"/>
  <c r="DS4" i="33" s="1"/>
  <c r="DT4" i="33" s="1"/>
  <c r="DU4" i="33" s="1"/>
  <c r="DV4" i="33" s="1"/>
  <c r="DW4" i="33" s="1"/>
  <c r="DX4" i="33" s="1"/>
  <c r="DY4" i="33" s="1"/>
  <c r="DZ4" i="33" s="1"/>
  <c r="EA4" i="33" s="1"/>
  <c r="EB4" i="33" s="1"/>
  <c r="EC4" i="33" s="1"/>
  <c r="ED4" i="33" s="1"/>
  <c r="EE4" i="33" s="1"/>
  <c r="EF4" i="33" s="1"/>
  <c r="EG4" i="33" s="1"/>
  <c r="EH4" i="33" s="1"/>
  <c r="EI4" i="33" s="1"/>
  <c r="EJ4" i="33" s="1"/>
  <c r="EK4" i="33" s="1"/>
  <c r="EL4" i="33" s="1"/>
  <c r="M3" i="33"/>
  <c r="A2" i="33"/>
  <c r="H2" i="33" s="1"/>
  <c r="L8" i="32"/>
  <c r="M4" i="32"/>
  <c r="N4" i="32" s="1"/>
  <c r="O4" i="32" s="1"/>
  <c r="P4" i="32" s="1"/>
  <c r="Q4" i="32" s="1"/>
  <c r="R4" i="32" s="1"/>
  <c r="S4" i="32" s="1"/>
  <c r="T4" i="32" s="1"/>
  <c r="U4" i="32" s="1"/>
  <c r="V4" i="32" s="1"/>
  <c r="W4" i="32" s="1"/>
  <c r="X4" i="32" s="1"/>
  <c r="Y4" i="32" s="1"/>
  <c r="Z4" i="32" s="1"/>
  <c r="AA4" i="32" s="1"/>
  <c r="AB4" i="32" s="1"/>
  <c r="AC4" i="32" s="1"/>
  <c r="AD4" i="32" s="1"/>
  <c r="AE4" i="32" s="1"/>
  <c r="AF4" i="32" s="1"/>
  <c r="AG4" i="32" s="1"/>
  <c r="AH4" i="32" s="1"/>
  <c r="AI4" i="32" s="1"/>
  <c r="AJ4" i="32" s="1"/>
  <c r="AK4" i="32" s="1"/>
  <c r="AL4" i="32" s="1"/>
  <c r="AM4" i="32" s="1"/>
  <c r="AN4" i="32" s="1"/>
  <c r="AO4" i="32" s="1"/>
  <c r="AP4" i="32" s="1"/>
  <c r="AQ4" i="32" s="1"/>
  <c r="AR4" i="32" s="1"/>
  <c r="AS4" i="32" s="1"/>
  <c r="AT4" i="32" s="1"/>
  <c r="AU4" i="32" s="1"/>
  <c r="AV4" i="32" s="1"/>
  <c r="AW4" i="32" s="1"/>
  <c r="AX4" i="32" s="1"/>
  <c r="AY4" i="32" s="1"/>
  <c r="AZ4" i="32" s="1"/>
  <c r="BA4" i="32" s="1"/>
  <c r="BB4" i="32" s="1"/>
  <c r="BC4" i="32" s="1"/>
  <c r="BD4" i="32" s="1"/>
  <c r="BE4" i="32" s="1"/>
  <c r="BF4" i="32" s="1"/>
  <c r="BG4" i="32" s="1"/>
  <c r="BH4" i="32" s="1"/>
  <c r="BI4" i="32" s="1"/>
  <c r="BJ4" i="32" s="1"/>
  <c r="BK4" i="32" s="1"/>
  <c r="BL4" i="32" s="1"/>
  <c r="BM4" i="32" s="1"/>
  <c r="BN4" i="32" s="1"/>
  <c r="BO4" i="32" s="1"/>
  <c r="BP4" i="32" s="1"/>
  <c r="BQ4" i="32" s="1"/>
  <c r="BR4" i="32" s="1"/>
  <c r="BS4" i="32" s="1"/>
  <c r="BT4" i="32" s="1"/>
  <c r="BU4" i="32" s="1"/>
  <c r="BV4" i="32" s="1"/>
  <c r="BW4" i="32" s="1"/>
  <c r="BX4" i="32" s="1"/>
  <c r="BY4" i="32" s="1"/>
  <c r="BZ4" i="32" s="1"/>
  <c r="CA4" i="32" s="1"/>
  <c r="CB4" i="32" s="1"/>
  <c r="CC4" i="32" s="1"/>
  <c r="CD4" i="32" s="1"/>
  <c r="CE4" i="32" s="1"/>
  <c r="CF4" i="32" s="1"/>
  <c r="CG4" i="32" s="1"/>
  <c r="CH4" i="32" s="1"/>
  <c r="CI4" i="32" s="1"/>
  <c r="CJ4" i="32" s="1"/>
  <c r="CK4" i="32" s="1"/>
  <c r="CL4" i="32" s="1"/>
  <c r="CM4" i="32" s="1"/>
  <c r="CN4" i="32" s="1"/>
  <c r="CO4" i="32" s="1"/>
  <c r="CP4" i="32" s="1"/>
  <c r="CQ4" i="32" s="1"/>
  <c r="CR4" i="32" s="1"/>
  <c r="CS4" i="32" s="1"/>
  <c r="CT4" i="32" s="1"/>
  <c r="CU4" i="32" s="1"/>
  <c r="CV4" i="32" s="1"/>
  <c r="CW4" i="32" s="1"/>
  <c r="CX4" i="32" s="1"/>
  <c r="CY4" i="32" s="1"/>
  <c r="CZ4" i="32" s="1"/>
  <c r="DA4" i="32" s="1"/>
  <c r="DB4" i="32" s="1"/>
  <c r="DC4" i="32" s="1"/>
  <c r="DD4" i="32" s="1"/>
  <c r="DE4" i="32" s="1"/>
  <c r="DF4" i="32" s="1"/>
  <c r="DG4" i="32" s="1"/>
  <c r="DH4" i="32" s="1"/>
  <c r="DI4" i="32" s="1"/>
  <c r="DJ4" i="32" s="1"/>
  <c r="DK4" i="32" s="1"/>
  <c r="DL4" i="32" s="1"/>
  <c r="DM4" i="32" s="1"/>
  <c r="DN4" i="32" s="1"/>
  <c r="DO4" i="32" s="1"/>
  <c r="DP4" i="32" s="1"/>
  <c r="DQ4" i="32" s="1"/>
  <c r="DR4" i="32" s="1"/>
  <c r="DS4" i="32" s="1"/>
  <c r="DT4" i="32" s="1"/>
  <c r="DU4" i="32" s="1"/>
  <c r="DV4" i="32" s="1"/>
  <c r="DW4" i="32" s="1"/>
  <c r="DX4" i="32" s="1"/>
  <c r="DY4" i="32" s="1"/>
  <c r="DZ4" i="32" s="1"/>
  <c r="EA4" i="32" s="1"/>
  <c r="EB4" i="32" s="1"/>
  <c r="EC4" i="32" s="1"/>
  <c r="ED4" i="32" s="1"/>
  <c r="EE4" i="32" s="1"/>
  <c r="EF4" i="32" s="1"/>
  <c r="EG4" i="32" s="1"/>
  <c r="EH4" i="32" s="1"/>
  <c r="EI4" i="32" s="1"/>
  <c r="EJ4" i="32" s="1"/>
  <c r="EK4" i="32" s="1"/>
  <c r="EL4" i="32" s="1"/>
  <c r="M3" i="32"/>
  <c r="A2" i="32"/>
  <c r="H2" i="32" s="1"/>
  <c r="DP8" i="31"/>
  <c r="L8" i="31"/>
  <c r="DQ4" i="31"/>
  <c r="DR4" i="31" s="1"/>
  <c r="DS4" i="31" s="1"/>
  <c r="DT4" i="31" s="1"/>
  <c r="DU4" i="31" s="1"/>
  <c r="DV4" i="31" s="1"/>
  <c r="DW4" i="31" s="1"/>
  <c r="DX4" i="31" s="1"/>
  <c r="DY4" i="31" s="1"/>
  <c r="DZ4" i="31" s="1"/>
  <c r="EA4" i="31" s="1"/>
  <c r="EB4" i="31" s="1"/>
  <c r="EC4" i="31" s="1"/>
  <c r="ED4" i="31" s="1"/>
  <c r="EE4" i="31" s="1"/>
  <c r="EF4" i="31" s="1"/>
  <c r="EG4" i="31" s="1"/>
  <c r="EH4" i="31" s="1"/>
  <c r="EI4" i="31" s="1"/>
  <c r="EJ4" i="31" s="1"/>
  <c r="EK4" i="31" s="1"/>
  <c r="EL4" i="31" s="1"/>
  <c r="M4" i="31"/>
  <c r="N4" i="31" s="1"/>
  <c r="O4" i="31" s="1"/>
  <c r="P4" i="31" s="1"/>
  <c r="Q4" i="31" s="1"/>
  <c r="R4" i="31" s="1"/>
  <c r="S4" i="31" s="1"/>
  <c r="T4" i="31" s="1"/>
  <c r="U4" i="31" s="1"/>
  <c r="V4" i="31" s="1"/>
  <c r="W4" i="31" s="1"/>
  <c r="X4" i="31" s="1"/>
  <c r="Y4" i="31" s="1"/>
  <c r="Z4" i="31" s="1"/>
  <c r="AA4" i="31" s="1"/>
  <c r="AB4" i="31" s="1"/>
  <c r="AC4" i="31" s="1"/>
  <c r="AD4" i="31" s="1"/>
  <c r="AE4" i="31" s="1"/>
  <c r="AF4" i="31" s="1"/>
  <c r="AG4" i="31" s="1"/>
  <c r="AH4" i="31" s="1"/>
  <c r="AI4" i="31" s="1"/>
  <c r="AJ4" i="31" s="1"/>
  <c r="AK4" i="31" s="1"/>
  <c r="AL4" i="31" s="1"/>
  <c r="AM4" i="31" s="1"/>
  <c r="AN4" i="31" s="1"/>
  <c r="AO4" i="31" s="1"/>
  <c r="AP4" i="31" s="1"/>
  <c r="AQ4" i="31" s="1"/>
  <c r="AR4" i="31" s="1"/>
  <c r="AS4" i="31" s="1"/>
  <c r="AT4" i="31" s="1"/>
  <c r="AU4" i="31" s="1"/>
  <c r="AV4" i="31" s="1"/>
  <c r="AW4" i="31" s="1"/>
  <c r="AX4" i="31" s="1"/>
  <c r="AY4" i="31" s="1"/>
  <c r="AZ4" i="31" s="1"/>
  <c r="BA4" i="31" s="1"/>
  <c r="BB4" i="31" s="1"/>
  <c r="BC4" i="31" s="1"/>
  <c r="BD4" i="31" s="1"/>
  <c r="BE4" i="31" s="1"/>
  <c r="BF4" i="31" s="1"/>
  <c r="BG4" i="31" s="1"/>
  <c r="BH4" i="31" s="1"/>
  <c r="BI4" i="31" s="1"/>
  <c r="BJ4" i="31" s="1"/>
  <c r="BK4" i="31" s="1"/>
  <c r="BL4" i="31" s="1"/>
  <c r="BM4" i="31" s="1"/>
  <c r="BN4" i="31" s="1"/>
  <c r="BO4" i="31" s="1"/>
  <c r="BP4" i="31" s="1"/>
  <c r="BQ4" i="31" s="1"/>
  <c r="BR4" i="31" s="1"/>
  <c r="BS4" i="31" s="1"/>
  <c r="BT4" i="31" s="1"/>
  <c r="BU4" i="31" s="1"/>
  <c r="BV4" i="31" s="1"/>
  <c r="BW4" i="31" s="1"/>
  <c r="BX4" i="31" s="1"/>
  <c r="BY4" i="31" s="1"/>
  <c r="BZ4" i="31" s="1"/>
  <c r="CA4" i="31" s="1"/>
  <c r="CB4" i="31" s="1"/>
  <c r="CC4" i="31" s="1"/>
  <c r="CD4" i="31" s="1"/>
  <c r="CE4" i="31" s="1"/>
  <c r="CF4" i="31" s="1"/>
  <c r="CG4" i="31" s="1"/>
  <c r="CH4" i="31" s="1"/>
  <c r="CI4" i="31" s="1"/>
  <c r="CJ4" i="31" s="1"/>
  <c r="CK4" i="31" s="1"/>
  <c r="CL4" i="31" s="1"/>
  <c r="CM4" i="31" s="1"/>
  <c r="CN4" i="31" s="1"/>
  <c r="CO4" i="31" s="1"/>
  <c r="CP4" i="31" s="1"/>
  <c r="CQ4" i="31" s="1"/>
  <c r="CR4" i="31" s="1"/>
  <c r="CS4" i="31" s="1"/>
  <c r="CT4" i="31" s="1"/>
  <c r="CU4" i="31" s="1"/>
  <c r="CV4" i="31" s="1"/>
  <c r="CW4" i="31" s="1"/>
  <c r="CX4" i="31" s="1"/>
  <c r="CY4" i="31" s="1"/>
  <c r="CZ4" i="31" s="1"/>
  <c r="DA4" i="31" s="1"/>
  <c r="DB4" i="31" s="1"/>
  <c r="DC4" i="31" s="1"/>
  <c r="DD4" i="31" s="1"/>
  <c r="DE4" i="31" s="1"/>
  <c r="DF4" i="31" s="1"/>
  <c r="DG4" i="31" s="1"/>
  <c r="DH4" i="31" s="1"/>
  <c r="DI4" i="31" s="1"/>
  <c r="DJ4" i="31" s="1"/>
  <c r="DK4" i="31" s="1"/>
  <c r="DL4" i="31" s="1"/>
  <c r="DM4" i="31" s="1"/>
  <c r="DN4" i="31" s="1"/>
  <c r="DO4" i="31" s="1"/>
  <c r="DQ3" i="31"/>
  <c r="M3" i="31"/>
  <c r="A2" i="31"/>
  <c r="H2" i="31" s="1"/>
  <c r="L8" i="30"/>
  <c r="M4" i="30"/>
  <c r="N4" i="30" s="1"/>
  <c r="O4" i="30" s="1"/>
  <c r="P4" i="30" s="1"/>
  <c r="Q4" i="30" s="1"/>
  <c r="R4" i="30" s="1"/>
  <c r="S4" i="30" s="1"/>
  <c r="T4" i="30" s="1"/>
  <c r="U4" i="30" s="1"/>
  <c r="V4" i="30" s="1"/>
  <c r="W4" i="30" s="1"/>
  <c r="X4" i="30" s="1"/>
  <c r="Y4" i="30" s="1"/>
  <c r="Z4" i="30" s="1"/>
  <c r="AA4" i="30" s="1"/>
  <c r="AB4" i="30" s="1"/>
  <c r="AC4" i="30" s="1"/>
  <c r="AD4" i="30" s="1"/>
  <c r="AE4" i="30" s="1"/>
  <c r="AF4" i="30" s="1"/>
  <c r="AG4" i="30" s="1"/>
  <c r="AH4" i="30" s="1"/>
  <c r="AI4" i="30" s="1"/>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F4" i="30" s="1"/>
  <c r="BG4" i="30" s="1"/>
  <c r="BH4" i="30" s="1"/>
  <c r="BI4" i="30" s="1"/>
  <c r="BJ4" i="30" s="1"/>
  <c r="BK4" i="30" s="1"/>
  <c r="BL4" i="30" s="1"/>
  <c r="BM4" i="30" s="1"/>
  <c r="BN4" i="30" s="1"/>
  <c r="BO4" i="30" s="1"/>
  <c r="BP4" i="30" s="1"/>
  <c r="BQ4" i="30" s="1"/>
  <c r="BR4" i="30" s="1"/>
  <c r="BS4" i="30" s="1"/>
  <c r="BT4" i="30" s="1"/>
  <c r="BU4" i="30" s="1"/>
  <c r="BV4" i="30" s="1"/>
  <c r="BW4" i="30" s="1"/>
  <c r="BX4" i="30" s="1"/>
  <c r="BY4" i="30" s="1"/>
  <c r="BZ4" i="30" s="1"/>
  <c r="CA4" i="30" s="1"/>
  <c r="CB4" i="30" s="1"/>
  <c r="CC4" i="30" s="1"/>
  <c r="CD4" i="30" s="1"/>
  <c r="CE4" i="30" s="1"/>
  <c r="CF4" i="30" s="1"/>
  <c r="CG4" i="30" s="1"/>
  <c r="CH4" i="30" s="1"/>
  <c r="CI4" i="30" s="1"/>
  <c r="CJ4" i="30" s="1"/>
  <c r="CK4" i="30" s="1"/>
  <c r="CL4" i="30" s="1"/>
  <c r="CM4" i="30" s="1"/>
  <c r="CN4" i="30" s="1"/>
  <c r="CO4" i="30" s="1"/>
  <c r="CP4" i="30" s="1"/>
  <c r="CQ4" i="30" s="1"/>
  <c r="CR4" i="30" s="1"/>
  <c r="CS4" i="30" s="1"/>
  <c r="CT4" i="30" s="1"/>
  <c r="CU4" i="30" s="1"/>
  <c r="CV4" i="30" s="1"/>
  <c r="CW4" i="30" s="1"/>
  <c r="CX4" i="30" s="1"/>
  <c r="CY4" i="30" s="1"/>
  <c r="CZ4" i="30" s="1"/>
  <c r="DA4" i="30" s="1"/>
  <c r="DB4" i="30" s="1"/>
  <c r="DC4" i="30" s="1"/>
  <c r="DD4" i="30" s="1"/>
  <c r="DE4" i="30" s="1"/>
  <c r="DF4" i="30" s="1"/>
  <c r="DG4" i="30" s="1"/>
  <c r="DH4" i="30" s="1"/>
  <c r="DI4" i="30" s="1"/>
  <c r="DJ4" i="30" s="1"/>
  <c r="DK4" i="30" s="1"/>
  <c r="DL4" i="30" s="1"/>
  <c r="DM4" i="30" s="1"/>
  <c r="DN4" i="30" s="1"/>
  <c r="DO4" i="30" s="1"/>
  <c r="DP4" i="30" s="1"/>
  <c r="DQ4" i="30" s="1"/>
  <c r="DR4" i="30" s="1"/>
  <c r="DS4" i="30" s="1"/>
  <c r="DT4" i="30" s="1"/>
  <c r="DU4" i="30" s="1"/>
  <c r="DV4" i="30" s="1"/>
  <c r="DW4" i="30" s="1"/>
  <c r="DX4" i="30" s="1"/>
  <c r="DY4" i="30" s="1"/>
  <c r="DZ4" i="30" s="1"/>
  <c r="EA4" i="30" s="1"/>
  <c r="EB4" i="30" s="1"/>
  <c r="EC4" i="30" s="1"/>
  <c r="ED4" i="30" s="1"/>
  <c r="EE4" i="30" s="1"/>
  <c r="EF4" i="30" s="1"/>
  <c r="EG4" i="30" s="1"/>
  <c r="EH4" i="30" s="1"/>
  <c r="EI4" i="30" s="1"/>
  <c r="EJ4" i="30" s="1"/>
  <c r="EK4" i="30" s="1"/>
  <c r="EL4" i="30" s="1"/>
  <c r="M3" i="30"/>
  <c r="A2" i="30"/>
  <c r="H2" i="30" s="1"/>
  <c r="L8" i="29"/>
  <c r="M4" i="29"/>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F4" i="29" s="1"/>
  <c r="BG4" i="29" s="1"/>
  <c r="BH4" i="29" s="1"/>
  <c r="BI4" i="29" s="1"/>
  <c r="BJ4" i="29" s="1"/>
  <c r="BK4" i="29" s="1"/>
  <c r="BL4" i="29" s="1"/>
  <c r="BM4" i="29" s="1"/>
  <c r="BN4" i="29" s="1"/>
  <c r="BO4" i="29" s="1"/>
  <c r="BP4" i="29" s="1"/>
  <c r="BQ4" i="29" s="1"/>
  <c r="BR4" i="29" s="1"/>
  <c r="BS4" i="29" s="1"/>
  <c r="BT4" i="29" s="1"/>
  <c r="BU4" i="29" s="1"/>
  <c r="BV4" i="29" s="1"/>
  <c r="BW4" i="29" s="1"/>
  <c r="BX4" i="29" s="1"/>
  <c r="BY4" i="29" s="1"/>
  <c r="BZ4" i="29" s="1"/>
  <c r="CA4" i="29" s="1"/>
  <c r="CB4" i="29" s="1"/>
  <c r="CC4" i="29" s="1"/>
  <c r="CD4" i="29" s="1"/>
  <c r="CE4" i="29" s="1"/>
  <c r="CF4" i="29" s="1"/>
  <c r="CG4" i="29" s="1"/>
  <c r="CH4" i="29" s="1"/>
  <c r="CI4" i="29" s="1"/>
  <c r="CJ4" i="29" s="1"/>
  <c r="CK4" i="29" s="1"/>
  <c r="CL4" i="29" s="1"/>
  <c r="CM4" i="29" s="1"/>
  <c r="CN4" i="29" s="1"/>
  <c r="CO4" i="29" s="1"/>
  <c r="CP4" i="29" s="1"/>
  <c r="CQ4" i="29" s="1"/>
  <c r="CR4" i="29" s="1"/>
  <c r="CS4" i="29" s="1"/>
  <c r="CT4" i="29" s="1"/>
  <c r="CU4" i="29" s="1"/>
  <c r="CV4" i="29" s="1"/>
  <c r="CW4" i="29" s="1"/>
  <c r="CX4" i="29" s="1"/>
  <c r="CY4" i="29" s="1"/>
  <c r="CZ4" i="29" s="1"/>
  <c r="DA4" i="29" s="1"/>
  <c r="DB4" i="29" s="1"/>
  <c r="DC4" i="29" s="1"/>
  <c r="DD4" i="29" s="1"/>
  <c r="DE4" i="29" s="1"/>
  <c r="DF4" i="29" s="1"/>
  <c r="DG4" i="29" s="1"/>
  <c r="DH4" i="29" s="1"/>
  <c r="DI4" i="29" s="1"/>
  <c r="DJ4" i="29" s="1"/>
  <c r="DK4" i="29" s="1"/>
  <c r="DL4" i="29" s="1"/>
  <c r="DM4" i="29" s="1"/>
  <c r="DN4" i="29" s="1"/>
  <c r="DO4" i="29" s="1"/>
  <c r="DP4" i="29" s="1"/>
  <c r="DQ4" i="29" s="1"/>
  <c r="DR4" i="29" s="1"/>
  <c r="DS4" i="29" s="1"/>
  <c r="DT4" i="29" s="1"/>
  <c r="DU4" i="29" s="1"/>
  <c r="DV4" i="29" s="1"/>
  <c r="DW4" i="29" s="1"/>
  <c r="DX4" i="29" s="1"/>
  <c r="DY4" i="29" s="1"/>
  <c r="DZ4" i="29" s="1"/>
  <c r="EA4" i="29" s="1"/>
  <c r="EB4" i="29" s="1"/>
  <c r="EC4" i="29" s="1"/>
  <c r="ED4" i="29" s="1"/>
  <c r="EE4" i="29" s="1"/>
  <c r="EF4" i="29" s="1"/>
  <c r="EG4" i="29" s="1"/>
  <c r="EH4" i="29" s="1"/>
  <c r="EI4" i="29" s="1"/>
  <c r="EJ4" i="29" s="1"/>
  <c r="EK4" i="29" s="1"/>
  <c r="EL4" i="29" s="1"/>
  <c r="M3" i="29"/>
  <c r="A2" i="29"/>
  <c r="H2" i="29" s="1"/>
  <c r="L8" i="28"/>
  <c r="M4" i="28"/>
  <c r="N4" i="28" s="1"/>
  <c r="O4" i="28" s="1"/>
  <c r="P4" i="28" s="1"/>
  <c r="Q4" i="28" s="1"/>
  <c r="R4" i="28" s="1"/>
  <c r="S4" i="28" s="1"/>
  <c r="T4" i="28" s="1"/>
  <c r="U4" i="28" s="1"/>
  <c r="V4" i="28" s="1"/>
  <c r="W4" i="28" s="1"/>
  <c r="X4" i="28" s="1"/>
  <c r="Y4" i="28" s="1"/>
  <c r="Z4" i="28" s="1"/>
  <c r="AA4" i="28" s="1"/>
  <c r="AB4" i="28" s="1"/>
  <c r="AC4" i="28" s="1"/>
  <c r="AD4" i="28" s="1"/>
  <c r="AE4" i="28" s="1"/>
  <c r="AF4" i="28" s="1"/>
  <c r="AG4" i="28" s="1"/>
  <c r="AH4" i="28" s="1"/>
  <c r="AI4" i="28" s="1"/>
  <c r="AJ4" i="28" s="1"/>
  <c r="AK4" i="28" s="1"/>
  <c r="AL4" i="28" s="1"/>
  <c r="AM4" i="28" s="1"/>
  <c r="AN4" i="28" s="1"/>
  <c r="AO4" i="28" s="1"/>
  <c r="AP4" i="28" s="1"/>
  <c r="AQ4" i="28" s="1"/>
  <c r="AR4" i="28" s="1"/>
  <c r="AS4" i="28" s="1"/>
  <c r="AT4" i="28" s="1"/>
  <c r="AU4" i="28" s="1"/>
  <c r="AV4" i="28" s="1"/>
  <c r="AW4" i="28" s="1"/>
  <c r="AX4" i="28" s="1"/>
  <c r="AY4" i="28" s="1"/>
  <c r="AZ4" i="28" s="1"/>
  <c r="BA4" i="28" s="1"/>
  <c r="BB4" i="28" s="1"/>
  <c r="BC4" i="28" s="1"/>
  <c r="BD4" i="28" s="1"/>
  <c r="BE4" i="28" s="1"/>
  <c r="BF4" i="28" s="1"/>
  <c r="BG4" i="28" s="1"/>
  <c r="BH4" i="28" s="1"/>
  <c r="BI4" i="28" s="1"/>
  <c r="BJ4" i="28" s="1"/>
  <c r="BK4" i="28" s="1"/>
  <c r="BL4" i="28" s="1"/>
  <c r="BM4" i="28" s="1"/>
  <c r="BN4" i="28" s="1"/>
  <c r="BO4" i="28" s="1"/>
  <c r="BP4" i="28" s="1"/>
  <c r="BQ4" i="28" s="1"/>
  <c r="BR4" i="28" s="1"/>
  <c r="BS4" i="28" s="1"/>
  <c r="BT4" i="28" s="1"/>
  <c r="BU4" i="28" s="1"/>
  <c r="BV4" i="28" s="1"/>
  <c r="BW4" i="28" s="1"/>
  <c r="BX4" i="28" s="1"/>
  <c r="BY4" i="28" s="1"/>
  <c r="BZ4" i="28" s="1"/>
  <c r="CA4" i="28" s="1"/>
  <c r="CB4" i="28" s="1"/>
  <c r="CC4" i="28" s="1"/>
  <c r="CD4" i="28" s="1"/>
  <c r="CE4" i="28" s="1"/>
  <c r="CF4" i="28" s="1"/>
  <c r="CG4" i="28" s="1"/>
  <c r="CH4" i="28" s="1"/>
  <c r="CI4" i="28" s="1"/>
  <c r="CJ4" i="28" s="1"/>
  <c r="CK4" i="28" s="1"/>
  <c r="CL4" i="28" s="1"/>
  <c r="CM4" i="28" s="1"/>
  <c r="CN4" i="28" s="1"/>
  <c r="CO4" i="28" s="1"/>
  <c r="CP4" i="28" s="1"/>
  <c r="CQ4" i="28" s="1"/>
  <c r="CR4" i="28" s="1"/>
  <c r="CS4" i="28" s="1"/>
  <c r="CT4" i="28" s="1"/>
  <c r="CU4" i="28" s="1"/>
  <c r="CV4" i="28" s="1"/>
  <c r="CW4" i="28" s="1"/>
  <c r="CX4" i="28" s="1"/>
  <c r="CY4" i="28" s="1"/>
  <c r="CZ4" i="28" s="1"/>
  <c r="DA4" i="28" s="1"/>
  <c r="DB4" i="28" s="1"/>
  <c r="DC4" i="28" s="1"/>
  <c r="DD4" i="28" s="1"/>
  <c r="DE4" i="28" s="1"/>
  <c r="DF4" i="28" s="1"/>
  <c r="DG4" i="28" s="1"/>
  <c r="DH4" i="28" s="1"/>
  <c r="DI4" i="28" s="1"/>
  <c r="DJ4" i="28" s="1"/>
  <c r="DK4" i="28" s="1"/>
  <c r="DL4" i="28" s="1"/>
  <c r="DM4" i="28" s="1"/>
  <c r="DN4" i="28" s="1"/>
  <c r="DO4" i="28" s="1"/>
  <c r="DP4" i="28" s="1"/>
  <c r="DQ4" i="28" s="1"/>
  <c r="DR4" i="28" s="1"/>
  <c r="DS4" i="28" s="1"/>
  <c r="DT4" i="28" s="1"/>
  <c r="DU4" i="28" s="1"/>
  <c r="DV4" i="28" s="1"/>
  <c r="DW4" i="28" s="1"/>
  <c r="DX4" i="28" s="1"/>
  <c r="DY4" i="28" s="1"/>
  <c r="DZ4" i="28" s="1"/>
  <c r="EA4" i="28" s="1"/>
  <c r="EB4" i="28" s="1"/>
  <c r="EC4" i="28" s="1"/>
  <c r="ED4" i="28" s="1"/>
  <c r="EE4" i="28" s="1"/>
  <c r="EF4" i="28" s="1"/>
  <c r="EG4" i="28" s="1"/>
  <c r="EH4" i="28" s="1"/>
  <c r="EI4" i="28" s="1"/>
  <c r="EJ4" i="28" s="1"/>
  <c r="EK4" i="28" s="1"/>
  <c r="EL4" i="28" s="1"/>
  <c r="M3" i="28"/>
  <c r="A2" i="28"/>
  <c r="H2" i="28" s="1"/>
  <c r="C14" i="27"/>
  <c r="B14" i="27"/>
  <c r="F13" i="27"/>
  <c r="A2" i="27"/>
  <c r="C14" i="26"/>
  <c r="B14" i="26"/>
  <c r="F13" i="26"/>
  <c r="A2" i="26"/>
  <c r="H7" i="25"/>
  <c r="I4" i="25"/>
  <c r="J4" i="25" s="1"/>
  <c r="K4" i="25" s="1"/>
  <c r="L4" i="25" s="1"/>
  <c r="M4" i="25" s="1"/>
  <c r="N4" i="25" s="1"/>
  <c r="O4" i="25" s="1"/>
  <c r="P4" i="25" s="1"/>
  <c r="Q4" i="25" s="1"/>
  <c r="R4" i="25" s="1"/>
  <c r="S4" i="25" s="1"/>
  <c r="T4" i="25" s="1"/>
  <c r="U4" i="25" s="1"/>
  <c r="V4" i="25" s="1"/>
  <c r="W4" i="25" s="1"/>
  <c r="X4" i="25" s="1"/>
  <c r="Y4" i="25" s="1"/>
  <c r="Z4" i="25" s="1"/>
  <c r="AA4" i="25" s="1"/>
  <c r="AB4" i="25" s="1"/>
  <c r="AC4" i="25" s="1"/>
  <c r="AD4" i="25" s="1"/>
  <c r="AE4" i="25" s="1"/>
  <c r="AF4" i="25" s="1"/>
  <c r="AG4" i="25" s="1"/>
  <c r="AH4" i="25" s="1"/>
  <c r="AI4" i="25" s="1"/>
  <c r="AJ4" i="25" s="1"/>
  <c r="AK4" i="25" s="1"/>
  <c r="AL4" i="25" s="1"/>
  <c r="AM4" i="25" s="1"/>
  <c r="AN4" i="25" s="1"/>
  <c r="AO4" i="25" s="1"/>
  <c r="AP4" i="25" s="1"/>
  <c r="AQ4" i="25" s="1"/>
  <c r="AR4" i="25" s="1"/>
  <c r="AS4" i="25" s="1"/>
  <c r="AT4" i="25" s="1"/>
  <c r="AU4" i="25" s="1"/>
  <c r="AV4" i="25" s="1"/>
  <c r="AW4" i="25" s="1"/>
  <c r="AX4" i="25" s="1"/>
  <c r="AY4" i="25" s="1"/>
  <c r="AZ4" i="25" s="1"/>
  <c r="BA4" i="25" s="1"/>
  <c r="BB4" i="25" s="1"/>
  <c r="BC4" i="25" s="1"/>
  <c r="BD4" i="25" s="1"/>
  <c r="BE4" i="25" s="1"/>
  <c r="BF4" i="25" s="1"/>
  <c r="BG4" i="25" s="1"/>
  <c r="BH4" i="25" s="1"/>
  <c r="BI4" i="25" s="1"/>
  <c r="BJ4" i="25" s="1"/>
  <c r="BK4" i="25" s="1"/>
  <c r="BL4" i="25" s="1"/>
  <c r="BM4" i="25" s="1"/>
  <c r="BN4" i="25" s="1"/>
  <c r="BO4" i="25" s="1"/>
  <c r="BP4" i="25" s="1"/>
  <c r="BQ4" i="25" s="1"/>
  <c r="BR4" i="25" s="1"/>
  <c r="BS4" i="25" s="1"/>
  <c r="BT4" i="25" s="1"/>
  <c r="BU4" i="25" s="1"/>
  <c r="BV4" i="25" s="1"/>
  <c r="BW4" i="25" s="1"/>
  <c r="BX4" i="25" s="1"/>
  <c r="BY4" i="25" s="1"/>
  <c r="BZ4" i="25" s="1"/>
  <c r="CA4" i="25" s="1"/>
  <c r="CB4" i="25" s="1"/>
  <c r="CC4" i="25" s="1"/>
  <c r="CD4" i="25" s="1"/>
  <c r="CE4" i="25" s="1"/>
  <c r="CF4" i="25" s="1"/>
  <c r="CG4" i="25" s="1"/>
  <c r="CH4" i="25" s="1"/>
  <c r="CI4" i="25" s="1"/>
  <c r="CJ4" i="25" s="1"/>
  <c r="CK4" i="25" s="1"/>
  <c r="CL4" i="25" s="1"/>
  <c r="CM4" i="25" s="1"/>
  <c r="CN4" i="25" s="1"/>
  <c r="CO4" i="25" s="1"/>
  <c r="CP4" i="25" s="1"/>
  <c r="CQ4" i="25" s="1"/>
  <c r="CR4" i="25" s="1"/>
  <c r="CS4" i="25" s="1"/>
  <c r="CT4" i="25" s="1"/>
  <c r="CU4" i="25" s="1"/>
  <c r="CV4" i="25" s="1"/>
  <c r="CW4" i="25" s="1"/>
  <c r="CX4" i="25" s="1"/>
  <c r="CY4" i="25" s="1"/>
  <c r="CZ4" i="25" s="1"/>
  <c r="DA4" i="25" s="1"/>
  <c r="DB4" i="25" s="1"/>
  <c r="DC4" i="25" s="1"/>
  <c r="DD4" i="25" s="1"/>
  <c r="DE4" i="25" s="1"/>
  <c r="DF4" i="25" s="1"/>
  <c r="DG4" i="25" s="1"/>
  <c r="DH4" i="25" s="1"/>
  <c r="DI4" i="25" s="1"/>
  <c r="DJ4" i="25" s="1"/>
  <c r="DK4" i="25" s="1"/>
  <c r="DL4" i="25" s="1"/>
  <c r="DM4" i="25" s="1"/>
  <c r="DN4" i="25" s="1"/>
  <c r="DO4" i="25" s="1"/>
  <c r="DP4" i="25" s="1"/>
  <c r="DQ4" i="25" s="1"/>
  <c r="DR4" i="25" s="1"/>
  <c r="DS4" i="25" s="1"/>
  <c r="DT4" i="25" s="1"/>
  <c r="DU4" i="25" s="1"/>
  <c r="DV4" i="25" s="1"/>
  <c r="DW4" i="25" s="1"/>
  <c r="DX4" i="25" s="1"/>
  <c r="DY4" i="25" s="1"/>
  <c r="DZ4" i="25" s="1"/>
  <c r="EA4" i="25" s="1"/>
  <c r="EB4" i="25" s="1"/>
  <c r="EC4" i="25" s="1"/>
  <c r="ED4" i="25" s="1"/>
  <c r="EE4" i="25" s="1"/>
  <c r="EF4" i="25" s="1"/>
  <c r="EG4" i="25" s="1"/>
  <c r="EH4" i="25" s="1"/>
  <c r="I3" i="25"/>
  <c r="EH31" i="24"/>
  <c r="EG31" i="24"/>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H7" i="24"/>
  <c r="I4" i="24"/>
  <c r="J4" i="24" s="1"/>
  <c r="K4" i="24" s="1"/>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AQ4" i="24" s="1"/>
  <c r="AR4" i="24" s="1"/>
  <c r="AS4" i="24" s="1"/>
  <c r="AT4" i="24" s="1"/>
  <c r="AU4" i="24" s="1"/>
  <c r="AV4" i="24" s="1"/>
  <c r="AW4" i="24" s="1"/>
  <c r="AX4" i="24" s="1"/>
  <c r="AY4" i="24" s="1"/>
  <c r="AZ4" i="24" s="1"/>
  <c r="BA4" i="24" s="1"/>
  <c r="BB4" i="24" s="1"/>
  <c r="BC4" i="24" s="1"/>
  <c r="BD4" i="24" s="1"/>
  <c r="BE4" i="24" s="1"/>
  <c r="BF4" i="24" s="1"/>
  <c r="BG4" i="24" s="1"/>
  <c r="BH4" i="24" s="1"/>
  <c r="BI4" i="24" s="1"/>
  <c r="BJ4" i="24" s="1"/>
  <c r="BK4" i="24" s="1"/>
  <c r="BL4" i="24" s="1"/>
  <c r="BM4" i="24" s="1"/>
  <c r="BN4" i="24" s="1"/>
  <c r="BO4" i="24" s="1"/>
  <c r="BP4" i="24" s="1"/>
  <c r="BQ4" i="24" s="1"/>
  <c r="BR4" i="24" s="1"/>
  <c r="BS4" i="24" s="1"/>
  <c r="BT4" i="24" s="1"/>
  <c r="BU4" i="24" s="1"/>
  <c r="BV4" i="24" s="1"/>
  <c r="BW4" i="24" s="1"/>
  <c r="BX4" i="24" s="1"/>
  <c r="BY4" i="24" s="1"/>
  <c r="BZ4" i="24" s="1"/>
  <c r="CA4" i="24" s="1"/>
  <c r="CB4" i="24" s="1"/>
  <c r="CC4" i="24" s="1"/>
  <c r="CD4" i="24" s="1"/>
  <c r="CE4" i="24" s="1"/>
  <c r="CF4" i="24" s="1"/>
  <c r="CG4" i="24" s="1"/>
  <c r="CH4" i="24" s="1"/>
  <c r="CI4" i="24" s="1"/>
  <c r="CJ4" i="24" s="1"/>
  <c r="CK4" i="24" s="1"/>
  <c r="CL4" i="24" s="1"/>
  <c r="CM4" i="24" s="1"/>
  <c r="CN4" i="24" s="1"/>
  <c r="CO4" i="24" s="1"/>
  <c r="CP4" i="24" s="1"/>
  <c r="CQ4" i="24" s="1"/>
  <c r="CR4" i="24" s="1"/>
  <c r="CS4" i="24" s="1"/>
  <c r="CT4" i="24" s="1"/>
  <c r="CU4" i="24" s="1"/>
  <c r="CV4" i="24" s="1"/>
  <c r="CW4" i="24" s="1"/>
  <c r="CX4" i="24" s="1"/>
  <c r="CY4" i="24" s="1"/>
  <c r="CZ4" i="24" s="1"/>
  <c r="DA4" i="24" s="1"/>
  <c r="DB4" i="24" s="1"/>
  <c r="DC4" i="24" s="1"/>
  <c r="DD4" i="24" s="1"/>
  <c r="DE4" i="24" s="1"/>
  <c r="DF4" i="24" s="1"/>
  <c r="DG4" i="24" s="1"/>
  <c r="DH4" i="24" s="1"/>
  <c r="DI4" i="24" s="1"/>
  <c r="DJ4" i="24" s="1"/>
  <c r="DK4" i="24" s="1"/>
  <c r="DL4" i="24" s="1"/>
  <c r="DM4" i="24" s="1"/>
  <c r="DN4" i="24" s="1"/>
  <c r="DO4" i="24" s="1"/>
  <c r="DP4" i="24" s="1"/>
  <c r="DQ4" i="24" s="1"/>
  <c r="DR4" i="24" s="1"/>
  <c r="DS4" i="24" s="1"/>
  <c r="DT4" i="24" s="1"/>
  <c r="DU4" i="24" s="1"/>
  <c r="DV4" i="24" s="1"/>
  <c r="DW4" i="24" s="1"/>
  <c r="DX4" i="24" s="1"/>
  <c r="DY4" i="24" s="1"/>
  <c r="DZ4" i="24" s="1"/>
  <c r="EA4" i="24" s="1"/>
  <c r="EB4" i="24" s="1"/>
  <c r="EC4" i="24" s="1"/>
  <c r="ED4" i="24" s="1"/>
  <c r="EE4" i="24" s="1"/>
  <c r="EF4" i="24" s="1"/>
  <c r="EG4" i="24" s="1"/>
  <c r="EH4" i="24" s="1"/>
  <c r="I3" i="24"/>
  <c r="G7" i="23"/>
  <c r="H4" i="23"/>
  <c r="I4" i="23" s="1"/>
  <c r="J4" i="23" s="1"/>
  <c r="K4" i="23" s="1"/>
  <c r="L4" i="23" s="1"/>
  <c r="M4" i="23" s="1"/>
  <c r="N4" i="23" s="1"/>
  <c r="O4" i="23" s="1"/>
  <c r="P4" i="23" s="1"/>
  <c r="Q4" i="23" s="1"/>
  <c r="R4" i="23" s="1"/>
  <c r="S4" i="23" s="1"/>
  <c r="T4" i="23" s="1"/>
  <c r="U4" i="23" s="1"/>
  <c r="V4" i="23" s="1"/>
  <c r="W4" i="23" s="1"/>
  <c r="X4" i="23" s="1"/>
  <c r="Y4" i="23" s="1"/>
  <c r="Z4" i="23" s="1"/>
  <c r="AA4" i="23" s="1"/>
  <c r="AB4" i="23" s="1"/>
  <c r="AC4" i="23" s="1"/>
  <c r="AD4" i="23" s="1"/>
  <c r="AE4" i="23" s="1"/>
  <c r="AF4" i="23" s="1"/>
  <c r="AG4" i="23" s="1"/>
  <c r="AH4" i="23" s="1"/>
  <c r="AI4" i="23" s="1"/>
  <c r="AJ4" i="23" s="1"/>
  <c r="AK4" i="23" s="1"/>
  <c r="AL4" i="23" s="1"/>
  <c r="AM4" i="23" s="1"/>
  <c r="AN4" i="23" s="1"/>
  <c r="AO4" i="23" s="1"/>
  <c r="AP4" i="23" s="1"/>
  <c r="AQ4" i="23" s="1"/>
  <c r="AR4" i="23" s="1"/>
  <c r="AS4" i="23" s="1"/>
  <c r="AT4" i="23" s="1"/>
  <c r="AU4" i="23" s="1"/>
  <c r="AV4" i="23" s="1"/>
  <c r="AW4" i="23" s="1"/>
  <c r="AX4" i="23" s="1"/>
  <c r="AY4" i="23" s="1"/>
  <c r="AZ4" i="23" s="1"/>
  <c r="BA4" i="23" s="1"/>
  <c r="BB4" i="23" s="1"/>
  <c r="BC4" i="23" s="1"/>
  <c r="BD4" i="23" s="1"/>
  <c r="BE4" i="23" s="1"/>
  <c r="BF4" i="23" s="1"/>
  <c r="BG4" i="23" s="1"/>
  <c r="BH4" i="23" s="1"/>
  <c r="BI4" i="23" s="1"/>
  <c r="BJ4" i="23" s="1"/>
  <c r="BK4" i="23" s="1"/>
  <c r="BL4" i="23" s="1"/>
  <c r="BM4" i="23" s="1"/>
  <c r="BN4" i="23" s="1"/>
  <c r="BO4" i="23" s="1"/>
  <c r="BP4" i="23" s="1"/>
  <c r="BQ4" i="23" s="1"/>
  <c r="BR4" i="23" s="1"/>
  <c r="BS4" i="23" s="1"/>
  <c r="BT4" i="23" s="1"/>
  <c r="BU4" i="23" s="1"/>
  <c r="BV4" i="23" s="1"/>
  <c r="BW4" i="23" s="1"/>
  <c r="BX4" i="23" s="1"/>
  <c r="BY4" i="23" s="1"/>
  <c r="BZ4" i="23" s="1"/>
  <c r="CA4" i="23" s="1"/>
  <c r="CB4" i="23" s="1"/>
  <c r="CC4" i="23" s="1"/>
  <c r="CD4" i="23" s="1"/>
  <c r="CE4" i="23" s="1"/>
  <c r="CF4" i="23" s="1"/>
  <c r="CG4" i="23" s="1"/>
  <c r="CH4" i="23" s="1"/>
  <c r="CI4" i="23" s="1"/>
  <c r="CJ4" i="23" s="1"/>
  <c r="CK4" i="23" s="1"/>
  <c r="CL4" i="23" s="1"/>
  <c r="CM4" i="23" s="1"/>
  <c r="CN4" i="23" s="1"/>
  <c r="CO4" i="23" s="1"/>
  <c r="CP4" i="23" s="1"/>
  <c r="CQ4" i="23" s="1"/>
  <c r="CR4" i="23" s="1"/>
  <c r="CS4" i="23" s="1"/>
  <c r="CT4" i="23" s="1"/>
  <c r="CU4" i="23" s="1"/>
  <c r="CV4" i="23" s="1"/>
  <c r="CW4" i="23" s="1"/>
  <c r="CX4" i="23" s="1"/>
  <c r="CY4" i="23" s="1"/>
  <c r="CZ4" i="23" s="1"/>
  <c r="DA4" i="23" s="1"/>
  <c r="DB4" i="23" s="1"/>
  <c r="DC4" i="23" s="1"/>
  <c r="DD4" i="23" s="1"/>
  <c r="DE4" i="23" s="1"/>
  <c r="DF4" i="23" s="1"/>
  <c r="DG4" i="23" s="1"/>
  <c r="DH4" i="23" s="1"/>
  <c r="DI4" i="23" s="1"/>
  <c r="DJ4" i="23" s="1"/>
  <c r="DK4" i="23" s="1"/>
  <c r="DL4" i="23" s="1"/>
  <c r="DM4" i="23" s="1"/>
  <c r="DN4" i="23" s="1"/>
  <c r="DO4" i="23" s="1"/>
  <c r="DP4" i="23" s="1"/>
  <c r="DQ4" i="23" s="1"/>
  <c r="DR4" i="23" s="1"/>
  <c r="DS4" i="23" s="1"/>
  <c r="DT4" i="23" s="1"/>
  <c r="DU4" i="23" s="1"/>
  <c r="DV4" i="23" s="1"/>
  <c r="DW4" i="23" s="1"/>
  <c r="DX4" i="23" s="1"/>
  <c r="DY4" i="23" s="1"/>
  <c r="DZ4" i="23" s="1"/>
  <c r="EA4" i="23" s="1"/>
  <c r="EB4" i="23" s="1"/>
  <c r="EC4" i="23" s="1"/>
  <c r="ED4" i="23" s="1"/>
  <c r="EE4" i="23" s="1"/>
  <c r="EF4" i="23" s="1"/>
  <c r="EG4" i="23" s="1"/>
  <c r="H3" i="23"/>
  <c r="EF47" i="22"/>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G7" i="22"/>
  <c r="H4" i="22"/>
  <c r="I4" i="22" s="1"/>
  <c r="J4" i="22" s="1"/>
  <c r="K4" i="22" s="1"/>
  <c r="L4" i="22" s="1"/>
  <c r="M4" i="22" s="1"/>
  <c r="N4" i="22" s="1"/>
  <c r="O4" i="22" s="1"/>
  <c r="P4" i="22" s="1"/>
  <c r="Q4" i="22" s="1"/>
  <c r="R4" i="22" s="1"/>
  <c r="S4" i="22" s="1"/>
  <c r="T4" i="22" s="1"/>
  <c r="U4" i="22" s="1"/>
  <c r="V4" i="22" s="1"/>
  <c r="W4" i="22" s="1"/>
  <c r="X4" i="22" s="1"/>
  <c r="Y4" i="22" s="1"/>
  <c r="Z4" i="22" s="1"/>
  <c r="AA4" i="22" s="1"/>
  <c r="AB4" i="22" s="1"/>
  <c r="AC4" i="22" s="1"/>
  <c r="AD4" i="22" s="1"/>
  <c r="AE4" i="22" s="1"/>
  <c r="AF4" i="22" s="1"/>
  <c r="AG4" i="22" s="1"/>
  <c r="AH4" i="22" s="1"/>
  <c r="AI4" i="22" s="1"/>
  <c r="AJ4" i="22" s="1"/>
  <c r="AK4" i="22" s="1"/>
  <c r="AL4" i="22" s="1"/>
  <c r="AM4" i="22" s="1"/>
  <c r="AN4" i="22" s="1"/>
  <c r="AO4" i="22" s="1"/>
  <c r="AP4" i="22" s="1"/>
  <c r="AQ4" i="22" s="1"/>
  <c r="AR4" i="22" s="1"/>
  <c r="AS4" i="22" s="1"/>
  <c r="AT4" i="22" s="1"/>
  <c r="AU4" i="22" s="1"/>
  <c r="AV4" i="22" s="1"/>
  <c r="AW4" i="22" s="1"/>
  <c r="AX4" i="22" s="1"/>
  <c r="AY4" i="22" s="1"/>
  <c r="AZ4" i="22" s="1"/>
  <c r="BA4" i="22" s="1"/>
  <c r="BB4" i="22" s="1"/>
  <c r="BC4" i="22" s="1"/>
  <c r="BD4" i="22" s="1"/>
  <c r="BE4" i="22" s="1"/>
  <c r="BF4" i="22" s="1"/>
  <c r="BG4" i="22" s="1"/>
  <c r="BH4" i="22" s="1"/>
  <c r="BI4" i="22" s="1"/>
  <c r="BJ4" i="22" s="1"/>
  <c r="BK4" i="22" s="1"/>
  <c r="BL4" i="22" s="1"/>
  <c r="BM4" i="22" s="1"/>
  <c r="BN4" i="22" s="1"/>
  <c r="BO4" i="22" s="1"/>
  <c r="BP4" i="22" s="1"/>
  <c r="BQ4" i="22" s="1"/>
  <c r="BR4" i="22" s="1"/>
  <c r="BS4" i="22" s="1"/>
  <c r="BT4" i="22" s="1"/>
  <c r="BU4" i="22" s="1"/>
  <c r="BV4" i="22" s="1"/>
  <c r="BW4" i="22" s="1"/>
  <c r="BX4" i="22" s="1"/>
  <c r="BY4" i="22" s="1"/>
  <c r="BZ4" i="22" s="1"/>
  <c r="CA4" i="22" s="1"/>
  <c r="CB4" i="22" s="1"/>
  <c r="CC4" i="22" s="1"/>
  <c r="CD4" i="22" s="1"/>
  <c r="CE4" i="22" s="1"/>
  <c r="CF4" i="22" s="1"/>
  <c r="CG4" i="22" s="1"/>
  <c r="CH4" i="22" s="1"/>
  <c r="CI4" i="22" s="1"/>
  <c r="CJ4" i="22" s="1"/>
  <c r="CK4" i="22" s="1"/>
  <c r="CL4" i="22" s="1"/>
  <c r="CM4" i="22" s="1"/>
  <c r="CN4" i="22" s="1"/>
  <c r="CO4" i="22" s="1"/>
  <c r="CP4" i="22" s="1"/>
  <c r="CQ4" i="22" s="1"/>
  <c r="CR4" i="22" s="1"/>
  <c r="CS4" i="22" s="1"/>
  <c r="CT4" i="22" s="1"/>
  <c r="CU4" i="22" s="1"/>
  <c r="CV4" i="22" s="1"/>
  <c r="CW4" i="22" s="1"/>
  <c r="CX4" i="22" s="1"/>
  <c r="CY4" i="22" s="1"/>
  <c r="CZ4" i="22" s="1"/>
  <c r="DA4" i="22" s="1"/>
  <c r="DB4" i="22" s="1"/>
  <c r="DC4" i="22" s="1"/>
  <c r="DD4" i="22" s="1"/>
  <c r="DE4" i="22" s="1"/>
  <c r="DF4" i="22" s="1"/>
  <c r="DG4" i="22" s="1"/>
  <c r="DH4" i="22" s="1"/>
  <c r="DI4" i="22" s="1"/>
  <c r="DJ4" i="22" s="1"/>
  <c r="DK4" i="22" s="1"/>
  <c r="DL4" i="22" s="1"/>
  <c r="DM4" i="22" s="1"/>
  <c r="DN4" i="22" s="1"/>
  <c r="DO4" i="22" s="1"/>
  <c r="DP4" i="22" s="1"/>
  <c r="DQ4" i="22" s="1"/>
  <c r="DR4" i="22" s="1"/>
  <c r="DS4" i="22" s="1"/>
  <c r="DT4" i="22" s="1"/>
  <c r="DU4" i="22" s="1"/>
  <c r="DV4" i="22" s="1"/>
  <c r="DW4" i="22" s="1"/>
  <c r="DX4" i="22" s="1"/>
  <c r="DY4" i="22" s="1"/>
  <c r="DZ4" i="22" s="1"/>
  <c r="EA4" i="22" s="1"/>
  <c r="EB4" i="22" s="1"/>
  <c r="EC4" i="22" s="1"/>
  <c r="ED4" i="22" s="1"/>
  <c r="EE4" i="22" s="1"/>
  <c r="EF4" i="22" s="1"/>
  <c r="EG4" i="22" s="1"/>
  <c r="H3" i="22"/>
  <c r="H7" i="21"/>
  <c r="I4" i="21"/>
  <c r="J4" i="21" s="1"/>
  <c r="K4" i="21" s="1"/>
  <c r="L4" i="21" s="1"/>
  <c r="M4" i="21" s="1"/>
  <c r="N4" i="21" s="1"/>
  <c r="O4" i="21" s="1"/>
  <c r="P4" i="21" s="1"/>
  <c r="Q4" i="21" s="1"/>
  <c r="R4" i="21" s="1"/>
  <c r="S4" i="21" s="1"/>
  <c r="T4" i="21" s="1"/>
  <c r="U4" i="21" s="1"/>
  <c r="V4" i="21" s="1"/>
  <c r="W4" i="21" s="1"/>
  <c r="X4" i="21" s="1"/>
  <c r="Y4" i="21" s="1"/>
  <c r="Z4" i="21" s="1"/>
  <c r="AA4" i="21" s="1"/>
  <c r="AB4" i="21" s="1"/>
  <c r="AC4" i="21" s="1"/>
  <c r="AD4" i="21" s="1"/>
  <c r="AE4" i="21" s="1"/>
  <c r="AF4" i="21" s="1"/>
  <c r="AG4" i="21" s="1"/>
  <c r="AH4" i="21" s="1"/>
  <c r="AI4" i="21" s="1"/>
  <c r="AJ4" i="21" s="1"/>
  <c r="AK4" i="21" s="1"/>
  <c r="AL4" i="21" s="1"/>
  <c r="AM4" i="21" s="1"/>
  <c r="AN4" i="21" s="1"/>
  <c r="AO4" i="21" s="1"/>
  <c r="AP4" i="21" s="1"/>
  <c r="AQ4" i="21" s="1"/>
  <c r="AR4" i="21" s="1"/>
  <c r="AS4" i="21" s="1"/>
  <c r="AT4" i="21" s="1"/>
  <c r="AU4" i="21" s="1"/>
  <c r="AV4" i="21" s="1"/>
  <c r="AW4" i="21" s="1"/>
  <c r="AX4" i="21" s="1"/>
  <c r="AY4" i="21" s="1"/>
  <c r="AZ4" i="21" s="1"/>
  <c r="BA4" i="21" s="1"/>
  <c r="BB4" i="21" s="1"/>
  <c r="BC4" i="21" s="1"/>
  <c r="BD4" i="21" s="1"/>
  <c r="BE4" i="21" s="1"/>
  <c r="BF4" i="21" s="1"/>
  <c r="BG4" i="21" s="1"/>
  <c r="BH4" i="21" s="1"/>
  <c r="BI4" i="21" s="1"/>
  <c r="BJ4" i="21" s="1"/>
  <c r="BK4" i="21" s="1"/>
  <c r="BL4" i="21" s="1"/>
  <c r="BM4" i="21" s="1"/>
  <c r="BN4" i="21" s="1"/>
  <c r="BO4" i="21" s="1"/>
  <c r="BP4" i="21" s="1"/>
  <c r="BQ4" i="21" s="1"/>
  <c r="BR4" i="21" s="1"/>
  <c r="BS4" i="21" s="1"/>
  <c r="BT4" i="21" s="1"/>
  <c r="BU4" i="21" s="1"/>
  <c r="BV4" i="21" s="1"/>
  <c r="BW4" i="21" s="1"/>
  <c r="BX4" i="21" s="1"/>
  <c r="BY4" i="21" s="1"/>
  <c r="BZ4" i="21" s="1"/>
  <c r="CA4" i="21" s="1"/>
  <c r="CB4" i="21" s="1"/>
  <c r="CC4" i="21" s="1"/>
  <c r="CD4" i="21" s="1"/>
  <c r="CE4" i="21" s="1"/>
  <c r="CF4" i="21" s="1"/>
  <c r="CG4" i="21" s="1"/>
  <c r="CH4" i="21" s="1"/>
  <c r="CI4" i="21" s="1"/>
  <c r="CJ4" i="21" s="1"/>
  <c r="CK4" i="21" s="1"/>
  <c r="CL4" i="21" s="1"/>
  <c r="CM4" i="21" s="1"/>
  <c r="CN4" i="21" s="1"/>
  <c r="CO4" i="21" s="1"/>
  <c r="CP4" i="21" s="1"/>
  <c r="CQ4" i="21" s="1"/>
  <c r="CR4" i="21" s="1"/>
  <c r="CS4" i="21" s="1"/>
  <c r="CT4" i="21" s="1"/>
  <c r="CU4" i="21" s="1"/>
  <c r="CV4" i="21" s="1"/>
  <c r="CW4" i="21" s="1"/>
  <c r="CX4" i="21" s="1"/>
  <c r="CY4" i="21" s="1"/>
  <c r="CZ4" i="21" s="1"/>
  <c r="DA4" i="21" s="1"/>
  <c r="DB4" i="21" s="1"/>
  <c r="DC4" i="21" s="1"/>
  <c r="DD4" i="21" s="1"/>
  <c r="DE4" i="21" s="1"/>
  <c r="DF4" i="21" s="1"/>
  <c r="DG4" i="21" s="1"/>
  <c r="DH4" i="21" s="1"/>
  <c r="DI4" i="21" s="1"/>
  <c r="DJ4" i="21" s="1"/>
  <c r="DK4" i="21" s="1"/>
  <c r="DL4" i="21" s="1"/>
  <c r="DM4" i="21" s="1"/>
  <c r="DN4" i="21" s="1"/>
  <c r="DO4" i="21" s="1"/>
  <c r="DP4" i="21" s="1"/>
  <c r="DQ4" i="21" s="1"/>
  <c r="DR4" i="21" s="1"/>
  <c r="DS4" i="21" s="1"/>
  <c r="DT4" i="21" s="1"/>
  <c r="DU4" i="21" s="1"/>
  <c r="DV4" i="21" s="1"/>
  <c r="DW4" i="21" s="1"/>
  <c r="DX4" i="21" s="1"/>
  <c r="DY4" i="21" s="1"/>
  <c r="DZ4" i="21" s="1"/>
  <c r="EA4" i="21" s="1"/>
  <c r="EB4" i="21" s="1"/>
  <c r="EC4" i="21" s="1"/>
  <c r="ED4" i="21" s="1"/>
  <c r="EE4" i="21" s="1"/>
  <c r="EF4" i="21" s="1"/>
  <c r="EG4" i="21" s="1"/>
  <c r="EH4" i="21" s="1"/>
  <c r="I3" i="21"/>
  <c r="H7" i="20"/>
  <c r="I4" i="20"/>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AK4" i="20" s="1"/>
  <c r="AL4" i="20" s="1"/>
  <c r="AM4" i="20" s="1"/>
  <c r="AN4" i="20" s="1"/>
  <c r="AO4" i="20" s="1"/>
  <c r="AP4" i="20" s="1"/>
  <c r="AQ4" i="20" s="1"/>
  <c r="AR4" i="20" s="1"/>
  <c r="AS4" i="20" s="1"/>
  <c r="AT4" i="20" s="1"/>
  <c r="AU4" i="20" s="1"/>
  <c r="AV4" i="20" s="1"/>
  <c r="AW4" i="20" s="1"/>
  <c r="AX4" i="20" s="1"/>
  <c r="AY4" i="20" s="1"/>
  <c r="AZ4" i="20" s="1"/>
  <c r="BA4" i="20" s="1"/>
  <c r="BB4" i="20" s="1"/>
  <c r="BC4" i="20" s="1"/>
  <c r="BD4" i="20" s="1"/>
  <c r="BE4" i="20" s="1"/>
  <c r="BF4" i="20" s="1"/>
  <c r="BG4" i="20" s="1"/>
  <c r="BH4" i="20" s="1"/>
  <c r="BI4" i="20" s="1"/>
  <c r="BJ4" i="20" s="1"/>
  <c r="BK4" i="20" s="1"/>
  <c r="BL4" i="20" s="1"/>
  <c r="BM4" i="20" s="1"/>
  <c r="BN4" i="20" s="1"/>
  <c r="BO4" i="20" s="1"/>
  <c r="BP4" i="20" s="1"/>
  <c r="BQ4" i="20" s="1"/>
  <c r="BR4" i="20" s="1"/>
  <c r="BS4" i="20" s="1"/>
  <c r="BT4" i="20" s="1"/>
  <c r="BU4" i="20" s="1"/>
  <c r="BV4" i="20" s="1"/>
  <c r="BW4" i="20" s="1"/>
  <c r="BX4" i="20" s="1"/>
  <c r="BY4" i="20" s="1"/>
  <c r="BZ4" i="20" s="1"/>
  <c r="CA4" i="20" s="1"/>
  <c r="CB4" i="20" s="1"/>
  <c r="CC4" i="20" s="1"/>
  <c r="CD4" i="20" s="1"/>
  <c r="CE4" i="20" s="1"/>
  <c r="CF4" i="20" s="1"/>
  <c r="CG4" i="20" s="1"/>
  <c r="CH4" i="20" s="1"/>
  <c r="CI4" i="20" s="1"/>
  <c r="CJ4" i="20" s="1"/>
  <c r="CK4" i="20" s="1"/>
  <c r="CL4" i="20" s="1"/>
  <c r="CM4" i="20" s="1"/>
  <c r="CN4" i="20" s="1"/>
  <c r="CO4" i="20" s="1"/>
  <c r="CP4" i="20" s="1"/>
  <c r="CQ4" i="20" s="1"/>
  <c r="CR4" i="20" s="1"/>
  <c r="CS4" i="20" s="1"/>
  <c r="CT4" i="20" s="1"/>
  <c r="CU4" i="20" s="1"/>
  <c r="CV4" i="20" s="1"/>
  <c r="CW4" i="20" s="1"/>
  <c r="CX4" i="20" s="1"/>
  <c r="CY4" i="20" s="1"/>
  <c r="CZ4" i="20" s="1"/>
  <c r="DA4" i="20" s="1"/>
  <c r="DB4" i="20" s="1"/>
  <c r="DC4" i="20" s="1"/>
  <c r="DD4" i="20" s="1"/>
  <c r="DE4" i="20" s="1"/>
  <c r="DF4" i="20" s="1"/>
  <c r="DG4" i="20" s="1"/>
  <c r="DH4" i="20" s="1"/>
  <c r="DI4" i="20" s="1"/>
  <c r="DJ4" i="20" s="1"/>
  <c r="DK4" i="20" s="1"/>
  <c r="DL4" i="20" s="1"/>
  <c r="DM4" i="20" s="1"/>
  <c r="DN4" i="20" s="1"/>
  <c r="DO4" i="20" s="1"/>
  <c r="DP4" i="20" s="1"/>
  <c r="DQ4" i="20" s="1"/>
  <c r="DR4" i="20" s="1"/>
  <c r="DS4" i="20" s="1"/>
  <c r="DT4" i="20" s="1"/>
  <c r="DU4" i="20" s="1"/>
  <c r="DV4" i="20" s="1"/>
  <c r="DW4" i="20" s="1"/>
  <c r="DX4" i="20" s="1"/>
  <c r="DY4" i="20" s="1"/>
  <c r="DZ4" i="20" s="1"/>
  <c r="EA4" i="20" s="1"/>
  <c r="EB4" i="20" s="1"/>
  <c r="EC4" i="20" s="1"/>
  <c r="ED4" i="20" s="1"/>
  <c r="EE4" i="20" s="1"/>
  <c r="EF4" i="20" s="1"/>
  <c r="EG4" i="20" s="1"/>
  <c r="EH4" i="20" s="1"/>
  <c r="I3" i="20"/>
  <c r="H3" i="19"/>
  <c r="H7" i="19" s="1"/>
  <c r="I2" i="19"/>
  <c r="G7" i="18"/>
  <c r="H4" i="18"/>
  <c r="I4" i="18" s="1"/>
  <c r="J4" i="18" s="1"/>
  <c r="K4" i="18" s="1"/>
  <c r="L4" i="18" s="1"/>
  <c r="M4" i="18" s="1"/>
  <c r="N4" i="18" s="1"/>
  <c r="O4" i="18" s="1"/>
  <c r="P4" i="18" s="1"/>
  <c r="Q4" i="18" s="1"/>
  <c r="R4" i="18" s="1"/>
  <c r="S4" i="18" s="1"/>
  <c r="T4" i="18" s="1"/>
  <c r="U4" i="18" s="1"/>
  <c r="V4" i="18" s="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BF4" i="18" s="1"/>
  <c r="BG4" i="18" s="1"/>
  <c r="BH4" i="18" s="1"/>
  <c r="BI4" i="18" s="1"/>
  <c r="BJ4" i="18" s="1"/>
  <c r="BK4" i="18" s="1"/>
  <c r="BL4" i="18" s="1"/>
  <c r="BM4" i="18" s="1"/>
  <c r="BN4" i="18" s="1"/>
  <c r="BO4" i="18" s="1"/>
  <c r="BP4" i="18" s="1"/>
  <c r="BQ4" i="18" s="1"/>
  <c r="BR4" i="18" s="1"/>
  <c r="BS4" i="18" s="1"/>
  <c r="BT4" i="18" s="1"/>
  <c r="BU4" i="18" s="1"/>
  <c r="BV4" i="18" s="1"/>
  <c r="BW4" i="18" s="1"/>
  <c r="BX4" i="18" s="1"/>
  <c r="BY4" i="18" s="1"/>
  <c r="BZ4" i="18" s="1"/>
  <c r="CA4" i="18" s="1"/>
  <c r="CB4" i="18" s="1"/>
  <c r="CC4" i="18" s="1"/>
  <c r="CD4" i="18" s="1"/>
  <c r="CE4" i="18" s="1"/>
  <c r="CF4" i="18" s="1"/>
  <c r="CG4" i="18" s="1"/>
  <c r="CH4" i="18" s="1"/>
  <c r="CI4" i="18" s="1"/>
  <c r="CJ4" i="18" s="1"/>
  <c r="CK4" i="18" s="1"/>
  <c r="CL4" i="18" s="1"/>
  <c r="CM4" i="18" s="1"/>
  <c r="CN4" i="18" s="1"/>
  <c r="CO4" i="18" s="1"/>
  <c r="CP4" i="18" s="1"/>
  <c r="CQ4" i="18" s="1"/>
  <c r="CR4" i="18" s="1"/>
  <c r="CS4" i="18" s="1"/>
  <c r="CT4" i="18" s="1"/>
  <c r="CU4" i="18" s="1"/>
  <c r="CV4" i="18" s="1"/>
  <c r="CW4" i="18" s="1"/>
  <c r="CX4" i="18" s="1"/>
  <c r="CY4" i="18" s="1"/>
  <c r="CZ4" i="18" s="1"/>
  <c r="DA4" i="18" s="1"/>
  <c r="DB4" i="18" s="1"/>
  <c r="DC4" i="18" s="1"/>
  <c r="DD4" i="18" s="1"/>
  <c r="DE4" i="18" s="1"/>
  <c r="DF4" i="18" s="1"/>
  <c r="DG4" i="18" s="1"/>
  <c r="DH4" i="18" s="1"/>
  <c r="DI4" i="18" s="1"/>
  <c r="DJ4" i="18" s="1"/>
  <c r="DK4" i="18" s="1"/>
  <c r="DL4" i="18" s="1"/>
  <c r="DM4" i="18" s="1"/>
  <c r="DN4" i="18" s="1"/>
  <c r="DO4" i="18" s="1"/>
  <c r="DP4" i="18" s="1"/>
  <c r="DQ4" i="18" s="1"/>
  <c r="DR4" i="18" s="1"/>
  <c r="DS4" i="18" s="1"/>
  <c r="DT4" i="18" s="1"/>
  <c r="DU4" i="18" s="1"/>
  <c r="DV4" i="18" s="1"/>
  <c r="DW4" i="18" s="1"/>
  <c r="DX4" i="18" s="1"/>
  <c r="DY4" i="18" s="1"/>
  <c r="DZ4" i="18" s="1"/>
  <c r="EA4" i="18" s="1"/>
  <c r="EB4" i="18" s="1"/>
  <c r="EC4" i="18" s="1"/>
  <c r="ED4" i="18" s="1"/>
  <c r="EE4" i="18" s="1"/>
  <c r="EF4" i="18" s="1"/>
  <c r="EG4" i="18" s="1"/>
  <c r="H3" i="18"/>
  <c r="G7" i="17"/>
  <c r="H4" i="17"/>
  <c r="I4" i="17" s="1"/>
  <c r="J4" i="17" s="1"/>
  <c r="K4" i="17" s="1"/>
  <c r="L4" i="17" s="1"/>
  <c r="M4" i="17" s="1"/>
  <c r="N4" i="17" s="1"/>
  <c r="O4" i="17" s="1"/>
  <c r="P4" i="17" s="1"/>
  <c r="Q4" i="17" s="1"/>
  <c r="R4" i="17" s="1"/>
  <c r="S4" i="17" s="1"/>
  <c r="H3" i="17"/>
  <c r="G7" i="16"/>
  <c r="H4" i="16"/>
  <c r="I4" i="16" s="1"/>
  <c r="J4" i="16" s="1"/>
  <c r="K4" i="16" s="1"/>
  <c r="L4" i="16" s="1"/>
  <c r="M4" i="16" s="1"/>
  <c r="N4" i="16" s="1"/>
  <c r="O4" i="16" s="1"/>
  <c r="P4" i="16" s="1"/>
  <c r="Q4" i="16" s="1"/>
  <c r="R4" i="16" s="1"/>
  <c r="S4" i="16" s="1"/>
  <c r="T4" i="16" s="1"/>
  <c r="U4" i="16" s="1"/>
  <c r="V4" i="16" s="1"/>
  <c r="W4" i="16" s="1"/>
  <c r="X4" i="16" s="1"/>
  <c r="Y4" i="16" s="1"/>
  <c r="Z4" i="16" s="1"/>
  <c r="AA4" i="16" s="1"/>
  <c r="AB4" i="16" s="1"/>
  <c r="AC4" i="16" s="1"/>
  <c r="AD4" i="16" s="1"/>
  <c r="AE4" i="16" s="1"/>
  <c r="AF4" i="16" s="1"/>
  <c r="AG4" i="16" s="1"/>
  <c r="AH4" i="16" s="1"/>
  <c r="AI4" i="16" s="1"/>
  <c r="AJ4" i="16" s="1"/>
  <c r="AK4" i="16" s="1"/>
  <c r="AL4" i="16" s="1"/>
  <c r="AM4" i="16" s="1"/>
  <c r="AN4" i="16" s="1"/>
  <c r="AO4" i="16" s="1"/>
  <c r="AP4" i="16" s="1"/>
  <c r="AQ4" i="16" s="1"/>
  <c r="AR4" i="16" s="1"/>
  <c r="AS4" i="16" s="1"/>
  <c r="AT4" i="16" s="1"/>
  <c r="AU4" i="16" s="1"/>
  <c r="AV4" i="16" s="1"/>
  <c r="AW4" i="16" s="1"/>
  <c r="AX4" i="16" s="1"/>
  <c r="AY4" i="16" s="1"/>
  <c r="AZ4" i="16" s="1"/>
  <c r="BA4" i="16" s="1"/>
  <c r="BB4" i="16" s="1"/>
  <c r="BC4" i="16" s="1"/>
  <c r="BD4" i="16" s="1"/>
  <c r="BE4" i="16" s="1"/>
  <c r="BF4" i="16" s="1"/>
  <c r="BG4" i="16" s="1"/>
  <c r="BH4" i="16" s="1"/>
  <c r="BI4" i="16" s="1"/>
  <c r="BJ4" i="16" s="1"/>
  <c r="BK4" i="16" s="1"/>
  <c r="BL4" i="16" s="1"/>
  <c r="BM4" i="16" s="1"/>
  <c r="BN4" i="16" s="1"/>
  <c r="BO4" i="16" s="1"/>
  <c r="BP4" i="16" s="1"/>
  <c r="BQ4" i="16" s="1"/>
  <c r="BR4" i="16" s="1"/>
  <c r="BS4" i="16" s="1"/>
  <c r="BT4" i="16" s="1"/>
  <c r="BU4" i="16" s="1"/>
  <c r="BV4" i="16" s="1"/>
  <c r="BW4" i="16" s="1"/>
  <c r="BX4" i="16" s="1"/>
  <c r="BY4" i="16" s="1"/>
  <c r="BZ4" i="16" s="1"/>
  <c r="CA4" i="16" s="1"/>
  <c r="CB4" i="16" s="1"/>
  <c r="CC4" i="16" s="1"/>
  <c r="CD4" i="16" s="1"/>
  <c r="CE4" i="16" s="1"/>
  <c r="CF4" i="16" s="1"/>
  <c r="CG4" i="16" s="1"/>
  <c r="CH4" i="16" s="1"/>
  <c r="CI4" i="16" s="1"/>
  <c r="CJ4" i="16" s="1"/>
  <c r="CK4" i="16" s="1"/>
  <c r="CL4" i="16" s="1"/>
  <c r="CM4" i="16" s="1"/>
  <c r="CN4" i="16" s="1"/>
  <c r="CO4" i="16" s="1"/>
  <c r="CP4" i="16" s="1"/>
  <c r="CQ4" i="16" s="1"/>
  <c r="CR4" i="16" s="1"/>
  <c r="CS4" i="16" s="1"/>
  <c r="CT4" i="16" s="1"/>
  <c r="CU4" i="16" s="1"/>
  <c r="CV4" i="16" s="1"/>
  <c r="CW4" i="16" s="1"/>
  <c r="CX4" i="16" s="1"/>
  <c r="CY4" i="16" s="1"/>
  <c r="CZ4" i="16" s="1"/>
  <c r="DA4" i="16" s="1"/>
  <c r="DB4" i="16" s="1"/>
  <c r="DC4" i="16" s="1"/>
  <c r="DD4" i="16" s="1"/>
  <c r="DE4" i="16" s="1"/>
  <c r="DF4" i="16" s="1"/>
  <c r="DG4" i="16" s="1"/>
  <c r="DH4" i="16" s="1"/>
  <c r="DI4" i="16" s="1"/>
  <c r="DJ4" i="16" s="1"/>
  <c r="DK4" i="16" s="1"/>
  <c r="DL4" i="16" s="1"/>
  <c r="DM4" i="16" s="1"/>
  <c r="DN4" i="16" s="1"/>
  <c r="DO4" i="16" s="1"/>
  <c r="DP4" i="16" s="1"/>
  <c r="DQ4" i="16" s="1"/>
  <c r="DR4" i="16" s="1"/>
  <c r="DS4" i="16" s="1"/>
  <c r="DT4" i="16" s="1"/>
  <c r="DU4" i="16" s="1"/>
  <c r="DV4" i="16" s="1"/>
  <c r="DW4" i="16" s="1"/>
  <c r="DX4" i="16" s="1"/>
  <c r="DY4" i="16" s="1"/>
  <c r="DZ4" i="16" s="1"/>
  <c r="EA4" i="16" s="1"/>
  <c r="EB4" i="16" s="1"/>
  <c r="EC4" i="16" s="1"/>
  <c r="ED4" i="16" s="1"/>
  <c r="EE4" i="16" s="1"/>
  <c r="EF4" i="16" s="1"/>
  <c r="EG4" i="16" s="1"/>
  <c r="H3" i="16"/>
  <c r="G3" i="15"/>
  <c r="G7" i="15" s="1"/>
  <c r="H2" i="15"/>
  <c r="G7" i="14"/>
  <c r="H4" i="14"/>
  <c r="I4" i="14" s="1"/>
  <c r="J4" i="14" s="1"/>
  <c r="K4" i="14" s="1"/>
  <c r="L4" i="14" s="1"/>
  <c r="M4" i="14" s="1"/>
  <c r="N4" i="14" s="1"/>
  <c r="O4" i="14" s="1"/>
  <c r="P4" i="14" s="1"/>
  <c r="Q4" i="14" s="1"/>
  <c r="R4" i="14" s="1"/>
  <c r="S4" i="14" s="1"/>
  <c r="T4" i="14" s="1"/>
  <c r="U4" i="14" s="1"/>
  <c r="V4" i="14" s="1"/>
  <c r="W4" i="14" s="1"/>
  <c r="X4" i="14" s="1"/>
  <c r="Y4" i="14" s="1"/>
  <c r="Z4" i="14" s="1"/>
  <c r="AA4" i="14" s="1"/>
  <c r="AB4" i="14" s="1"/>
  <c r="AC4" i="14" s="1"/>
  <c r="AD4" i="14" s="1"/>
  <c r="AE4" i="14" s="1"/>
  <c r="AF4" i="14" s="1"/>
  <c r="AG4" i="14" s="1"/>
  <c r="AH4" i="14" s="1"/>
  <c r="AI4" i="14" s="1"/>
  <c r="AJ4" i="14" s="1"/>
  <c r="AK4" i="14" s="1"/>
  <c r="AL4" i="14" s="1"/>
  <c r="AM4" i="14" s="1"/>
  <c r="AN4" i="14" s="1"/>
  <c r="AO4" i="14" s="1"/>
  <c r="AP4" i="14" s="1"/>
  <c r="AQ4" i="14" s="1"/>
  <c r="AR4" i="14" s="1"/>
  <c r="AS4" i="14" s="1"/>
  <c r="AT4" i="14" s="1"/>
  <c r="AU4" i="14" s="1"/>
  <c r="AV4" i="14" s="1"/>
  <c r="AW4" i="14" s="1"/>
  <c r="AX4" i="14" s="1"/>
  <c r="AY4" i="14" s="1"/>
  <c r="AZ4" i="14" s="1"/>
  <c r="BA4" i="14" s="1"/>
  <c r="BB4" i="14" s="1"/>
  <c r="BC4" i="14" s="1"/>
  <c r="BD4" i="14" s="1"/>
  <c r="BE4" i="14" s="1"/>
  <c r="BF4" i="14" s="1"/>
  <c r="BG4" i="14" s="1"/>
  <c r="BH4" i="14" s="1"/>
  <c r="BI4" i="14" s="1"/>
  <c r="BJ4" i="14" s="1"/>
  <c r="BK4" i="14" s="1"/>
  <c r="BL4" i="14" s="1"/>
  <c r="BM4" i="14" s="1"/>
  <c r="BN4" i="14" s="1"/>
  <c r="BO4" i="14" s="1"/>
  <c r="BP4" i="14" s="1"/>
  <c r="BQ4" i="14" s="1"/>
  <c r="BR4" i="14" s="1"/>
  <c r="BS4" i="14" s="1"/>
  <c r="BT4" i="14" s="1"/>
  <c r="BU4" i="14" s="1"/>
  <c r="BV4" i="14" s="1"/>
  <c r="BW4" i="14" s="1"/>
  <c r="BX4" i="14" s="1"/>
  <c r="BY4" i="14" s="1"/>
  <c r="BZ4" i="14" s="1"/>
  <c r="CA4" i="14" s="1"/>
  <c r="CB4" i="14" s="1"/>
  <c r="CC4" i="14" s="1"/>
  <c r="CD4" i="14" s="1"/>
  <c r="CE4" i="14" s="1"/>
  <c r="CF4" i="14" s="1"/>
  <c r="CG4" i="14" s="1"/>
  <c r="CH4" i="14" s="1"/>
  <c r="CI4" i="14" s="1"/>
  <c r="CJ4" i="14" s="1"/>
  <c r="CK4" i="14" s="1"/>
  <c r="CL4" i="14" s="1"/>
  <c r="CM4" i="14" s="1"/>
  <c r="CN4" i="14" s="1"/>
  <c r="CO4" i="14" s="1"/>
  <c r="CP4" i="14" s="1"/>
  <c r="CQ4" i="14" s="1"/>
  <c r="CR4" i="14" s="1"/>
  <c r="CS4" i="14" s="1"/>
  <c r="CT4" i="14" s="1"/>
  <c r="CU4" i="14" s="1"/>
  <c r="CV4" i="14" s="1"/>
  <c r="CW4" i="14" s="1"/>
  <c r="CX4" i="14" s="1"/>
  <c r="CY4" i="14" s="1"/>
  <c r="CZ4" i="14" s="1"/>
  <c r="DA4" i="14" s="1"/>
  <c r="DB4" i="14" s="1"/>
  <c r="DC4" i="14" s="1"/>
  <c r="DD4" i="14" s="1"/>
  <c r="DE4" i="14" s="1"/>
  <c r="DF4" i="14" s="1"/>
  <c r="DG4" i="14" s="1"/>
  <c r="DH4" i="14" s="1"/>
  <c r="DI4" i="14" s="1"/>
  <c r="DJ4" i="14" s="1"/>
  <c r="DK4" i="14" s="1"/>
  <c r="DL4" i="14" s="1"/>
  <c r="DM4" i="14" s="1"/>
  <c r="DN4" i="14" s="1"/>
  <c r="DO4" i="14" s="1"/>
  <c r="DP4" i="14" s="1"/>
  <c r="DQ4" i="14" s="1"/>
  <c r="DR4" i="14" s="1"/>
  <c r="DS4" i="14" s="1"/>
  <c r="DT4" i="14" s="1"/>
  <c r="DU4" i="14" s="1"/>
  <c r="DV4" i="14" s="1"/>
  <c r="DW4" i="14" s="1"/>
  <c r="DX4" i="14" s="1"/>
  <c r="DY4" i="14" s="1"/>
  <c r="DZ4" i="14" s="1"/>
  <c r="EA4" i="14" s="1"/>
  <c r="EB4" i="14" s="1"/>
  <c r="EC4" i="14" s="1"/>
  <c r="ED4" i="14" s="1"/>
  <c r="EE4" i="14" s="1"/>
  <c r="EF4" i="14" s="1"/>
  <c r="EG4" i="14" s="1"/>
  <c r="H3" i="14"/>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G3" i="13"/>
  <c r="G7" i="13" s="1"/>
  <c r="H2" i="13"/>
  <c r="H7" i="12"/>
  <c r="I3"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H7" i="11"/>
  <c r="I3" i="11"/>
  <c r="H7" i="10"/>
  <c r="I7" i="10" s="1"/>
  <c r="J7" i="10" s="1"/>
  <c r="K7" i="10" s="1"/>
  <c r="L7" i="10" s="1"/>
  <c r="M7" i="10" s="1"/>
  <c r="N7" i="10" s="1"/>
  <c r="O7" i="10" s="1"/>
  <c r="P7" i="10" s="1"/>
  <c r="Q7" i="10" s="1"/>
  <c r="R7" i="10" s="1"/>
  <c r="S7" i="10" s="1"/>
  <c r="T7" i="10" s="1"/>
  <c r="U7" i="10" s="1"/>
  <c r="V7" i="10" s="1"/>
  <c r="W7" i="10" s="1"/>
  <c r="X7" i="10" s="1"/>
  <c r="Y7" i="10" s="1"/>
  <c r="Z7" i="10" s="1"/>
  <c r="AA7" i="10" s="1"/>
  <c r="AB7" i="10" s="1"/>
  <c r="AC7" i="10" s="1"/>
  <c r="AD7" i="10" s="1"/>
  <c r="AE7" i="10" s="1"/>
  <c r="AF7" i="10" s="1"/>
  <c r="AG7" i="10" s="1"/>
  <c r="AH7" i="10" s="1"/>
  <c r="AI7" i="10" s="1"/>
  <c r="AJ7" i="10" s="1"/>
  <c r="AK7" i="10" s="1"/>
  <c r="AL7" i="10" s="1"/>
  <c r="AM7" i="10" s="1"/>
  <c r="AN7" i="10" s="1"/>
  <c r="AN3" i="10" s="1"/>
  <c r="AA3" i="10"/>
  <c r="S3" i="10"/>
  <c r="M3" i="10"/>
  <c r="L3" i="10"/>
  <c r="J3" i="10"/>
  <c r="I3" i="10"/>
  <c r="H3" i="10"/>
  <c r="I2" i="10"/>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H3" i="9"/>
  <c r="H7" i="9" s="1"/>
  <c r="I2" i="9"/>
  <c r="AM19" i="8"/>
  <c r="AM25" i="8" s="1"/>
  <c r="AL19" i="8"/>
  <c r="AL25" i="8" s="1"/>
  <c r="AK19" i="8"/>
  <c r="AK25" i="8" s="1"/>
  <c r="AJ19" i="8"/>
  <c r="AJ25" i="8" s="1"/>
  <c r="AI19" i="8"/>
  <c r="AI25" i="8" s="1"/>
  <c r="AH19" i="8"/>
  <c r="AH25" i="8" s="1"/>
  <c r="AG19" i="8"/>
  <c r="AG25" i="8" s="1"/>
  <c r="AF19" i="8"/>
  <c r="AF25" i="8" s="1"/>
  <c r="AE19" i="8"/>
  <c r="AE25" i="8" s="1"/>
  <c r="AD19" i="8"/>
  <c r="AD25" i="8" s="1"/>
  <c r="AC19" i="8"/>
  <c r="AC25" i="8" s="1"/>
  <c r="AB19" i="8"/>
  <c r="AB25" i="8" s="1"/>
  <c r="AA19" i="8"/>
  <c r="AA25" i="8" s="1"/>
  <c r="Z19" i="8"/>
  <c r="Z25" i="8" s="1"/>
  <c r="Y19" i="8"/>
  <c r="Y25" i="8" s="1"/>
  <c r="X19" i="8"/>
  <c r="X25" i="8" s="1"/>
  <c r="W19" i="8"/>
  <c r="W25" i="8" s="1"/>
  <c r="V19" i="8"/>
  <c r="V25" i="8" s="1"/>
  <c r="U19" i="8"/>
  <c r="U25" i="8" s="1"/>
  <c r="T19" i="8"/>
  <c r="T25" i="8" s="1"/>
  <c r="S19" i="8"/>
  <c r="S25" i="8" s="1"/>
  <c r="R19" i="8"/>
  <c r="R25" i="8" s="1"/>
  <c r="Q19" i="8"/>
  <c r="Q25" i="8" s="1"/>
  <c r="P19" i="8"/>
  <c r="P25" i="8" s="1"/>
  <c r="O19" i="8"/>
  <c r="O25" i="8" s="1"/>
  <c r="N19" i="8"/>
  <c r="N25" i="8" s="1"/>
  <c r="M19" i="8"/>
  <c r="M25" i="8" s="1"/>
  <c r="L19" i="8"/>
  <c r="L25" i="8" s="1"/>
  <c r="K19" i="8"/>
  <c r="K25" i="8" s="1"/>
  <c r="J19" i="8"/>
  <c r="J25" i="8" s="1"/>
  <c r="I19" i="8"/>
  <c r="I25" i="8" s="1"/>
  <c r="H19" i="8"/>
  <c r="H25" i="8" s="1"/>
  <c r="G19" i="8"/>
  <c r="G25" i="8" s="1"/>
  <c r="G3" i="8"/>
  <c r="G7" i="8" s="1"/>
  <c r="H2" i="8"/>
  <c r="G3" i="7"/>
  <c r="G7" i="7" s="1"/>
  <c r="H2"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G3" i="6"/>
  <c r="G7" i="6" s="1"/>
  <c r="H2"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G3" i="5"/>
  <c r="G7" i="5" s="1"/>
  <c r="H2" i="5"/>
  <c r="H3" i="4"/>
  <c r="H7" i="4" s="1"/>
  <c r="I2" i="4"/>
  <c r="EM4" i="28" l="1"/>
  <c r="EN4" i="28" s="1"/>
  <c r="EM4" i="41"/>
  <c r="F14" i="27"/>
  <c r="F14" i="26"/>
  <c r="EI4" i="20"/>
  <c r="BR4" i="48"/>
  <c r="BR3" i="48"/>
  <c r="BQ8" i="48"/>
  <c r="N3" i="10"/>
  <c r="O3" i="10"/>
  <c r="K3" i="10"/>
  <c r="AG3" i="10"/>
  <c r="AI3" i="10"/>
  <c r="P3" i="10"/>
  <c r="Q3" i="10"/>
  <c r="Y3" i="10"/>
  <c r="V3" i="10"/>
  <c r="AD3" i="10"/>
  <c r="AL3" i="10"/>
  <c r="W3" i="10"/>
  <c r="AE3" i="10"/>
  <c r="AM3" i="10"/>
  <c r="X3" i="10"/>
  <c r="AF3" i="10"/>
  <c r="R3" i="10"/>
  <c r="Z3" i="10"/>
  <c r="AH3" i="10"/>
  <c r="T3" i="10"/>
  <c r="AB3" i="10"/>
  <c r="AJ3" i="10"/>
  <c r="U3" i="10"/>
  <c r="AC3" i="10"/>
  <c r="AK3" i="10"/>
  <c r="I3" i="4"/>
  <c r="I7" i="4" s="1"/>
  <c r="J2" i="4"/>
  <c r="H3" i="5"/>
  <c r="H7" i="5" s="1"/>
  <c r="I2" i="5"/>
  <c r="H3" i="6"/>
  <c r="H7" i="6" s="1"/>
  <c r="I2" i="6"/>
  <c r="H3" i="7"/>
  <c r="H7" i="7" s="1"/>
  <c r="I2" i="7"/>
  <c r="H3" i="8"/>
  <c r="H7" i="8" s="1"/>
  <c r="I2" i="8"/>
  <c r="I3" i="9"/>
  <c r="I7" i="9" s="1"/>
  <c r="J2" i="9"/>
  <c r="I7" i="11"/>
  <c r="J3" i="11"/>
  <c r="I7" i="12"/>
  <c r="J3" i="12"/>
  <c r="H3" i="13"/>
  <c r="H7" i="13" s="1"/>
  <c r="I2" i="13"/>
  <c r="H7" i="14"/>
  <c r="I3" i="14"/>
  <c r="H3" i="15"/>
  <c r="H7" i="15" s="1"/>
  <c r="I2" i="15"/>
  <c r="H7" i="16"/>
  <c r="I3" i="16"/>
  <c r="H7" i="17"/>
  <c r="I3" i="17"/>
  <c r="H7" i="18"/>
  <c r="I3" i="18"/>
  <c r="I3" i="19"/>
  <c r="I7" i="19" s="1"/>
  <c r="J2" i="19"/>
  <c r="I7" i="20"/>
  <c r="J3" i="20"/>
  <c r="I7" i="21"/>
  <c r="J3" i="21"/>
  <c r="H7" i="22"/>
  <c r="I3" i="22"/>
  <c r="H7" i="23"/>
  <c r="I3" i="23"/>
  <c r="I7" i="24"/>
  <c r="J3" i="24"/>
  <c r="I7" i="25"/>
  <c r="J3" i="25"/>
  <c r="A4" i="26"/>
  <c r="A5" i="26" s="1"/>
  <c r="A3" i="26"/>
  <c r="C15" i="26"/>
  <c r="B15" i="26"/>
  <c r="F15" i="26" s="1"/>
  <c r="A4" i="27"/>
  <c r="A5" i="27" s="1"/>
  <c r="A3" i="27"/>
  <c r="C15" i="27"/>
  <c r="B15" i="27"/>
  <c r="F15" i="27" s="1"/>
  <c r="H3" i="28"/>
  <c r="H8" i="28" s="1"/>
  <c r="I2" i="28"/>
  <c r="I3" i="28" s="1"/>
  <c r="I8" i="28" s="1"/>
  <c r="M8" i="28"/>
  <c r="N3" i="28"/>
  <c r="H3" i="29"/>
  <c r="H8" i="29" s="1"/>
  <c r="I2" i="29"/>
  <c r="I3" i="29" s="1"/>
  <c r="I8" i="29" s="1"/>
  <c r="M8" i="29"/>
  <c r="N3" i="29"/>
  <c r="H3" i="30"/>
  <c r="H8" i="30" s="1"/>
  <c r="I2" i="30"/>
  <c r="I3" i="30" s="1"/>
  <c r="I8" i="30" s="1"/>
  <c r="M8" i="30"/>
  <c r="N3" i="30"/>
  <c r="H3" i="31"/>
  <c r="H8" i="31" s="1"/>
  <c r="I2" i="31"/>
  <c r="I3" i="31" s="1"/>
  <c r="I8" i="31" s="1"/>
  <c r="M8" i="31"/>
  <c r="N3" i="31"/>
  <c r="DQ8" i="31"/>
  <c r="DR3" i="31"/>
  <c r="H3" i="32"/>
  <c r="H8" i="32" s="1"/>
  <c r="I2" i="32"/>
  <c r="I3" i="32" s="1"/>
  <c r="I8" i="32" s="1"/>
  <c r="M8" i="32"/>
  <c r="N3" i="32"/>
  <c r="H3" i="33"/>
  <c r="H8" i="33" s="1"/>
  <c r="I2" i="33"/>
  <c r="I3" i="33" s="1"/>
  <c r="I8" i="33" s="1"/>
  <c r="M8" i="33"/>
  <c r="N3" i="33"/>
  <c r="H3" i="34"/>
  <c r="H8" i="34" s="1"/>
  <c r="I2" i="34"/>
  <c r="I3" i="34" s="1"/>
  <c r="I8" i="34" s="1"/>
  <c r="M8" i="34"/>
  <c r="N3" i="34"/>
  <c r="H3" i="35"/>
  <c r="H8" i="35" s="1"/>
  <c r="I2" i="35"/>
  <c r="I3" i="35" s="1"/>
  <c r="I8" i="35" s="1"/>
  <c r="M8" i="35"/>
  <c r="N3" i="35"/>
  <c r="H3" i="36"/>
  <c r="H8" i="36" s="1"/>
  <c r="I2" i="36"/>
  <c r="I3" i="36" s="1"/>
  <c r="I8" i="36" s="1"/>
  <c r="M8" i="36"/>
  <c r="N3" i="36"/>
  <c r="H3" i="37"/>
  <c r="H8" i="37" s="1"/>
  <c r="I2" i="37"/>
  <c r="I3" i="37" s="1"/>
  <c r="I8" i="37" s="1"/>
  <c r="H3" i="38"/>
  <c r="H8" i="38" s="1"/>
  <c r="I2" i="38"/>
  <c r="I3" i="38" s="1"/>
  <c r="I8" i="38" s="1"/>
  <c r="M8" i="38"/>
  <c r="N3" i="38"/>
  <c r="H3" i="39"/>
  <c r="H8" i="39" s="1"/>
  <c r="I2" i="39"/>
  <c r="I3" i="39" s="1"/>
  <c r="I8" i="39" s="1"/>
  <c r="M8" i="39"/>
  <c r="N3" i="39"/>
  <c r="H3" i="40"/>
  <c r="H8" i="40" s="1"/>
  <c r="I2" i="40"/>
  <c r="I3" i="40" s="1"/>
  <c r="I8" i="40" s="1"/>
  <c r="M8" i="40"/>
  <c r="N3" i="40"/>
  <c r="M8" i="41"/>
  <c r="N3" i="41"/>
  <c r="H3" i="42"/>
  <c r="H8" i="42" s="1"/>
  <c r="I2" i="42"/>
  <c r="I3" i="42" s="1"/>
  <c r="I8" i="42" s="1"/>
  <c r="M8" i="42"/>
  <c r="N3" i="42"/>
  <c r="H3" i="43"/>
  <c r="H7" i="43" s="1"/>
  <c r="I2" i="43"/>
  <c r="I3" i="44"/>
  <c r="I7" i="44" s="1"/>
  <c r="J2" i="44"/>
  <c r="EO4" i="28" l="1"/>
  <c r="EN4" i="41"/>
  <c r="EO4" i="41" s="1"/>
  <c r="EP4" i="41" s="1"/>
  <c r="EQ4" i="41" s="1"/>
  <c r="ER4" i="41" s="1"/>
  <c r="ES4" i="41" s="1"/>
  <c r="ET4" i="41" s="1"/>
  <c r="EJ4" i="20"/>
  <c r="BR8" i="48"/>
  <c r="BS4" i="48"/>
  <c r="BS3" i="48"/>
  <c r="J3" i="44"/>
  <c r="J7" i="44" s="1"/>
  <c r="K2" i="44"/>
  <c r="I3" i="43"/>
  <c r="I7" i="43" s="1"/>
  <c r="J2" i="43"/>
  <c r="N8" i="42"/>
  <c r="O3" i="42"/>
  <c r="N8" i="41"/>
  <c r="O3" i="41"/>
  <c r="N8" i="40"/>
  <c r="O3" i="40"/>
  <c r="N8" i="39"/>
  <c r="O3" i="39"/>
  <c r="N8" i="38"/>
  <c r="O3" i="38"/>
  <c r="N8" i="36"/>
  <c r="O3" i="36"/>
  <c r="N8" i="35"/>
  <c r="O3" i="35"/>
  <c r="N8" i="34"/>
  <c r="O3" i="34"/>
  <c r="N8" i="33"/>
  <c r="O3" i="33"/>
  <c r="N8" i="32"/>
  <c r="O3" i="32"/>
  <c r="DR8" i="31"/>
  <c r="DS3" i="31"/>
  <c r="N8" i="31"/>
  <c r="O3" i="31"/>
  <c r="N8" i="30"/>
  <c r="O3" i="30"/>
  <c r="N8" i="29"/>
  <c r="O3" i="29"/>
  <c r="N8" i="28"/>
  <c r="O3" i="28"/>
  <c r="C16" i="27"/>
  <c r="B16" i="27"/>
  <c r="F16" i="27" s="1"/>
  <c r="C16" i="26"/>
  <c r="B16" i="26"/>
  <c r="F16" i="26" s="1"/>
  <c r="J7" i="25"/>
  <c r="K3" i="25"/>
  <c r="J7" i="24"/>
  <c r="K3" i="24"/>
  <c r="I7" i="23"/>
  <c r="J3" i="23"/>
  <c r="I7" i="22"/>
  <c r="J3" i="22"/>
  <c r="J7" i="21"/>
  <c r="K3" i="21"/>
  <c r="J7" i="20"/>
  <c r="K3" i="20"/>
  <c r="J3" i="19"/>
  <c r="J7" i="19" s="1"/>
  <c r="K2" i="19"/>
  <c r="I7" i="18"/>
  <c r="J3" i="18"/>
  <c r="I7" i="17"/>
  <c r="J3" i="17"/>
  <c r="I7" i="16"/>
  <c r="J3" i="16"/>
  <c r="I3" i="15"/>
  <c r="I7" i="15" s="1"/>
  <c r="J2" i="15"/>
  <c r="I7" i="14"/>
  <c r="J3" i="14"/>
  <c r="I3" i="13"/>
  <c r="I7" i="13" s="1"/>
  <c r="J2" i="13"/>
  <c r="J7" i="12"/>
  <c r="K3" i="12"/>
  <c r="J7" i="11"/>
  <c r="K3" i="11"/>
  <c r="J3" i="9"/>
  <c r="J7" i="9" s="1"/>
  <c r="K2" i="9"/>
  <c r="I3" i="8"/>
  <c r="I7" i="8" s="1"/>
  <c r="J2" i="8"/>
  <c r="I3" i="7"/>
  <c r="I7" i="7" s="1"/>
  <c r="J2" i="7"/>
  <c r="I3" i="6"/>
  <c r="I7" i="6" s="1"/>
  <c r="J2" i="6"/>
  <c r="I3" i="5"/>
  <c r="I7" i="5" s="1"/>
  <c r="J2" i="5"/>
  <c r="J3" i="4"/>
  <c r="J7" i="4" s="1"/>
  <c r="K2" i="4"/>
  <c r="EP4" i="28" l="1"/>
  <c r="EU4" i="41"/>
  <c r="EK4" i="20"/>
  <c r="BS8" i="48"/>
  <c r="BT4" i="48"/>
  <c r="BT3" i="48"/>
  <c r="K3" i="4"/>
  <c r="K7" i="4" s="1"/>
  <c r="L2" i="4"/>
  <c r="J3" i="5"/>
  <c r="J7" i="5" s="1"/>
  <c r="K2" i="5"/>
  <c r="J3" i="6"/>
  <c r="J7" i="6" s="1"/>
  <c r="K2" i="6"/>
  <c r="J3" i="7"/>
  <c r="J7" i="7" s="1"/>
  <c r="K2" i="7"/>
  <c r="J3" i="8"/>
  <c r="J7" i="8" s="1"/>
  <c r="K2" i="8"/>
  <c r="K3" i="9"/>
  <c r="K7" i="9" s="1"/>
  <c r="L2" i="9"/>
  <c r="K7" i="11"/>
  <c r="L3" i="11"/>
  <c r="K7" i="12"/>
  <c r="L3" i="12"/>
  <c r="J3" i="13"/>
  <c r="J7" i="13" s="1"/>
  <c r="K2" i="13"/>
  <c r="J7" i="14"/>
  <c r="K3" i="14"/>
  <c r="J3" i="15"/>
  <c r="J7" i="15" s="1"/>
  <c r="K2" i="15"/>
  <c r="J7" i="16"/>
  <c r="K3" i="16"/>
  <c r="J7" i="17"/>
  <c r="K3" i="17"/>
  <c r="J7" i="18"/>
  <c r="K3" i="18"/>
  <c r="K3" i="19"/>
  <c r="K7" i="19" s="1"/>
  <c r="L2" i="19"/>
  <c r="K7" i="20"/>
  <c r="L3" i="20"/>
  <c r="K7" i="21"/>
  <c r="L3" i="21"/>
  <c r="J7" i="22"/>
  <c r="K3" i="22"/>
  <c r="J7" i="23"/>
  <c r="K3" i="23"/>
  <c r="K7" i="24"/>
  <c r="L3" i="24"/>
  <c r="K7" i="25"/>
  <c r="L3" i="25"/>
  <c r="C17" i="26"/>
  <c r="B17" i="26"/>
  <c r="F17" i="26" s="1"/>
  <c r="C17" i="27"/>
  <c r="B17" i="27"/>
  <c r="O8" i="28"/>
  <c r="P3" i="28"/>
  <c r="O8" i="29"/>
  <c r="P3" i="29"/>
  <c r="O8" i="30"/>
  <c r="P3" i="30"/>
  <c r="O8" i="31"/>
  <c r="P3" i="31"/>
  <c r="DS8" i="31"/>
  <c r="DT3" i="31"/>
  <c r="O8" i="32"/>
  <c r="P3" i="32"/>
  <c r="O8" i="33"/>
  <c r="P3" i="33"/>
  <c r="O8" i="34"/>
  <c r="P3" i="34"/>
  <c r="O8" i="35"/>
  <c r="P3" i="35"/>
  <c r="O8" i="36"/>
  <c r="P3" i="36"/>
  <c r="O8" i="38"/>
  <c r="P3" i="38"/>
  <c r="O8" i="39"/>
  <c r="P3" i="39"/>
  <c r="O8" i="40"/>
  <c r="P3" i="40"/>
  <c r="O8" i="41"/>
  <c r="P3" i="41"/>
  <c r="O8" i="42"/>
  <c r="P3" i="42"/>
  <c r="J3" i="43"/>
  <c r="J7" i="43" s="1"/>
  <c r="K2" i="43"/>
  <c r="K3" i="44"/>
  <c r="K7" i="44" s="1"/>
  <c r="L2" i="44"/>
  <c r="EQ4" i="28" l="1"/>
  <c r="EL4" i="20"/>
  <c r="F17" i="27"/>
  <c r="BT8" i="48"/>
  <c r="BU4" i="48"/>
  <c r="BU3" i="48"/>
  <c r="L3" i="44"/>
  <c r="L7" i="44" s="1"/>
  <c r="M2" i="44"/>
  <c r="K3" i="43"/>
  <c r="K7" i="43" s="1"/>
  <c r="L2" i="43"/>
  <c r="P8" i="42"/>
  <c r="Q3" i="42"/>
  <c r="P8" i="41"/>
  <c r="Q3" i="41"/>
  <c r="P8" i="40"/>
  <c r="Q3" i="40"/>
  <c r="P8" i="39"/>
  <c r="Q3" i="39"/>
  <c r="P8" i="38"/>
  <c r="Q3" i="38"/>
  <c r="P8" i="36"/>
  <c r="Q3" i="36"/>
  <c r="P8" i="35"/>
  <c r="Q3" i="35"/>
  <c r="P8" i="34"/>
  <c r="Q3" i="34"/>
  <c r="P8" i="33"/>
  <c r="Q3" i="33"/>
  <c r="P8" i="32"/>
  <c r="Q3" i="32"/>
  <c r="DT8" i="31"/>
  <c r="DU3" i="31"/>
  <c r="P8" i="31"/>
  <c r="Q3" i="31"/>
  <c r="P8" i="30"/>
  <c r="Q3" i="30"/>
  <c r="P8" i="29"/>
  <c r="Q3" i="29"/>
  <c r="P8" i="28"/>
  <c r="Q3" i="28"/>
  <c r="C18" i="27"/>
  <c r="B18" i="27"/>
  <c r="F18" i="27" s="1"/>
  <c r="C18" i="26"/>
  <c r="B18" i="26"/>
  <c r="F18" i="26" s="1"/>
  <c r="L7" i="25"/>
  <c r="M3" i="25"/>
  <c r="L7" i="24"/>
  <c r="M3" i="24"/>
  <c r="K7" i="23"/>
  <c r="L3" i="23"/>
  <c r="K7" i="22"/>
  <c r="L3" i="22"/>
  <c r="L7" i="21"/>
  <c r="M3" i="21"/>
  <c r="L7" i="20"/>
  <c r="M3" i="20"/>
  <c r="L3" i="19"/>
  <c r="L7" i="19" s="1"/>
  <c r="M2" i="19"/>
  <c r="K7" i="18"/>
  <c r="L3" i="18"/>
  <c r="K7" i="17"/>
  <c r="L3" i="17"/>
  <c r="K7" i="16"/>
  <c r="L3" i="16"/>
  <c r="K3" i="15"/>
  <c r="K7" i="15" s="1"/>
  <c r="L2" i="15"/>
  <c r="K7" i="14"/>
  <c r="L3" i="14"/>
  <c r="K3" i="13"/>
  <c r="K7" i="13" s="1"/>
  <c r="L2" i="13"/>
  <c r="L7" i="12"/>
  <c r="M3" i="12"/>
  <c r="L7" i="11"/>
  <c r="M3" i="11"/>
  <c r="L3" i="9"/>
  <c r="L7" i="9" s="1"/>
  <c r="M2" i="9"/>
  <c r="K3" i="8"/>
  <c r="K7" i="8" s="1"/>
  <c r="L2" i="8"/>
  <c r="K3" i="7"/>
  <c r="K7" i="7" s="1"/>
  <c r="L2" i="7"/>
  <c r="K3" i="6"/>
  <c r="K7" i="6" s="1"/>
  <c r="L2" i="6"/>
  <c r="K3" i="5"/>
  <c r="K7" i="5" s="1"/>
  <c r="L2" i="5"/>
  <c r="L3" i="4"/>
  <c r="L7" i="4" s="1"/>
  <c r="M2" i="4"/>
  <c r="ER4" i="28" l="1"/>
  <c r="EM4" i="20"/>
  <c r="BU8" i="48"/>
  <c r="BV4" i="48"/>
  <c r="BV3" i="48"/>
  <c r="M3" i="4"/>
  <c r="M7" i="4" s="1"/>
  <c r="N2" i="4"/>
  <c r="L3" i="5"/>
  <c r="L7" i="5" s="1"/>
  <c r="M2" i="5"/>
  <c r="L3" i="6"/>
  <c r="L7" i="6" s="1"/>
  <c r="M2" i="6"/>
  <c r="L3" i="7"/>
  <c r="L7" i="7" s="1"/>
  <c r="M2" i="7"/>
  <c r="L3" i="8"/>
  <c r="L7" i="8" s="1"/>
  <c r="M2" i="8"/>
  <c r="M3" i="9"/>
  <c r="M7" i="9" s="1"/>
  <c r="N2" i="9"/>
  <c r="M7" i="11"/>
  <c r="N3" i="11"/>
  <c r="M7" i="12"/>
  <c r="N3" i="12"/>
  <c r="L3" i="13"/>
  <c r="L7" i="13" s="1"/>
  <c r="M2" i="13"/>
  <c r="L7" i="14"/>
  <c r="M3" i="14"/>
  <c r="L3" i="15"/>
  <c r="L7" i="15" s="1"/>
  <c r="M2" i="15"/>
  <c r="L7" i="16"/>
  <c r="M3" i="16"/>
  <c r="L7" i="17"/>
  <c r="M3" i="17"/>
  <c r="L7" i="18"/>
  <c r="M3" i="18"/>
  <c r="M3" i="19"/>
  <c r="M7" i="19" s="1"/>
  <c r="N2" i="19"/>
  <c r="M7" i="20"/>
  <c r="N3" i="20"/>
  <c r="M7" i="21"/>
  <c r="N3" i="21"/>
  <c r="L7" i="22"/>
  <c r="M3" i="22"/>
  <c r="L7" i="23"/>
  <c r="M3" i="23"/>
  <c r="M7" i="24"/>
  <c r="N3" i="24"/>
  <c r="M7" i="25"/>
  <c r="N3" i="25"/>
  <c r="C19" i="26"/>
  <c r="B19" i="26"/>
  <c r="F19" i="26" s="1"/>
  <c r="C19" i="27"/>
  <c r="B19" i="27"/>
  <c r="Q8" i="28"/>
  <c r="R3" i="28"/>
  <c r="Q8" i="29"/>
  <c r="R3" i="29"/>
  <c r="Q8" i="30"/>
  <c r="R3" i="30"/>
  <c r="Q8" i="31"/>
  <c r="R3" i="31"/>
  <c r="DU8" i="31"/>
  <c r="DV3" i="31"/>
  <c r="Q8" i="32"/>
  <c r="R3" i="32"/>
  <c r="Q8" i="33"/>
  <c r="R3" i="33"/>
  <c r="Q8" i="34"/>
  <c r="R3" i="34"/>
  <c r="Q8" i="35"/>
  <c r="R3" i="35"/>
  <c r="Q8" i="36"/>
  <c r="R3" i="36"/>
  <c r="Q8" i="38"/>
  <c r="R3" i="38"/>
  <c r="Q8" i="39"/>
  <c r="R3" i="39"/>
  <c r="Q8" i="40"/>
  <c r="R3" i="40"/>
  <c r="Q8" i="41"/>
  <c r="R3" i="41"/>
  <c r="Q8" i="42"/>
  <c r="R3" i="42"/>
  <c r="L3" i="43"/>
  <c r="L7" i="43" s="1"/>
  <c r="M2" i="43"/>
  <c r="M3" i="44"/>
  <c r="M7" i="44" s="1"/>
  <c r="N2" i="44"/>
  <c r="ES4" i="28" l="1"/>
  <c r="F19" i="27"/>
  <c r="BV8" i="48"/>
  <c r="BW4" i="48"/>
  <c r="BW3" i="48"/>
  <c r="N3" i="44"/>
  <c r="N7" i="44" s="1"/>
  <c r="O2" i="44"/>
  <c r="M3" i="43"/>
  <c r="M7" i="43" s="1"/>
  <c r="N2" i="43"/>
  <c r="R8" i="42"/>
  <c r="S3" i="42"/>
  <c r="R8" i="41"/>
  <c r="S3" i="41"/>
  <c r="R8" i="40"/>
  <c r="S3" i="40"/>
  <c r="R8" i="39"/>
  <c r="S3" i="39"/>
  <c r="R8" i="38"/>
  <c r="S3" i="38"/>
  <c r="R8" i="36"/>
  <c r="S3" i="36"/>
  <c r="R8" i="35"/>
  <c r="S3" i="35"/>
  <c r="R8" i="34"/>
  <c r="S3" i="34"/>
  <c r="R8" i="33"/>
  <c r="S3" i="33"/>
  <c r="R8" i="32"/>
  <c r="S3" i="32"/>
  <c r="DV8" i="31"/>
  <c r="DW3" i="31"/>
  <c r="R8" i="31"/>
  <c r="S3" i="31"/>
  <c r="R8" i="30"/>
  <c r="S3" i="30"/>
  <c r="R8" i="29"/>
  <c r="S3" i="29"/>
  <c r="R8" i="28"/>
  <c r="S3" i="28"/>
  <c r="C20" i="27"/>
  <c r="B20" i="27"/>
  <c r="C20" i="26"/>
  <c r="B20" i="26"/>
  <c r="F20" i="26" s="1"/>
  <c r="N7" i="25"/>
  <c r="O3" i="25"/>
  <c r="N7" i="24"/>
  <c r="O3" i="24"/>
  <c r="M7" i="23"/>
  <c r="N3" i="23"/>
  <c r="M7" i="22"/>
  <c r="N3" i="22"/>
  <c r="N7" i="21"/>
  <c r="O3" i="21"/>
  <c r="N7" i="20"/>
  <c r="O3" i="20"/>
  <c r="N3" i="19"/>
  <c r="N7" i="19" s="1"/>
  <c r="O2" i="19"/>
  <c r="M7" i="18"/>
  <c r="N3" i="18"/>
  <c r="M7" i="17"/>
  <c r="N3" i="17"/>
  <c r="M7" i="16"/>
  <c r="N3" i="16"/>
  <c r="M3" i="15"/>
  <c r="M7" i="15" s="1"/>
  <c r="N2" i="15"/>
  <c r="M7" i="14"/>
  <c r="N3" i="14"/>
  <c r="M3" i="13"/>
  <c r="M7" i="13" s="1"/>
  <c r="N2" i="13"/>
  <c r="N7" i="12"/>
  <c r="O3" i="12"/>
  <c r="N7" i="11"/>
  <c r="O3" i="11"/>
  <c r="N3" i="9"/>
  <c r="N7" i="9" s="1"/>
  <c r="O2" i="9"/>
  <c r="M3" i="8"/>
  <c r="M7" i="8" s="1"/>
  <c r="N2" i="8"/>
  <c r="M3" i="7"/>
  <c r="M7" i="7" s="1"/>
  <c r="N2" i="7"/>
  <c r="M3" i="6"/>
  <c r="M7" i="6" s="1"/>
  <c r="N2" i="6"/>
  <c r="M3" i="5"/>
  <c r="M7" i="5" s="1"/>
  <c r="N2" i="5"/>
  <c r="N3" i="4"/>
  <c r="N7" i="4" s="1"/>
  <c r="O2" i="4"/>
  <c r="ET4" i="28" l="1"/>
  <c r="EU4" i="28" s="1"/>
  <c r="F20" i="27"/>
  <c r="BW8" i="48"/>
  <c r="BX3" i="48"/>
  <c r="BX4" i="48"/>
  <c r="O3" i="4"/>
  <c r="O7" i="4" s="1"/>
  <c r="P2" i="4"/>
  <c r="N3" i="5"/>
  <c r="N7" i="5" s="1"/>
  <c r="O2" i="5"/>
  <c r="N3" i="6"/>
  <c r="N7" i="6" s="1"/>
  <c r="O2" i="6"/>
  <c r="N3" i="7"/>
  <c r="N7" i="7" s="1"/>
  <c r="O2" i="7"/>
  <c r="N3" i="8"/>
  <c r="N7" i="8" s="1"/>
  <c r="O2" i="8"/>
  <c r="O3" i="9"/>
  <c r="O7" i="9" s="1"/>
  <c r="P2" i="9"/>
  <c r="O7" i="11"/>
  <c r="P3" i="11"/>
  <c r="O7" i="12"/>
  <c r="P3" i="12"/>
  <c r="N3" i="13"/>
  <c r="N7" i="13" s="1"/>
  <c r="O2" i="13"/>
  <c r="N7" i="14"/>
  <c r="O3" i="14"/>
  <c r="N3" i="15"/>
  <c r="N7" i="15" s="1"/>
  <c r="O2" i="15"/>
  <c r="N7" i="16"/>
  <c r="O3" i="16"/>
  <c r="N7" i="17"/>
  <c r="O3" i="17"/>
  <c r="N7" i="18"/>
  <c r="O3" i="18"/>
  <c r="O3" i="19"/>
  <c r="O7" i="19" s="1"/>
  <c r="P2" i="19"/>
  <c r="O7" i="20"/>
  <c r="P3" i="20"/>
  <c r="O7" i="21"/>
  <c r="P3" i="21"/>
  <c r="N7" i="22"/>
  <c r="O3" i="22"/>
  <c r="N7" i="23"/>
  <c r="O3" i="23"/>
  <c r="O7" i="24"/>
  <c r="P3" i="24"/>
  <c r="O7" i="25"/>
  <c r="P3" i="25"/>
  <c r="C21" i="26"/>
  <c r="B21" i="26"/>
  <c r="F21" i="26" s="1"/>
  <c r="C21" i="27"/>
  <c r="B21" i="27"/>
  <c r="S8" i="28"/>
  <c r="T3" i="28"/>
  <c r="S8" i="29"/>
  <c r="T3" i="29"/>
  <c r="S8" i="30"/>
  <c r="T3" i="30"/>
  <c r="S8" i="31"/>
  <c r="T3" i="31"/>
  <c r="DW8" i="31"/>
  <c r="DX3" i="31"/>
  <c r="S8" i="32"/>
  <c r="T3" i="32"/>
  <c r="S8" i="33"/>
  <c r="T3" i="33"/>
  <c r="S8" i="34"/>
  <c r="T3" i="34"/>
  <c r="S8" i="35"/>
  <c r="T3" i="35"/>
  <c r="S8" i="36"/>
  <c r="T3" i="36"/>
  <c r="S8" i="38"/>
  <c r="T3" i="38"/>
  <c r="S8" i="39"/>
  <c r="T3" i="39"/>
  <c r="S8" i="40"/>
  <c r="T3" i="40"/>
  <c r="S8" i="41"/>
  <c r="T3" i="41"/>
  <c r="S8" i="42"/>
  <c r="T3" i="42"/>
  <c r="N3" i="43"/>
  <c r="N7" i="43" s="1"/>
  <c r="O2" i="43"/>
  <c r="O3" i="44"/>
  <c r="O7" i="44" s="1"/>
  <c r="P2" i="44"/>
  <c r="F21" i="27" l="1"/>
  <c r="BY3" i="48"/>
  <c r="BY4" i="48"/>
  <c r="BX8" i="48"/>
  <c r="P3" i="44"/>
  <c r="P7" i="44" s="1"/>
  <c r="Q2" i="44"/>
  <c r="O3" i="43"/>
  <c r="O7" i="43" s="1"/>
  <c r="P2" i="43"/>
  <c r="T8" i="42"/>
  <c r="U3" i="42"/>
  <c r="T8" i="41"/>
  <c r="U3" i="41"/>
  <c r="T8" i="40"/>
  <c r="U3" i="40"/>
  <c r="T8" i="39"/>
  <c r="U3" i="39"/>
  <c r="T8" i="38"/>
  <c r="U3" i="38"/>
  <c r="T8" i="36"/>
  <c r="U3" i="36"/>
  <c r="T8" i="35"/>
  <c r="U3" i="35"/>
  <c r="T8" i="34"/>
  <c r="U3" i="34"/>
  <c r="T8" i="33"/>
  <c r="U3" i="33"/>
  <c r="T8" i="32"/>
  <c r="U3" i="32"/>
  <c r="DX8" i="31"/>
  <c r="DY3" i="31"/>
  <c r="T8" i="31"/>
  <c r="U3" i="31"/>
  <c r="T8" i="30"/>
  <c r="U3" i="30"/>
  <c r="T8" i="29"/>
  <c r="U3" i="29"/>
  <c r="T8" i="28"/>
  <c r="U3" i="28"/>
  <c r="C22" i="27"/>
  <c r="B22" i="27"/>
  <c r="F22" i="27" s="1"/>
  <c r="C22" i="26"/>
  <c r="B22" i="26"/>
  <c r="F22" i="26" s="1"/>
  <c r="P7" i="25"/>
  <c r="Q3" i="25"/>
  <c r="P7" i="24"/>
  <c r="Q3" i="24"/>
  <c r="O7" i="23"/>
  <c r="P3" i="23"/>
  <c r="O7" i="22"/>
  <c r="P3" i="22"/>
  <c r="P7" i="21"/>
  <c r="Q3" i="21"/>
  <c r="P7" i="20"/>
  <c r="Q3" i="20"/>
  <c r="P3" i="19"/>
  <c r="P7" i="19" s="1"/>
  <c r="Q2" i="19"/>
  <c r="O7" i="18"/>
  <c r="P3" i="18"/>
  <c r="O7" i="17"/>
  <c r="P3" i="17"/>
  <c r="O7" i="16"/>
  <c r="P3" i="16"/>
  <c r="O3" i="15"/>
  <c r="O7" i="15" s="1"/>
  <c r="P2" i="15"/>
  <c r="O7" i="14"/>
  <c r="P3" i="14"/>
  <c r="O3" i="13"/>
  <c r="O7" i="13" s="1"/>
  <c r="P2" i="13"/>
  <c r="P7" i="12"/>
  <c r="Q3" i="12"/>
  <c r="P7" i="11"/>
  <c r="Q3" i="11"/>
  <c r="P3" i="9"/>
  <c r="P7" i="9" s="1"/>
  <c r="Q2" i="9"/>
  <c r="O3" i="8"/>
  <c r="O7" i="8" s="1"/>
  <c r="P2" i="8"/>
  <c r="O3" i="7"/>
  <c r="O7" i="7" s="1"/>
  <c r="P2" i="7"/>
  <c r="O3" i="6"/>
  <c r="O7" i="6" s="1"/>
  <c r="P2" i="6"/>
  <c r="O3" i="5"/>
  <c r="O7" i="5" s="1"/>
  <c r="P2" i="5"/>
  <c r="P3" i="4"/>
  <c r="P7" i="4" s="1"/>
  <c r="Q2" i="4"/>
  <c r="BZ4" i="48" l="1"/>
  <c r="BZ3" i="48"/>
  <c r="BY8" i="48"/>
  <c r="Q3" i="4"/>
  <c r="Q7" i="4" s="1"/>
  <c r="R2" i="4"/>
  <c r="P3" i="5"/>
  <c r="P7" i="5" s="1"/>
  <c r="Q2" i="5"/>
  <c r="P3" i="6"/>
  <c r="P7" i="6" s="1"/>
  <c r="Q2" i="6"/>
  <c r="P3" i="7"/>
  <c r="P7" i="7" s="1"/>
  <c r="Q2" i="7"/>
  <c r="P3" i="8"/>
  <c r="P7" i="8" s="1"/>
  <c r="Q2" i="8"/>
  <c r="Q3" i="9"/>
  <c r="Q7" i="9" s="1"/>
  <c r="R2" i="9"/>
  <c r="Q7" i="11"/>
  <c r="R3" i="11"/>
  <c r="Q7" i="12"/>
  <c r="R3" i="12"/>
  <c r="P3" i="13"/>
  <c r="P7" i="13" s="1"/>
  <c r="Q2" i="13"/>
  <c r="P7" i="14"/>
  <c r="Q3" i="14"/>
  <c r="P3" i="15"/>
  <c r="P7" i="15" s="1"/>
  <c r="Q2" i="15"/>
  <c r="P7" i="16"/>
  <c r="Q3" i="16"/>
  <c r="P7" i="17"/>
  <c r="Q3" i="17"/>
  <c r="P7" i="18"/>
  <c r="Q3" i="18"/>
  <c r="Q3" i="19"/>
  <c r="Q7" i="19" s="1"/>
  <c r="R2" i="19"/>
  <c r="Q7" i="20"/>
  <c r="R3" i="20"/>
  <c r="Q7" i="21"/>
  <c r="R3" i="21"/>
  <c r="P7" i="22"/>
  <c r="Q3" i="22"/>
  <c r="P7" i="23"/>
  <c r="Q3" i="23"/>
  <c r="Q7" i="24"/>
  <c r="R3" i="24"/>
  <c r="Q7" i="25"/>
  <c r="R3" i="25"/>
  <c r="C23" i="26"/>
  <c r="B23" i="26"/>
  <c r="F23" i="26" s="1"/>
  <c r="C23" i="27"/>
  <c r="B23" i="27"/>
  <c r="U8" i="28"/>
  <c r="V3" i="28"/>
  <c r="U8" i="29"/>
  <c r="V3" i="29"/>
  <c r="U8" i="30"/>
  <c r="V3" i="30"/>
  <c r="U8" i="31"/>
  <c r="V3" i="31"/>
  <c r="DY8" i="31"/>
  <c r="DZ3" i="31"/>
  <c r="U8" i="32"/>
  <c r="V3" i="32"/>
  <c r="U8" i="33"/>
  <c r="V3" i="33"/>
  <c r="U8" i="34"/>
  <c r="V3" i="34"/>
  <c r="U8" i="35"/>
  <c r="V3" i="35"/>
  <c r="U8" i="36"/>
  <c r="V3" i="36"/>
  <c r="U8" i="38"/>
  <c r="V3" i="38"/>
  <c r="U8" i="39"/>
  <c r="V3" i="39"/>
  <c r="U8" i="40"/>
  <c r="V3" i="40"/>
  <c r="U8" i="41"/>
  <c r="V3" i="41"/>
  <c r="U8" i="42"/>
  <c r="V3" i="42"/>
  <c r="P3" i="43"/>
  <c r="P7" i="43" s="1"/>
  <c r="Q2" i="43"/>
  <c r="Q3" i="44"/>
  <c r="Q7" i="44" s="1"/>
  <c r="R2" i="44"/>
  <c r="F23" i="27" l="1"/>
  <c r="CA4" i="48"/>
  <c r="CA3" i="48"/>
  <c r="BZ8" i="48"/>
  <c r="R3" i="44"/>
  <c r="R7" i="44" s="1"/>
  <c r="S2" i="44"/>
  <c r="Q3" i="43"/>
  <c r="Q7" i="43" s="1"/>
  <c r="R2" i="43"/>
  <c r="V8" i="42"/>
  <c r="W3" i="42"/>
  <c r="V8" i="41"/>
  <c r="W3" i="41"/>
  <c r="V8" i="40"/>
  <c r="W3" i="40"/>
  <c r="V8" i="39"/>
  <c r="W3" i="39"/>
  <c r="V8" i="38"/>
  <c r="W3" i="38"/>
  <c r="V8" i="36"/>
  <c r="W3" i="36"/>
  <c r="V8" i="35"/>
  <c r="W3" i="35"/>
  <c r="V8" i="34"/>
  <c r="W3" i="34"/>
  <c r="V8" i="33"/>
  <c r="W3" i="33"/>
  <c r="V8" i="32"/>
  <c r="W3" i="32"/>
  <c r="DZ8" i="31"/>
  <c r="EA3" i="31"/>
  <c r="V8" i="31"/>
  <c r="W3" i="31"/>
  <c r="V8" i="30"/>
  <c r="W3" i="30"/>
  <c r="V8" i="29"/>
  <c r="W3" i="29"/>
  <c r="V8" i="28"/>
  <c r="W3" i="28"/>
  <c r="C24" i="27"/>
  <c r="B24" i="27"/>
  <c r="F24" i="27" s="1"/>
  <c r="C24" i="26"/>
  <c r="B24" i="26"/>
  <c r="F24" i="26" s="1"/>
  <c r="R7" i="25"/>
  <c r="S3" i="25"/>
  <c r="R7" i="24"/>
  <c r="S3" i="24"/>
  <c r="Q7" i="23"/>
  <c r="R3" i="23"/>
  <c r="Q7" i="22"/>
  <c r="R3" i="22"/>
  <c r="R7" i="21"/>
  <c r="S3" i="21"/>
  <c r="R7" i="20"/>
  <c r="S3" i="20"/>
  <c r="R3" i="19"/>
  <c r="R7" i="19" s="1"/>
  <c r="S2" i="19"/>
  <c r="Q7" i="18"/>
  <c r="R3" i="18"/>
  <c r="Q7" i="17"/>
  <c r="R3" i="17"/>
  <c r="Q7" i="16"/>
  <c r="R3" i="16"/>
  <c r="Q3" i="15"/>
  <c r="Q7" i="15" s="1"/>
  <c r="R2" i="15"/>
  <c r="Q7" i="14"/>
  <c r="R3" i="14"/>
  <c r="Q3" i="13"/>
  <c r="Q7" i="13" s="1"/>
  <c r="R2" i="13"/>
  <c r="R7" i="12"/>
  <c r="S3" i="12"/>
  <c r="R7" i="11"/>
  <c r="S3" i="11"/>
  <c r="R3" i="9"/>
  <c r="R7" i="9" s="1"/>
  <c r="S2" i="9"/>
  <c r="Q3" i="8"/>
  <c r="Q7" i="8" s="1"/>
  <c r="R2" i="8"/>
  <c r="Q3" i="7"/>
  <c r="Q7" i="7" s="1"/>
  <c r="R2" i="7"/>
  <c r="Q3" i="6"/>
  <c r="Q7" i="6" s="1"/>
  <c r="R2" i="6"/>
  <c r="Q3" i="5"/>
  <c r="Q7" i="5" s="1"/>
  <c r="R2" i="5"/>
  <c r="R3" i="4"/>
  <c r="R7" i="4" s="1"/>
  <c r="S2" i="4"/>
  <c r="CB4" i="48" l="1"/>
  <c r="CB3" i="48"/>
  <c r="CA8" i="48"/>
  <c r="S3" i="4"/>
  <c r="S7" i="4" s="1"/>
  <c r="T2" i="4"/>
  <c r="R3" i="5"/>
  <c r="R7" i="5" s="1"/>
  <c r="S2" i="5"/>
  <c r="R3" i="6"/>
  <c r="R7" i="6" s="1"/>
  <c r="S2" i="6"/>
  <c r="R3" i="7"/>
  <c r="R7" i="7" s="1"/>
  <c r="S2" i="7"/>
  <c r="R3" i="8"/>
  <c r="R7" i="8" s="1"/>
  <c r="S2" i="8"/>
  <c r="S3" i="9"/>
  <c r="S7" i="9" s="1"/>
  <c r="T2" i="9"/>
  <c r="S7" i="11"/>
  <c r="T3" i="11"/>
  <c r="S7" i="12"/>
  <c r="T3" i="12"/>
  <c r="R3" i="13"/>
  <c r="R7" i="13" s="1"/>
  <c r="S2" i="13"/>
  <c r="R7" i="14"/>
  <c r="S3" i="14"/>
  <c r="R3" i="15"/>
  <c r="R7" i="15" s="1"/>
  <c r="S2" i="15"/>
  <c r="R7" i="16"/>
  <c r="S3" i="16"/>
  <c r="R7" i="17"/>
  <c r="S3" i="17"/>
  <c r="S7" i="17" s="1"/>
  <c r="R7" i="18"/>
  <c r="S3" i="18"/>
  <c r="S3" i="19"/>
  <c r="S7" i="19" s="1"/>
  <c r="T2" i="19"/>
  <c r="S7" i="20"/>
  <c r="T3" i="20"/>
  <c r="S7" i="21"/>
  <c r="T3" i="21"/>
  <c r="R7" i="22"/>
  <c r="S3" i="22"/>
  <c r="R7" i="23"/>
  <c r="S3" i="23"/>
  <c r="S7" i="24"/>
  <c r="T3" i="24"/>
  <c r="S7" i="25"/>
  <c r="T3" i="25"/>
  <c r="C25" i="26"/>
  <c r="B25" i="26"/>
  <c r="F25" i="26" s="1"/>
  <c r="C25" i="27"/>
  <c r="B25" i="27"/>
  <c r="W8" i="28"/>
  <c r="X3" i="28"/>
  <c r="W8" i="29"/>
  <c r="X3" i="29"/>
  <c r="W8" i="30"/>
  <c r="X3" i="30"/>
  <c r="W8" i="31"/>
  <c r="X3" i="31"/>
  <c r="EA8" i="31"/>
  <c r="EB3" i="31"/>
  <c r="W8" i="32"/>
  <c r="X3" i="32"/>
  <c r="W8" i="33"/>
  <c r="X3" i="33"/>
  <c r="W8" i="34"/>
  <c r="X3" i="34"/>
  <c r="W8" i="35"/>
  <c r="X3" i="35"/>
  <c r="W8" i="36"/>
  <c r="X3" i="36"/>
  <c r="W8" i="38"/>
  <c r="X3" i="38"/>
  <c r="W8" i="39"/>
  <c r="X3" i="39"/>
  <c r="W8" i="40"/>
  <c r="X3" i="40"/>
  <c r="W8" i="41"/>
  <c r="X3" i="41"/>
  <c r="W8" i="42"/>
  <c r="X3" i="42"/>
  <c r="R3" i="43"/>
  <c r="R7" i="43" s="1"/>
  <c r="S2" i="43"/>
  <c r="S3" i="44"/>
  <c r="S7" i="44" s="1"/>
  <c r="T2" i="44"/>
  <c r="F25" i="27" l="1"/>
  <c r="CC4" i="48"/>
  <c r="CC3" i="48"/>
  <c r="CB8" i="48"/>
  <c r="T3" i="44"/>
  <c r="T7" i="44" s="1"/>
  <c r="U2" i="44"/>
  <c r="S3" i="43"/>
  <c r="S7" i="43" s="1"/>
  <c r="T2" i="43"/>
  <c r="X8" i="42"/>
  <c r="Y3" i="42"/>
  <c r="X8" i="41"/>
  <c r="Y3" i="41"/>
  <c r="X8" i="40"/>
  <c r="Y3" i="40"/>
  <c r="X8" i="39"/>
  <c r="Y3" i="39"/>
  <c r="X8" i="38"/>
  <c r="Y3" i="38"/>
  <c r="X8" i="36"/>
  <c r="Y3" i="36"/>
  <c r="X8" i="35"/>
  <c r="Y3" i="35"/>
  <c r="X8" i="34"/>
  <c r="Y3" i="34"/>
  <c r="X8" i="33"/>
  <c r="Y3" i="33"/>
  <c r="X8" i="32"/>
  <c r="Y3" i="32"/>
  <c r="EB8" i="31"/>
  <c r="EC3" i="31"/>
  <c r="X8" i="31"/>
  <c r="Y3" i="31"/>
  <c r="X8" i="30"/>
  <c r="Y3" i="30"/>
  <c r="X8" i="29"/>
  <c r="Y3" i="29"/>
  <c r="X8" i="28"/>
  <c r="Y3" i="28"/>
  <c r="C26" i="27"/>
  <c r="B26" i="27"/>
  <c r="F26" i="27" s="1"/>
  <c r="C26" i="26"/>
  <c r="B26" i="26"/>
  <c r="F26" i="26" s="1"/>
  <c r="T7" i="25"/>
  <c r="U3" i="25"/>
  <c r="T7" i="24"/>
  <c r="U3" i="24"/>
  <c r="S7" i="23"/>
  <c r="T3" i="23"/>
  <c r="S7" i="22"/>
  <c r="T3" i="22"/>
  <c r="T7" i="21"/>
  <c r="U3" i="21"/>
  <c r="T7" i="20"/>
  <c r="U3" i="20"/>
  <c r="T3" i="19"/>
  <c r="T7" i="19" s="1"/>
  <c r="U2" i="19"/>
  <c r="S7" i="18"/>
  <c r="T3" i="18"/>
  <c r="S7" i="16"/>
  <c r="T3" i="16"/>
  <c r="S3" i="15"/>
  <c r="S7" i="15" s="1"/>
  <c r="T2" i="15"/>
  <c r="S7" i="14"/>
  <c r="T3" i="14"/>
  <c r="S3" i="13"/>
  <c r="S7" i="13" s="1"/>
  <c r="T2" i="13"/>
  <c r="T7" i="12"/>
  <c r="U3" i="12"/>
  <c r="T7" i="11"/>
  <c r="U3" i="11"/>
  <c r="T3" i="9"/>
  <c r="T7" i="9" s="1"/>
  <c r="U2" i="9"/>
  <c r="S3" i="8"/>
  <c r="S7" i="8" s="1"/>
  <c r="T2" i="8"/>
  <c r="S3" i="7"/>
  <c r="S7" i="7" s="1"/>
  <c r="T2" i="7"/>
  <c r="S3" i="6"/>
  <c r="S7" i="6" s="1"/>
  <c r="T2" i="6"/>
  <c r="S3" i="5"/>
  <c r="S7" i="5" s="1"/>
  <c r="T2" i="5"/>
  <c r="T3" i="4"/>
  <c r="T7" i="4" s="1"/>
  <c r="U2" i="4"/>
  <c r="CD4" i="48" l="1"/>
  <c r="CD3" i="48"/>
  <c r="CC8" i="48"/>
  <c r="U3" i="4"/>
  <c r="U7" i="4" s="1"/>
  <c r="V2" i="4"/>
  <c r="T3" i="5"/>
  <c r="T7" i="5" s="1"/>
  <c r="U2" i="5"/>
  <c r="T3" i="6"/>
  <c r="T7" i="6" s="1"/>
  <c r="U2" i="6"/>
  <c r="T3" i="7"/>
  <c r="T7" i="7" s="1"/>
  <c r="U2" i="7"/>
  <c r="T3" i="8"/>
  <c r="T7" i="8" s="1"/>
  <c r="U2" i="8"/>
  <c r="U3" i="9"/>
  <c r="U7" i="9" s="1"/>
  <c r="V2" i="9"/>
  <c r="U7" i="11"/>
  <c r="V3" i="11"/>
  <c r="U7" i="12"/>
  <c r="V3" i="12"/>
  <c r="T3" i="13"/>
  <c r="T7" i="13" s="1"/>
  <c r="U2" i="13"/>
  <c r="T7" i="14"/>
  <c r="U3" i="14"/>
  <c r="T3" i="15"/>
  <c r="T7" i="15" s="1"/>
  <c r="U2" i="15"/>
  <c r="T7" i="16"/>
  <c r="U3" i="16"/>
  <c r="T7" i="18"/>
  <c r="U3" i="18"/>
  <c r="U3" i="19"/>
  <c r="U7" i="19" s="1"/>
  <c r="V2" i="19"/>
  <c r="U7" i="20"/>
  <c r="V3" i="20"/>
  <c r="U7" i="21"/>
  <c r="V3" i="21"/>
  <c r="T7" i="22"/>
  <c r="U3" i="22"/>
  <c r="T7" i="23"/>
  <c r="U3" i="23"/>
  <c r="U7" i="24"/>
  <c r="V3" i="24"/>
  <c r="U7" i="25"/>
  <c r="V3" i="25"/>
  <c r="C27" i="26"/>
  <c r="B27" i="26"/>
  <c r="C27" i="27"/>
  <c r="B27" i="27"/>
  <c r="Y8" i="28"/>
  <c r="Z3" i="28"/>
  <c r="Y8" i="29"/>
  <c r="Z3" i="29"/>
  <c r="Y8" i="30"/>
  <c r="Z3" i="30"/>
  <c r="Y8" i="31"/>
  <c r="Z3" i="31"/>
  <c r="EC8" i="31"/>
  <c r="ED3" i="31"/>
  <c r="Y8" i="32"/>
  <c r="Z3" i="32"/>
  <c r="Y8" i="33"/>
  <c r="Z3" i="33"/>
  <c r="Y8" i="34"/>
  <c r="Z3" i="34"/>
  <c r="Y8" i="35"/>
  <c r="Z3" i="35"/>
  <c r="Y8" i="36"/>
  <c r="Z3" i="36"/>
  <c r="Y8" i="38"/>
  <c r="Z3" i="38"/>
  <c r="Y8" i="39"/>
  <c r="Z3" i="39"/>
  <c r="Y8" i="40"/>
  <c r="Z3" i="40"/>
  <c r="Y8" i="41"/>
  <c r="Z3" i="41"/>
  <c r="Y8" i="42"/>
  <c r="Z3" i="42"/>
  <c r="T3" i="43"/>
  <c r="T7" i="43" s="1"/>
  <c r="U2" i="43"/>
  <c r="U3" i="44"/>
  <c r="U7" i="44" s="1"/>
  <c r="V2" i="44"/>
  <c r="F27" i="27" l="1"/>
  <c r="F27" i="26"/>
  <c r="CE4" i="48"/>
  <c r="CE3" i="48"/>
  <c r="CD8" i="48"/>
  <c r="V3" i="44"/>
  <c r="V7" i="44" s="1"/>
  <c r="W2" i="44"/>
  <c r="U3" i="43"/>
  <c r="U7" i="43" s="1"/>
  <c r="V2" i="43"/>
  <c r="Z8" i="42"/>
  <c r="AA3" i="42"/>
  <c r="Z8" i="41"/>
  <c r="AA3" i="41"/>
  <c r="Z8" i="40"/>
  <c r="AA3" i="40"/>
  <c r="Z8" i="39"/>
  <c r="AA3" i="39"/>
  <c r="Z8" i="38"/>
  <c r="AA3" i="38"/>
  <c r="Z8" i="36"/>
  <c r="AA3" i="36"/>
  <c r="Z8" i="35"/>
  <c r="AA3" i="35"/>
  <c r="Z8" i="34"/>
  <c r="AA3" i="34"/>
  <c r="Z8" i="33"/>
  <c r="AA3" i="33"/>
  <c r="Z8" i="32"/>
  <c r="AA3" i="32"/>
  <c r="ED8" i="31"/>
  <c r="EE3" i="31"/>
  <c r="Z8" i="31"/>
  <c r="AA3" i="31"/>
  <c r="Z8" i="30"/>
  <c r="AA3" i="30"/>
  <c r="Z8" i="29"/>
  <c r="AA3" i="29"/>
  <c r="Z8" i="28"/>
  <c r="AA3" i="28"/>
  <c r="C28" i="27"/>
  <c r="B28" i="27"/>
  <c r="F28" i="27" s="1"/>
  <c r="C28" i="26"/>
  <c r="B28" i="26"/>
  <c r="F28" i="26" s="1"/>
  <c r="V7" i="25"/>
  <c r="W3" i="25"/>
  <c r="V7" i="24"/>
  <c r="W3" i="24"/>
  <c r="U7" i="23"/>
  <c r="V3" i="23"/>
  <c r="U7" i="22"/>
  <c r="V3" i="22"/>
  <c r="V7" i="21"/>
  <c r="W3" i="21"/>
  <c r="V7" i="20"/>
  <c r="W3" i="20"/>
  <c r="V3" i="19"/>
  <c r="V7" i="19" s="1"/>
  <c r="W2" i="19"/>
  <c r="U7" i="18"/>
  <c r="V3" i="18"/>
  <c r="U7" i="16"/>
  <c r="V3" i="16"/>
  <c r="U3" i="15"/>
  <c r="U7" i="15" s="1"/>
  <c r="V2" i="15"/>
  <c r="U7" i="14"/>
  <c r="V3" i="14"/>
  <c r="U3" i="13"/>
  <c r="U7" i="13" s="1"/>
  <c r="V2" i="13"/>
  <c r="V7" i="12"/>
  <c r="W3" i="12"/>
  <c r="V7" i="11"/>
  <c r="W3" i="11"/>
  <c r="V3" i="9"/>
  <c r="V7" i="9" s="1"/>
  <c r="W2" i="9"/>
  <c r="U3" i="8"/>
  <c r="U7" i="8" s="1"/>
  <c r="V2" i="8"/>
  <c r="U3" i="7"/>
  <c r="U7" i="7" s="1"/>
  <c r="V2" i="7"/>
  <c r="U3" i="6"/>
  <c r="U7" i="6" s="1"/>
  <c r="V2" i="6"/>
  <c r="U3" i="5"/>
  <c r="U7" i="5" s="1"/>
  <c r="V2" i="5"/>
  <c r="V3" i="4"/>
  <c r="V7" i="4" s="1"/>
  <c r="W2" i="4"/>
  <c r="CE8" i="48" l="1"/>
  <c r="CF3" i="48"/>
  <c r="CF4" i="48"/>
  <c r="W3" i="4"/>
  <c r="W7" i="4" s="1"/>
  <c r="X2" i="4"/>
  <c r="V3" i="5"/>
  <c r="V7" i="5" s="1"/>
  <c r="W2" i="5"/>
  <c r="V3" i="6"/>
  <c r="V7" i="6" s="1"/>
  <c r="W2" i="6"/>
  <c r="V3" i="7"/>
  <c r="V7" i="7" s="1"/>
  <c r="W2" i="7"/>
  <c r="V3" i="8"/>
  <c r="V7" i="8" s="1"/>
  <c r="W2" i="8"/>
  <c r="W3" i="9"/>
  <c r="W7" i="9" s="1"/>
  <c r="X2" i="9"/>
  <c r="W7" i="11"/>
  <c r="X3" i="11"/>
  <c r="W7" i="12"/>
  <c r="X3" i="12"/>
  <c r="V3" i="13"/>
  <c r="V7" i="13" s="1"/>
  <c r="W2" i="13"/>
  <c r="V7" i="14"/>
  <c r="W3" i="14"/>
  <c r="V3" i="15"/>
  <c r="V7" i="15" s="1"/>
  <c r="W2" i="15"/>
  <c r="V7" i="16"/>
  <c r="W3" i="16"/>
  <c r="V7" i="18"/>
  <c r="W3" i="18"/>
  <c r="W3" i="19"/>
  <c r="W7" i="19" s="1"/>
  <c r="X2" i="19"/>
  <c r="W7" i="20"/>
  <c r="X3" i="20"/>
  <c r="W7" i="21"/>
  <c r="X3" i="21"/>
  <c r="V7" i="22"/>
  <c r="W3" i="22"/>
  <c r="V7" i="23"/>
  <c r="W3" i="23"/>
  <c r="W7" i="24"/>
  <c r="X3" i="24"/>
  <c r="W7" i="25"/>
  <c r="X3" i="25"/>
  <c r="C29" i="26"/>
  <c r="B29" i="26"/>
  <c r="F29" i="26" s="1"/>
  <c r="C29" i="27"/>
  <c r="B29" i="27"/>
  <c r="F29" i="27" s="1"/>
  <c r="AA8" i="28"/>
  <c r="AB3" i="28"/>
  <c r="AA8" i="29"/>
  <c r="AB3" i="29"/>
  <c r="AA8" i="30"/>
  <c r="AB3" i="30"/>
  <c r="AA8" i="31"/>
  <c r="AB3" i="31"/>
  <c r="EE8" i="31"/>
  <c r="EF3" i="31"/>
  <c r="AA8" i="32"/>
  <c r="AB3" i="32"/>
  <c r="AA8" i="33"/>
  <c r="AB3" i="33"/>
  <c r="AA8" i="34"/>
  <c r="AB3" i="34"/>
  <c r="AA8" i="35"/>
  <c r="AB3" i="35"/>
  <c r="AA8" i="36"/>
  <c r="AB3" i="36"/>
  <c r="AA8" i="38"/>
  <c r="AB3" i="38"/>
  <c r="AA8" i="39"/>
  <c r="AB3" i="39"/>
  <c r="AA8" i="40"/>
  <c r="AB3" i="40"/>
  <c r="AA8" i="41"/>
  <c r="AB3" i="41"/>
  <c r="AA8" i="42"/>
  <c r="AB3" i="42"/>
  <c r="V3" i="43"/>
  <c r="V7" i="43" s="1"/>
  <c r="W2" i="43"/>
  <c r="W3" i="44"/>
  <c r="W7" i="44" s="1"/>
  <c r="X2" i="44"/>
  <c r="CG3" i="48" l="1"/>
  <c r="CG4" i="48"/>
  <c r="CF8" i="48"/>
  <c r="X3" i="44"/>
  <c r="X7" i="44" s="1"/>
  <c r="Y2" i="44"/>
  <c r="W3" i="43"/>
  <c r="W7" i="43" s="1"/>
  <c r="X2" i="43"/>
  <c r="AB8" i="42"/>
  <c r="AC3" i="42"/>
  <c r="AB8" i="41"/>
  <c r="AC3" i="41"/>
  <c r="AB8" i="40"/>
  <c r="AC3" i="40"/>
  <c r="AB8" i="39"/>
  <c r="AC3" i="39"/>
  <c r="AB8" i="38"/>
  <c r="AC3" i="38"/>
  <c r="AB8" i="36"/>
  <c r="AC3" i="36"/>
  <c r="AB8" i="35"/>
  <c r="AC3" i="35"/>
  <c r="AB8" i="34"/>
  <c r="AC3" i="34"/>
  <c r="AB8" i="33"/>
  <c r="AC3" i="33"/>
  <c r="AB8" i="32"/>
  <c r="AC3" i="32"/>
  <c r="EF8" i="31"/>
  <c r="EG3" i="31"/>
  <c r="AB8" i="31"/>
  <c r="AC3" i="31"/>
  <c r="AB8" i="30"/>
  <c r="AC3" i="30"/>
  <c r="AB8" i="29"/>
  <c r="AC3" i="29"/>
  <c r="AB8" i="28"/>
  <c r="AC3" i="28"/>
  <c r="C30" i="27"/>
  <c r="B30" i="27"/>
  <c r="F30" i="27" s="1"/>
  <c r="C30" i="26"/>
  <c r="B30" i="26"/>
  <c r="F30" i="26" s="1"/>
  <c r="X7" i="25"/>
  <c r="Y3" i="25"/>
  <c r="X7" i="24"/>
  <c r="Y3" i="24"/>
  <c r="W7" i="23"/>
  <c r="X3" i="23"/>
  <c r="W7" i="22"/>
  <c r="X3" i="22"/>
  <c r="X7" i="21"/>
  <c r="Y3" i="21"/>
  <c r="X7" i="20"/>
  <c r="Y3" i="20"/>
  <c r="X3" i="19"/>
  <c r="X7" i="19" s="1"/>
  <c r="Y2" i="19"/>
  <c r="W7" i="18"/>
  <c r="X3" i="18"/>
  <c r="W7" i="16"/>
  <c r="X3" i="16"/>
  <c r="W3" i="15"/>
  <c r="W7" i="15" s="1"/>
  <c r="X2" i="15"/>
  <c r="W7" i="14"/>
  <c r="X3" i="14"/>
  <c r="W3" i="13"/>
  <c r="W7" i="13" s="1"/>
  <c r="X2" i="13"/>
  <c r="X7" i="12"/>
  <c r="Y3" i="12"/>
  <c r="X7" i="11"/>
  <c r="Y3" i="11"/>
  <c r="X3" i="9"/>
  <c r="X7" i="9" s="1"/>
  <c r="Y2" i="9"/>
  <c r="W3" i="8"/>
  <c r="W7" i="8" s="1"/>
  <c r="X2" i="8"/>
  <c r="W3" i="7"/>
  <c r="W7" i="7" s="1"/>
  <c r="X2" i="7"/>
  <c r="W3" i="6"/>
  <c r="W7" i="6" s="1"/>
  <c r="X2" i="6"/>
  <c r="W3" i="5"/>
  <c r="W7" i="5" s="1"/>
  <c r="X2" i="5"/>
  <c r="X3" i="4"/>
  <c r="X7" i="4" s="1"/>
  <c r="Y2" i="4"/>
  <c r="CG8" i="48" l="1"/>
  <c r="CH4" i="48"/>
  <c r="CH3" i="48"/>
  <c r="Y3" i="4"/>
  <c r="Y7" i="4" s="1"/>
  <c r="Z2" i="4"/>
  <c r="X3" i="5"/>
  <c r="X7" i="5" s="1"/>
  <c r="Y2" i="5"/>
  <c r="X3" i="6"/>
  <c r="X7" i="6" s="1"/>
  <c r="Y2" i="6"/>
  <c r="X3" i="7"/>
  <c r="X7" i="7" s="1"/>
  <c r="Y2" i="7"/>
  <c r="X3" i="8"/>
  <c r="X7" i="8" s="1"/>
  <c r="Y2" i="8"/>
  <c r="Y3" i="9"/>
  <c r="Y7" i="9" s="1"/>
  <c r="Z2" i="9"/>
  <c r="Y7" i="11"/>
  <c r="Z3" i="11"/>
  <c r="Y7" i="12"/>
  <c r="Z3" i="12"/>
  <c r="X3" i="13"/>
  <c r="X7" i="13" s="1"/>
  <c r="Y2" i="13"/>
  <c r="X7" i="14"/>
  <c r="Y3" i="14"/>
  <c r="X3" i="15"/>
  <c r="X7" i="15" s="1"/>
  <c r="Y2" i="15"/>
  <c r="X7" i="16"/>
  <c r="Y3" i="16"/>
  <c r="X7" i="18"/>
  <c r="Y3" i="18"/>
  <c r="Y3" i="19"/>
  <c r="Y7" i="19" s="1"/>
  <c r="Z2" i="19"/>
  <c r="Y7" i="20"/>
  <c r="Z3" i="20"/>
  <c r="Y7" i="21"/>
  <c r="Z3" i="21"/>
  <c r="X7" i="22"/>
  <c r="Y3" i="22"/>
  <c r="X7" i="23"/>
  <c r="Y3" i="23"/>
  <c r="Y7" i="24"/>
  <c r="Z3" i="24"/>
  <c r="Y7" i="25"/>
  <c r="Z3" i="25"/>
  <c r="C31" i="26"/>
  <c r="B31" i="26"/>
  <c r="F31" i="26" s="1"/>
  <c r="C31" i="27"/>
  <c r="B31" i="27"/>
  <c r="F31" i="27" s="1"/>
  <c r="AC8" i="28"/>
  <c r="AD3" i="28"/>
  <c r="AC8" i="29"/>
  <c r="AD3" i="29"/>
  <c r="AC8" i="30"/>
  <c r="AD3" i="30"/>
  <c r="AC8" i="31"/>
  <c r="AD3" i="31"/>
  <c r="EG8" i="31"/>
  <c r="EH3" i="31"/>
  <c r="AC8" i="32"/>
  <c r="AD3" i="32"/>
  <c r="AC8" i="33"/>
  <c r="AD3" i="33"/>
  <c r="AC8" i="34"/>
  <c r="AD3" i="34"/>
  <c r="AC8" i="35"/>
  <c r="AD3" i="35"/>
  <c r="AC8" i="36"/>
  <c r="AD3" i="36"/>
  <c r="AC8" i="38"/>
  <c r="AD3" i="38"/>
  <c r="AC8" i="39"/>
  <c r="AD3" i="39"/>
  <c r="AC8" i="40"/>
  <c r="AD3" i="40"/>
  <c r="AC8" i="41"/>
  <c r="AD3" i="41"/>
  <c r="AC8" i="42"/>
  <c r="AD3" i="42"/>
  <c r="X3" i="43"/>
  <c r="X7" i="43" s="1"/>
  <c r="Y2" i="43"/>
  <c r="Y3" i="44"/>
  <c r="Y7" i="44" s="1"/>
  <c r="Z2" i="44"/>
  <c r="CH8" i="48" l="1"/>
  <c r="CI4" i="48"/>
  <c r="CI3" i="48"/>
  <c r="CI8" i="48" s="1"/>
  <c r="Z3" i="44"/>
  <c r="Z7" i="44" s="1"/>
  <c r="AA2" i="44"/>
  <c r="Y3" i="43"/>
  <c r="Y7" i="43" s="1"/>
  <c r="Z2" i="43"/>
  <c r="AD8" i="42"/>
  <c r="AE3" i="42"/>
  <c r="AD8" i="41"/>
  <c r="AE3" i="41"/>
  <c r="AD8" i="40"/>
  <c r="AE3" i="40"/>
  <c r="AD8" i="39"/>
  <c r="AE3" i="39"/>
  <c r="AD8" i="38"/>
  <c r="AE3" i="38"/>
  <c r="AD8" i="36"/>
  <c r="AE3" i="36"/>
  <c r="AD8" i="35"/>
  <c r="AE3" i="35"/>
  <c r="AD8" i="34"/>
  <c r="AE3" i="34"/>
  <c r="AD8" i="33"/>
  <c r="AE3" i="33"/>
  <c r="AD8" i="32"/>
  <c r="AE3" i="32"/>
  <c r="EH8" i="31"/>
  <c r="EI3" i="31"/>
  <c r="AD8" i="31"/>
  <c r="AE3" i="31"/>
  <c r="AD8" i="30"/>
  <c r="AE3" i="30"/>
  <c r="AD8" i="29"/>
  <c r="AE3" i="29"/>
  <c r="AD8" i="28"/>
  <c r="AE3" i="28"/>
  <c r="C32" i="27"/>
  <c r="B32" i="27"/>
  <c r="F32" i="27" s="1"/>
  <c r="C32" i="26"/>
  <c r="B32" i="26"/>
  <c r="Z7" i="25"/>
  <c r="AA3" i="25"/>
  <c r="Z7" i="24"/>
  <c r="AA3" i="24"/>
  <c r="Y7" i="23"/>
  <c r="Z3" i="23"/>
  <c r="Y7" i="22"/>
  <c r="Z3" i="22"/>
  <c r="Z7" i="21"/>
  <c r="AA3" i="21"/>
  <c r="Z7" i="20"/>
  <c r="AA3" i="20"/>
  <c r="Z3" i="19"/>
  <c r="Z7" i="19" s="1"/>
  <c r="AA2" i="19"/>
  <c r="Y7" i="18"/>
  <c r="Z3" i="18"/>
  <c r="Y7" i="16"/>
  <c r="Z3" i="16"/>
  <c r="Y3" i="15"/>
  <c r="Y7" i="15" s="1"/>
  <c r="Z2" i="15"/>
  <c r="Y7" i="14"/>
  <c r="Z3" i="14"/>
  <c r="Y3" i="13"/>
  <c r="Y7" i="13" s="1"/>
  <c r="Z2" i="13"/>
  <c r="Z7" i="12"/>
  <c r="AA3" i="12"/>
  <c r="Z7" i="11"/>
  <c r="AA3" i="11"/>
  <c r="Z3" i="9"/>
  <c r="Z7" i="9" s="1"/>
  <c r="AA2" i="9"/>
  <c r="Y3" i="8"/>
  <c r="Y7" i="8" s="1"/>
  <c r="Z2" i="8"/>
  <c r="Y3" i="7"/>
  <c r="Y7" i="7" s="1"/>
  <c r="Z2" i="7"/>
  <c r="Y3" i="6"/>
  <c r="Y7" i="6" s="1"/>
  <c r="Z2" i="6"/>
  <c r="Y3" i="5"/>
  <c r="Y7" i="5" s="1"/>
  <c r="Z2" i="5"/>
  <c r="Z3" i="4"/>
  <c r="Z7" i="4" s="1"/>
  <c r="AA2" i="4"/>
  <c r="F32" i="26" l="1"/>
  <c r="CJ4" i="48"/>
  <c r="CJ3" i="48"/>
  <c r="AA3" i="4"/>
  <c r="AA7" i="4" s="1"/>
  <c r="AB2" i="4"/>
  <c r="Z3" i="5"/>
  <c r="Z7" i="5" s="1"/>
  <c r="AA2" i="5"/>
  <c r="Z3" i="6"/>
  <c r="Z7" i="6" s="1"/>
  <c r="AA2" i="6"/>
  <c r="Z3" i="7"/>
  <c r="Z7" i="7" s="1"/>
  <c r="AA2" i="7"/>
  <c r="Z3" i="8"/>
  <c r="Z7" i="8" s="1"/>
  <c r="AA2" i="8"/>
  <c r="AA3" i="9"/>
  <c r="AA7" i="9" s="1"/>
  <c r="AB2" i="9"/>
  <c r="AA7" i="11"/>
  <c r="AB3" i="11"/>
  <c r="AA7" i="12"/>
  <c r="AB3" i="12"/>
  <c r="Z3" i="13"/>
  <c r="Z7" i="13" s="1"/>
  <c r="AA2" i="13"/>
  <c r="Z7" i="14"/>
  <c r="AA3" i="14"/>
  <c r="Z3" i="15"/>
  <c r="Z7" i="15" s="1"/>
  <c r="AA2" i="15"/>
  <c r="Z7" i="16"/>
  <c r="AA3" i="16"/>
  <c r="Z7" i="18"/>
  <c r="AA3" i="18"/>
  <c r="AA3" i="19"/>
  <c r="AA7" i="19" s="1"/>
  <c r="AB2" i="19"/>
  <c r="AA7" i="20"/>
  <c r="AB3" i="20"/>
  <c r="AA7" i="21"/>
  <c r="AB3" i="21"/>
  <c r="Z7" i="22"/>
  <c r="AA3" i="22"/>
  <c r="Z7" i="23"/>
  <c r="AA3" i="23"/>
  <c r="AA7" i="24"/>
  <c r="AB3" i="24"/>
  <c r="AA7" i="25"/>
  <c r="AB3" i="25"/>
  <c r="C33" i="26"/>
  <c r="B33" i="26"/>
  <c r="F33" i="26" s="1"/>
  <c r="C33" i="27"/>
  <c r="B33" i="27"/>
  <c r="F33" i="27" s="1"/>
  <c r="AE8" i="28"/>
  <c r="AF3" i="28"/>
  <c r="AE8" i="29"/>
  <c r="AF3" i="29"/>
  <c r="AE8" i="30"/>
  <c r="AF3" i="30"/>
  <c r="AE8" i="31"/>
  <c r="AF3" i="31"/>
  <c r="EI8" i="31"/>
  <c r="EJ3" i="31"/>
  <c r="AE8" i="32"/>
  <c r="AF3" i="32"/>
  <c r="AE8" i="33"/>
  <c r="AF3" i="33"/>
  <c r="AE8" i="34"/>
  <c r="AF3" i="34"/>
  <c r="AE8" i="35"/>
  <c r="AF3" i="35"/>
  <c r="AE8" i="36"/>
  <c r="AF3" i="36"/>
  <c r="AE8" i="38"/>
  <c r="AF3" i="38"/>
  <c r="AE8" i="39"/>
  <c r="AF3" i="39"/>
  <c r="AE8" i="40"/>
  <c r="AF3" i="40"/>
  <c r="AE8" i="41"/>
  <c r="AF3" i="41"/>
  <c r="AE8" i="42"/>
  <c r="AF3" i="42"/>
  <c r="Z3" i="43"/>
  <c r="Z7" i="43" s="1"/>
  <c r="AA2" i="43"/>
  <c r="AA3" i="44"/>
  <c r="AA7" i="44" s="1"/>
  <c r="AB2" i="44"/>
  <c r="CK4" i="48" l="1"/>
  <c r="CK3" i="48"/>
  <c r="CJ8" i="48"/>
  <c r="AB3" i="44"/>
  <c r="AB7" i="44" s="1"/>
  <c r="AC2" i="44"/>
  <c r="AA3" i="43"/>
  <c r="AA7" i="43" s="1"/>
  <c r="AB2" i="43"/>
  <c r="AF8" i="42"/>
  <c r="AG3" i="42"/>
  <c r="AF8" i="41"/>
  <c r="AG3" i="41"/>
  <c r="AF8" i="40"/>
  <c r="AG3" i="40"/>
  <c r="AF8" i="39"/>
  <c r="AG3" i="39"/>
  <c r="AF8" i="38"/>
  <c r="AG3" i="38"/>
  <c r="AF8" i="36"/>
  <c r="AG3" i="36"/>
  <c r="AF8" i="35"/>
  <c r="AG3" i="35"/>
  <c r="AF8" i="34"/>
  <c r="AG3" i="34"/>
  <c r="AF8" i="33"/>
  <c r="AG3" i="33"/>
  <c r="AF8" i="32"/>
  <c r="AG3" i="32"/>
  <c r="EJ8" i="31"/>
  <c r="EK3" i="31"/>
  <c r="AF8" i="31"/>
  <c r="AG3" i="31"/>
  <c r="AF8" i="30"/>
  <c r="AG3" i="30"/>
  <c r="AF8" i="29"/>
  <c r="AG3" i="29"/>
  <c r="AF8" i="28"/>
  <c r="AG3" i="28"/>
  <c r="C34" i="27"/>
  <c r="B34" i="27"/>
  <c r="C34" i="26"/>
  <c r="B34" i="26"/>
  <c r="F34" i="26" s="1"/>
  <c r="AB7" i="25"/>
  <c r="AC3" i="25"/>
  <c r="AB7" i="24"/>
  <c r="AC3" i="24"/>
  <c r="AA7" i="23"/>
  <c r="AB3" i="23"/>
  <c r="AA7" i="22"/>
  <c r="AB3" i="22"/>
  <c r="AB7" i="21"/>
  <c r="AC3" i="21"/>
  <c r="AB7" i="20"/>
  <c r="AC3" i="20"/>
  <c r="AB3" i="19"/>
  <c r="AB7" i="19" s="1"/>
  <c r="AC2" i="19"/>
  <c r="AA7" i="18"/>
  <c r="AB3" i="18"/>
  <c r="AA7" i="16"/>
  <c r="AB3" i="16"/>
  <c r="AA3" i="15"/>
  <c r="AA7" i="15" s="1"/>
  <c r="AB2" i="15"/>
  <c r="AA7" i="14"/>
  <c r="AB3" i="14"/>
  <c r="AA3" i="13"/>
  <c r="AA7" i="13" s="1"/>
  <c r="AB2" i="13"/>
  <c r="AB7" i="12"/>
  <c r="AC3" i="12"/>
  <c r="AB7" i="11"/>
  <c r="AC3" i="11"/>
  <c r="AB3" i="9"/>
  <c r="AB7" i="9" s="1"/>
  <c r="AC2" i="9"/>
  <c r="AA3" i="8"/>
  <c r="AA7" i="8" s="1"/>
  <c r="AB2" i="8"/>
  <c r="AA3" i="7"/>
  <c r="AA7" i="7" s="1"/>
  <c r="AB2" i="7"/>
  <c r="AA3" i="6"/>
  <c r="AA7" i="6" s="1"/>
  <c r="AB2" i="6"/>
  <c r="AA3" i="5"/>
  <c r="AA7" i="5" s="1"/>
  <c r="AB2" i="5"/>
  <c r="AB3" i="4"/>
  <c r="AB7" i="4" s="1"/>
  <c r="AC2" i="4"/>
  <c r="F34" i="27" l="1"/>
  <c r="CK8" i="48"/>
  <c r="CL4" i="48"/>
  <c r="CL3" i="48"/>
  <c r="AC3" i="4"/>
  <c r="AC7" i="4" s="1"/>
  <c r="AD2" i="4"/>
  <c r="AB3" i="5"/>
  <c r="AB7" i="5" s="1"/>
  <c r="AC2" i="5"/>
  <c r="AB3" i="6"/>
  <c r="AB7" i="6" s="1"/>
  <c r="AC2" i="6"/>
  <c r="AB3" i="7"/>
  <c r="AB7" i="7" s="1"/>
  <c r="AC2" i="7"/>
  <c r="AB3" i="8"/>
  <c r="AB7" i="8" s="1"/>
  <c r="AC2" i="8"/>
  <c r="AC3" i="9"/>
  <c r="AC7" i="9" s="1"/>
  <c r="AD2" i="9"/>
  <c r="AC7" i="11"/>
  <c r="AD3" i="11"/>
  <c r="AC7" i="12"/>
  <c r="AD3" i="12"/>
  <c r="AB3" i="13"/>
  <c r="AB7" i="13" s="1"/>
  <c r="AC2" i="13"/>
  <c r="AB7" i="14"/>
  <c r="AC3" i="14"/>
  <c r="AB3" i="15"/>
  <c r="AB7" i="15" s="1"/>
  <c r="AC2" i="15"/>
  <c r="AB7" i="16"/>
  <c r="AC3" i="16"/>
  <c r="AB7" i="18"/>
  <c r="AC3" i="18"/>
  <c r="AC3" i="19"/>
  <c r="AC7" i="19" s="1"/>
  <c r="AD2" i="19"/>
  <c r="AC7" i="20"/>
  <c r="AD3" i="20"/>
  <c r="AC7" i="21"/>
  <c r="AD3" i="21"/>
  <c r="AB7" i="22"/>
  <c r="AC3" i="22"/>
  <c r="AB7" i="23"/>
  <c r="AC3" i="23"/>
  <c r="AC7" i="24"/>
  <c r="AD3" i="24"/>
  <c r="AC7" i="25"/>
  <c r="AD3" i="25"/>
  <c r="C35" i="26"/>
  <c r="B35" i="26"/>
  <c r="C35" i="27"/>
  <c r="B35" i="27"/>
  <c r="F35" i="27" s="1"/>
  <c r="AG8" i="28"/>
  <c r="AH3" i="28"/>
  <c r="AG8" i="29"/>
  <c r="AH3" i="29"/>
  <c r="AG8" i="30"/>
  <c r="AH3" i="30"/>
  <c r="AG8" i="31"/>
  <c r="AH3" i="31"/>
  <c r="EK8" i="31"/>
  <c r="EL3" i="31"/>
  <c r="EL8" i="31" s="1"/>
  <c r="AG8" i="32"/>
  <c r="AH3" i="32"/>
  <c r="AG8" i="33"/>
  <c r="AH3" i="33"/>
  <c r="AG8" i="34"/>
  <c r="AH3" i="34"/>
  <c r="AG8" i="35"/>
  <c r="AH3" i="35"/>
  <c r="AG8" i="36"/>
  <c r="AH3" i="36"/>
  <c r="AG8" i="38"/>
  <c r="AH3" i="38"/>
  <c r="AG8" i="39"/>
  <c r="AH3" i="39"/>
  <c r="AG8" i="40"/>
  <c r="AH3" i="40"/>
  <c r="AG8" i="41"/>
  <c r="AH3" i="41"/>
  <c r="AG8" i="42"/>
  <c r="AH3" i="42"/>
  <c r="AB3" i="43"/>
  <c r="AB7" i="43" s="1"/>
  <c r="AC2" i="43"/>
  <c r="AC3" i="44"/>
  <c r="AC7" i="44" s="1"/>
  <c r="AD2" i="44"/>
  <c r="F35" i="26" l="1"/>
  <c r="CL8" i="48"/>
  <c r="CM4" i="48"/>
  <c r="CM3" i="48"/>
  <c r="AD3" i="44"/>
  <c r="AD7" i="44" s="1"/>
  <c r="AE2" i="44"/>
  <c r="AC3" i="43"/>
  <c r="AC7" i="43" s="1"/>
  <c r="AD2" i="43"/>
  <c r="AH8" i="42"/>
  <c r="AI3" i="42"/>
  <c r="AH8" i="41"/>
  <c r="AI3" i="41"/>
  <c r="AH8" i="40"/>
  <c r="AI3" i="40"/>
  <c r="AH8" i="39"/>
  <c r="AI3" i="39"/>
  <c r="AH8" i="38"/>
  <c r="AI3" i="38"/>
  <c r="AH8" i="36"/>
  <c r="AI3" i="36"/>
  <c r="AH8" i="35"/>
  <c r="AI3" i="35"/>
  <c r="AH8" i="34"/>
  <c r="AI3" i="34"/>
  <c r="AH8" i="33"/>
  <c r="AI3" i="33"/>
  <c r="AH8" i="32"/>
  <c r="AI3" i="32"/>
  <c r="AH8" i="31"/>
  <c r="AI3" i="31"/>
  <c r="AH8" i="30"/>
  <c r="AI3" i="30"/>
  <c r="AH8" i="29"/>
  <c r="AI3" i="29"/>
  <c r="AH8" i="28"/>
  <c r="AI3" i="28"/>
  <c r="C36" i="27"/>
  <c r="B36" i="27"/>
  <c r="C36" i="26"/>
  <c r="B36" i="26"/>
  <c r="F36" i="26" s="1"/>
  <c r="AD7" i="25"/>
  <c r="AE3" i="25"/>
  <c r="AD7" i="24"/>
  <c r="AE3" i="24"/>
  <c r="AC7" i="23"/>
  <c r="AD3" i="23"/>
  <c r="AC7" i="22"/>
  <c r="AD3" i="22"/>
  <c r="AD7" i="21"/>
  <c r="AE3" i="21"/>
  <c r="AD7" i="20"/>
  <c r="AE3" i="20"/>
  <c r="AD3" i="19"/>
  <c r="AD7" i="19" s="1"/>
  <c r="AE2" i="19"/>
  <c r="AC7" i="18"/>
  <c r="AD3" i="18"/>
  <c r="AC7" i="16"/>
  <c r="AD3" i="16"/>
  <c r="AC3" i="15"/>
  <c r="AC7" i="15" s="1"/>
  <c r="AD2" i="15"/>
  <c r="AC7" i="14"/>
  <c r="AD3" i="14"/>
  <c r="AC3" i="13"/>
  <c r="AC7" i="13" s="1"/>
  <c r="AD2" i="13"/>
  <c r="AD7" i="12"/>
  <c r="AE3" i="12"/>
  <c r="AD7" i="11"/>
  <c r="AE3" i="11"/>
  <c r="AD3" i="9"/>
  <c r="AD7" i="9" s="1"/>
  <c r="AE2" i="9"/>
  <c r="AC3" i="8"/>
  <c r="AC7" i="8" s="1"/>
  <c r="AD2" i="8"/>
  <c r="AC3" i="7"/>
  <c r="AC7" i="7" s="1"/>
  <c r="AD2" i="7"/>
  <c r="AC3" i="6"/>
  <c r="AC7" i="6" s="1"/>
  <c r="AD2" i="6"/>
  <c r="AC3" i="5"/>
  <c r="AC7" i="5" s="1"/>
  <c r="AD2" i="5"/>
  <c r="AD3" i="4"/>
  <c r="AD7" i="4" s="1"/>
  <c r="AE2" i="4"/>
  <c r="F36" i="27" l="1"/>
  <c r="CM8" i="48"/>
  <c r="CN3" i="48"/>
  <c r="CN4" i="48"/>
  <c r="AE3" i="4"/>
  <c r="AE7" i="4" s="1"/>
  <c r="AF2" i="4"/>
  <c r="AD3" i="5"/>
  <c r="AD7" i="5" s="1"/>
  <c r="AE2" i="5"/>
  <c r="AD3" i="6"/>
  <c r="AD7" i="6" s="1"/>
  <c r="AE2" i="6"/>
  <c r="AD3" i="7"/>
  <c r="AD7" i="7" s="1"/>
  <c r="AE2" i="7"/>
  <c r="AD3" i="8"/>
  <c r="AD7" i="8" s="1"/>
  <c r="AE2" i="8"/>
  <c r="AE3" i="9"/>
  <c r="AE7" i="9" s="1"/>
  <c r="AF2" i="9"/>
  <c r="AE7" i="11"/>
  <c r="AF3" i="11"/>
  <c r="AE7" i="12"/>
  <c r="AF3" i="12"/>
  <c r="AD3" i="13"/>
  <c r="AD7" i="13" s="1"/>
  <c r="AE2" i="13"/>
  <c r="AD7" i="14"/>
  <c r="AE3" i="14"/>
  <c r="AD3" i="15"/>
  <c r="AD7" i="15" s="1"/>
  <c r="AE2" i="15"/>
  <c r="AD7" i="16"/>
  <c r="AE3" i="16"/>
  <c r="AD7" i="18"/>
  <c r="AE3" i="18"/>
  <c r="AE3" i="19"/>
  <c r="AE7" i="19" s="1"/>
  <c r="AF2" i="19"/>
  <c r="AE7" i="20"/>
  <c r="AF3" i="20"/>
  <c r="AE7" i="21"/>
  <c r="AF3" i="21"/>
  <c r="AD7" i="22"/>
  <c r="AE3" i="22"/>
  <c r="AD7" i="23"/>
  <c r="AE3" i="23"/>
  <c r="AE7" i="24"/>
  <c r="AF3" i="24"/>
  <c r="AE7" i="25"/>
  <c r="AF3" i="25"/>
  <c r="C37" i="26"/>
  <c r="B37" i="26"/>
  <c r="F37" i="26" s="1"/>
  <c r="C37" i="27"/>
  <c r="B37" i="27"/>
  <c r="F37" i="27" s="1"/>
  <c r="AI8" i="28"/>
  <c r="AJ3" i="28"/>
  <c r="AI8" i="29"/>
  <c r="AJ3" i="29"/>
  <c r="AI8" i="30"/>
  <c r="AJ3" i="30"/>
  <c r="AI8" i="31"/>
  <c r="AJ3" i="31"/>
  <c r="AI8" i="32"/>
  <c r="AJ3" i="32"/>
  <c r="AI8" i="33"/>
  <c r="AJ3" i="33"/>
  <c r="AI8" i="34"/>
  <c r="AJ3" i="34"/>
  <c r="AI8" i="35"/>
  <c r="AJ3" i="35"/>
  <c r="AI8" i="36"/>
  <c r="AJ3" i="36"/>
  <c r="AI8" i="38"/>
  <c r="AJ3" i="38"/>
  <c r="AI8" i="39"/>
  <c r="AJ3" i="39"/>
  <c r="AI8" i="40"/>
  <c r="AJ3" i="40"/>
  <c r="AI8" i="41"/>
  <c r="AJ3" i="41"/>
  <c r="AI8" i="42"/>
  <c r="AJ3" i="42"/>
  <c r="AD3" i="43"/>
  <c r="AD7" i="43" s="1"/>
  <c r="AE2" i="43"/>
  <c r="AE3" i="44"/>
  <c r="AE7" i="44" s="1"/>
  <c r="AF2" i="44"/>
  <c r="CO3" i="48" l="1"/>
  <c r="CO4" i="48"/>
  <c r="CN8" i="48"/>
  <c r="AF3" i="44"/>
  <c r="AF7" i="44" s="1"/>
  <c r="AG2" i="44"/>
  <c r="AE3" i="43"/>
  <c r="AE7" i="43" s="1"/>
  <c r="AF2" i="43"/>
  <c r="AJ8" i="42"/>
  <c r="AK3" i="42"/>
  <c r="AJ8" i="41"/>
  <c r="AK3" i="41"/>
  <c r="AJ8" i="40"/>
  <c r="AK3" i="40"/>
  <c r="AJ8" i="39"/>
  <c r="AK3" i="39"/>
  <c r="AJ8" i="38"/>
  <c r="AK3" i="38"/>
  <c r="AJ8" i="36"/>
  <c r="AK3" i="36"/>
  <c r="AJ8" i="35"/>
  <c r="AK3" i="35"/>
  <c r="AJ8" i="34"/>
  <c r="AK3" i="34"/>
  <c r="AJ8" i="33"/>
  <c r="AK3" i="33"/>
  <c r="AJ8" i="32"/>
  <c r="AK3" i="32"/>
  <c r="AJ8" i="31"/>
  <c r="AK3" i="31"/>
  <c r="AJ8" i="30"/>
  <c r="AK3" i="30"/>
  <c r="AJ8" i="29"/>
  <c r="AK3" i="29"/>
  <c r="AJ8" i="28"/>
  <c r="AK3" i="28"/>
  <c r="C38" i="27"/>
  <c r="B38" i="27"/>
  <c r="C38" i="26"/>
  <c r="B38" i="26"/>
  <c r="F38" i="26" s="1"/>
  <c r="AF7" i="25"/>
  <c r="AG3" i="25"/>
  <c r="AF7" i="24"/>
  <c r="AG3" i="24"/>
  <c r="AE7" i="23"/>
  <c r="AF3" i="23"/>
  <c r="AE7" i="22"/>
  <c r="AF3" i="22"/>
  <c r="AF7" i="21"/>
  <c r="AG3" i="21"/>
  <c r="AF7" i="20"/>
  <c r="AG3" i="20"/>
  <c r="AF3" i="19"/>
  <c r="AF7" i="19" s="1"/>
  <c r="AG2" i="19"/>
  <c r="AE7" i="18"/>
  <c r="AF3" i="18"/>
  <c r="AE7" i="16"/>
  <c r="AF3" i="16"/>
  <c r="AE3" i="15"/>
  <c r="AE7" i="15" s="1"/>
  <c r="AF2" i="15"/>
  <c r="AE7" i="14"/>
  <c r="AF3" i="14"/>
  <c r="AE3" i="13"/>
  <c r="AE7" i="13" s="1"/>
  <c r="AF2" i="13"/>
  <c r="AF7" i="12"/>
  <c r="AG3" i="12"/>
  <c r="AF7" i="11"/>
  <c r="AG3" i="11"/>
  <c r="AF3" i="9"/>
  <c r="AF7" i="9" s="1"/>
  <c r="AG2" i="9"/>
  <c r="AE3" i="8"/>
  <c r="AE7" i="8" s="1"/>
  <c r="AF2" i="8"/>
  <c r="AE3" i="7"/>
  <c r="AE7" i="7" s="1"/>
  <c r="AF2" i="7"/>
  <c r="AE3" i="6"/>
  <c r="AE7" i="6" s="1"/>
  <c r="AF2" i="6"/>
  <c r="AE3" i="5"/>
  <c r="AE7" i="5" s="1"/>
  <c r="AF2" i="5"/>
  <c r="AF3" i="4"/>
  <c r="AF7" i="4" s="1"/>
  <c r="AG2" i="4"/>
  <c r="F38" i="27" l="1"/>
  <c r="CO8" i="48"/>
  <c r="CP4" i="48"/>
  <c r="CP3" i="48"/>
  <c r="AG3" i="4"/>
  <c r="AG7" i="4" s="1"/>
  <c r="AH2" i="4"/>
  <c r="AF3" i="5"/>
  <c r="AF7" i="5" s="1"/>
  <c r="AG2" i="5"/>
  <c r="AF3" i="6"/>
  <c r="AF7" i="6" s="1"/>
  <c r="AG2" i="6"/>
  <c r="AF3" i="7"/>
  <c r="AF7" i="7" s="1"/>
  <c r="AG2" i="7"/>
  <c r="AF3" i="8"/>
  <c r="AF7" i="8" s="1"/>
  <c r="AG2" i="8"/>
  <c r="AG3" i="9"/>
  <c r="AG7" i="9" s="1"/>
  <c r="AH2" i="9"/>
  <c r="AG7" i="11"/>
  <c r="AH3" i="11"/>
  <c r="AG7" i="12"/>
  <c r="AH3" i="12"/>
  <c r="AF3" i="13"/>
  <c r="AF7" i="13" s="1"/>
  <c r="AG2" i="13"/>
  <c r="AF7" i="14"/>
  <c r="AG3" i="14"/>
  <c r="AF3" i="15"/>
  <c r="AF7" i="15" s="1"/>
  <c r="AG2" i="15"/>
  <c r="AF7" i="16"/>
  <c r="AG3" i="16"/>
  <c r="AF7" i="18"/>
  <c r="AG3" i="18"/>
  <c r="AG3" i="19"/>
  <c r="AG7" i="19" s="1"/>
  <c r="AH2" i="19"/>
  <c r="AG7" i="20"/>
  <c r="AH3" i="20"/>
  <c r="AG7" i="21"/>
  <c r="AH3" i="21"/>
  <c r="AF7" i="22"/>
  <c r="AG3" i="22"/>
  <c r="AF7" i="23"/>
  <c r="AG3" i="23"/>
  <c r="AG7" i="24"/>
  <c r="AH3" i="24"/>
  <c r="AG7" i="25"/>
  <c r="AH3" i="25"/>
  <c r="C39" i="26"/>
  <c r="B39" i="26"/>
  <c r="F39" i="26" s="1"/>
  <c r="C39" i="27"/>
  <c r="B39" i="27"/>
  <c r="F39" i="27" s="1"/>
  <c r="AK8" i="28"/>
  <c r="AL3" i="28"/>
  <c r="AK8" i="29"/>
  <c r="AL3" i="29"/>
  <c r="AK8" i="30"/>
  <c r="AL3" i="30"/>
  <c r="AK8" i="31"/>
  <c r="AL3" i="31"/>
  <c r="AK8" i="32"/>
  <c r="AL3" i="32"/>
  <c r="AK8" i="33"/>
  <c r="AL3" i="33"/>
  <c r="AK8" i="34"/>
  <c r="AL3" i="34"/>
  <c r="AK8" i="35"/>
  <c r="AL3" i="35"/>
  <c r="AK8" i="36"/>
  <c r="AL3" i="36"/>
  <c r="AK8" i="38"/>
  <c r="AL3" i="38"/>
  <c r="AK8" i="39"/>
  <c r="AL3" i="39"/>
  <c r="AK8" i="40"/>
  <c r="AL3" i="40"/>
  <c r="AK8" i="41"/>
  <c r="AL3" i="41"/>
  <c r="AK8" i="42"/>
  <c r="AL3" i="42"/>
  <c r="AF3" i="43"/>
  <c r="AF7" i="43" s="1"/>
  <c r="AG2" i="43"/>
  <c r="AG3" i="44"/>
  <c r="AG7" i="44" s="1"/>
  <c r="AH2" i="44"/>
  <c r="CQ4" i="48" l="1"/>
  <c r="CQ3" i="48"/>
  <c r="CP8" i="48"/>
  <c r="AH3" i="44"/>
  <c r="AH7" i="44" s="1"/>
  <c r="AI2" i="44"/>
  <c r="AG3" i="43"/>
  <c r="AG7" i="43" s="1"/>
  <c r="AH2" i="43"/>
  <c r="AL8" i="42"/>
  <c r="AM3" i="42"/>
  <c r="AL8" i="41"/>
  <c r="AM3" i="41"/>
  <c r="AL8" i="40"/>
  <c r="AM3" i="40"/>
  <c r="AL8" i="39"/>
  <c r="AM3" i="39"/>
  <c r="AL8" i="38"/>
  <c r="AM3" i="38"/>
  <c r="AL8" i="36"/>
  <c r="AM3" i="36"/>
  <c r="AL8" i="35"/>
  <c r="AM3" i="35"/>
  <c r="AL8" i="34"/>
  <c r="AM3" i="34"/>
  <c r="AL8" i="33"/>
  <c r="AM3" i="33"/>
  <c r="AL8" i="32"/>
  <c r="AM3" i="32"/>
  <c r="AL8" i="31"/>
  <c r="AM3" i="31"/>
  <c r="AL8" i="30"/>
  <c r="AM3" i="30"/>
  <c r="AL8" i="29"/>
  <c r="AM3" i="29"/>
  <c r="AL8" i="28"/>
  <c r="AM3" i="28"/>
  <c r="C40" i="27"/>
  <c r="B40" i="27"/>
  <c r="C40" i="26"/>
  <c r="B40" i="26"/>
  <c r="F40" i="26" s="1"/>
  <c r="AH7" i="25"/>
  <c r="AI3" i="25"/>
  <c r="AH7" i="24"/>
  <c r="AI3" i="24"/>
  <c r="AG7" i="23"/>
  <c r="AH3" i="23"/>
  <c r="AG7" i="22"/>
  <c r="AH3" i="22"/>
  <c r="AH7" i="21"/>
  <c r="AI3" i="21"/>
  <c r="AH7" i="20"/>
  <c r="AI3" i="20"/>
  <c r="AH3" i="19"/>
  <c r="AH7" i="19" s="1"/>
  <c r="AI2" i="19"/>
  <c r="AG7" i="18"/>
  <c r="AH3" i="18"/>
  <c r="AG7" i="16"/>
  <c r="AH3" i="16"/>
  <c r="AG3" i="15"/>
  <c r="AG7" i="15" s="1"/>
  <c r="AH2" i="15"/>
  <c r="AG7" i="14"/>
  <c r="AH3" i="14"/>
  <c r="AG3" i="13"/>
  <c r="AG7" i="13" s="1"/>
  <c r="AH2" i="13"/>
  <c r="AH7" i="12"/>
  <c r="AI3" i="12"/>
  <c r="AH7" i="11"/>
  <c r="AI3" i="11"/>
  <c r="AH3" i="9"/>
  <c r="AH7" i="9" s="1"/>
  <c r="AI2" i="9"/>
  <c r="AG3" i="8"/>
  <c r="AG7" i="8" s="1"/>
  <c r="AH2" i="8"/>
  <c r="AG3" i="7"/>
  <c r="AG7" i="7" s="1"/>
  <c r="AH2" i="7"/>
  <c r="AG3" i="6"/>
  <c r="AG7" i="6" s="1"/>
  <c r="AH2" i="6"/>
  <c r="AG3" i="5"/>
  <c r="AG7" i="5" s="1"/>
  <c r="AH2" i="5"/>
  <c r="AH3" i="4"/>
  <c r="AH7" i="4" s="1"/>
  <c r="AI2" i="4"/>
  <c r="F40" i="27" l="1"/>
  <c r="CQ8" i="48"/>
  <c r="CR4" i="48"/>
  <c r="CR3" i="48"/>
  <c r="CR8" i="48" s="1"/>
  <c r="AI3" i="4"/>
  <c r="AI7" i="4" s="1"/>
  <c r="AJ2" i="4"/>
  <c r="AH3" i="5"/>
  <c r="AH7" i="5" s="1"/>
  <c r="AI2" i="5"/>
  <c r="AH3" i="6"/>
  <c r="AH7" i="6" s="1"/>
  <c r="AI2" i="6"/>
  <c r="AH3" i="7"/>
  <c r="AH7" i="7" s="1"/>
  <c r="AI2" i="7"/>
  <c r="AH3" i="8"/>
  <c r="AH7" i="8" s="1"/>
  <c r="AI2" i="8"/>
  <c r="AI3" i="9"/>
  <c r="AI7" i="9" s="1"/>
  <c r="AJ2" i="9"/>
  <c r="AI7" i="11"/>
  <c r="AJ3" i="11"/>
  <c r="AI7" i="12"/>
  <c r="AJ3" i="12"/>
  <c r="AH3" i="13"/>
  <c r="AH7" i="13" s="1"/>
  <c r="AI2" i="13"/>
  <c r="AH7" i="14"/>
  <c r="AI3" i="14"/>
  <c r="AH3" i="15"/>
  <c r="AH7" i="15" s="1"/>
  <c r="AI2" i="15"/>
  <c r="AH7" i="16"/>
  <c r="AI3" i="16"/>
  <c r="AH7" i="18"/>
  <c r="AI3" i="18"/>
  <c r="AI3" i="19"/>
  <c r="AI7" i="19" s="1"/>
  <c r="AJ2" i="19"/>
  <c r="AI7" i="20"/>
  <c r="AJ3" i="20"/>
  <c r="AI7" i="21"/>
  <c r="AJ3" i="21"/>
  <c r="AH7" i="22"/>
  <c r="AI3" i="22"/>
  <c r="AH7" i="23"/>
  <c r="AI3" i="23"/>
  <c r="AI7" i="24"/>
  <c r="AJ3" i="24"/>
  <c r="AI7" i="25"/>
  <c r="AJ3" i="25"/>
  <c r="C41" i="26"/>
  <c r="B41" i="26"/>
  <c r="F41" i="26" s="1"/>
  <c r="C41" i="27"/>
  <c r="B41" i="27"/>
  <c r="F41" i="27" s="1"/>
  <c r="AM8" i="28"/>
  <c r="AN3" i="28"/>
  <c r="AM8" i="29"/>
  <c r="AN3" i="29"/>
  <c r="AM8" i="30"/>
  <c r="AN3" i="30"/>
  <c r="AM8" i="31"/>
  <c r="AN3" i="31"/>
  <c r="AM8" i="32"/>
  <c r="AN3" i="32"/>
  <c r="AM8" i="33"/>
  <c r="AN3" i="33"/>
  <c r="AM8" i="34"/>
  <c r="AN3" i="34"/>
  <c r="AM8" i="35"/>
  <c r="AN3" i="35"/>
  <c r="AM8" i="36"/>
  <c r="AN3" i="36"/>
  <c r="AM8" i="38"/>
  <c r="AN3" i="38"/>
  <c r="AM8" i="39"/>
  <c r="AN3" i="39"/>
  <c r="AM8" i="40"/>
  <c r="AN3" i="40"/>
  <c r="AM8" i="41"/>
  <c r="AN3" i="41"/>
  <c r="AM8" i="42"/>
  <c r="AN3" i="42"/>
  <c r="AH3" i="43"/>
  <c r="AH7" i="43" s="1"/>
  <c r="AI2" i="43"/>
  <c r="AI3" i="44"/>
  <c r="AI7" i="44" s="1"/>
  <c r="AJ2" i="44"/>
  <c r="CS4" i="48" l="1"/>
  <c r="CS3" i="48"/>
  <c r="AJ3" i="44"/>
  <c r="AJ7" i="44" s="1"/>
  <c r="AK2" i="44"/>
  <c r="AI3" i="43"/>
  <c r="AI7" i="43" s="1"/>
  <c r="AJ2" i="43"/>
  <c r="AN8" i="42"/>
  <c r="AO3" i="42"/>
  <c r="AN8" i="41"/>
  <c r="AO3" i="41"/>
  <c r="AN8" i="40"/>
  <c r="AO3" i="40"/>
  <c r="AN8" i="39"/>
  <c r="AO3" i="39"/>
  <c r="AN8" i="38"/>
  <c r="AO3" i="38"/>
  <c r="AN8" i="36"/>
  <c r="AO3" i="36"/>
  <c r="AN8" i="35"/>
  <c r="AO3" i="35"/>
  <c r="AN8" i="34"/>
  <c r="AO3" i="34"/>
  <c r="AN8" i="33"/>
  <c r="AO3" i="33"/>
  <c r="AN8" i="32"/>
  <c r="AO3" i="32"/>
  <c r="AN8" i="31"/>
  <c r="AO3" i="31"/>
  <c r="AN8" i="30"/>
  <c r="AO3" i="30"/>
  <c r="AN8" i="29"/>
  <c r="AO3" i="29"/>
  <c r="AN8" i="28"/>
  <c r="AO3" i="28"/>
  <c r="C42" i="27"/>
  <c r="B42" i="27"/>
  <c r="F42" i="27" s="1"/>
  <c r="C42" i="26"/>
  <c r="B42" i="26"/>
  <c r="F42" i="26" s="1"/>
  <c r="AJ7" i="25"/>
  <c r="AK3" i="25"/>
  <c r="AJ7" i="24"/>
  <c r="AK3" i="24"/>
  <c r="AI7" i="23"/>
  <c r="AJ3" i="23"/>
  <c r="AI7" i="22"/>
  <c r="AJ3" i="22"/>
  <c r="AJ7" i="21"/>
  <c r="AK3" i="21"/>
  <c r="AJ7" i="20"/>
  <c r="AK3" i="20"/>
  <c r="AJ3" i="19"/>
  <c r="AJ7" i="19" s="1"/>
  <c r="AK2" i="19"/>
  <c r="AI7" i="18"/>
  <c r="AJ3" i="18"/>
  <c r="AI7" i="16"/>
  <c r="AJ3" i="16"/>
  <c r="AI3" i="15"/>
  <c r="AI7" i="15" s="1"/>
  <c r="AJ2" i="15"/>
  <c r="AI7" i="14"/>
  <c r="AJ3" i="14"/>
  <c r="AI3" i="13"/>
  <c r="AI7" i="13" s="1"/>
  <c r="AJ2" i="13"/>
  <c r="AJ7" i="12"/>
  <c r="AK3" i="12"/>
  <c r="AJ7" i="11"/>
  <c r="AK3" i="11"/>
  <c r="AJ3" i="9"/>
  <c r="AJ7" i="9" s="1"/>
  <c r="AK2" i="9"/>
  <c r="AI3" i="8"/>
  <c r="AI7" i="8" s="1"/>
  <c r="AJ2" i="8"/>
  <c r="AI3" i="7"/>
  <c r="AI7" i="7" s="1"/>
  <c r="AJ2" i="7"/>
  <c r="AI3" i="6"/>
  <c r="AI7" i="6" s="1"/>
  <c r="AJ2" i="6"/>
  <c r="AI3" i="5"/>
  <c r="AI7" i="5" s="1"/>
  <c r="AJ2" i="5"/>
  <c r="AJ3" i="4"/>
  <c r="AJ7" i="4" s="1"/>
  <c r="AK2" i="4"/>
  <c r="CS8" i="48" l="1"/>
  <c r="CT4" i="48"/>
  <c r="CT3" i="48"/>
  <c r="AK3" i="4"/>
  <c r="AK7" i="4" s="1"/>
  <c r="AL2" i="4"/>
  <c r="AJ3" i="5"/>
  <c r="AJ7" i="5" s="1"/>
  <c r="AK2" i="5"/>
  <c r="AJ3" i="6"/>
  <c r="AJ7" i="6" s="1"/>
  <c r="AK2" i="6"/>
  <c r="AJ3" i="7"/>
  <c r="AJ7" i="7" s="1"/>
  <c r="AK2" i="7"/>
  <c r="AJ3" i="8"/>
  <c r="AJ7" i="8" s="1"/>
  <c r="AK2" i="8"/>
  <c r="AK3" i="9"/>
  <c r="AK7" i="9" s="1"/>
  <c r="AL2" i="9"/>
  <c r="AK7" i="11"/>
  <c r="AL3" i="11"/>
  <c r="AK7" i="12"/>
  <c r="AL3" i="12"/>
  <c r="AJ3" i="13"/>
  <c r="AJ7" i="13" s="1"/>
  <c r="AK2" i="13"/>
  <c r="AJ7" i="14"/>
  <c r="AK3" i="14"/>
  <c r="AJ3" i="15"/>
  <c r="AJ7" i="15" s="1"/>
  <c r="AK2" i="15"/>
  <c r="AJ7" i="16"/>
  <c r="AK3" i="16"/>
  <c r="AJ7" i="18"/>
  <c r="AK3" i="18"/>
  <c r="AK3" i="19"/>
  <c r="AK7" i="19" s="1"/>
  <c r="AL2" i="19"/>
  <c r="AK7" i="20"/>
  <c r="AL3" i="20"/>
  <c r="AK7" i="21"/>
  <c r="AL3" i="21"/>
  <c r="AJ7" i="22"/>
  <c r="AK3" i="22"/>
  <c r="AJ7" i="23"/>
  <c r="AK3" i="23"/>
  <c r="AK7" i="24"/>
  <c r="AL3" i="24"/>
  <c r="AK7" i="25"/>
  <c r="AL3" i="25"/>
  <c r="C43" i="26"/>
  <c r="B43" i="26"/>
  <c r="F43" i="26" s="1"/>
  <c r="C43" i="27"/>
  <c r="B43" i="27"/>
  <c r="F43" i="27" s="1"/>
  <c r="AO8" i="28"/>
  <c r="AP3" i="28"/>
  <c r="AO8" i="29"/>
  <c r="AP3" i="29"/>
  <c r="AO8" i="30"/>
  <c r="AP3" i="30"/>
  <c r="AO8" i="31"/>
  <c r="AP3" i="31"/>
  <c r="AO8" i="32"/>
  <c r="AP3" i="32"/>
  <c r="AO8" i="33"/>
  <c r="AP3" i="33"/>
  <c r="AO8" i="34"/>
  <c r="AP3" i="34"/>
  <c r="AO8" i="35"/>
  <c r="AP3" i="35"/>
  <c r="AO8" i="36"/>
  <c r="AP3" i="36"/>
  <c r="AO8" i="38"/>
  <c r="AP3" i="38"/>
  <c r="AO8" i="39"/>
  <c r="AP3" i="39"/>
  <c r="AO8" i="40"/>
  <c r="AP3" i="40"/>
  <c r="AO8" i="41"/>
  <c r="AP3" i="41"/>
  <c r="AO8" i="42"/>
  <c r="AP3" i="42"/>
  <c r="AJ3" i="43"/>
  <c r="AJ7" i="43" s="1"/>
  <c r="AK2" i="43"/>
  <c r="AK3" i="44"/>
  <c r="AK7" i="44" s="1"/>
  <c r="AL2" i="44"/>
  <c r="CT8" i="48" l="1"/>
  <c r="CU4" i="48"/>
  <c r="CU3" i="48"/>
  <c r="AL3" i="44"/>
  <c r="AL7" i="44" s="1"/>
  <c r="AM2" i="44"/>
  <c r="AK3" i="43"/>
  <c r="AK7" i="43" s="1"/>
  <c r="AL2" i="43"/>
  <c r="AP8" i="42"/>
  <c r="AQ3" i="42"/>
  <c r="AP8" i="41"/>
  <c r="AQ3" i="41"/>
  <c r="AP8" i="40"/>
  <c r="AQ3" i="40"/>
  <c r="AP8" i="39"/>
  <c r="AQ3" i="39"/>
  <c r="AP8" i="38"/>
  <c r="AQ3" i="38"/>
  <c r="AP8" i="36"/>
  <c r="AQ3" i="36"/>
  <c r="AP8" i="35"/>
  <c r="AQ3" i="35"/>
  <c r="AP8" i="34"/>
  <c r="AQ3" i="34"/>
  <c r="AP8" i="33"/>
  <c r="AQ3" i="33"/>
  <c r="AP8" i="32"/>
  <c r="AQ3" i="32"/>
  <c r="AP8" i="31"/>
  <c r="AQ3" i="31"/>
  <c r="AP8" i="30"/>
  <c r="AQ3" i="30"/>
  <c r="AP8" i="29"/>
  <c r="AQ3" i="29"/>
  <c r="AP8" i="28"/>
  <c r="AQ3" i="28"/>
  <c r="C44" i="27"/>
  <c r="B44" i="27"/>
  <c r="C44" i="26"/>
  <c r="B44" i="26"/>
  <c r="AL7" i="25"/>
  <c r="AM3" i="25"/>
  <c r="AL7" i="24"/>
  <c r="AM3" i="24"/>
  <c r="AK7" i="23"/>
  <c r="AL3" i="23"/>
  <c r="AK7" i="22"/>
  <c r="AL3" i="22"/>
  <c r="AL7" i="21"/>
  <c r="AM3" i="21"/>
  <c r="AL7" i="20"/>
  <c r="AM3" i="20"/>
  <c r="AL3" i="19"/>
  <c r="AL7" i="19" s="1"/>
  <c r="AM2" i="19"/>
  <c r="AK7" i="18"/>
  <c r="AL3" i="18"/>
  <c r="AK7" i="16"/>
  <c r="AL3" i="16"/>
  <c r="AK3" i="15"/>
  <c r="AK7" i="15" s="1"/>
  <c r="AL2" i="15"/>
  <c r="AK7" i="14"/>
  <c r="AL3" i="14"/>
  <c r="AK3" i="13"/>
  <c r="AK7" i="13" s="1"/>
  <c r="AL2" i="13"/>
  <c r="AL7" i="12"/>
  <c r="AM3" i="12"/>
  <c r="AM7" i="12" s="1"/>
  <c r="AL7" i="11"/>
  <c r="AM3" i="11"/>
  <c r="AM7" i="11" s="1"/>
  <c r="AL3" i="9"/>
  <c r="AL7" i="9" s="1"/>
  <c r="AM2" i="9"/>
  <c r="AK3" i="8"/>
  <c r="AK7" i="8" s="1"/>
  <c r="AL2" i="8"/>
  <c r="AK3" i="7"/>
  <c r="AK7" i="7" s="1"/>
  <c r="AL2" i="7"/>
  <c r="AK3" i="6"/>
  <c r="AK7" i="6" s="1"/>
  <c r="AL2" i="6"/>
  <c r="AK3" i="5"/>
  <c r="AK7" i="5" s="1"/>
  <c r="AL2" i="5"/>
  <c r="AL3" i="4"/>
  <c r="AL7" i="4" s="1"/>
  <c r="AM2" i="4"/>
  <c r="F44" i="27" l="1"/>
  <c r="F44" i="26"/>
  <c r="CU8" i="48"/>
  <c r="CV3" i="48"/>
  <c r="CV4" i="48"/>
  <c r="AM3" i="4"/>
  <c r="AM7" i="4" s="1"/>
  <c r="AN2" i="4"/>
  <c r="AN3" i="4" s="1"/>
  <c r="AN7" i="4" s="1"/>
  <c r="AL3" i="5"/>
  <c r="AL7" i="5" s="1"/>
  <c r="AM2" i="5"/>
  <c r="AM3" i="5" s="1"/>
  <c r="AM7" i="5" s="1"/>
  <c r="AL3" i="6"/>
  <c r="AL7" i="6" s="1"/>
  <c r="AM2" i="6"/>
  <c r="AM3" i="6" s="1"/>
  <c r="AM7" i="6" s="1"/>
  <c r="AL3" i="7"/>
  <c r="AL7" i="7" s="1"/>
  <c r="AM2" i="7"/>
  <c r="AM3" i="7" s="1"/>
  <c r="AM7" i="7" s="1"/>
  <c r="AL3" i="8"/>
  <c r="AL7" i="8" s="1"/>
  <c r="AM2" i="8"/>
  <c r="AM3" i="8" s="1"/>
  <c r="AM7" i="8" s="1"/>
  <c r="AM3" i="9"/>
  <c r="AM7" i="9" s="1"/>
  <c r="AN2" i="9"/>
  <c r="AN3" i="9" s="1"/>
  <c r="AN7" i="9" s="1"/>
  <c r="AL3" i="13"/>
  <c r="AL7" i="13" s="1"/>
  <c r="AM2" i="13"/>
  <c r="AM3" i="13" s="1"/>
  <c r="AM7" i="13" s="1"/>
  <c r="AL7" i="14"/>
  <c r="AM3" i="14"/>
  <c r="AL3" i="15"/>
  <c r="AL7" i="15" s="1"/>
  <c r="AM2" i="15"/>
  <c r="AM3" i="15" s="1"/>
  <c r="AM7" i="15" s="1"/>
  <c r="AL7" i="16"/>
  <c r="AM3" i="16"/>
  <c r="AL7" i="18"/>
  <c r="AM3" i="18"/>
  <c r="AM3" i="19"/>
  <c r="AM7" i="19" s="1"/>
  <c r="AN2" i="19"/>
  <c r="AN3" i="19" s="1"/>
  <c r="AN7" i="19" s="1"/>
  <c r="AM7" i="20"/>
  <c r="AN3" i="20"/>
  <c r="AM7" i="21"/>
  <c r="AN3" i="21"/>
  <c r="AL7" i="22"/>
  <c r="AM3" i="22"/>
  <c r="AL7" i="23"/>
  <c r="AM3" i="23"/>
  <c r="AM7" i="24"/>
  <c r="AN3" i="24"/>
  <c r="AM7" i="25"/>
  <c r="AN3" i="25"/>
  <c r="C45" i="26"/>
  <c r="B45" i="26"/>
  <c r="C45" i="27"/>
  <c r="B45" i="27"/>
  <c r="F45" i="27" s="1"/>
  <c r="AQ8" i="28"/>
  <c r="AR3" i="28"/>
  <c r="AQ8" i="29"/>
  <c r="AR3" i="29"/>
  <c r="AQ8" i="30"/>
  <c r="AR3" i="30"/>
  <c r="AQ8" i="31"/>
  <c r="AR3" i="31"/>
  <c r="AQ8" i="32"/>
  <c r="AR3" i="32"/>
  <c r="AQ8" i="33"/>
  <c r="AR3" i="33"/>
  <c r="AQ8" i="34"/>
  <c r="AR3" i="34"/>
  <c r="AQ8" i="35"/>
  <c r="AR3" i="35"/>
  <c r="AQ8" i="36"/>
  <c r="AR3" i="36"/>
  <c r="AQ8" i="38"/>
  <c r="AR3" i="38"/>
  <c r="AQ8" i="39"/>
  <c r="AR3" i="39"/>
  <c r="AQ8" i="40"/>
  <c r="AR3" i="40"/>
  <c r="AQ8" i="41"/>
  <c r="AR3" i="41"/>
  <c r="AQ8" i="42"/>
  <c r="AR3" i="42"/>
  <c r="AL3" i="43"/>
  <c r="AL7" i="43" s="1"/>
  <c r="AM2" i="43"/>
  <c r="AM3" i="43" s="1"/>
  <c r="AM7" i="43" s="1"/>
  <c r="AM3" i="44"/>
  <c r="AM7" i="44" s="1"/>
  <c r="AN2" i="44"/>
  <c r="AN3" i="44" s="1"/>
  <c r="AN7" i="44" s="1"/>
  <c r="F45" i="26" l="1"/>
  <c r="CW3" i="48"/>
  <c r="CW4" i="48"/>
  <c r="CV8" i="48"/>
  <c r="AR8" i="42"/>
  <c r="AS3" i="42"/>
  <c r="AR8" i="41"/>
  <c r="AS3" i="41"/>
  <c r="AR8" i="40"/>
  <c r="AS3" i="40"/>
  <c r="AR8" i="39"/>
  <c r="AS3" i="39"/>
  <c r="AR8" i="38"/>
  <c r="AS3" i="38"/>
  <c r="AR8" i="36"/>
  <c r="AS3" i="36"/>
  <c r="AR8" i="35"/>
  <c r="AS3" i="35"/>
  <c r="AR8" i="34"/>
  <c r="AS3" i="34"/>
  <c r="AR8" i="33"/>
  <c r="AS3" i="33"/>
  <c r="AR8" i="32"/>
  <c r="AS3" i="32"/>
  <c r="AR8" i="31"/>
  <c r="AS3" i="31"/>
  <c r="AR8" i="30"/>
  <c r="AS3" i="30"/>
  <c r="AR8" i="29"/>
  <c r="AS3" i="29"/>
  <c r="AR8" i="28"/>
  <c r="AS3" i="28"/>
  <c r="C46" i="27"/>
  <c r="B46" i="27"/>
  <c r="C46" i="26"/>
  <c r="B46" i="26"/>
  <c r="F46" i="26" s="1"/>
  <c r="AN7" i="25"/>
  <c r="AO3" i="25"/>
  <c r="AN7" i="24"/>
  <c r="AO3" i="24"/>
  <c r="AM7" i="23"/>
  <c r="AN3" i="23"/>
  <c r="AM7" i="22"/>
  <c r="AN3" i="22"/>
  <c r="AN7" i="21"/>
  <c r="AO3" i="21"/>
  <c r="AN7" i="20"/>
  <c r="AO3" i="20"/>
  <c r="AM7" i="18"/>
  <c r="AN3" i="18"/>
  <c r="AM7" i="16"/>
  <c r="AN3" i="16"/>
  <c r="AM7" i="14"/>
  <c r="AN3" i="14"/>
  <c r="F46" i="27" l="1"/>
  <c r="CX4" i="48"/>
  <c r="CX3" i="48"/>
  <c r="CW8" i="48"/>
  <c r="AN7" i="14"/>
  <c r="AO3" i="14"/>
  <c r="AN7" i="16"/>
  <c r="AO3" i="16"/>
  <c r="AN7" i="18"/>
  <c r="AO3" i="18"/>
  <c r="AO7" i="20"/>
  <c r="AP3" i="20"/>
  <c r="AO7" i="21"/>
  <c r="AP3" i="21"/>
  <c r="AN7" i="22"/>
  <c r="AO3" i="22"/>
  <c r="AN7" i="23"/>
  <c r="AO3" i="23"/>
  <c r="AO7" i="24"/>
  <c r="AP3" i="24"/>
  <c r="AO7" i="25"/>
  <c r="AP3" i="25"/>
  <c r="C47" i="26"/>
  <c r="B47" i="26"/>
  <c r="F47" i="26" s="1"/>
  <c r="C47" i="27"/>
  <c r="B47" i="27"/>
  <c r="AS8" i="28"/>
  <c r="AT3" i="28"/>
  <c r="AS8" i="29"/>
  <c r="AT3" i="29"/>
  <c r="AS8" i="30"/>
  <c r="AT3" i="30"/>
  <c r="AS8" i="31"/>
  <c r="AT3" i="31"/>
  <c r="AS8" i="32"/>
  <c r="AT3" i="32"/>
  <c r="AS8" i="33"/>
  <c r="AT3" i="33"/>
  <c r="AS8" i="34"/>
  <c r="AT3" i="34"/>
  <c r="AS8" i="35"/>
  <c r="AT3" i="35"/>
  <c r="AS8" i="36"/>
  <c r="AT3" i="36"/>
  <c r="AS8" i="38"/>
  <c r="AT3" i="38"/>
  <c r="AS8" i="39"/>
  <c r="AT3" i="39"/>
  <c r="AS8" i="40"/>
  <c r="AT3" i="40"/>
  <c r="AS8" i="41"/>
  <c r="AT3" i="41"/>
  <c r="AS8" i="42"/>
  <c r="AT3" i="42"/>
  <c r="F47" i="27" l="1"/>
  <c r="CX8" i="48"/>
  <c r="CY4" i="48"/>
  <c r="CY3" i="48"/>
  <c r="CY8" i="48" s="1"/>
  <c r="AT8" i="42"/>
  <c r="AU3" i="42"/>
  <c r="AT8" i="41"/>
  <c r="AU3" i="41"/>
  <c r="AT8" i="40"/>
  <c r="AU3" i="40"/>
  <c r="AT8" i="39"/>
  <c r="AU3" i="39"/>
  <c r="AT8" i="38"/>
  <c r="AU3" i="38"/>
  <c r="AT8" i="36"/>
  <c r="AU3" i="36"/>
  <c r="AT8" i="35"/>
  <c r="AU3" i="35"/>
  <c r="AT8" i="34"/>
  <c r="AU3" i="34"/>
  <c r="AT8" i="33"/>
  <c r="AU3" i="33"/>
  <c r="AT8" i="32"/>
  <c r="AU3" i="32"/>
  <c r="AT8" i="31"/>
  <c r="AU3" i="31"/>
  <c r="AT8" i="30"/>
  <c r="AU3" i="30"/>
  <c r="AT8" i="29"/>
  <c r="AU3" i="29"/>
  <c r="AT8" i="28"/>
  <c r="AU3" i="28"/>
  <c r="C48" i="27"/>
  <c r="B48" i="27"/>
  <c r="C48" i="26"/>
  <c r="B48" i="26"/>
  <c r="F48" i="26" s="1"/>
  <c r="AP7" i="25"/>
  <c r="AQ3" i="25"/>
  <c r="AP7" i="24"/>
  <c r="AQ3" i="24"/>
  <c r="AO7" i="23"/>
  <c r="AP3" i="23"/>
  <c r="AO7" i="22"/>
  <c r="AP3" i="22"/>
  <c r="AP7" i="21"/>
  <c r="AQ3" i="21"/>
  <c r="AP7" i="20"/>
  <c r="AQ3" i="20"/>
  <c r="AO7" i="18"/>
  <c r="AP3" i="18"/>
  <c r="AO7" i="16"/>
  <c r="AP3" i="16"/>
  <c r="AO7" i="14"/>
  <c r="AP3" i="14"/>
  <c r="F48" i="27" l="1"/>
  <c r="CZ4" i="48"/>
  <c r="CZ3" i="48"/>
  <c r="AP7" i="14"/>
  <c r="AQ3" i="14"/>
  <c r="AP7" i="16"/>
  <c r="AQ3" i="16"/>
  <c r="AP7" i="18"/>
  <c r="AQ3" i="18"/>
  <c r="AQ7" i="20"/>
  <c r="AR3" i="20"/>
  <c r="AQ7" i="21"/>
  <c r="AR3" i="21"/>
  <c r="AP7" i="22"/>
  <c r="AQ3" i="22"/>
  <c r="AP7" i="23"/>
  <c r="AQ3" i="23"/>
  <c r="AQ7" i="24"/>
  <c r="AR3" i="24"/>
  <c r="AQ7" i="25"/>
  <c r="AR3" i="25"/>
  <c r="C49" i="26"/>
  <c r="B49" i="26"/>
  <c r="F49" i="26" s="1"/>
  <c r="C49" i="27"/>
  <c r="B49" i="27"/>
  <c r="AU8" i="28"/>
  <c r="AV3" i="28"/>
  <c r="AU8" i="29"/>
  <c r="AV3" i="29"/>
  <c r="AU8" i="30"/>
  <c r="AV3" i="30"/>
  <c r="AU8" i="31"/>
  <c r="AV3" i="31"/>
  <c r="AU8" i="32"/>
  <c r="AV3" i="32"/>
  <c r="AU8" i="33"/>
  <c r="AV3" i="33"/>
  <c r="AU8" i="34"/>
  <c r="AV3" i="34"/>
  <c r="AU8" i="35"/>
  <c r="AV3" i="35"/>
  <c r="AU8" i="36"/>
  <c r="AV3" i="36"/>
  <c r="AU8" i="38"/>
  <c r="AV3" i="38"/>
  <c r="AU8" i="39"/>
  <c r="AV3" i="39"/>
  <c r="AU8" i="40"/>
  <c r="AV3" i="40"/>
  <c r="AU8" i="41"/>
  <c r="AV3" i="41"/>
  <c r="AU8" i="42"/>
  <c r="AV3" i="42"/>
  <c r="F49" i="27" l="1"/>
  <c r="CZ8" i="48"/>
  <c r="DA4" i="48"/>
  <c r="DA3" i="48"/>
  <c r="DA8" i="48" s="1"/>
  <c r="AV8" i="42"/>
  <c r="AW3" i="42"/>
  <c r="AV8" i="41"/>
  <c r="AW3" i="41"/>
  <c r="AV8" i="40"/>
  <c r="AW3" i="40"/>
  <c r="AV8" i="39"/>
  <c r="AW3" i="39"/>
  <c r="AV8" i="38"/>
  <c r="AW3" i="38"/>
  <c r="AV8" i="36"/>
  <c r="AW3" i="36"/>
  <c r="AV8" i="35"/>
  <c r="AW3" i="35"/>
  <c r="AV8" i="34"/>
  <c r="AW3" i="34"/>
  <c r="AV8" i="33"/>
  <c r="AW3" i="33"/>
  <c r="AV8" i="32"/>
  <c r="AW3" i="32"/>
  <c r="AV8" i="31"/>
  <c r="AW3" i="31"/>
  <c r="AV8" i="30"/>
  <c r="AW3" i="30"/>
  <c r="AV8" i="29"/>
  <c r="AW3" i="29"/>
  <c r="AV8" i="28"/>
  <c r="AW3" i="28"/>
  <c r="C50" i="27"/>
  <c r="B50" i="27"/>
  <c r="C50" i="26"/>
  <c r="B50" i="26"/>
  <c r="F50" i="26" s="1"/>
  <c r="AR7" i="25"/>
  <c r="AS3" i="25"/>
  <c r="AR7" i="24"/>
  <c r="AS3" i="24"/>
  <c r="AQ7" i="23"/>
  <c r="AR3" i="23"/>
  <c r="AQ7" i="22"/>
  <c r="AR3" i="22"/>
  <c r="AR7" i="21"/>
  <c r="AS3" i="21"/>
  <c r="AR7" i="20"/>
  <c r="AS3" i="20"/>
  <c r="AQ7" i="18"/>
  <c r="AR3" i="18"/>
  <c r="AQ7" i="16"/>
  <c r="AR3" i="16"/>
  <c r="AQ7" i="14"/>
  <c r="AR3" i="14"/>
  <c r="F50" i="27" l="1"/>
  <c r="DB4" i="48"/>
  <c r="DB3" i="48"/>
  <c r="AR7" i="14"/>
  <c r="AS3" i="14"/>
  <c r="AR7" i="16"/>
  <c r="AS3" i="16"/>
  <c r="AR7" i="18"/>
  <c r="AS3" i="18"/>
  <c r="AS7" i="20"/>
  <c r="AT3" i="20"/>
  <c r="AS7" i="21"/>
  <c r="AT3" i="21"/>
  <c r="AR7" i="22"/>
  <c r="AS3" i="22"/>
  <c r="AR7" i="23"/>
  <c r="AS3" i="23"/>
  <c r="AS7" i="24"/>
  <c r="AT3" i="24"/>
  <c r="AS7" i="25"/>
  <c r="AT3" i="25"/>
  <c r="C51" i="26"/>
  <c r="B51" i="26"/>
  <c r="F51" i="26" s="1"/>
  <c r="C51" i="27"/>
  <c r="B51" i="27"/>
  <c r="AW8" i="28"/>
  <c r="AX3" i="28"/>
  <c r="AW8" i="29"/>
  <c r="AX3" i="29"/>
  <c r="AW8" i="30"/>
  <c r="AX3" i="30"/>
  <c r="AW8" i="31"/>
  <c r="AX3" i="31"/>
  <c r="AW8" i="32"/>
  <c r="AX3" i="32"/>
  <c r="AW8" i="33"/>
  <c r="AX3" i="33"/>
  <c r="AW8" i="34"/>
  <c r="AX3" i="34"/>
  <c r="AW8" i="35"/>
  <c r="AX3" i="35"/>
  <c r="AW8" i="36"/>
  <c r="AX3" i="36"/>
  <c r="AW8" i="38"/>
  <c r="AX3" i="38"/>
  <c r="AW8" i="39"/>
  <c r="AX3" i="39"/>
  <c r="AW8" i="40"/>
  <c r="AX3" i="40"/>
  <c r="AW8" i="41"/>
  <c r="AX3" i="41"/>
  <c r="AW8" i="42"/>
  <c r="AX3" i="42"/>
  <c r="F51" i="27" l="1"/>
  <c r="DB8" i="48"/>
  <c r="DC4" i="48"/>
  <c r="DC3" i="48"/>
  <c r="AX8" i="42"/>
  <c r="AY3" i="42"/>
  <c r="AX8" i="41"/>
  <c r="AY3" i="41"/>
  <c r="AX8" i="40"/>
  <c r="AY3" i="40"/>
  <c r="AX8" i="39"/>
  <c r="AY3" i="39"/>
  <c r="AX8" i="38"/>
  <c r="AY3" i="38"/>
  <c r="AX8" i="36"/>
  <c r="AY3" i="36"/>
  <c r="AX8" i="35"/>
  <c r="AY3" i="35"/>
  <c r="AX8" i="34"/>
  <c r="AY3" i="34"/>
  <c r="AX8" i="33"/>
  <c r="AY3" i="33"/>
  <c r="AX8" i="32"/>
  <c r="AY3" i="32"/>
  <c r="AX8" i="31"/>
  <c r="AY3" i="31"/>
  <c r="AX8" i="30"/>
  <c r="AY3" i="30"/>
  <c r="AX8" i="29"/>
  <c r="AY3" i="29"/>
  <c r="AX8" i="28"/>
  <c r="AY3" i="28"/>
  <c r="C52" i="27"/>
  <c r="B52" i="27"/>
  <c r="F52" i="27" s="1"/>
  <c r="C52" i="26"/>
  <c r="B52" i="26"/>
  <c r="F52" i="26" s="1"/>
  <c r="AT7" i="25"/>
  <c r="AU3" i="25"/>
  <c r="AT7" i="24"/>
  <c r="AU3" i="24"/>
  <c r="AS7" i="23"/>
  <c r="AT3" i="23"/>
  <c r="AS7" i="22"/>
  <c r="AT3" i="22"/>
  <c r="AT7" i="21"/>
  <c r="AU3" i="21"/>
  <c r="AT7" i="20"/>
  <c r="AU3" i="20"/>
  <c r="AS7" i="18"/>
  <c r="AT3" i="18"/>
  <c r="AS7" i="16"/>
  <c r="AT3" i="16"/>
  <c r="AS7" i="14"/>
  <c r="AT3" i="14"/>
  <c r="DC8" i="48" l="1"/>
  <c r="DD3" i="48"/>
  <c r="DD4" i="48"/>
  <c r="AT7" i="14"/>
  <c r="AU3" i="14"/>
  <c r="AT7" i="16"/>
  <c r="AU3" i="16"/>
  <c r="AT7" i="18"/>
  <c r="AU3" i="18"/>
  <c r="AU7" i="20"/>
  <c r="AV3" i="20"/>
  <c r="AU7" i="21"/>
  <c r="AV3" i="21"/>
  <c r="AT7" i="22"/>
  <c r="AU3" i="22"/>
  <c r="AT7" i="23"/>
  <c r="AU3" i="23"/>
  <c r="AU7" i="24"/>
  <c r="AV3" i="24"/>
  <c r="AU7" i="25"/>
  <c r="AV3" i="25"/>
  <c r="C53" i="26"/>
  <c r="B53" i="26"/>
  <c r="F53" i="26" s="1"/>
  <c r="C53" i="27"/>
  <c r="B53" i="27"/>
  <c r="AY8" i="28"/>
  <c r="AZ3" i="28"/>
  <c r="AY8" i="29"/>
  <c r="AZ3" i="29"/>
  <c r="AY8" i="30"/>
  <c r="AZ3" i="30"/>
  <c r="AY8" i="31"/>
  <c r="AZ3" i="31"/>
  <c r="AY8" i="32"/>
  <c r="AZ3" i="32"/>
  <c r="AY8" i="33"/>
  <c r="AZ3" i="33"/>
  <c r="AY8" i="34"/>
  <c r="AZ3" i="34"/>
  <c r="AY8" i="35"/>
  <c r="AZ3" i="35"/>
  <c r="AY8" i="36"/>
  <c r="AZ3" i="36"/>
  <c r="AY8" i="38"/>
  <c r="AZ3" i="38"/>
  <c r="AY8" i="39"/>
  <c r="AZ3" i="39"/>
  <c r="AY8" i="40"/>
  <c r="AZ3" i="40"/>
  <c r="AY8" i="41"/>
  <c r="AZ3" i="41"/>
  <c r="AY8" i="42"/>
  <c r="AZ3" i="42"/>
  <c r="F53" i="27" l="1"/>
  <c r="DE3" i="48"/>
  <c r="DE4" i="48"/>
  <c r="DD8" i="48"/>
  <c r="AZ8" i="42"/>
  <c r="BA3" i="42"/>
  <c r="AZ8" i="41"/>
  <c r="BA3" i="41"/>
  <c r="AZ8" i="40"/>
  <c r="BA3" i="40"/>
  <c r="AZ8" i="39"/>
  <c r="BA3" i="39"/>
  <c r="AZ8" i="38"/>
  <c r="BA3" i="38"/>
  <c r="AZ8" i="36"/>
  <c r="BA3" i="36"/>
  <c r="AZ8" i="35"/>
  <c r="BA3" i="35"/>
  <c r="AZ8" i="34"/>
  <c r="BA3" i="34"/>
  <c r="AZ8" i="33"/>
  <c r="BA3" i="33"/>
  <c r="AZ8" i="32"/>
  <c r="BA3" i="32"/>
  <c r="AZ8" i="31"/>
  <c r="BA3" i="31"/>
  <c r="AZ8" i="30"/>
  <c r="BA3" i="30"/>
  <c r="AZ8" i="29"/>
  <c r="BA3" i="29"/>
  <c r="AZ8" i="28"/>
  <c r="BA3" i="28"/>
  <c r="C54" i="27"/>
  <c r="B54" i="27"/>
  <c r="C54" i="26"/>
  <c r="B54" i="26"/>
  <c r="F54" i="26" s="1"/>
  <c r="AV7" i="25"/>
  <c r="AW3" i="25"/>
  <c r="AV7" i="24"/>
  <c r="AW3" i="24"/>
  <c r="AU7" i="23"/>
  <c r="AV3" i="23"/>
  <c r="AU7" i="22"/>
  <c r="AV3" i="22"/>
  <c r="AV7" i="21"/>
  <c r="AW3" i="21"/>
  <c r="AV7" i="20"/>
  <c r="AW3" i="20"/>
  <c r="AU7" i="18"/>
  <c r="AV3" i="18"/>
  <c r="AU7" i="16"/>
  <c r="AV3" i="16"/>
  <c r="AU7" i="14"/>
  <c r="AV3" i="14"/>
  <c r="F54" i="27" l="1"/>
  <c r="DF4" i="48"/>
  <c r="DF3" i="48"/>
  <c r="DF8" i="48" s="1"/>
  <c r="DE8" i="48"/>
  <c r="AV7" i="14"/>
  <c r="AW3" i="14"/>
  <c r="AV7" i="16"/>
  <c r="AW3" i="16"/>
  <c r="AV7" i="18"/>
  <c r="AW3" i="18"/>
  <c r="AW7" i="20"/>
  <c r="AX3" i="20"/>
  <c r="AW7" i="21"/>
  <c r="AX3" i="21"/>
  <c r="AV7" i="22"/>
  <c r="AW3" i="22"/>
  <c r="AV7" i="23"/>
  <c r="AW3" i="23"/>
  <c r="AW7" i="24"/>
  <c r="AX3" i="24"/>
  <c r="AW7" i="25"/>
  <c r="AX3" i="25"/>
  <c r="C55" i="26"/>
  <c r="B55" i="26"/>
  <c r="F55" i="26" s="1"/>
  <c r="C55" i="27"/>
  <c r="B55" i="27"/>
  <c r="BA8" i="28"/>
  <c r="BB3" i="28"/>
  <c r="BA8" i="29"/>
  <c r="BB3" i="29"/>
  <c r="BA8" i="30"/>
  <c r="BB3" i="30"/>
  <c r="BA8" i="31"/>
  <c r="BB3" i="31"/>
  <c r="BA8" i="32"/>
  <c r="BB3" i="32"/>
  <c r="BA8" i="33"/>
  <c r="BB3" i="33"/>
  <c r="BA8" i="34"/>
  <c r="BB3" i="34"/>
  <c r="BA8" i="35"/>
  <c r="BB3" i="35"/>
  <c r="BA8" i="36"/>
  <c r="BB3" i="36"/>
  <c r="BA8" i="38"/>
  <c r="BB3" i="38"/>
  <c r="BA8" i="39"/>
  <c r="BB3" i="39"/>
  <c r="BA8" i="40"/>
  <c r="BB3" i="40"/>
  <c r="BA8" i="41"/>
  <c r="BB3" i="41"/>
  <c r="BA8" i="42"/>
  <c r="BB3" i="42"/>
  <c r="F55" i="27" l="1"/>
  <c r="DG4" i="48"/>
  <c r="DG3" i="48"/>
  <c r="BB8" i="42"/>
  <c r="BC3" i="42"/>
  <c r="BB8" i="41"/>
  <c r="BC3" i="41"/>
  <c r="BB8" i="40"/>
  <c r="BC3" i="40"/>
  <c r="BB8" i="39"/>
  <c r="BC3" i="39"/>
  <c r="BB8" i="38"/>
  <c r="BC3" i="38"/>
  <c r="BB8" i="36"/>
  <c r="BC3" i="36"/>
  <c r="BB8" i="35"/>
  <c r="BC3" i="35"/>
  <c r="BB8" i="34"/>
  <c r="BC3" i="34"/>
  <c r="BB8" i="33"/>
  <c r="BC3" i="33"/>
  <c r="BB8" i="32"/>
  <c r="BC3" i="32"/>
  <c r="BB8" i="31"/>
  <c r="BC3" i="31"/>
  <c r="BB8" i="30"/>
  <c r="BC3" i="30"/>
  <c r="BB8" i="29"/>
  <c r="BC3" i="29"/>
  <c r="BB8" i="28"/>
  <c r="BC3" i="28"/>
  <c r="C56" i="27"/>
  <c r="B56" i="27"/>
  <c r="F56" i="27" s="1"/>
  <c r="C56" i="26"/>
  <c r="B56" i="26"/>
  <c r="F56" i="26" s="1"/>
  <c r="AX7" i="25"/>
  <c r="AY3" i="25"/>
  <c r="AX7" i="24"/>
  <c r="AY3" i="24"/>
  <c r="AW7" i="23"/>
  <c r="AX3" i="23"/>
  <c r="AW7" i="22"/>
  <c r="AX3" i="22"/>
  <c r="AX7" i="21"/>
  <c r="AY3" i="21"/>
  <c r="AX7" i="20"/>
  <c r="AY3" i="20"/>
  <c r="AW7" i="18"/>
  <c r="AX3" i="18"/>
  <c r="AW7" i="16"/>
  <c r="AX3" i="16"/>
  <c r="AW7" i="14"/>
  <c r="AX3" i="14"/>
  <c r="DG8" i="48" l="1"/>
  <c r="DH4" i="48"/>
  <c r="DH3" i="48"/>
  <c r="AX7" i="14"/>
  <c r="AY3" i="14"/>
  <c r="AX7" i="16"/>
  <c r="AY3" i="16"/>
  <c r="AX7" i="18"/>
  <c r="AY3" i="18"/>
  <c r="AY7" i="20"/>
  <c r="AZ3" i="20"/>
  <c r="AY7" i="21"/>
  <c r="AZ3" i="21"/>
  <c r="AX7" i="22"/>
  <c r="AY3" i="22"/>
  <c r="AX7" i="23"/>
  <c r="AY3" i="23"/>
  <c r="AY7" i="24"/>
  <c r="AZ3" i="24"/>
  <c r="AY7" i="25"/>
  <c r="AZ3" i="25"/>
  <c r="C57" i="26"/>
  <c r="B57" i="26"/>
  <c r="F57" i="26" s="1"/>
  <c r="C57" i="27"/>
  <c r="B57" i="27"/>
  <c r="BC8" i="28"/>
  <c r="BD3" i="28"/>
  <c r="BC8" i="29"/>
  <c r="BD3" i="29"/>
  <c r="BC8" i="30"/>
  <c r="BD3" i="30"/>
  <c r="BC8" i="31"/>
  <c r="BD3" i="31"/>
  <c r="BC8" i="32"/>
  <c r="BD3" i="32"/>
  <c r="BC8" i="33"/>
  <c r="BD3" i="33"/>
  <c r="BC8" i="34"/>
  <c r="BD3" i="34"/>
  <c r="BC8" i="35"/>
  <c r="BD3" i="35"/>
  <c r="BC8" i="36"/>
  <c r="BD3" i="36"/>
  <c r="BC8" i="38"/>
  <c r="BD3" i="38"/>
  <c r="BC8" i="39"/>
  <c r="BD3" i="39"/>
  <c r="BC8" i="40"/>
  <c r="BD3" i="40"/>
  <c r="BC8" i="41"/>
  <c r="BD3" i="41"/>
  <c r="BC8" i="42"/>
  <c r="BD3" i="42"/>
  <c r="DH8" i="48" l="1"/>
  <c r="F57" i="27"/>
  <c r="DI4" i="48"/>
  <c r="DI3" i="48"/>
  <c r="BD8" i="42"/>
  <c r="BE3" i="42"/>
  <c r="BD8" i="41"/>
  <c r="BE3" i="41"/>
  <c r="BD8" i="40"/>
  <c r="BE3" i="40"/>
  <c r="BD8" i="39"/>
  <c r="BE3" i="39"/>
  <c r="BD8" i="38"/>
  <c r="BE3" i="38"/>
  <c r="BD8" i="36"/>
  <c r="BE3" i="36"/>
  <c r="BD8" i="35"/>
  <c r="BE3" i="35"/>
  <c r="BD8" i="34"/>
  <c r="BE3" i="34"/>
  <c r="BD8" i="33"/>
  <c r="BE3" i="33"/>
  <c r="BD8" i="32"/>
  <c r="BE3" i="32"/>
  <c r="BD8" i="31"/>
  <c r="BE3" i="31"/>
  <c r="BD8" i="30"/>
  <c r="BE3" i="30"/>
  <c r="BD8" i="29"/>
  <c r="BE3" i="29"/>
  <c r="BD8" i="28"/>
  <c r="BE3" i="28"/>
  <c r="C58" i="27"/>
  <c r="B58" i="27"/>
  <c r="C58" i="26"/>
  <c r="B58" i="26"/>
  <c r="F58" i="26" s="1"/>
  <c r="AZ7" i="25"/>
  <c r="BA3" i="25"/>
  <c r="AZ7" i="24"/>
  <c r="BA3" i="24"/>
  <c r="AY7" i="23"/>
  <c r="AZ3" i="23"/>
  <c r="AY7" i="22"/>
  <c r="AZ3" i="22"/>
  <c r="AZ7" i="21"/>
  <c r="BA3" i="21"/>
  <c r="AZ7" i="20"/>
  <c r="BA3" i="20"/>
  <c r="AY7" i="18"/>
  <c r="AZ3" i="18"/>
  <c r="AY7" i="16"/>
  <c r="AZ3" i="16"/>
  <c r="AY7" i="14"/>
  <c r="AZ3" i="14"/>
  <c r="F58" i="27" l="1"/>
  <c r="DI8" i="48"/>
  <c r="DJ4" i="48"/>
  <c r="DJ3" i="48"/>
  <c r="DJ8" i="48" s="1"/>
  <c r="AZ7" i="14"/>
  <c r="BA3" i="14"/>
  <c r="AZ7" i="16"/>
  <c r="BA3" i="16"/>
  <c r="AZ7" i="18"/>
  <c r="BA3" i="18"/>
  <c r="BA7" i="20"/>
  <c r="BB3" i="20"/>
  <c r="BA7" i="21"/>
  <c r="BB3" i="21"/>
  <c r="AZ7" i="22"/>
  <c r="BA3" i="22"/>
  <c r="AZ7" i="23"/>
  <c r="BA3" i="23"/>
  <c r="BA7" i="24"/>
  <c r="BB3" i="24"/>
  <c r="BA7" i="25"/>
  <c r="BB3" i="25"/>
  <c r="C59" i="26"/>
  <c r="B59" i="26"/>
  <c r="F59" i="26" s="1"/>
  <c r="C59" i="27"/>
  <c r="B59" i="27"/>
  <c r="BE8" i="28"/>
  <c r="BF3" i="28"/>
  <c r="BE8" i="29"/>
  <c r="BF3" i="29"/>
  <c r="BE8" i="30"/>
  <c r="BF3" i="30"/>
  <c r="BE8" i="31"/>
  <c r="BF3" i="31"/>
  <c r="BE8" i="32"/>
  <c r="BF3" i="32"/>
  <c r="BE8" i="33"/>
  <c r="BF3" i="33"/>
  <c r="BE8" i="34"/>
  <c r="BF3" i="34"/>
  <c r="BE8" i="35"/>
  <c r="BF3" i="35"/>
  <c r="BE8" i="36"/>
  <c r="BF3" i="36"/>
  <c r="BE8" i="38"/>
  <c r="BF3" i="38"/>
  <c r="BE8" i="39"/>
  <c r="BF3" i="39"/>
  <c r="BE8" i="40"/>
  <c r="BF3" i="40"/>
  <c r="BE8" i="41"/>
  <c r="BF3" i="41"/>
  <c r="BE8" i="42"/>
  <c r="BF3" i="42"/>
  <c r="F59" i="27" l="1"/>
  <c r="DK4" i="48"/>
  <c r="DK3" i="48"/>
  <c r="BF8" i="42"/>
  <c r="BG3" i="42"/>
  <c r="BF8" i="41"/>
  <c r="BG3" i="41"/>
  <c r="BF8" i="40"/>
  <c r="BG3" i="40"/>
  <c r="BF8" i="39"/>
  <c r="BG3" i="39"/>
  <c r="BF8" i="38"/>
  <c r="BG3" i="38"/>
  <c r="BF8" i="36"/>
  <c r="BG3" i="36"/>
  <c r="BF8" i="35"/>
  <c r="BG3" i="35"/>
  <c r="BF8" i="34"/>
  <c r="BG3" i="34"/>
  <c r="BF8" i="33"/>
  <c r="BG3" i="33"/>
  <c r="BF8" i="32"/>
  <c r="BG3" i="32"/>
  <c r="BF8" i="31"/>
  <c r="BG3" i="31"/>
  <c r="BF8" i="30"/>
  <c r="BG3" i="30"/>
  <c r="BF8" i="29"/>
  <c r="BG3" i="29"/>
  <c r="BF8" i="28"/>
  <c r="BG3" i="28"/>
  <c r="C60" i="27"/>
  <c r="B60" i="27"/>
  <c r="C60" i="26"/>
  <c r="B60" i="26"/>
  <c r="BB7" i="25"/>
  <c r="BC3" i="25"/>
  <c r="BB7" i="24"/>
  <c r="BC3" i="24"/>
  <c r="BA7" i="23"/>
  <c r="BB3" i="23"/>
  <c r="BA7" i="22"/>
  <c r="BB3" i="22"/>
  <c r="BB7" i="21"/>
  <c r="BC3" i="21"/>
  <c r="BB7" i="20"/>
  <c r="BC3" i="20"/>
  <c r="BA7" i="18"/>
  <c r="BB3" i="18"/>
  <c r="BA7" i="16"/>
  <c r="BB3" i="16"/>
  <c r="BA7" i="14"/>
  <c r="BB3" i="14"/>
  <c r="F60" i="26" l="1"/>
  <c r="DK8" i="48"/>
  <c r="F60" i="27"/>
  <c r="DL3" i="48"/>
  <c r="DL4" i="48"/>
  <c r="BB7" i="14"/>
  <c r="BC3" i="14"/>
  <c r="BB7" i="16"/>
  <c r="BC3" i="16"/>
  <c r="BB7" i="18"/>
  <c r="BC3" i="18"/>
  <c r="BC7" i="20"/>
  <c r="BD3" i="20"/>
  <c r="BC7" i="21"/>
  <c r="BD3" i="21"/>
  <c r="BB7" i="22"/>
  <c r="BC3" i="22"/>
  <c r="BB7" i="23"/>
  <c r="BC3" i="23"/>
  <c r="BC7" i="24"/>
  <c r="BD3" i="24"/>
  <c r="BC7" i="25"/>
  <c r="BD3" i="25"/>
  <c r="C61" i="26"/>
  <c r="B61" i="26"/>
  <c r="C61" i="27"/>
  <c r="B61" i="27"/>
  <c r="BG8" i="28"/>
  <c r="BH3" i="28"/>
  <c r="BG8" i="29"/>
  <c r="BH3" i="29"/>
  <c r="BG8" i="30"/>
  <c r="BH3" i="30"/>
  <c r="BG8" i="31"/>
  <c r="BH3" i="31"/>
  <c r="BG8" i="32"/>
  <c r="BH3" i="32"/>
  <c r="BG8" i="33"/>
  <c r="BH3" i="33"/>
  <c r="BG8" i="34"/>
  <c r="BH3" i="34"/>
  <c r="BG8" i="35"/>
  <c r="BH3" i="35"/>
  <c r="BG8" i="36"/>
  <c r="BH3" i="36"/>
  <c r="BG8" i="38"/>
  <c r="BH3" i="38"/>
  <c r="BG8" i="39"/>
  <c r="BH3" i="39"/>
  <c r="BG8" i="40"/>
  <c r="BH3" i="40"/>
  <c r="BG8" i="41"/>
  <c r="BH3" i="41"/>
  <c r="BG8" i="42"/>
  <c r="BH3" i="42"/>
  <c r="F61" i="26" l="1"/>
  <c r="F61" i="27"/>
  <c r="DM3" i="48"/>
  <c r="DM4" i="48"/>
  <c r="DL8" i="48"/>
  <c r="BH8" i="42"/>
  <c r="BI3" i="42"/>
  <c r="BH8" i="41"/>
  <c r="BI3" i="41"/>
  <c r="BH8" i="40"/>
  <c r="BI3" i="40"/>
  <c r="BH8" i="39"/>
  <c r="BI3" i="39"/>
  <c r="BH8" i="38"/>
  <c r="BI3" i="38"/>
  <c r="BH8" i="36"/>
  <c r="BI3" i="36"/>
  <c r="BH8" i="35"/>
  <c r="BI3" i="35"/>
  <c r="BH8" i="34"/>
  <c r="BI3" i="34"/>
  <c r="BH8" i="33"/>
  <c r="BI3" i="33"/>
  <c r="BH8" i="32"/>
  <c r="BI3" i="32"/>
  <c r="BH8" i="31"/>
  <c r="BI3" i="31"/>
  <c r="BH8" i="30"/>
  <c r="BI3" i="30"/>
  <c r="BH8" i="29"/>
  <c r="BI3" i="29"/>
  <c r="BH8" i="28"/>
  <c r="BI3" i="28"/>
  <c r="C62" i="27"/>
  <c r="B62" i="27"/>
  <c r="C62" i="26"/>
  <c r="B62" i="26"/>
  <c r="BD7" i="25"/>
  <c r="BE3" i="25"/>
  <c r="BD7" i="24"/>
  <c r="BE3" i="24"/>
  <c r="BC7" i="23"/>
  <c r="BD3" i="23"/>
  <c r="BC7" i="22"/>
  <c r="BD3" i="22"/>
  <c r="BD7" i="21"/>
  <c r="BE3" i="21"/>
  <c r="BD7" i="20"/>
  <c r="BE3" i="20"/>
  <c r="BC7" i="18"/>
  <c r="BD3" i="18"/>
  <c r="BC7" i="16"/>
  <c r="BD3" i="16"/>
  <c r="BC7" i="14"/>
  <c r="BD3" i="14"/>
  <c r="F62" i="27" l="1"/>
  <c r="F62" i="26"/>
  <c r="DN4" i="48"/>
  <c r="DN3" i="48"/>
  <c r="DN8" i="48" s="1"/>
  <c r="DM8" i="48"/>
  <c r="BD7" i="14"/>
  <c r="BE3" i="14"/>
  <c r="BD7" i="16"/>
  <c r="BE3" i="16"/>
  <c r="BD7" i="18"/>
  <c r="BE3" i="18"/>
  <c r="BE7" i="20"/>
  <c r="BF3" i="20"/>
  <c r="BE7" i="21"/>
  <c r="BF3" i="21"/>
  <c r="BD7" i="22"/>
  <c r="BE3" i="22"/>
  <c r="BD7" i="23"/>
  <c r="BE3" i="23"/>
  <c r="BE7" i="24"/>
  <c r="BF3" i="24"/>
  <c r="BE7" i="25"/>
  <c r="BF3" i="25"/>
  <c r="C63" i="26"/>
  <c r="B63" i="26"/>
  <c r="F63" i="26" s="1"/>
  <c r="C63" i="27"/>
  <c r="B63" i="27"/>
  <c r="BI8" i="28"/>
  <c r="BJ3" i="28"/>
  <c r="BI8" i="29"/>
  <c r="BJ3" i="29"/>
  <c r="BI8" i="30"/>
  <c r="BJ3" i="30"/>
  <c r="BI8" i="31"/>
  <c r="BJ3" i="31"/>
  <c r="BI8" i="32"/>
  <c r="BJ3" i="32"/>
  <c r="BI8" i="33"/>
  <c r="BJ3" i="33"/>
  <c r="BI8" i="34"/>
  <c r="BJ3" i="34"/>
  <c r="BI8" i="35"/>
  <c r="BJ3" i="35"/>
  <c r="BI8" i="36"/>
  <c r="BJ3" i="36"/>
  <c r="BI8" i="38"/>
  <c r="BJ3" i="38"/>
  <c r="BI8" i="39"/>
  <c r="BJ3" i="39"/>
  <c r="BI8" i="40"/>
  <c r="BJ3" i="40"/>
  <c r="BI8" i="41"/>
  <c r="BJ3" i="41"/>
  <c r="BI8" i="42"/>
  <c r="BJ3" i="42"/>
  <c r="F63" i="27" l="1"/>
  <c r="DO4" i="48"/>
  <c r="DO3" i="48"/>
  <c r="DO8" i="48" s="1"/>
  <c r="BJ8" i="42"/>
  <c r="BK3" i="42"/>
  <c r="BJ8" i="41"/>
  <c r="BK3" i="41"/>
  <c r="BJ8" i="40"/>
  <c r="BK3" i="40"/>
  <c r="BJ8" i="39"/>
  <c r="BK3" i="39"/>
  <c r="BJ8" i="38"/>
  <c r="BK3" i="38"/>
  <c r="BJ8" i="36"/>
  <c r="BK3" i="36"/>
  <c r="BJ8" i="35"/>
  <c r="BK3" i="35"/>
  <c r="BJ8" i="34"/>
  <c r="BK3" i="34"/>
  <c r="BJ8" i="33"/>
  <c r="BK3" i="33"/>
  <c r="BJ8" i="32"/>
  <c r="BK3" i="32"/>
  <c r="BJ8" i="31"/>
  <c r="BK3" i="31"/>
  <c r="BJ8" i="30"/>
  <c r="BK3" i="30"/>
  <c r="BJ8" i="29"/>
  <c r="BK3" i="29"/>
  <c r="BJ8" i="28"/>
  <c r="BK3" i="28"/>
  <c r="C64" i="27"/>
  <c r="B64" i="27"/>
  <c r="C64" i="26"/>
  <c r="B64" i="26"/>
  <c r="F64" i="26" s="1"/>
  <c r="BF7" i="25"/>
  <c r="BG3" i="25"/>
  <c r="BF7" i="24"/>
  <c r="BG3" i="24"/>
  <c r="BE7" i="23"/>
  <c r="BF3" i="23"/>
  <c r="BE7" i="22"/>
  <c r="BF3" i="22"/>
  <c r="BF7" i="21"/>
  <c r="BG3" i="21"/>
  <c r="BF7" i="20"/>
  <c r="BG3" i="20"/>
  <c r="BE7" i="18"/>
  <c r="BF3" i="18"/>
  <c r="BE7" i="16"/>
  <c r="BF3" i="16"/>
  <c r="BE7" i="14"/>
  <c r="BF3" i="14"/>
  <c r="F64" i="27" l="1"/>
  <c r="DP3" i="48"/>
  <c r="DP4" i="48"/>
  <c r="BF7" i="14"/>
  <c r="BG3" i="14"/>
  <c r="BF7" i="16"/>
  <c r="BG3" i="16"/>
  <c r="BF7" i="18"/>
  <c r="BG3" i="18"/>
  <c r="BG7" i="20"/>
  <c r="BH3" i="20"/>
  <c r="BG7" i="21"/>
  <c r="BH3" i="21"/>
  <c r="BF7" i="22"/>
  <c r="BG3" i="22"/>
  <c r="BF7" i="23"/>
  <c r="BG3" i="23"/>
  <c r="BG7" i="24"/>
  <c r="BH3" i="24"/>
  <c r="BG7" i="25"/>
  <c r="BH3" i="25"/>
  <c r="C65" i="26"/>
  <c r="B65" i="26"/>
  <c r="F65" i="26" s="1"/>
  <c r="C65" i="27"/>
  <c r="B65" i="27"/>
  <c r="BK8" i="28"/>
  <c r="BL3" i="28"/>
  <c r="BK8" i="29"/>
  <c r="BL3" i="29"/>
  <c r="BK8" i="30"/>
  <c r="BL3" i="30"/>
  <c r="BK8" i="31"/>
  <c r="BL3" i="31"/>
  <c r="BK8" i="32"/>
  <c r="BL3" i="32"/>
  <c r="BK8" i="33"/>
  <c r="BL3" i="33"/>
  <c r="BK8" i="34"/>
  <c r="BL3" i="34"/>
  <c r="BK8" i="35"/>
  <c r="BL3" i="35"/>
  <c r="BK8" i="36"/>
  <c r="BL3" i="36"/>
  <c r="BK8" i="38"/>
  <c r="BL3" i="38"/>
  <c r="BK8" i="39"/>
  <c r="BL3" i="39"/>
  <c r="BK8" i="40"/>
  <c r="BL3" i="40"/>
  <c r="BK8" i="41"/>
  <c r="BL3" i="41"/>
  <c r="BK8" i="42"/>
  <c r="BL3" i="42"/>
  <c r="F65" i="27" l="1"/>
  <c r="DQ4" i="48"/>
  <c r="DQ3" i="48"/>
  <c r="DQ8" i="48" s="1"/>
  <c r="DP8" i="48"/>
  <c r="BL8" i="42"/>
  <c r="BM3" i="42"/>
  <c r="BL8" i="41"/>
  <c r="BM3" i="41"/>
  <c r="BL8" i="40"/>
  <c r="BM3" i="40"/>
  <c r="BL8" i="39"/>
  <c r="BM3" i="39"/>
  <c r="BL8" i="38"/>
  <c r="BM3" i="38"/>
  <c r="BL8" i="36"/>
  <c r="BM3" i="36"/>
  <c r="BL8" i="35"/>
  <c r="BM3" i="35"/>
  <c r="BL8" i="34"/>
  <c r="BM3" i="34"/>
  <c r="BL8" i="33"/>
  <c r="BM3" i="33"/>
  <c r="BL8" i="32"/>
  <c r="BM3" i="32"/>
  <c r="BL8" i="31"/>
  <c r="BM3" i="31"/>
  <c r="BL8" i="30"/>
  <c r="BM3" i="30"/>
  <c r="BL8" i="29"/>
  <c r="BM3" i="29"/>
  <c r="BL8" i="28"/>
  <c r="BM3" i="28"/>
  <c r="C66" i="27"/>
  <c r="B66" i="27"/>
  <c r="F66" i="27" s="1"/>
  <c r="C66" i="26"/>
  <c r="B66" i="26"/>
  <c r="F66" i="26" s="1"/>
  <c r="BH7" i="25"/>
  <c r="BI3" i="25"/>
  <c r="BH7" i="24"/>
  <c r="BI3" i="24"/>
  <c r="BG7" i="23"/>
  <c r="BH3" i="23"/>
  <c r="BG7" i="22"/>
  <c r="BH3" i="22"/>
  <c r="BH7" i="21"/>
  <c r="BI3" i="21"/>
  <c r="BH7" i="20"/>
  <c r="BI3" i="20"/>
  <c r="BG7" i="18"/>
  <c r="BH3" i="18"/>
  <c r="BG7" i="16"/>
  <c r="BH3" i="16"/>
  <c r="BG7" i="14"/>
  <c r="BH3" i="14"/>
  <c r="DR4" i="48" l="1"/>
  <c r="DR3" i="48"/>
  <c r="BH7" i="14"/>
  <c r="BI3" i="14"/>
  <c r="BH7" i="16"/>
  <c r="BI3" i="16"/>
  <c r="BH7" i="18"/>
  <c r="BI3" i="18"/>
  <c r="BI7" i="20"/>
  <c r="BJ3" i="20"/>
  <c r="BI7" i="21"/>
  <c r="BJ3" i="21"/>
  <c r="BH7" i="22"/>
  <c r="BI3" i="22"/>
  <c r="BH7" i="23"/>
  <c r="BI3" i="23"/>
  <c r="BI7" i="24"/>
  <c r="BJ3" i="24"/>
  <c r="BI7" i="25"/>
  <c r="BJ3" i="25"/>
  <c r="C67" i="26"/>
  <c r="B67" i="26"/>
  <c r="F67" i="26" s="1"/>
  <c r="C67" i="27"/>
  <c r="B67" i="27"/>
  <c r="BM8" i="28"/>
  <c r="BN3" i="28"/>
  <c r="BM8" i="29"/>
  <c r="BN3" i="29"/>
  <c r="BM8" i="30"/>
  <c r="BN3" i="30"/>
  <c r="BM8" i="31"/>
  <c r="BN3" i="31"/>
  <c r="BM8" i="32"/>
  <c r="BN3" i="32"/>
  <c r="BM8" i="33"/>
  <c r="BN3" i="33"/>
  <c r="BM8" i="34"/>
  <c r="BN3" i="34"/>
  <c r="BM8" i="35"/>
  <c r="BN3" i="35"/>
  <c r="BM8" i="36"/>
  <c r="BN3" i="36"/>
  <c r="BM8" i="38"/>
  <c r="BN3" i="38"/>
  <c r="BM8" i="39"/>
  <c r="BN3" i="39"/>
  <c r="BM8" i="40"/>
  <c r="BN3" i="40"/>
  <c r="BM8" i="41"/>
  <c r="BN3" i="41"/>
  <c r="BM8" i="42"/>
  <c r="BN3" i="42"/>
  <c r="F67" i="27" l="1"/>
  <c r="DR8" i="48"/>
  <c r="DS4" i="48"/>
  <c r="DS3" i="48"/>
  <c r="DS8" i="48" s="1"/>
  <c r="BN8" i="42"/>
  <c r="BO3" i="42"/>
  <c r="BN8" i="41"/>
  <c r="BO3" i="41"/>
  <c r="BN8" i="40"/>
  <c r="BO3" i="40"/>
  <c r="BN8" i="39"/>
  <c r="BO3" i="39"/>
  <c r="BN8" i="38"/>
  <c r="BO3" i="38"/>
  <c r="BN8" i="36"/>
  <c r="BO3" i="36"/>
  <c r="BN8" i="35"/>
  <c r="BO3" i="35"/>
  <c r="BN8" i="34"/>
  <c r="BO3" i="34"/>
  <c r="BN8" i="33"/>
  <c r="BO3" i="33"/>
  <c r="BN8" i="32"/>
  <c r="BO3" i="32"/>
  <c r="BN8" i="31"/>
  <c r="BO3" i="31"/>
  <c r="BN8" i="30"/>
  <c r="BO3" i="30"/>
  <c r="BN8" i="29"/>
  <c r="BO3" i="29"/>
  <c r="BN8" i="28"/>
  <c r="BO3" i="28"/>
  <c r="C68" i="27"/>
  <c r="B68" i="27"/>
  <c r="C68" i="26"/>
  <c r="B68" i="26"/>
  <c r="F68" i="26" s="1"/>
  <c r="BJ7" i="25"/>
  <c r="BK3" i="25"/>
  <c r="BJ7" i="24"/>
  <c r="BK3" i="24"/>
  <c r="BI7" i="23"/>
  <c r="BJ3" i="23"/>
  <c r="BI7" i="22"/>
  <c r="BJ3" i="22"/>
  <c r="BJ7" i="21"/>
  <c r="BK3" i="21"/>
  <c r="BJ7" i="20"/>
  <c r="BK3" i="20"/>
  <c r="BI7" i="18"/>
  <c r="BJ3" i="18"/>
  <c r="BI7" i="16"/>
  <c r="BJ3" i="16"/>
  <c r="BI7" i="14"/>
  <c r="BJ3" i="14"/>
  <c r="F68" i="27" l="1"/>
  <c r="DT3" i="48"/>
  <c r="DT4" i="48"/>
  <c r="BJ7" i="14"/>
  <c r="BK3" i="14"/>
  <c r="BJ7" i="16"/>
  <c r="BK3" i="16"/>
  <c r="BJ7" i="18"/>
  <c r="BK3" i="18"/>
  <c r="BK7" i="20"/>
  <c r="BL3" i="20"/>
  <c r="BK7" i="21"/>
  <c r="BL3" i="21"/>
  <c r="BJ7" i="22"/>
  <c r="BK3" i="22"/>
  <c r="BJ7" i="23"/>
  <c r="BK3" i="23"/>
  <c r="BK7" i="24"/>
  <c r="BL3" i="24"/>
  <c r="BK7" i="25"/>
  <c r="BL3" i="25"/>
  <c r="C69" i="26"/>
  <c r="B69" i="26"/>
  <c r="F69" i="26" s="1"/>
  <c r="C69" i="27"/>
  <c r="B69" i="27"/>
  <c r="BO8" i="28"/>
  <c r="BP3" i="28"/>
  <c r="BO8" i="29"/>
  <c r="BP3" i="29"/>
  <c r="BO8" i="30"/>
  <c r="BP3" i="30"/>
  <c r="BO8" i="31"/>
  <c r="BP3" i="31"/>
  <c r="BO8" i="32"/>
  <c r="BP3" i="32"/>
  <c r="BO8" i="33"/>
  <c r="BP3" i="33"/>
  <c r="BO8" i="34"/>
  <c r="BP3" i="34"/>
  <c r="BO8" i="35"/>
  <c r="BP3" i="35"/>
  <c r="BO8" i="36"/>
  <c r="BP3" i="36"/>
  <c r="BO8" i="38"/>
  <c r="BP3" i="38"/>
  <c r="BO8" i="39"/>
  <c r="BP3" i="39"/>
  <c r="BO8" i="40"/>
  <c r="BP3" i="40"/>
  <c r="BO8" i="41"/>
  <c r="BP3" i="41"/>
  <c r="BO8" i="42"/>
  <c r="BP3" i="42"/>
  <c r="F69" i="27" l="1"/>
  <c r="DU3" i="48"/>
  <c r="DU4" i="48"/>
  <c r="DT8" i="48"/>
  <c r="BP8" i="42"/>
  <c r="BQ3" i="42"/>
  <c r="BP8" i="41"/>
  <c r="BQ3" i="41"/>
  <c r="BP8" i="40"/>
  <c r="BQ3" i="40"/>
  <c r="BP8" i="39"/>
  <c r="BQ3" i="39"/>
  <c r="BP8" i="38"/>
  <c r="BQ3" i="38"/>
  <c r="BP8" i="36"/>
  <c r="BQ3" i="36"/>
  <c r="BP8" i="35"/>
  <c r="BQ3" i="35"/>
  <c r="BP8" i="34"/>
  <c r="BQ3" i="34"/>
  <c r="BP8" i="33"/>
  <c r="BQ3" i="33"/>
  <c r="BP8" i="32"/>
  <c r="BQ3" i="32"/>
  <c r="BP8" i="31"/>
  <c r="BQ3" i="31"/>
  <c r="BP8" i="30"/>
  <c r="BQ3" i="30"/>
  <c r="BP8" i="29"/>
  <c r="BQ3" i="29"/>
  <c r="BP8" i="28"/>
  <c r="BQ3" i="28"/>
  <c r="C70" i="27"/>
  <c r="B70" i="27"/>
  <c r="C70" i="26"/>
  <c r="B70" i="26"/>
  <c r="F70" i="26" s="1"/>
  <c r="BL7" i="25"/>
  <c r="BM3" i="25"/>
  <c r="BL7" i="24"/>
  <c r="BM3" i="24"/>
  <c r="BK7" i="23"/>
  <c r="BL3" i="23"/>
  <c r="BK7" i="22"/>
  <c r="BL3" i="22"/>
  <c r="BL7" i="21"/>
  <c r="BM3" i="21"/>
  <c r="BL7" i="20"/>
  <c r="BM3" i="20"/>
  <c r="BK7" i="18"/>
  <c r="BL3" i="18"/>
  <c r="BK7" i="16"/>
  <c r="BL3" i="16"/>
  <c r="BK7" i="14"/>
  <c r="BL3" i="14"/>
  <c r="F70" i="27" l="1"/>
  <c r="DV4" i="48"/>
  <c r="DV3" i="48"/>
  <c r="DU8" i="48"/>
  <c r="BL7" i="14"/>
  <c r="BM3" i="14"/>
  <c r="BL7" i="16"/>
  <c r="BM3" i="16"/>
  <c r="BL7" i="18"/>
  <c r="BM3" i="18"/>
  <c r="BM7" i="20"/>
  <c r="BN3" i="20"/>
  <c r="BM7" i="21"/>
  <c r="BN3" i="21"/>
  <c r="BL7" i="22"/>
  <c r="BM3" i="22"/>
  <c r="BL7" i="23"/>
  <c r="BM3" i="23"/>
  <c r="BM7" i="24"/>
  <c r="BN3" i="24"/>
  <c r="BM7" i="25"/>
  <c r="BN3" i="25"/>
  <c r="C71" i="26"/>
  <c r="B71" i="26"/>
  <c r="C71" i="27"/>
  <c r="B71" i="27"/>
  <c r="BQ8" i="28"/>
  <c r="BR3" i="28"/>
  <c r="BQ8" i="29"/>
  <c r="BR3" i="29"/>
  <c r="BQ8" i="30"/>
  <c r="BR3" i="30"/>
  <c r="BQ8" i="31"/>
  <c r="BR3" i="31"/>
  <c r="BQ8" i="32"/>
  <c r="BR3" i="32"/>
  <c r="BQ8" i="33"/>
  <c r="BR3" i="33"/>
  <c r="BQ8" i="34"/>
  <c r="BR3" i="34"/>
  <c r="BQ8" i="35"/>
  <c r="BR3" i="35"/>
  <c r="BQ8" i="36"/>
  <c r="BR3" i="36"/>
  <c r="BQ8" i="38"/>
  <c r="BR3" i="38"/>
  <c r="BQ8" i="39"/>
  <c r="BR3" i="39"/>
  <c r="BQ8" i="40"/>
  <c r="BR3" i="40"/>
  <c r="BQ8" i="41"/>
  <c r="BR3" i="41"/>
  <c r="BQ8" i="42"/>
  <c r="BR3" i="42"/>
  <c r="F71" i="26" l="1"/>
  <c r="DV8" i="48"/>
  <c r="F71" i="27"/>
  <c r="DW4" i="48"/>
  <c r="DW3" i="48"/>
  <c r="DW8" i="48" s="1"/>
  <c r="BR8" i="42"/>
  <c r="BS3" i="42"/>
  <c r="BR8" i="41"/>
  <c r="BS3" i="41"/>
  <c r="BR8" i="40"/>
  <c r="BS3" i="40"/>
  <c r="BR8" i="39"/>
  <c r="BS3" i="39"/>
  <c r="BR8" i="38"/>
  <c r="BS3" i="38"/>
  <c r="BR8" i="36"/>
  <c r="BS3" i="36"/>
  <c r="BR8" i="35"/>
  <c r="BS3" i="35"/>
  <c r="BR8" i="34"/>
  <c r="BS3" i="34"/>
  <c r="BR8" i="33"/>
  <c r="BS3" i="33"/>
  <c r="BR8" i="32"/>
  <c r="BS3" i="32"/>
  <c r="BR8" i="31"/>
  <c r="BS3" i="31"/>
  <c r="BR8" i="30"/>
  <c r="BS3" i="30"/>
  <c r="BR8" i="29"/>
  <c r="BS3" i="29"/>
  <c r="BR8" i="28"/>
  <c r="BS3" i="28"/>
  <c r="C72" i="27"/>
  <c r="B72" i="27"/>
  <c r="C72" i="26"/>
  <c r="B72" i="26"/>
  <c r="BN7" i="25"/>
  <c r="BO3" i="25"/>
  <c r="BN7" i="24"/>
  <c r="BO3" i="24"/>
  <c r="BM7" i="23"/>
  <c r="BN3" i="23"/>
  <c r="BM7" i="22"/>
  <c r="BN3" i="22"/>
  <c r="BN7" i="21"/>
  <c r="BO3" i="21"/>
  <c r="BN7" i="20"/>
  <c r="BO3" i="20"/>
  <c r="BM7" i="18"/>
  <c r="BN3" i="18"/>
  <c r="BM7" i="16"/>
  <c r="BN3" i="16"/>
  <c r="BM7" i="14"/>
  <c r="BN3" i="14"/>
  <c r="F72" i="26" l="1"/>
  <c r="F72" i="27"/>
  <c r="DX3" i="48"/>
  <c r="DX4" i="48"/>
  <c r="BN7" i="14"/>
  <c r="BO3" i="14"/>
  <c r="BN7" i="16"/>
  <c r="BO3" i="16"/>
  <c r="BN7" i="18"/>
  <c r="BO3" i="18"/>
  <c r="BO7" i="20"/>
  <c r="BP3" i="20"/>
  <c r="BO7" i="21"/>
  <c r="BP3" i="21"/>
  <c r="BN7" i="22"/>
  <c r="BO3" i="22"/>
  <c r="BN7" i="23"/>
  <c r="BO3" i="23"/>
  <c r="BO7" i="24"/>
  <c r="BP3" i="24"/>
  <c r="BO7" i="25"/>
  <c r="BP3" i="25"/>
  <c r="C73" i="26"/>
  <c r="B73" i="26"/>
  <c r="F73" i="26" s="1"/>
  <c r="C73" i="27"/>
  <c r="B73" i="27"/>
  <c r="BS8" i="28"/>
  <c r="BT3" i="28"/>
  <c r="BS8" i="29"/>
  <c r="BT3" i="29"/>
  <c r="BS8" i="30"/>
  <c r="BT3" i="30"/>
  <c r="BS8" i="31"/>
  <c r="BT3" i="31"/>
  <c r="BS8" i="32"/>
  <c r="BT3" i="32"/>
  <c r="BS8" i="33"/>
  <c r="BT3" i="33"/>
  <c r="BS8" i="34"/>
  <c r="BT3" i="34"/>
  <c r="BS8" i="35"/>
  <c r="BT3" i="35"/>
  <c r="BS8" i="36"/>
  <c r="BT3" i="36"/>
  <c r="BS8" i="38"/>
  <c r="BT3" i="38"/>
  <c r="BS8" i="39"/>
  <c r="BT3" i="39"/>
  <c r="BS8" i="40"/>
  <c r="BT3" i="40"/>
  <c r="BS8" i="41"/>
  <c r="BT3" i="41"/>
  <c r="BS8" i="42"/>
  <c r="BT3" i="42"/>
  <c r="F73" i="27" l="1"/>
  <c r="DY4" i="48"/>
  <c r="DY3" i="48"/>
  <c r="DY8" i="48" s="1"/>
  <c r="DX8" i="48"/>
  <c r="BT8" i="42"/>
  <c r="BU3" i="42"/>
  <c r="BT8" i="41"/>
  <c r="BU3" i="41"/>
  <c r="BT8" i="40"/>
  <c r="BU3" i="40"/>
  <c r="BT8" i="39"/>
  <c r="BU3" i="39"/>
  <c r="BT8" i="38"/>
  <c r="BU3" i="38"/>
  <c r="BT8" i="36"/>
  <c r="BU3" i="36"/>
  <c r="BT8" i="35"/>
  <c r="BU3" i="35"/>
  <c r="BT8" i="34"/>
  <c r="BU3" i="34"/>
  <c r="BT8" i="33"/>
  <c r="BU3" i="33"/>
  <c r="BT8" i="32"/>
  <c r="BU3" i="32"/>
  <c r="BT8" i="31"/>
  <c r="BU3" i="31"/>
  <c r="BT8" i="30"/>
  <c r="BU3" i="30"/>
  <c r="BT8" i="29"/>
  <c r="BU3" i="29"/>
  <c r="BT8" i="28"/>
  <c r="BU3" i="28"/>
  <c r="C74" i="27"/>
  <c r="B74" i="27"/>
  <c r="F74" i="27" s="1"/>
  <c r="C74" i="26"/>
  <c r="B74" i="26"/>
  <c r="F74" i="26" s="1"/>
  <c r="BP7" i="25"/>
  <c r="BQ3" i="25"/>
  <c r="BP7" i="24"/>
  <c r="BQ3" i="24"/>
  <c r="BO7" i="23"/>
  <c r="BP3" i="23"/>
  <c r="BO7" i="22"/>
  <c r="BP3" i="22"/>
  <c r="BP7" i="21"/>
  <c r="BQ3" i="21"/>
  <c r="BP7" i="20"/>
  <c r="BQ3" i="20"/>
  <c r="BO7" i="18"/>
  <c r="BP3" i="18"/>
  <c r="BO7" i="16"/>
  <c r="BP3" i="16"/>
  <c r="BO7" i="14"/>
  <c r="BP3" i="14"/>
  <c r="DZ4" i="48" l="1"/>
  <c r="DZ3" i="48"/>
  <c r="DZ8" i="48" s="1"/>
  <c r="BP7" i="14"/>
  <c r="BQ3" i="14"/>
  <c r="BP7" i="16"/>
  <c r="BQ3" i="16"/>
  <c r="BP7" i="18"/>
  <c r="BQ3" i="18"/>
  <c r="BQ7" i="20"/>
  <c r="BR3" i="20"/>
  <c r="BQ7" i="21"/>
  <c r="BR3" i="21"/>
  <c r="BP7" i="22"/>
  <c r="BQ3" i="22"/>
  <c r="BP7" i="23"/>
  <c r="BQ3" i="23"/>
  <c r="BQ7" i="24"/>
  <c r="BR3" i="24"/>
  <c r="BQ7" i="25"/>
  <c r="BR3" i="25"/>
  <c r="C75" i="26"/>
  <c r="B75" i="26"/>
  <c r="F75" i="26" s="1"/>
  <c r="C75" i="27"/>
  <c r="B75" i="27"/>
  <c r="F75" i="27" s="1"/>
  <c r="BU8" i="28"/>
  <c r="BV3" i="28"/>
  <c r="BU8" i="29"/>
  <c r="BV3" i="29"/>
  <c r="BU8" i="30"/>
  <c r="BV3" i="30"/>
  <c r="BU8" i="31"/>
  <c r="BV3" i="31"/>
  <c r="BU8" i="32"/>
  <c r="BV3" i="32"/>
  <c r="BU8" i="33"/>
  <c r="BV3" i="33"/>
  <c r="BU8" i="34"/>
  <c r="BV3" i="34"/>
  <c r="BU8" i="35"/>
  <c r="BV3" i="35"/>
  <c r="BU8" i="36"/>
  <c r="BV3" i="36"/>
  <c r="BU8" i="38"/>
  <c r="BV3" i="38"/>
  <c r="BU8" i="39"/>
  <c r="BV3" i="39"/>
  <c r="BU8" i="40"/>
  <c r="BV3" i="40"/>
  <c r="BU8" i="41"/>
  <c r="BV3" i="41"/>
  <c r="BU8" i="42"/>
  <c r="BV3" i="42"/>
  <c r="EA4" i="48" l="1"/>
  <c r="EA3" i="48"/>
  <c r="BV8" i="42"/>
  <c r="BW3" i="42"/>
  <c r="BV8" i="41"/>
  <c r="BW3" i="41"/>
  <c r="BV8" i="40"/>
  <c r="BW3" i="40"/>
  <c r="BV8" i="39"/>
  <c r="BW3" i="39"/>
  <c r="BV8" i="38"/>
  <c r="BW3" i="38"/>
  <c r="BV8" i="36"/>
  <c r="BW3" i="36"/>
  <c r="BV8" i="35"/>
  <c r="BW3" i="35"/>
  <c r="BV8" i="34"/>
  <c r="BW3" i="34"/>
  <c r="BV8" i="33"/>
  <c r="BW3" i="33"/>
  <c r="BV8" i="32"/>
  <c r="BW3" i="32"/>
  <c r="BV8" i="31"/>
  <c r="BW3" i="31"/>
  <c r="BV8" i="30"/>
  <c r="BW3" i="30"/>
  <c r="BV8" i="29"/>
  <c r="BW3" i="29"/>
  <c r="BV8" i="28"/>
  <c r="BW3" i="28"/>
  <c r="C76" i="27"/>
  <c r="B76" i="27"/>
  <c r="F76" i="27" s="1"/>
  <c r="C76" i="26"/>
  <c r="B76" i="26"/>
  <c r="F76" i="26" s="1"/>
  <c r="BR7" i="25"/>
  <c r="BS3" i="25"/>
  <c r="BR7" i="24"/>
  <c r="BS3" i="24"/>
  <c r="BQ7" i="23"/>
  <c r="BR3" i="23"/>
  <c r="BQ7" i="22"/>
  <c r="BR3" i="22"/>
  <c r="BR7" i="21"/>
  <c r="BS3" i="21"/>
  <c r="BR7" i="20"/>
  <c r="BS3" i="20"/>
  <c r="BQ7" i="18"/>
  <c r="BR3" i="18"/>
  <c r="BQ7" i="16"/>
  <c r="BR3" i="16"/>
  <c r="BQ7" i="14"/>
  <c r="BR3" i="14"/>
  <c r="EA8" i="48" l="1"/>
  <c r="EB3" i="48"/>
  <c r="EB4" i="48"/>
  <c r="BR7" i="14"/>
  <c r="BS3" i="14"/>
  <c r="BR7" i="16"/>
  <c r="BS3" i="16"/>
  <c r="BR7" i="18"/>
  <c r="BS3" i="18"/>
  <c r="BS7" i="20"/>
  <c r="BT3" i="20"/>
  <c r="BS7" i="21"/>
  <c r="BT3" i="21"/>
  <c r="BR7" i="22"/>
  <c r="BS3" i="22"/>
  <c r="BR7" i="23"/>
  <c r="BS3" i="23"/>
  <c r="BS7" i="24"/>
  <c r="BT3" i="24"/>
  <c r="BS7" i="25"/>
  <c r="BT3" i="25"/>
  <c r="C77" i="26"/>
  <c r="B77" i="26"/>
  <c r="F77" i="26" s="1"/>
  <c r="C77" i="27"/>
  <c r="B77" i="27"/>
  <c r="BW8" i="28"/>
  <c r="BX3" i="28"/>
  <c r="BW8" i="29"/>
  <c r="BX3" i="29"/>
  <c r="BW8" i="30"/>
  <c r="BX3" i="30"/>
  <c r="BW8" i="31"/>
  <c r="BX3" i="31"/>
  <c r="BW8" i="32"/>
  <c r="BX3" i="32"/>
  <c r="BW8" i="33"/>
  <c r="BX3" i="33"/>
  <c r="BW8" i="34"/>
  <c r="BX3" i="34"/>
  <c r="BW8" i="35"/>
  <c r="BX3" i="35"/>
  <c r="BW8" i="36"/>
  <c r="BX3" i="36"/>
  <c r="BW8" i="38"/>
  <c r="BX3" i="38"/>
  <c r="BW8" i="39"/>
  <c r="BX3" i="39"/>
  <c r="BW8" i="40"/>
  <c r="BX3" i="40"/>
  <c r="BW8" i="41"/>
  <c r="BX3" i="41"/>
  <c r="BW8" i="42"/>
  <c r="BX3" i="42"/>
  <c r="F77" i="27" l="1"/>
  <c r="EC3" i="48"/>
  <c r="EC4" i="48"/>
  <c r="EB8" i="48"/>
  <c r="BX8" i="42"/>
  <c r="BY3" i="42"/>
  <c r="BX8" i="41"/>
  <c r="BY3" i="41"/>
  <c r="BX8" i="40"/>
  <c r="BY3" i="40"/>
  <c r="BX8" i="39"/>
  <c r="BY3" i="39"/>
  <c r="BX8" i="38"/>
  <c r="BY3" i="38"/>
  <c r="BX8" i="36"/>
  <c r="BY3" i="36"/>
  <c r="BX8" i="35"/>
  <c r="BY3" i="35"/>
  <c r="BX8" i="34"/>
  <c r="BY3" i="34"/>
  <c r="BX8" i="33"/>
  <c r="BY3" i="33"/>
  <c r="BX8" i="32"/>
  <c r="BY3" i="32"/>
  <c r="BX8" i="31"/>
  <c r="BY3" i="31"/>
  <c r="BX8" i="30"/>
  <c r="BY3" i="30"/>
  <c r="BX8" i="29"/>
  <c r="BY3" i="29"/>
  <c r="BX8" i="28"/>
  <c r="BY3" i="28"/>
  <c r="C78" i="27"/>
  <c r="B78" i="27"/>
  <c r="C78" i="26"/>
  <c r="B78" i="26"/>
  <c r="F78" i="26" s="1"/>
  <c r="BT7" i="25"/>
  <c r="BU3" i="25"/>
  <c r="BT7" i="24"/>
  <c r="BU3" i="24"/>
  <c r="BS7" i="23"/>
  <c r="BT3" i="23"/>
  <c r="BS7" i="22"/>
  <c r="BT3" i="22"/>
  <c r="BT7" i="21"/>
  <c r="BU3" i="21"/>
  <c r="BT7" i="20"/>
  <c r="BU3" i="20"/>
  <c r="BS7" i="18"/>
  <c r="BT3" i="18"/>
  <c r="BS7" i="16"/>
  <c r="BT3" i="16"/>
  <c r="BS7" i="14"/>
  <c r="BT3" i="14"/>
  <c r="F78" i="27" l="1"/>
  <c r="ED4" i="48"/>
  <c r="ED3" i="48"/>
  <c r="ED8" i="48" s="1"/>
  <c r="EC8" i="48"/>
  <c r="BT7" i="14"/>
  <c r="BU3" i="14"/>
  <c r="BT7" i="16"/>
  <c r="BU3" i="16"/>
  <c r="BT7" i="18"/>
  <c r="BU3" i="18"/>
  <c r="BU7" i="20"/>
  <c r="BV3" i="20"/>
  <c r="BU7" i="21"/>
  <c r="BV3" i="21"/>
  <c r="BT7" i="22"/>
  <c r="BU3" i="22"/>
  <c r="BT7" i="23"/>
  <c r="BU3" i="23"/>
  <c r="BU7" i="24"/>
  <c r="BV3" i="24"/>
  <c r="BU7" i="25"/>
  <c r="BV3" i="25"/>
  <c r="C79" i="26"/>
  <c r="B79" i="26"/>
  <c r="F79" i="26" s="1"/>
  <c r="C79" i="27"/>
  <c r="B79" i="27"/>
  <c r="BY8" i="28"/>
  <c r="BZ3" i="28"/>
  <c r="BY8" i="29"/>
  <c r="BZ3" i="29"/>
  <c r="BY8" i="30"/>
  <c r="BZ3" i="30"/>
  <c r="BY8" i="31"/>
  <c r="BZ3" i="31"/>
  <c r="BY8" i="32"/>
  <c r="BZ3" i="32"/>
  <c r="BY8" i="33"/>
  <c r="BZ3" i="33"/>
  <c r="BY8" i="34"/>
  <c r="BZ3" i="34"/>
  <c r="BY8" i="35"/>
  <c r="BZ3" i="35"/>
  <c r="BY8" i="36"/>
  <c r="BZ3" i="36"/>
  <c r="BY8" i="38"/>
  <c r="BZ3" i="38"/>
  <c r="BY8" i="39"/>
  <c r="BZ3" i="39"/>
  <c r="BY8" i="40"/>
  <c r="BZ3" i="40"/>
  <c r="BY8" i="41"/>
  <c r="BZ3" i="41"/>
  <c r="BY8" i="42"/>
  <c r="BZ3" i="42"/>
  <c r="F79" i="27" l="1"/>
  <c r="EE4" i="48"/>
  <c r="EE3" i="48"/>
  <c r="BZ8" i="42"/>
  <c r="CA3" i="42"/>
  <c r="BZ8" i="41"/>
  <c r="CA3" i="41"/>
  <c r="BZ8" i="40"/>
  <c r="CA3" i="40"/>
  <c r="BZ8" i="39"/>
  <c r="CA3" i="39"/>
  <c r="BZ8" i="38"/>
  <c r="CA3" i="38"/>
  <c r="BZ8" i="36"/>
  <c r="CA3" i="36"/>
  <c r="BZ8" i="35"/>
  <c r="CA3" i="35"/>
  <c r="BZ8" i="34"/>
  <c r="CA3" i="34"/>
  <c r="BZ8" i="33"/>
  <c r="CA3" i="33"/>
  <c r="BZ8" i="32"/>
  <c r="CA3" i="32"/>
  <c r="BZ8" i="31"/>
  <c r="CA3" i="31"/>
  <c r="BZ8" i="30"/>
  <c r="CA3" i="30"/>
  <c r="BZ8" i="29"/>
  <c r="CA3" i="29"/>
  <c r="BZ8" i="28"/>
  <c r="CA3" i="28"/>
  <c r="C80" i="27"/>
  <c r="B80" i="27"/>
  <c r="C80" i="26"/>
  <c r="B80" i="26"/>
  <c r="F80" i="26" s="1"/>
  <c r="BV7" i="25"/>
  <c r="BW3" i="25"/>
  <c r="BV7" i="24"/>
  <c r="BW3" i="24"/>
  <c r="BU7" i="23"/>
  <c r="BV3" i="23"/>
  <c r="BU7" i="22"/>
  <c r="BV3" i="22"/>
  <c r="BV7" i="21"/>
  <c r="BW3" i="21"/>
  <c r="BV7" i="20"/>
  <c r="BW3" i="20"/>
  <c r="BU7" i="18"/>
  <c r="BV3" i="18"/>
  <c r="BU7" i="16"/>
  <c r="BV3" i="16"/>
  <c r="BU7" i="14"/>
  <c r="BV3" i="14"/>
  <c r="F80" i="27" l="1"/>
  <c r="EE8" i="48"/>
  <c r="EF4" i="48"/>
  <c r="EF3" i="48"/>
  <c r="BV7" i="14"/>
  <c r="BW3" i="14"/>
  <c r="BV7" i="16"/>
  <c r="BW3" i="16"/>
  <c r="BV7" i="18"/>
  <c r="BW3" i="18"/>
  <c r="BW7" i="20"/>
  <c r="BX3" i="20"/>
  <c r="BW7" i="21"/>
  <c r="BX3" i="21"/>
  <c r="BV7" i="22"/>
  <c r="BW3" i="22"/>
  <c r="BV7" i="23"/>
  <c r="BW3" i="23"/>
  <c r="BW7" i="24"/>
  <c r="BX3" i="24"/>
  <c r="BW7" i="25"/>
  <c r="BX3" i="25"/>
  <c r="C81" i="26"/>
  <c r="B81" i="26"/>
  <c r="F81" i="26" s="1"/>
  <c r="C81" i="27"/>
  <c r="B81" i="27"/>
  <c r="F81" i="27" s="1"/>
  <c r="CA8" i="28"/>
  <c r="CB3" i="28"/>
  <c r="CA8" i="29"/>
  <c r="CB3" i="29"/>
  <c r="CA8" i="30"/>
  <c r="CB3" i="30"/>
  <c r="CA8" i="31"/>
  <c r="CB3" i="31"/>
  <c r="CA8" i="32"/>
  <c r="CB3" i="32"/>
  <c r="CA8" i="33"/>
  <c r="CB3" i="33"/>
  <c r="CA8" i="34"/>
  <c r="CB3" i="34"/>
  <c r="CA8" i="35"/>
  <c r="CB3" i="35"/>
  <c r="CA8" i="36"/>
  <c r="CB3" i="36"/>
  <c r="CA8" i="38"/>
  <c r="CB3" i="38"/>
  <c r="CA8" i="39"/>
  <c r="CB3" i="39"/>
  <c r="CA8" i="40"/>
  <c r="CB3" i="40"/>
  <c r="CA8" i="41"/>
  <c r="CB3" i="41"/>
  <c r="CA8" i="42"/>
  <c r="CB3" i="42"/>
  <c r="EF8" i="48" l="1"/>
  <c r="EG4" i="48"/>
  <c r="EG3" i="48"/>
  <c r="EG8" i="48" s="1"/>
  <c r="CB8" i="42"/>
  <c r="CC3" i="42"/>
  <c r="CB8" i="41"/>
  <c r="CC3" i="41"/>
  <c r="CB8" i="40"/>
  <c r="CC3" i="40"/>
  <c r="CB8" i="39"/>
  <c r="CC3" i="39"/>
  <c r="CB8" i="38"/>
  <c r="CC3" i="38"/>
  <c r="CB8" i="36"/>
  <c r="CC3" i="36"/>
  <c r="CB8" i="35"/>
  <c r="CC3" i="35"/>
  <c r="CB8" i="34"/>
  <c r="CC3" i="34"/>
  <c r="CB8" i="33"/>
  <c r="CC3" i="33"/>
  <c r="CB8" i="32"/>
  <c r="CC3" i="32"/>
  <c r="CB8" i="31"/>
  <c r="CC3" i="31"/>
  <c r="CB8" i="30"/>
  <c r="CC3" i="30"/>
  <c r="CB8" i="29"/>
  <c r="CC3" i="29"/>
  <c r="CB8" i="28"/>
  <c r="CC3" i="28"/>
  <c r="C82" i="27"/>
  <c r="B82" i="27"/>
  <c r="F82" i="27" s="1"/>
  <c r="C82" i="26"/>
  <c r="B82" i="26"/>
  <c r="F82" i="26" s="1"/>
  <c r="BX7" i="25"/>
  <c r="BY3" i="25"/>
  <c r="BX7" i="24"/>
  <c r="BY3" i="24"/>
  <c r="BW7" i="23"/>
  <c r="BX3" i="23"/>
  <c r="BW7" i="22"/>
  <c r="BX3" i="22"/>
  <c r="BX7" i="21"/>
  <c r="BY3" i="21"/>
  <c r="BX7" i="20"/>
  <c r="BY3" i="20"/>
  <c r="BW7" i="18"/>
  <c r="BX3" i="18"/>
  <c r="BW7" i="16"/>
  <c r="BX3" i="16"/>
  <c r="BW7" i="14"/>
  <c r="BX3" i="14"/>
  <c r="EH4" i="48" l="1"/>
  <c r="EH3" i="48"/>
  <c r="BX7" i="14"/>
  <c r="BY3" i="14"/>
  <c r="BX7" i="16"/>
  <c r="BY3" i="16"/>
  <c r="BX7" i="18"/>
  <c r="BY3" i="18"/>
  <c r="BY7" i="20"/>
  <c r="BZ3" i="20"/>
  <c r="BY7" i="21"/>
  <c r="BZ3" i="21"/>
  <c r="BX7" i="22"/>
  <c r="BY3" i="22"/>
  <c r="BX7" i="23"/>
  <c r="BY3" i="23"/>
  <c r="BY7" i="24"/>
  <c r="BZ3" i="24"/>
  <c r="BY7" i="25"/>
  <c r="BZ3" i="25"/>
  <c r="C83" i="26"/>
  <c r="B83" i="26"/>
  <c r="F83" i="26" s="1"/>
  <c r="C83" i="27"/>
  <c r="B83" i="27"/>
  <c r="CC8" i="28"/>
  <c r="CD3" i="28"/>
  <c r="CC8" i="29"/>
  <c r="CD3" i="29"/>
  <c r="CC8" i="30"/>
  <c r="CD3" i="30"/>
  <c r="CC8" i="31"/>
  <c r="CD3" i="31"/>
  <c r="CC8" i="32"/>
  <c r="CD3" i="32"/>
  <c r="CC8" i="33"/>
  <c r="CD3" i="33"/>
  <c r="CC8" i="34"/>
  <c r="CD3" i="34"/>
  <c r="CC8" i="35"/>
  <c r="CD3" i="35"/>
  <c r="CC8" i="36"/>
  <c r="CD3" i="36"/>
  <c r="CC8" i="38"/>
  <c r="CD3" i="38"/>
  <c r="CC8" i="39"/>
  <c r="CD3" i="39"/>
  <c r="CC8" i="40"/>
  <c r="CD3" i="40"/>
  <c r="CC8" i="41"/>
  <c r="CD3" i="41"/>
  <c r="CC8" i="42"/>
  <c r="CD3" i="42"/>
  <c r="F83" i="27" l="1"/>
  <c r="EH8" i="48"/>
  <c r="EI4" i="48"/>
  <c r="EI3" i="48"/>
  <c r="CD8" i="42"/>
  <c r="CE3" i="42"/>
  <c r="CD8" i="41"/>
  <c r="CE3" i="41"/>
  <c r="CD8" i="40"/>
  <c r="CE3" i="40"/>
  <c r="CD8" i="39"/>
  <c r="CE3" i="39"/>
  <c r="CD8" i="38"/>
  <c r="CE3" i="38"/>
  <c r="CD8" i="36"/>
  <c r="CE3" i="36"/>
  <c r="CD8" i="35"/>
  <c r="CE3" i="35"/>
  <c r="CD8" i="34"/>
  <c r="CE3" i="34"/>
  <c r="CD8" i="33"/>
  <c r="CE3" i="33"/>
  <c r="CD8" i="32"/>
  <c r="CE3" i="32"/>
  <c r="CD8" i="31"/>
  <c r="CE3" i="31"/>
  <c r="CD8" i="30"/>
  <c r="CE3" i="30"/>
  <c r="CD8" i="29"/>
  <c r="CE3" i="29"/>
  <c r="CD8" i="28"/>
  <c r="CE3" i="28"/>
  <c r="C84" i="27"/>
  <c r="B84" i="27"/>
  <c r="F84" i="27" s="1"/>
  <c r="C84" i="26"/>
  <c r="B84" i="26"/>
  <c r="F84" i="26" s="1"/>
  <c r="BZ7" i="25"/>
  <c r="CA3" i="25"/>
  <c r="BZ7" i="24"/>
  <c r="CA3" i="24"/>
  <c r="BY7" i="23"/>
  <c r="BZ3" i="23"/>
  <c r="BY7" i="22"/>
  <c r="BZ3" i="22"/>
  <c r="BZ7" i="21"/>
  <c r="CA3" i="21"/>
  <c r="BZ7" i="20"/>
  <c r="CA3" i="20"/>
  <c r="BY7" i="18"/>
  <c r="BZ3" i="18"/>
  <c r="BY7" i="16"/>
  <c r="BZ3" i="16"/>
  <c r="BY7" i="14"/>
  <c r="BZ3" i="14"/>
  <c r="EI8" i="48" l="1"/>
  <c r="EJ3" i="48"/>
  <c r="EJ4" i="48"/>
  <c r="BZ7" i="14"/>
  <c r="CA3" i="14"/>
  <c r="BZ7" i="16"/>
  <c r="CA3" i="16"/>
  <c r="BZ7" i="18"/>
  <c r="CA3" i="18"/>
  <c r="CA7" i="20"/>
  <c r="CB3" i="20"/>
  <c r="CA7" i="21"/>
  <c r="CB3" i="21"/>
  <c r="BZ7" i="22"/>
  <c r="CA3" i="22"/>
  <c r="BZ7" i="23"/>
  <c r="CA3" i="23"/>
  <c r="CA7" i="24"/>
  <c r="CB3" i="24"/>
  <c r="CA7" i="25"/>
  <c r="CB3" i="25"/>
  <c r="C85" i="26"/>
  <c r="B85" i="26"/>
  <c r="F85" i="26" s="1"/>
  <c r="C85" i="27"/>
  <c r="B85" i="27"/>
  <c r="CE8" i="28"/>
  <c r="CF3" i="28"/>
  <c r="CE8" i="29"/>
  <c r="CF3" i="29"/>
  <c r="CE8" i="30"/>
  <c r="CF3" i="30"/>
  <c r="CE8" i="31"/>
  <c r="CF3" i="31"/>
  <c r="CE8" i="32"/>
  <c r="CF3" i="32"/>
  <c r="CE8" i="33"/>
  <c r="CF3" i="33"/>
  <c r="CE8" i="34"/>
  <c r="CF3" i="34"/>
  <c r="CE8" i="35"/>
  <c r="CF3" i="35"/>
  <c r="CE8" i="36"/>
  <c r="CF3" i="36"/>
  <c r="CE8" i="38"/>
  <c r="CF3" i="38"/>
  <c r="CE8" i="39"/>
  <c r="CF3" i="39"/>
  <c r="CE8" i="40"/>
  <c r="CF3" i="40"/>
  <c r="CE8" i="41"/>
  <c r="CF3" i="41"/>
  <c r="CE8" i="42"/>
  <c r="CF3" i="42"/>
  <c r="F85" i="27" l="1"/>
  <c r="EK3" i="48"/>
  <c r="EK4" i="48"/>
  <c r="EJ8" i="48"/>
  <c r="CF8" i="42"/>
  <c r="CG3" i="42"/>
  <c r="CF8" i="41"/>
  <c r="CG3" i="41"/>
  <c r="CF8" i="40"/>
  <c r="CG3" i="40"/>
  <c r="CF8" i="39"/>
  <c r="CG3" i="39"/>
  <c r="CF8" i="38"/>
  <c r="CG3" i="38"/>
  <c r="CF8" i="36"/>
  <c r="CG3" i="36"/>
  <c r="CF8" i="35"/>
  <c r="CG3" i="35"/>
  <c r="CF8" i="34"/>
  <c r="CG3" i="34"/>
  <c r="CF8" i="33"/>
  <c r="CG3" i="33"/>
  <c r="CF8" i="32"/>
  <c r="CG3" i="32"/>
  <c r="CF8" i="31"/>
  <c r="CG3" i="31"/>
  <c r="CF8" i="30"/>
  <c r="CG3" i="30"/>
  <c r="CF8" i="29"/>
  <c r="CG3" i="29"/>
  <c r="CF8" i="28"/>
  <c r="CG3" i="28"/>
  <c r="C86" i="27"/>
  <c r="B86" i="27"/>
  <c r="C86" i="26"/>
  <c r="B86" i="26"/>
  <c r="F86" i="26" s="1"/>
  <c r="CB7" i="25"/>
  <c r="CC3" i="25"/>
  <c r="CB7" i="24"/>
  <c r="CC3" i="24"/>
  <c r="CA7" i="23"/>
  <c r="CB3" i="23"/>
  <c r="CA7" i="22"/>
  <c r="CB3" i="22"/>
  <c r="CB7" i="21"/>
  <c r="CC3" i="21"/>
  <c r="CB7" i="20"/>
  <c r="CC3" i="20"/>
  <c r="CA7" i="18"/>
  <c r="CB3" i="18"/>
  <c r="CA7" i="16"/>
  <c r="CB3" i="16"/>
  <c r="CA7" i="14"/>
  <c r="CB3" i="14"/>
  <c r="F86" i="27" l="1"/>
  <c r="EL4" i="48"/>
  <c r="EL3" i="48"/>
  <c r="EK8" i="48"/>
  <c r="CB7" i="14"/>
  <c r="CC3" i="14"/>
  <c r="CB7" i="16"/>
  <c r="CC3" i="16"/>
  <c r="CB7" i="18"/>
  <c r="CC3" i="18"/>
  <c r="CC7" i="20"/>
  <c r="CD3" i="20"/>
  <c r="CC7" i="21"/>
  <c r="CD3" i="21"/>
  <c r="CB7" i="22"/>
  <c r="CC3" i="22"/>
  <c r="CB7" i="23"/>
  <c r="CC3" i="23"/>
  <c r="CC7" i="24"/>
  <c r="CD3" i="24"/>
  <c r="CC7" i="25"/>
  <c r="CD3" i="25"/>
  <c r="C87" i="26"/>
  <c r="B87" i="26"/>
  <c r="F87" i="26" s="1"/>
  <c r="C87" i="27"/>
  <c r="B87" i="27"/>
  <c r="CG8" i="28"/>
  <c r="CH3" i="28"/>
  <c r="CG8" i="29"/>
  <c r="CH3" i="29"/>
  <c r="CG8" i="30"/>
  <c r="CH3" i="30"/>
  <c r="CG8" i="31"/>
  <c r="CH3" i="31"/>
  <c r="CG8" i="32"/>
  <c r="CH3" i="32"/>
  <c r="CG8" i="33"/>
  <c r="CH3" i="33"/>
  <c r="CG8" i="34"/>
  <c r="CH3" i="34"/>
  <c r="CG8" i="35"/>
  <c r="CH3" i="35"/>
  <c r="CG8" i="36"/>
  <c r="CH3" i="36"/>
  <c r="CG8" i="38"/>
  <c r="CH3" i="38"/>
  <c r="CG8" i="39"/>
  <c r="CH3" i="39"/>
  <c r="CG8" i="40"/>
  <c r="CH3" i="40"/>
  <c r="CG8" i="41"/>
  <c r="CH3" i="41"/>
  <c r="CG8" i="42"/>
  <c r="CH3" i="42"/>
  <c r="EM4" i="48" l="1"/>
  <c r="EM3" i="48"/>
  <c r="EM8" i="48" s="1"/>
  <c r="EL8" i="48"/>
  <c r="F87" i="27"/>
  <c r="CH8" i="42"/>
  <c r="CI3" i="42"/>
  <c r="CH8" i="41"/>
  <c r="CI3" i="41"/>
  <c r="CH8" i="40"/>
  <c r="CI3" i="40"/>
  <c r="CH8" i="39"/>
  <c r="CI3" i="39"/>
  <c r="CH8" i="38"/>
  <c r="CI3" i="38"/>
  <c r="CH8" i="36"/>
  <c r="CI3" i="36"/>
  <c r="CH8" i="35"/>
  <c r="CI3" i="35"/>
  <c r="CH8" i="34"/>
  <c r="CI3" i="34"/>
  <c r="CH8" i="33"/>
  <c r="CI3" i="33"/>
  <c r="CH8" i="32"/>
  <c r="CI3" i="32"/>
  <c r="CH8" i="31"/>
  <c r="CI3" i="31"/>
  <c r="CH8" i="30"/>
  <c r="CI3" i="30"/>
  <c r="CH8" i="29"/>
  <c r="CI3" i="29"/>
  <c r="CH8" i="28"/>
  <c r="CI3" i="28"/>
  <c r="C88" i="27"/>
  <c r="B88" i="27"/>
  <c r="C88" i="26"/>
  <c r="B88" i="26"/>
  <c r="F88" i="26" s="1"/>
  <c r="CD7" i="25"/>
  <c r="CE3" i="25"/>
  <c r="CD7" i="24"/>
  <c r="CE3" i="24"/>
  <c r="CC7" i="23"/>
  <c r="CD3" i="23"/>
  <c r="CC7" i="22"/>
  <c r="CD3" i="22"/>
  <c r="CD7" i="21"/>
  <c r="CE3" i="21"/>
  <c r="CD7" i="20"/>
  <c r="CE3" i="20"/>
  <c r="CC7" i="18"/>
  <c r="CD3" i="18"/>
  <c r="CC7" i="16"/>
  <c r="CD3" i="16"/>
  <c r="CC7" i="14"/>
  <c r="CD3" i="14"/>
  <c r="EN4" i="48" l="1"/>
  <c r="EO4" i="48" s="1"/>
  <c r="EP4" i="48" s="1"/>
  <c r="EQ4" i="48" s="1"/>
  <c r="ER4" i="48" s="1"/>
  <c r="ES4" i="48" s="1"/>
  <c r="ET4" i="48" s="1"/>
  <c r="EN3" i="48"/>
  <c r="F88" i="27"/>
  <c r="CD7" i="14"/>
  <c r="CE3" i="14"/>
  <c r="CD7" i="16"/>
  <c r="CE3" i="16"/>
  <c r="CD7" i="18"/>
  <c r="CE3" i="18"/>
  <c r="CE7" i="20"/>
  <c r="CF3" i="20"/>
  <c r="CE7" i="21"/>
  <c r="CF3" i="21"/>
  <c r="CD7" i="22"/>
  <c r="CE3" i="22"/>
  <c r="CD7" i="23"/>
  <c r="CE3" i="23"/>
  <c r="CE7" i="24"/>
  <c r="CF3" i="24"/>
  <c r="CE7" i="25"/>
  <c r="CF3" i="25"/>
  <c r="C89" i="26"/>
  <c r="B89" i="26"/>
  <c r="F89" i="26" s="1"/>
  <c r="C89" i="27"/>
  <c r="B89" i="27"/>
  <c r="F89" i="27" s="1"/>
  <c r="CI8" i="28"/>
  <c r="CJ3" i="28"/>
  <c r="CI8" i="29"/>
  <c r="CJ3" i="29"/>
  <c r="CI8" i="30"/>
  <c r="CJ3" i="30"/>
  <c r="CI8" i="31"/>
  <c r="CJ3" i="31"/>
  <c r="CI8" i="32"/>
  <c r="CJ3" i="32"/>
  <c r="CI8" i="33"/>
  <c r="CJ3" i="33"/>
  <c r="CI8" i="34"/>
  <c r="CJ3" i="34"/>
  <c r="CI8" i="35"/>
  <c r="CJ3" i="35"/>
  <c r="CI8" i="36"/>
  <c r="CJ3" i="36"/>
  <c r="CI8" i="38"/>
  <c r="CJ3" i="38"/>
  <c r="CI8" i="39"/>
  <c r="CJ3" i="39"/>
  <c r="CI8" i="40"/>
  <c r="CJ3" i="40"/>
  <c r="CI8" i="41"/>
  <c r="CJ3" i="41"/>
  <c r="CI8" i="42"/>
  <c r="CJ3" i="42"/>
  <c r="EO3" i="48" l="1"/>
  <c r="EN8" i="48"/>
  <c r="EU4" i="48"/>
  <c r="CJ8" i="42"/>
  <c r="CK3" i="42"/>
  <c r="CJ8" i="41"/>
  <c r="CK3" i="41"/>
  <c r="CJ8" i="40"/>
  <c r="CK3" i="40"/>
  <c r="CJ8" i="39"/>
  <c r="CK3" i="39"/>
  <c r="CJ8" i="38"/>
  <c r="CK3" i="38"/>
  <c r="CJ8" i="36"/>
  <c r="CK3" i="36"/>
  <c r="CJ8" i="35"/>
  <c r="CK3" i="35"/>
  <c r="CJ8" i="34"/>
  <c r="CK3" i="34"/>
  <c r="CJ8" i="33"/>
  <c r="CK3" i="33"/>
  <c r="CJ8" i="32"/>
  <c r="CK3" i="32"/>
  <c r="CJ8" i="31"/>
  <c r="CK3" i="31"/>
  <c r="CJ8" i="30"/>
  <c r="CK3" i="30"/>
  <c r="CJ8" i="29"/>
  <c r="CK3" i="29"/>
  <c r="CJ8" i="28"/>
  <c r="CK3" i="28"/>
  <c r="C90" i="27"/>
  <c r="B90" i="27"/>
  <c r="C90" i="26"/>
  <c r="B90" i="26"/>
  <c r="F90" i="26" s="1"/>
  <c r="CF7" i="25"/>
  <c r="CG3" i="25"/>
  <c r="CF7" i="24"/>
  <c r="CG3" i="24"/>
  <c r="CE7" i="23"/>
  <c r="CF3" i="23"/>
  <c r="CE7" i="22"/>
  <c r="CF3" i="22"/>
  <c r="CF7" i="21"/>
  <c r="CG3" i="21"/>
  <c r="CF7" i="20"/>
  <c r="CG3" i="20"/>
  <c r="CE7" i="18"/>
  <c r="CF3" i="18"/>
  <c r="CE7" i="16"/>
  <c r="CF3" i="16"/>
  <c r="CE7" i="14"/>
  <c r="CF3" i="14"/>
  <c r="EP3" i="48" l="1"/>
  <c r="EO8" i="48"/>
  <c r="F90" i="27"/>
  <c r="CF7" i="14"/>
  <c r="CG3" i="14"/>
  <c r="CF7" i="16"/>
  <c r="CG3" i="16"/>
  <c r="CF7" i="18"/>
  <c r="CG3" i="18"/>
  <c r="CG7" i="20"/>
  <c r="CH3" i="20"/>
  <c r="CG7" i="21"/>
  <c r="CH3" i="21"/>
  <c r="CF7" i="22"/>
  <c r="CG3" i="22"/>
  <c r="CF7" i="23"/>
  <c r="CG3" i="23"/>
  <c r="CG7" i="24"/>
  <c r="CH3" i="24"/>
  <c r="CG7" i="25"/>
  <c r="CH3" i="25"/>
  <c r="C91" i="26"/>
  <c r="B91" i="26"/>
  <c r="F91" i="26" s="1"/>
  <c r="C91" i="27"/>
  <c r="B91" i="27"/>
  <c r="CK8" i="28"/>
  <c r="CL3" i="28"/>
  <c r="CK8" i="29"/>
  <c r="CL3" i="29"/>
  <c r="CK8" i="30"/>
  <c r="CL3" i="30"/>
  <c r="CK8" i="31"/>
  <c r="CL3" i="31"/>
  <c r="CK8" i="32"/>
  <c r="CL3" i="32"/>
  <c r="CK8" i="33"/>
  <c r="CL3" i="33"/>
  <c r="CK8" i="34"/>
  <c r="CL3" i="34"/>
  <c r="CK8" i="35"/>
  <c r="CL3" i="35"/>
  <c r="CK8" i="36"/>
  <c r="CL3" i="36"/>
  <c r="CK8" i="38"/>
  <c r="CL3" i="38"/>
  <c r="CK8" i="39"/>
  <c r="CL3" i="39"/>
  <c r="CK8" i="40"/>
  <c r="CL3" i="40"/>
  <c r="CK8" i="41"/>
  <c r="CL3" i="41"/>
  <c r="CK8" i="42"/>
  <c r="CL3" i="42"/>
  <c r="EQ3" i="48" l="1"/>
  <c r="EP8" i="48"/>
  <c r="F91" i="27"/>
  <c r="CL8" i="42"/>
  <c r="CM3" i="42"/>
  <c r="CL8" i="41"/>
  <c r="CM3" i="41"/>
  <c r="CL8" i="40"/>
  <c r="CM3" i="40"/>
  <c r="CL8" i="39"/>
  <c r="CM3" i="39"/>
  <c r="CL8" i="38"/>
  <c r="CM3" i="38"/>
  <c r="CL8" i="36"/>
  <c r="CM3" i="36"/>
  <c r="CL8" i="35"/>
  <c r="CM3" i="35"/>
  <c r="CL8" i="34"/>
  <c r="CM3" i="34"/>
  <c r="CL8" i="33"/>
  <c r="CM3" i="33"/>
  <c r="CL8" i="32"/>
  <c r="CM3" i="32"/>
  <c r="CL8" i="31"/>
  <c r="CM3" i="31"/>
  <c r="CL8" i="30"/>
  <c r="CM3" i="30"/>
  <c r="CL8" i="29"/>
  <c r="CM3" i="29"/>
  <c r="CL8" i="28"/>
  <c r="CM3" i="28"/>
  <c r="C92" i="27"/>
  <c r="B92" i="27"/>
  <c r="F92" i="27" s="1"/>
  <c r="C92" i="26"/>
  <c r="B92" i="26"/>
  <c r="F92" i="26" s="1"/>
  <c r="CH7" i="25"/>
  <c r="CI3" i="25"/>
  <c r="CH7" i="24"/>
  <c r="CI3" i="24"/>
  <c r="CG7" i="23"/>
  <c r="CH3" i="23"/>
  <c r="CG7" i="22"/>
  <c r="CH3" i="22"/>
  <c r="CH7" i="21"/>
  <c r="CI3" i="21"/>
  <c r="CH7" i="20"/>
  <c r="CI3" i="20"/>
  <c r="CG7" i="18"/>
  <c r="CH3" i="18"/>
  <c r="CG7" i="16"/>
  <c r="CH3" i="16"/>
  <c r="CG7" i="14"/>
  <c r="CH3" i="14"/>
  <c r="ER3" i="48" l="1"/>
  <c r="EQ8" i="48"/>
  <c r="CH7" i="14"/>
  <c r="CI3" i="14"/>
  <c r="CH7" i="16"/>
  <c r="CI3" i="16"/>
  <c r="CH7" i="18"/>
  <c r="CI3" i="18"/>
  <c r="CI7" i="20"/>
  <c r="CJ3" i="20"/>
  <c r="CI7" i="21"/>
  <c r="CJ3" i="21"/>
  <c r="CH7" i="22"/>
  <c r="CI3" i="22"/>
  <c r="CH7" i="23"/>
  <c r="CI3" i="23"/>
  <c r="CI7" i="24"/>
  <c r="CJ3" i="24"/>
  <c r="CI7" i="25"/>
  <c r="CJ3" i="25"/>
  <c r="C93" i="26"/>
  <c r="B93" i="26"/>
  <c r="F93" i="26" s="1"/>
  <c r="C93" i="27"/>
  <c r="B93" i="27"/>
  <c r="F93" i="27" s="1"/>
  <c r="CM8" i="28"/>
  <c r="CN3" i="28"/>
  <c r="CM8" i="29"/>
  <c r="CN3" i="29"/>
  <c r="CM8" i="30"/>
  <c r="CN3" i="30"/>
  <c r="CM8" i="31"/>
  <c r="CN3" i="31"/>
  <c r="CM8" i="32"/>
  <c r="CN3" i="32"/>
  <c r="CM8" i="33"/>
  <c r="CN3" i="33"/>
  <c r="CM8" i="34"/>
  <c r="CN3" i="34"/>
  <c r="CM8" i="35"/>
  <c r="CN3" i="35"/>
  <c r="CM8" i="36"/>
  <c r="CN3" i="36"/>
  <c r="CM8" i="38"/>
  <c r="CN3" i="38"/>
  <c r="CM8" i="39"/>
  <c r="CN3" i="39"/>
  <c r="CM8" i="40"/>
  <c r="CN3" i="40"/>
  <c r="CM8" i="41"/>
  <c r="CN3" i="41"/>
  <c r="CM8" i="42"/>
  <c r="CN3" i="42"/>
  <c r="ES3" i="48" l="1"/>
  <c r="ER8" i="48"/>
  <c r="CN8" i="42"/>
  <c r="CO3" i="42"/>
  <c r="CN8" i="41"/>
  <c r="CO3" i="41"/>
  <c r="CN8" i="40"/>
  <c r="CO3" i="40"/>
  <c r="CN8" i="39"/>
  <c r="CO3" i="39"/>
  <c r="CN8" i="38"/>
  <c r="CO3" i="38"/>
  <c r="CN8" i="36"/>
  <c r="CO3" i="36"/>
  <c r="CN8" i="35"/>
  <c r="CO3" i="35"/>
  <c r="CN8" i="34"/>
  <c r="CO3" i="34"/>
  <c r="CN8" i="33"/>
  <c r="CO3" i="33"/>
  <c r="CN8" i="32"/>
  <c r="CO3" i="32"/>
  <c r="CN8" i="31"/>
  <c r="CO3" i="31"/>
  <c r="CN8" i="30"/>
  <c r="CO3" i="30"/>
  <c r="CN8" i="29"/>
  <c r="CO3" i="29"/>
  <c r="CN8" i="28"/>
  <c r="CO3" i="28"/>
  <c r="C94" i="27"/>
  <c r="B94" i="27"/>
  <c r="C94" i="26"/>
  <c r="B94" i="26"/>
  <c r="F94" i="26" s="1"/>
  <c r="CJ7" i="25"/>
  <c r="CK3" i="25"/>
  <c r="CJ7" i="24"/>
  <c r="CK3" i="24"/>
  <c r="CI7" i="23"/>
  <c r="CJ3" i="23"/>
  <c r="CI7" i="22"/>
  <c r="CJ3" i="22"/>
  <c r="CJ7" i="21"/>
  <c r="CK3" i="21"/>
  <c r="CJ7" i="20"/>
  <c r="CK3" i="20"/>
  <c r="CI7" i="18"/>
  <c r="CJ3" i="18"/>
  <c r="CI7" i="16"/>
  <c r="CJ3" i="16"/>
  <c r="CI7" i="14"/>
  <c r="CJ3" i="14"/>
  <c r="ET3" i="48" l="1"/>
  <c r="ES8" i="48"/>
  <c r="F94" i="27"/>
  <c r="CJ7" i="14"/>
  <c r="CK3" i="14"/>
  <c r="CJ7" i="16"/>
  <c r="CK3" i="16"/>
  <c r="CJ7" i="18"/>
  <c r="CK3" i="18"/>
  <c r="CK7" i="20"/>
  <c r="CL3" i="20"/>
  <c r="CK7" i="21"/>
  <c r="CL3" i="21"/>
  <c r="CJ7" i="22"/>
  <c r="CK3" i="22"/>
  <c r="CJ7" i="23"/>
  <c r="CK3" i="23"/>
  <c r="CK7" i="24"/>
  <c r="CL3" i="24"/>
  <c r="CK7" i="25"/>
  <c r="CL3" i="25"/>
  <c r="C95" i="26"/>
  <c r="B95" i="26"/>
  <c r="F95" i="26" s="1"/>
  <c r="C95" i="27"/>
  <c r="B95" i="27"/>
  <c r="F95" i="27" s="1"/>
  <c r="CO8" i="28"/>
  <c r="CP3" i="28"/>
  <c r="CO8" i="29"/>
  <c r="CP3" i="29"/>
  <c r="CO8" i="30"/>
  <c r="CP3" i="30"/>
  <c r="CO8" i="31"/>
  <c r="CP3" i="31"/>
  <c r="CO8" i="32"/>
  <c r="CP3" i="32"/>
  <c r="CO8" i="33"/>
  <c r="CP3" i="33"/>
  <c r="CO8" i="34"/>
  <c r="CP3" i="34"/>
  <c r="CO8" i="35"/>
  <c r="CP3" i="35"/>
  <c r="CO8" i="36"/>
  <c r="CP3" i="36"/>
  <c r="CO8" i="38"/>
  <c r="CP3" i="38"/>
  <c r="CO8" i="39"/>
  <c r="CP3" i="39"/>
  <c r="CO8" i="40"/>
  <c r="CP3" i="40"/>
  <c r="CO8" i="41"/>
  <c r="CP3" i="41"/>
  <c r="CO8" i="42"/>
  <c r="CP3" i="42"/>
  <c r="ET8" i="48" l="1"/>
  <c r="EU3" i="48"/>
  <c r="EU8" i="48" s="1"/>
  <c r="CP8" i="42"/>
  <c r="CQ3" i="42"/>
  <c r="CP8" i="41"/>
  <c r="CQ3" i="41"/>
  <c r="CP8" i="40"/>
  <c r="CQ3" i="40"/>
  <c r="CP8" i="39"/>
  <c r="CQ3" i="39"/>
  <c r="CP8" i="38"/>
  <c r="CQ3" i="38"/>
  <c r="CP8" i="36"/>
  <c r="CQ3" i="36"/>
  <c r="CP8" i="35"/>
  <c r="CQ3" i="35"/>
  <c r="CP8" i="34"/>
  <c r="CQ3" i="34"/>
  <c r="CP8" i="33"/>
  <c r="CQ3" i="33"/>
  <c r="CP8" i="32"/>
  <c r="CQ3" i="32"/>
  <c r="CP8" i="31"/>
  <c r="CQ3" i="31"/>
  <c r="CP8" i="30"/>
  <c r="CQ3" i="30"/>
  <c r="CP8" i="29"/>
  <c r="CQ3" i="29"/>
  <c r="CP8" i="28"/>
  <c r="CQ3" i="28"/>
  <c r="C96" i="27"/>
  <c r="B96" i="27"/>
  <c r="C96" i="26"/>
  <c r="B96" i="26"/>
  <c r="F96" i="26" s="1"/>
  <c r="CL7" i="25"/>
  <c r="CM3" i="25"/>
  <c r="CL7" i="24"/>
  <c r="CM3" i="24"/>
  <c r="CK7" i="23"/>
  <c r="CL3" i="23"/>
  <c r="CK7" i="22"/>
  <c r="CL3" i="22"/>
  <c r="CL7" i="21"/>
  <c r="CM3" i="21"/>
  <c r="CL7" i="20"/>
  <c r="CM3" i="20"/>
  <c r="CK7" i="18"/>
  <c r="CL3" i="18"/>
  <c r="CK7" i="16"/>
  <c r="CL3" i="16"/>
  <c r="CK7" i="14"/>
  <c r="CL3" i="14"/>
  <c r="F96" i="27" l="1"/>
  <c r="CL7" i="14"/>
  <c r="CM3" i="14"/>
  <c r="CL7" i="16"/>
  <c r="CM3" i="16"/>
  <c r="CL7" i="18"/>
  <c r="CM3" i="18"/>
  <c r="CM7" i="20"/>
  <c r="CN3" i="20"/>
  <c r="CM7" i="21"/>
  <c r="CN3" i="21"/>
  <c r="CL7" i="22"/>
  <c r="CM3" i="22"/>
  <c r="CL7" i="23"/>
  <c r="CM3" i="23"/>
  <c r="CM7" i="24"/>
  <c r="CN3" i="24"/>
  <c r="CM7" i="25"/>
  <c r="CN3" i="25"/>
  <c r="C97" i="26"/>
  <c r="B97" i="26"/>
  <c r="F97" i="26" s="1"/>
  <c r="C97" i="27"/>
  <c r="B97" i="27"/>
  <c r="F97" i="27" s="1"/>
  <c r="CQ8" i="28"/>
  <c r="CR3" i="28"/>
  <c r="CQ8" i="29"/>
  <c r="CR3" i="29"/>
  <c r="CQ8" i="30"/>
  <c r="CR3" i="30"/>
  <c r="CQ8" i="31"/>
  <c r="CR3" i="31"/>
  <c r="CQ8" i="32"/>
  <c r="CR3" i="32"/>
  <c r="CQ8" i="33"/>
  <c r="CR3" i="33"/>
  <c r="CQ8" i="34"/>
  <c r="CR3" i="34"/>
  <c r="CQ8" i="35"/>
  <c r="CR3" i="35"/>
  <c r="CQ8" i="36"/>
  <c r="CR3" i="36"/>
  <c r="CQ8" i="38"/>
  <c r="CR3" i="38"/>
  <c r="CQ8" i="39"/>
  <c r="CR3" i="39"/>
  <c r="CQ8" i="40"/>
  <c r="CR3" i="40"/>
  <c r="CQ8" i="41"/>
  <c r="CR3" i="41"/>
  <c r="CQ8" i="42"/>
  <c r="CR3" i="42"/>
  <c r="CR8" i="42" l="1"/>
  <c r="CS3" i="42"/>
  <c r="CR8" i="41"/>
  <c r="CS3" i="41"/>
  <c r="CR8" i="40"/>
  <c r="CS3" i="40"/>
  <c r="CR8" i="39"/>
  <c r="CS3" i="39"/>
  <c r="CR8" i="38"/>
  <c r="CS3" i="38"/>
  <c r="CR8" i="36"/>
  <c r="CS3" i="36"/>
  <c r="CR8" i="35"/>
  <c r="CS3" i="35"/>
  <c r="CR8" i="34"/>
  <c r="CS3" i="34"/>
  <c r="CR8" i="33"/>
  <c r="CS3" i="33"/>
  <c r="CR8" i="32"/>
  <c r="CS3" i="32"/>
  <c r="CR8" i="31"/>
  <c r="CS3" i="31"/>
  <c r="CR8" i="30"/>
  <c r="CS3" i="30"/>
  <c r="CR8" i="29"/>
  <c r="CS3" i="29"/>
  <c r="CR8" i="28"/>
  <c r="CS3" i="28"/>
  <c r="C98" i="27"/>
  <c r="B98" i="27"/>
  <c r="F98" i="27" s="1"/>
  <c r="C98" i="26"/>
  <c r="B98" i="26"/>
  <c r="F98" i="26" s="1"/>
  <c r="CN7" i="25"/>
  <c r="CO3" i="25"/>
  <c r="CN7" i="24"/>
  <c r="CO3" i="24"/>
  <c r="CM7" i="23"/>
  <c r="CN3" i="23"/>
  <c r="CM7" i="22"/>
  <c r="CN3" i="22"/>
  <c r="CN7" i="21"/>
  <c r="CO3" i="21"/>
  <c r="CN7" i="20"/>
  <c r="CO3" i="20"/>
  <c r="CM7" i="18"/>
  <c r="CN3" i="18"/>
  <c r="CM7" i="16"/>
  <c r="CN3" i="16"/>
  <c r="CM7" i="14"/>
  <c r="CN3" i="14"/>
  <c r="CN7" i="14" l="1"/>
  <c r="CO3" i="14"/>
  <c r="CN7" i="16"/>
  <c r="CO3" i="16"/>
  <c r="CN7" i="18"/>
  <c r="CO3" i="18"/>
  <c r="CO7" i="20"/>
  <c r="CP3" i="20"/>
  <c r="CO7" i="21"/>
  <c r="CP3" i="21"/>
  <c r="CN7" i="22"/>
  <c r="CO3" i="22"/>
  <c r="CN7" i="23"/>
  <c r="CO3" i="23"/>
  <c r="CO7" i="24"/>
  <c r="CP3" i="24"/>
  <c r="CO7" i="25"/>
  <c r="CP3" i="25"/>
  <c r="C99" i="26"/>
  <c r="B99" i="26"/>
  <c r="F99" i="26" s="1"/>
  <c r="C99" i="27"/>
  <c r="B99" i="27"/>
  <c r="F99" i="27" s="1"/>
  <c r="CS8" i="28"/>
  <c r="CT3" i="28"/>
  <c r="CS8" i="29"/>
  <c r="CT3" i="29"/>
  <c r="CS8" i="30"/>
  <c r="CT3" i="30"/>
  <c r="CS8" i="31"/>
  <c r="CT3" i="31"/>
  <c r="CS8" i="32"/>
  <c r="CT3" i="32"/>
  <c r="CS8" i="33"/>
  <c r="CT3" i="33"/>
  <c r="CS8" i="34"/>
  <c r="CT3" i="34"/>
  <c r="CS8" i="35"/>
  <c r="CT3" i="35"/>
  <c r="CS8" i="36"/>
  <c r="CT3" i="36"/>
  <c r="CS8" i="38"/>
  <c r="CT3" i="38"/>
  <c r="CS8" i="39"/>
  <c r="CT3" i="39"/>
  <c r="CS8" i="40"/>
  <c r="CT3" i="40"/>
  <c r="CS8" i="41"/>
  <c r="CT3" i="41"/>
  <c r="CS8" i="42"/>
  <c r="CT3" i="42"/>
  <c r="CT8" i="42" l="1"/>
  <c r="CU3" i="42"/>
  <c r="CT8" i="41"/>
  <c r="CU3" i="41"/>
  <c r="CT8" i="40"/>
  <c r="CU3" i="40"/>
  <c r="CT8" i="39"/>
  <c r="CU3" i="39"/>
  <c r="CT8" i="38"/>
  <c r="CU3" i="38"/>
  <c r="CT8" i="36"/>
  <c r="CU3" i="36"/>
  <c r="CT8" i="35"/>
  <c r="CU3" i="35"/>
  <c r="CT8" i="34"/>
  <c r="CU3" i="34"/>
  <c r="CT8" i="33"/>
  <c r="CU3" i="33"/>
  <c r="CT8" i="32"/>
  <c r="CU3" i="32"/>
  <c r="CT8" i="31"/>
  <c r="CU3" i="31"/>
  <c r="CT8" i="30"/>
  <c r="CU3" i="30"/>
  <c r="CT8" i="29"/>
  <c r="CU3" i="29"/>
  <c r="CT8" i="28"/>
  <c r="CU3" i="28"/>
  <c r="C100" i="27"/>
  <c r="B100" i="27"/>
  <c r="F100" i="27" s="1"/>
  <c r="C100" i="26"/>
  <c r="B100" i="26"/>
  <c r="F100" i="26" s="1"/>
  <c r="CP7" i="25"/>
  <c r="CQ3" i="25"/>
  <c r="CP7" i="24"/>
  <c r="CQ3" i="24"/>
  <c r="CO7" i="23"/>
  <c r="CP3" i="23"/>
  <c r="CO7" i="22"/>
  <c r="CP3" i="22"/>
  <c r="CP7" i="21"/>
  <c r="CQ3" i="21"/>
  <c r="CP7" i="20"/>
  <c r="CQ3" i="20"/>
  <c r="CO7" i="18"/>
  <c r="CP3" i="18"/>
  <c r="CO7" i="16"/>
  <c r="CP3" i="16"/>
  <c r="CO7" i="14"/>
  <c r="CP3" i="14"/>
  <c r="CP7" i="14" l="1"/>
  <c r="CQ3" i="14"/>
  <c r="CP7" i="16"/>
  <c r="CQ3" i="16"/>
  <c r="CP7" i="18"/>
  <c r="CQ3" i="18"/>
  <c r="CQ7" i="20"/>
  <c r="CR3" i="20"/>
  <c r="CQ7" i="21"/>
  <c r="CR3" i="21"/>
  <c r="CP7" i="22"/>
  <c r="CQ3" i="22"/>
  <c r="CP7" i="23"/>
  <c r="CQ3" i="23"/>
  <c r="CQ7" i="24"/>
  <c r="CR3" i="24"/>
  <c r="CQ7" i="25"/>
  <c r="CR3" i="25"/>
  <c r="C101" i="26"/>
  <c r="B101" i="26"/>
  <c r="F101" i="26" s="1"/>
  <c r="C101" i="27"/>
  <c r="B101" i="27"/>
  <c r="F101" i="27" s="1"/>
  <c r="CU8" i="28"/>
  <c r="CV3" i="28"/>
  <c r="CU8" i="29"/>
  <c r="CV3" i="29"/>
  <c r="CU8" i="30"/>
  <c r="CV3" i="30"/>
  <c r="CU8" i="31"/>
  <c r="CV3" i="31"/>
  <c r="CU8" i="32"/>
  <c r="CV3" i="32"/>
  <c r="CU8" i="33"/>
  <c r="CV3" i="33"/>
  <c r="CU8" i="34"/>
  <c r="CV3" i="34"/>
  <c r="CU8" i="35"/>
  <c r="CV3" i="35"/>
  <c r="CU8" i="36"/>
  <c r="CV3" i="36"/>
  <c r="CU8" i="38"/>
  <c r="CV3" i="38"/>
  <c r="CU8" i="39"/>
  <c r="CV3" i="39"/>
  <c r="CU8" i="40"/>
  <c r="CV3" i="40"/>
  <c r="CU8" i="41"/>
  <c r="CV3" i="41"/>
  <c r="CU8" i="42"/>
  <c r="CV3" i="42"/>
  <c r="CV8" i="42" l="1"/>
  <c r="CW3" i="42"/>
  <c r="CV8" i="41"/>
  <c r="CW3" i="41"/>
  <c r="CV8" i="40"/>
  <c r="CW3" i="40"/>
  <c r="CV8" i="39"/>
  <c r="CW3" i="39"/>
  <c r="CV8" i="38"/>
  <c r="CW3" i="38"/>
  <c r="CV8" i="36"/>
  <c r="CW3" i="36"/>
  <c r="CV8" i="35"/>
  <c r="CW3" i="35"/>
  <c r="CV8" i="34"/>
  <c r="CW3" i="34"/>
  <c r="CV8" i="33"/>
  <c r="CW3" i="33"/>
  <c r="CV8" i="32"/>
  <c r="CW3" i="32"/>
  <c r="CV8" i="31"/>
  <c r="CW3" i="31"/>
  <c r="CV8" i="30"/>
  <c r="CW3" i="30"/>
  <c r="CV8" i="29"/>
  <c r="CW3" i="29"/>
  <c r="CV8" i="28"/>
  <c r="CW3" i="28"/>
  <c r="C102" i="27"/>
  <c r="B102" i="27"/>
  <c r="F102" i="27" s="1"/>
  <c r="C102" i="26"/>
  <c r="B102" i="26"/>
  <c r="F102" i="26" s="1"/>
  <c r="CR7" i="25"/>
  <c r="CS3" i="25"/>
  <c r="CR7" i="24"/>
  <c r="CS3" i="24"/>
  <c r="CQ7" i="23"/>
  <c r="CR3" i="23"/>
  <c r="CQ7" i="22"/>
  <c r="CR3" i="22"/>
  <c r="CR7" i="21"/>
  <c r="CS3" i="21"/>
  <c r="CR7" i="20"/>
  <c r="CS3" i="20"/>
  <c r="CQ7" i="18"/>
  <c r="CR3" i="18"/>
  <c r="CQ7" i="16"/>
  <c r="CR3" i="16"/>
  <c r="CQ7" i="14"/>
  <c r="CR3" i="14"/>
  <c r="CR7" i="14" l="1"/>
  <c r="CS3" i="14"/>
  <c r="CR7" i="16"/>
  <c r="CS3" i="16"/>
  <c r="CR7" i="18"/>
  <c r="CS3" i="18"/>
  <c r="CS7" i="20"/>
  <c r="CT3" i="20"/>
  <c r="CS7" i="21"/>
  <c r="CT3" i="21"/>
  <c r="CR7" i="22"/>
  <c r="CS3" i="22"/>
  <c r="CR7" i="23"/>
  <c r="CS3" i="23"/>
  <c r="CS7" i="24"/>
  <c r="CT3" i="24"/>
  <c r="CS7" i="25"/>
  <c r="CT3" i="25"/>
  <c r="C103" i="26"/>
  <c r="B103" i="26"/>
  <c r="F103" i="26" s="1"/>
  <c r="C103" i="27"/>
  <c r="B103" i="27"/>
  <c r="F103" i="27" s="1"/>
  <c r="CW8" i="28"/>
  <c r="CX3" i="28"/>
  <c r="CW8" i="29"/>
  <c r="CX3" i="29"/>
  <c r="CW8" i="30"/>
  <c r="CX3" i="30"/>
  <c r="CW8" i="31"/>
  <c r="CX3" i="31"/>
  <c r="CW8" i="32"/>
  <c r="CX3" i="32"/>
  <c r="CW8" i="33"/>
  <c r="CX3" i="33"/>
  <c r="CW8" i="34"/>
  <c r="CX3" i="34"/>
  <c r="CW8" i="35"/>
  <c r="CX3" i="35"/>
  <c r="CW8" i="36"/>
  <c r="CX3" i="36"/>
  <c r="CW8" i="38"/>
  <c r="CX3" i="38"/>
  <c r="CW8" i="39"/>
  <c r="CX3" i="39"/>
  <c r="CW8" i="40"/>
  <c r="CX3" i="40"/>
  <c r="CW8" i="41"/>
  <c r="CX3" i="41"/>
  <c r="CW8" i="42"/>
  <c r="CX3" i="42"/>
  <c r="CX8" i="42" l="1"/>
  <c r="CY3" i="42"/>
  <c r="CX8" i="41"/>
  <c r="CY3" i="41"/>
  <c r="CX8" i="40"/>
  <c r="CY3" i="40"/>
  <c r="CX8" i="39"/>
  <c r="CY3" i="39"/>
  <c r="CX8" i="38"/>
  <c r="CY3" i="38"/>
  <c r="CX8" i="36"/>
  <c r="CY3" i="36"/>
  <c r="CX8" i="35"/>
  <c r="CY3" i="35"/>
  <c r="CX8" i="34"/>
  <c r="CY3" i="34"/>
  <c r="CX8" i="33"/>
  <c r="CY3" i="33"/>
  <c r="CX8" i="32"/>
  <c r="CY3" i="32"/>
  <c r="CX8" i="31"/>
  <c r="CY3" i="31"/>
  <c r="CX8" i="30"/>
  <c r="CY3" i="30"/>
  <c r="CX8" i="29"/>
  <c r="CY3" i="29"/>
  <c r="CX8" i="28"/>
  <c r="CY3" i="28"/>
  <c r="C104" i="27"/>
  <c r="B104" i="27"/>
  <c r="F104" i="27" s="1"/>
  <c r="C104" i="26"/>
  <c r="B104" i="26"/>
  <c r="F104" i="26" s="1"/>
  <c r="CT7" i="25"/>
  <c r="CU3" i="25"/>
  <c r="CT7" i="24"/>
  <c r="CU3" i="24"/>
  <c r="CS7" i="23"/>
  <c r="CT3" i="23"/>
  <c r="CS7" i="22"/>
  <c r="CT3" i="22"/>
  <c r="CT7" i="21"/>
  <c r="CU3" i="21"/>
  <c r="CT7" i="20"/>
  <c r="CU3" i="20"/>
  <c r="CS7" i="18"/>
  <c r="CT3" i="18"/>
  <c r="CS7" i="16"/>
  <c r="CT3" i="16"/>
  <c r="CS7" i="14"/>
  <c r="CT3" i="14"/>
  <c r="CT7" i="14" l="1"/>
  <c r="CU3" i="14"/>
  <c r="CT7" i="16"/>
  <c r="CU3" i="16"/>
  <c r="CT7" i="18"/>
  <c r="CU3" i="18"/>
  <c r="CU7" i="20"/>
  <c r="CV3" i="20"/>
  <c r="CU7" i="21"/>
  <c r="CV3" i="21"/>
  <c r="CT7" i="22"/>
  <c r="CU3" i="22"/>
  <c r="CT7" i="23"/>
  <c r="CU3" i="23"/>
  <c r="CU7" i="24"/>
  <c r="CV3" i="24"/>
  <c r="CU7" i="25"/>
  <c r="CV3" i="25"/>
  <c r="C105" i="26"/>
  <c r="B105" i="26"/>
  <c r="F105" i="26" s="1"/>
  <c r="C105" i="27"/>
  <c r="B105" i="27"/>
  <c r="CY8" i="28"/>
  <c r="CZ3" i="28"/>
  <c r="CY8" i="29"/>
  <c r="CZ3" i="29"/>
  <c r="CY8" i="30"/>
  <c r="CZ3" i="30"/>
  <c r="CY8" i="31"/>
  <c r="CZ3" i="31"/>
  <c r="CY8" i="32"/>
  <c r="CZ3" i="32"/>
  <c r="CY8" i="33"/>
  <c r="CZ3" i="33"/>
  <c r="CY8" i="34"/>
  <c r="CZ3" i="34"/>
  <c r="CY8" i="35"/>
  <c r="CZ3" i="35"/>
  <c r="CY8" i="36"/>
  <c r="CZ3" i="36"/>
  <c r="CY8" i="38"/>
  <c r="CZ3" i="38"/>
  <c r="CY8" i="39"/>
  <c r="CZ3" i="39"/>
  <c r="CY8" i="40"/>
  <c r="CZ3" i="40"/>
  <c r="CY8" i="41"/>
  <c r="CZ3" i="41"/>
  <c r="CY8" i="42"/>
  <c r="CZ3" i="42"/>
  <c r="F105" i="27" l="1"/>
  <c r="CZ8" i="42"/>
  <c r="DA3" i="42"/>
  <c r="CZ8" i="41"/>
  <c r="DA3" i="41"/>
  <c r="CZ8" i="40"/>
  <c r="DA3" i="40"/>
  <c r="CZ8" i="39"/>
  <c r="DA3" i="39"/>
  <c r="CZ8" i="38"/>
  <c r="DA3" i="38"/>
  <c r="CZ8" i="36"/>
  <c r="DA3" i="36"/>
  <c r="CZ8" i="35"/>
  <c r="DA3" i="35"/>
  <c r="CZ8" i="34"/>
  <c r="DA3" i="34"/>
  <c r="CZ8" i="33"/>
  <c r="DA3" i="33"/>
  <c r="CZ8" i="32"/>
  <c r="DA3" i="32"/>
  <c r="CZ8" i="31"/>
  <c r="DA3" i="31"/>
  <c r="CZ8" i="30"/>
  <c r="DA3" i="30"/>
  <c r="CZ8" i="29"/>
  <c r="DA3" i="29"/>
  <c r="CZ8" i="28"/>
  <c r="DA3" i="28"/>
  <c r="C106" i="27"/>
  <c r="B106" i="27"/>
  <c r="C106" i="26"/>
  <c r="B106" i="26"/>
  <c r="F106" i="26" s="1"/>
  <c r="CV7" i="25"/>
  <c r="CW3" i="25"/>
  <c r="CV7" i="24"/>
  <c r="CW3" i="24"/>
  <c r="CU7" i="23"/>
  <c r="CV3" i="23"/>
  <c r="CU7" i="22"/>
  <c r="CV3" i="22"/>
  <c r="CV7" i="21"/>
  <c r="CW3" i="21"/>
  <c r="CV7" i="20"/>
  <c r="CW3" i="20"/>
  <c r="CU7" i="18"/>
  <c r="CV3" i="18"/>
  <c r="CU7" i="16"/>
  <c r="CV3" i="16"/>
  <c r="CU7" i="14"/>
  <c r="CV3" i="14"/>
  <c r="F106" i="27" l="1"/>
  <c r="CV7" i="14"/>
  <c r="CW3" i="14"/>
  <c r="CV7" i="16"/>
  <c r="CW3" i="16"/>
  <c r="CV7" i="18"/>
  <c r="CW3" i="18"/>
  <c r="CW7" i="20"/>
  <c r="CX3" i="20"/>
  <c r="CW7" i="21"/>
  <c r="CX3" i="21"/>
  <c r="CV7" i="22"/>
  <c r="CW3" i="22"/>
  <c r="CV7" i="23"/>
  <c r="CW3" i="23"/>
  <c r="CW7" i="24"/>
  <c r="CX3" i="24"/>
  <c r="CW7" i="25"/>
  <c r="CX3" i="25"/>
  <c r="C107" i="26"/>
  <c r="B107" i="26"/>
  <c r="F107" i="26" s="1"/>
  <c r="C107" i="27"/>
  <c r="B107" i="27"/>
  <c r="DA8" i="28"/>
  <c r="DB3" i="28"/>
  <c r="DA8" i="29"/>
  <c r="DB3" i="29"/>
  <c r="DA8" i="30"/>
  <c r="DB3" i="30"/>
  <c r="DA8" i="31"/>
  <c r="DB3" i="31"/>
  <c r="DA8" i="32"/>
  <c r="DB3" i="32"/>
  <c r="DA8" i="33"/>
  <c r="DB3" i="33"/>
  <c r="DA8" i="34"/>
  <c r="DB3" i="34"/>
  <c r="DA8" i="35"/>
  <c r="DB3" i="35"/>
  <c r="DA8" i="36"/>
  <c r="DB3" i="36"/>
  <c r="DA8" i="38"/>
  <c r="DB3" i="38"/>
  <c r="DA8" i="39"/>
  <c r="DB3" i="39"/>
  <c r="DA8" i="40"/>
  <c r="DB3" i="40"/>
  <c r="DA8" i="41"/>
  <c r="DB3" i="41"/>
  <c r="DA8" i="42"/>
  <c r="DB3" i="42"/>
  <c r="F107" i="27" l="1"/>
  <c r="DB8" i="42"/>
  <c r="DC3" i="42"/>
  <c r="DB8" i="41"/>
  <c r="DC3" i="41"/>
  <c r="DB8" i="40"/>
  <c r="DC3" i="40"/>
  <c r="DB8" i="39"/>
  <c r="DC3" i="39"/>
  <c r="DB8" i="38"/>
  <c r="DC3" i="38"/>
  <c r="DB8" i="36"/>
  <c r="DC3" i="36"/>
  <c r="DB8" i="35"/>
  <c r="DC3" i="35"/>
  <c r="DB8" i="34"/>
  <c r="DC3" i="34"/>
  <c r="DB8" i="33"/>
  <c r="DC3" i="33"/>
  <c r="DB8" i="32"/>
  <c r="DC3" i="32"/>
  <c r="DB8" i="31"/>
  <c r="DC3" i="31"/>
  <c r="DB8" i="30"/>
  <c r="DC3" i="30"/>
  <c r="DB8" i="29"/>
  <c r="DC3" i="29"/>
  <c r="DB8" i="28"/>
  <c r="DC3" i="28"/>
  <c r="C108" i="27"/>
  <c r="B108" i="27"/>
  <c r="F108" i="27" s="1"/>
  <c r="C108" i="26"/>
  <c r="B108" i="26"/>
  <c r="F108" i="26" s="1"/>
  <c r="CX7" i="25"/>
  <c r="CY3" i="25"/>
  <c r="CX7" i="24"/>
  <c r="CY3" i="24"/>
  <c r="CW7" i="23"/>
  <c r="CX3" i="23"/>
  <c r="CW7" i="22"/>
  <c r="CX3" i="22"/>
  <c r="CX7" i="21"/>
  <c r="CY3" i="21"/>
  <c r="CX7" i="20"/>
  <c r="CY3" i="20"/>
  <c r="CW7" i="18"/>
  <c r="CX3" i="18"/>
  <c r="CW7" i="16"/>
  <c r="CX3" i="16"/>
  <c r="CW7" i="14"/>
  <c r="CX3" i="14"/>
  <c r="CX7" i="14" l="1"/>
  <c r="CY3" i="14"/>
  <c r="CX7" i="16"/>
  <c r="CY3" i="16"/>
  <c r="CX7" i="18"/>
  <c r="CY3" i="18"/>
  <c r="CY7" i="20"/>
  <c r="CZ3" i="20"/>
  <c r="CY7" i="21"/>
  <c r="CZ3" i="21"/>
  <c r="CX7" i="22"/>
  <c r="CY3" i="22"/>
  <c r="CX7" i="23"/>
  <c r="CY3" i="23"/>
  <c r="CY7" i="24"/>
  <c r="CZ3" i="24"/>
  <c r="CY7" i="25"/>
  <c r="CZ3" i="25"/>
  <c r="C109" i="26"/>
  <c r="B109" i="26"/>
  <c r="F109" i="26" s="1"/>
  <c r="C109" i="27"/>
  <c r="B109" i="27"/>
  <c r="F109" i="27" s="1"/>
  <c r="DC8" i="28"/>
  <c r="DD3" i="28"/>
  <c r="DC8" i="29"/>
  <c r="DD3" i="29"/>
  <c r="DC8" i="30"/>
  <c r="DD3" i="30"/>
  <c r="DC8" i="31"/>
  <c r="DD3" i="31"/>
  <c r="DC8" i="32"/>
  <c r="DD3" i="32"/>
  <c r="DC8" i="33"/>
  <c r="DD3" i="33"/>
  <c r="DC8" i="34"/>
  <c r="DD3" i="34"/>
  <c r="DC8" i="35"/>
  <c r="DD3" i="35"/>
  <c r="DC8" i="36"/>
  <c r="DD3" i="36"/>
  <c r="DC8" i="38"/>
  <c r="DD3" i="38"/>
  <c r="DC8" i="39"/>
  <c r="DD3" i="39"/>
  <c r="DC8" i="40"/>
  <c r="DD3" i="40"/>
  <c r="DC8" i="41"/>
  <c r="DD3" i="41"/>
  <c r="DC8" i="42"/>
  <c r="DD3" i="42"/>
  <c r="DD8" i="42" l="1"/>
  <c r="DE3" i="42"/>
  <c r="DD8" i="41"/>
  <c r="DE3" i="41"/>
  <c r="DD8" i="40"/>
  <c r="DE3" i="40"/>
  <c r="DD8" i="39"/>
  <c r="DE3" i="39"/>
  <c r="DD8" i="38"/>
  <c r="DE3" i="38"/>
  <c r="DD8" i="36"/>
  <c r="DE3" i="36"/>
  <c r="DD8" i="35"/>
  <c r="DE3" i="35"/>
  <c r="DD8" i="34"/>
  <c r="DE3" i="34"/>
  <c r="DD8" i="33"/>
  <c r="DE3" i="33"/>
  <c r="DD8" i="32"/>
  <c r="DE3" i="32"/>
  <c r="DD8" i="31"/>
  <c r="DE3" i="31"/>
  <c r="DD8" i="30"/>
  <c r="DE3" i="30"/>
  <c r="DD8" i="29"/>
  <c r="DE3" i="29"/>
  <c r="DD8" i="28"/>
  <c r="DE3" i="28"/>
  <c r="C110" i="27"/>
  <c r="B110" i="27"/>
  <c r="F110" i="27" s="1"/>
  <c r="C110" i="26"/>
  <c r="B110" i="26"/>
  <c r="F110" i="26" s="1"/>
  <c r="CZ7" i="25"/>
  <c r="DA3" i="25"/>
  <c r="CZ7" i="24"/>
  <c r="DA3" i="24"/>
  <c r="CY7" i="23"/>
  <c r="CZ3" i="23"/>
  <c r="CY7" i="22"/>
  <c r="CZ3" i="22"/>
  <c r="CZ7" i="21"/>
  <c r="DA3" i="21"/>
  <c r="CZ7" i="20"/>
  <c r="DA3" i="20"/>
  <c r="CY7" i="18"/>
  <c r="CZ3" i="18"/>
  <c r="CY7" i="16"/>
  <c r="CZ3" i="16"/>
  <c r="CY7" i="14"/>
  <c r="CZ3" i="14"/>
  <c r="CZ7" i="14" l="1"/>
  <c r="DA3" i="14"/>
  <c r="CZ7" i="16"/>
  <c r="DA3" i="16"/>
  <c r="CZ7" i="18"/>
  <c r="DA3" i="18"/>
  <c r="DA7" i="20"/>
  <c r="DB3" i="20"/>
  <c r="DA7" i="21"/>
  <c r="DB3" i="21"/>
  <c r="CZ7" i="22"/>
  <c r="DA3" i="22"/>
  <c r="CZ7" i="23"/>
  <c r="DA3" i="23"/>
  <c r="DA7" i="24"/>
  <c r="DB3" i="24"/>
  <c r="DA7" i="25"/>
  <c r="DB3" i="25"/>
  <c r="C111" i="26"/>
  <c r="B111" i="26"/>
  <c r="F111" i="26" s="1"/>
  <c r="C111" i="27"/>
  <c r="B111" i="27"/>
  <c r="F111" i="27" s="1"/>
  <c r="DE8" i="28"/>
  <c r="DF3" i="28"/>
  <c r="DE8" i="29"/>
  <c r="DF3" i="29"/>
  <c r="DE8" i="30"/>
  <c r="DF3" i="30"/>
  <c r="DE8" i="31"/>
  <c r="DF3" i="31"/>
  <c r="DE8" i="32"/>
  <c r="DF3" i="32"/>
  <c r="DE8" i="33"/>
  <c r="DF3" i="33"/>
  <c r="DE8" i="34"/>
  <c r="DF3" i="34"/>
  <c r="DE8" i="35"/>
  <c r="DF3" i="35"/>
  <c r="DE8" i="36"/>
  <c r="DF3" i="36"/>
  <c r="DE8" i="38"/>
  <c r="DF3" i="38"/>
  <c r="DE8" i="39"/>
  <c r="DF3" i="39"/>
  <c r="DE8" i="40"/>
  <c r="DF3" i="40"/>
  <c r="DE8" i="41"/>
  <c r="DF3" i="41"/>
  <c r="DE8" i="42"/>
  <c r="DF3" i="42"/>
  <c r="DF8" i="42" l="1"/>
  <c r="DG3" i="42"/>
  <c r="DF8" i="41"/>
  <c r="DG3" i="41"/>
  <c r="DF8" i="40"/>
  <c r="DG3" i="40"/>
  <c r="DF8" i="39"/>
  <c r="DG3" i="39"/>
  <c r="DF8" i="38"/>
  <c r="DG3" i="38"/>
  <c r="DF8" i="36"/>
  <c r="DG3" i="36"/>
  <c r="DF8" i="35"/>
  <c r="DG3" i="35"/>
  <c r="DF8" i="34"/>
  <c r="DG3" i="34"/>
  <c r="DF8" i="33"/>
  <c r="DG3" i="33"/>
  <c r="DF8" i="32"/>
  <c r="DG3" i="32"/>
  <c r="DF8" i="31"/>
  <c r="DG3" i="31"/>
  <c r="DF8" i="30"/>
  <c r="DG3" i="30"/>
  <c r="DF8" i="29"/>
  <c r="DG3" i="29"/>
  <c r="DF8" i="28"/>
  <c r="DG3" i="28"/>
  <c r="C112" i="27"/>
  <c r="B112" i="27"/>
  <c r="C112" i="26"/>
  <c r="B112" i="26"/>
  <c r="F112" i="26" s="1"/>
  <c r="DB7" i="25"/>
  <c r="DC3" i="25"/>
  <c r="DB7" i="24"/>
  <c r="DC3" i="24"/>
  <c r="DA7" i="23"/>
  <c r="DB3" i="23"/>
  <c r="DA7" i="22"/>
  <c r="DB3" i="22"/>
  <c r="DB7" i="21"/>
  <c r="DC3" i="21"/>
  <c r="DB7" i="20"/>
  <c r="DC3" i="20"/>
  <c r="DA7" i="18"/>
  <c r="DB3" i="18"/>
  <c r="DA7" i="16"/>
  <c r="DB3" i="16"/>
  <c r="DA7" i="14"/>
  <c r="DB3" i="14"/>
  <c r="F112" i="27" l="1"/>
  <c r="DB7" i="14"/>
  <c r="DC3" i="14"/>
  <c r="DB7" i="16"/>
  <c r="DC3" i="16"/>
  <c r="DB7" i="18"/>
  <c r="DC3" i="18"/>
  <c r="DC7" i="20"/>
  <c r="DD3" i="20"/>
  <c r="DC7" i="21"/>
  <c r="DD3" i="21"/>
  <c r="DB7" i="22"/>
  <c r="DC3" i="22"/>
  <c r="DB7" i="23"/>
  <c r="DC3" i="23"/>
  <c r="DC7" i="24"/>
  <c r="DD3" i="24"/>
  <c r="DC7" i="25"/>
  <c r="DD3" i="25"/>
  <c r="C113" i="26"/>
  <c r="B113" i="26"/>
  <c r="F113" i="26" s="1"/>
  <c r="C113" i="27"/>
  <c r="B113" i="27"/>
  <c r="DG8" i="28"/>
  <c r="DH3" i="28"/>
  <c r="DG8" i="29"/>
  <c r="DH3" i="29"/>
  <c r="DG8" i="30"/>
  <c r="DH3" i="30"/>
  <c r="DG8" i="31"/>
  <c r="DH3" i="31"/>
  <c r="DG8" i="32"/>
  <c r="DH3" i="32"/>
  <c r="DG8" i="33"/>
  <c r="DH3" i="33"/>
  <c r="DG8" i="34"/>
  <c r="DH3" i="34"/>
  <c r="DG8" i="35"/>
  <c r="DH3" i="35"/>
  <c r="DG8" i="36"/>
  <c r="DH3" i="36"/>
  <c r="DG8" i="38"/>
  <c r="DH3" i="38"/>
  <c r="DG8" i="39"/>
  <c r="DH3" i="39"/>
  <c r="DG8" i="40"/>
  <c r="DH3" i="40"/>
  <c r="DG8" i="41"/>
  <c r="DH3" i="41"/>
  <c r="DG8" i="42"/>
  <c r="DH3" i="42"/>
  <c r="F113" i="27" l="1"/>
  <c r="DH8" i="42"/>
  <c r="DI3" i="42"/>
  <c r="DH8" i="41"/>
  <c r="DI3" i="41"/>
  <c r="DH8" i="40"/>
  <c r="DI3" i="40"/>
  <c r="DH8" i="39"/>
  <c r="DI3" i="39"/>
  <c r="DH8" i="38"/>
  <c r="DI3" i="38"/>
  <c r="DH8" i="36"/>
  <c r="DI3" i="36"/>
  <c r="DH8" i="35"/>
  <c r="DI3" i="35"/>
  <c r="DH8" i="34"/>
  <c r="DI3" i="34"/>
  <c r="DH8" i="33"/>
  <c r="DI3" i="33"/>
  <c r="DH8" i="32"/>
  <c r="DI3" i="32"/>
  <c r="DH8" i="31"/>
  <c r="DI3" i="31"/>
  <c r="DH8" i="30"/>
  <c r="DI3" i="30"/>
  <c r="DH8" i="29"/>
  <c r="DI3" i="29"/>
  <c r="DH8" i="28"/>
  <c r="DI3" i="28"/>
  <c r="C114" i="27"/>
  <c r="B114" i="27"/>
  <c r="F114" i="27" s="1"/>
  <c r="C114" i="26"/>
  <c r="B114" i="26"/>
  <c r="F114" i="26" s="1"/>
  <c r="DD7" i="25"/>
  <c r="DE3" i="25"/>
  <c r="DD7" i="24"/>
  <c r="DE3" i="24"/>
  <c r="DC7" i="23"/>
  <c r="DD3" i="23"/>
  <c r="DC7" i="22"/>
  <c r="DD3" i="22"/>
  <c r="DD7" i="21"/>
  <c r="DE3" i="21"/>
  <c r="DD7" i="20"/>
  <c r="DE3" i="20"/>
  <c r="DC7" i="18"/>
  <c r="DD3" i="18"/>
  <c r="DC7" i="16"/>
  <c r="DD3" i="16"/>
  <c r="DC7" i="14"/>
  <c r="DD3" i="14"/>
  <c r="DD7" i="14" l="1"/>
  <c r="DE3" i="14"/>
  <c r="DD7" i="16"/>
  <c r="DE3" i="16"/>
  <c r="DD7" i="18"/>
  <c r="DE3" i="18"/>
  <c r="DE7" i="20"/>
  <c r="DF3" i="20"/>
  <c r="DE7" i="21"/>
  <c r="DF3" i="21"/>
  <c r="DD7" i="22"/>
  <c r="DE3" i="22"/>
  <c r="DD7" i="23"/>
  <c r="DE3" i="23"/>
  <c r="DE7" i="24"/>
  <c r="DF3" i="24"/>
  <c r="DE7" i="25"/>
  <c r="DF3" i="25"/>
  <c r="C115" i="26"/>
  <c r="B115" i="26"/>
  <c r="F115" i="26" s="1"/>
  <c r="C115" i="27"/>
  <c r="B115" i="27"/>
  <c r="F115" i="27" s="1"/>
  <c r="DI8" i="28"/>
  <c r="DJ3" i="28"/>
  <c r="DI8" i="29"/>
  <c r="DJ3" i="29"/>
  <c r="DI8" i="30"/>
  <c r="DJ3" i="30"/>
  <c r="DI8" i="31"/>
  <c r="DJ3" i="31"/>
  <c r="DI8" i="32"/>
  <c r="DJ3" i="32"/>
  <c r="DI8" i="33"/>
  <c r="DJ3" i="33"/>
  <c r="DI8" i="34"/>
  <c r="DJ3" i="34"/>
  <c r="DI8" i="35"/>
  <c r="DJ3" i="35"/>
  <c r="DI8" i="36"/>
  <c r="DJ3" i="36"/>
  <c r="DI8" i="38"/>
  <c r="DJ3" i="38"/>
  <c r="DI8" i="39"/>
  <c r="DJ3" i="39"/>
  <c r="DI8" i="40"/>
  <c r="DJ3" i="40"/>
  <c r="DI8" i="41"/>
  <c r="DJ3" i="41"/>
  <c r="DI8" i="42"/>
  <c r="DJ3" i="42"/>
  <c r="DJ8" i="42" l="1"/>
  <c r="DK3" i="42"/>
  <c r="DJ8" i="41"/>
  <c r="DK3" i="41"/>
  <c r="DJ8" i="40"/>
  <c r="DK3" i="40"/>
  <c r="DJ8" i="39"/>
  <c r="DK3" i="39"/>
  <c r="DJ8" i="38"/>
  <c r="DK3" i="38"/>
  <c r="DJ8" i="36"/>
  <c r="DK3" i="36"/>
  <c r="DJ8" i="35"/>
  <c r="DK3" i="35"/>
  <c r="DJ8" i="34"/>
  <c r="DK3" i="34"/>
  <c r="DJ8" i="33"/>
  <c r="DK3" i="33"/>
  <c r="DJ8" i="32"/>
  <c r="DK3" i="32"/>
  <c r="DJ8" i="31"/>
  <c r="DK3" i="31"/>
  <c r="DJ8" i="30"/>
  <c r="DK3" i="30"/>
  <c r="DJ8" i="29"/>
  <c r="DK3" i="29"/>
  <c r="DJ8" i="28"/>
  <c r="DK3" i="28"/>
  <c r="C116" i="27"/>
  <c r="B116" i="27"/>
  <c r="F116" i="27" s="1"/>
  <c r="C116" i="26"/>
  <c r="B116" i="26"/>
  <c r="F116" i="26" s="1"/>
  <c r="DF7" i="25"/>
  <c r="DG3" i="25"/>
  <c r="DF7" i="24"/>
  <c r="DG3" i="24"/>
  <c r="DE7" i="23"/>
  <c r="DF3" i="23"/>
  <c r="DE7" i="22"/>
  <c r="DF3" i="22"/>
  <c r="DF7" i="21"/>
  <c r="DG3" i="21"/>
  <c r="DF7" i="20"/>
  <c r="DG3" i="20"/>
  <c r="DE7" i="18"/>
  <c r="DF3" i="18"/>
  <c r="DE7" i="16"/>
  <c r="DF3" i="16"/>
  <c r="DE7" i="14"/>
  <c r="DF3" i="14"/>
  <c r="DF7" i="14" l="1"/>
  <c r="DG3" i="14"/>
  <c r="DF7" i="16"/>
  <c r="DG3" i="16"/>
  <c r="DF7" i="18"/>
  <c r="DG3" i="18"/>
  <c r="DG7" i="20"/>
  <c r="DH3" i="20"/>
  <c r="DG7" i="21"/>
  <c r="DH3" i="21"/>
  <c r="DF7" i="22"/>
  <c r="DG3" i="22"/>
  <c r="DF7" i="23"/>
  <c r="DG3" i="23"/>
  <c r="DG7" i="24"/>
  <c r="DH3" i="24"/>
  <c r="DG7" i="25"/>
  <c r="DH3" i="25"/>
  <c r="C117" i="26"/>
  <c r="B117" i="26"/>
  <c r="F117" i="26" s="1"/>
  <c r="C117" i="27"/>
  <c r="B117" i="27"/>
  <c r="DK8" i="28"/>
  <c r="DL3" i="28"/>
  <c r="DK8" i="29"/>
  <c r="DL3" i="29"/>
  <c r="DK8" i="30"/>
  <c r="DL3" i="30"/>
  <c r="DK8" i="31"/>
  <c r="DL3" i="31"/>
  <c r="DK8" i="32"/>
  <c r="DL3" i="32"/>
  <c r="DK8" i="33"/>
  <c r="DL3" i="33"/>
  <c r="DK8" i="34"/>
  <c r="DL3" i="34"/>
  <c r="DK8" i="35"/>
  <c r="DL3" i="35"/>
  <c r="DK8" i="36"/>
  <c r="DL3" i="36"/>
  <c r="DK8" i="38"/>
  <c r="DL3" i="38"/>
  <c r="DK8" i="39"/>
  <c r="DL3" i="39"/>
  <c r="DK8" i="40"/>
  <c r="DL3" i="40"/>
  <c r="DK8" i="41"/>
  <c r="DL3" i="41"/>
  <c r="DK8" i="42"/>
  <c r="DL3" i="42"/>
  <c r="F117" i="27" l="1"/>
  <c r="DL8" i="42"/>
  <c r="DM3" i="42"/>
  <c r="DL8" i="41"/>
  <c r="DM3" i="41"/>
  <c r="DL8" i="40"/>
  <c r="DM3" i="40"/>
  <c r="DL8" i="39"/>
  <c r="DM3" i="39"/>
  <c r="DL8" i="38"/>
  <c r="DM3" i="38"/>
  <c r="DL8" i="36"/>
  <c r="DM3" i="36"/>
  <c r="DL8" i="35"/>
  <c r="DM3" i="35"/>
  <c r="DL8" i="34"/>
  <c r="DM3" i="34"/>
  <c r="DL8" i="33"/>
  <c r="DM3" i="33"/>
  <c r="DL8" i="32"/>
  <c r="DM3" i="32"/>
  <c r="DL8" i="31"/>
  <c r="DM3" i="31"/>
  <c r="DL8" i="30"/>
  <c r="DM3" i="30"/>
  <c r="DL8" i="29"/>
  <c r="DM3" i="29"/>
  <c r="DL8" i="28"/>
  <c r="DM3" i="28"/>
  <c r="C118" i="27"/>
  <c r="B118" i="27"/>
  <c r="F118" i="27" s="1"/>
  <c r="C118" i="26"/>
  <c r="B118" i="26"/>
  <c r="F118" i="26" s="1"/>
  <c r="DH7" i="25"/>
  <c r="DI3" i="25"/>
  <c r="DH7" i="24"/>
  <c r="DI3" i="24"/>
  <c r="DG7" i="23"/>
  <c r="DH3" i="23"/>
  <c r="DG7" i="22"/>
  <c r="DH3" i="22"/>
  <c r="DH7" i="21"/>
  <c r="DI3" i="21"/>
  <c r="DH7" i="20"/>
  <c r="DI3" i="20"/>
  <c r="DG7" i="18"/>
  <c r="DH3" i="18"/>
  <c r="DG7" i="16"/>
  <c r="DH3" i="16"/>
  <c r="DG7" i="14"/>
  <c r="DH3" i="14"/>
  <c r="DH7" i="14" l="1"/>
  <c r="DI3" i="14"/>
  <c r="DH7" i="16"/>
  <c r="DI3" i="16"/>
  <c r="DH7" i="18"/>
  <c r="DI3" i="18"/>
  <c r="DI7" i="20"/>
  <c r="DJ3" i="20"/>
  <c r="DI7" i="21"/>
  <c r="DJ3" i="21"/>
  <c r="DH7" i="22"/>
  <c r="DI3" i="22"/>
  <c r="DH7" i="23"/>
  <c r="DI3" i="23"/>
  <c r="DI7" i="24"/>
  <c r="DJ3" i="24"/>
  <c r="DI7" i="25"/>
  <c r="DJ3" i="25"/>
  <c r="C119" i="26"/>
  <c r="B119" i="26"/>
  <c r="F119" i="26" s="1"/>
  <c r="C119" i="27"/>
  <c r="B119" i="27"/>
  <c r="F119" i="27" s="1"/>
  <c r="DM8" i="28"/>
  <c r="DN3" i="28"/>
  <c r="DM8" i="29"/>
  <c r="DN3" i="29"/>
  <c r="DM8" i="30"/>
  <c r="DN3" i="30"/>
  <c r="DM8" i="31"/>
  <c r="DN3" i="31"/>
  <c r="DM8" i="32"/>
  <c r="DN3" i="32"/>
  <c r="DM8" i="33"/>
  <c r="DN3" i="33"/>
  <c r="DM8" i="34"/>
  <c r="DN3" i="34"/>
  <c r="DM8" i="35"/>
  <c r="DN3" i="35"/>
  <c r="DM8" i="36"/>
  <c r="DN3" i="36"/>
  <c r="DM8" i="38"/>
  <c r="DN3" i="38"/>
  <c r="DM8" i="39"/>
  <c r="DN3" i="39"/>
  <c r="DM8" i="40"/>
  <c r="DN3" i="40"/>
  <c r="DM8" i="41"/>
  <c r="DN3" i="41"/>
  <c r="DM8" i="42"/>
  <c r="DN3" i="42"/>
  <c r="DN8" i="42" l="1"/>
  <c r="DO3" i="42"/>
  <c r="DN8" i="41"/>
  <c r="DO3" i="41"/>
  <c r="DN8" i="40"/>
  <c r="DO3" i="40"/>
  <c r="DN8" i="39"/>
  <c r="DO3" i="39"/>
  <c r="DN8" i="38"/>
  <c r="DO3" i="38"/>
  <c r="DN8" i="36"/>
  <c r="DO3" i="36"/>
  <c r="DN8" i="35"/>
  <c r="DO3" i="35"/>
  <c r="DN8" i="34"/>
  <c r="DO3" i="34"/>
  <c r="DN8" i="33"/>
  <c r="DO3" i="33"/>
  <c r="DN8" i="32"/>
  <c r="DO3" i="32"/>
  <c r="DN8" i="31"/>
  <c r="DO3" i="31"/>
  <c r="DO8" i="31" s="1"/>
  <c r="DN8" i="30"/>
  <c r="DO3" i="30"/>
  <c r="DN8" i="29"/>
  <c r="DO3" i="29"/>
  <c r="DN8" i="28"/>
  <c r="DO3" i="28"/>
  <c r="C120" i="27"/>
  <c r="B120" i="27"/>
  <c r="C120" i="26"/>
  <c r="B120" i="26"/>
  <c r="F120" i="26" s="1"/>
  <c r="DJ7" i="25"/>
  <c r="DK3" i="25"/>
  <c r="DJ7" i="24"/>
  <c r="DK3" i="24"/>
  <c r="DI7" i="23"/>
  <c r="DJ3" i="23"/>
  <c r="DI7" i="22"/>
  <c r="DJ3" i="22"/>
  <c r="DJ7" i="21"/>
  <c r="DK3" i="21"/>
  <c r="DJ7" i="20"/>
  <c r="DK3" i="20"/>
  <c r="DI7" i="18"/>
  <c r="DJ3" i="18"/>
  <c r="DI7" i="16"/>
  <c r="DJ3" i="16"/>
  <c r="DI7" i="14"/>
  <c r="DJ3" i="14"/>
  <c r="F120" i="27" l="1"/>
  <c r="DJ7" i="14"/>
  <c r="DK3" i="14"/>
  <c r="DJ7" i="16"/>
  <c r="DK3" i="16"/>
  <c r="DJ7" i="18"/>
  <c r="DK3" i="18"/>
  <c r="DK7" i="20"/>
  <c r="DL3" i="20"/>
  <c r="DK7" i="21"/>
  <c r="DL3" i="21"/>
  <c r="DJ7" i="22"/>
  <c r="DK3" i="22"/>
  <c r="DJ7" i="23"/>
  <c r="DK3" i="23"/>
  <c r="DK7" i="24"/>
  <c r="DL3" i="24"/>
  <c r="DK7" i="25"/>
  <c r="DL3" i="25"/>
  <c r="C121" i="26"/>
  <c r="B121" i="26"/>
  <c r="F121" i="26" s="1"/>
  <c r="C121" i="27"/>
  <c r="B121" i="27"/>
  <c r="F121" i="27" s="1"/>
  <c r="DO8" i="28"/>
  <c r="DP3" i="28"/>
  <c r="DO8" i="29"/>
  <c r="DP3" i="29"/>
  <c r="DO8" i="30"/>
  <c r="DP3" i="30"/>
  <c r="DO8" i="32"/>
  <c r="DP3" i="32"/>
  <c r="DO8" i="33"/>
  <c r="DP3" i="33"/>
  <c r="DO8" i="34"/>
  <c r="DP3" i="34"/>
  <c r="DO8" i="35"/>
  <c r="DP3" i="35"/>
  <c r="DO8" i="36"/>
  <c r="DP3" i="36"/>
  <c r="DO8" i="38"/>
  <c r="DP3" i="38"/>
  <c r="DO8" i="39"/>
  <c r="DP3" i="39"/>
  <c r="DO8" i="40"/>
  <c r="DP3" i="40"/>
  <c r="DO8" i="41"/>
  <c r="DP3" i="41"/>
  <c r="DO8" i="42"/>
  <c r="DP3" i="42"/>
  <c r="DP8" i="42" l="1"/>
  <c r="DQ3" i="42"/>
  <c r="DP8" i="41"/>
  <c r="DQ3" i="41"/>
  <c r="DP8" i="40"/>
  <c r="DQ3" i="40"/>
  <c r="DP8" i="39"/>
  <c r="DQ3" i="39"/>
  <c r="DP8" i="38"/>
  <c r="DQ3" i="38"/>
  <c r="DP8" i="36"/>
  <c r="DQ3" i="36"/>
  <c r="DP8" i="35"/>
  <c r="DQ3" i="35"/>
  <c r="DP8" i="34"/>
  <c r="DQ3" i="34"/>
  <c r="DP8" i="33"/>
  <c r="DQ3" i="33"/>
  <c r="DP8" i="32"/>
  <c r="DQ3" i="32"/>
  <c r="DP8" i="30"/>
  <c r="DQ3" i="30"/>
  <c r="DP8" i="29"/>
  <c r="DQ3" i="29"/>
  <c r="DP8" i="28"/>
  <c r="DQ3" i="28"/>
  <c r="C122" i="27"/>
  <c r="B122" i="27"/>
  <c r="F122" i="27" s="1"/>
  <c r="C122" i="26"/>
  <c r="B122" i="26"/>
  <c r="F122" i="26" s="1"/>
  <c r="DL7" i="25"/>
  <c r="DM3" i="25"/>
  <c r="DL7" i="24"/>
  <c r="DM3" i="24"/>
  <c r="DK7" i="23"/>
  <c r="DL3" i="23"/>
  <c r="DK7" i="22"/>
  <c r="DL3" i="22"/>
  <c r="DL7" i="21"/>
  <c r="DM3" i="21"/>
  <c r="DL7" i="20"/>
  <c r="DM3" i="20"/>
  <c r="DK7" i="18"/>
  <c r="DL3" i="18"/>
  <c r="DK7" i="16"/>
  <c r="DL3" i="16"/>
  <c r="DK7" i="14"/>
  <c r="DL3" i="14"/>
  <c r="DL7" i="14" l="1"/>
  <c r="DM3" i="14"/>
  <c r="DL7" i="16"/>
  <c r="DM3" i="16"/>
  <c r="DL7" i="18"/>
  <c r="DM3" i="18"/>
  <c r="DM7" i="20"/>
  <c r="DN3" i="20"/>
  <c r="DM7" i="21"/>
  <c r="DN3" i="21"/>
  <c r="DL7" i="22"/>
  <c r="DM3" i="22"/>
  <c r="DL7" i="23"/>
  <c r="DM3" i="23"/>
  <c r="DM7" i="24"/>
  <c r="DN3" i="24"/>
  <c r="DM7" i="25"/>
  <c r="DN3" i="25"/>
  <c r="C123" i="26"/>
  <c r="B123" i="26"/>
  <c r="F123" i="26" s="1"/>
  <c r="C123" i="27"/>
  <c r="B123" i="27"/>
  <c r="F123" i="27" s="1"/>
  <c r="DQ8" i="28"/>
  <c r="DR3" i="28"/>
  <c r="DQ8" i="29"/>
  <c r="DR3" i="29"/>
  <c r="DQ8" i="30"/>
  <c r="DR3" i="30"/>
  <c r="DQ8" i="32"/>
  <c r="DR3" i="32"/>
  <c r="DQ8" i="33"/>
  <c r="DR3" i="33"/>
  <c r="DQ8" i="34"/>
  <c r="DR3" i="34"/>
  <c r="DQ8" i="35"/>
  <c r="DR3" i="35"/>
  <c r="DQ8" i="36"/>
  <c r="DR3" i="36"/>
  <c r="DQ8" i="38"/>
  <c r="DR3" i="38"/>
  <c r="DQ8" i="39"/>
  <c r="DR3" i="39"/>
  <c r="DQ8" i="40"/>
  <c r="DR3" i="40"/>
  <c r="DQ8" i="41"/>
  <c r="DR3" i="41"/>
  <c r="DQ8" i="42"/>
  <c r="DR3" i="42"/>
  <c r="DR8" i="42" l="1"/>
  <c r="DS3" i="42"/>
  <c r="DR8" i="41"/>
  <c r="DS3" i="41"/>
  <c r="DR8" i="40"/>
  <c r="DS3" i="40"/>
  <c r="DR8" i="39"/>
  <c r="DS3" i="39"/>
  <c r="DR8" i="38"/>
  <c r="DS3" i="38"/>
  <c r="DR8" i="36"/>
  <c r="DS3" i="36"/>
  <c r="DR8" i="35"/>
  <c r="DS3" i="35"/>
  <c r="DR8" i="34"/>
  <c r="DS3" i="34"/>
  <c r="DR8" i="33"/>
  <c r="DS3" i="33"/>
  <c r="DR8" i="32"/>
  <c r="DS3" i="32"/>
  <c r="DR8" i="30"/>
  <c r="DS3" i="30"/>
  <c r="DR8" i="29"/>
  <c r="DS3" i="29"/>
  <c r="DR8" i="28"/>
  <c r="DS3" i="28"/>
  <c r="C124" i="27"/>
  <c r="B124" i="27"/>
  <c r="F124" i="27" s="1"/>
  <c r="C124" i="26"/>
  <c r="B124" i="26"/>
  <c r="F124" i="26" s="1"/>
  <c r="DN7" i="25"/>
  <c r="DO3" i="25"/>
  <c r="DN7" i="24"/>
  <c r="DO3" i="24"/>
  <c r="DM7" i="23"/>
  <c r="DN3" i="23"/>
  <c r="DM7" i="22"/>
  <c r="DN3" i="22"/>
  <c r="DN7" i="21"/>
  <c r="DO3" i="21"/>
  <c r="DN7" i="20"/>
  <c r="DO3" i="20"/>
  <c r="DM7" i="18"/>
  <c r="DN3" i="18"/>
  <c r="DM7" i="16"/>
  <c r="DN3" i="16"/>
  <c r="DM7" i="14"/>
  <c r="DN3" i="14"/>
  <c r="DN7" i="14" l="1"/>
  <c r="DO3" i="14"/>
  <c r="DN7" i="16"/>
  <c r="DO3" i="16"/>
  <c r="DN7" i="18"/>
  <c r="DO3" i="18"/>
  <c r="DO7" i="20"/>
  <c r="DP3" i="20"/>
  <c r="DO7" i="21"/>
  <c r="DP3" i="21"/>
  <c r="DN7" i="22"/>
  <c r="DO3" i="22"/>
  <c r="DN7" i="23"/>
  <c r="DO3" i="23"/>
  <c r="DO7" i="24"/>
  <c r="DP3" i="24"/>
  <c r="DO7" i="25"/>
  <c r="DP3" i="25"/>
  <c r="C125" i="26"/>
  <c r="B125" i="26"/>
  <c r="F125" i="26" s="1"/>
  <c r="C125" i="27"/>
  <c r="B125" i="27"/>
  <c r="F125" i="27" s="1"/>
  <c r="DS8" i="28"/>
  <c r="DT3" i="28"/>
  <c r="DS8" i="29"/>
  <c r="DT3" i="29"/>
  <c r="DS8" i="30"/>
  <c r="DT3" i="30"/>
  <c r="DS8" i="32"/>
  <c r="DT3" i="32"/>
  <c r="DS8" i="33"/>
  <c r="DT3" i="33"/>
  <c r="DS8" i="34"/>
  <c r="DT3" i="34"/>
  <c r="DS8" i="35"/>
  <c r="DT3" i="35"/>
  <c r="DS8" i="36"/>
  <c r="DT3" i="36"/>
  <c r="DS8" i="38"/>
  <c r="DT3" i="38"/>
  <c r="DS8" i="39"/>
  <c r="DT3" i="39"/>
  <c r="DS8" i="40"/>
  <c r="DT3" i="40"/>
  <c r="DS8" i="41"/>
  <c r="DT3" i="41"/>
  <c r="DS8" i="42"/>
  <c r="DT3" i="42"/>
  <c r="DT8" i="42" l="1"/>
  <c r="DU3" i="42"/>
  <c r="DT8" i="41"/>
  <c r="DU3" i="41"/>
  <c r="DT8" i="40"/>
  <c r="DU3" i="40"/>
  <c r="DT8" i="39"/>
  <c r="DU3" i="39"/>
  <c r="DT8" i="38"/>
  <c r="DU3" i="38"/>
  <c r="DT8" i="36"/>
  <c r="DU3" i="36"/>
  <c r="DT8" i="35"/>
  <c r="DU3" i="35"/>
  <c r="DT8" i="34"/>
  <c r="DU3" i="34"/>
  <c r="DT8" i="33"/>
  <c r="DU3" i="33"/>
  <c r="DT8" i="32"/>
  <c r="DU3" i="32"/>
  <c r="DT8" i="30"/>
  <c r="DU3" i="30"/>
  <c r="DT8" i="29"/>
  <c r="DU3" i="29"/>
  <c r="DT8" i="28"/>
  <c r="DU3" i="28"/>
  <c r="C126" i="27"/>
  <c r="B126" i="27"/>
  <c r="F126" i="27" s="1"/>
  <c r="C126" i="26"/>
  <c r="B126" i="26"/>
  <c r="DP7" i="25"/>
  <c r="DQ3" i="25"/>
  <c r="DP7" i="24"/>
  <c r="DQ3" i="24"/>
  <c r="DO7" i="23"/>
  <c r="DP3" i="23"/>
  <c r="DO7" i="22"/>
  <c r="DP3" i="22"/>
  <c r="DP7" i="21"/>
  <c r="DQ3" i="21"/>
  <c r="DP7" i="20"/>
  <c r="DQ3" i="20"/>
  <c r="DO7" i="18"/>
  <c r="DP3" i="18"/>
  <c r="DO7" i="16"/>
  <c r="DP3" i="16"/>
  <c r="DO7" i="14"/>
  <c r="DP3" i="14"/>
  <c r="F126" i="26" l="1"/>
  <c r="DP7" i="14"/>
  <c r="DQ3" i="14"/>
  <c r="DP7" i="16"/>
  <c r="DQ3" i="16"/>
  <c r="DP7" i="18"/>
  <c r="DQ3" i="18"/>
  <c r="DQ7" i="20"/>
  <c r="DR3" i="20"/>
  <c r="DQ7" i="21"/>
  <c r="DR3" i="21"/>
  <c r="DP7" i="22"/>
  <c r="DQ3" i="22"/>
  <c r="DP7" i="23"/>
  <c r="DQ3" i="23"/>
  <c r="DQ7" i="24"/>
  <c r="DR3" i="24"/>
  <c r="DQ7" i="25"/>
  <c r="DR3" i="25"/>
  <c r="C127" i="26"/>
  <c r="B127" i="26"/>
  <c r="F127" i="26" s="1"/>
  <c r="C127" i="27"/>
  <c r="B127" i="27"/>
  <c r="F127" i="27" s="1"/>
  <c r="DU8" i="28"/>
  <c r="DV3" i="28"/>
  <c r="DU8" i="29"/>
  <c r="DV3" i="29"/>
  <c r="DU8" i="30"/>
  <c r="DV3" i="30"/>
  <c r="DU8" i="32"/>
  <c r="DV3" i="32"/>
  <c r="DU8" i="33"/>
  <c r="DV3" i="33"/>
  <c r="DU8" i="34"/>
  <c r="DV3" i="34"/>
  <c r="DU8" i="35"/>
  <c r="DV3" i="35"/>
  <c r="DU8" i="36"/>
  <c r="DV3" i="36"/>
  <c r="DU8" i="38"/>
  <c r="DV3" i="38"/>
  <c r="DU8" i="39"/>
  <c r="DV3" i="39"/>
  <c r="DU8" i="40"/>
  <c r="DV3" i="40"/>
  <c r="DU8" i="41"/>
  <c r="DV3" i="41"/>
  <c r="DU8" i="42"/>
  <c r="DV3" i="42"/>
  <c r="DV8" i="42" l="1"/>
  <c r="DW3" i="42"/>
  <c r="DV8" i="41"/>
  <c r="DW3" i="41"/>
  <c r="DV8" i="40"/>
  <c r="DW3" i="40"/>
  <c r="DV8" i="39"/>
  <c r="DW3" i="39"/>
  <c r="DV8" i="38"/>
  <c r="DW3" i="38"/>
  <c r="DV8" i="36"/>
  <c r="DW3" i="36"/>
  <c r="DV8" i="35"/>
  <c r="DW3" i="35"/>
  <c r="DV8" i="34"/>
  <c r="DW3" i="34"/>
  <c r="DV8" i="33"/>
  <c r="DW3" i="33"/>
  <c r="DV8" i="32"/>
  <c r="DW3" i="32"/>
  <c r="DV8" i="30"/>
  <c r="DW3" i="30"/>
  <c r="DV8" i="29"/>
  <c r="DW3" i="29"/>
  <c r="DV8" i="28"/>
  <c r="DW3" i="28"/>
  <c r="C128" i="27"/>
  <c r="B128" i="27"/>
  <c r="F128" i="27" s="1"/>
  <c r="C128" i="26"/>
  <c r="B128" i="26"/>
  <c r="F128" i="26" s="1"/>
  <c r="DR7" i="25"/>
  <c r="DS3" i="25"/>
  <c r="DR7" i="24"/>
  <c r="DS3" i="24"/>
  <c r="DQ7" i="23"/>
  <c r="DR3" i="23"/>
  <c r="DQ7" i="22"/>
  <c r="DR3" i="22"/>
  <c r="DR7" i="21"/>
  <c r="DS3" i="21"/>
  <c r="DR7" i="20"/>
  <c r="DS3" i="20"/>
  <c r="DQ7" i="18"/>
  <c r="DR3" i="18"/>
  <c r="DQ7" i="16"/>
  <c r="DR3" i="16"/>
  <c r="DQ7" i="14"/>
  <c r="DR3" i="14"/>
  <c r="DR7" i="14" l="1"/>
  <c r="DS3" i="14"/>
  <c r="DR7" i="16"/>
  <c r="DS3" i="16"/>
  <c r="DR7" i="18"/>
  <c r="DS3" i="18"/>
  <c r="DS7" i="20"/>
  <c r="DT3" i="20"/>
  <c r="DS7" i="21"/>
  <c r="DT3" i="21"/>
  <c r="DR7" i="22"/>
  <c r="DS3" i="22"/>
  <c r="DR7" i="23"/>
  <c r="DS3" i="23"/>
  <c r="DS7" i="24"/>
  <c r="DT3" i="24"/>
  <c r="DS7" i="25"/>
  <c r="DT3" i="25"/>
  <c r="C129" i="26"/>
  <c r="B129" i="26"/>
  <c r="F129" i="26" s="1"/>
  <c r="C129" i="27"/>
  <c r="B129" i="27"/>
  <c r="F129" i="27" s="1"/>
  <c r="DW8" i="28"/>
  <c r="DX3" i="28"/>
  <c r="DW8" i="29"/>
  <c r="DX3" i="29"/>
  <c r="DW8" i="30"/>
  <c r="DX3" i="30"/>
  <c r="DW8" i="32"/>
  <c r="DX3" i="32"/>
  <c r="DW8" i="33"/>
  <c r="DX3" i="33"/>
  <c r="DW8" i="34"/>
  <c r="DX3" i="34"/>
  <c r="DW8" i="35"/>
  <c r="DX3" i="35"/>
  <c r="DW8" i="36"/>
  <c r="DX3" i="36"/>
  <c r="DW8" i="38"/>
  <c r="DX3" i="38"/>
  <c r="DW8" i="39"/>
  <c r="DX3" i="39"/>
  <c r="DW8" i="40"/>
  <c r="DX3" i="40"/>
  <c r="DW8" i="41"/>
  <c r="DX3" i="41"/>
  <c r="DW8" i="42"/>
  <c r="DX3" i="42"/>
  <c r="DX8" i="42" l="1"/>
  <c r="DY3" i="42"/>
  <c r="DX8" i="41"/>
  <c r="DY3" i="41"/>
  <c r="DX8" i="40"/>
  <c r="DY3" i="40"/>
  <c r="DX8" i="39"/>
  <c r="DY3" i="39"/>
  <c r="DX8" i="38"/>
  <c r="DY3" i="38"/>
  <c r="DX8" i="36"/>
  <c r="DY3" i="36"/>
  <c r="DX8" i="35"/>
  <c r="DY3" i="35"/>
  <c r="DX8" i="34"/>
  <c r="DY3" i="34"/>
  <c r="DX8" i="33"/>
  <c r="DY3" i="33"/>
  <c r="DX8" i="32"/>
  <c r="DY3" i="32"/>
  <c r="DX8" i="30"/>
  <c r="DY3" i="30"/>
  <c r="DX8" i="29"/>
  <c r="DY3" i="29"/>
  <c r="DX8" i="28"/>
  <c r="DY3" i="28"/>
  <c r="C130" i="27"/>
  <c r="B130" i="27"/>
  <c r="F130" i="27" s="1"/>
  <c r="C130" i="26"/>
  <c r="B130" i="26"/>
  <c r="F130" i="26" s="1"/>
  <c r="DT7" i="25"/>
  <c r="DU3" i="25"/>
  <c r="DT7" i="24"/>
  <c r="DU3" i="24"/>
  <c r="DS7" i="23"/>
  <c r="DT3" i="23"/>
  <c r="DS7" i="22"/>
  <c r="DT3" i="22"/>
  <c r="DT7" i="21"/>
  <c r="DU3" i="21"/>
  <c r="DT7" i="20"/>
  <c r="DU3" i="20"/>
  <c r="DS7" i="18"/>
  <c r="DT3" i="18"/>
  <c r="DS7" i="16"/>
  <c r="DT3" i="16"/>
  <c r="DS7" i="14"/>
  <c r="DT3" i="14"/>
  <c r="DT7" i="14" l="1"/>
  <c r="DU3" i="14"/>
  <c r="DT7" i="16"/>
  <c r="DU3" i="16"/>
  <c r="DT7" i="18"/>
  <c r="DU3" i="18"/>
  <c r="DU7" i="20"/>
  <c r="DV3" i="20"/>
  <c r="DU7" i="21"/>
  <c r="DV3" i="21"/>
  <c r="DT7" i="22"/>
  <c r="DU3" i="22"/>
  <c r="DT7" i="23"/>
  <c r="DU3" i="23"/>
  <c r="DU7" i="24"/>
  <c r="DV3" i="24"/>
  <c r="DU7" i="25"/>
  <c r="DV3" i="25"/>
  <c r="C131" i="26"/>
  <c r="B131" i="26"/>
  <c r="F131" i="26" s="1"/>
  <c r="C131" i="27"/>
  <c r="B131" i="27"/>
  <c r="F131" i="27" s="1"/>
  <c r="DY8" i="28"/>
  <c r="DZ3" i="28"/>
  <c r="DY8" i="29"/>
  <c r="DZ3" i="29"/>
  <c r="DY8" i="30"/>
  <c r="DZ3" i="30"/>
  <c r="DY8" i="32"/>
  <c r="DZ3" i="32"/>
  <c r="DY8" i="33"/>
  <c r="DZ3" i="33"/>
  <c r="DY8" i="34"/>
  <c r="DZ3" i="34"/>
  <c r="DY8" i="35"/>
  <c r="DZ3" i="35"/>
  <c r="DY8" i="36"/>
  <c r="DZ3" i="36"/>
  <c r="DY8" i="38"/>
  <c r="DZ3" i="38"/>
  <c r="DY8" i="39"/>
  <c r="DZ3" i="39"/>
  <c r="DY8" i="40"/>
  <c r="DZ3" i="40"/>
  <c r="DY8" i="41"/>
  <c r="DZ3" i="41"/>
  <c r="DY8" i="42"/>
  <c r="DZ3" i="42"/>
  <c r="DZ8" i="42" l="1"/>
  <c r="EA3" i="42"/>
  <c r="DZ8" i="41"/>
  <c r="EA3" i="41"/>
  <c r="DZ8" i="40"/>
  <c r="EA3" i="40"/>
  <c r="DZ8" i="39"/>
  <c r="EA3" i="39"/>
  <c r="DZ8" i="38"/>
  <c r="EA3" i="38"/>
  <c r="DZ8" i="36"/>
  <c r="EA3" i="36"/>
  <c r="DZ8" i="35"/>
  <c r="EA3" i="35"/>
  <c r="DZ8" i="34"/>
  <c r="EA3" i="34"/>
  <c r="DZ8" i="33"/>
  <c r="EA3" i="33"/>
  <c r="DZ8" i="32"/>
  <c r="EA3" i="32"/>
  <c r="DZ8" i="30"/>
  <c r="EA3" i="30"/>
  <c r="DZ8" i="29"/>
  <c r="EA3" i="29"/>
  <c r="DZ8" i="28"/>
  <c r="EA3" i="28"/>
  <c r="C132" i="27"/>
  <c r="B132" i="27"/>
  <c r="F132" i="27" s="1"/>
  <c r="C132" i="26"/>
  <c r="B132" i="26"/>
  <c r="F132" i="26" s="1"/>
  <c r="DV7" i="25"/>
  <c r="DW3" i="25"/>
  <c r="DV7" i="24"/>
  <c r="DW3" i="24"/>
  <c r="DU7" i="23"/>
  <c r="DV3" i="23"/>
  <c r="DU7" i="22"/>
  <c r="DV3" i="22"/>
  <c r="DV7" i="21"/>
  <c r="DW3" i="21"/>
  <c r="DV7" i="20"/>
  <c r="DW3" i="20"/>
  <c r="DU7" i="18"/>
  <c r="DV3" i="18"/>
  <c r="DU7" i="16"/>
  <c r="DV3" i="16"/>
  <c r="DU7" i="14"/>
  <c r="DV3" i="14"/>
  <c r="DV7" i="14" l="1"/>
  <c r="DW3" i="14"/>
  <c r="DV7" i="16"/>
  <c r="DW3" i="16"/>
  <c r="DV7" i="18"/>
  <c r="DW3" i="18"/>
  <c r="DW7" i="20"/>
  <c r="DX3" i="20"/>
  <c r="DW7" i="21"/>
  <c r="DX3" i="21"/>
  <c r="DV7" i="22"/>
  <c r="DW3" i="22"/>
  <c r="DV7" i="23"/>
  <c r="DW3" i="23"/>
  <c r="DW7" i="24"/>
  <c r="DX3" i="24"/>
  <c r="DW7" i="25"/>
  <c r="DX3" i="25"/>
  <c r="C133" i="26"/>
  <c r="B133" i="26"/>
  <c r="F133" i="26" s="1"/>
  <c r="C133" i="27"/>
  <c r="B133" i="27"/>
  <c r="F133" i="27" s="1"/>
  <c r="EA8" i="28"/>
  <c r="EB3" i="28"/>
  <c r="EA8" i="29"/>
  <c r="EB3" i="29"/>
  <c r="EA8" i="30"/>
  <c r="EB3" i="30"/>
  <c r="EA8" i="32"/>
  <c r="EB3" i="32"/>
  <c r="EA8" i="33"/>
  <c r="EB3" i="33"/>
  <c r="EA8" i="34"/>
  <c r="EB3" i="34"/>
  <c r="EA8" i="35"/>
  <c r="EB3" i="35"/>
  <c r="EA8" i="36"/>
  <c r="EB3" i="36"/>
  <c r="EA8" i="38"/>
  <c r="EB3" i="38"/>
  <c r="EA8" i="39"/>
  <c r="EB3" i="39"/>
  <c r="EA8" i="40"/>
  <c r="EB3" i="40"/>
  <c r="EA8" i="41"/>
  <c r="EB3" i="41"/>
  <c r="EA8" i="42"/>
  <c r="EB3" i="42"/>
  <c r="EB8" i="42" l="1"/>
  <c r="EC3" i="42"/>
  <c r="EB8" i="41"/>
  <c r="EC3" i="41"/>
  <c r="EB8" i="40"/>
  <c r="EC3" i="40"/>
  <c r="EB8" i="39"/>
  <c r="EC3" i="39"/>
  <c r="EB8" i="38"/>
  <c r="EC3" i="38"/>
  <c r="EB8" i="36"/>
  <c r="EC3" i="36"/>
  <c r="EB8" i="35"/>
  <c r="EC3" i="35"/>
  <c r="EB8" i="34"/>
  <c r="EC3" i="34"/>
  <c r="EB8" i="33"/>
  <c r="EC3" i="33"/>
  <c r="EB8" i="32"/>
  <c r="EC3" i="32"/>
  <c r="EB8" i="30"/>
  <c r="EC3" i="30"/>
  <c r="EB8" i="29"/>
  <c r="EC3" i="29"/>
  <c r="EB8" i="28"/>
  <c r="EC3" i="28"/>
  <c r="C134" i="27"/>
  <c r="B134" i="27"/>
  <c r="F134" i="27" s="1"/>
  <c r="C134" i="26"/>
  <c r="B134" i="26"/>
  <c r="F134" i="26" s="1"/>
  <c r="DX7" i="25"/>
  <c r="DY3" i="25"/>
  <c r="DX7" i="24"/>
  <c r="DY3" i="24"/>
  <c r="DW7" i="23"/>
  <c r="DX3" i="23"/>
  <c r="DW7" i="22"/>
  <c r="DX3" i="22"/>
  <c r="DX7" i="21"/>
  <c r="DY3" i="21"/>
  <c r="DX7" i="20"/>
  <c r="DY3" i="20"/>
  <c r="DW7" i="18"/>
  <c r="DX3" i="18"/>
  <c r="DW7" i="16"/>
  <c r="DX3" i="16"/>
  <c r="DW7" i="14"/>
  <c r="DX3" i="14"/>
  <c r="DX7" i="14" l="1"/>
  <c r="DY3" i="14"/>
  <c r="DX7" i="16"/>
  <c r="DY3" i="16"/>
  <c r="DX7" i="18"/>
  <c r="DY3" i="18"/>
  <c r="DY7" i="20"/>
  <c r="DZ3" i="20"/>
  <c r="DY7" i="21"/>
  <c r="DZ3" i="21"/>
  <c r="DX7" i="22"/>
  <c r="DY3" i="22"/>
  <c r="DX7" i="23"/>
  <c r="DY3" i="23"/>
  <c r="DY7" i="24"/>
  <c r="DZ3" i="24"/>
  <c r="DY7" i="25"/>
  <c r="DZ3" i="25"/>
  <c r="C135" i="26"/>
  <c r="B135" i="26"/>
  <c r="F135" i="26" s="1"/>
  <c r="C135" i="27"/>
  <c r="B135" i="27"/>
  <c r="F135" i="27" s="1"/>
  <c r="EC8" i="28"/>
  <c r="ED3" i="28"/>
  <c r="EC8" i="29"/>
  <c r="ED3" i="29"/>
  <c r="EC8" i="30"/>
  <c r="ED3" i="30"/>
  <c r="EC8" i="32"/>
  <c r="ED3" i="32"/>
  <c r="EC8" i="33"/>
  <c r="ED3" i="33"/>
  <c r="EC8" i="34"/>
  <c r="ED3" i="34"/>
  <c r="EC8" i="35"/>
  <c r="ED3" i="35"/>
  <c r="EC8" i="36"/>
  <c r="ED3" i="36"/>
  <c r="EC8" i="38"/>
  <c r="ED3" i="38"/>
  <c r="EC8" i="39"/>
  <c r="ED3" i="39"/>
  <c r="EC8" i="40"/>
  <c r="ED3" i="40"/>
  <c r="EC8" i="41"/>
  <c r="ED3" i="41"/>
  <c r="EC8" i="42"/>
  <c r="ED3" i="42"/>
  <c r="ED8" i="42" l="1"/>
  <c r="EE3" i="42"/>
  <c r="ED8" i="41"/>
  <c r="EE3" i="41"/>
  <c r="ED8" i="40"/>
  <c r="EE3" i="40"/>
  <c r="ED8" i="39"/>
  <c r="EE3" i="39"/>
  <c r="ED8" i="38"/>
  <c r="EE3" i="38"/>
  <c r="ED8" i="36"/>
  <c r="EE3" i="36"/>
  <c r="ED8" i="35"/>
  <c r="EE3" i="35"/>
  <c r="ED8" i="34"/>
  <c r="EE3" i="34"/>
  <c r="ED8" i="33"/>
  <c r="EE3" i="33"/>
  <c r="ED8" i="32"/>
  <c r="EE3" i="32"/>
  <c r="ED8" i="30"/>
  <c r="EE3" i="30"/>
  <c r="ED8" i="29"/>
  <c r="EE3" i="29"/>
  <c r="ED8" i="28"/>
  <c r="EE3" i="28"/>
  <c r="C136" i="27"/>
  <c r="B136" i="27"/>
  <c r="F136" i="27" s="1"/>
  <c r="C136" i="26"/>
  <c r="B136" i="26"/>
  <c r="F136" i="26" s="1"/>
  <c r="DZ7" i="25"/>
  <c r="EA3" i="25"/>
  <c r="DZ7" i="24"/>
  <c r="EA3" i="24"/>
  <c r="DY7" i="23"/>
  <c r="DZ3" i="23"/>
  <c r="DY7" i="22"/>
  <c r="DZ3" i="22"/>
  <c r="DZ7" i="21"/>
  <c r="EA3" i="21"/>
  <c r="DZ7" i="20"/>
  <c r="EA3" i="20"/>
  <c r="DY7" i="18"/>
  <c r="DZ3" i="18"/>
  <c r="DY7" i="16"/>
  <c r="DZ3" i="16"/>
  <c r="DY7" i="14"/>
  <c r="DZ3" i="14"/>
  <c r="DZ7" i="14" l="1"/>
  <c r="EA3" i="14"/>
  <c r="DZ7" i="16"/>
  <c r="EA3" i="16"/>
  <c r="DZ7" i="18"/>
  <c r="EA3" i="18"/>
  <c r="EA7" i="20"/>
  <c r="EB3" i="20"/>
  <c r="EA7" i="21"/>
  <c r="EB3" i="21"/>
  <c r="DZ7" i="22"/>
  <c r="EA3" i="22"/>
  <c r="DZ7" i="23"/>
  <c r="EA3" i="23"/>
  <c r="EA7" i="24"/>
  <c r="EB3" i="24"/>
  <c r="EA7" i="25"/>
  <c r="EB3" i="25"/>
  <c r="C137" i="26"/>
  <c r="B137" i="26"/>
  <c r="F137" i="26" s="1"/>
  <c r="C137" i="27"/>
  <c r="B137" i="27"/>
  <c r="F137" i="27" s="1"/>
  <c r="EE8" i="28"/>
  <c r="EF3" i="28"/>
  <c r="EE8" i="29"/>
  <c r="EF3" i="29"/>
  <c r="EE8" i="30"/>
  <c r="EF3" i="30"/>
  <c r="EE8" i="32"/>
  <c r="EF3" i="32"/>
  <c r="EE8" i="33"/>
  <c r="EF3" i="33"/>
  <c r="EE8" i="34"/>
  <c r="EF3" i="34"/>
  <c r="EE8" i="35"/>
  <c r="EF3" i="35"/>
  <c r="EE8" i="36"/>
  <c r="EF3" i="36"/>
  <c r="EE8" i="38"/>
  <c r="EF3" i="38"/>
  <c r="EE8" i="39"/>
  <c r="EF3" i="39"/>
  <c r="EE8" i="40"/>
  <c r="EF3" i="40"/>
  <c r="EE8" i="41"/>
  <c r="EF3" i="41"/>
  <c r="EE8" i="42"/>
  <c r="EF3" i="42"/>
  <c r="EF8" i="42" l="1"/>
  <c r="EG3" i="42"/>
  <c r="EF8" i="41"/>
  <c r="EG3" i="41"/>
  <c r="EF8" i="40"/>
  <c r="EG3" i="40"/>
  <c r="EF8" i="39"/>
  <c r="EG3" i="39"/>
  <c r="EF8" i="38"/>
  <c r="EG3" i="38"/>
  <c r="EF8" i="36"/>
  <c r="EG3" i="36"/>
  <c r="EF8" i="35"/>
  <c r="EG3" i="35"/>
  <c r="EF8" i="34"/>
  <c r="EG3" i="34"/>
  <c r="EF8" i="33"/>
  <c r="EG3" i="33"/>
  <c r="EF8" i="32"/>
  <c r="EG3" i="32"/>
  <c r="EF8" i="30"/>
  <c r="EG3" i="30"/>
  <c r="EF8" i="29"/>
  <c r="EG3" i="29"/>
  <c r="EF8" i="28"/>
  <c r="EG3" i="28"/>
  <c r="C138" i="27"/>
  <c r="B138" i="27"/>
  <c r="F138" i="27" s="1"/>
  <c r="C138" i="26"/>
  <c r="B138" i="26"/>
  <c r="F138" i="26" s="1"/>
  <c r="EB7" i="25"/>
  <c r="EC3" i="25"/>
  <c r="EB7" i="24"/>
  <c r="EC3" i="24"/>
  <c r="EA7" i="23"/>
  <c r="EB3" i="23"/>
  <c r="EA7" i="22"/>
  <c r="EB3" i="22"/>
  <c r="EB7" i="21"/>
  <c r="EC3" i="21"/>
  <c r="EB7" i="20"/>
  <c r="EC3" i="20"/>
  <c r="EA7" i="18"/>
  <c r="EB3" i="18"/>
  <c r="EA7" i="16"/>
  <c r="EB3" i="16"/>
  <c r="EA7" i="14"/>
  <c r="EB3" i="14"/>
  <c r="EB7" i="14" l="1"/>
  <c r="EC3" i="14"/>
  <c r="EB7" i="16"/>
  <c r="EC3" i="16"/>
  <c r="EB7" i="18"/>
  <c r="EC3" i="18"/>
  <c r="EC7" i="20"/>
  <c r="ED3" i="20"/>
  <c r="EC7" i="21"/>
  <c r="ED3" i="21"/>
  <c r="EB7" i="22"/>
  <c r="EC3" i="22"/>
  <c r="EB7" i="23"/>
  <c r="EC3" i="23"/>
  <c r="EC7" i="24"/>
  <c r="ED3" i="24"/>
  <c r="EC7" i="25"/>
  <c r="ED3" i="25"/>
  <c r="C139" i="26"/>
  <c r="B139" i="26"/>
  <c r="F139" i="26" s="1"/>
  <c r="C139" i="27"/>
  <c r="B139" i="27"/>
  <c r="F139" i="27" s="1"/>
  <c r="EG8" i="28"/>
  <c r="EH3" i="28"/>
  <c r="EG8" i="29"/>
  <c r="EH3" i="29"/>
  <c r="EG8" i="30"/>
  <c r="EH3" i="30"/>
  <c r="EG8" i="32"/>
  <c r="EH3" i="32"/>
  <c r="EG8" i="33"/>
  <c r="EH3" i="33"/>
  <c r="EG8" i="34"/>
  <c r="EH3" i="34"/>
  <c r="EG8" i="35"/>
  <c r="EH3" i="35"/>
  <c r="EG8" i="36"/>
  <c r="EH3" i="36"/>
  <c r="EG8" i="38"/>
  <c r="EH3" i="38"/>
  <c r="EG8" i="39"/>
  <c r="EH3" i="39"/>
  <c r="EG8" i="40"/>
  <c r="EH3" i="40"/>
  <c r="EG8" i="41"/>
  <c r="EH3" i="41"/>
  <c r="EG8" i="42"/>
  <c r="EH3" i="42"/>
  <c r="EH8" i="42" l="1"/>
  <c r="EI3" i="42"/>
  <c r="EH8" i="41"/>
  <c r="EI3" i="41"/>
  <c r="EH8" i="40"/>
  <c r="EI3" i="40"/>
  <c r="EH8" i="39"/>
  <c r="EI3" i="39"/>
  <c r="EH8" i="38"/>
  <c r="EI3" i="38"/>
  <c r="EH8" i="36"/>
  <c r="EI3" i="36"/>
  <c r="EH8" i="35"/>
  <c r="EI3" i="35"/>
  <c r="EH8" i="34"/>
  <c r="EI3" i="34"/>
  <c r="EH8" i="33"/>
  <c r="EI3" i="33"/>
  <c r="EH8" i="32"/>
  <c r="EI3" i="32"/>
  <c r="EH8" i="30"/>
  <c r="EI3" i="30"/>
  <c r="EH8" i="29"/>
  <c r="EI3" i="29"/>
  <c r="EH8" i="28"/>
  <c r="EI3" i="28"/>
  <c r="C140" i="27"/>
  <c r="B140" i="27"/>
  <c r="F140" i="27" s="1"/>
  <c r="C140" i="26"/>
  <c r="B140" i="26"/>
  <c r="F140" i="26" s="1"/>
  <c r="ED7" i="25"/>
  <c r="EE3" i="25"/>
  <c r="ED7" i="24"/>
  <c r="EE3" i="24"/>
  <c r="EC7" i="23"/>
  <c r="ED3" i="23"/>
  <c r="EC7" i="22"/>
  <c r="ED3" i="22"/>
  <c r="ED7" i="21"/>
  <c r="EE3" i="21"/>
  <c r="ED7" i="20"/>
  <c r="EE3" i="20"/>
  <c r="EC7" i="18"/>
  <c r="ED3" i="18"/>
  <c r="EC7" i="16"/>
  <c r="ED3" i="16"/>
  <c r="EC7" i="14"/>
  <c r="ED3" i="14"/>
  <c r="ED7" i="14" l="1"/>
  <c r="EE3" i="14"/>
  <c r="ED7" i="16"/>
  <c r="EE3" i="16"/>
  <c r="ED7" i="18"/>
  <c r="EE3" i="18"/>
  <c r="EE7" i="20"/>
  <c r="EF3" i="20"/>
  <c r="EE7" i="21"/>
  <c r="EF3" i="21"/>
  <c r="ED7" i="22"/>
  <c r="EE3" i="22"/>
  <c r="ED7" i="23"/>
  <c r="EE3" i="23"/>
  <c r="EE7" i="24"/>
  <c r="EF3" i="24"/>
  <c r="EE7" i="25"/>
  <c r="EF3" i="25"/>
  <c r="C141" i="26"/>
  <c r="B141" i="26"/>
  <c r="F141" i="26" s="1"/>
  <c r="C141" i="27"/>
  <c r="B141" i="27"/>
  <c r="F141" i="27" s="1"/>
  <c r="EI8" i="28"/>
  <c r="EJ3" i="28"/>
  <c r="EI8" i="29"/>
  <c r="EJ3" i="29"/>
  <c r="EI8" i="30"/>
  <c r="EJ3" i="30"/>
  <c r="EI8" i="32"/>
  <c r="EJ3" i="32"/>
  <c r="EI8" i="33"/>
  <c r="EJ3" i="33"/>
  <c r="EI8" i="34"/>
  <c r="EJ3" i="34"/>
  <c r="EI8" i="35"/>
  <c r="EJ3" i="35"/>
  <c r="EI8" i="36"/>
  <c r="EJ3" i="36"/>
  <c r="EI8" i="38"/>
  <c r="EJ3" i="38"/>
  <c r="EI8" i="39"/>
  <c r="EJ3" i="39"/>
  <c r="EI8" i="40"/>
  <c r="EJ3" i="40"/>
  <c r="EI8" i="41"/>
  <c r="EJ3" i="41"/>
  <c r="EI8" i="42"/>
  <c r="EJ3" i="42"/>
  <c r="EJ8" i="42" l="1"/>
  <c r="EK3" i="42"/>
  <c r="EJ8" i="41"/>
  <c r="EK3" i="41"/>
  <c r="EJ8" i="40"/>
  <c r="EK3" i="40"/>
  <c r="EJ8" i="39"/>
  <c r="EK3" i="39"/>
  <c r="EJ8" i="38"/>
  <c r="EK3" i="38"/>
  <c r="EJ8" i="36"/>
  <c r="EK3" i="36"/>
  <c r="EJ8" i="35"/>
  <c r="EK3" i="35"/>
  <c r="EJ8" i="34"/>
  <c r="EK3" i="34"/>
  <c r="EJ8" i="33"/>
  <c r="EK3" i="33"/>
  <c r="EJ8" i="32"/>
  <c r="EK3" i="32"/>
  <c r="EJ8" i="30"/>
  <c r="EK3" i="30"/>
  <c r="EJ8" i="29"/>
  <c r="EK3" i="29"/>
  <c r="EJ8" i="28"/>
  <c r="EK3" i="28"/>
  <c r="C142" i="27"/>
  <c r="B142" i="27"/>
  <c r="F142" i="27" s="1"/>
  <c r="C142" i="26"/>
  <c r="B142" i="26"/>
  <c r="F142" i="26" s="1"/>
  <c r="EF7" i="25"/>
  <c r="EG3" i="25"/>
  <c r="EF7" i="24"/>
  <c r="EG3" i="24"/>
  <c r="EE7" i="23"/>
  <c r="EF3" i="23"/>
  <c r="EE7" i="22"/>
  <c r="EF3" i="22"/>
  <c r="EF7" i="21"/>
  <c r="EG3" i="21"/>
  <c r="EF7" i="20"/>
  <c r="EG3" i="20"/>
  <c r="EE7" i="18"/>
  <c r="EF3" i="18"/>
  <c r="EE7" i="16"/>
  <c r="EF3" i="16"/>
  <c r="EE7" i="14"/>
  <c r="EF3" i="14"/>
  <c r="EF7" i="14" l="1"/>
  <c r="EG3" i="14"/>
  <c r="EG7" i="14" s="1"/>
  <c r="EF7" i="16"/>
  <c r="EG3" i="16"/>
  <c r="EG7" i="16" s="1"/>
  <c r="EF7" i="18"/>
  <c r="EG3" i="18"/>
  <c r="EG7" i="18" s="1"/>
  <c r="EG7" i="20"/>
  <c r="EH3" i="20"/>
  <c r="EG7" i="21"/>
  <c r="EH3" i="21"/>
  <c r="EH7" i="21" s="1"/>
  <c r="EF7" i="22"/>
  <c r="EG3" i="22"/>
  <c r="EG7" i="22" s="1"/>
  <c r="EF7" i="23"/>
  <c r="EG3" i="23"/>
  <c r="EG7" i="23" s="1"/>
  <c r="EG7" i="24"/>
  <c r="EH3" i="24"/>
  <c r="EH7" i="24" s="1"/>
  <c r="EG7" i="25"/>
  <c r="EH3" i="25"/>
  <c r="EH7" i="25" s="1"/>
  <c r="C143" i="26"/>
  <c r="B143" i="26"/>
  <c r="F143" i="26" s="1"/>
  <c r="C143" i="27"/>
  <c r="B143" i="27"/>
  <c r="F143" i="27" s="1"/>
  <c r="EK8" i="28"/>
  <c r="EL3" i="28"/>
  <c r="EK8" i="29"/>
  <c r="EL3" i="29"/>
  <c r="EL8" i="29" s="1"/>
  <c r="EK8" i="30"/>
  <c r="EL3" i="30"/>
  <c r="EL8" i="30" s="1"/>
  <c r="EK8" i="32"/>
  <c r="EL3" i="32"/>
  <c r="EL8" i="32" s="1"/>
  <c r="EK8" i="33"/>
  <c r="EL3" i="33"/>
  <c r="EL8" i="33" s="1"/>
  <c r="EK8" i="34"/>
  <c r="EL3" i="34"/>
  <c r="EL8" i="34" s="1"/>
  <c r="EK8" i="35"/>
  <c r="EL3" i="35"/>
  <c r="EL8" i="35" s="1"/>
  <c r="EK8" i="36"/>
  <c r="EL3" i="36"/>
  <c r="EL8" i="36" s="1"/>
  <c r="EK8" i="38"/>
  <c r="EL3" i="38"/>
  <c r="EL8" i="38" s="1"/>
  <c r="EK8" i="39"/>
  <c r="EL3" i="39"/>
  <c r="EL8" i="39" s="1"/>
  <c r="EK8" i="40"/>
  <c r="EL3" i="40"/>
  <c r="EL8" i="40" s="1"/>
  <c r="EK8" i="41"/>
  <c r="EL3" i="41"/>
  <c r="EK8" i="42"/>
  <c r="EL3" i="42"/>
  <c r="EL8" i="42" s="1"/>
  <c r="EL8" i="28" l="1"/>
  <c r="EM3" i="28"/>
  <c r="EL8" i="41"/>
  <c r="EM3" i="41"/>
  <c r="EH7" i="20"/>
  <c r="EI3" i="20"/>
  <c r="C144" i="27"/>
  <c r="B144" i="27"/>
  <c r="F144" i="27" s="1"/>
  <c r="C144" i="26"/>
  <c r="B144" i="26"/>
  <c r="EN3" i="28" l="1"/>
  <c r="EM8" i="28"/>
  <c r="EM8" i="41"/>
  <c r="EN3" i="41"/>
  <c r="F144" i="26"/>
  <c r="EI7" i="20"/>
  <c r="EJ3" i="20"/>
  <c r="C145" i="26"/>
  <c r="B145" i="26"/>
  <c r="F145" i="26" s="1"/>
  <c r="C145" i="27"/>
  <c r="B145" i="27"/>
  <c r="F145" i="27" s="1"/>
  <c r="EN8" i="28" l="1"/>
  <c r="EO3" i="28"/>
  <c r="EO3" i="41"/>
  <c r="EN8" i="41"/>
  <c r="EJ7" i="20"/>
  <c r="EK3" i="20"/>
  <c r="C146" i="27"/>
  <c r="B146" i="27"/>
  <c r="F146" i="27" s="1"/>
  <c r="C146" i="26"/>
  <c r="B146" i="26"/>
  <c r="F146" i="26" s="1"/>
  <c r="EO8" i="28" l="1"/>
  <c r="EP3" i="28"/>
  <c r="EP3" i="41"/>
  <c r="EO8" i="41"/>
  <c r="EK7" i="20"/>
  <c r="EL3" i="20"/>
  <c r="C147" i="26"/>
  <c r="B147" i="26"/>
  <c r="F147" i="26" s="1"/>
  <c r="C147" i="27"/>
  <c r="B147" i="27"/>
  <c r="F147" i="27" s="1"/>
  <c r="EP8" i="28" l="1"/>
  <c r="EQ3" i="28"/>
  <c r="EQ3" i="41"/>
  <c r="EP8" i="41"/>
  <c r="EL7" i="20"/>
  <c r="EM3" i="20"/>
  <c r="EM7" i="20" s="1"/>
  <c r="C148" i="27"/>
  <c r="B148" i="27"/>
  <c r="F148" i="27" s="1"/>
  <c r="C148" i="26"/>
  <c r="B148" i="26"/>
  <c r="F148" i="26" s="1"/>
  <c r="EQ8" i="28" l="1"/>
  <c r="ER3" i="28"/>
  <c r="ER3" i="41"/>
  <c r="EQ8" i="41"/>
  <c r="C149" i="26"/>
  <c r="B149" i="26"/>
  <c r="F149" i="26" s="1"/>
  <c r="C149" i="27"/>
  <c r="B149" i="27"/>
  <c r="F149" i="27" s="1"/>
  <c r="ER8" i="28" l="1"/>
  <c r="ES3" i="28"/>
  <c r="ES3" i="41"/>
  <c r="ER8" i="41"/>
  <c r="C150" i="27"/>
  <c r="B150" i="27"/>
  <c r="F150" i="27" s="1"/>
  <c r="C150" i="26"/>
  <c r="B150" i="26"/>
  <c r="F150" i="26" s="1"/>
  <c r="ES8" i="28" l="1"/>
  <c r="ET3" i="28"/>
  <c r="ET3" i="41"/>
  <c r="ES8" i="41"/>
  <c r="C151" i="26"/>
  <c r="B151" i="26"/>
  <c r="F151" i="26" s="1"/>
  <c r="C151" i="27"/>
  <c r="B151" i="27"/>
  <c r="F151" i="27" s="1"/>
  <c r="EU3" i="28" l="1"/>
  <c r="EU8" i="28" s="1"/>
  <c r="ET8" i="28"/>
  <c r="ET8" i="41"/>
  <c r="EU3" i="41"/>
  <c r="EU8" i="41" s="1"/>
  <c r="C152" i="27"/>
  <c r="B152" i="27"/>
  <c r="F152" i="27" s="1"/>
  <c r="C152" i="26"/>
  <c r="B152" i="26"/>
  <c r="F152" i="26" s="1"/>
  <c r="C153" i="26" l="1"/>
  <c r="B153" i="26"/>
  <c r="F153" i="26" s="1"/>
  <c r="C153" i="27"/>
  <c r="B153" i="27"/>
  <c r="F153" i="27" s="1"/>
  <c r="C154" i="27" l="1"/>
  <c r="B154" i="27"/>
  <c r="C154" i="26"/>
  <c r="B154" i="26"/>
  <c r="F154" i="26" s="1"/>
  <c r="F154" i="27" l="1"/>
  <c r="C155" i="26"/>
  <c r="B155" i="26"/>
  <c r="F155" i="26" s="1"/>
  <c r="C155" i="27"/>
  <c r="B155" i="27"/>
  <c r="F155" i="27" l="1"/>
  <c r="C156" i="27"/>
  <c r="B156" i="27"/>
  <c r="F156" i="27" s="1"/>
  <c r="C156" i="26"/>
  <c r="B156" i="26"/>
  <c r="F156" i="26" s="1"/>
  <c r="C157" i="26" l="1"/>
  <c r="B157" i="26"/>
  <c r="F157" i="26" s="1"/>
  <c r="C157" i="27"/>
  <c r="B157" i="27"/>
  <c r="F157" i="27" s="1"/>
  <c r="C158" i="27" l="1"/>
  <c r="B158" i="27"/>
  <c r="F158" i="27" s="1"/>
  <c r="C158" i="26"/>
  <c r="B158" i="26"/>
  <c r="F158" i="26" s="1"/>
  <c r="C159" i="26" l="1"/>
  <c r="B159" i="26"/>
  <c r="F159" i="26" s="1"/>
  <c r="C159" i="27"/>
  <c r="B159" i="27"/>
  <c r="F159" i="27" s="1"/>
  <c r="C160" i="27" l="1"/>
  <c r="B160" i="27"/>
  <c r="F160" i="27" s="1"/>
  <c r="C160" i="26"/>
  <c r="B160" i="26"/>
  <c r="F160" i="26" s="1"/>
  <c r="C161" i="26" l="1"/>
  <c r="B161" i="26"/>
  <c r="F161" i="26" s="1"/>
  <c r="C161" i="27"/>
  <c r="B161" i="27"/>
  <c r="F161" i="27" s="1"/>
  <c r="C162" i="27" l="1"/>
  <c r="B162" i="27"/>
  <c r="F162" i="27" s="1"/>
  <c r="C162" i="26"/>
  <c r="B162" i="26"/>
  <c r="F162" i="26" s="1"/>
  <c r="C163" i="26" l="1"/>
  <c r="B163" i="26"/>
  <c r="F163" i="26" s="1"/>
  <c r="C163" i="27"/>
  <c r="B163" i="27"/>
  <c r="F163" i="27" s="1"/>
  <c r="C164" i="27" l="1"/>
  <c r="B164" i="27"/>
  <c r="F164" i="27" s="1"/>
  <c r="C164" i="26"/>
  <c r="B164" i="26"/>
  <c r="F164" i="26" s="1"/>
  <c r="C165" i="26" l="1"/>
  <c r="B165" i="26"/>
  <c r="F165" i="26" s="1"/>
  <c r="C165" i="27"/>
  <c r="B165" i="27"/>
  <c r="F165" i="27" s="1"/>
  <c r="C166" i="27" l="1"/>
  <c r="B166" i="27"/>
  <c r="F166" i="27" s="1"/>
  <c r="C166" i="26"/>
  <c r="B166" i="26"/>
  <c r="F166" i="26" s="1"/>
  <c r="C167" i="26" l="1"/>
  <c r="B167" i="26"/>
  <c r="F167" i="26" s="1"/>
  <c r="C167" i="27"/>
  <c r="B167" i="27"/>
  <c r="F167" i="27" s="1"/>
  <c r="C168" i="27" l="1"/>
  <c r="B168" i="27"/>
  <c r="C168" i="26"/>
  <c r="B168" i="26"/>
  <c r="F168" i="26" s="1"/>
  <c r="F168" i="27" l="1"/>
  <c r="C169" i="26"/>
  <c r="B169" i="26"/>
  <c r="F169" i="26" s="1"/>
  <c r="C169" i="27"/>
  <c r="B169" i="27"/>
  <c r="F169" i="27" l="1"/>
  <c r="C170" i="27"/>
  <c r="B170" i="27"/>
  <c r="F170" i="27" s="1"/>
  <c r="C170" i="26"/>
  <c r="B170" i="26"/>
  <c r="F170" i="26" s="1"/>
  <c r="C171" i="26" l="1"/>
  <c r="B171" i="26"/>
  <c r="F171" i="26" s="1"/>
  <c r="C171" i="27"/>
  <c r="B171" i="27"/>
  <c r="F171" i="27" s="1"/>
  <c r="C172" i="27" l="1"/>
  <c r="B172" i="27"/>
  <c r="F172" i="27" s="1"/>
  <c r="C172" i="26"/>
  <c r="B172" i="26"/>
  <c r="F172" i="26" s="1"/>
  <c r="C173" i="26" l="1"/>
  <c r="B173" i="26"/>
  <c r="F173" i="26" s="1"/>
  <c r="C173" i="27"/>
  <c r="B173" i="27"/>
  <c r="F173" i="27" s="1"/>
  <c r="C174" i="27" l="1"/>
  <c r="B174" i="27"/>
  <c r="F174" i="27" s="1"/>
  <c r="C174" i="26"/>
  <c r="B174" i="26"/>
  <c r="F174" i="26" s="1"/>
  <c r="C175" i="26" l="1"/>
  <c r="B175" i="26"/>
  <c r="F175" i="26" s="1"/>
  <c r="C175" i="27"/>
  <c r="B175" i="27"/>
  <c r="F175" i="27" s="1"/>
  <c r="C176" i="27" l="1"/>
  <c r="B176" i="27"/>
  <c r="F176" i="27" s="1"/>
  <c r="C176" i="26"/>
  <c r="B176" i="26"/>
  <c r="F176" i="26" s="1"/>
  <c r="C177" i="26" l="1"/>
  <c r="B177" i="26"/>
  <c r="F177" i="26" s="1"/>
  <c r="C177" i="27"/>
  <c r="B177" i="27"/>
  <c r="F177" i="27" s="1"/>
  <c r="C178" i="27" l="1"/>
  <c r="B178" i="27"/>
  <c r="F178" i="27" s="1"/>
  <c r="C178" i="26"/>
  <c r="B178" i="26"/>
  <c r="F178" i="26" s="1"/>
  <c r="C179" i="26" l="1"/>
  <c r="B179" i="26"/>
  <c r="F179" i="26" s="1"/>
  <c r="C179" i="27"/>
  <c r="B179" i="27"/>
  <c r="F179" i="27" l="1"/>
  <c r="C180" i="27"/>
  <c r="B180" i="27"/>
  <c r="F180" i="27" s="1"/>
  <c r="C180" i="26"/>
  <c r="B180" i="26"/>
  <c r="F180" i="26" s="1"/>
  <c r="C181" i="26" l="1"/>
  <c r="B181" i="26"/>
  <c r="F181" i="26" s="1"/>
  <c r="C181" i="27"/>
  <c r="B181" i="27"/>
  <c r="F181" i="27" s="1"/>
  <c r="C182" i="27" l="1"/>
  <c r="B182" i="27"/>
  <c r="F182" i="27" s="1"/>
  <c r="C182" i="26"/>
  <c r="B182" i="26"/>
  <c r="F182" i="26" s="1"/>
  <c r="C183" i="26" l="1"/>
  <c r="B183" i="26"/>
  <c r="F183" i="26" s="1"/>
  <c r="C183" i="27"/>
  <c r="B183" i="27"/>
  <c r="F183" i="27" l="1"/>
  <c r="C184" i="27"/>
  <c r="B184" i="27"/>
  <c r="F184" i="27" s="1"/>
  <c r="C184" i="26"/>
  <c r="B184" i="26"/>
  <c r="F184" i="26" s="1"/>
  <c r="C185" i="26" l="1"/>
  <c r="B185" i="26"/>
  <c r="F185" i="26" s="1"/>
  <c r="C185" i="27"/>
  <c r="B185" i="27"/>
  <c r="F185" i="27" s="1"/>
  <c r="C186" i="27" l="1"/>
  <c r="B186" i="27"/>
  <c r="F186" i="27" s="1"/>
  <c r="C186" i="26"/>
  <c r="B186" i="26"/>
  <c r="F186" i="26" s="1"/>
  <c r="C187" i="26" l="1"/>
  <c r="B187" i="26"/>
  <c r="F187" i="26" s="1"/>
  <c r="C187" i="27"/>
  <c r="B187" i="27"/>
  <c r="F187" i="27" s="1"/>
  <c r="C188" i="27" l="1"/>
  <c r="B188" i="27"/>
  <c r="F188" i="27" s="1"/>
  <c r="C188" i="26"/>
  <c r="B188" i="26"/>
  <c r="F188" i="26" s="1"/>
  <c r="C189" i="26" l="1"/>
  <c r="B189" i="26"/>
  <c r="F189" i="26" s="1"/>
  <c r="C189" i="27"/>
  <c r="B189" i="27"/>
  <c r="F189" i="27" s="1"/>
  <c r="C190" i="27" l="1"/>
  <c r="B190" i="27"/>
  <c r="F190" i="27" s="1"/>
  <c r="C190" i="26"/>
  <c r="B190" i="26"/>
  <c r="F190" i="26" s="1"/>
  <c r="C191" i="26" l="1"/>
  <c r="B191" i="26"/>
  <c r="F191" i="26" s="1"/>
  <c r="C191" i="27"/>
  <c r="B191" i="27"/>
  <c r="F191" i="27" s="1"/>
  <c r="C192" i="27" l="1"/>
  <c r="B192" i="27"/>
  <c r="F192" i="27" s="1"/>
  <c r="C192" i="26"/>
  <c r="B192" i="26"/>
  <c r="F192" i="26" s="1"/>
  <c r="C193" i="26" l="1"/>
  <c r="B193" i="26"/>
  <c r="F193" i="26" s="1"/>
  <c r="C193" i="27"/>
  <c r="B193" i="27"/>
  <c r="F193" i="27" s="1"/>
  <c r="C194" i="27" l="1"/>
  <c r="B194" i="27"/>
  <c r="F194" i="27" s="1"/>
  <c r="C194" i="26"/>
  <c r="B194" i="26"/>
  <c r="F194" i="26" s="1"/>
  <c r="C195" i="26" l="1"/>
  <c r="B195" i="26"/>
  <c r="F195" i="26" s="1"/>
  <c r="C195" i="27"/>
  <c r="B195" i="27"/>
  <c r="F195" i="27" s="1"/>
  <c r="C196" i="27" l="1"/>
  <c r="B196" i="27"/>
  <c r="F196" i="27" s="1"/>
  <c r="C196" i="26"/>
  <c r="B196" i="26"/>
  <c r="F196" i="26" s="1"/>
  <c r="C197" i="26" l="1"/>
  <c r="B197" i="26"/>
  <c r="F197" i="26" s="1"/>
  <c r="C197" i="27"/>
  <c r="B197" i="27"/>
  <c r="F197" i="27" s="1"/>
  <c r="C198" i="27" l="1"/>
  <c r="B198" i="27"/>
  <c r="F198" i="27" s="1"/>
  <c r="C198" i="26"/>
  <c r="B198" i="26"/>
  <c r="F198" i="26" s="1"/>
  <c r="C199" i="26" l="1"/>
  <c r="B199" i="26"/>
  <c r="F199" i="26" s="1"/>
  <c r="C199" i="27"/>
  <c r="B199" i="27"/>
  <c r="F199" i="27" s="1"/>
  <c r="C200" i="27" l="1"/>
  <c r="B200" i="27"/>
  <c r="C200" i="26"/>
  <c r="B200" i="26"/>
  <c r="F200" i="26" s="1"/>
  <c r="F200" i="27" l="1"/>
  <c r="C201" i="26"/>
  <c r="B201" i="26"/>
  <c r="F201" i="26" s="1"/>
  <c r="C201" i="27"/>
  <c r="B201" i="27"/>
  <c r="F201" i="27" s="1"/>
  <c r="C202" i="27" l="1"/>
  <c r="B202" i="27"/>
  <c r="F202" i="27" s="1"/>
  <c r="C202" i="26"/>
  <c r="B202" i="26"/>
  <c r="F202" i="26" s="1"/>
  <c r="C203" i="26" l="1"/>
  <c r="B203" i="26"/>
  <c r="F203" i="26" s="1"/>
  <c r="C203" i="27"/>
  <c r="B203" i="27"/>
  <c r="F203" i="27" s="1"/>
  <c r="C204" i="27" l="1"/>
  <c r="B204" i="27"/>
  <c r="F204" i="27" s="1"/>
  <c r="C204" i="26"/>
  <c r="B204" i="26"/>
  <c r="F204" i="26" s="1"/>
  <c r="C205" i="26" l="1"/>
  <c r="B205" i="26"/>
  <c r="F205" i="26" s="1"/>
  <c r="C205" i="27"/>
  <c r="B205" i="27"/>
  <c r="F205" i="27" s="1"/>
  <c r="C206" i="27" l="1"/>
  <c r="B206" i="27"/>
  <c r="C206" i="26"/>
  <c r="B206" i="26"/>
  <c r="F206" i="26" s="1"/>
  <c r="F206" i="27" l="1"/>
  <c r="C207" i="26"/>
  <c r="B207" i="26"/>
  <c r="F207" i="26" s="1"/>
  <c r="C207" i="27"/>
  <c r="B207" i="27"/>
  <c r="F207" i="27" l="1"/>
  <c r="C208" i="27"/>
  <c r="B208" i="27"/>
  <c r="F208" i="27" s="1"/>
  <c r="C208" i="26"/>
  <c r="B208" i="26"/>
  <c r="F208" i="26" s="1"/>
  <c r="C209" i="26" l="1"/>
  <c r="B209" i="26"/>
  <c r="F209" i="26" s="1"/>
  <c r="C209" i="27"/>
  <c r="B209" i="27"/>
  <c r="F209" i="27" l="1"/>
  <c r="C210" i="27"/>
  <c r="B210" i="27"/>
  <c r="F210" i="27" s="1"/>
  <c r="C210" i="26"/>
  <c r="B210" i="26"/>
  <c r="F210" i="26" s="1"/>
  <c r="C211" i="26" l="1"/>
  <c r="B211" i="26"/>
  <c r="F211" i="26" s="1"/>
  <c r="C211" i="27"/>
  <c r="B211" i="27"/>
  <c r="F211" i="27" s="1"/>
  <c r="C212" i="27" l="1"/>
  <c r="B212" i="27"/>
  <c r="F212" i="27" s="1"/>
  <c r="C212" i="26"/>
  <c r="B212" i="26"/>
  <c r="F212" i="26" s="1"/>
  <c r="C213" i="26" l="1"/>
  <c r="B213" i="26"/>
  <c r="F213" i="26" s="1"/>
  <c r="C213" i="27"/>
  <c r="B213" i="27"/>
  <c r="F213" i="27" s="1"/>
  <c r="C214" i="27" l="1"/>
  <c r="B214" i="27"/>
  <c r="C214" i="26"/>
  <c r="B214" i="26"/>
  <c r="F214" i="26" s="1"/>
  <c r="F214" i="27" l="1"/>
  <c r="C215" i="26"/>
  <c r="B215" i="26"/>
  <c r="F215" i="26" s="1"/>
  <c r="C215" i="27"/>
  <c r="B215" i="27"/>
  <c r="F215" i="27" s="1"/>
  <c r="C216" i="27" l="1"/>
  <c r="B216" i="27"/>
  <c r="F216" i="27" s="1"/>
  <c r="C216" i="26"/>
  <c r="B216" i="26"/>
  <c r="F216" i="26" s="1"/>
  <c r="C217" i="26" l="1"/>
  <c r="B217" i="26"/>
  <c r="F217" i="26" s="1"/>
  <c r="C217" i="27"/>
  <c r="B217" i="27"/>
  <c r="F217" i="27" s="1"/>
  <c r="C218" i="27" l="1"/>
  <c r="B218" i="27"/>
  <c r="F218" i="27" s="1"/>
  <c r="C218" i="26"/>
  <c r="B218" i="26"/>
  <c r="F218" i="26" s="1"/>
  <c r="C219" i="26" l="1"/>
  <c r="B219" i="26"/>
  <c r="F219" i="26" s="1"/>
  <c r="C219" i="27"/>
  <c r="B219" i="27"/>
  <c r="F219" i="27" s="1"/>
  <c r="C220" i="27" l="1"/>
  <c r="B220" i="27"/>
  <c r="F220" i="27" s="1"/>
  <c r="C220" i="26"/>
  <c r="B220" i="26"/>
  <c r="F220" i="26" s="1"/>
  <c r="C221" i="26" l="1"/>
  <c r="B221" i="26"/>
  <c r="F221" i="26" s="1"/>
  <c r="C221" i="27"/>
  <c r="B221" i="27"/>
  <c r="F221" i="27" s="1"/>
  <c r="C222" i="27" l="1"/>
  <c r="B222" i="27"/>
  <c r="F222" i="27" s="1"/>
  <c r="C222" i="26"/>
  <c r="B222" i="26"/>
  <c r="F222" i="26" s="1"/>
  <c r="C223" i="26" l="1"/>
  <c r="B223" i="26"/>
  <c r="F223" i="26" s="1"/>
  <c r="C223" i="27"/>
  <c r="B223" i="27"/>
  <c r="F223" i="27" s="1"/>
  <c r="C224" i="27" l="1"/>
  <c r="B224" i="27"/>
  <c r="F224" i="27" s="1"/>
  <c r="C224" i="26"/>
  <c r="B224" i="26"/>
  <c r="F224" i="26" s="1"/>
  <c r="C225" i="26" l="1"/>
  <c r="B225" i="26"/>
  <c r="F225" i="26" s="1"/>
  <c r="C225" i="27"/>
  <c r="B225" i="27"/>
  <c r="F225" i="27" s="1"/>
  <c r="C226" i="27" l="1"/>
  <c r="B226" i="27"/>
  <c r="F226" i="27" s="1"/>
  <c r="C226" i="26"/>
  <c r="B226" i="26"/>
  <c r="F226" i="26" s="1"/>
  <c r="C227" i="26" l="1"/>
  <c r="B227" i="26"/>
  <c r="F227" i="26" s="1"/>
  <c r="C227" i="27"/>
  <c r="B227" i="27"/>
  <c r="F227" i="27" s="1"/>
  <c r="C228" i="27" l="1"/>
  <c r="B228" i="27"/>
  <c r="F228" i="27" s="1"/>
  <c r="C228" i="26"/>
  <c r="B228" i="26"/>
  <c r="F228" i="26" s="1"/>
  <c r="C229" i="26" l="1"/>
  <c r="B229" i="26"/>
  <c r="F229" i="26" s="1"/>
  <c r="C229" i="27"/>
  <c r="B229" i="27"/>
  <c r="F229" i="27" s="1"/>
  <c r="C230" i="27" l="1"/>
  <c r="B230" i="27"/>
  <c r="C230" i="26"/>
  <c r="B230" i="26"/>
  <c r="F230" i="26" s="1"/>
  <c r="F230" i="27" l="1"/>
  <c r="C231" i="26"/>
  <c r="B231" i="26"/>
  <c r="F231" i="26" s="1"/>
  <c r="C231" i="27"/>
  <c r="B231" i="27"/>
  <c r="F231" i="27" s="1"/>
  <c r="C232" i="27" l="1"/>
  <c r="B232" i="27"/>
  <c r="F232" i="27" s="1"/>
  <c r="C232" i="26"/>
  <c r="B232" i="26"/>
  <c r="F232" i="26" s="1"/>
  <c r="C233" i="26" l="1"/>
  <c r="B233" i="26"/>
  <c r="F233" i="26" s="1"/>
  <c r="C233" i="27"/>
  <c r="B233" i="27"/>
  <c r="F233" i="27" s="1"/>
  <c r="C234" i="27" l="1"/>
  <c r="B234" i="27"/>
  <c r="F234" i="27" s="1"/>
  <c r="C234" i="26"/>
  <c r="B234" i="26"/>
  <c r="F234" i="26" s="1"/>
  <c r="C235" i="26" l="1"/>
  <c r="B235" i="26"/>
  <c r="F235" i="26" s="1"/>
  <c r="C235" i="27"/>
  <c r="B235" i="27"/>
  <c r="F235" i="27" s="1"/>
  <c r="C236" i="27" l="1"/>
  <c r="B236" i="27"/>
  <c r="F236" i="27" s="1"/>
  <c r="C236" i="26"/>
  <c r="B236" i="26"/>
  <c r="F236" i="26" s="1"/>
  <c r="C237" i="26" l="1"/>
  <c r="B237" i="26"/>
  <c r="C237" i="27"/>
  <c r="B237" i="27"/>
  <c r="F237" i="27" l="1"/>
  <c r="F237" i="26"/>
  <c r="C238" i="27"/>
  <c r="B238" i="27"/>
  <c r="C238" i="26"/>
  <c r="B238" i="26"/>
  <c r="F238" i="26" s="1"/>
  <c r="F238" i="27" l="1"/>
  <c r="C239" i="26"/>
  <c r="B239" i="26"/>
  <c r="F239" i="26" s="1"/>
  <c r="C239" i="27"/>
  <c r="B239" i="27"/>
  <c r="F239" i="27" l="1"/>
  <c r="C240" i="27"/>
  <c r="B240" i="27"/>
  <c r="C240" i="26"/>
  <c r="B240" i="26"/>
  <c r="F240" i="26" s="1"/>
  <c r="F240" i="27" l="1"/>
  <c r="C241" i="26"/>
  <c r="B241" i="26"/>
  <c r="F241" i="26" s="1"/>
  <c r="C241" i="27"/>
  <c r="B241" i="27"/>
  <c r="F241" i="27" s="1"/>
  <c r="C242" i="27" l="1"/>
  <c r="B242" i="27"/>
  <c r="F242" i="27" s="1"/>
  <c r="C242" i="26"/>
  <c r="B242" i="26"/>
  <c r="F242" i="26" s="1"/>
  <c r="C243" i="26" l="1"/>
  <c r="B243" i="26"/>
  <c r="F243" i="26" s="1"/>
  <c r="C243" i="27"/>
  <c r="B243" i="27"/>
  <c r="F243" i="27" s="1"/>
  <c r="C244" i="27" l="1"/>
  <c r="B244" i="27"/>
  <c r="F244" i="27" s="1"/>
  <c r="C244" i="26"/>
  <c r="B244" i="26"/>
  <c r="F244" i="26" s="1"/>
  <c r="C245" i="26" l="1"/>
  <c r="B245" i="26"/>
  <c r="F245" i="26" s="1"/>
  <c r="C245" i="27"/>
  <c r="B245" i="27"/>
  <c r="F245" i="27" s="1"/>
  <c r="C246" i="27" l="1"/>
  <c r="B246" i="27"/>
  <c r="F246" i="27" s="1"/>
  <c r="C246" i="26"/>
  <c r="B246" i="26"/>
  <c r="F246" i="26" s="1"/>
  <c r="C247" i="26" l="1"/>
  <c r="B247" i="26"/>
  <c r="F247" i="26" s="1"/>
  <c r="C247" i="27"/>
  <c r="B247" i="27"/>
  <c r="F247" i="27" s="1"/>
  <c r="C248" i="27" l="1"/>
  <c r="B248" i="27"/>
  <c r="F248" i="27" s="1"/>
  <c r="C248" i="26"/>
  <c r="B248" i="26"/>
  <c r="F248" i="26" s="1"/>
  <c r="C249" i="26" l="1"/>
  <c r="B249" i="26"/>
  <c r="F249" i="26" s="1"/>
  <c r="C249" i="27"/>
  <c r="B249" i="27"/>
  <c r="F249" i="27" s="1"/>
  <c r="C250" i="27" l="1"/>
  <c r="B250" i="27"/>
  <c r="F250" i="27" s="1"/>
  <c r="C250" i="26"/>
  <c r="B250" i="26"/>
  <c r="F250" i="26" s="1"/>
  <c r="C251" i="26" l="1"/>
  <c r="B251" i="26"/>
  <c r="F251" i="26" s="1"/>
  <c r="C251" i="27"/>
  <c r="B251" i="27"/>
  <c r="F251" i="27" s="1"/>
  <c r="C252" i="27" l="1"/>
  <c r="B252" i="27"/>
  <c r="F252" i="27" s="1"/>
  <c r="C252" i="26"/>
  <c r="B252" i="26"/>
  <c r="F252" i="26" s="1"/>
  <c r="C253" i="26" l="1"/>
  <c r="B253" i="26"/>
  <c r="F253" i="26" s="1"/>
  <c r="C253" i="27"/>
  <c r="B253" i="27"/>
  <c r="F253" i="27" s="1"/>
  <c r="C254" i="27" l="1"/>
  <c r="B254" i="27"/>
  <c r="C254" i="26"/>
  <c r="B254" i="26"/>
  <c r="F254" i="26" s="1"/>
  <c r="F254" i="27" l="1"/>
  <c r="C255" i="26"/>
  <c r="B255" i="26"/>
  <c r="F255" i="26" s="1"/>
  <c r="C255" i="27"/>
  <c r="B255" i="27"/>
  <c r="F255" i="27" s="1"/>
  <c r="C256" i="27" l="1"/>
  <c r="B256" i="27"/>
  <c r="F256" i="27" s="1"/>
  <c r="C256" i="26"/>
  <c r="B256" i="26"/>
  <c r="F256" i="26" s="1"/>
  <c r="C257" i="26" l="1"/>
  <c r="B257" i="26"/>
  <c r="F257" i="26" s="1"/>
  <c r="C257" i="27"/>
  <c r="B257" i="27"/>
  <c r="F257" i="27" s="1"/>
  <c r="C258" i="27" l="1"/>
  <c r="B258" i="27"/>
  <c r="F258" i="27" s="1"/>
  <c r="C258" i="26"/>
  <c r="B258" i="26"/>
  <c r="F258" i="26" s="1"/>
  <c r="C259" i="26" l="1"/>
  <c r="B259" i="26"/>
  <c r="F259" i="26" s="1"/>
  <c r="C259" i="27"/>
  <c r="B259" i="27"/>
  <c r="F259" i="27" l="1"/>
  <c r="C260" i="27"/>
  <c r="B260" i="27"/>
  <c r="F260" i="27" s="1"/>
  <c r="C260" i="26"/>
  <c r="B260" i="26"/>
  <c r="F260" i="26" s="1"/>
  <c r="C261" i="26" l="1"/>
  <c r="B261" i="26"/>
  <c r="F261" i="26" s="1"/>
  <c r="C261" i="27"/>
  <c r="B261" i="27"/>
  <c r="F261" i="27" s="1"/>
  <c r="C262" i="27" l="1"/>
  <c r="B262" i="27"/>
  <c r="C262" i="26"/>
  <c r="B262" i="26"/>
  <c r="F262" i="26" s="1"/>
  <c r="F262" i="27" l="1"/>
  <c r="C263" i="26"/>
  <c r="B263" i="26"/>
  <c r="F263" i="26" s="1"/>
  <c r="C263" i="27"/>
  <c r="B263" i="27"/>
  <c r="F263" i="27" l="1"/>
  <c r="C264" i="27"/>
  <c r="B264" i="27"/>
  <c r="C264" i="26"/>
  <c r="B264" i="26"/>
  <c r="F264" i="26" s="1"/>
  <c r="F264" i="27" l="1"/>
  <c r="C265" i="26"/>
  <c r="B265" i="26"/>
  <c r="F265" i="26" s="1"/>
  <c r="C265" i="27"/>
  <c r="B265" i="27"/>
  <c r="F265" i="27" s="1"/>
  <c r="C266" i="27" l="1"/>
  <c r="B266" i="27"/>
  <c r="F266" i="27" s="1"/>
  <c r="C266" i="26"/>
  <c r="B266" i="26"/>
  <c r="F266" i="26" s="1"/>
  <c r="C267" i="26" l="1"/>
  <c r="B267" i="26"/>
  <c r="F267" i="26" s="1"/>
  <c r="C267" i="27"/>
  <c r="B267" i="27"/>
  <c r="F267" i="27" s="1"/>
  <c r="C268" i="27" l="1"/>
  <c r="B268" i="27"/>
  <c r="F268" i="27" s="1"/>
  <c r="C268" i="26"/>
  <c r="B268" i="26"/>
  <c r="F268" i="26" s="1"/>
  <c r="C269" i="26" l="1"/>
  <c r="B269" i="26"/>
  <c r="F269" i="26" s="1"/>
  <c r="C269" i="27"/>
  <c r="B269" i="27"/>
  <c r="F269" i="27" s="1"/>
  <c r="C270" i="27" l="1"/>
  <c r="B270" i="27"/>
  <c r="F270" i="27" s="1"/>
  <c r="C270" i="26"/>
  <c r="B270" i="26"/>
  <c r="F270" i="26" s="1"/>
  <c r="C271" i="26" l="1"/>
  <c r="B271" i="26"/>
  <c r="F271" i="26" s="1"/>
  <c r="C271" i="27"/>
  <c r="B271" i="27"/>
  <c r="F271" i="27" s="1"/>
  <c r="C272" i="27" l="1"/>
  <c r="B272" i="27"/>
  <c r="F272" i="27" s="1"/>
  <c r="C272" i="26"/>
  <c r="B272" i="26"/>
  <c r="F272" i="26" s="1"/>
  <c r="C273" i="26" l="1"/>
  <c r="B273" i="26"/>
  <c r="F273" i="26" s="1"/>
  <c r="C273" i="27"/>
  <c r="B273" i="27"/>
  <c r="F273" i="27" s="1"/>
  <c r="C274" i="27" l="1"/>
  <c r="B274" i="27"/>
  <c r="F274" i="27" s="1"/>
  <c r="C274" i="26"/>
  <c r="B274" i="26"/>
  <c r="F274" i="26" s="1"/>
  <c r="C275" i="26" l="1"/>
  <c r="B275" i="26"/>
  <c r="F275" i="26" s="1"/>
  <c r="C275" i="27"/>
  <c r="B275" i="27"/>
  <c r="F275" i="27" s="1"/>
  <c r="C276" i="27" l="1"/>
  <c r="B276" i="27"/>
  <c r="F276" i="27" s="1"/>
  <c r="C276" i="26"/>
  <c r="B276" i="26"/>
  <c r="F276" i="26" s="1"/>
  <c r="C277" i="26" l="1"/>
  <c r="B277" i="26"/>
  <c r="F277" i="26" s="1"/>
  <c r="C277" i="27"/>
  <c r="B277" i="27"/>
  <c r="F277" i="27" s="1"/>
  <c r="C278" i="27" l="1"/>
  <c r="B278" i="27"/>
  <c r="F278" i="27" s="1"/>
  <c r="C278" i="26"/>
  <c r="B278" i="26"/>
  <c r="F278" i="26" s="1"/>
  <c r="C279" i="26" l="1"/>
  <c r="B279" i="26"/>
  <c r="F279" i="26" s="1"/>
  <c r="C279" i="27"/>
  <c r="B279" i="27"/>
  <c r="F279" i="27" s="1"/>
  <c r="C280" i="27" l="1"/>
  <c r="B280" i="27"/>
  <c r="F280" i="27" s="1"/>
  <c r="C280" i="26"/>
  <c r="B280" i="26"/>
  <c r="F280" i="26" s="1"/>
  <c r="C281" i="26" l="1"/>
  <c r="B281" i="26"/>
  <c r="F281" i="26" s="1"/>
  <c r="C281" i="27"/>
  <c r="B281" i="27"/>
  <c r="F281" i="27" s="1"/>
  <c r="C282" i="27" l="1"/>
  <c r="B282" i="27"/>
  <c r="F282" i="27" s="1"/>
  <c r="C282" i="26"/>
  <c r="B282" i="26"/>
  <c r="F282" i="26" s="1"/>
  <c r="C283" i="26" l="1"/>
  <c r="B283" i="26"/>
  <c r="F283" i="26" s="1"/>
  <c r="C283" i="27"/>
  <c r="B283" i="27"/>
  <c r="F283" i="27" s="1"/>
  <c r="C284" i="27" l="1"/>
  <c r="B284" i="27"/>
  <c r="F284" i="27" s="1"/>
  <c r="C284" i="26"/>
  <c r="B284" i="26"/>
  <c r="F284" i="26" s="1"/>
  <c r="C285" i="26" l="1"/>
  <c r="B285" i="26"/>
  <c r="F285" i="26" s="1"/>
  <c r="C285" i="27"/>
  <c r="B285" i="27"/>
  <c r="F285" i="27" s="1"/>
  <c r="C286" i="27" l="1"/>
  <c r="B286" i="27"/>
  <c r="F286" i="27" s="1"/>
  <c r="C286" i="26"/>
  <c r="B286" i="26"/>
  <c r="F286" i="26" s="1"/>
  <c r="C287" i="26" l="1"/>
  <c r="B287" i="26"/>
  <c r="F287" i="26" s="1"/>
  <c r="C287" i="27"/>
  <c r="B287" i="27"/>
  <c r="F287" i="27" s="1"/>
  <c r="C288" i="27" l="1"/>
  <c r="B288" i="27"/>
  <c r="F288" i="27" s="1"/>
  <c r="C288" i="26"/>
  <c r="B288" i="26"/>
  <c r="F288" i="26" s="1"/>
  <c r="C289" i="26" l="1"/>
  <c r="B289" i="26"/>
  <c r="F289" i="26" s="1"/>
  <c r="C289" i="27"/>
  <c r="B289" i="27"/>
  <c r="F289" i="27" s="1"/>
  <c r="C290" i="27" l="1"/>
  <c r="B290" i="27"/>
  <c r="F290" i="27" s="1"/>
  <c r="C290" i="26"/>
  <c r="B290" i="26"/>
  <c r="F290" i="26" s="1"/>
  <c r="C291" i="26" l="1"/>
  <c r="B291" i="26"/>
  <c r="C291" i="27"/>
  <c r="B291" i="27"/>
  <c r="F291" i="27" s="1"/>
  <c r="F291" i="26" l="1"/>
  <c r="C292" i="27"/>
  <c r="B292" i="27"/>
  <c r="F292" i="27" s="1"/>
  <c r="C292" i="26"/>
  <c r="B292" i="26"/>
  <c r="F292" i="26" s="1"/>
  <c r="C293" i="26" l="1"/>
  <c r="B293" i="26"/>
  <c r="F293" i="26" s="1"/>
  <c r="C293" i="27"/>
  <c r="B293" i="27"/>
  <c r="F293" i="27" s="1"/>
  <c r="C294" i="27" l="1"/>
  <c r="B294" i="27"/>
  <c r="C294" i="26"/>
  <c r="B294" i="26"/>
  <c r="F294" i="26" s="1"/>
  <c r="F294" i="27" l="1"/>
  <c r="C295" i="26"/>
  <c r="B295" i="26"/>
  <c r="C295" i="27"/>
  <c r="B295" i="27"/>
  <c r="F295" i="27" s="1"/>
  <c r="F295" i="26" l="1"/>
  <c r="C296" i="27"/>
  <c r="B296" i="27"/>
  <c r="F296" i="27" s="1"/>
  <c r="C296" i="26"/>
  <c r="B296" i="26"/>
  <c r="F296" i="26" s="1"/>
  <c r="C297" i="26" l="1"/>
  <c r="B297" i="26"/>
  <c r="C297" i="27"/>
  <c r="B297" i="27"/>
  <c r="F297" i="27" l="1"/>
  <c r="F297" i="26"/>
  <c r="C298" i="27"/>
  <c r="B298" i="27"/>
  <c r="F298" i="27" s="1"/>
  <c r="C298" i="26"/>
  <c r="B298" i="26"/>
  <c r="F298" i="26" l="1"/>
  <c r="C299" i="26"/>
  <c r="B299" i="26"/>
  <c r="F299" i="26" s="1"/>
  <c r="C299" i="27"/>
  <c r="B299" i="27"/>
  <c r="F299" i="27" s="1"/>
  <c r="C300" i="27" l="1"/>
  <c r="B300" i="27"/>
  <c r="F300" i="27" s="1"/>
  <c r="C300" i="26"/>
  <c r="B300" i="26"/>
  <c r="F300" i="26" s="1"/>
  <c r="C301" i="26" l="1"/>
  <c r="B301" i="26"/>
  <c r="F301" i="26" s="1"/>
  <c r="C301" i="27"/>
  <c r="B301" i="27"/>
  <c r="F301" i="27" s="1"/>
  <c r="C302" i="27" l="1"/>
  <c r="B302" i="27"/>
  <c r="C302" i="26"/>
  <c r="B302" i="26"/>
  <c r="F302" i="26" s="1"/>
  <c r="F302" i="27" l="1"/>
  <c r="C303" i="26"/>
  <c r="B303" i="26"/>
  <c r="F303" i="26" s="1"/>
  <c r="C303" i="27"/>
  <c r="B303" i="27"/>
  <c r="F303" i="27" l="1"/>
  <c r="C304" i="27"/>
  <c r="B304" i="27"/>
  <c r="F304" i="27" s="1"/>
  <c r="C304" i="26"/>
  <c r="B304" i="26"/>
  <c r="F304" i="26" s="1"/>
  <c r="C305" i="26" l="1"/>
  <c r="B305" i="26"/>
  <c r="F305" i="26" s="1"/>
  <c r="C305" i="27"/>
  <c r="B305" i="27"/>
  <c r="F305" i="27" l="1"/>
  <c r="C306" i="27"/>
  <c r="B306" i="27"/>
  <c r="F306" i="27" s="1"/>
  <c r="C306" i="26"/>
  <c r="B306" i="26"/>
  <c r="F306" i="26" s="1"/>
  <c r="C307" i="26" l="1"/>
  <c r="B307" i="26"/>
  <c r="F307" i="26" s="1"/>
  <c r="C307" i="27"/>
  <c r="B307" i="27"/>
  <c r="F307" i="27" s="1"/>
  <c r="C308" i="27" l="1"/>
  <c r="B308" i="27"/>
  <c r="F308" i="27" s="1"/>
  <c r="C308" i="26"/>
  <c r="B308" i="26"/>
  <c r="F308" i="26" s="1"/>
  <c r="C309" i="26" l="1"/>
  <c r="B309" i="26"/>
  <c r="F309" i="26" s="1"/>
  <c r="C309" i="27"/>
  <c r="B309" i="27"/>
  <c r="F309" i="27" s="1"/>
  <c r="C310" i="27" l="1"/>
  <c r="B310" i="27"/>
  <c r="F310" i="27" s="1"/>
  <c r="C310" i="26"/>
  <c r="B310" i="26"/>
  <c r="F310" i="26" s="1"/>
  <c r="C311" i="26" l="1"/>
  <c r="B311" i="26"/>
  <c r="F311" i="26" s="1"/>
  <c r="C311" i="27"/>
  <c r="B311" i="27"/>
  <c r="F311" i="27" s="1"/>
  <c r="C312" i="27" l="1"/>
  <c r="B312" i="27"/>
  <c r="F312" i="27" s="1"/>
  <c r="C312" i="26"/>
  <c r="B312" i="26"/>
  <c r="F312" i="26" s="1"/>
  <c r="C313" i="26" l="1"/>
  <c r="B313" i="26"/>
  <c r="F313" i="26" s="1"/>
  <c r="C313" i="27"/>
  <c r="B313" i="27"/>
  <c r="F313" i="27" s="1"/>
  <c r="C314" i="27" l="1"/>
  <c r="B314" i="27"/>
  <c r="F314" i="27" s="1"/>
  <c r="C314" i="26"/>
  <c r="B314" i="26"/>
  <c r="F314" i="26" s="1"/>
  <c r="C315" i="26" l="1"/>
  <c r="B315" i="26"/>
  <c r="F315" i="26" s="1"/>
  <c r="C315" i="27"/>
  <c r="B315" i="27"/>
  <c r="F315" i="27" s="1"/>
  <c r="C316" i="27" l="1"/>
  <c r="B316" i="27"/>
  <c r="C316" i="26"/>
  <c r="B316" i="26"/>
  <c r="F316" i="26" s="1"/>
  <c r="F316" i="27" l="1"/>
  <c r="C317" i="26"/>
  <c r="B317" i="26"/>
  <c r="F317" i="26" s="1"/>
  <c r="C317" i="27"/>
  <c r="B317" i="27"/>
  <c r="F317" i="27" s="1"/>
  <c r="C318" i="27" l="1"/>
  <c r="B318" i="27"/>
  <c r="F318" i="27" s="1"/>
  <c r="C318" i="26"/>
  <c r="B318" i="26"/>
  <c r="F318" i="26" s="1"/>
  <c r="C319" i="26" l="1"/>
  <c r="B319" i="26"/>
  <c r="F319" i="26" s="1"/>
  <c r="C319" i="27"/>
  <c r="B319" i="27"/>
  <c r="F319" i="27" s="1"/>
  <c r="C320" i="27" l="1"/>
  <c r="B320" i="27"/>
  <c r="F320" i="27" s="1"/>
  <c r="C320" i="26"/>
  <c r="B320" i="26"/>
  <c r="F320" i="26" s="1"/>
  <c r="C321" i="26" l="1"/>
  <c r="B321" i="26"/>
  <c r="F321" i="26" s="1"/>
  <c r="C321" i="27"/>
  <c r="B321" i="27"/>
  <c r="F321" i="27" s="1"/>
  <c r="C322" i="27" l="1"/>
  <c r="B322" i="27"/>
  <c r="F322" i="27" s="1"/>
  <c r="C322" i="26"/>
  <c r="B322" i="26"/>
  <c r="F322" i="26" s="1"/>
  <c r="C323" i="26" l="1"/>
  <c r="B323" i="26"/>
  <c r="F323" i="26" s="1"/>
  <c r="C323" i="27"/>
  <c r="B323" i="27"/>
  <c r="F323" i="27" s="1"/>
  <c r="C324" i="27" l="1"/>
  <c r="B324" i="27"/>
  <c r="F324" i="27" s="1"/>
  <c r="C324" i="26"/>
  <c r="B324" i="26"/>
  <c r="F324" i="26" s="1"/>
  <c r="C325" i="26" l="1"/>
  <c r="B325" i="26"/>
  <c r="F325" i="26" s="1"/>
  <c r="C325" i="27"/>
  <c r="B325" i="27"/>
  <c r="F325" i="27" s="1"/>
  <c r="C326" i="27" l="1"/>
  <c r="B326" i="27"/>
  <c r="F326" i="27" s="1"/>
  <c r="C326" i="26"/>
  <c r="B326" i="26"/>
  <c r="F326" i="26" s="1"/>
  <c r="C327" i="26" l="1"/>
  <c r="B327" i="26"/>
  <c r="F327" i="26" s="1"/>
  <c r="C327" i="27"/>
  <c r="B327" i="27"/>
  <c r="F327" i="27" s="1"/>
  <c r="C328" i="27" l="1"/>
  <c r="B328" i="27"/>
  <c r="F328" i="27" s="1"/>
  <c r="C328" i="26"/>
  <c r="B328" i="26"/>
  <c r="F328" i="26" s="1"/>
  <c r="C329" i="26" l="1"/>
  <c r="B329" i="26"/>
  <c r="F329" i="26" s="1"/>
  <c r="C329" i="27"/>
  <c r="B329" i="27"/>
  <c r="F329" i="27" s="1"/>
  <c r="C330" i="27" l="1"/>
  <c r="B330" i="27"/>
  <c r="F330" i="27" s="1"/>
  <c r="C330" i="26"/>
  <c r="B330" i="26"/>
  <c r="F330" i="26" s="1"/>
  <c r="C331" i="26" l="1"/>
  <c r="B331" i="26"/>
  <c r="F331" i="26" s="1"/>
  <c r="C331" i="27"/>
  <c r="B331" i="27"/>
  <c r="F331" i="27" s="1"/>
  <c r="C332" i="27" l="1"/>
  <c r="B332" i="27"/>
  <c r="F332" i="27" s="1"/>
  <c r="C332" i="26"/>
  <c r="B332" i="26"/>
  <c r="F332" i="26" s="1"/>
  <c r="C333" i="26" l="1"/>
  <c r="B333" i="26"/>
  <c r="F333" i="26" s="1"/>
  <c r="C333" i="27"/>
  <c r="B333" i="27"/>
  <c r="F333" i="27" s="1"/>
  <c r="C334" i="27" l="1"/>
  <c r="B334" i="27"/>
  <c r="F334" i="27" s="1"/>
  <c r="C334" i="26"/>
  <c r="B334" i="26"/>
  <c r="F334" i="26" s="1"/>
  <c r="C335" i="26" l="1"/>
  <c r="B335" i="26"/>
  <c r="F335" i="26" s="1"/>
  <c r="C335" i="27"/>
  <c r="B335" i="27"/>
  <c r="F335" i="27" s="1"/>
  <c r="C336" i="27" l="1"/>
  <c r="B336" i="27"/>
  <c r="F336" i="27" s="1"/>
  <c r="C336" i="26"/>
  <c r="B336" i="26"/>
  <c r="F336" i="26" l="1"/>
  <c r="C337" i="26"/>
  <c r="B337" i="26"/>
  <c r="C337" i="27"/>
  <c r="B337" i="27"/>
  <c r="F337" i="27" s="1"/>
  <c r="F337" i="26" l="1"/>
  <c r="C338" i="27"/>
  <c r="B338" i="27"/>
  <c r="C338" i="26"/>
  <c r="B338" i="26"/>
  <c r="F338" i="27" l="1"/>
  <c r="F338" i="26"/>
  <c r="C339" i="26"/>
  <c r="B339" i="26"/>
  <c r="F339" i="26" s="1"/>
  <c r="C339" i="27"/>
  <c r="B339" i="27"/>
  <c r="F339" i="27" s="1"/>
  <c r="C340" i="27" l="1"/>
  <c r="B340" i="27"/>
  <c r="F340" i="27" s="1"/>
  <c r="C340" i="26"/>
  <c r="B340" i="26"/>
  <c r="F340" i="26" s="1"/>
  <c r="C341" i="26" l="1"/>
  <c r="B341" i="26"/>
  <c r="F341" i="26" s="1"/>
  <c r="C341" i="27"/>
  <c r="B341" i="27"/>
  <c r="F341" i="27" s="1"/>
  <c r="C342" i="27" l="1"/>
  <c r="B342" i="27"/>
  <c r="F342" i="27" s="1"/>
  <c r="C342" i="26"/>
  <c r="B342" i="26"/>
  <c r="F342" i="26" s="1"/>
  <c r="C343" i="26" l="1"/>
  <c r="B343" i="26"/>
  <c r="F343" i="26" s="1"/>
  <c r="C343" i="27"/>
  <c r="B343" i="27"/>
  <c r="F343" i="27" s="1"/>
  <c r="C344" i="27" l="1"/>
  <c r="B344" i="27"/>
  <c r="F344" i="27" s="1"/>
  <c r="C344" i="26"/>
  <c r="B344" i="26"/>
  <c r="F344" i="26" s="1"/>
  <c r="C345" i="26" l="1"/>
  <c r="B345" i="26"/>
  <c r="F345" i="26" s="1"/>
  <c r="C345" i="27"/>
  <c r="B345" i="27"/>
  <c r="F345" i="27" s="1"/>
  <c r="C346" i="27" l="1"/>
  <c r="B346" i="27"/>
  <c r="F346" i="27" s="1"/>
  <c r="C346" i="26"/>
  <c r="B346" i="26"/>
  <c r="F346" i="26" s="1"/>
  <c r="C347" i="26" l="1"/>
  <c r="B347" i="26"/>
  <c r="F347" i="26" s="1"/>
  <c r="C347" i="27"/>
  <c r="B347" i="27"/>
  <c r="F347" i="27" s="1"/>
  <c r="C348" i="27" l="1"/>
  <c r="B348" i="27"/>
  <c r="C348" i="26"/>
  <c r="B348" i="26"/>
  <c r="F348" i="26" s="1"/>
  <c r="F348" i="27" l="1"/>
  <c r="C349" i="26"/>
  <c r="B349" i="26"/>
  <c r="F349" i="26" s="1"/>
  <c r="C349" i="27"/>
  <c r="B349" i="27"/>
  <c r="F349" i="27" s="1"/>
  <c r="C350" i="27" l="1"/>
  <c r="B350" i="27"/>
  <c r="F350" i="27" s="1"/>
  <c r="C350" i="26"/>
  <c r="B350" i="26"/>
  <c r="F350" i="26" s="1"/>
  <c r="C351" i="26" l="1"/>
  <c r="B351" i="26"/>
  <c r="F351" i="26" s="1"/>
  <c r="C351" i="27"/>
  <c r="B351" i="27"/>
  <c r="F351" i="27" s="1"/>
  <c r="C352" i="27" l="1"/>
  <c r="B352" i="27"/>
  <c r="F352" i="27" s="1"/>
  <c r="C352" i="26"/>
  <c r="B352" i="26"/>
  <c r="F352" i="26" s="1"/>
  <c r="C353" i="26" l="1"/>
  <c r="B353" i="26"/>
  <c r="F353" i="26" s="1"/>
  <c r="C353" i="27"/>
  <c r="B353" i="27"/>
  <c r="F353" i="27" s="1"/>
  <c r="C354" i="27" l="1"/>
  <c r="B354" i="27"/>
  <c r="F354" i="27" s="1"/>
  <c r="C354" i="26"/>
  <c r="B354" i="26"/>
  <c r="F354" i="26" s="1"/>
  <c r="C355" i="26" l="1"/>
  <c r="B355" i="26"/>
  <c r="F355" i="26" s="1"/>
  <c r="C355" i="27"/>
  <c r="B355" i="27"/>
  <c r="F355" i="27" s="1"/>
  <c r="C356" i="27" l="1"/>
  <c r="B356" i="27"/>
  <c r="F356" i="27" s="1"/>
  <c r="C356" i="26"/>
  <c r="B356" i="26"/>
  <c r="F356" i="26" s="1"/>
  <c r="C357" i="26" l="1"/>
  <c r="B357" i="26"/>
  <c r="C357" i="27"/>
  <c r="B357" i="27"/>
  <c r="F357" i="27" s="1"/>
  <c r="F357" i="26" l="1"/>
  <c r="C358" i="27"/>
  <c r="B358" i="27"/>
  <c r="F358" i="27" s="1"/>
  <c r="C358" i="26"/>
  <c r="B358" i="26"/>
  <c r="F358" i="26" s="1"/>
  <c r="C359" i="26" l="1"/>
  <c r="B359" i="26"/>
  <c r="F359" i="26" s="1"/>
  <c r="C359" i="27"/>
  <c r="B359" i="27"/>
  <c r="F359" i="27" s="1"/>
  <c r="C360" i="27" l="1"/>
  <c r="B360" i="27"/>
  <c r="F360" i="27" s="1"/>
  <c r="C360" i="26"/>
  <c r="B360" i="26"/>
  <c r="F360" i="26" s="1"/>
  <c r="C361" i="26" l="1"/>
  <c r="B361" i="26"/>
  <c r="F361" i="26" s="1"/>
  <c r="C361" i="27"/>
  <c r="B361" i="27"/>
  <c r="F361" i="27" s="1"/>
  <c r="C362" i="27" l="1"/>
  <c r="B362" i="27"/>
  <c r="F362" i="27" s="1"/>
  <c r="C362" i="26"/>
  <c r="B362" i="26"/>
  <c r="F362" i="26" s="1"/>
  <c r="C363" i="26" l="1"/>
  <c r="B363" i="26"/>
  <c r="F363" i="26" s="1"/>
  <c r="C363" i="27"/>
  <c r="B363" i="27"/>
  <c r="F363" i="27" s="1"/>
  <c r="C364" i="27" l="1"/>
  <c r="B364" i="27"/>
  <c r="F364" i="27" s="1"/>
  <c r="C364" i="26"/>
  <c r="B364" i="26"/>
  <c r="F364" i="26" s="1"/>
  <c r="C365" i="26" l="1"/>
  <c r="B365" i="26"/>
  <c r="F365" i="26" s="1"/>
  <c r="C365" i="27"/>
  <c r="B365" i="27"/>
  <c r="F365" i="27" s="1"/>
  <c r="C366" i="27" l="1"/>
  <c r="B366" i="27"/>
  <c r="F366" i="27" s="1"/>
  <c r="C366" i="26"/>
  <c r="B366" i="26"/>
  <c r="F366" i="26" s="1"/>
  <c r="C367" i="26" l="1"/>
  <c r="B367" i="26"/>
  <c r="C367" i="27"/>
  <c r="B367" i="27"/>
  <c r="F367" i="27" s="1"/>
  <c r="F367" i="26" l="1"/>
  <c r="C368" i="27"/>
  <c r="B368" i="27"/>
  <c r="F368" i="27" s="1"/>
  <c r="C368" i="26"/>
  <c r="B368" i="26"/>
  <c r="F368" i="26" s="1"/>
  <c r="C369" i="26" l="1"/>
  <c r="B369" i="26"/>
  <c r="F369" i="26" s="1"/>
  <c r="C369" i="27"/>
  <c r="B369" i="27"/>
  <c r="F369" i="27" s="1"/>
  <c r="C370" i="27" l="1"/>
  <c r="B370" i="27"/>
  <c r="F370" i="27" s="1"/>
  <c r="C370" i="26"/>
  <c r="B370" i="26"/>
  <c r="F370" i="26" s="1"/>
  <c r="C371" i="26" l="1"/>
  <c r="B371" i="26"/>
  <c r="F371" i="26" s="1"/>
  <c r="C371" i="27"/>
  <c r="B371" i="27"/>
  <c r="F371" i="27" l="1"/>
  <c r="C372" i="27"/>
  <c r="B372" i="27"/>
  <c r="F372" i="27" s="1"/>
  <c r="C372" i="26"/>
  <c r="B372" i="26"/>
  <c r="F372" i="26" s="1"/>
  <c r="C373" i="26" l="1"/>
  <c r="B373" i="26"/>
  <c r="F373" i="26" s="1"/>
  <c r="C373" i="27"/>
  <c r="B373" i="27"/>
  <c r="F373" i="27" s="1"/>
  <c r="C374" i="27" l="1"/>
  <c r="B374" i="27"/>
  <c r="C374" i="26"/>
  <c r="B374" i="26"/>
  <c r="F374" i="26" s="1"/>
  <c r="F374" i="27" l="1"/>
  <c r="C375" i="26"/>
  <c r="B375" i="26"/>
  <c r="C375" i="27"/>
  <c r="B375" i="27"/>
  <c r="F375" i="27" s="1"/>
  <c r="F375" i="26" l="1"/>
  <c r="C376" i="27"/>
  <c r="B376" i="27"/>
  <c r="F376" i="27" s="1"/>
  <c r="C376" i="26"/>
  <c r="B376" i="26"/>
  <c r="F376" i="26" s="1"/>
  <c r="C377" i="26" l="1"/>
  <c r="B377" i="26"/>
  <c r="F377" i="26" s="1"/>
  <c r="C377" i="27"/>
  <c r="B377" i="27"/>
  <c r="F377" i="27" s="1"/>
  <c r="C378" i="27" l="1"/>
  <c r="B378" i="27"/>
  <c r="F378" i="27" s="1"/>
  <c r="C378" i="26"/>
  <c r="B378" i="26"/>
  <c r="F378" i="26" s="1"/>
  <c r="C379" i="26" l="1"/>
  <c r="B379" i="26"/>
  <c r="F379" i="26" s="1"/>
  <c r="C379" i="27"/>
  <c r="B379" i="27"/>
  <c r="F379" i="27" s="1"/>
  <c r="C380" i="27" l="1"/>
  <c r="B380" i="27"/>
  <c r="C380" i="26"/>
  <c r="B380" i="26"/>
  <c r="F380" i="26" s="1"/>
  <c r="F380" i="27" l="1"/>
  <c r="C381" i="26"/>
  <c r="B381" i="26"/>
  <c r="F381" i="26" s="1"/>
  <c r="C381" i="27"/>
  <c r="B381" i="27"/>
  <c r="F381" i="27" s="1"/>
  <c r="C382" i="27" l="1"/>
  <c r="B382" i="27"/>
  <c r="F382" i="27" s="1"/>
  <c r="C382" i="26"/>
  <c r="B382" i="26"/>
  <c r="F382" i="26" s="1"/>
  <c r="C383" i="26" l="1"/>
  <c r="B383" i="26"/>
  <c r="F383" i="26" s="1"/>
  <c r="C383" i="27"/>
  <c r="B383" i="27"/>
  <c r="F383" i="27" s="1"/>
  <c r="C384" i="27" l="1"/>
  <c r="B384" i="27"/>
  <c r="C384" i="26"/>
  <c r="B384" i="26"/>
  <c r="F384" i="26" s="1"/>
  <c r="F384" i="27" l="1"/>
  <c r="C385" i="26"/>
  <c r="B385" i="26"/>
  <c r="F385" i="26" s="1"/>
  <c r="C385" i="27"/>
  <c r="B385" i="27"/>
  <c r="F385" i="27" s="1"/>
  <c r="C386" i="27" l="1"/>
  <c r="B386" i="27"/>
  <c r="F386" i="27" s="1"/>
  <c r="C386" i="26"/>
  <c r="B386" i="26"/>
  <c r="F386" i="26" s="1"/>
  <c r="C387" i="26" l="1"/>
  <c r="B387" i="26"/>
  <c r="F387" i="26" s="1"/>
  <c r="C387" i="27"/>
  <c r="B387" i="27"/>
  <c r="F387" i="27" s="1"/>
  <c r="C388" i="27" l="1"/>
  <c r="B388" i="27"/>
  <c r="F388" i="27" s="1"/>
  <c r="C388" i="26"/>
  <c r="B388" i="26"/>
  <c r="F388" i="26" s="1"/>
  <c r="C389" i="26" l="1"/>
  <c r="B389" i="26"/>
  <c r="F389" i="26" s="1"/>
  <c r="C389" i="27"/>
  <c r="B389" i="27"/>
  <c r="F389" i="27" s="1"/>
  <c r="C390" i="27" l="1"/>
  <c r="B390" i="27"/>
  <c r="F390" i="27" s="1"/>
  <c r="C390" i="26"/>
  <c r="B390" i="26"/>
  <c r="F390" i="26" s="1"/>
  <c r="C391" i="26" l="1"/>
  <c r="B391" i="26"/>
  <c r="F391" i="26" s="1"/>
  <c r="C391" i="27"/>
  <c r="B391" i="27"/>
  <c r="F391" i="27" s="1"/>
  <c r="C392" i="27" l="1"/>
  <c r="B392" i="27"/>
  <c r="F392" i="27" s="1"/>
  <c r="C392" i="26"/>
  <c r="B392" i="26"/>
  <c r="F392" i="26" s="1"/>
  <c r="C393" i="26" l="1"/>
  <c r="B393" i="26"/>
  <c r="F393" i="26" s="1"/>
  <c r="C393" i="27"/>
  <c r="B393" i="27"/>
  <c r="F393" i="27" s="1"/>
  <c r="C394" i="27" l="1"/>
  <c r="B394" i="27"/>
  <c r="F394" i="27" s="1"/>
  <c r="C394" i="26"/>
  <c r="B394" i="26"/>
  <c r="F394" i="26" s="1"/>
  <c r="C395" i="26" l="1"/>
  <c r="B395" i="26"/>
  <c r="F395" i="26" s="1"/>
  <c r="C395" i="27"/>
  <c r="B395" i="27"/>
  <c r="F395" i="27" s="1"/>
  <c r="C396" i="27" l="1"/>
  <c r="B396" i="27"/>
  <c r="F396" i="27" s="1"/>
  <c r="C396" i="26"/>
  <c r="B396" i="26"/>
  <c r="F396" i="26" s="1"/>
  <c r="C397" i="26" l="1"/>
  <c r="B397" i="26"/>
  <c r="F397" i="26" s="1"/>
  <c r="C397" i="27"/>
  <c r="B397" i="27"/>
  <c r="F397" i="27" s="1"/>
  <c r="C398" i="27" l="1"/>
  <c r="B398" i="27"/>
  <c r="F398" i="27" s="1"/>
  <c r="C398" i="26"/>
  <c r="B398" i="26"/>
  <c r="F398" i="26" s="1"/>
  <c r="C399" i="26" l="1"/>
  <c r="B399" i="26"/>
  <c r="F399" i="26" s="1"/>
  <c r="C399" i="27"/>
  <c r="B399" i="27"/>
  <c r="F399" i="27" s="1"/>
  <c r="C400" i="27" l="1"/>
  <c r="B400" i="27"/>
  <c r="C400" i="26"/>
  <c r="B400" i="26"/>
  <c r="F400" i="26" s="1"/>
  <c r="F400" i="27" l="1"/>
  <c r="C401" i="26"/>
  <c r="B401" i="26"/>
  <c r="F401" i="26" s="1"/>
  <c r="C401" i="27"/>
  <c r="B401" i="27"/>
  <c r="F401" i="27" s="1"/>
  <c r="C402" i="27" l="1"/>
  <c r="B402" i="27"/>
  <c r="C402" i="26"/>
  <c r="B402" i="26"/>
  <c r="F402" i="26" s="1"/>
  <c r="F402" i="27" l="1"/>
  <c r="C403" i="26"/>
  <c r="B403" i="26"/>
  <c r="F403" i="26" s="1"/>
  <c r="C403" i="27"/>
  <c r="B403" i="27"/>
  <c r="F403" i="27" l="1"/>
  <c r="C404" i="27"/>
  <c r="B404" i="27"/>
  <c r="C404" i="26"/>
  <c r="B404" i="26"/>
  <c r="F404" i="26" s="1"/>
  <c r="F404" i="27" l="1"/>
  <c r="C405" i="26"/>
  <c r="B405" i="26"/>
  <c r="F405" i="26" s="1"/>
  <c r="C405" i="27"/>
  <c r="B405" i="27"/>
  <c r="F405" i="27" s="1"/>
  <c r="C406" i="27" l="1"/>
  <c r="B406" i="27"/>
  <c r="C406" i="26"/>
  <c r="B406" i="26"/>
  <c r="F406" i="26" s="1"/>
  <c r="F406" i="27" l="1"/>
  <c r="B407" i="27"/>
  <c r="C407" i="27"/>
  <c r="C408" i="27" s="1"/>
  <c r="C409" i="27" s="1"/>
  <c r="C410" i="27" s="1"/>
  <c r="C411" i="27" s="1"/>
  <c r="C412" i="27" s="1"/>
  <c r="C413" i="27" s="1"/>
  <c r="C414" i="27" s="1"/>
  <c r="C415" i="27" s="1"/>
  <c r="C416" i="27" s="1"/>
  <c r="C417" i="27" s="1"/>
  <c r="C418" i="27" s="1"/>
  <c r="C419" i="27" s="1"/>
  <c r="C420" i="27" s="1"/>
  <c r="C421" i="27" s="1"/>
  <c r="C407" i="26"/>
  <c r="B407" i="26"/>
  <c r="C422" i="27" l="1"/>
  <c r="C423" i="27" s="1"/>
  <c r="C424" i="27" s="1"/>
  <c r="C425" i="27" s="1"/>
  <c r="C426" i="27" s="1"/>
  <c r="C427" i="27" s="1"/>
  <c r="C428" i="27" s="1"/>
  <c r="C429" i="27" s="1"/>
  <c r="C430" i="27" s="1"/>
  <c r="C431" i="27" s="1"/>
  <c r="C432" i="27" s="1"/>
  <c r="B408" i="27"/>
  <c r="F407" i="27"/>
  <c r="C408" i="26"/>
  <c r="C409" i="26" s="1"/>
  <c r="B408" i="26"/>
  <c r="B409" i="26" s="1"/>
  <c r="B409" i="27" l="1"/>
  <c r="F408" i="27"/>
  <c r="B410" i="26"/>
  <c r="C410" i="26"/>
  <c r="B410" i="27" l="1"/>
  <c r="F409" i="27"/>
  <c r="C411" i="26"/>
  <c r="C412" i="26" s="1"/>
  <c r="C413" i="26" s="1"/>
  <c r="C414" i="26" s="1"/>
  <c r="C415" i="26" s="1"/>
  <c r="C416" i="26" s="1"/>
  <c r="C417" i="26" s="1"/>
  <c r="C418" i="26" s="1"/>
  <c r="C419" i="26" s="1"/>
  <c r="C420" i="26" s="1"/>
  <c r="B411" i="26"/>
  <c r="B412" i="26" s="1"/>
  <c r="B413" i="26" s="1"/>
  <c r="B414" i="26" s="1"/>
  <c r="B415" i="26" s="1"/>
  <c r="B416" i="26" s="1"/>
  <c r="B417" i="26" s="1"/>
  <c r="B418" i="26" s="1"/>
  <c r="B419" i="26" s="1"/>
  <c r="B420" i="26" s="1"/>
  <c r="B411" i="27" l="1"/>
  <c r="F410" i="27"/>
  <c r="C421" i="26"/>
  <c r="C422" i="26" s="1"/>
  <c r="C423" i="26" s="1"/>
  <c r="B421" i="26"/>
  <c r="B422" i="26" s="1"/>
  <c r="B423" i="26" s="1"/>
  <c r="B412" i="27" l="1"/>
  <c r="F411" i="27"/>
  <c r="C424" i="26"/>
  <c r="B424" i="26"/>
  <c r="B413" i="27" l="1"/>
  <c r="F412" i="27"/>
  <c r="C425" i="26"/>
  <c r="C426" i="26" s="1"/>
  <c r="C427" i="26" s="1"/>
  <c r="C428" i="26" s="1"/>
  <c r="C429" i="26" s="1"/>
  <c r="C430" i="26" s="1"/>
  <c r="C431" i="26" s="1"/>
  <c r="C432" i="26" s="1"/>
  <c r="B425" i="26"/>
  <c r="B426" i="26" s="1"/>
  <c r="B427" i="26" s="1"/>
  <c r="B428" i="26" s="1"/>
  <c r="B429" i="26" s="1"/>
  <c r="B430" i="26" s="1"/>
  <c r="B431" i="26" s="1"/>
  <c r="B432" i="26" s="1"/>
  <c r="B414" i="27" l="1"/>
  <c r="F413" i="27"/>
  <c r="B415" i="27" l="1"/>
  <c r="F414" i="27"/>
  <c r="B416" i="27" l="1"/>
  <c r="F415" i="27"/>
  <c r="B417" i="27" l="1"/>
  <c r="F416" i="27"/>
  <c r="B418" i="27" l="1"/>
  <c r="F417" i="27"/>
  <c r="B419" i="27" l="1"/>
  <c r="F418" i="27"/>
  <c r="B420" i="27" l="1"/>
  <c r="F419" i="27"/>
  <c r="B421" i="27" l="1"/>
  <c r="F420" i="27"/>
  <c r="F421" i="27" l="1"/>
  <c r="B422" i="27"/>
  <c r="B423" i="27" l="1"/>
  <c r="F422" i="27"/>
  <c r="B424" i="27" l="1"/>
  <c r="F423" i="27"/>
  <c r="B425" i="27" l="1"/>
  <c r="F424" i="27"/>
  <c r="B426" i="27" l="1"/>
  <c r="F425" i="27"/>
  <c r="B427" i="27" l="1"/>
  <c r="F426" i="27"/>
  <c r="B428" i="27" l="1"/>
  <c r="F427" i="27"/>
  <c r="B429" i="27" l="1"/>
  <c r="F428" i="27"/>
  <c r="B430" i="27" l="1"/>
  <c r="F429" i="27"/>
  <c r="B431" i="27" l="1"/>
  <c r="F430" i="27"/>
  <c r="B432" i="27" l="1"/>
  <c r="F432" i="27" s="1"/>
  <c r="F431" i="27"/>
</calcChain>
</file>

<file path=xl/sharedStrings.xml><?xml version="1.0" encoding="utf-8"?>
<sst xmlns="http://schemas.openxmlformats.org/spreadsheetml/2006/main" count="8071" uniqueCount="874">
  <si>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</si>
  <si>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</si>
  <si>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</si>
  <si>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</si>
  <si>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</si>
  <si>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</si>
  <si>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</si>
  <si>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</si>
  <si>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</si>
  <si>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</si>
  <si>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</si>
  <si>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</si>
  <si>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</si>
  <si>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</si>
  <si>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</si>
  <si>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</si>
  <si>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</si>
  <si>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</si>
  <si>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</si>
  <si>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</si>
  <si>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</si>
  <si>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</si>
  <si>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</si>
  <si>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</si>
  <si>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</si>
  <si>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</si>
  <si>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</si>
  <si>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</si>
  <si>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</si>
  <si>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</si>
  <si>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</si>
  <si>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</si>
  <si>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</si>
  <si>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</si>
  <si>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30  Lithium</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</si>
  <si>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</si>
  <si>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</si>
  <si>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</si>
  <si>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</si>
  <si>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</si>
  <si>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</si>
  <si>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</si>
  <si>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</si>
  <si>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</si>
  <si>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</si>
  <si>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</si>
  <si>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</si>
  <si>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</si>
  <si>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</si>
  <si>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</si>
  <si>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</si>
  <si>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</si>
  <si>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</si>
  <si>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</si>
  <si>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</si>
  <si>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</si>
  <si>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</si>
  <si>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</si>
  <si>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</si>
  <si>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</si>
  <si>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</si>
  <si>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</si>
  <si>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</si>
  <si>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</si>
  <si>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</si>
  <si>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</si>
  <si>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</si>
  <si>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</si>
  <si>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</si>
  <si>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</si>
  <si>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</si>
  <si>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</si>
  <si>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</si>
  <si>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</si>
  <si>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</si>
  <si>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</si>
  <si>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</si>
  <si>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</si>
  <si>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</si>
  <si>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</si>
  <si>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</si>
  <si>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</si>
  <si>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</si>
  <si>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</si>
  <si>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</si>
  <si>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</si>
  <si>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</si>
  <si>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</si>
  <si>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</si>
  <si>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</si>
  <si>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</si>
  <si>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</si>
  <si>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</si>
  <si>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</si>
  <si>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</si>
  <si>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</si>
  <si>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</si>
  <si>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</si>
  <si>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</si>
  <si>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</si>
  <si>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</si>
  <si>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</si>
  <si>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</si>
  <si>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</si>
  <si>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</si>
  <si>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</si>
  <si>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31   Nickel</t>
  </si>
  <si>
    <t>32 Petroleum</t>
  </si>
  <si>
    <t>33   Phosphate</t>
  </si>
  <si>
    <t>34   Silver</t>
  </si>
  <si>
    <t>35   Tin</t>
  </si>
  <si>
    <t>36   Uranium</t>
  </si>
  <si>
    <t>37   Zinc</t>
  </si>
  <si>
    <t>Back to Table of Contents</t>
  </si>
  <si>
    <t xml:space="preserve">Department of Industry, Science, and Resources, Commonwealth of Australia Resources and Energy Quarterly, March 2025. </t>
  </si>
  <si>
    <t>Vol. 13, no. 3</t>
  </si>
  <si>
    <t>© Commonwealth of Australia 2025</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</si>
  <si>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</si>
  <si>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</si>
  <si>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</si>
  <si>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</si>
  <si>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</si>
  <si>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</si>
  <si>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</si>
  <si>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</si>
  <si>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</si>
  <si>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</si>
  <si>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</si>
  <si>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</si>
  <si>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</si>
  <si>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</si>
  <si>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</si>
  <si>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</si>
  <si>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</si>
  <si>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Office of the Chief Economist Logo</t>
  </si>
  <si>
    <t>identifier</t>
  </si>
  <si>
    <t>col</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</si>
  <si>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</si>
  <si>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</si>
  <si>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</si>
  <si>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</si>
  <si>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</si>
  <si>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</si>
  <si>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</si>
  <si>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</si>
  <si>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</si>
  <si>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</si>
  <si>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</si>
  <si>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</si>
  <si>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</si>
  <si>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</si>
  <si>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</si>
  <si>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</si>
  <si>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</si>
  <si>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</si>
  <si>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</si>
  <si>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na</t>
  </si>
  <si>
    <t>Calcined</t>
  </si>
  <si>
    <t>Iron ore  df</t>
  </si>
  <si>
    <t>Mt</t>
  </si>
  <si>
    <t>Lead</t>
  </si>
  <si>
    <t>Bullion</t>
  </si>
  <si>
    <t>Limestone</t>
  </si>
  <si>
    <t>Lithium</t>
  </si>
  <si>
    <t>Spodumene</t>
  </si>
  <si>
    <t>Lithium hydroxide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</si>
  <si>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</si>
  <si>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</si>
  <si>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</si>
  <si>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</si>
  <si>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</si>
  <si>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</si>
  <si>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</si>
  <si>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</si>
  <si>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</si>
  <si>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</si>
  <si>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</si>
  <si>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</si>
  <si>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</si>
  <si>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</si>
  <si>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</si>
  <si>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</si>
  <si>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</si>
  <si>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</si>
  <si>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</si>
  <si>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</si>
  <si>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</si>
  <si>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</si>
  <si>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</si>
  <si>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</si>
  <si>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</si>
  <si>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</si>
  <si>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</si>
  <si>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</si>
  <si>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</si>
  <si>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</si>
  <si>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</si>
  <si>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</si>
  <si>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</si>
  <si>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</si>
  <si>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</si>
  <si>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</si>
  <si>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</si>
  <si>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</si>
  <si>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</si>
  <si>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</si>
  <si>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</si>
  <si>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</si>
  <si>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</si>
  <si>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</si>
  <si>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</si>
  <si>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</si>
  <si>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</si>
  <si>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</si>
  <si>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</si>
  <si>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</si>
  <si>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</si>
  <si>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</si>
  <si>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</si>
  <si>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</si>
  <si>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</si>
  <si>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</si>
  <si>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Pagend</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</si>
  <si>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</si>
  <si>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</si>
  <si>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</si>
  <si>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</si>
  <si>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</si>
  <si>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</si>
  <si>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</si>
  <si>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</si>
  <si>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</si>
  <si>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</si>
  <si>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</si>
  <si>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</si>
  <si>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</si>
  <si>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</si>
  <si>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</si>
  <si>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</si>
  <si>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</si>
  <si>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</si>
  <si>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</si>
  <si>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</si>
  <si>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</si>
  <si>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</si>
  <si>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</si>
  <si>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</si>
  <si>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</si>
  <si>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</si>
  <si>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2024–25 = 100.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</si>
  <si>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</si>
  <si>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</si>
  <si>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Resources and energy</t>
  </si>
  <si>
    <t>Diamonds</t>
  </si>
  <si>
    <t>Ferroalloys</t>
  </si>
  <si>
    <t>Gold (refined and unrefined)</t>
  </si>
  <si>
    <t>Iron ore  e</t>
  </si>
  <si>
    <t>Petroleum</t>
  </si>
  <si>
    <t>Petroleum products  c</t>
  </si>
  <si>
    <t>Natural gas d</t>
  </si>
  <si>
    <t>Phosphate rock</t>
  </si>
  <si>
    <t>calculated form below cells</t>
  </si>
  <si>
    <t>Phosphates</t>
  </si>
  <si>
    <t>Diammonium</t>
  </si>
  <si>
    <t>Monammonium</t>
  </si>
  <si>
    <t>High analysis</t>
  </si>
  <si>
    <t>Silver</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</si>
  <si>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</si>
  <si>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</si>
  <si>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</si>
  <si>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</si>
  <si>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</si>
  <si>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</si>
  <si>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</si>
  <si>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</si>
  <si>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</si>
  <si>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</si>
  <si>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</si>
  <si>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</si>
  <si>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</si>
  <si>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</si>
  <si>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</si>
  <si>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</si>
  <si>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</si>
  <si>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</si>
  <si>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</si>
  <si>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</si>
  <si>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</si>
  <si>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</si>
  <si>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</si>
  <si>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</si>
  <si>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</si>
  <si>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</si>
  <si>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</si>
  <si>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</si>
  <si>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</si>
  <si>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</si>
  <si>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</si>
  <si>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</si>
  <si>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</si>
  <si>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</si>
  <si>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</si>
  <si>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</si>
  <si>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</si>
  <si>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</si>
  <si>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</si>
  <si>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</si>
  <si>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</si>
  <si>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</si>
  <si>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</si>
  <si>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</si>
  <si>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</si>
  <si>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</si>
  <si>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</si>
  <si>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</si>
  <si>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</si>
  <si>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</si>
  <si>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</si>
  <si>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</si>
  <si>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</si>
  <si>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</si>
  <si>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</si>
  <si>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</si>
  <si>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</si>
  <si>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</si>
  <si>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</si>
  <si>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</si>
  <si>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</si>
  <si>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</si>
  <si>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</si>
  <si>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</si>
  <si>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</si>
  <si>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</si>
  <si>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</si>
  <si>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</si>
  <si>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</si>
  <si>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</si>
  <si>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</si>
  <si>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</si>
  <si>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</si>
  <si>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</si>
  <si>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</si>
  <si>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</si>
  <si>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</si>
  <si>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</si>
  <si>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</si>
  <si>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</si>
  <si>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</si>
  <si>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</si>
  <si>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</si>
  <si>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</si>
  <si>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</si>
  <si>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</si>
  <si>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</si>
  <si>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</si>
  <si>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</si>
  <si>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</si>
  <si>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</si>
  <si>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</si>
  <si>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</si>
  <si>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</si>
  <si>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</si>
  <si>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</si>
  <si>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</si>
  <si>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</si>
  <si>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</si>
  <si>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</si>
  <si>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</si>
  <si>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</si>
  <si>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</si>
  <si>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</si>
  <si>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</si>
  <si>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</si>
  <si>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</si>
  <si>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</si>
  <si>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</si>
  <si>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</si>
  <si>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</si>
  <si>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</si>
  <si>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</si>
  <si>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</si>
  <si>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</si>
  <si>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</si>
  <si>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</si>
  <si>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</si>
  <si>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</si>
  <si>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</si>
  <si>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</si>
  <si>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</si>
  <si>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</si>
  <si>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</si>
  <si>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</si>
  <si>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</si>
  <si>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</si>
  <si>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</si>
  <si>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</si>
  <si>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</si>
  <si>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</si>
  <si>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</si>
  <si>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</si>
  <si>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</si>
  <si>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</si>
  <si>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’000 people</t>
  </si>
  <si>
    <t>Oil and gas extraction</t>
  </si>
  <si>
    <t>Metal ore</t>
  </si>
  <si>
    <t>Exploration and other mining support services</t>
  </si>
  <si>
    <t>Non-metallic mineral mining and quarrying</t>
  </si>
  <si>
    <t>Total</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</si>
  <si>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</si>
  <si>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</si>
  <si>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</si>
  <si>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Source: ABS</t>
  </si>
  <si>
    <t>Coal mining</t>
  </si>
  <si>
    <t>Iron ore mining</t>
  </si>
  <si>
    <t>Other mining</t>
  </si>
  <si>
    <t>Exploration and mining support services</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</si>
  <si>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</si>
  <si>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</si>
  <si>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</si>
  <si>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</si>
  <si>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</si>
  <si>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</si>
  <si>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</si>
  <si>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</si>
  <si>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</si>
  <si>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</si>
  <si>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</si>
  <si>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</si>
  <si>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</si>
  <si>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</si>
  <si>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</si>
  <si>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</si>
  <si>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</si>
  <si>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</si>
  <si>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</si>
  <si>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</si>
  <si>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</si>
  <si>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</si>
  <si>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</si>
  <si>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</si>
  <si>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</si>
  <si>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</si>
  <si>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</si>
  <si>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</si>
  <si>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</si>
  <si>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</si>
  <si>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</si>
  <si>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</si>
  <si>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</si>
  <si>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</si>
  <si>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</si>
  <si>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</si>
  <si>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</si>
  <si>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</si>
  <si>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</si>
  <si>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</si>
  <si>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</si>
  <si>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</si>
  <si>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</si>
  <si>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</si>
  <si>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</si>
  <si>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</si>
  <si>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</si>
  <si>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</si>
  <si>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</si>
  <si>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</si>
  <si>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</si>
  <si>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</si>
  <si>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</si>
  <si>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</si>
  <si>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</si>
  <si>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</si>
  <si>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</si>
  <si>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</si>
  <si>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</si>
  <si>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</si>
  <si>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</si>
  <si>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</si>
  <si>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</si>
  <si>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</si>
  <si>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</si>
  <si>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t>MN87</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</si>
  <si>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</si>
  <si>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</si>
  <si>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</si>
  <si>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</si>
  <si>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</si>
  <si>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</si>
  <si>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</si>
  <si>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</si>
  <si>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</si>
  <si>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</si>
  <si>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</si>
  <si>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</si>
  <si>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</si>
  <si>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 xml:space="preserve">Gold </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</si>
  <si>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</si>
  <si>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</si>
  <si>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</si>
  <si>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</si>
  <si>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</si>
  <si>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</si>
  <si>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</si>
  <si>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</si>
  <si>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</si>
  <si>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</si>
  <si>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</si>
  <si>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</si>
  <si>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</si>
  <si>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</si>
  <si>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</si>
  <si>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</si>
  <si>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</si>
  <si>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</si>
  <si>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</si>
  <si>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</si>
  <si>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</si>
  <si>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</si>
  <si>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</si>
  <si>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</si>
  <si>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</si>
  <si>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</si>
  <si>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</si>
  <si>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</si>
  <si>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</si>
  <si>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</si>
  <si>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</si>
  <si>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</si>
  <si>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</si>
  <si>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</si>
  <si>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r>
      <t>b</t>
    </r>
    <r>
      <rPr>
        <sz val="11"/>
        <rFont val="Arial"/>
        <family val="2"/>
      </rPr>
      <t xml:space="preserve">  Base: September 2024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</si>
  <si>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</si>
  <si>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</si>
  <si>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Quantity</t>
  </si>
  <si>
    <t>Diamonds  b</t>
  </si>
  <si>
    <t>Value</t>
  </si>
  <si>
    <t>Gold  c</t>
  </si>
  <si>
    <t>Natural gas  d</t>
  </si>
  <si>
    <t>calculated</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</si>
  <si>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</si>
  <si>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</si>
  <si>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</si>
  <si>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</si>
  <si>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</si>
  <si>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</si>
  <si>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</si>
  <si>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</si>
  <si>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</si>
  <si>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</si>
  <si>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</si>
  <si>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</si>
  <si>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</si>
  <si>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</si>
  <si>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</si>
  <si>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</si>
  <si>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</si>
  <si>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</si>
  <si>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b</t>
  </si>
  <si>
    <t>Lump and fines.</t>
  </si>
  <si>
    <t>c</t>
  </si>
  <si>
    <t>Includes intermediate products; data is quarterly average; figures for the latest 6 months are preliminary</t>
  </si>
  <si>
    <t>Source: ABS, International Trade in Goods and Services, Australia, cat. no. 5368.0</t>
  </si>
  <si>
    <t>Aluminium LME cash</t>
  </si>
  <si>
    <t>Alumina fob Western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</si>
  <si>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</si>
  <si>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</si>
  <si>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</si>
  <si>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</si>
  <si>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</si>
  <si>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</si>
  <si>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</si>
  <si>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</si>
  <si>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</si>
  <si>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</si>
  <si>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Lithium spodumene China spot price</t>
  </si>
  <si>
    <t>Lithium lithium hydroxide China spot price</t>
  </si>
  <si>
    <t>Zinc LME cash</t>
  </si>
  <si>
    <t>Silver London fix c</t>
  </si>
  <si>
    <t>Nickel LME cash</t>
  </si>
  <si>
    <t>US$/MMBtu</t>
  </si>
  <si>
    <t xml:space="preserve">US$/lb </t>
  </si>
  <si>
    <t>US$/troy oz</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</si>
  <si>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</si>
  <si>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</si>
  <si>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</si>
  <si>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</si>
  <si>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</si>
  <si>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Mine</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</si>
  <si>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</si>
  <si>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</si>
  <si>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</si>
  <si>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</si>
  <si>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</si>
  <si>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</si>
  <si>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</si>
  <si>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</si>
  <si>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</si>
  <si>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</si>
  <si>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</si>
  <si>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</si>
  <si>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</si>
  <si>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</si>
  <si>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</si>
  <si>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</si>
  <si>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</si>
  <si>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</si>
  <si>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</si>
  <si>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</si>
  <si>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</si>
  <si>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</si>
  <si>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</si>
  <si>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</si>
  <si>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</si>
  <si>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</si>
  <si>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</si>
  <si>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</si>
  <si>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</si>
  <si>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</si>
  <si>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</si>
  <si>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</si>
  <si>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</si>
  <si>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</si>
  <si>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</si>
  <si>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</si>
  <si>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</si>
  <si>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</si>
  <si>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</si>
  <si>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</si>
  <si>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</si>
  <si>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</si>
  <si>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</si>
  <si>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</si>
  <si>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</si>
  <si>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</si>
  <si>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</si>
  <si>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</si>
  <si>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</si>
  <si>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</si>
  <si>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</si>
  <si>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</si>
  <si>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</si>
  <si>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</si>
  <si>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</si>
  <si>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</si>
  <si>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</si>
  <si>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</si>
  <si>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</si>
  <si>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</si>
  <si>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</si>
  <si>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</si>
  <si>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</si>
  <si>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</si>
  <si>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</si>
  <si>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</si>
  <si>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</si>
  <si>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</si>
  <si>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</si>
  <si>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</si>
  <si>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</si>
  <si>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</si>
  <si>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</si>
  <si>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</si>
  <si>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</si>
  <si>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</si>
  <si>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</si>
  <si>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</si>
  <si>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Northern Territory</t>
  </si>
  <si>
    <t>Western Australia</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</si>
  <si>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</si>
  <si>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</si>
  <si>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</si>
  <si>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</si>
  <si>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</si>
  <si>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</si>
  <si>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</si>
  <si>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</si>
  <si>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</si>
  <si>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</si>
  <si>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</si>
  <si>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</si>
  <si>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</si>
  <si>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</si>
  <si>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</si>
  <si>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</si>
  <si>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Queensland</t>
  </si>
  <si>
    <t>Refinery</t>
  </si>
  <si>
    <t>Primary</t>
  </si>
  <si>
    <t>Australian origin</t>
  </si>
  <si>
    <t>Overseas origin</t>
  </si>
  <si>
    <t>Secondary</t>
  </si>
  <si>
    <t>Refined and unrefined bullion</t>
  </si>
  <si>
    <t>Hong Kong</t>
  </si>
  <si>
    <t>United Kingdom</t>
  </si>
  <si>
    <t>United States</t>
  </si>
  <si>
    <t>LBMA gold price PM</t>
  </si>
  <si>
    <t>A$/oz</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</si>
  <si>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</si>
  <si>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</si>
  <si>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</si>
  <si>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</si>
  <si>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</si>
  <si>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</si>
  <si>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</si>
  <si>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</si>
  <si>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</si>
  <si>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</si>
  <si>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</si>
  <si>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</si>
  <si>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</si>
  <si>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</si>
  <si>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</si>
  <si>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</si>
  <si>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</si>
  <si>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</si>
  <si>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</si>
  <si>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</si>
  <si>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</si>
  <si>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</si>
  <si>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</si>
  <si>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</si>
  <si>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</si>
  <si>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</si>
  <si>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</si>
  <si>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</si>
  <si>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</si>
  <si>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</si>
  <si>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</si>
  <si>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</si>
  <si>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</si>
  <si>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</si>
  <si>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</si>
  <si>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</si>
  <si>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</si>
  <si>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</si>
  <si>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</si>
  <si>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</si>
  <si>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</si>
  <si>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</si>
  <si>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Mine (spodumene)</t>
  </si>
  <si>
    <t>LCE kt d</t>
  </si>
  <si>
    <t>Refined (lithium hydroxide)</t>
  </si>
  <si>
    <t xml:space="preserve">Exports </t>
  </si>
  <si>
    <t>Volume</t>
  </si>
  <si>
    <t>Ore and concentrate (spodumene)  a</t>
  </si>
  <si>
    <t>Refined (lithium hydroxide)   b</t>
  </si>
  <si>
    <t>Total  a c</t>
  </si>
  <si>
    <t>China spodumene price CIF</t>
  </si>
  <si>
    <t>China lithium hydroxide price FOB</t>
  </si>
  <si>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</si>
  <si>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</si>
  <si>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r>
      <rPr>
        <b/>
        <sz val="11"/>
        <rFont val="Arial"/>
        <family val="2"/>
      </rPr>
      <t>b</t>
    </r>
    <r>
      <rPr>
        <sz val="11"/>
        <rFont val="Arial"/>
        <family val="2"/>
      </rPr>
      <t xml:space="preserve">  From May 2024, ABS confinentialised lithium hydroxide data - DISR has been making its own estimates since. </t>
    </r>
  </si>
  <si>
    <r>
      <t xml:space="preserve">c </t>
    </r>
    <r>
      <rPr>
        <sz val="11"/>
        <rFont val="Arial"/>
        <family val="2"/>
      </rPr>
      <t>Revenue from spodumene concentrate, lithium hydroxide and other lithium products</t>
    </r>
    <r>
      <rPr>
        <b/>
        <sz val="11"/>
        <rFont val="Arial"/>
        <family val="2"/>
      </rPr>
      <t>.</t>
    </r>
  </si>
  <si>
    <r>
      <t xml:space="preserve">d </t>
    </r>
    <r>
      <rPr>
        <sz val="11"/>
        <rFont val="Arial"/>
        <family val="2"/>
      </rPr>
      <t>Lithium carbonate equivalent: this is a measure of the quantity of lithium metal in the product</t>
    </r>
  </si>
  <si>
    <r>
      <t>s</t>
    </r>
    <r>
      <rPr>
        <sz val="11"/>
        <rFont val="Arial"/>
        <family val="2"/>
      </rPr>
      <t xml:space="preserve">  Estimate. </t>
    </r>
  </si>
  <si>
    <t>Sources: ABS, International Trade in Goods and Services, Australia, cat. no. 5368.0; Company reports; Department of Industry, Science, and Resources; International Trade Centre, International Trade Statistics 2001–2021.</t>
  </si>
  <si>
    <t>Production  bs</t>
  </si>
  <si>
    <t>Nickel content</t>
  </si>
  <si>
    <t>Intermediate nickel</t>
  </si>
  <si>
    <t>Refined nickel, class 1  c</t>
  </si>
  <si>
    <t>Refined nickel, class 2  d</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</si>
  <si>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</si>
  <si>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</si>
  <si>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</si>
  <si>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</si>
  <si>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</si>
  <si>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</si>
  <si>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</si>
  <si>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</si>
  <si>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</si>
  <si>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</si>
  <si>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</si>
  <si>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</si>
  <si>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</si>
  <si>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</si>
  <si>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t>Sources: ABS, International Trade in Goods and Services, Australia, cat. no. 5368.0; Company reports; Department of Industry, Science, and Resources; LME; International Trade Centre, International Trade Statistics 2001–2021.</t>
  </si>
  <si>
    <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</si>
  <si>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</si>
  <si>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</si>
  <si>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</si>
  <si>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</si>
  <si>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</si>
  <si>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</si>
  <si>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</si>
  <si>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</si>
  <si>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</si>
  <si>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</si>
  <si>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</si>
  <si>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</si>
  <si>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</si>
  <si>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</si>
  <si>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</si>
  <si>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</si>
  <si>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</si>
  <si>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</si>
  <si>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</si>
  <si>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</si>
  <si>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</si>
  <si>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</si>
  <si>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</si>
  <si>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</si>
  <si>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</si>
  <si>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</si>
  <si>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</si>
  <si>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</si>
  <si>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</si>
  <si>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</si>
  <si>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</si>
  <si>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</si>
  <si>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</si>
  <si>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</si>
  <si>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</si>
  <si>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</si>
  <si>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</si>
  <si>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</si>
  <si>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</si>
  <si>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</si>
  <si>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</si>
  <si>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</si>
  <si>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</si>
  <si>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</si>
  <si>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</si>
  <si>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MN378</t>
  </si>
  <si>
    <t>MN385</t>
  </si>
  <si>
    <t>Exports  s</t>
  </si>
  <si>
    <t>AB1744</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</si>
  <si>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</si>
  <si>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AB1745</t>
  </si>
  <si>
    <t>Industry spot  b</t>
  </si>
  <si>
    <t>MN2146</t>
  </si>
  <si>
    <t>AB14828</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</si>
  <si>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</si>
  <si>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</si>
  <si>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</si>
  <si>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</si>
  <si>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</si>
  <si>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</si>
  <si>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</si>
  <si>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</si>
  <si>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</si>
  <si>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</si>
  <si>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</si>
  <si>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</si>
  <si>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</si>
  <si>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</si>
  <si>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</si>
  <si>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</si>
  <si>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</si>
  <si>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</si>
  <si>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</si>
  <si>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</si>
  <si>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</si>
  <si>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</si>
  <si>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</si>
  <si>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</si>
  <si>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</si>
  <si>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</si>
  <si>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</si>
  <si>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t>Lithium (spodumene)</t>
  </si>
  <si>
    <t>Belgium</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</si>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</sst>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44" formatCode="_-&quot;$&quot;* #,##0.00_-;\-&quot;$&quot;* #,##0.00_-;_-&quot;$&quot;* &quot;-&quot;??_-;_-@_-"/>
    <numFmt numFmtId="43" formatCode="_-* #,##0.00_-;\-* #,##0.00_-;_-* &quot;-&quot;??_-;_-@_-"/>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 numFmtId="172" formatCode="[$-409]d\-mmm\-yy;@"/>
    <numFmt numFmtId="173" formatCode="yyyy"/>
    <numFmt numFmtId="174" formatCode="_-* #,##0.0_-;\-* #,##0.0_-;_-* &quot;-&quot;??_-;_-@_-"/>
    <numFmt numFmtId="175" formatCode="_(* #,##0.00_);_(* \(#,##0.00\);_(* &quot;-&quot;??_);_(@_)"/>
    <numFmt numFmtId="176" formatCode="0.000"/>
    <numFmt numFmtId="177" formatCode="[$-C09]dd\-mmm\-yy;@"/>
    <numFmt numFmtId="178" formatCode="#,##0\ &quot;Pts&quot;;[Red]\-#,##0\ &quot;Pts&quot;"/>
    <numFmt numFmtId="179" formatCode="#,##0_);\-#,##0_);\-_)"/>
    <numFmt numFmtId="180" formatCode="#,##0.00_);\-#,##0.00_);\-_)"/>
  </numFmts>
  <fonts count="85">
    <font>
      <sz val="11"/>
      <color theme="1"/>
      <name val="Calibri"/>
      <family val="2"/>
      <scheme val="minor"/>
    </font>
    <font>
      <sz val="11"/>
      <color theme="1"/>
      <name val="Calibri"/>
      <family val="2"/>
      <scheme val="minor"/>
    </font>
    <font>
      <u/>
      <sz val="11"/>
      <color theme="10"/>
      <name val="Calibri"/>
      <family val="2"/>
      <scheme val="minor"/>
    </font>
    <font>
      <b/>
      <sz val="14"/>
      <color rgb="FF005CAF"/>
      <name val="Calibri"/>
      <family val="2"/>
      <scheme val="minor"/>
    </font>
    <font>
      <b/>
      <sz val="12"/>
      <color rgb="FF005CAF"/>
      <name val="Calibri"/>
      <family val="2"/>
      <scheme val="minor"/>
    </font>
    <font>
      <sz val="11"/>
      <color theme="1"/>
      <name val="Myriad pro"/>
    </font>
    <font>
      <b/>
      <sz val="14"/>
      <color rgb="FF22789A"/>
      <name val="Myriad pro"/>
    </font>
    <font>
      <b/>
      <sz val="22"/>
      <color rgb="FF005CAF"/>
      <name val="Myriad pro"/>
    </font>
    <font>
      <b/>
      <sz val="12"/>
      <name val="Myriad pro"/>
    </font>
    <font>
      <sz val="12"/>
      <name val="Myriad pro"/>
    </font>
    <font>
      <sz val="12"/>
      <color rgb="FF005CAF"/>
      <name val="Myriad pro"/>
    </font>
    <font>
      <b/>
      <sz val="12"/>
      <color rgb="FF005CAF"/>
      <name val="Myriad pro"/>
    </font>
    <font>
      <b/>
      <sz val="14"/>
      <color rgb="FF005CAF"/>
      <name val="Myriad pro"/>
    </font>
    <font>
      <b/>
      <i/>
      <sz val="12"/>
      <color rgb="FF005CAF"/>
      <name val="Myriad pro"/>
    </font>
    <font>
      <sz val="11"/>
      <name val="Myriad pro"/>
    </font>
    <font>
      <b/>
      <u/>
      <sz val="14"/>
      <color rgb="FF005CAF"/>
      <name val="Calibri"/>
      <family val="2"/>
      <scheme val="minor"/>
    </font>
    <font>
      <sz val="9"/>
      <color theme="1"/>
      <name val="Arial"/>
      <family val="2"/>
    </font>
    <font>
      <b/>
      <sz val="11"/>
      <color theme="1"/>
      <name val="Myriad pro"/>
    </font>
    <font>
      <sz val="11"/>
      <color rgb="FFFFFFFF"/>
      <name val="Arial"/>
      <family val="2"/>
    </font>
    <font>
      <sz val="11"/>
      <name val="Arial"/>
      <family val="2"/>
    </font>
    <font>
      <sz val="11"/>
      <color theme="1"/>
      <name val="Calibri"/>
      <family val="2"/>
    </font>
    <font>
      <sz val="10"/>
      <name val="Arial"/>
      <family val="2"/>
    </font>
    <font>
      <b/>
      <sz val="18"/>
      <color rgb="FF005CAF"/>
      <name val="Arial"/>
      <family val="2"/>
    </font>
    <font>
      <b/>
      <sz val="11"/>
      <name val="Arial"/>
      <family val="2"/>
    </font>
    <font>
      <vertAlign val="subscript"/>
      <sz val="11"/>
      <name val="Arial"/>
      <family val="2"/>
    </font>
    <font>
      <i/>
      <sz val="12"/>
      <color rgb="FF455560"/>
      <name val="Calibri"/>
      <family val="2"/>
      <scheme val="minor"/>
    </font>
    <font>
      <sz val="11"/>
      <color rgb="FF000000"/>
      <name val="Myriad Pro Light"/>
    </font>
    <font>
      <sz val="11"/>
      <color rgb="FF000000"/>
      <name val="Calibri"/>
      <family val="2"/>
      <scheme val="minor"/>
    </font>
    <font>
      <sz val="11"/>
      <color rgb="FF000000"/>
      <name val="Arial"/>
      <family val="2"/>
    </font>
    <font>
      <sz val="9"/>
      <name val="Arial"/>
      <family val="2"/>
    </font>
    <font>
      <b/>
      <sz val="18"/>
      <color rgb="FF22789A"/>
      <name val="Arial"/>
      <family val="2"/>
    </font>
    <font>
      <sz val="11"/>
      <name val="Calibri"/>
      <family val="2"/>
      <scheme val="minor"/>
    </font>
    <font>
      <sz val="11"/>
      <color theme="1"/>
      <name val="Arial"/>
      <family val="2"/>
    </font>
    <font>
      <b/>
      <sz val="11"/>
      <color theme="1"/>
      <name val="Arial"/>
      <family val="2"/>
    </font>
    <font>
      <b/>
      <sz val="12"/>
      <color rgb="FF455560"/>
      <name val="Calibri"/>
      <family val="2"/>
      <scheme val="minor"/>
    </font>
    <font>
      <sz val="8"/>
      <name val="Calibri"/>
      <family val="2"/>
      <scheme val="minor"/>
    </font>
    <font>
      <sz val="11"/>
      <name val="Arial"/>
      <family val="2"/>
    </font>
    <font>
      <sz val="11"/>
      <color indexed="8"/>
      <name val="Calibri"/>
      <family val="2"/>
    </font>
    <font>
      <sz val="11"/>
      <color indexed="8"/>
      <name val="Arial"/>
      <family val="2"/>
    </font>
    <font>
      <sz val="11"/>
      <color indexed="8"/>
      <name val="宋体"/>
      <charset val="134"/>
    </font>
    <font>
      <sz val="11"/>
      <color indexed="9"/>
      <name val="Calibri"/>
      <family val="2"/>
    </font>
    <font>
      <sz val="11"/>
      <color indexed="9"/>
      <name val="Arial"/>
      <family val="2"/>
    </font>
    <font>
      <sz val="11"/>
      <color indexed="9"/>
      <name val="宋体"/>
      <charset val="134"/>
    </font>
    <font>
      <sz val="12"/>
      <name val="Tms Rmn"/>
    </font>
    <font>
      <sz val="10"/>
      <name val="Courier"/>
      <family val="3"/>
    </font>
    <font>
      <sz val="10"/>
      <name val="Century Gothic"/>
      <family val="2"/>
    </font>
    <font>
      <b/>
      <sz val="9"/>
      <color indexed="8"/>
      <name val="Calibri"/>
      <family val="2"/>
    </font>
    <font>
      <sz val="10"/>
      <color indexed="30"/>
      <name val="Arial"/>
      <family val="2"/>
    </font>
    <font>
      <sz val="11"/>
      <color indexed="20"/>
      <name val="Arial"/>
      <family val="2"/>
    </font>
    <font>
      <b/>
      <sz val="11"/>
      <color indexed="9"/>
      <name val="Calibri"/>
      <family val="2"/>
    </font>
    <font>
      <b/>
      <sz val="16"/>
      <name val="Arial"/>
      <family val="2"/>
    </font>
    <font>
      <b/>
      <sz val="11"/>
      <color indexed="52"/>
      <name val="Arial"/>
      <family val="2"/>
    </font>
    <font>
      <b/>
      <sz val="11"/>
      <color indexed="9"/>
      <name val="Arial"/>
      <family val="2"/>
    </font>
    <font>
      <sz val="7"/>
      <color indexed="8"/>
      <name val="Arial"/>
      <family val="2"/>
    </font>
    <font>
      <sz val="10"/>
      <color indexed="21"/>
      <name val="Arial"/>
      <family val="2"/>
    </font>
    <font>
      <sz val="10"/>
      <color indexed="13"/>
      <name val="Arial"/>
      <family val="2"/>
    </font>
    <font>
      <b/>
      <u/>
      <sz val="9"/>
      <color indexed="9"/>
      <name val="Calibri"/>
      <family val="2"/>
    </font>
    <font>
      <sz val="9"/>
      <name val="Tms Rmn"/>
    </font>
    <font>
      <i/>
      <sz val="11"/>
      <color indexed="23"/>
      <name val="Arial"/>
      <family val="2"/>
    </font>
    <font>
      <sz val="8"/>
      <name val="Arial"/>
      <family val="2"/>
    </font>
    <font>
      <i/>
      <sz val="10"/>
      <name val="Arial"/>
      <family val="2"/>
    </font>
    <font>
      <sz val="10"/>
      <color indexed="18"/>
      <name val="Arial"/>
      <family val="2"/>
    </font>
    <font>
      <sz val="9"/>
      <color indexed="57"/>
      <name val="Calibri"/>
      <family val="2"/>
    </font>
    <font>
      <sz val="11"/>
      <color indexed="17"/>
      <name val="Calibri"/>
      <family val="2"/>
    </font>
    <font>
      <sz val="11"/>
      <color indexed="17"/>
      <name val="Arial"/>
      <family val="2"/>
    </font>
    <font>
      <sz val="9"/>
      <color indexed="8"/>
      <name val="Calibri"/>
      <family val="2"/>
    </font>
    <font>
      <b/>
      <sz val="10"/>
      <name val="Arial"/>
      <family val="2"/>
    </font>
    <font>
      <b/>
      <i/>
      <sz val="16"/>
      <color indexed="8"/>
      <name val="Arial"/>
      <family val="2"/>
    </font>
    <font>
      <b/>
      <sz val="15"/>
      <color indexed="56"/>
      <name val="Arial"/>
      <family val="2"/>
    </font>
    <font>
      <b/>
      <sz val="11"/>
      <color indexed="57"/>
      <name val="Calibri"/>
      <family val="2"/>
    </font>
    <font>
      <b/>
      <sz val="13"/>
      <color indexed="56"/>
      <name val="Arial"/>
      <family val="2"/>
    </font>
    <font>
      <b/>
      <sz val="11"/>
      <color indexed="56"/>
      <name val="Arial"/>
      <family val="2"/>
    </font>
    <font>
      <u/>
      <sz val="10"/>
      <color indexed="12"/>
      <name val="Arial"/>
      <family val="2"/>
    </font>
    <font>
      <u/>
      <sz val="11"/>
      <color indexed="12"/>
      <name val="Calibri"/>
      <family val="2"/>
    </font>
    <font>
      <sz val="8"/>
      <color indexed="17"/>
      <name val="Arial"/>
      <family val="2"/>
    </font>
    <font>
      <sz val="11"/>
      <color indexed="62"/>
      <name val="Calibri"/>
      <family val="2"/>
    </font>
    <font>
      <sz val="11"/>
      <color indexed="62"/>
      <name val="Arial"/>
      <family val="2"/>
    </font>
    <font>
      <sz val="11"/>
      <color indexed="52"/>
      <name val="Arial"/>
      <family val="2"/>
    </font>
    <font>
      <sz val="10"/>
      <name val="MS Sans Serif"/>
      <family val="2"/>
    </font>
    <font>
      <sz val="11"/>
      <color indexed="60"/>
      <name val="Calibri"/>
      <family val="2"/>
    </font>
    <font>
      <sz val="11"/>
      <color indexed="60"/>
      <name val="Arial"/>
      <family val="2"/>
    </font>
    <font>
      <sz val="10"/>
      <color indexed="8"/>
      <name val="Times New Roman"/>
      <family val="2"/>
    </font>
    <font>
      <sz val="12"/>
      <name val="SWISS"/>
    </font>
    <font>
      <sz val="11"/>
      <name val="Calibri"/>
      <family val="2"/>
    </font>
    <font>
      <sz val="11"/>
      <color theme="0"/>
      <name val="Arial"/>
      <family val="2"/>
    </font>
  </fonts>
  <fills count="46">
    <fill>
      <patternFill patternType="none"/>
    </fill>
    <fill>
      <patternFill patternType="gray125"/>
    </fill>
    <fill>
      <patternFill patternType="solid">
        <fgColor indexed="10"/>
        <bgColor indexed="64"/>
      </patternFill>
    </fill>
    <fill>
      <patternFill patternType="solid">
        <fgColor theme="9" tint="0.59999389629810485"/>
        <bgColor indexed="64"/>
      </patternFill>
    </fill>
    <fill>
      <patternFill patternType="solid">
        <fgColor theme="9" tint="0.79998168889431442"/>
        <bgColor indexed="65"/>
      </patternFill>
    </fill>
    <fill>
      <patternFill patternType="solid">
        <f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4"/>
        <bgColor indexed="64"/>
      </patternFill>
    </fill>
    <fill>
      <patternFill patternType="solid">
        <fgColor indexed="47"/>
        <bgColor indexed="64"/>
      </patternFill>
    </fill>
    <fill>
      <patternFill patternType="solid">
        <fgColor indexed="24"/>
        <bgColor indexed="64"/>
      </patternFill>
    </fill>
    <fill>
      <patternFill patternType="solid">
        <fgColor indexed="62"/>
        <bgColor indexed="64"/>
      </patternFill>
    </fill>
    <fill>
      <patternFill patternType="solid">
        <fgColor indexed="9"/>
        <bgColor indexed="64"/>
      </patternFill>
    </fill>
    <fill>
      <patternFill patternType="solid">
        <fgColor indexed="55"/>
      </patternFill>
    </fill>
    <fill>
      <patternFill patternType="solid">
        <fgColor indexed="41"/>
        <bgColor indexed="64"/>
      </patternFill>
    </fill>
    <fill>
      <patternFill patternType="solid">
        <fgColor indexed="55"/>
        <bgColor indexed="64"/>
      </patternFill>
    </fill>
    <fill>
      <patternFill patternType="solid">
        <fgColor indexed="54"/>
        <bgColor indexed="64"/>
      </patternFill>
    </fill>
    <fill>
      <patternFill patternType="solid">
        <fgColor indexed="57"/>
        <bgColor indexed="64"/>
      </patternFill>
    </fill>
    <fill>
      <patternFill patternType="solid">
        <fgColor indexed="53"/>
        <bgColor indexed="64"/>
      </patternFill>
    </fill>
    <fill>
      <patternFill patternType="solid">
        <fgColor indexed="27"/>
        <bgColor indexed="64"/>
      </patternFill>
    </fill>
    <fill>
      <patternFill patternType="solid">
        <fgColor indexed="43"/>
        <bgColor indexed="64"/>
      </patternFill>
    </fill>
    <fill>
      <patternFill patternType="solid">
        <fgColor indexed="44"/>
        <bgColor indexed="64"/>
      </patternFill>
    </fill>
    <fill>
      <patternFill patternType="solid">
        <fgColor indexed="15"/>
      </patternFill>
    </fill>
    <fill>
      <patternFill patternType="solid">
        <fgColor indexed="22"/>
        <bgColor indexed="64"/>
      </patternFill>
    </fill>
    <fill>
      <patternFill patternType="solid">
        <fgColor rgb="FFFFFFFF"/>
        <bgColor rgb="FF000000"/>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thin">
        <color indexed="64"/>
      </bottom>
      <diagonal/>
    </border>
    <border>
      <left style="hair">
        <color indexed="22"/>
      </left>
      <right style="thin">
        <color indexed="9"/>
      </right>
      <top/>
      <bottom style="hair">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s>
  <cellStyleXfs count="2184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21" fillId="0" borderId="0"/>
    <xf numFmtId="0" fontId="1" fillId="0" borderId="0"/>
    <xf numFmtId="0" fontId="21" fillId="0" borderId="0"/>
    <xf numFmtId="0" fontId="1" fillId="4" borderId="0" applyNumberFormat="0" applyBorder="0" applyAlignment="0" applyProtection="0"/>
    <xf numFmtId="172" fontId="21" fillId="0" borderId="0"/>
    <xf numFmtId="172" fontId="21" fillId="0" borderId="0"/>
    <xf numFmtId="172" fontId="21" fillId="0" borderId="0"/>
    <xf numFmtId="172" fontId="21" fillId="0" borderId="0"/>
    <xf numFmtId="172" fontId="21" fillId="0" borderId="0"/>
    <xf numFmtId="172" fontId="21" fillId="0" borderId="0"/>
    <xf numFmtId="0" fontId="21" fillId="5" borderId="0" applyNumberFormat="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172" fontId="38"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172" fontId="38"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2" fontId="38"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72" fontId="38"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172" fontId="38"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172" fontId="38"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172" fontId="39" fillId="12" borderId="0" applyNumberFormat="0" applyBorder="0" applyAlignment="0" applyProtection="0">
      <alignment vertical="center"/>
    </xf>
    <xf numFmtId="172" fontId="39" fillId="7" borderId="0" applyNumberFormat="0" applyBorder="0" applyAlignment="0" applyProtection="0">
      <alignment vertical="center"/>
    </xf>
    <xf numFmtId="172" fontId="39" fillId="13" borderId="0" applyNumberFormat="0" applyBorder="0" applyAlignment="0" applyProtection="0">
      <alignment vertical="center"/>
    </xf>
    <xf numFmtId="172" fontId="39" fillId="12" borderId="0" applyNumberFormat="0" applyBorder="0" applyAlignment="0" applyProtection="0">
      <alignment vertical="center"/>
    </xf>
    <xf numFmtId="172" fontId="39" fillId="10" borderId="0" applyNumberFormat="0" applyBorder="0" applyAlignment="0" applyProtection="0">
      <alignment vertical="center"/>
    </xf>
    <xf numFmtId="172" fontId="39" fillId="11" borderId="0" applyNumberFormat="0" applyBorder="0" applyAlignment="0" applyProtection="0">
      <alignment vertical="center"/>
    </xf>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172" fontId="38"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72" fontId="38"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72" fontId="38"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72" fontId="38"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172" fontId="38"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2" fontId="38"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2" fontId="39" fillId="18" borderId="0" applyNumberFormat="0" applyBorder="0" applyAlignment="0" applyProtection="0">
      <alignment vertical="center"/>
    </xf>
    <xf numFmtId="172" fontId="39" fillId="15" borderId="0" applyNumberFormat="0" applyBorder="0" applyAlignment="0" applyProtection="0">
      <alignment vertical="center"/>
    </xf>
    <xf numFmtId="172" fontId="39" fillId="19" borderId="0" applyNumberFormat="0" applyBorder="0" applyAlignment="0" applyProtection="0">
      <alignment vertical="center"/>
    </xf>
    <xf numFmtId="172" fontId="39" fillId="18" borderId="0" applyNumberFormat="0" applyBorder="0" applyAlignment="0" applyProtection="0">
      <alignment vertical="center"/>
    </xf>
    <xf numFmtId="172" fontId="39" fillId="14" borderId="0" applyNumberFormat="0" applyBorder="0" applyAlignment="0" applyProtection="0">
      <alignment vertical="center"/>
    </xf>
    <xf numFmtId="172" fontId="39" fillId="11" borderId="0" applyNumberFormat="0" applyBorder="0" applyAlignment="0" applyProtection="0">
      <alignment vertical="center"/>
    </xf>
    <xf numFmtId="172" fontId="41" fillId="20" borderId="0" applyNumberFormat="0" applyBorder="0" applyAlignment="0" applyProtection="0"/>
    <xf numFmtId="0" fontId="40" fillId="20" borderId="0" applyNumberFormat="0" applyBorder="0" applyAlignment="0" applyProtection="0"/>
    <xf numFmtId="172" fontId="41" fillId="15" borderId="0" applyNumberFormat="0" applyBorder="0" applyAlignment="0" applyProtection="0"/>
    <xf numFmtId="0" fontId="40" fillId="15" borderId="0" applyNumberFormat="0" applyBorder="0" applyAlignment="0" applyProtection="0"/>
    <xf numFmtId="172" fontId="41" fillId="16" borderId="0" applyNumberFormat="0" applyBorder="0" applyAlignment="0" applyProtection="0"/>
    <xf numFmtId="0" fontId="40" fillId="16" borderId="0" applyNumberFormat="0" applyBorder="0" applyAlignment="0" applyProtection="0"/>
    <xf numFmtId="172" fontId="41" fillId="21" borderId="0" applyNumberFormat="0" applyBorder="0" applyAlignment="0" applyProtection="0"/>
    <xf numFmtId="0" fontId="40" fillId="21" borderId="0" applyNumberFormat="0" applyBorder="0" applyAlignment="0" applyProtection="0"/>
    <xf numFmtId="172" fontId="41" fillId="22" borderId="0" applyNumberFormat="0" applyBorder="0" applyAlignment="0" applyProtection="0"/>
    <xf numFmtId="0" fontId="40" fillId="22" borderId="0" applyNumberFormat="0" applyBorder="0" applyAlignment="0" applyProtection="0"/>
    <xf numFmtId="172" fontId="41" fillId="23" borderId="0" applyNumberFormat="0" applyBorder="0" applyAlignment="0" applyProtection="0"/>
    <xf numFmtId="0" fontId="40" fillId="23" borderId="0" applyNumberFormat="0" applyBorder="0" applyAlignment="0" applyProtection="0"/>
    <xf numFmtId="172" fontId="42" fillId="22" borderId="0" applyNumberFormat="0" applyBorder="0" applyAlignment="0" applyProtection="0">
      <alignment vertical="center"/>
    </xf>
    <xf numFmtId="172" fontId="42" fillId="15" borderId="0" applyNumberFormat="0" applyBorder="0" applyAlignment="0" applyProtection="0">
      <alignment vertical="center"/>
    </xf>
    <xf numFmtId="172" fontId="42" fillId="19" borderId="0" applyNumberFormat="0" applyBorder="0" applyAlignment="0" applyProtection="0">
      <alignment vertical="center"/>
    </xf>
    <xf numFmtId="172" fontId="42" fillId="18" borderId="0" applyNumberFormat="0" applyBorder="0" applyAlignment="0" applyProtection="0">
      <alignment vertical="center"/>
    </xf>
    <xf numFmtId="172" fontId="42" fillId="22" borderId="0" applyNumberFormat="0" applyBorder="0" applyAlignment="0" applyProtection="0">
      <alignment vertical="center"/>
    </xf>
    <xf numFmtId="172" fontId="42" fillId="23" borderId="0" applyNumberFormat="0" applyBorder="0" applyAlignment="0" applyProtection="0">
      <alignment vertical="center"/>
    </xf>
    <xf numFmtId="172" fontId="41" fillId="24" borderId="0" applyNumberFormat="0" applyBorder="0" applyAlignment="0" applyProtection="0"/>
    <xf numFmtId="172" fontId="41" fillId="25" borderId="0" applyNumberFormat="0" applyBorder="0" applyAlignment="0" applyProtection="0"/>
    <xf numFmtId="172" fontId="41" fillId="26" borderId="0" applyNumberFormat="0" applyBorder="0" applyAlignment="0" applyProtection="0"/>
    <xf numFmtId="172" fontId="41" fillId="21" borderId="0" applyNumberFormat="0" applyBorder="0" applyAlignment="0" applyProtection="0"/>
    <xf numFmtId="172" fontId="41" fillId="22" borderId="0" applyNumberFormat="0" applyBorder="0" applyAlignment="0" applyProtection="0"/>
    <xf numFmtId="172" fontId="41" fillId="27" borderId="0" applyNumberFormat="0" applyBorder="0" applyAlignment="0" applyProtection="0"/>
    <xf numFmtId="3" fontId="37" fillId="28" borderId="0" applyFill="0">
      <alignment horizontal="center"/>
    </xf>
    <xf numFmtId="0" fontId="21" fillId="0" borderId="0" applyNumberFormat="0" applyFill="0" applyBorder="0" applyAlignment="0" applyProtection="0"/>
    <xf numFmtId="0" fontId="4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173" fontId="46" fillId="0" borderId="0"/>
    <xf numFmtId="164" fontId="47" fillId="29" borderId="0" applyBorder="0"/>
    <xf numFmtId="0" fontId="21" fillId="30" borderId="0" applyNumberFormat="0" applyBorder="0" applyAlignment="0">
      <alignment vertical="center"/>
    </xf>
    <xf numFmtId="172" fontId="48" fillId="7" borderId="0" applyNumberFormat="0" applyBorder="0" applyAlignment="0" applyProtection="0"/>
    <xf numFmtId="0" fontId="49" fillId="31" borderId="0"/>
    <xf numFmtId="0" fontId="50" fillId="32" borderId="6" applyNumberFormat="0" applyFont="0" applyFill="0" applyAlignment="0"/>
    <xf numFmtId="172" fontId="51" fillId="18" borderId="7" applyNumberFormat="0" applyAlignment="0" applyProtection="0"/>
    <xf numFmtId="172" fontId="51" fillId="18" borderId="7" applyNumberFormat="0" applyAlignment="0" applyProtection="0"/>
    <xf numFmtId="172" fontId="51" fillId="18" borderId="7" applyNumberFormat="0" applyAlignment="0" applyProtection="0"/>
    <xf numFmtId="172" fontId="51" fillId="18" borderId="7" applyNumberFormat="0" applyAlignment="0" applyProtection="0"/>
    <xf numFmtId="172" fontId="51" fillId="18" borderId="7" applyNumberFormat="0" applyAlignment="0" applyProtection="0"/>
    <xf numFmtId="172" fontId="51" fillId="18" borderId="7" applyNumberFormat="0" applyAlignment="0" applyProtection="0"/>
    <xf numFmtId="174" fontId="21" fillId="32" borderId="8" applyNumberFormat="0" applyAlignment="0">
      <alignment horizontal="center"/>
    </xf>
    <xf numFmtId="172" fontId="52" fillId="33" borderId="9"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21" fillId="0" borderId="0" applyFont="0" applyFill="0" applyBorder="0" applyAlignment="0" applyProtection="0"/>
    <xf numFmtId="0" fontId="21" fillId="0" borderId="10">
      <alignment horizontal="center"/>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5" fontId="21" fillId="0" borderId="0" applyFont="0" applyFill="0" applyBorder="0" applyAlignment="0" applyProtection="0"/>
    <xf numFmtId="0" fontId="21" fillId="0" borderId="0" applyFont="0" applyFill="0" applyBorder="0" applyAlignment="0" applyProtection="0"/>
    <xf numFmtId="0" fontId="21" fillId="34" borderId="0" applyNumberFormat="0">
      <alignment vertical="center"/>
      <protection locked="0"/>
    </xf>
    <xf numFmtId="168" fontId="54" fillId="35" borderId="0" applyBorder="0"/>
    <xf numFmtId="168" fontId="55" fillId="36" borderId="0">
      <alignment horizontal="center"/>
    </xf>
    <xf numFmtId="1" fontId="56" fillId="37" borderId="0">
      <alignment horizontal="left"/>
    </xf>
    <xf numFmtId="176" fontId="21" fillId="38" borderId="0" applyNumberFormat="0" applyBorder="0"/>
    <xf numFmtId="164" fontId="57" fillId="0" borderId="0"/>
    <xf numFmtId="0" fontId="21" fillId="2" borderId="0"/>
    <xf numFmtId="172" fontId="58" fillId="0" borderId="0" applyNumberFormat="0" applyFill="0" applyBorder="0" applyAlignment="0" applyProtection="0"/>
    <xf numFmtId="2" fontId="21" fillId="0" borderId="0" applyFont="0" applyFill="0" applyBorder="0" applyAlignment="0" applyProtection="0"/>
    <xf numFmtId="168" fontId="59" fillId="0" borderId="0"/>
    <xf numFmtId="164" fontId="19" fillId="39" borderId="0"/>
    <xf numFmtId="0" fontId="60" fillId="40" borderId="0"/>
    <xf numFmtId="168" fontId="61" fillId="41" borderId="0"/>
    <xf numFmtId="176" fontId="21" fillId="8" borderId="0" applyNumberFormat="0" applyBorder="0"/>
    <xf numFmtId="0" fontId="21" fillId="8" borderId="11" applyNumberFormat="0" applyBorder="0">
      <alignment vertical="center"/>
    </xf>
    <xf numFmtId="1" fontId="62" fillId="0" borderId="0" applyFill="0"/>
    <xf numFmtId="176" fontId="21" fillId="8" borderId="0" applyBorder="0"/>
    <xf numFmtId="172" fontId="64" fillId="8" borderId="0" applyNumberFormat="0" applyBorder="0" applyAlignment="0" applyProtection="0"/>
    <xf numFmtId="1" fontId="65" fillId="0" borderId="0" applyFill="0"/>
    <xf numFmtId="0" fontId="66" fillId="42" borderId="0" applyNumberFormat="0" applyBorder="0" applyAlignment="0"/>
    <xf numFmtId="177" fontId="21" fillId="42" borderId="0" applyNumberFormat="0" applyBorder="0" applyAlignment="0"/>
    <xf numFmtId="0" fontId="67" fillId="0" borderId="0">
      <alignment horizontal="center"/>
    </xf>
    <xf numFmtId="172" fontId="68" fillId="0" borderId="12" applyNumberFormat="0" applyFill="0" applyAlignment="0" applyProtection="0"/>
    <xf numFmtId="0" fontId="69" fillId="0" borderId="0"/>
    <xf numFmtId="172" fontId="70" fillId="0" borderId="13" applyNumberFormat="0" applyFill="0" applyAlignment="0" applyProtection="0"/>
    <xf numFmtId="172" fontId="71" fillId="0" borderId="14" applyNumberFormat="0" applyFill="0" applyAlignment="0" applyProtection="0"/>
    <xf numFmtId="172" fontId="71" fillId="0" borderId="14" applyNumberFormat="0" applyFill="0" applyAlignment="0" applyProtection="0"/>
    <xf numFmtId="172" fontId="71" fillId="0" borderId="14" applyNumberFormat="0" applyFill="0" applyAlignment="0" applyProtection="0"/>
    <xf numFmtId="172" fontId="71" fillId="0" borderId="14" applyNumberFormat="0" applyFill="0" applyAlignment="0" applyProtection="0"/>
    <xf numFmtId="172" fontId="71" fillId="0" borderId="0" applyNumberFormat="0" applyFill="0" applyBorder="0" applyAlignment="0" applyProtection="0"/>
    <xf numFmtId="0" fontId="67" fillId="0" borderId="0">
      <alignment horizontal="center" textRotation="9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77" fontId="72"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73" fillId="0" borderId="0" applyNumberFormat="0" applyFill="0" applyBorder="0" applyAlignment="0" applyProtection="0"/>
    <xf numFmtId="0" fontId="72" fillId="0" borderId="0" applyNumberFormat="0" applyFill="0" applyBorder="0" applyAlignment="0" applyProtection="0"/>
    <xf numFmtId="172"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2" fillId="0" borderId="0" applyNumberFormat="0" applyFill="0" applyBorder="0" applyAlignment="0" applyProtection="0"/>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172" fontId="73" fillId="0" borderId="0" applyNumberFormat="0" applyFill="0" applyBorder="0" applyAlignment="0" applyProtection="0">
      <alignment vertical="top"/>
      <protection locked="0"/>
    </xf>
    <xf numFmtId="0" fontId="74" fillId="43" borderId="0">
      <alignment horizontal="center" vertical="center"/>
    </xf>
    <xf numFmtId="0" fontId="21" fillId="12" borderId="15" applyNumberFormat="0">
      <alignment vertical="center"/>
      <protection locked="0"/>
    </xf>
    <xf numFmtId="172" fontId="76" fillId="11" borderId="7" applyNumberFormat="0" applyAlignment="0" applyProtection="0"/>
    <xf numFmtId="172" fontId="76" fillId="11" borderId="7" applyNumberFormat="0" applyAlignment="0" applyProtection="0"/>
    <xf numFmtId="172" fontId="76" fillId="11" borderId="7" applyNumberFormat="0" applyAlignment="0" applyProtection="0"/>
    <xf numFmtId="172" fontId="76" fillId="11" borderId="7" applyNumberFormat="0" applyAlignment="0" applyProtection="0"/>
    <xf numFmtId="172" fontId="76" fillId="11" borderId="7" applyNumberFormat="0" applyAlignment="0" applyProtection="0"/>
    <xf numFmtId="0" fontId="75" fillId="11" borderId="7" applyNumberFormat="0" applyAlignment="0" applyProtection="0"/>
    <xf numFmtId="172" fontId="76" fillId="11" borderId="7" applyNumberFormat="0" applyAlignment="0" applyProtection="0"/>
    <xf numFmtId="172" fontId="76" fillId="11" borderId="7" applyNumberFormat="0" applyAlignment="0" applyProtection="0"/>
    <xf numFmtId="172" fontId="76" fillId="11" borderId="7" applyNumberFormat="0" applyAlignment="0" applyProtection="0"/>
    <xf numFmtId="0" fontId="75" fillId="11" borderId="7" applyNumberFormat="0" applyAlignment="0" applyProtection="0"/>
    <xf numFmtId="0" fontId="75" fillId="11" borderId="7" applyNumberFormat="0" applyAlignment="0" applyProtection="0"/>
    <xf numFmtId="0" fontId="75" fillId="11" borderId="7" applyNumberFormat="0" applyAlignment="0" applyProtection="0"/>
    <xf numFmtId="0" fontId="75" fillId="11" borderId="7" applyNumberFormat="0" applyAlignment="0" applyProtection="0"/>
    <xf numFmtId="0" fontId="75" fillId="11" borderId="7" applyNumberFormat="0" applyAlignment="0" applyProtection="0"/>
    <xf numFmtId="176" fontId="21" fillId="12" borderId="15" applyNumberFormat="0"/>
    <xf numFmtId="168" fontId="63" fillId="2" borderId="7" applyAlignment="0" applyProtection="0"/>
    <xf numFmtId="172" fontId="77" fillId="0" borderId="16" applyNumberFormat="0" applyFill="0" applyAlignment="0" applyProtection="0"/>
    <xf numFmtId="38" fontId="78" fillId="0" borderId="0" applyFont="0" applyFill="0" applyBorder="0" applyAlignment="0" applyProtection="0"/>
    <xf numFmtId="40" fontId="78" fillId="0" borderId="0" applyFont="0" applyFill="0" applyBorder="0" applyAlignment="0" applyProtection="0"/>
    <xf numFmtId="178" fontId="78" fillId="0" borderId="0" applyFont="0" applyFill="0" applyBorder="0" applyAlignment="0" applyProtection="0"/>
    <xf numFmtId="178" fontId="78" fillId="0" borderId="0" applyFont="0" applyFill="0" applyBorder="0" applyAlignment="0" applyProtection="0"/>
    <xf numFmtId="172" fontId="80"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179" fontId="59" fillId="0" borderId="0"/>
    <xf numFmtId="180" fontId="5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2"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Fill="0" applyProtection="0"/>
    <xf numFmtId="0" fontId="37" fillId="0" borderId="0"/>
    <xf numFmtId="0" fontId="37" fillId="0" borderId="0"/>
    <xf numFmtId="0" fontId="37" fillId="0" borderId="0"/>
    <xf numFmtId="0" fontId="37" fillId="0" borderId="0"/>
    <xf numFmtId="0" fontId="37" fillId="0" borderId="0"/>
    <xf numFmtId="0" fontId="2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37" fillId="0" borderId="0" applyFill="0" applyProtection="0"/>
    <xf numFmtId="0" fontId="8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2" fontId="3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Fill="0" applyProtection="0"/>
    <xf numFmtId="0" fontId="37" fillId="0" borderId="0" applyFill="0" applyProtection="0"/>
    <xf numFmtId="0" fontId="37" fillId="0" borderId="0" applyFill="0" applyProtection="0"/>
    <xf numFmtId="3" fontId="82" fillId="0" borderId="0"/>
    <xf numFmtId="3" fontId="82" fillId="0" borderId="0"/>
    <xf numFmtId="0" fontId="38" fillId="0" borderId="0"/>
    <xf numFmtId="0" fontId="38" fillId="0" borderId="0"/>
    <xf numFmtId="3" fontId="82" fillId="0" borderId="0"/>
    <xf numFmtId="3" fontId="82" fillId="0" borderId="0"/>
    <xf numFmtId="3" fontId="8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cellStyleXfs>
  <cellXfs count="125">
    <xf numFmtId="0" fontId="0" fillId="0" borderId="0" xfId="0"/>
    <xf numFmtId="0" fontId="3" fillId="0" borderId="0" xfId="0" applyFont="1"/>
    <xf numFmtId="0" fontId="0" fillId="0" borderId="0" xfId="0" applyAlignment="1">
      <alignment horizontal="left" indent="2"/>
    </xf>
    <xf numFmtId="0" fontId="5" fillId="0" borderId="0" xfId="0" applyFont="1"/>
    <xf numFmtId="0" fontId="6" fillId="0" borderId="0" xfId="0" applyFont="1"/>
    <xf numFmtId="0" fontId="3" fillId="0" borderId="0" xfId="3" quotePrefix="1" applyFont="1" applyAlignment="1">
      <alignment horizontal="left"/>
    </xf>
    <xf numFmtId="0" fontId="7" fillId="0" borderId="0" xfId="3" quotePrefix="1" applyFont="1"/>
    <xf numFmtId="0" fontId="4" fillId="0" borderId="0" xfId="3" applyFont="1" applyAlignment="1">
      <alignment horizontal="right" indent="2"/>
    </xf>
    <xf numFmtId="0" fontId="10" fillId="0" borderId="1" xfId="3" applyFont="1" applyBorder="1" applyAlignment="1">
      <alignment horizontal="left"/>
    </xf>
    <xf numFmtId="0" fontId="10" fillId="0" borderId="0" xfId="3" applyFont="1" applyAlignment="1">
      <alignment horizontal="left"/>
    </xf>
    <xf numFmtId="0" fontId="10" fillId="0" borderId="0" xfId="3" applyFont="1" applyAlignment="1">
      <alignment horizontal="left" indent="2"/>
    </xf>
    <xf numFmtId="0" fontId="5" fillId="0" borderId="0" xfId="0" applyFont="1" applyAlignment="1">
      <alignment horizontal="right"/>
    </xf>
    <xf numFmtId="0" fontId="11" fillId="0" borderId="0" xfId="3" applyFont="1" applyAlignment="1">
      <alignment horizontal="left" indent="2"/>
    </xf>
    <xf numFmtId="0" fontId="12" fillId="0" borderId="0" xfId="3" quotePrefix="1" applyFont="1" applyAlignment="1">
      <alignment horizontal="right"/>
    </xf>
    <xf numFmtId="0" fontId="13" fillId="0" borderId="0" xfId="3" applyFont="1" applyAlignment="1">
      <alignment horizontal="left" indent="2"/>
    </xf>
    <xf numFmtId="0" fontId="14" fillId="0" borderId="1" xfId="0" applyFont="1" applyBorder="1" applyAlignment="1">
      <alignment horizontal="center"/>
    </xf>
    <xf numFmtId="0" fontId="11" fillId="0" borderId="0" xfId="3" quotePrefix="1" applyFont="1" applyAlignment="1">
      <alignment horizontal="left" indent="2"/>
    </xf>
    <xf numFmtId="0" fontId="8" fillId="0" borderId="0" xfId="3" applyFont="1" applyAlignment="1">
      <alignment horizontal="left" indent="2"/>
    </xf>
    <xf numFmtId="0" fontId="14" fillId="0" borderId="0" xfId="0" applyFont="1"/>
    <xf numFmtId="0" fontId="12" fillId="0" borderId="0" xfId="3" quotePrefix="1" applyFont="1"/>
    <xf numFmtId="0" fontId="15" fillId="0" borderId="0" xfId="3" applyFont="1" applyAlignment="1">
      <alignment horizontal="left"/>
    </xf>
    <xf numFmtId="0" fontId="16" fillId="0" borderId="0" xfId="0" applyFont="1" applyAlignment="1">
      <alignment wrapText="1"/>
    </xf>
    <xf numFmtId="0" fontId="17" fillId="0" borderId="0" xfId="0" applyFont="1"/>
    <xf numFmtId="0" fontId="18" fillId="0" borderId="0" xfId="0" applyFont="1"/>
    <xf numFmtId="0" fontId="19" fillId="0" borderId="0" xfId="0" applyFont="1"/>
    <xf numFmtId="0" fontId="19" fillId="0" borderId="0" xfId="0" applyFont="1" applyAlignment="1">
      <alignment horizontal="left"/>
    </xf>
    <xf numFmtId="0" fontId="19" fillId="0" borderId="0" xfId="0" applyFont="1" applyAlignment="1">
      <alignment horizontal="right"/>
    </xf>
    <xf numFmtId="0" fontId="20" fillId="0" borderId="0" xfId="0" applyFont="1" applyAlignment="1">
      <alignment vertical="center"/>
    </xf>
    <xf numFmtId="0" fontId="19" fillId="0" borderId="0" xfId="0" applyFont="1" applyAlignment="1" applyProtection="1">
      <alignment horizontal="left"/>
      <protection locked="0"/>
    </xf>
    <xf numFmtId="0" fontId="19" fillId="0" borderId="0" xfId="0" applyFont="1" applyAlignment="1" applyProtection="1">
      <alignment horizontal="right"/>
      <protection locked="0"/>
    </xf>
    <xf numFmtId="164" fontId="22" fillId="0" borderId="0" xfId="4" applyNumberFormat="1" applyFont="1" applyAlignment="1">
      <alignment vertical="center"/>
    </xf>
    <xf numFmtId="0" fontId="23" fillId="0" borderId="0" xfId="0" applyFont="1" applyAlignment="1" applyProtection="1">
      <alignment horizontal="right"/>
      <protection locked="0"/>
    </xf>
    <xf numFmtId="1" fontId="23" fillId="0" borderId="0" xfId="0" applyNumberFormat="1" applyFont="1" applyAlignment="1" applyProtection="1">
      <alignment horizontal="left"/>
      <protection locked="0"/>
    </xf>
    <xf numFmtId="1" fontId="23" fillId="0" borderId="0" xfId="0" applyNumberFormat="1" applyFont="1" applyAlignment="1" applyProtection="1">
      <alignment horizontal="right"/>
      <protection locked="0"/>
    </xf>
    <xf numFmtId="0" fontId="23" fillId="0" borderId="5" xfId="0" applyFont="1" applyBorder="1" applyAlignment="1">
      <alignment horizontal="right"/>
    </xf>
    <xf numFmtId="0" fontId="23" fillId="0" borderId="0" xfId="0" applyFont="1" applyAlignment="1" applyProtection="1">
      <alignment horizontal="left"/>
      <protection locked="0"/>
    </xf>
    <xf numFmtId="165" fontId="19" fillId="0" borderId="0" xfId="0" applyNumberFormat="1" applyFont="1" applyAlignment="1">
      <alignment horizontal="right"/>
    </xf>
    <xf numFmtId="0" fontId="19" fillId="0" borderId="0" xfId="0" applyFont="1" applyAlignment="1" applyProtection="1">
      <alignment horizontal="left" indent="1"/>
      <protection locked="0"/>
    </xf>
    <xf numFmtId="3" fontId="19" fillId="0" borderId="0" xfId="0" applyNumberFormat="1" applyFont="1" applyAlignment="1">
      <alignment horizontal="right"/>
    </xf>
    <xf numFmtId="0" fontId="19" fillId="0" borderId="5" xfId="0" applyFont="1" applyBorder="1" applyAlignment="1">
      <alignment horizontal="left"/>
    </xf>
    <xf numFmtId="0" fontId="19" fillId="0" borderId="5" xfId="0" applyFont="1" applyBorder="1" applyAlignment="1">
      <alignment horizontal="right"/>
    </xf>
    <xf numFmtId="0" fontId="19" fillId="0" borderId="5" xfId="0" applyFont="1" applyBorder="1"/>
    <xf numFmtId="0" fontId="23" fillId="0" borderId="0" xfId="0" applyFont="1" applyAlignment="1">
      <alignment horizontal="left"/>
    </xf>
    <xf numFmtId="0" fontId="23" fillId="0" borderId="0" xfId="0" applyFont="1"/>
    <xf numFmtId="0" fontId="25" fillId="0" borderId="0" xfId="0" applyFont="1" applyAlignment="1">
      <alignment horizontal="left" vertical="center" readingOrder="1"/>
    </xf>
    <xf numFmtId="14" fontId="19" fillId="0" borderId="0" xfId="0" applyNumberFormat="1" applyFont="1"/>
    <xf numFmtId="166" fontId="19" fillId="0" borderId="0" xfId="0" applyNumberFormat="1" applyFont="1" applyAlignment="1">
      <alignment horizontal="right"/>
    </xf>
    <xf numFmtId="164" fontId="19" fillId="0" borderId="0" xfId="0" applyNumberFormat="1" applyFont="1"/>
    <xf numFmtId="0" fontId="19" fillId="0" borderId="0" xfId="0" applyFont="1" applyAlignment="1">
      <alignment horizontal="left" vertical="top" wrapText="1"/>
    </xf>
    <xf numFmtId="0" fontId="19" fillId="0" borderId="0" xfId="0" applyFont="1" applyAlignment="1">
      <alignment horizontal="left" indent="1"/>
    </xf>
    <xf numFmtId="0" fontId="19" fillId="0" borderId="0" xfId="0" applyFont="1" applyAlignment="1" applyProtection="1">
      <alignment horizontal="left" wrapText="1" indent="1"/>
      <protection locked="0"/>
    </xf>
    <xf numFmtId="9" fontId="19" fillId="0" borderId="0" xfId="2" applyFont="1" applyAlignment="1">
      <alignment horizontal="right"/>
    </xf>
    <xf numFmtId="167" fontId="19" fillId="0" borderId="0" xfId="2" applyNumberFormat="1" applyFont="1" applyAlignment="1">
      <alignment horizontal="right"/>
    </xf>
    <xf numFmtId="3" fontId="19" fillId="0" borderId="0" xfId="0" applyNumberFormat="1" applyFont="1"/>
    <xf numFmtId="3" fontId="19" fillId="0" borderId="5" xfId="0" applyNumberFormat="1" applyFont="1" applyBorder="1" applyAlignment="1">
      <alignment horizontal="right"/>
    </xf>
    <xf numFmtId="168" fontId="19" fillId="0" borderId="0" xfId="0" applyNumberFormat="1" applyFont="1" applyAlignment="1">
      <alignment horizontal="right"/>
    </xf>
    <xf numFmtId="0" fontId="19" fillId="0" borderId="0" xfId="0" applyFont="1" applyAlignment="1">
      <alignment horizontal="right" wrapText="1"/>
    </xf>
    <xf numFmtId="0" fontId="19" fillId="0" borderId="0" xfId="0" applyFont="1" applyAlignment="1">
      <alignment horizontal="left" wrapText="1"/>
    </xf>
    <xf numFmtId="169" fontId="23" fillId="0" borderId="5" xfId="0" applyNumberFormat="1" applyFont="1" applyBorder="1" applyAlignment="1">
      <alignment horizontal="right"/>
    </xf>
    <xf numFmtId="170" fontId="19" fillId="0" borderId="0" xfId="1" applyNumberFormat="1" applyFont="1"/>
    <xf numFmtId="0" fontId="23" fillId="0" borderId="0" xfId="0" applyFont="1" applyAlignment="1">
      <alignment horizontal="left" vertical="top" wrapText="1"/>
    </xf>
    <xf numFmtId="0" fontId="23" fillId="0" borderId="0" xfId="0" applyFont="1" applyAlignment="1">
      <alignment horizontal="left" vertical="top"/>
    </xf>
    <xf numFmtId="1" fontId="19" fillId="0" borderId="0" xfId="0" applyNumberFormat="1" applyFont="1" applyAlignment="1">
      <alignment horizontal="right"/>
    </xf>
    <xf numFmtId="0" fontId="21" fillId="0" borderId="0" xfId="0" applyFont="1"/>
    <xf numFmtId="164" fontId="19" fillId="0" borderId="0" xfId="0" applyNumberFormat="1" applyFont="1" applyAlignment="1">
      <alignment horizontal="right"/>
    </xf>
    <xf numFmtId="0" fontId="19" fillId="0" borderId="0" xfId="0" applyFont="1" applyAlignment="1" applyProtection="1">
      <alignment horizontal="left" wrapText="1"/>
      <protection locked="0"/>
    </xf>
    <xf numFmtId="168" fontId="19" fillId="0" borderId="0" xfId="0" applyNumberFormat="1" applyFont="1"/>
    <xf numFmtId="0" fontId="19" fillId="0" borderId="5" xfId="0" applyFont="1" applyBorder="1" applyAlignment="1">
      <alignment horizontal="left" vertical="top" wrapText="1"/>
    </xf>
    <xf numFmtId="0" fontId="29" fillId="0" borderId="0" xfId="4" applyFont="1" applyAlignment="1">
      <alignment horizontal="left"/>
    </xf>
    <xf numFmtId="0" fontId="23" fillId="0" borderId="0" xfId="0" applyFont="1" applyAlignment="1" applyProtection="1">
      <alignment horizontal="left" vertical="top" wrapText="1"/>
      <protection locked="0"/>
    </xf>
    <xf numFmtId="169" fontId="23" fillId="0" borderId="0" xfId="0" applyNumberFormat="1" applyFont="1" applyAlignment="1">
      <alignment horizontal="right"/>
    </xf>
    <xf numFmtId="170" fontId="19" fillId="0" borderId="0" xfId="1" applyNumberFormat="1" applyFont="1" applyAlignment="1">
      <alignment horizontal="right"/>
    </xf>
    <xf numFmtId="1" fontId="19" fillId="0" borderId="0" xfId="0" applyNumberFormat="1" applyFont="1"/>
    <xf numFmtId="0" fontId="30" fillId="0" borderId="0" xfId="0" applyFont="1" applyAlignment="1" applyProtection="1">
      <alignment horizontal="left" vertical="center"/>
      <protection locked="0"/>
    </xf>
    <xf numFmtId="0" fontId="23" fillId="0" borderId="0" xfId="0" applyFont="1" applyAlignment="1">
      <alignment horizontal="right"/>
    </xf>
    <xf numFmtId="0" fontId="19" fillId="0" borderId="0" xfId="0" quotePrefix="1" applyFont="1" applyAlignment="1" applyProtection="1">
      <alignment horizontal="right"/>
      <protection locked="0"/>
    </xf>
    <xf numFmtId="0" fontId="19" fillId="0" borderId="0" xfId="0" applyFont="1" applyAlignment="1">
      <alignment horizontal="left" vertical="top"/>
    </xf>
    <xf numFmtId="0" fontId="23" fillId="0" borderId="0" xfId="0" applyFont="1" applyAlignment="1" applyProtection="1">
      <alignment horizontal="right" wrapText="1"/>
      <protection locked="0"/>
    </xf>
    <xf numFmtId="165" fontId="23" fillId="0" borderId="0" xfId="0" applyNumberFormat="1" applyFont="1" applyAlignment="1">
      <alignment horizontal="right" wrapText="1"/>
    </xf>
    <xf numFmtId="166" fontId="19" fillId="2" borderId="0" xfId="0" applyNumberFormat="1" applyFont="1" applyFill="1" applyAlignment="1">
      <alignment horizontal="right"/>
    </xf>
    <xf numFmtId="171" fontId="23" fillId="0" borderId="0" xfId="0" applyNumberFormat="1" applyFont="1" applyAlignment="1" applyProtection="1">
      <alignment horizontal="left"/>
      <protection locked="0"/>
    </xf>
    <xf numFmtId="0" fontId="19" fillId="2" borderId="0" xfId="0" applyFont="1" applyFill="1" applyAlignment="1" applyProtection="1">
      <alignment horizontal="right"/>
      <protection locked="0"/>
    </xf>
    <xf numFmtId="0" fontId="19" fillId="0" borderId="5" xfId="0" applyFont="1" applyBorder="1" applyAlignment="1">
      <alignment horizontal="center" vertical="top"/>
    </xf>
    <xf numFmtId="0" fontId="19" fillId="0" borderId="0" xfId="0" applyFont="1" applyAlignment="1" applyProtection="1">
      <alignment horizontal="left" vertical="top" wrapText="1"/>
      <protection locked="0"/>
    </xf>
    <xf numFmtId="1" fontId="19" fillId="0" borderId="0" xfId="0" applyNumberFormat="1" applyFont="1" applyAlignment="1" applyProtection="1">
      <alignment horizontal="left"/>
      <protection locked="0"/>
    </xf>
    <xf numFmtId="3" fontId="31" fillId="0" borderId="0" xfId="0" applyNumberFormat="1" applyFont="1"/>
    <xf numFmtId="0" fontId="19" fillId="0" borderId="0" xfId="0" applyFont="1" applyAlignment="1" applyProtection="1">
      <alignment horizontal="left" indent="2"/>
      <protection locked="0"/>
    </xf>
    <xf numFmtId="0" fontId="19" fillId="0" borderId="0" xfId="0" applyFont="1" applyAlignment="1">
      <alignment horizontal="left" indent="2"/>
    </xf>
    <xf numFmtId="0" fontId="31" fillId="0" borderId="0" xfId="0" applyFont="1"/>
    <xf numFmtId="0" fontId="32" fillId="0" borderId="5" xfId="0" applyFont="1" applyBorder="1" applyAlignment="1">
      <alignment horizontal="left"/>
    </xf>
    <xf numFmtId="0" fontId="32" fillId="0" borderId="5" xfId="0" applyFont="1" applyBorder="1" applyAlignment="1">
      <alignment horizontal="right"/>
    </xf>
    <xf numFmtId="0" fontId="33" fillId="0" borderId="0" xfId="0" applyFont="1"/>
    <xf numFmtId="0" fontId="32" fillId="0" borderId="0" xfId="0" applyFont="1"/>
    <xf numFmtId="0" fontId="34" fillId="0" borderId="0" xfId="0" applyFont="1" applyAlignment="1">
      <alignment horizontal="left" vertical="center" readingOrder="1"/>
    </xf>
    <xf numFmtId="1" fontId="0" fillId="0" borderId="0" xfId="0" applyNumberFormat="1"/>
    <xf numFmtId="3" fontId="19" fillId="0" borderId="0" xfId="2" applyNumberFormat="1" applyFont="1" applyAlignment="1">
      <alignment horizontal="right"/>
    </xf>
    <xf numFmtId="0" fontId="12" fillId="0" borderId="0" xfId="0" applyFont="1"/>
    <xf numFmtId="0" fontId="5" fillId="0" borderId="0" xfId="0" applyFont="1" applyAlignment="1">
      <alignment horizontal="left" indent="2"/>
    </xf>
    <xf numFmtId="0" fontId="19" fillId="0" borderId="0" xfId="5" applyFont="1" applyAlignment="1" applyProtection="1">
      <alignment horizontal="left"/>
      <protection locked="0"/>
    </xf>
    <xf numFmtId="0" fontId="19" fillId="0" borderId="0" xfId="5" applyFont="1"/>
    <xf numFmtId="0" fontId="23" fillId="0" borderId="0" xfId="5" applyFont="1" applyAlignment="1">
      <alignment horizontal="left"/>
    </xf>
    <xf numFmtId="164" fontId="19" fillId="0" borderId="0" xfId="6" applyNumberFormat="1" applyFont="1"/>
    <xf numFmtId="3" fontId="31" fillId="3" borderId="0" xfId="0" applyNumberFormat="1" applyFont="1" applyFill="1"/>
    <xf numFmtId="3" fontId="36" fillId="0" borderId="0" xfId="0" applyNumberFormat="1" applyFont="1"/>
    <xf numFmtId="0" fontId="83" fillId="44" borderId="0" xfId="0" applyFont="1" applyFill="1"/>
    <xf numFmtId="0" fontId="31" fillId="45" borderId="0" xfId="0" applyFont="1" applyFill="1"/>
    <xf numFmtId="3" fontId="19" fillId="2" borderId="0" xfId="0" applyNumberFormat="1" applyFont="1" applyFill="1" applyAlignment="1">
      <alignment horizontal="right"/>
    </xf>
    <xf numFmtId="3" fontId="32" fillId="0" borderId="0" xfId="0" applyNumberFormat="1" applyFont="1" applyAlignment="1">
      <alignment horizontal="right"/>
    </xf>
    <xf numFmtId="0" fontId="84" fillId="0" borderId="0" xfId="0" applyFont="1" applyAlignment="1">
      <alignment horizontal="right"/>
    </xf>
    <xf numFmtId="1" fontId="84" fillId="0" borderId="0" xfId="0" applyNumberFormat="1" applyFont="1" applyAlignment="1">
      <alignment horizontal="right"/>
    </xf>
    <xf numFmtId="14" fontId="84" fillId="0" borderId="0" xfId="0" applyNumberFormat="1" applyFont="1"/>
    <xf numFmtId="0" fontId="84" fillId="0" borderId="0" xfId="0" applyFont="1"/>
    <xf numFmtId="0" fontId="84" fillId="0" borderId="0" xfId="0" applyFont="1" applyAlignment="1" applyProtection="1">
      <alignment horizontal="left"/>
      <protection locked="0"/>
    </xf>
    <xf numFmtId="0" fontId="84" fillId="0" borderId="0" xfId="0" applyFont="1" applyAlignment="1" applyProtection="1">
      <alignment horizontal="right"/>
      <protection locked="0"/>
    </xf>
    <xf numFmtId="0" fontId="8" fillId="0" borderId="1" xfId="3" quotePrefix="1" applyFont="1" applyBorder="1" applyAlignment="1">
      <alignment horizontal="center" vertical="center"/>
    </xf>
    <xf numFmtId="0" fontId="9" fillId="0" borderId="2" xfId="3" applyFont="1" applyBorder="1" applyAlignment="1">
      <alignment horizontal="center" vertical="center" wrapText="1"/>
    </xf>
    <xf numFmtId="0" fontId="9" fillId="0" borderId="3" xfId="3" applyFont="1" applyBorder="1" applyAlignment="1">
      <alignment horizontal="center" vertical="center" wrapText="1"/>
    </xf>
    <xf numFmtId="0" fontId="9" fillId="0" borderId="1" xfId="3" applyFont="1" applyBorder="1" applyAlignment="1">
      <alignment horizontal="center" vertical="center" wrapText="1"/>
    </xf>
    <xf numFmtId="0" fontId="8" fillId="0" borderId="2" xfId="3" quotePrefix="1" applyFont="1" applyBorder="1" applyAlignment="1">
      <alignment horizontal="center" vertical="center"/>
    </xf>
    <xf numFmtId="0" fontId="8" fillId="0" borderId="4" xfId="3" quotePrefix="1" applyFont="1" applyBorder="1" applyAlignment="1">
      <alignment horizontal="center" vertical="center"/>
    </xf>
    <xf numFmtId="0" fontId="8" fillId="0" borderId="3" xfId="3" quotePrefix="1" applyFont="1" applyBorder="1" applyAlignment="1">
      <alignment horizontal="center" vertical="center"/>
    </xf>
    <xf numFmtId="0" fontId="9" fillId="0" borderId="4" xfId="3" applyFont="1" applyBorder="1" applyAlignment="1">
      <alignment horizontal="center" vertical="center" wrapText="1"/>
    </xf>
    <xf numFmtId="0" fontId="14" fillId="0" borderId="2" xfId="0" applyFont="1" applyBorder="1" applyAlignment="1">
      <alignment horizontal="center"/>
    </xf>
    <xf numFmtId="0" fontId="14" fillId="0" borderId="3" xfId="0" applyFont="1" applyBorder="1" applyAlignment="1">
      <alignment horizontal="center"/>
    </xf>
    <xf numFmtId="0" fontId="5" fillId="0" borderId="0" xfId="0" applyFont="1" applyAlignment="1">
      <alignment horizontal="left" wrapText="1"/>
    </xf>
  </cellXfs>
  <cellStyles count="21843">
    <cellStyle name="]_x000a__x000a_Zoomed=1_x000a__x000a_Row=0_x000a__x000a_Column=0_x000a__x000a_Height=0_x000a__x000a_Width=0_x000a__x000a_FontName=FoxFont_x000a__x000a_FontStyle=0_x000a__x000a_FontSize=9_x000a__x000a_PrtFontName=FoxPrin" xfId="8" xr:uid="{7048F3A1-84D9-4AF3-8151-CC86A716EA7E}"/>
    <cellStyle name="]_x000a__x000a_Zoomed=1_x000a__x000a_Row=0_x000a__x000a_Column=0_x000a__x000a_Height=0_x000a__x000a_Width=0_x000a__x000a_FontName=FoxFont_x000a__x000a_FontStyle=0_x000a__x000a_FontSize=9_x000a__x000a_PrtFontName=FoxPrin 2" xfId="9" xr:uid="{B1D6347C-F81E-410D-96CA-126651651173}"/>
    <cellStyle name="]_x000a__x000a_Zoomed=1_x000a__x000a_Row=0_x000a__x000a_Column=0_x000a__x000a_Height=0_x000a__x000a_Width=0_x000a__x000a_FontName=FoxFont_x000a__x000a_FontStyle=0_x000a__x000a_FontSize=9_x000a__x000a_PrtFontName=FoxPrin 3" xfId="10" xr:uid="{E9E92E09-3C91-4FDA-937D-8BE23BBD1F4E}"/>
    <cellStyle name="]_x000d__x000a_Zoomed=1_x000d__x000a_Row=0_x000d__x000a_Column=0_x000d__x000a_Height=0_x000d__x000a_Width=0_x000d__x000a_FontName=FoxFont_x000d__x000a_FontStyle=0_x000d__x000a_FontSize=9_x000d__x000a_PrtFontName=FoxPrin" xfId="11" xr:uid="{F574745F-EE0B-4F94-AD89-C19DB1EA61AE}"/>
    <cellStyle name="]_x000d__x000a_Zoomed=1_x000d__x000a_Row=0_x000d__x000a_Column=0_x000d__x000a_Height=0_x000d__x000a_Width=0_x000d__x000a_FontName=FoxFont_x000d__x000a_FontStyle=0_x000d__x000a_FontSize=9_x000d__x000a_PrtFontName=FoxPrin 2" xfId="12" xr:uid="{640C97BE-FB8B-4F22-94C2-845BAFC76BE3}"/>
    <cellStyle name="]_x000d__x000a_Zoomed=1_x000d__x000a_Row=0_x000d__x000a_Column=0_x000d__x000a_Height=0_x000d__x000a_Width=0_x000d__x000a_FontName=FoxFont_x000d__x000a_FontStyle=0_x000d__x000a_FontSize=9_x000d__x000a_PrtFontName=FoxPrin 3" xfId="13" xr:uid="{9732C058-43BD-465A-9369-3F28482117E6}"/>
    <cellStyle name="_Book1" xfId="14" xr:uid="{96ACB9FB-B5C6-4BB5-AB8C-405EB86BAA8B}"/>
    <cellStyle name="20% - Accent1 10" xfId="15" xr:uid="{7B3544EC-EE52-4F2B-A6F9-9FDBCD47D652}"/>
    <cellStyle name="20% - Accent1 11" xfId="16" xr:uid="{C31F17E9-628A-4159-8535-8B6DE5A9E7F3}"/>
    <cellStyle name="20% - Accent1 12" xfId="17" xr:uid="{0D27512A-9A44-4F18-A701-A2EED4DCA5C1}"/>
    <cellStyle name="20% - Accent1 13" xfId="18" xr:uid="{0763B9FC-F026-4399-BC67-7E431B16B663}"/>
    <cellStyle name="20% - Accent1 14" xfId="19" xr:uid="{DCF02E8D-E442-4CA9-B9DC-7C952DA59B93}"/>
    <cellStyle name="20% - Accent1 2" xfId="20" xr:uid="{39DEE80C-68A2-49BF-B4C3-48417022F8AB}"/>
    <cellStyle name="20% - Accent1 2 2" xfId="21" xr:uid="{F596552A-76E6-4AD4-ADE3-CE5603F27619}"/>
    <cellStyle name="20% - Accent1 3" xfId="22" xr:uid="{DFB285AC-234F-4761-B6B9-1DD507F549EE}"/>
    <cellStyle name="20% - Accent1 4" xfId="23" xr:uid="{E8821003-A77F-487D-8FFF-D16EF6277D74}"/>
    <cellStyle name="20% - Accent1 5" xfId="24" xr:uid="{D650EAE1-D988-48D5-BA13-DFC5F0E75311}"/>
    <cellStyle name="20% - Accent1 6" xfId="25" xr:uid="{53131C1D-B876-4690-9B82-7DF6EC534D12}"/>
    <cellStyle name="20% - Accent1 7" xfId="26" xr:uid="{5CAD965A-A00A-4B0D-82ED-BB8E1686B32F}"/>
    <cellStyle name="20% - Accent1 8" xfId="27" xr:uid="{6544463D-CFE7-4100-BA01-27BE8C5E8641}"/>
    <cellStyle name="20% - Accent1 9" xfId="28" xr:uid="{E1175028-453C-4BA7-B051-535ADE8EFAD3}"/>
    <cellStyle name="20% - Accent2 10" xfId="29" xr:uid="{5140BE1F-E70F-4C92-B5D8-B4DADB24D237}"/>
    <cellStyle name="20% - Accent2 11" xfId="30" xr:uid="{773E0554-19A4-4DC3-8E0C-A4923DE25A3C}"/>
    <cellStyle name="20% - Accent2 12" xfId="31" xr:uid="{5336E86F-1195-49F0-9735-6ADDD2E14F8F}"/>
    <cellStyle name="20% - Accent2 13" xfId="32" xr:uid="{359C20CF-EE24-4E5D-B14F-E3D6637B6E15}"/>
    <cellStyle name="20% - Accent2 14" xfId="33" xr:uid="{C0EC21F7-24F5-4788-A7D6-3ABA26D0BB6A}"/>
    <cellStyle name="20% - Accent2 2" xfId="34" xr:uid="{73D2D8AF-4FE1-4441-9548-AFDD54A3C413}"/>
    <cellStyle name="20% - Accent2 2 2" xfId="35" xr:uid="{478AF3D7-2C13-4690-BD59-DD6395B4F626}"/>
    <cellStyle name="20% - Accent2 3" xfId="36" xr:uid="{C54648A8-E90D-473C-AAE8-F14C4E816C5D}"/>
    <cellStyle name="20% - Accent2 4" xfId="37" xr:uid="{1187422F-346E-4F6A-AD92-E4EA0687E1F9}"/>
    <cellStyle name="20% - Accent2 5" xfId="38" xr:uid="{A8334DEC-DF58-4356-BD40-C76C29DE025C}"/>
    <cellStyle name="20% - Accent2 6" xfId="39" xr:uid="{F2E9F487-1B18-48C3-B617-ABF3EB990720}"/>
    <cellStyle name="20% - Accent2 7" xfId="40" xr:uid="{31B69EC5-CE93-477C-80D4-01B579E57A4B}"/>
    <cellStyle name="20% - Accent2 8" xfId="41" xr:uid="{16912922-39A8-499B-BF12-8E675D06E37D}"/>
    <cellStyle name="20% - Accent2 9" xfId="42" xr:uid="{5F9A1251-2F63-4E05-BAC7-F44C3F66F611}"/>
    <cellStyle name="20% - Accent3 10" xfId="43" xr:uid="{CC468342-95CF-466B-BD0F-297654929C3D}"/>
    <cellStyle name="20% - Accent3 11" xfId="44" xr:uid="{C98FF658-F2A7-40E1-B390-DAB4E4F9C3EC}"/>
    <cellStyle name="20% - Accent3 12" xfId="45" xr:uid="{0ECA08CF-6DFB-4C8B-85D9-C859E8A59B8D}"/>
    <cellStyle name="20% - Accent3 13" xfId="46" xr:uid="{D5D6D2A5-4F69-4BF5-863E-3D6A1DE2D3CE}"/>
    <cellStyle name="20% - Accent3 14" xfId="47" xr:uid="{78E704E4-FB98-4F52-AA0D-2F11D7482749}"/>
    <cellStyle name="20% - Accent3 2" xfId="48" xr:uid="{35F3973F-0F00-4511-A14B-D883AEA5F9BB}"/>
    <cellStyle name="20% - Accent3 2 2" xfId="49" xr:uid="{46D44D1B-D580-4638-895A-F1E612DE959A}"/>
    <cellStyle name="20% - Accent3 3" xfId="50" xr:uid="{0C54F2C6-AE31-48E0-B5D6-5FCAACB516E5}"/>
    <cellStyle name="20% - Accent3 4" xfId="51" xr:uid="{424F30BB-513D-4EB4-B0F8-F521D70A02FC}"/>
    <cellStyle name="20% - Accent3 5" xfId="52" xr:uid="{E0F233A5-EF46-494D-B429-6415B98B8238}"/>
    <cellStyle name="20% - Accent3 6" xfId="53" xr:uid="{EA4D8965-AEF3-4634-8E0E-43E3E8D29043}"/>
    <cellStyle name="20% - Accent3 7" xfId="54" xr:uid="{F33770F3-CF77-4DA5-8D11-BFD155E2A326}"/>
    <cellStyle name="20% - Accent3 8" xfId="55" xr:uid="{49D53650-A9B2-4DCC-B546-4D8EEBB3DFE6}"/>
    <cellStyle name="20% - Accent3 9" xfId="56" xr:uid="{FC9B8E86-100A-4A62-83B4-4032077AC24E}"/>
    <cellStyle name="20% - Accent4 10" xfId="57" xr:uid="{4221AE38-4F59-4FD1-BF7C-9ADBB495FE6F}"/>
    <cellStyle name="20% - Accent4 11" xfId="58" xr:uid="{26CB98BA-281A-4DAF-89DE-B00F7D549028}"/>
    <cellStyle name="20% - Accent4 12" xfId="59" xr:uid="{E16E0C2E-B0CB-42EC-B44F-D33F762A19F1}"/>
    <cellStyle name="20% - Accent4 13" xfId="60" xr:uid="{068956BD-C30B-400D-8357-6919422A2D98}"/>
    <cellStyle name="20% - Accent4 14" xfId="61" xr:uid="{3087E9FA-E1B5-4AE8-BFE6-E182525E75F1}"/>
    <cellStyle name="20% - Accent4 2" xfId="62" xr:uid="{FD1341AD-0447-4F5D-B413-3B9816359286}"/>
    <cellStyle name="20% - Accent4 2 2" xfId="63" xr:uid="{258BB7D3-F2BE-4FFA-93C4-E1F8E4000D8C}"/>
    <cellStyle name="20% - Accent4 3" xfId="64" xr:uid="{F5982A0A-BF7B-4B79-A0D9-E2F7EF723911}"/>
    <cellStyle name="20% - Accent4 4" xfId="65" xr:uid="{52D1D96E-688C-4CF7-9586-B4A6E4B02798}"/>
    <cellStyle name="20% - Accent4 5" xfId="66" xr:uid="{0EB7980D-4863-4329-8A52-5750F3911F01}"/>
    <cellStyle name="20% - Accent4 6" xfId="67" xr:uid="{7FF9FEC5-0C8E-45AA-A755-0374DD73BBDC}"/>
    <cellStyle name="20% - Accent4 7" xfId="68" xr:uid="{9079AE14-9B34-4B07-BC30-648391015FB4}"/>
    <cellStyle name="20% - Accent4 8" xfId="69" xr:uid="{50D4849A-8BE1-4711-ABD8-D494ADFD540B}"/>
    <cellStyle name="20% - Accent4 9" xfId="70" xr:uid="{489C1AA1-B4B7-4029-BE1E-8B7C23FD95F5}"/>
    <cellStyle name="20% - Accent5 10" xfId="71" xr:uid="{D216D628-EF4E-48BE-9398-50D87ABA1672}"/>
    <cellStyle name="20% - Accent5 11" xfId="72" xr:uid="{08F87BE7-5EC5-4709-92AA-F578D992B329}"/>
    <cellStyle name="20% - Accent5 12" xfId="73" xr:uid="{DDE33C81-980C-4C2E-A3F2-FDD3AA3F9ED2}"/>
    <cellStyle name="20% - Accent5 13" xfId="74" xr:uid="{C5E584D0-6BAC-4CEE-A10C-88863D7BCC47}"/>
    <cellStyle name="20% - Accent5 14" xfId="75" xr:uid="{D1B1718D-981A-47A2-B2C7-7941B87E2C2B}"/>
    <cellStyle name="20% - Accent5 2" xfId="76" xr:uid="{3468C913-5BC0-4507-B392-C9B1B783B199}"/>
    <cellStyle name="20% - Accent5 2 2" xfId="77" xr:uid="{318BDFAD-5E18-472A-A70F-B3D95EFDB8C0}"/>
    <cellStyle name="20% - Accent5 3" xfId="78" xr:uid="{617E51AD-55B4-4113-912A-C46B6FE0617D}"/>
    <cellStyle name="20% - Accent5 4" xfId="79" xr:uid="{62B03198-040F-4172-A98A-4BDB28337D65}"/>
    <cellStyle name="20% - Accent5 5" xfId="80" xr:uid="{23B7E3FC-CFF1-456E-8AB0-4D501D86530E}"/>
    <cellStyle name="20% - Accent5 6" xfId="81" xr:uid="{2896AB7F-AA0C-4C17-A622-FEF8DE3CD3AF}"/>
    <cellStyle name="20% - Accent5 7" xfId="82" xr:uid="{E34DF7B7-6301-4346-B873-C1C9220BFEE9}"/>
    <cellStyle name="20% - Accent5 8" xfId="83" xr:uid="{67EC8709-9832-4F34-99E7-5AA3DB8CBBBE}"/>
    <cellStyle name="20% - Accent5 9" xfId="84" xr:uid="{AB4F3098-3ECD-4798-A489-DE51A988FCE1}"/>
    <cellStyle name="20% - Accent6 10" xfId="85" xr:uid="{E85A7E26-4CF6-451B-905F-42F80F3D4755}"/>
    <cellStyle name="20% - Accent6 11" xfId="86" xr:uid="{AAEE72AA-CB98-4E2C-B383-38FE76DCC1F7}"/>
    <cellStyle name="20% - Accent6 12" xfId="87" xr:uid="{A63168C7-0C33-4750-A90C-A316171B3BDC}"/>
    <cellStyle name="20% - Accent6 13" xfId="88" xr:uid="{F2F72644-4201-4C3B-BEEE-523209605A62}"/>
    <cellStyle name="20% - Accent6 14" xfId="89" xr:uid="{9A08AFE6-D7CF-4656-B6FE-274FB071A479}"/>
    <cellStyle name="20% - Accent6 2" xfId="90" xr:uid="{73CA531F-5826-4408-9C1A-79D3F6D0F409}"/>
    <cellStyle name="20% - Accent6 2 2" xfId="91" xr:uid="{21100195-54AA-4CB3-B907-31441D7D90E2}"/>
    <cellStyle name="20% - Accent6 2 2 10" xfId="7" xr:uid="{0DDF686A-0A86-40B0-9D69-FF5BAB4A77FC}"/>
    <cellStyle name="20% - Accent6 3" xfId="92" xr:uid="{B13F40B6-C8EF-4241-A1C0-2289DAEA8F31}"/>
    <cellStyle name="20% - Accent6 4" xfId="93" xr:uid="{9632DAA2-DCCB-4434-9C9B-9AB052A7554D}"/>
    <cellStyle name="20% - Accent6 5" xfId="94" xr:uid="{475DD3DB-1223-4739-B550-AC2B1C492768}"/>
    <cellStyle name="20% - Accent6 6" xfId="95" xr:uid="{02922BA3-26AD-4ADE-B155-4867EFF5EBDA}"/>
    <cellStyle name="20% - Accent6 7" xfId="96" xr:uid="{580B1BD0-1584-4E2E-8645-74C0BE88FC5E}"/>
    <cellStyle name="20% - Accent6 8" xfId="97" xr:uid="{0F59BA8A-9185-4413-A943-CE0064050B0D}"/>
    <cellStyle name="20% - Accent6 9" xfId="98" xr:uid="{E9CCD8B6-4FF4-4D00-8DC4-B5F0B622DEB7}"/>
    <cellStyle name="20% - 强调文字颜色 1" xfId="99" xr:uid="{CB6B376B-579A-4E5D-8176-A44BD6FE2096}"/>
    <cellStyle name="20% - 强调文字颜色 2" xfId="100" xr:uid="{4AF87505-BB86-484F-BE24-B31A7475C1B3}"/>
    <cellStyle name="20% - 强调文字颜色 3" xfId="101" xr:uid="{812883FC-FF18-41ED-B09F-07D9490501F3}"/>
    <cellStyle name="20% - 强调文字颜色 4" xfId="102" xr:uid="{D3312873-CBED-45D3-BE37-75F4F847D66B}"/>
    <cellStyle name="20% - 强调文字颜色 5" xfId="103" xr:uid="{964479C1-3822-40B5-A949-354EF4494BA6}"/>
    <cellStyle name="20% - 强调文字颜色 6" xfId="104" xr:uid="{8DC1E5D8-344A-4E7D-9A5D-52E5103117C3}"/>
    <cellStyle name="40% - Accent1 10" xfId="105" xr:uid="{28076165-0C99-4D3E-B1F7-03C836EB81D6}"/>
    <cellStyle name="40% - Accent1 11" xfId="106" xr:uid="{B513339F-829A-4970-AF0C-2F6145FABE27}"/>
    <cellStyle name="40% - Accent1 12" xfId="107" xr:uid="{3A05A4F1-6323-43BE-9F01-469D01D27C8D}"/>
    <cellStyle name="40% - Accent1 13" xfId="108" xr:uid="{7905B3D5-E948-4073-B369-7A6AD3911AD6}"/>
    <cellStyle name="40% - Accent1 14" xfId="109" xr:uid="{3EF038D5-AD8D-42A9-B5AF-ED812A59793A}"/>
    <cellStyle name="40% - Accent1 2" xfId="110" xr:uid="{BCE76E0F-3F45-48C9-9428-23BD4F9CF5A5}"/>
    <cellStyle name="40% - Accent1 2 2" xfId="111" xr:uid="{4C1DB11C-70F5-465E-BAFF-D05DD3B8221A}"/>
    <cellStyle name="40% - Accent1 3" xfId="112" xr:uid="{89E71648-3AE7-478E-935C-141B00C68AA0}"/>
    <cellStyle name="40% - Accent1 4" xfId="113" xr:uid="{2F3C4925-D940-4D97-8C4A-89D3F23CC904}"/>
    <cellStyle name="40% - Accent1 5" xfId="114" xr:uid="{1F3625C2-7C8F-4436-AF8A-830884FBA1FC}"/>
    <cellStyle name="40% - Accent1 6" xfId="115" xr:uid="{FF7B6494-A5AB-428E-9047-331B3A4283F6}"/>
    <cellStyle name="40% - Accent1 7" xfId="116" xr:uid="{DF1853DA-9CF5-40D3-9185-8306146BD3BA}"/>
    <cellStyle name="40% - Accent1 8" xfId="117" xr:uid="{6E6DBA20-C49B-4B4D-912D-6FF8F4A1FF53}"/>
    <cellStyle name="40% - Accent1 9" xfId="118" xr:uid="{C3624D06-8022-40BE-9994-B7C6FDD57078}"/>
    <cellStyle name="40% - Accent2 10" xfId="119" xr:uid="{C9852F26-AA86-4747-BFEF-9F7D205C7BA9}"/>
    <cellStyle name="40% - Accent2 11" xfId="120" xr:uid="{4DE5D0FF-5651-4C8C-B310-0C0B12E09F65}"/>
    <cellStyle name="40% - Accent2 12" xfId="121" xr:uid="{7065E353-A353-4074-B072-5B687555677A}"/>
    <cellStyle name="40% - Accent2 13" xfId="122" xr:uid="{81DF78C1-3E57-4161-8CAC-1E77E30E2CE7}"/>
    <cellStyle name="40% - Accent2 14" xfId="123" xr:uid="{C23A7055-331B-4062-A93B-BF470C92E9A5}"/>
    <cellStyle name="40% - Accent2 2" xfId="124" xr:uid="{38F682C5-D265-4F74-996B-DBC4083A4E68}"/>
    <cellStyle name="40% - Accent2 2 2" xfId="125" xr:uid="{947218FF-7E1E-4469-A471-318CFAB4EB5E}"/>
    <cellStyle name="40% - Accent2 3" xfId="126" xr:uid="{300844F4-33E2-4693-8D5F-23B4C41B6940}"/>
    <cellStyle name="40% - Accent2 4" xfId="127" xr:uid="{C617AD4C-DA45-4E81-A767-63B606A81443}"/>
    <cellStyle name="40% - Accent2 5" xfId="128" xr:uid="{EA261B97-87B2-402E-85D2-5125B00F314D}"/>
    <cellStyle name="40% - Accent2 6" xfId="129" xr:uid="{5D37D017-16F7-41BE-AB0E-435C69B081F7}"/>
    <cellStyle name="40% - Accent2 7" xfId="130" xr:uid="{5ABC22BC-407E-442F-8F71-76067A052E00}"/>
    <cellStyle name="40% - Accent2 8" xfId="131" xr:uid="{5F508EC3-814E-4C33-BE6D-AA6F0F208E00}"/>
    <cellStyle name="40% - Accent2 9" xfId="132" xr:uid="{E1E1B10E-134F-4989-B107-587CFD6B1B46}"/>
    <cellStyle name="40% - Accent3 10" xfId="133" xr:uid="{85D61454-8312-4227-9312-0E32668C991F}"/>
    <cellStyle name="40% - Accent3 11" xfId="134" xr:uid="{8E374681-C4CA-44F1-94A8-A518CDA44182}"/>
    <cellStyle name="40% - Accent3 12" xfId="135" xr:uid="{EF0C8BE3-A678-44F1-8427-668AAF944E48}"/>
    <cellStyle name="40% - Accent3 13" xfId="136" xr:uid="{D98B4DEF-236A-45DE-9823-FA129DB13D29}"/>
    <cellStyle name="40% - Accent3 14" xfId="137" xr:uid="{57878C44-2895-4554-B405-B22D23E89A61}"/>
    <cellStyle name="40% - Accent3 2" xfId="138" xr:uid="{1E32722C-ED89-4BB7-88A1-76EEF966940C}"/>
    <cellStyle name="40% - Accent3 2 2" xfId="139" xr:uid="{A8257F2A-BF80-47B0-9249-321A661DF29C}"/>
    <cellStyle name="40% - Accent3 3" xfId="140" xr:uid="{4A110187-6447-44AA-9B09-E3EF24A49A6B}"/>
    <cellStyle name="40% - Accent3 4" xfId="141" xr:uid="{9381CFEB-EC41-40A8-B911-001EBEF4B30D}"/>
    <cellStyle name="40% - Accent3 5" xfId="142" xr:uid="{B7213777-9F12-41E7-A026-9ED1AF3285CE}"/>
    <cellStyle name="40% - Accent3 6" xfId="143" xr:uid="{2BBD3B40-B7A2-4CD6-9827-4D30855C4C53}"/>
    <cellStyle name="40% - Accent3 7" xfId="144" xr:uid="{09FEC4FE-6BD1-476C-A858-EC00B1E38534}"/>
    <cellStyle name="40% - Accent3 8" xfId="145" xr:uid="{C4C3AD32-AE2F-4843-88F5-7DE2CF5890A8}"/>
    <cellStyle name="40% - Accent3 9" xfId="146" xr:uid="{126D7B69-E4EB-45EF-8DAD-B356C90ACDBF}"/>
    <cellStyle name="40% - Accent4 10" xfId="147" xr:uid="{3FC1EC5A-B3E7-4748-8C8B-06A29FBDEAF7}"/>
    <cellStyle name="40% - Accent4 11" xfId="148" xr:uid="{AEB7DE18-FB91-41D1-879E-2E78CE5EB96C}"/>
    <cellStyle name="40% - Accent4 12" xfId="149" xr:uid="{8190B24A-88B5-4E71-9CC2-3F6E646F5D9C}"/>
    <cellStyle name="40% - Accent4 13" xfId="150" xr:uid="{23946AA3-EB21-4A32-8D7E-199E5AAF4FB6}"/>
    <cellStyle name="40% - Accent4 14" xfId="151" xr:uid="{E9FB2A35-C3A4-42AB-98F5-57D8ADFFC32C}"/>
    <cellStyle name="40% - Accent4 2" xfId="152" xr:uid="{989C6C46-5032-4B07-B2A1-3C9C01988382}"/>
    <cellStyle name="40% - Accent4 2 2" xfId="153" xr:uid="{C27FD2F0-E570-44B5-AE91-5B8B94E5DF53}"/>
    <cellStyle name="40% - Accent4 3" xfId="154" xr:uid="{609B95FD-BA53-4CD4-AFB3-2EB98BD4EFD2}"/>
    <cellStyle name="40% - Accent4 4" xfId="155" xr:uid="{AF2BFCE1-D466-413A-B02F-1F1D7913B10A}"/>
    <cellStyle name="40% - Accent4 5" xfId="156" xr:uid="{2C318F59-2C43-405D-9BC5-DE7B3BD8BB2A}"/>
    <cellStyle name="40% - Accent4 6" xfId="157" xr:uid="{62352920-487F-4FD8-85B8-D2AA7E8F3C22}"/>
    <cellStyle name="40% - Accent4 7" xfId="158" xr:uid="{2C90C339-F383-4771-8AE7-B5D72198B0EA}"/>
    <cellStyle name="40% - Accent4 8" xfId="159" xr:uid="{7B563741-63CC-481A-BFC0-3F4B6D04DE4F}"/>
    <cellStyle name="40% - Accent4 9" xfId="160" xr:uid="{CBAA927E-50C8-43BC-9ADA-5DF69A46E113}"/>
    <cellStyle name="40% - Accent5 10" xfId="161" xr:uid="{89F63E1F-11D9-437E-BEE1-678C135D6112}"/>
    <cellStyle name="40% - Accent5 11" xfId="162" xr:uid="{49053407-E042-4D9D-800B-0D84AAEBA7B6}"/>
    <cellStyle name="40% - Accent5 12" xfId="163" xr:uid="{D9565FF3-7AF3-44E1-B9C4-7FD109E2D5FA}"/>
    <cellStyle name="40% - Accent5 13" xfId="164" xr:uid="{D1D4C9DA-D955-4C64-B605-8DBA7055EB49}"/>
    <cellStyle name="40% - Accent5 14" xfId="165" xr:uid="{47FDC28C-6480-4090-8459-92DDD78BA81B}"/>
    <cellStyle name="40% - Accent5 2" xfId="166" xr:uid="{F2222354-423D-4FAB-8261-2CD2881F1781}"/>
    <cellStyle name="40% - Accent5 2 2" xfId="167" xr:uid="{0FA67785-2819-47E5-BF64-46CEAC445A13}"/>
    <cellStyle name="40% - Accent5 3" xfId="168" xr:uid="{4A188118-345E-4321-B7A7-2CD1B3BEBE97}"/>
    <cellStyle name="40% - Accent5 4" xfId="169" xr:uid="{BFB6314C-5695-4494-AF4C-35FEEEE309FE}"/>
    <cellStyle name="40% - Accent5 5" xfId="170" xr:uid="{A509179D-8078-4750-BED1-7C6B29D99D14}"/>
    <cellStyle name="40% - Accent5 6" xfId="171" xr:uid="{B68D1AE1-948E-4DB1-B336-08ED801EDA4E}"/>
    <cellStyle name="40% - Accent5 7" xfId="172" xr:uid="{53D7766C-9FB6-4769-801C-E1BB90408195}"/>
    <cellStyle name="40% - Accent5 8" xfId="173" xr:uid="{257EDEE0-6FF9-494A-BD41-4222AEFD5F06}"/>
    <cellStyle name="40% - Accent5 9" xfId="174" xr:uid="{297C20E9-7108-4848-905C-09F7B99C34A9}"/>
    <cellStyle name="40% - Accent6 10" xfId="175" xr:uid="{159A25B7-0A83-44EE-AB93-5440127519A2}"/>
    <cellStyle name="40% - Accent6 11" xfId="176" xr:uid="{0A39CE66-FDAA-422B-A4D3-51C88266E421}"/>
    <cellStyle name="40% - Accent6 12" xfId="177" xr:uid="{F27BEA69-BD99-47FD-9023-3A8A13407B29}"/>
    <cellStyle name="40% - Accent6 13" xfId="178" xr:uid="{7C8D9D20-6334-4958-884D-F383A940187C}"/>
    <cellStyle name="40% - Accent6 14" xfId="179" xr:uid="{CD92C5FB-E267-47EE-B0A5-9D94E50DB9A2}"/>
    <cellStyle name="40% - Accent6 2" xfId="180" xr:uid="{4FCE5F59-FD06-48BF-9555-6B99145665AB}"/>
    <cellStyle name="40% - Accent6 2 2" xfId="181" xr:uid="{7F1F59B2-2E2D-40F1-B269-3964590687F4}"/>
    <cellStyle name="40% - Accent6 3" xfId="182" xr:uid="{AFC96EA5-4C96-4124-BDCB-2F8655336ACF}"/>
    <cellStyle name="40% - Accent6 4" xfId="183" xr:uid="{E4FEC9D5-35A9-44FD-BE02-29DA8ADE42E6}"/>
    <cellStyle name="40% - Accent6 5" xfId="184" xr:uid="{ADB12E18-7BE5-41FE-BD40-3CBD809E7B2C}"/>
    <cellStyle name="40% - Accent6 6" xfId="185" xr:uid="{0777D2CC-E1D9-45FA-B397-08D5195BA89F}"/>
    <cellStyle name="40% - Accent6 7" xfId="186" xr:uid="{DC7F9295-C771-4F01-9D83-60CC9C0928EE}"/>
    <cellStyle name="40% - Accent6 8" xfId="187" xr:uid="{F952309D-D8AC-42FC-BEC2-695DA7C10644}"/>
    <cellStyle name="40% - Accent6 9" xfId="188" xr:uid="{0F2A329F-2CB0-4E92-B723-3D07091EC107}"/>
    <cellStyle name="40% - 强调文字颜色 1" xfId="189" xr:uid="{3B8FE9A3-C964-4921-9AB7-CAB356ADAA06}"/>
    <cellStyle name="40% - 强调文字颜色 2" xfId="190" xr:uid="{ADD3923D-F2AD-4255-ADE8-AFBDEB3A9EC0}"/>
    <cellStyle name="40% - 强调文字颜色 3" xfId="191" xr:uid="{5311BE57-D77A-4340-9F24-D2BAC70060E5}"/>
    <cellStyle name="40% - 强调文字颜色 4" xfId="192" xr:uid="{9BFB7821-D9C6-44EF-AC4D-78777F527ED2}"/>
    <cellStyle name="40% - 强调文字颜色 5" xfId="193" xr:uid="{04B4CD4B-1028-44F7-9087-5EEF4177F4BE}"/>
    <cellStyle name="40% - 强调文字颜色 6" xfId="194" xr:uid="{8D4664C3-095D-4B91-9171-E4A26AE05B3A}"/>
    <cellStyle name="60% - Accent1 2" xfId="195" xr:uid="{AA4284E8-7661-4763-B877-940B4E026D2E}"/>
    <cellStyle name="60% - Accent1 2 2" xfId="196" xr:uid="{4CC70992-C4FC-4BF8-B0F5-34B820F5C707}"/>
    <cellStyle name="60% - Accent2 2" xfId="197" xr:uid="{2E818366-E9CE-4A5E-80F2-7ED5BACBD5C9}"/>
    <cellStyle name="60% - Accent2 2 2" xfId="198" xr:uid="{AEDBE110-C8D1-4247-8837-0377FC658C9E}"/>
    <cellStyle name="60% - Accent3 2" xfId="199" xr:uid="{06321959-3DF9-40D9-B7F2-F62B6DE1F38C}"/>
    <cellStyle name="60% - Accent3 2 2" xfId="200" xr:uid="{2862E497-0F8F-4F1C-A08E-676CA7209EF2}"/>
    <cellStyle name="60% - Accent4 2" xfId="201" xr:uid="{E1E95128-C04D-49BF-95B1-E350AE3A5EC5}"/>
    <cellStyle name="60% - Accent4 2 2" xfId="202" xr:uid="{B6CCE193-0B45-494A-8DED-8F17745E1BFB}"/>
    <cellStyle name="60% - Accent5 2" xfId="203" xr:uid="{010F560A-A08E-4E68-8E88-88E0B5E7A06E}"/>
    <cellStyle name="60% - Accent5 2 2" xfId="204" xr:uid="{16DEC150-8BAC-4547-B8AC-58FCCE04FF98}"/>
    <cellStyle name="60% - Accent6 2" xfId="205" xr:uid="{E4274C72-257F-41B9-B45D-B567E054C399}"/>
    <cellStyle name="60% - Accent6 2 2" xfId="206" xr:uid="{35B9CF19-FE89-4CD1-B3A2-E5C47746F45B}"/>
    <cellStyle name="60% - 强调文字颜色 1" xfId="207" xr:uid="{7114F5E5-F1B6-4529-AADB-BAE5D06D38A6}"/>
    <cellStyle name="60% - 强调文字颜色 2" xfId="208" xr:uid="{40A320AF-73E3-4CF2-8040-B4317B1AB2F5}"/>
    <cellStyle name="60% - 强调文字颜色 3" xfId="209" xr:uid="{D260F411-3406-427F-B88A-347BC16D0048}"/>
    <cellStyle name="60% - 强调文字颜色 4" xfId="210" xr:uid="{4A04033B-AC5D-41AE-B47C-14C0345C1C89}"/>
    <cellStyle name="60% - 强调文字颜色 5" xfId="211" xr:uid="{52E583C5-056F-443C-854F-D3F9510BC139}"/>
    <cellStyle name="60% - 强调文字颜色 6" xfId="212" xr:uid="{2ED28F02-85E5-44B3-A1C3-46E89D5AA41F}"/>
    <cellStyle name="Accent1 2" xfId="213" xr:uid="{6906F300-BF57-436C-8A9A-06EF7BC310FA}"/>
    <cellStyle name="Accent2 2" xfId="214" xr:uid="{D03D9D1B-D7FF-43AA-9A5F-C6CFC090C5C1}"/>
    <cellStyle name="Accent3 2" xfId="215" xr:uid="{23807C1A-E2B7-4539-8CE2-2065F20840AD}"/>
    <cellStyle name="Accent4 2" xfId="216" xr:uid="{9B877E68-B765-4D35-958C-823F81E1BF12}"/>
    <cellStyle name="Accent5 2" xfId="217" xr:uid="{FD9D6F9F-F588-4D5C-B7B7-1151FDBD969D}"/>
    <cellStyle name="Accent6 2" xfId="218" xr:uid="{7D058185-2C5E-4BD0-A7A7-31B632D44825}"/>
    <cellStyle name="Actual" xfId="219" xr:uid="{3416496B-C02D-4123-903B-3E272757338E}"/>
    <cellStyle name="ANCLAS,REZONES Y SUS PARTES,DE FUNDICION,DE HIERRO O DE ACERO" xfId="220" xr:uid="{6308E0E9-3B29-4C62-9382-1377F294262B}"/>
    <cellStyle name="ANCLAS,REZONES Y SUS PARTES,DE FUNDICION,DE HIERRO O DE ACERO 2" xfId="221" xr:uid="{CB7BAEB9-1609-444C-9476-B14FD9D0EF69}"/>
    <cellStyle name="ANCLAS,REZONES Y SUS PARTES,DE FUNDICION,DE HIERRO O DE ACERO 2 2" xfId="222" xr:uid="{C0A889EC-B784-46F7-8187-A06AD302FAFC}"/>
    <cellStyle name="ANCLAS,REZONES Y SUS PARTES,DE FUNDICION,DE HIERRO O DE ACERO 3" xfId="223" xr:uid="{6E56666E-B3D0-411F-BDF9-0550325683BD}"/>
    <cellStyle name="ANCLAS,REZONES Y SUS PARTES,DE FUNDICION,DE HIERRO O DE ACERO 3 2" xfId="224" xr:uid="{97FEA041-AB4F-49D6-8A12-9BBAE1A34360}"/>
    <cellStyle name="ANCLAS,REZONES Y SUS PARTES,DE FUNDICION,DE HIERRO O DE ACERO 4" xfId="225" xr:uid="{140BF2DC-B0B1-4C92-8BE7-69D4B046DD58}"/>
    <cellStyle name="ANCLAS,REZONES Y SUS PARTES,DE FUNDICION,DE HIERRO O DE ACERO 4 2" xfId="226" xr:uid="{73D82ED1-582F-47EB-BED8-B99B45882D35}"/>
    <cellStyle name="ANCLAS,REZONES Y SUS PARTES,DE FUNDICION,DE HIERRO O DE ACERO 5" xfId="227" xr:uid="{837835AD-9204-458C-9E4A-68DE188184BA}"/>
    <cellStyle name="ANCLAS,REZONES Y SUS PARTES,DE FUNDICION,DE HIERRO O DE ACERO 6" xfId="228" xr:uid="{614AA446-6726-4B42-8BFA-3C86488A240C}"/>
    <cellStyle name="ANCLAS,REZONES Y SUS PARTES,DE FUNDICION,DE HIERRO O DE ACERO 7" xfId="229" xr:uid="{BF858199-4B39-4A07-9740-BF0014A9E0A3}"/>
    <cellStyle name="ANCLAS,REZONES Y SUS PARTES,DE FUNDICION,DE HIERRO O DE ACERO 8" xfId="230" xr:uid="{EB848BF2-5B24-42F7-9647-FF611FAE7229}"/>
    <cellStyle name="ANCLAS,REZONES Y SUS PARTES,DE FUNDICION,DE HIERRO O DE ACERO_New Aluminium Workbook - Sep09" xfId="231" xr:uid="{7EC8051F-9E48-4EF0-97AF-07C74F8CA3F4}"/>
    <cellStyle name="Annual date header" xfId="232" xr:uid="{E27ACE68-5C87-4274-B7E2-0865F3115EB9}"/>
    <cellStyle name="Assumption" xfId="233" xr:uid="{CEDFA7D3-C829-439F-8664-4826C4D576BE}"/>
    <cellStyle name="Assumptions" xfId="234" xr:uid="{A7099D18-6FC6-49B9-B13F-DBE7E485868B}"/>
    <cellStyle name="Bad 2" xfId="235" xr:uid="{BC8DF217-30E3-492D-9F37-C3D8525301EB}"/>
    <cellStyle name="blp_column_header" xfId="236" xr:uid="{E5AF53FE-0523-4E57-BAD4-98528EF2043A}"/>
    <cellStyle name="Border" xfId="237" xr:uid="{ADB2042E-31CC-4C58-A74F-FE61D77E6D32}"/>
    <cellStyle name="Calculation 2" xfId="238" xr:uid="{8B074B7C-3D69-4C1F-B042-CAD7003FB137}"/>
    <cellStyle name="Calculation 2 2" xfId="239" xr:uid="{9D85F2CA-313D-45AE-ABE2-0339F7696ED3}"/>
    <cellStyle name="Calculation 2 2 2" xfId="240" xr:uid="{BD4EC208-6C27-4533-A8E4-B4B35AEF940C}"/>
    <cellStyle name="Calculation 2 3" xfId="241" xr:uid="{4D85103F-B319-4035-9C78-0D841EDA7740}"/>
    <cellStyle name="Calculation 2 4" xfId="242" xr:uid="{A100F7C4-1108-4DC7-B34F-69320FF7097C}"/>
    <cellStyle name="Calculation 2 5" xfId="243" xr:uid="{6009AE86-5D6F-41B0-8D13-A440CDCD3A2A}"/>
    <cellStyle name="CellNumalt" xfId="244" xr:uid="{5F6BDC64-7554-4FF7-B40C-3EE1C62FEE1E}"/>
    <cellStyle name="Check Cell 2" xfId="245" xr:uid="{4FA4F6D5-33D4-4811-A00C-620C4D600D2C}"/>
    <cellStyle name="Comma" xfId="1" builtinId="3"/>
    <cellStyle name="Comma 10" xfId="246" xr:uid="{23A2A82F-7F34-4D99-8013-91EC54FB6BE6}"/>
    <cellStyle name="Comma 11" xfId="247" xr:uid="{1FC0C7DB-ABA6-4912-9507-D2A66B9AC064}"/>
    <cellStyle name="Comma 12" xfId="248" xr:uid="{E528BCA2-BDAB-4100-BD45-7D1F156DA1D4}"/>
    <cellStyle name="Comma 12 2" xfId="249" xr:uid="{DB6078C6-781A-4E07-9446-0AD2A5BCC135}"/>
    <cellStyle name="Comma 13" xfId="250" xr:uid="{08605967-181F-4AA6-A0F1-45E2609743F1}"/>
    <cellStyle name="Comma 2" xfId="251" xr:uid="{7058C068-02B0-4E7E-89D4-8EEADAF66F8B}"/>
    <cellStyle name="Comma 2 10" xfId="252" xr:uid="{C77A5258-1CB4-4837-91F3-5EAD35341D88}"/>
    <cellStyle name="Comma 2 10 2" xfId="253" xr:uid="{4F545233-8268-4619-A01D-5D2604A6DAB5}"/>
    <cellStyle name="Comma 2 11" xfId="254" xr:uid="{47964CF7-4D70-430D-85DD-5DA56B96711B}"/>
    <cellStyle name="Comma 2 12" xfId="255" xr:uid="{F403E4B4-D74C-4A7C-B684-A9893371F182}"/>
    <cellStyle name="Comma 2 13" xfId="256" xr:uid="{83635968-1FCC-406F-A944-B00061ED360E}"/>
    <cellStyle name="Comma 2 14" xfId="257" xr:uid="{FA78C909-9F58-486D-999C-5D93E355C65A}"/>
    <cellStyle name="Comma 2 15" xfId="258" xr:uid="{6826A535-63CC-4559-97B5-F7330D71D5EA}"/>
    <cellStyle name="Comma 2 16" xfId="259" xr:uid="{D95A2628-D412-44AE-B6BF-701DE6A6A2D9}"/>
    <cellStyle name="Comma 2 17" xfId="260" xr:uid="{0CE06889-EC45-4188-B5F8-709202B5BC56}"/>
    <cellStyle name="Comma 2 18" xfId="261" xr:uid="{E63E7580-9C27-4930-AEF5-3C548D183678}"/>
    <cellStyle name="Comma 2 19" xfId="262" xr:uid="{5C3F8635-F207-4D6C-A840-B97A546136FB}"/>
    <cellStyle name="Comma 2 2" xfId="263" xr:uid="{45A01236-F978-4757-A3C6-39742A41001F}"/>
    <cellStyle name="Comma 2 2 10" xfId="264" xr:uid="{DCF52F7C-F72F-40C6-8760-EE5E236A44B0}"/>
    <cellStyle name="Comma 2 2 11" xfId="265" xr:uid="{85114CC4-ACFA-4E65-B4C1-D2D09279C52C}"/>
    <cellStyle name="Comma 2 2 12" xfId="266" xr:uid="{CA5A2D08-3C9F-47BF-BECA-81E66053FBCD}"/>
    <cellStyle name="Comma 2 2 13" xfId="267" xr:uid="{59B07C2D-27B4-4A2D-8274-4A86A39E1879}"/>
    <cellStyle name="Comma 2 2 14" xfId="268" xr:uid="{03FEA9DF-2B81-40ED-BF7C-F28C2F614F14}"/>
    <cellStyle name="Comma 2 2 15" xfId="269" xr:uid="{3786BE2F-1259-4808-B650-BD757BAB382E}"/>
    <cellStyle name="Comma 2 2 16" xfId="270" xr:uid="{D90CEB10-5C28-4691-810E-B483F199DAB7}"/>
    <cellStyle name="Comma 2 2 17" xfId="271" xr:uid="{0C5DE7D4-7C7A-4BD1-A776-9202D2FDD1DD}"/>
    <cellStyle name="Comma 2 2 18" xfId="272" xr:uid="{15A734FE-EA8F-4EED-8F20-FD2C466C793B}"/>
    <cellStyle name="Comma 2 2 19" xfId="273" xr:uid="{B7CC4EFC-F4C9-4F70-91EF-D68C5DCFEA35}"/>
    <cellStyle name="Comma 2 2 2" xfId="274" xr:uid="{2910558C-0849-43EA-9F16-811C134A8760}"/>
    <cellStyle name="Comma 2 2 2 10" xfId="275" xr:uid="{6FFABF25-47CB-4692-9BA9-E102D757EC2B}"/>
    <cellStyle name="Comma 2 2 2 11" xfId="276" xr:uid="{95CDD735-9313-4FFB-90B2-74531E99B6B1}"/>
    <cellStyle name="Comma 2 2 2 12" xfId="277" xr:uid="{EAD1B202-E70D-410C-B74B-69DD6D7D963D}"/>
    <cellStyle name="Comma 2 2 2 13" xfId="278" xr:uid="{77E20D07-28B9-4B12-9E1F-ECF3AFE8C820}"/>
    <cellStyle name="Comma 2 2 2 14" xfId="279" xr:uid="{FF2E74A8-C1A3-4B69-92ED-16CC1667504D}"/>
    <cellStyle name="Comma 2 2 2 15" xfId="280" xr:uid="{8A1DF13A-CBE1-455A-8395-49667B0C8916}"/>
    <cellStyle name="Comma 2 2 2 16" xfId="281" xr:uid="{EAA383FC-E3F1-4FE4-8875-611C5AF28C17}"/>
    <cellStyle name="Comma 2 2 2 17" xfId="282" xr:uid="{F5AA3423-1F44-478F-9E60-323F938FFD91}"/>
    <cellStyle name="Comma 2 2 2 18" xfId="283" xr:uid="{ECD08AAE-DD79-4E10-8700-3A606B5FE6EA}"/>
    <cellStyle name="Comma 2 2 2 19" xfId="284" xr:uid="{E8FDF8BC-157F-43F0-A9D9-062C65546BE4}"/>
    <cellStyle name="Comma 2 2 2 2" xfId="285" xr:uid="{9DFBCDD1-5399-4666-9208-6B80D659EAE5}"/>
    <cellStyle name="Comma 2 2 2 2 2" xfId="286" xr:uid="{D1EEAA6D-BE69-48D7-BF17-13DEED1EE4D7}"/>
    <cellStyle name="Comma 2 2 2 20" xfId="287" xr:uid="{980B9EF7-D928-428E-B310-633E41023B17}"/>
    <cellStyle name="Comma 2 2 2 3" xfId="288" xr:uid="{C7FE9407-997C-46D7-8369-B3350C51F5BC}"/>
    <cellStyle name="Comma 2 2 2 4" xfId="289" xr:uid="{412704B7-7C91-451A-B90D-C9287E544678}"/>
    <cellStyle name="Comma 2 2 2 5" xfId="290" xr:uid="{580C9CFD-830F-49B1-A0C8-11F59B5FD3F4}"/>
    <cellStyle name="Comma 2 2 2 6" xfId="291" xr:uid="{FC0E53BC-A420-481B-A649-A35D2EBE1A0B}"/>
    <cellStyle name="Comma 2 2 2 7" xfId="292" xr:uid="{8238B5DA-855A-4865-AA2B-AF5FBA28255A}"/>
    <cellStyle name="Comma 2 2 2 8" xfId="293" xr:uid="{85E22DC0-B4A2-4CC9-B031-ACE275F5F0D7}"/>
    <cellStyle name="Comma 2 2 2 9" xfId="294" xr:uid="{8B120FCF-E824-4A5A-80D8-55FB2F5F4E87}"/>
    <cellStyle name="Comma 2 2 20" xfId="295" xr:uid="{5F60D996-0723-48A8-8A5E-FD465A110C7E}"/>
    <cellStyle name="Comma 2 2 21" xfId="296" xr:uid="{D91E7A9A-97D5-4181-A95C-18828C9FD52E}"/>
    <cellStyle name="Comma 2 2 22" xfId="297" xr:uid="{DCEC4FA0-8DE3-4EC8-9F95-E363CAA13A01}"/>
    <cellStyle name="Comma 2 2 23" xfId="298" xr:uid="{C9425BF8-78D2-4FCF-A086-C1FADF2D6638}"/>
    <cellStyle name="Comma 2 2 24" xfId="299" xr:uid="{DB6C311A-2F2F-4A15-8C5B-4E96F5B51924}"/>
    <cellStyle name="Comma 2 2 25" xfId="300" xr:uid="{9164E180-6916-44FA-B9C2-92E0CC71F445}"/>
    <cellStyle name="Comma 2 2 26" xfId="301" xr:uid="{9F88C7B1-183F-4D2B-8396-96B07C982410}"/>
    <cellStyle name="Comma 2 2 27" xfId="302" xr:uid="{6740BA00-3DFE-4F5A-B0F0-AD059140E968}"/>
    <cellStyle name="Comma 2 2 3" xfId="303" xr:uid="{09A257F1-3835-45CC-8085-59ED4D55F891}"/>
    <cellStyle name="Comma 2 2 3 2" xfId="304" xr:uid="{4D25F6C0-A63B-44ED-8CEC-8D6665D34AC1}"/>
    <cellStyle name="Comma 2 2 3 2 2" xfId="305" xr:uid="{6B55065F-98F2-476C-BDB1-5DC9B5276D71}"/>
    <cellStyle name="Comma 2 2 3 3" xfId="306" xr:uid="{545E012B-22AD-4F7E-9621-B55A857601DC}"/>
    <cellStyle name="Comma 2 2 4" xfId="307" xr:uid="{3FA59759-7186-43AE-81B0-5F2D23BB7DB7}"/>
    <cellStyle name="Comma 2 2 4 2" xfId="308" xr:uid="{651510E5-2CAF-4357-925E-38399B9BD5BD}"/>
    <cellStyle name="Comma 2 2 4 2 2" xfId="309" xr:uid="{297D1363-C7CE-4433-B839-FD2CAAD54486}"/>
    <cellStyle name="Comma 2 2 4 3" xfId="310" xr:uid="{215E8C57-EC4B-464A-AA35-3F4CEBB731CE}"/>
    <cellStyle name="Comma 2 2 5" xfId="311" xr:uid="{4B2B9047-B6BF-4964-89AC-7F4BF309A981}"/>
    <cellStyle name="Comma 2 2 5 2" xfId="312" xr:uid="{C02A1303-7A79-430B-BC42-FF1B45746621}"/>
    <cellStyle name="Comma 2 2 6" xfId="313" xr:uid="{ABCBBCE9-3D13-40F3-98BC-5D42591178A3}"/>
    <cellStyle name="Comma 2 2 6 2" xfId="314" xr:uid="{B2255504-5FCA-4B99-A0D4-E2766BEE6DF6}"/>
    <cellStyle name="Comma 2 2 7" xfId="315" xr:uid="{1470D35C-BFC3-46D2-95D8-24F45ED0A6E5}"/>
    <cellStyle name="Comma 2 2 7 2" xfId="316" xr:uid="{B37E71BD-5EE4-4ED1-B27C-CF61ACB6C5DD}"/>
    <cellStyle name="Comma 2 2 8" xfId="317" xr:uid="{9A4A1177-7C37-4BA4-B403-E486B69FE495}"/>
    <cellStyle name="Comma 2 2 9" xfId="318" xr:uid="{2DCA4868-72F9-41D6-8BDF-7ABAABF66F3B}"/>
    <cellStyle name="Comma 2 20" xfId="319" xr:uid="{9F6F6920-99FF-4B0B-B59A-D7D1C34067C4}"/>
    <cellStyle name="Comma 2 21" xfId="320" xr:uid="{70420EE4-B01F-4D1A-B0C8-8DB6B01C1FEC}"/>
    <cellStyle name="Comma 2 22" xfId="321" xr:uid="{A53BE6F9-E659-4D5C-B8D0-E2CDCC0AB2B1}"/>
    <cellStyle name="Comma 2 23" xfId="322" xr:uid="{2DDC2F8F-1A0E-47E5-8577-EBB15B43BF6E}"/>
    <cellStyle name="Comma 2 24" xfId="323" xr:uid="{775289A4-098B-4BF8-B686-52E5C1979D5D}"/>
    <cellStyle name="Comma 2 25" xfId="324" xr:uid="{F6CAAA14-FC7A-4634-A2E8-1D81AF1B4856}"/>
    <cellStyle name="Comma 2 26" xfId="325" xr:uid="{25E2094E-399B-4048-917A-2DBDD92BA018}"/>
    <cellStyle name="Comma 2 27" xfId="326" xr:uid="{A026E723-52FD-452C-AA9D-A50838DAE685}"/>
    <cellStyle name="Comma 2 28" xfId="327" xr:uid="{B6C49A72-9642-4708-B091-3F36047F95EE}"/>
    <cellStyle name="Comma 2 29" xfId="328" xr:uid="{D5A10901-22EA-4F00-9F9B-644A6221210F}"/>
    <cellStyle name="Comma 2 3" xfId="329" xr:uid="{98E597DF-D00E-4732-BE71-59BABD935570}"/>
    <cellStyle name="Comma 2 3 10" xfId="330" xr:uid="{7E379B5D-3C70-4A0B-B0D8-ADB0053EBEDD}"/>
    <cellStyle name="Comma 2 3 11" xfId="331" xr:uid="{9388159C-C922-4C04-ADB7-EDC8794F332F}"/>
    <cellStyle name="Comma 2 3 12" xfId="332" xr:uid="{95599E98-5C63-4761-844E-CDC1276822F9}"/>
    <cellStyle name="Comma 2 3 13" xfId="333" xr:uid="{48D40045-009D-48A1-8745-0D65CAFB45E1}"/>
    <cellStyle name="Comma 2 3 14" xfId="334" xr:uid="{6FDCEE97-4284-4055-BEAB-E3A01E75F600}"/>
    <cellStyle name="Comma 2 3 15" xfId="335" xr:uid="{9DDF9DCB-9163-4512-88FD-2B858542B427}"/>
    <cellStyle name="Comma 2 3 16" xfId="336" xr:uid="{B8860A7C-E222-4677-BA21-C411DE020690}"/>
    <cellStyle name="Comma 2 3 17" xfId="337" xr:uid="{FCD89502-6BA7-4C14-B476-D0890F17EF2D}"/>
    <cellStyle name="Comma 2 3 18" xfId="338" xr:uid="{E52730B0-606B-4916-BB78-B5CF4CE9C0E1}"/>
    <cellStyle name="Comma 2 3 19" xfId="339" xr:uid="{786BD542-1BBC-4BB4-B9F6-DA8B49E74C95}"/>
    <cellStyle name="Comma 2 3 2" xfId="340" xr:uid="{745925AF-4863-4A63-8F72-CB55E351A607}"/>
    <cellStyle name="Comma 2 3 2 2" xfId="341" xr:uid="{C862DCCD-EE6C-4667-964C-B01BE9313CE3}"/>
    <cellStyle name="Comma 2 3 20" xfId="342" xr:uid="{7F289DED-6DF9-4FEF-A4D7-388D87102A5D}"/>
    <cellStyle name="Comma 2 3 21" xfId="343" xr:uid="{E7AB20CB-3B88-4B2D-99A2-D195DD0CDC05}"/>
    <cellStyle name="Comma 2 3 3" xfId="344" xr:uid="{67391DFD-5593-42CF-938A-7367EB797AB7}"/>
    <cellStyle name="Comma 2 3 4" xfId="345" xr:uid="{6F863302-A1F8-4AB0-88F1-7FAFA52D3ED1}"/>
    <cellStyle name="Comma 2 3 5" xfId="346" xr:uid="{060D50E2-F9D3-410D-80F0-9FDD098BE986}"/>
    <cellStyle name="Comma 2 3 6" xfId="347" xr:uid="{6F26911B-A1EB-4C16-9106-E9A5EB4D8D74}"/>
    <cellStyle name="Comma 2 3 7" xfId="348" xr:uid="{3961E334-4C86-46B0-B1A9-6B0D3097700C}"/>
    <cellStyle name="Comma 2 3 8" xfId="349" xr:uid="{7752D334-51AF-4E55-A7D9-911370D5BED8}"/>
    <cellStyle name="Comma 2 3 9" xfId="350" xr:uid="{40A2C0FA-8527-4181-BC3D-10BD8914E18B}"/>
    <cellStyle name="Comma 2 30" xfId="351" xr:uid="{5610FF60-2089-4183-8038-CA8D673D072A}"/>
    <cellStyle name="Comma 2 31" xfId="352" xr:uid="{3D36FFDE-92D3-48E7-A6A8-60133AAE5E2D}"/>
    <cellStyle name="Comma 2 32" xfId="353" xr:uid="{26D8BA7C-12AC-437E-9D67-CA3230263D49}"/>
    <cellStyle name="Comma 2 33" xfId="354" xr:uid="{6C3EF639-370E-4AB8-9A88-27463B2FF2DC}"/>
    <cellStyle name="Comma 2 34" xfId="355" xr:uid="{4028183C-4280-4ADF-9AC7-ABB527198133}"/>
    <cellStyle name="Comma 2 35" xfId="356" xr:uid="{0F92DB3C-3F5D-4432-8C95-89E134AC9782}"/>
    <cellStyle name="Comma 2 36" xfId="357" xr:uid="{5A46BCA8-D945-45ED-86B3-37597592D950}"/>
    <cellStyle name="Comma 2 37" xfId="358" xr:uid="{74C9CB57-2EC1-4DA7-8514-7F6000D31986}"/>
    <cellStyle name="Comma 2 38" xfId="359" xr:uid="{AE653628-3311-4373-985D-9BE34925E8AB}"/>
    <cellStyle name="Comma 2 39" xfId="360" xr:uid="{487220ED-352B-4E02-997A-91C733E6EF7D}"/>
    <cellStyle name="Comma 2 4" xfId="361" xr:uid="{02C7AFD3-CA79-48FF-9370-D8C3D286F9DF}"/>
    <cellStyle name="Comma 2 4 2" xfId="362" xr:uid="{FB169F17-C348-4519-9932-22DC66A17425}"/>
    <cellStyle name="Comma 2 4 2 2" xfId="363" xr:uid="{A8638F91-DF70-4109-96DB-3D8440FE57BE}"/>
    <cellStyle name="Comma 2 4 3" xfId="364" xr:uid="{DE4B1698-47BA-4CFC-AD6B-5E7294BEEC5A}"/>
    <cellStyle name="Comma 2 40" xfId="365" xr:uid="{EE9A0892-AD6C-41C6-B549-B7D14212C25E}"/>
    <cellStyle name="Comma 2 41" xfId="366" xr:uid="{3D7135AC-F2F1-4E38-BA6B-257F44C1E114}"/>
    <cellStyle name="Comma 2 5" xfId="367" xr:uid="{D020B9CD-E26E-4D61-B4E6-A9A5DC583FC6}"/>
    <cellStyle name="Comma 2 5 2" xfId="368" xr:uid="{69D2272C-BA1A-4422-89D8-A6DEC9F9F05C}"/>
    <cellStyle name="Comma 2 5 2 2" xfId="369" xr:uid="{C0EE7013-F88C-4605-8026-B4E78EC74745}"/>
    <cellStyle name="Comma 2 5 3" xfId="370" xr:uid="{A0FD622A-BF52-41CA-BC28-671C718A053D}"/>
    <cellStyle name="Comma 2 6" xfId="371" xr:uid="{5532C2D6-B8AF-4A92-BC9D-99E72AAA5DE5}"/>
    <cellStyle name="Comma 2 6 2" xfId="372" xr:uid="{89E3781F-33A0-40D0-8E86-FB175C959BEF}"/>
    <cellStyle name="Comma 2 6 2 2" xfId="373" xr:uid="{5C540B0D-1304-431E-A97E-617C08D56A87}"/>
    <cellStyle name="Comma 2 6 3" xfId="374" xr:uid="{D626DB31-A42C-4CA5-9E21-57A8F53A3692}"/>
    <cellStyle name="Comma 2 7" xfId="375" xr:uid="{669CFB79-D381-464A-BCD1-EE2783D3D828}"/>
    <cellStyle name="Comma 2 7 2" xfId="376" xr:uid="{539B918B-8DC8-4844-B770-159E966C40FE}"/>
    <cellStyle name="Comma 2 8" xfId="377" xr:uid="{3E77EC60-1D69-45D8-86D9-99330867F17F}"/>
    <cellStyle name="Comma 2 8 2" xfId="378" xr:uid="{F90B3DFA-975E-41C0-A411-A14F53F6B214}"/>
    <cellStyle name="Comma 2 9" xfId="379" xr:uid="{0D7410C2-9ECC-44D9-802E-CEDAFBA5FBFD}"/>
    <cellStyle name="Comma 2 9 2" xfId="380" xr:uid="{C9F3FFA3-C8F3-4C2F-BB4C-71F0E4B6891D}"/>
    <cellStyle name="Comma 3" xfId="381" xr:uid="{8CC505BC-AB61-4A4E-BDE4-A217169E56EB}"/>
    <cellStyle name="Comma 3 10" xfId="382" xr:uid="{2670DBE0-ED13-48B6-9895-CADA58C05A2A}"/>
    <cellStyle name="Comma 3 11" xfId="383" xr:uid="{00D3E930-05F9-4DDF-A569-EB83D2748C83}"/>
    <cellStyle name="Comma 3 12" xfId="384" xr:uid="{05F5929B-9F3F-464C-AED9-B2562CB6F879}"/>
    <cellStyle name="Comma 3 13" xfId="385" xr:uid="{E925F2B4-3348-485E-8053-5F63A112F941}"/>
    <cellStyle name="Comma 3 14" xfId="386" xr:uid="{21E37AAB-2124-41D1-BB5B-F5071D059DCC}"/>
    <cellStyle name="Comma 3 15" xfId="387" xr:uid="{F7099D55-1C90-4E7E-AC46-2BC876C39FF1}"/>
    <cellStyle name="Comma 3 16" xfId="388" xr:uid="{E78C85AF-1891-455C-8BF8-C60365C036DE}"/>
    <cellStyle name="Comma 3 17" xfId="389" xr:uid="{F2A15AD8-5A22-4FA1-935D-8F471731F867}"/>
    <cellStyle name="Comma 3 18" xfId="390" xr:uid="{441B561F-FB9F-45B4-BF05-00CC9CB36A1C}"/>
    <cellStyle name="Comma 3 19" xfId="391" xr:uid="{C08E073F-5B72-4B0E-BEC2-2A6BB747FAC6}"/>
    <cellStyle name="Comma 3 2" xfId="392" xr:uid="{7C0C7F06-F1AF-4783-BB8D-7DA986CF68F3}"/>
    <cellStyle name="Comma 3 2 10" xfId="393" xr:uid="{F56A4A5B-5492-48CC-85FC-B6F7BAFDF721}"/>
    <cellStyle name="Comma 3 2 11" xfId="394" xr:uid="{3D74873E-EDC7-41F5-B3AC-19903A6A457F}"/>
    <cellStyle name="Comma 3 2 12" xfId="395" xr:uid="{ABE69BF6-CFE6-49BD-A645-753B965825A3}"/>
    <cellStyle name="Comma 3 2 13" xfId="396" xr:uid="{6DAC9D7B-355C-4D49-87EF-0C114471132C}"/>
    <cellStyle name="Comma 3 2 14" xfId="397" xr:uid="{24C49625-F5B8-4AFD-BC52-B8F67D9540D8}"/>
    <cellStyle name="Comma 3 2 15" xfId="398" xr:uid="{AD8E054A-EDD4-4B4D-948D-4265FF606CA8}"/>
    <cellStyle name="Comma 3 2 16" xfId="399" xr:uid="{FE56D9EF-0CF7-409E-A363-F2A76CD655B1}"/>
    <cellStyle name="Comma 3 2 17" xfId="400" xr:uid="{3A1C8BB0-92D8-4924-9377-EDD2CFD19D3A}"/>
    <cellStyle name="Comma 3 2 18" xfId="401" xr:uid="{96DB349E-8A17-473A-9F69-DA5DB026229F}"/>
    <cellStyle name="Comma 3 2 19" xfId="402" xr:uid="{8A7881DE-FC70-4CBA-A097-C422A77AF642}"/>
    <cellStyle name="Comma 3 2 2" xfId="403" xr:uid="{082CA8ED-66CC-4EBA-8773-1E3B8D69635D}"/>
    <cellStyle name="Comma 3 2 2 2" xfId="404" xr:uid="{4FAF8B36-6235-4C22-ABFE-A3A16CE43E8E}"/>
    <cellStyle name="Comma 3 2 20" xfId="405" xr:uid="{547BE808-5F74-4ECB-AC53-C7B3C596E2D9}"/>
    <cellStyle name="Comma 3 2 3" xfId="406" xr:uid="{52FCB9BF-5B7C-4F07-BB85-E760E5FAC2B8}"/>
    <cellStyle name="Comma 3 2 4" xfId="407" xr:uid="{391BCA8E-E74B-47B3-A570-23DCE181109A}"/>
    <cellStyle name="Comma 3 2 5" xfId="408" xr:uid="{815A08AD-D6CD-40D1-8025-FE37694BC18D}"/>
    <cellStyle name="Comma 3 2 6" xfId="409" xr:uid="{25AD8F25-AF9E-4597-9DD7-CDDCF53B3432}"/>
    <cellStyle name="Comma 3 2 7" xfId="410" xr:uid="{B12EC4C3-55A6-4791-BDC8-BA5106BF40A2}"/>
    <cellStyle name="Comma 3 2 8" xfId="411" xr:uid="{09809A5C-9039-4606-A0FA-7DF803ADDEE0}"/>
    <cellStyle name="Comma 3 2 9" xfId="412" xr:uid="{70D9A909-3787-4986-BC71-F61137ECF8AD}"/>
    <cellStyle name="Comma 3 20" xfId="413" xr:uid="{43FFBBD4-8BE1-42B5-B9EB-4AB7544CF15B}"/>
    <cellStyle name="Comma 3 21" xfId="414" xr:uid="{C9B2BE8A-9CCE-46AB-BA3A-BB756C907D51}"/>
    <cellStyle name="Comma 3 22" xfId="415" xr:uid="{944100FD-5F70-4185-BE64-C35A2533906F}"/>
    <cellStyle name="Comma 3 23" xfId="416" xr:uid="{DD9CF1D9-8545-45D6-A876-5900D09BA6D9}"/>
    <cellStyle name="Comma 3 24" xfId="417" xr:uid="{B628878D-FE74-42F4-89F1-82F475E0723A}"/>
    <cellStyle name="Comma 3 25" xfId="418" xr:uid="{B8A1DCE0-EA75-4B2A-AB53-990AF2A9059B}"/>
    <cellStyle name="Comma 3 26" xfId="419" xr:uid="{EB2A7099-F10C-47D4-A9D2-876C5DB5FC6F}"/>
    <cellStyle name="Comma 3 27" xfId="420" xr:uid="{37B64046-6576-4F75-8367-4F0D24108952}"/>
    <cellStyle name="Comma 3 28" xfId="421" xr:uid="{60106017-71C2-4392-A2AE-52B0996D535A}"/>
    <cellStyle name="Comma 3 29" xfId="422" xr:uid="{0330352B-E0BA-4730-BA98-0DF639D542E4}"/>
    <cellStyle name="Comma 3 3" xfId="423" xr:uid="{265DB766-87FE-43E7-AA67-43C9E757D501}"/>
    <cellStyle name="Comma 3 3 2" xfId="424" xr:uid="{9142263D-0879-421B-BDF9-64A9CD54F276}"/>
    <cellStyle name="Comma 3 3 2 2" xfId="425" xr:uid="{1788BD5D-BC5D-4DC3-AC4D-B825F6431AE2}"/>
    <cellStyle name="Comma 3 3 3" xfId="426" xr:uid="{898370F8-9682-402B-8BF7-47A2EF276EC7}"/>
    <cellStyle name="Comma 3 30" xfId="427" xr:uid="{BFF58D9A-0D74-4EEE-81D4-536D378B9CDB}"/>
    <cellStyle name="Comma 3 31" xfId="428" xr:uid="{2D85F393-41B0-4EB4-B7ED-B88725CD7054}"/>
    <cellStyle name="Comma 3 32" xfId="429" xr:uid="{5DFBFF48-7AAF-46D2-9935-164F089FBEC4}"/>
    <cellStyle name="Comma 3 33" xfId="430" xr:uid="{D80BE2FD-1179-4527-8EA7-0B7691436553}"/>
    <cellStyle name="Comma 3 34" xfId="431" xr:uid="{B0479525-1689-43A9-9122-B16955098883}"/>
    <cellStyle name="Comma 3 35" xfId="432" xr:uid="{6AD37B4E-2F91-40F2-8E62-36B2AE369F63}"/>
    <cellStyle name="Comma 3 36" xfId="433" xr:uid="{0D163877-A277-429A-9AE1-247B06A974E8}"/>
    <cellStyle name="Comma 3 37" xfId="434" xr:uid="{7CCCA69B-0BC4-40FC-83FD-F7F590B5CE4F}"/>
    <cellStyle name="Comma 3 38" xfId="435" xr:uid="{10ACBD54-F1A2-49CA-9BF6-A857B4B2487E}"/>
    <cellStyle name="Comma 3 4" xfId="436" xr:uid="{B0B88256-2968-4535-AF3E-D0A7A0B0022F}"/>
    <cellStyle name="Comma 3 4 2" xfId="437" xr:uid="{CDCC7169-998F-472B-83E1-FCD3DC12BEA0}"/>
    <cellStyle name="Comma 3 4 2 2" xfId="438" xr:uid="{668F0822-43BF-45CE-93C8-453BFE221BAE}"/>
    <cellStyle name="Comma 3 4 3" xfId="439" xr:uid="{5EC02954-B743-4FB3-AEF0-19AC403DD605}"/>
    <cellStyle name="Comma 3 5" xfId="440" xr:uid="{52800DE5-82A0-4F99-8C88-F9DB2D579BA7}"/>
    <cellStyle name="Comma 3 5 2" xfId="441" xr:uid="{9C6411ED-ED48-4CF0-BF2F-1926AB001FC3}"/>
    <cellStyle name="Comma 3 5 2 2" xfId="442" xr:uid="{054EC886-C0F7-448F-BE21-CE3C28DB0596}"/>
    <cellStyle name="Comma 3 5 3" xfId="443" xr:uid="{8965FB1F-539B-4F90-BF45-48D45F9E0F6E}"/>
    <cellStyle name="Comma 3 6" xfId="444" xr:uid="{59387557-619C-40E7-90FE-17754470E1ED}"/>
    <cellStyle name="Comma 3 6 2" xfId="445" xr:uid="{BFCC4110-5710-44C5-B16F-806FD0624BBC}"/>
    <cellStyle name="Comma 3 7" xfId="446" xr:uid="{C301859D-B837-4D01-80D5-BDEBF377ED09}"/>
    <cellStyle name="Comma 3 7 2" xfId="447" xr:uid="{FFDFA5E8-01ED-4428-8B5D-F634433EE8E3}"/>
    <cellStyle name="Comma 3 8" xfId="448" xr:uid="{296A2CE4-20C7-4057-9A41-8B99F9521CF8}"/>
    <cellStyle name="Comma 3 8 2" xfId="449" xr:uid="{8917AAB5-3B97-4B93-920D-6F96466FE5C0}"/>
    <cellStyle name="Comma 3 9" xfId="450" xr:uid="{1F6C7182-4EB9-4615-931A-30158E175672}"/>
    <cellStyle name="Comma 3 9 2" xfId="451" xr:uid="{1BD1A296-3F24-4C1E-B88F-0CA6F9BE47CD}"/>
    <cellStyle name="Comma 4" xfId="452" xr:uid="{152B04D1-EEAB-4305-9023-DC1F65CD7338}"/>
    <cellStyle name="Comma 4 10" xfId="453" xr:uid="{49F05B74-9527-432E-97A5-B0E57D53C7ED}"/>
    <cellStyle name="Comma 4 11" xfId="454" xr:uid="{1FD48072-A03A-460A-880B-5A7CE2F6137B}"/>
    <cellStyle name="Comma 4 12" xfId="455" xr:uid="{7C09CAF2-F1E5-44F4-ABB4-62AA4B94AF6D}"/>
    <cellStyle name="Comma 4 13" xfId="456" xr:uid="{1F2E1DE9-998B-42CF-81A2-1FA2F52D546A}"/>
    <cellStyle name="Comma 4 2" xfId="457" xr:uid="{59CBF8AE-A44E-4DEC-9B0B-38884769B6C3}"/>
    <cellStyle name="Comma 4 2 10" xfId="458" xr:uid="{A3E47E4C-6E74-41F2-B1FB-F97F2009B141}"/>
    <cellStyle name="Comma 4 2 11" xfId="459" xr:uid="{25D167BA-32C0-4552-9FB4-B99D53BB7A45}"/>
    <cellStyle name="Comma 4 2 12" xfId="460" xr:uid="{7B7FD6AB-5522-45BA-A8D7-6B6FE1730940}"/>
    <cellStyle name="Comma 4 2 13" xfId="461" xr:uid="{C17D208D-97C8-4046-BFDC-38943D167F36}"/>
    <cellStyle name="Comma 4 2 14" xfId="462" xr:uid="{BEB34E62-A89E-4FFB-9286-90257EFBE946}"/>
    <cellStyle name="Comma 4 2 15" xfId="463" xr:uid="{8AF494FE-4D95-4C4C-9DE5-2B2D869710E5}"/>
    <cellStyle name="Comma 4 2 16" xfId="464" xr:uid="{4476BD92-352C-40F4-8096-75C9BDCE34D2}"/>
    <cellStyle name="Comma 4 2 17" xfId="465" xr:uid="{010513C1-5960-43C2-9900-1B0B8593D299}"/>
    <cellStyle name="Comma 4 2 18" xfId="466" xr:uid="{86F0C8B5-1955-4DD7-A90F-1487341123FF}"/>
    <cellStyle name="Comma 4 2 19" xfId="467" xr:uid="{F6EFF32A-3721-4CC1-8FB8-DB8A7F3EDDF5}"/>
    <cellStyle name="Comma 4 2 2" xfId="468" xr:uid="{F0D8D539-658B-4A1F-AAFF-94C892C7F6C3}"/>
    <cellStyle name="Comma 4 2 2 2" xfId="469" xr:uid="{864C81E3-5A4C-4A0D-AEF4-D488F42BF5C5}"/>
    <cellStyle name="Comma 4 2 2 3" xfId="470" xr:uid="{8CB0550B-5A19-4E9D-9C05-CE598EC8BD5C}"/>
    <cellStyle name="Comma 4 2 20" xfId="471" xr:uid="{F494F810-E7FD-4964-BF37-38D89D64476E}"/>
    <cellStyle name="Comma 4 2 3" xfId="472" xr:uid="{553989DB-4505-4DF0-B5A9-41AD782614F6}"/>
    <cellStyle name="Comma 4 2 4" xfId="473" xr:uid="{6E5EBA2F-3845-4CE5-A127-269562205926}"/>
    <cellStyle name="Comma 4 2 5" xfId="474" xr:uid="{4E8E799C-B880-45DA-BB08-42348E4B7729}"/>
    <cellStyle name="Comma 4 2 6" xfId="475" xr:uid="{F87B4283-B21E-4218-99B1-919B6BEAFF8F}"/>
    <cellStyle name="Comma 4 2 7" xfId="476" xr:uid="{35414F63-47BF-4978-AB5C-C2A583B167CB}"/>
    <cellStyle name="Comma 4 2 8" xfId="477" xr:uid="{9C06593A-C8E0-420D-81E1-987CA9524AF3}"/>
    <cellStyle name="Comma 4 2 9" xfId="478" xr:uid="{0529193C-78EF-48E4-8289-EDC9DDE624A6}"/>
    <cellStyle name="Comma 4 3" xfId="479" xr:uid="{3C63B122-1C8F-47F8-85A4-2562C103393A}"/>
    <cellStyle name="Comma 4 3 2" xfId="480" xr:uid="{5391FAAA-47D8-497A-8836-95DF97908B8B}"/>
    <cellStyle name="Comma 4 4" xfId="481" xr:uid="{3CDDA507-CF0C-4AC6-8E0D-BDFABE3B09FF}"/>
    <cellStyle name="Comma 4 4 2" xfId="482" xr:uid="{BA085DEF-F3DC-4F28-A886-745B35F95AD3}"/>
    <cellStyle name="Comma 4 5" xfId="483" xr:uid="{6F21CD28-E321-480B-BBFD-64068EFDD6F9}"/>
    <cellStyle name="Comma 4 6" xfId="484" xr:uid="{D53C8D87-146C-483E-806C-9148FAC3E8FF}"/>
    <cellStyle name="Comma 4 7" xfId="485" xr:uid="{26F5B39C-9F7D-4ED5-9C0D-98FF85143385}"/>
    <cellStyle name="Comma 4 8" xfId="486" xr:uid="{73BD11E6-DCC8-4932-9BEC-6DD706EF895D}"/>
    <cellStyle name="Comma 4 9" xfId="487" xr:uid="{4A0A9206-3EFD-4C95-8DD0-5D3FB42E500F}"/>
    <cellStyle name="Comma 5" xfId="488" xr:uid="{47AC2A35-88C5-45F1-9B85-3C818584140D}"/>
    <cellStyle name="Comma 5 10" xfId="489" xr:uid="{AB547A69-1F48-44CE-BFE1-F6A9A7E9F9A1}"/>
    <cellStyle name="Comma 5 11" xfId="490" xr:uid="{C16363F0-5DB3-4BBD-B4AA-1CB7BCBDAF6C}"/>
    <cellStyle name="Comma 5 12" xfId="491" xr:uid="{F86A1B1A-A423-40A8-B9E4-BE2A81F53C3F}"/>
    <cellStyle name="Comma 5 13" xfId="492" xr:uid="{C54CFCE9-92D8-42CD-918F-3F11AB97DACC}"/>
    <cellStyle name="Comma 5 14" xfId="493" xr:uid="{CBA6AAFD-C77E-4423-9327-B0AA326C0BED}"/>
    <cellStyle name="Comma 5 15" xfId="494" xr:uid="{59D0EF9D-2883-44CF-8744-1A3C23FFCAC6}"/>
    <cellStyle name="Comma 5 16" xfId="495" xr:uid="{91018BC9-6E82-42E6-9A7D-ABA7DBD1C557}"/>
    <cellStyle name="Comma 5 17" xfId="496" xr:uid="{9E046C23-5A88-45FB-8223-FA3F119C9204}"/>
    <cellStyle name="Comma 5 18" xfId="497" xr:uid="{0E1DDCF1-713E-4B59-B85D-51B86724A1AB}"/>
    <cellStyle name="Comma 5 19" xfId="498" xr:uid="{7AB75281-C826-4F11-B4BA-C1336C6C922C}"/>
    <cellStyle name="Comma 5 2" xfId="499" xr:uid="{B5085838-F833-416D-A473-12E3104D1DAF}"/>
    <cellStyle name="Comma 5 2 10" xfId="500" xr:uid="{76AB6CC1-DCB2-498F-AC40-F80C2A2E2A50}"/>
    <cellStyle name="Comma 5 2 11" xfId="501" xr:uid="{C0BE9341-84C7-4EAA-898A-61DF110C64D4}"/>
    <cellStyle name="Comma 5 2 12" xfId="502" xr:uid="{A09A3C47-86EA-45A5-9A01-996CC33C98DD}"/>
    <cellStyle name="Comma 5 2 13" xfId="503" xr:uid="{12C010A3-3F74-4F98-8A63-1E57AA39B2F7}"/>
    <cellStyle name="Comma 5 2 14" xfId="504" xr:uid="{5EF7CF7D-14FC-4B75-BA12-DAB30A228861}"/>
    <cellStyle name="Comma 5 2 15" xfId="505" xr:uid="{C5E7AAF3-C631-4978-AA4E-A912FEB77D76}"/>
    <cellStyle name="Comma 5 2 16" xfId="506" xr:uid="{D9C79BCB-DBD3-4657-8D81-3650752C5168}"/>
    <cellStyle name="Comma 5 2 17" xfId="507" xr:uid="{72216DBB-345C-4D7E-827E-5994B91C58D5}"/>
    <cellStyle name="Comma 5 2 18" xfId="508" xr:uid="{180458AB-0368-4FA1-8D8C-52388083BAE2}"/>
    <cellStyle name="Comma 5 2 19" xfId="509" xr:uid="{A041B08D-97CF-48D2-B8C1-0A199BF88CA2}"/>
    <cellStyle name="Comma 5 2 2" xfId="510" xr:uid="{A0336B8F-3137-45F4-B7AB-5EED9741FDDD}"/>
    <cellStyle name="Comma 5 2 2 2" xfId="511" xr:uid="{63DC7FD2-CF2D-4BDF-BD59-95C8BBC41645}"/>
    <cellStyle name="Comma 5 2 20" xfId="512" xr:uid="{645A1508-C8FB-4DF8-8CF2-EF3FBFC26966}"/>
    <cellStyle name="Comma 5 2 21" xfId="513" xr:uid="{8D13B38B-824E-421C-8695-77A07D586B1D}"/>
    <cellStyle name="Comma 5 2 3" xfId="514" xr:uid="{CF263C42-DFB1-4318-9189-ED76A8C8C2C8}"/>
    <cellStyle name="Comma 5 2 4" xfId="515" xr:uid="{C0A12BD5-C646-4407-80F3-C4490BF95359}"/>
    <cellStyle name="Comma 5 2 5" xfId="516" xr:uid="{44BEBF79-B14B-4562-8810-5B1D53029725}"/>
    <cellStyle name="Comma 5 2 6" xfId="517" xr:uid="{4E8F643A-755B-40C9-AB5F-9E23C066D2A8}"/>
    <cellStyle name="Comma 5 2 7" xfId="518" xr:uid="{B0A09D42-68EB-44D1-99E1-8439B5B2A87B}"/>
    <cellStyle name="Comma 5 2 8" xfId="519" xr:uid="{DC070F90-E8B1-43EB-AA9B-10F0B1362998}"/>
    <cellStyle name="Comma 5 2 9" xfId="520" xr:uid="{510F949B-5D2E-4B5D-A3AF-36B7FE56940B}"/>
    <cellStyle name="Comma 5 20" xfId="521" xr:uid="{FAB0150C-EB69-45B4-9682-E5A90A9CC2CE}"/>
    <cellStyle name="Comma 5 21" xfId="522" xr:uid="{32589123-8818-44D9-B70A-519E4634D77B}"/>
    <cellStyle name="Comma 5 22" xfId="523" xr:uid="{F99A20F7-1547-4EE9-B7FD-C3C864E71162}"/>
    <cellStyle name="Comma 5 23" xfId="524" xr:uid="{40A13A59-B0AB-4F95-9EFF-C729CE87C98D}"/>
    <cellStyle name="Comma 5 24" xfId="525" xr:uid="{C026DAB8-24F7-446B-888F-F6E6B805EEF4}"/>
    <cellStyle name="Comma 5 25" xfId="526" xr:uid="{C9DAB875-F02A-45DC-9E9C-41326EFDCF88}"/>
    <cellStyle name="Comma 5 26" xfId="527" xr:uid="{573D528A-0108-4D57-8170-00DBA2C7D86E}"/>
    <cellStyle name="Comma 5 27" xfId="528" xr:uid="{26BB4D29-A9C1-4203-8E4E-8D25563FF2A4}"/>
    <cellStyle name="Comma 5 3" xfId="529" xr:uid="{C4EFD6CB-E33A-4FFB-A4D6-268CBC1A08F0}"/>
    <cellStyle name="Comma 5 3 2" xfId="530" xr:uid="{0A728839-376F-4916-B84F-35A4C4252521}"/>
    <cellStyle name="Comma 5 3 2 2" xfId="531" xr:uid="{097F76A3-6DF2-402D-92D5-D4DDD4812CCA}"/>
    <cellStyle name="Comma 5 3 3" xfId="532" xr:uid="{01D57537-0DE1-42E5-9A01-E2E7CB41CFE2}"/>
    <cellStyle name="Comma 5 4" xfId="533" xr:uid="{3FD8A4F0-7B24-4652-B269-A2FF1E8896C4}"/>
    <cellStyle name="Comma 5 4 2" xfId="534" xr:uid="{4E9AC491-359D-4E2B-B156-6A8DBD129B0E}"/>
    <cellStyle name="Comma 5 4 2 2" xfId="535" xr:uid="{09A46B69-3B40-4E8B-B7B4-F6C82854A0EE}"/>
    <cellStyle name="Comma 5 4 3" xfId="536" xr:uid="{93467A6F-F34D-491C-98B1-2E0D16EC2B3A}"/>
    <cellStyle name="Comma 5 5" xfId="537" xr:uid="{C2C5763E-1CA5-4AA4-8ED0-C206DEA9595B}"/>
    <cellStyle name="Comma 5 5 2" xfId="538" xr:uid="{BE4DB0C3-F642-4E76-B08C-4D77FF852449}"/>
    <cellStyle name="Comma 5 6" xfId="539" xr:uid="{39455A40-1D33-4A85-A397-670684D60C1E}"/>
    <cellStyle name="Comma 5 6 2" xfId="540" xr:uid="{B0B32011-79CF-45CD-9FC9-D71FA4830E67}"/>
    <cellStyle name="Comma 5 7" xfId="541" xr:uid="{C5ADC656-F3CB-4F0C-870A-BE2272D72933}"/>
    <cellStyle name="Comma 5 7 2" xfId="542" xr:uid="{A5711BA7-0A72-4D90-9037-0C826E2EFE6B}"/>
    <cellStyle name="Comma 5 8" xfId="543" xr:uid="{6492BF48-6898-4A23-983C-77A013F860A5}"/>
    <cellStyle name="Comma 5 9" xfId="544" xr:uid="{EAE4E919-1A5F-4CA1-939D-F278D63593B9}"/>
    <cellStyle name="Comma 6" xfId="545" xr:uid="{D7DE2ACC-F5AD-4919-8D4B-5BE54BB21345}"/>
    <cellStyle name="Comma 6 10" xfId="546" xr:uid="{29D885CB-B5B7-4CEF-8060-415BA6595F6E}"/>
    <cellStyle name="Comma 6 11" xfId="547" xr:uid="{6E67ABAD-235A-4BF3-8CF0-46E07D771E1A}"/>
    <cellStyle name="Comma 6 12" xfId="548" xr:uid="{84D95677-82FB-417A-ABF0-725B268B20E4}"/>
    <cellStyle name="Comma 6 13" xfId="549" xr:uid="{5D17F59D-60B6-4B93-BAB1-7443B0018DB3}"/>
    <cellStyle name="Comma 6 14" xfId="550" xr:uid="{1A6A5F82-FBE2-4BF6-A691-5B5DA6A7BD5C}"/>
    <cellStyle name="Comma 6 15" xfId="551" xr:uid="{558084DF-0B3E-46A2-B666-6CFE4EB45165}"/>
    <cellStyle name="Comma 6 16" xfId="552" xr:uid="{0E6BBBEA-9BB7-43DC-A89F-740324A02DDE}"/>
    <cellStyle name="Comma 6 17" xfId="553" xr:uid="{E8C67D9E-2CEA-4B58-A697-B321CA4CFBCE}"/>
    <cellStyle name="Comma 6 18" xfId="554" xr:uid="{CD93C4FC-0D4A-4237-BE01-D05ED00E8E7D}"/>
    <cellStyle name="Comma 6 19" xfId="555" xr:uid="{72019D7B-3836-44EA-80FE-AB9BE381DC37}"/>
    <cellStyle name="Comma 6 2" xfId="556" xr:uid="{ED432B82-400E-4ECE-A013-1C3A61CCAEF0}"/>
    <cellStyle name="Comma 6 2 10" xfId="557" xr:uid="{23C1A4C5-A5DE-4AE6-BA57-5E5D97A6B039}"/>
    <cellStyle name="Comma 6 2 11" xfId="558" xr:uid="{9887CE7A-7CA1-465D-8E9C-81E58878FFA4}"/>
    <cellStyle name="Comma 6 2 12" xfId="559" xr:uid="{6FBC064E-26EF-4148-9814-55ED0EA246B8}"/>
    <cellStyle name="Comma 6 2 13" xfId="560" xr:uid="{182204E4-DEE5-4C18-AA0E-A5A83B6EE79D}"/>
    <cellStyle name="Comma 6 2 14" xfId="561" xr:uid="{4196483B-E013-4ECF-8006-0F351680CED7}"/>
    <cellStyle name="Comma 6 2 15" xfId="562" xr:uid="{FA63F7C0-F35F-4F3B-98B7-DCE59E918409}"/>
    <cellStyle name="Comma 6 2 16" xfId="563" xr:uid="{5ABE4F21-7468-4CDF-BE81-FA0FBA205CD1}"/>
    <cellStyle name="Comma 6 2 17" xfId="564" xr:uid="{B36BE0DE-A3F1-4572-A6B1-BB4ECAA13611}"/>
    <cellStyle name="Comma 6 2 18" xfId="565" xr:uid="{6E222CD3-1E94-46CA-A13A-6771D1951A6B}"/>
    <cellStyle name="Comma 6 2 19" xfId="566" xr:uid="{1B5F6074-88EE-4683-A124-01715A5E561E}"/>
    <cellStyle name="Comma 6 2 2" xfId="567" xr:uid="{2D644E29-4B85-4F1C-8B29-B34E470EF048}"/>
    <cellStyle name="Comma 6 2 2 2" xfId="568" xr:uid="{CF39F482-C457-446F-88E2-2FEF58F66C91}"/>
    <cellStyle name="Comma 6 2 20" xfId="569" xr:uid="{12CF2543-F640-4303-8E9F-3DEB10FDE5CF}"/>
    <cellStyle name="Comma 6 2 21" xfId="570" xr:uid="{12631C04-9711-42FC-87BF-B9C039E458F4}"/>
    <cellStyle name="Comma 6 2 3" xfId="571" xr:uid="{23E81F95-49C5-4D29-B9CE-E3F48FC93378}"/>
    <cellStyle name="Comma 6 2 4" xfId="572" xr:uid="{E93288D6-89FA-4801-8CAB-72C45DBFB349}"/>
    <cellStyle name="Comma 6 2 5" xfId="573" xr:uid="{89E560C3-4C64-4B11-B35A-707A87795DD6}"/>
    <cellStyle name="Comma 6 2 6" xfId="574" xr:uid="{9EFB92AF-A7B1-41DF-BB77-85ABB6292E8C}"/>
    <cellStyle name="Comma 6 2 7" xfId="575" xr:uid="{6090E1F8-2AD4-47D6-981E-DC813802E51C}"/>
    <cellStyle name="Comma 6 2 8" xfId="576" xr:uid="{76096ADF-BC12-438D-AF7A-7A9C14D81FC2}"/>
    <cellStyle name="Comma 6 2 9" xfId="577" xr:uid="{FA53377D-FBED-48D6-B839-DE15352BE51B}"/>
    <cellStyle name="Comma 6 20" xfId="578" xr:uid="{E34A7D8E-E69D-4631-9B37-E10F4295FB8E}"/>
    <cellStyle name="Comma 6 21" xfId="579" xr:uid="{C82DC2E8-EA47-45F4-B622-4250107345AD}"/>
    <cellStyle name="Comma 6 22" xfId="580" xr:uid="{87B42F27-D919-46F5-BE2F-23ED9DD003C5}"/>
    <cellStyle name="Comma 6 23" xfId="581" xr:uid="{DC9F266A-2F54-4DBB-859D-45C734DCD1EE}"/>
    <cellStyle name="Comma 6 24" xfId="582" xr:uid="{AA83ED04-DAFB-4B7E-A6D0-42B55C114C74}"/>
    <cellStyle name="Comma 6 25" xfId="583" xr:uid="{1EEE9AB1-B9E4-4319-93EC-ECEE3FB4BC33}"/>
    <cellStyle name="Comma 6 26" xfId="584" xr:uid="{E2BE4C64-CFE7-4039-9240-E7C5B325F056}"/>
    <cellStyle name="Comma 6 27" xfId="585" xr:uid="{2C049E19-89EB-4E03-BA55-0A6A00A2EA35}"/>
    <cellStyle name="Comma 6 3" xfId="586" xr:uid="{C68F34B9-663F-4E7A-8C42-23E5E137852A}"/>
    <cellStyle name="Comma 6 3 2" xfId="587" xr:uid="{4FE0AD9C-66FF-49F3-B682-616697BBF28B}"/>
    <cellStyle name="Comma 6 3 2 2" xfId="588" xr:uid="{BF1ACA0C-FC07-4848-B855-3D528FC66115}"/>
    <cellStyle name="Comma 6 3 3" xfId="589" xr:uid="{CE322AE5-D88E-469C-9DC5-CCC39DA7B50E}"/>
    <cellStyle name="Comma 6 4" xfId="590" xr:uid="{97BD77AC-0A63-4279-8217-475F643F2973}"/>
    <cellStyle name="Comma 6 4 2" xfId="591" xr:uid="{87507DAF-872B-4631-A1B9-8CE0F72150F4}"/>
    <cellStyle name="Comma 6 4 2 2" xfId="592" xr:uid="{591DD076-1671-4107-81E0-FE7B1962B7B9}"/>
    <cellStyle name="Comma 6 4 3" xfId="593" xr:uid="{097B8CF7-7CEC-40D9-BC06-15E585670DC4}"/>
    <cellStyle name="Comma 6 5" xfId="594" xr:uid="{F1D58D5B-E722-486E-85CF-CB9EFC12EFAC}"/>
    <cellStyle name="Comma 6 5 2" xfId="595" xr:uid="{683E1EA9-1DE5-4ACC-9B6A-706BF2571BC6}"/>
    <cellStyle name="Comma 6 6" xfId="596" xr:uid="{990B5EFD-2306-40C1-AC66-262DE494B431}"/>
    <cellStyle name="Comma 6 6 2" xfId="597" xr:uid="{46B38E5C-15E0-4FB2-B0B4-10EFBD090B61}"/>
    <cellStyle name="Comma 6 7" xfId="598" xr:uid="{AA531094-2BF9-4E79-9886-6CAD7FFF5399}"/>
    <cellStyle name="Comma 6 7 2" xfId="599" xr:uid="{638FBDE6-7A73-43E9-9D2D-23501F6CE665}"/>
    <cellStyle name="Comma 6 8" xfId="600" xr:uid="{FEF1F011-B8EA-48E6-A095-A10DA82BE6FB}"/>
    <cellStyle name="Comma 6 9" xfId="601" xr:uid="{04C7D556-0DCF-485C-A5AA-822F01CA8DEE}"/>
    <cellStyle name="Comma 7" xfId="602" xr:uid="{D0D5A62C-4EB0-440F-A6FF-C0C11ECE96FA}"/>
    <cellStyle name="Comma 7 2" xfId="603" xr:uid="{9117E10E-EBB1-41E8-BB56-9FAD134798A8}"/>
    <cellStyle name="Comma 7 2 10" xfId="604" xr:uid="{E5A0C8B5-F0DC-45CD-AF38-1195D3B5BAE3}"/>
    <cellStyle name="Comma 7 2 11" xfId="605" xr:uid="{D883F5B9-0D9D-40B4-8370-382394CEBF73}"/>
    <cellStyle name="Comma 7 2 12" xfId="606" xr:uid="{DCBDC9B3-7ADF-43CD-B826-456E6CA8C705}"/>
    <cellStyle name="Comma 7 2 13" xfId="607" xr:uid="{34D28981-51DA-47EE-850C-4E7314DE1997}"/>
    <cellStyle name="Comma 7 2 14" xfId="608" xr:uid="{2B16ADB9-97ED-4368-88CA-619A6FB9F29B}"/>
    <cellStyle name="Comma 7 2 15" xfId="609" xr:uid="{D2426496-0AA6-4740-B61B-23469F157440}"/>
    <cellStyle name="Comma 7 2 16" xfId="610" xr:uid="{8F5015FE-E2CB-41D4-ABC4-45134F83D820}"/>
    <cellStyle name="Comma 7 2 17" xfId="611" xr:uid="{608F76F8-5C9D-4331-BCE0-E00D1F0C94E7}"/>
    <cellStyle name="Comma 7 2 18" xfId="612" xr:uid="{9AC16319-2222-4FB1-B85E-25F7E529A8A1}"/>
    <cellStyle name="Comma 7 2 19" xfId="613" xr:uid="{6D409226-686B-4C88-8109-E716F163E13B}"/>
    <cellStyle name="Comma 7 2 2" xfId="614" xr:uid="{821258F7-E34A-43FB-9F64-BB8303F36DE6}"/>
    <cellStyle name="Comma 7 2 2 2" xfId="615" xr:uid="{B9542402-3132-4EB2-B29F-653A659E85C3}"/>
    <cellStyle name="Comma 7 2 20" xfId="616" xr:uid="{DDE1E690-CED6-4274-99A7-8CF5B7E3B871}"/>
    <cellStyle name="Comma 7 2 3" xfId="617" xr:uid="{8D392CEA-F53E-4B9A-9594-0EA5344C2FBB}"/>
    <cellStyle name="Comma 7 2 4" xfId="618" xr:uid="{1D9F0977-6770-4A27-8943-32EA3D8DE000}"/>
    <cellStyle name="Comma 7 2 5" xfId="619" xr:uid="{E54EBCEB-B5B3-4AB0-B986-F4F8915CEA28}"/>
    <cellStyle name="Comma 7 2 6" xfId="620" xr:uid="{E4CE8710-1929-468F-8EEF-2E4325E973BD}"/>
    <cellStyle name="Comma 7 2 7" xfId="621" xr:uid="{0725E1D1-596B-4F34-ACC9-877F86EC9FC0}"/>
    <cellStyle name="Comma 7 2 8" xfId="622" xr:uid="{D14D67D5-B6B0-4FBC-A21D-E1166E35F680}"/>
    <cellStyle name="Comma 7 2 9" xfId="623" xr:uid="{1350E5AD-1FD8-41DA-84D3-54CD58A970A1}"/>
    <cellStyle name="Comma 7 3" xfId="624" xr:uid="{8F093D9E-4A9E-46C4-9CCF-FD8A92F19BC6}"/>
    <cellStyle name="Comma 7 3 2" xfId="625" xr:uid="{0B7E41BC-2A80-4A46-95B7-091ADE6AF28C}"/>
    <cellStyle name="Comma 7 4" xfId="626" xr:uid="{A52EDEB3-2585-4AE7-83BF-688CE0BC90EA}"/>
    <cellStyle name="Comma 8" xfId="627" xr:uid="{FA033B26-DDF2-408D-B4A8-C36EC665B272}"/>
    <cellStyle name="Comma 8 2" xfId="628" xr:uid="{4D5260AC-AAC2-4D6B-9443-D6C866E23F17}"/>
    <cellStyle name="Comma 9" xfId="629" xr:uid="{A4C40BC6-9F68-4F47-B720-498455719927}"/>
    <cellStyle name="Comma 9 2" xfId="630" xr:uid="{64A8854B-638B-416A-943A-5A00CDBF0445}"/>
    <cellStyle name="Comma0" xfId="631" xr:uid="{879655ED-68FB-4139-BAA9-BDDF7CDF0C0A}"/>
    <cellStyle name="Comments Non Solid Border" xfId="632" xr:uid="{B6DDEC36-3B42-4399-85E0-F76FE0FF5152}"/>
    <cellStyle name="Currency 2" xfId="633" xr:uid="{E91FFF74-A334-4427-9579-E7264158DE50}"/>
    <cellStyle name="Currency 2 2" xfId="634" xr:uid="{3D881D41-8B75-4695-940A-355BB193B334}"/>
    <cellStyle name="Currency 2 2 2" xfId="635" xr:uid="{F8196712-C284-403C-B0AF-0EC2F79C6097}"/>
    <cellStyle name="Currency 2 3" xfId="636" xr:uid="{139883FA-703E-404F-9746-873F1148B0F1}"/>
    <cellStyle name="Currency 2 4" xfId="637" xr:uid="{1C82504E-C72B-4541-B9DE-D615E5AF80FA}"/>
    <cellStyle name="Currency 3" xfId="638" xr:uid="{5986283E-5819-4BCB-8D9F-08C6C646FEE4}"/>
    <cellStyle name="Currency0" xfId="639" xr:uid="{C6B9435B-D18A-4D55-98DD-8076C35C651B}"/>
    <cellStyle name="Currency0 2" xfId="640" xr:uid="{2C3F56DB-2F00-4988-B919-58A783E34C53}"/>
    <cellStyle name="Currency0 2 2" xfId="641" xr:uid="{21291D82-FD5F-4F49-B40E-C0C5FB791ABA}"/>
    <cellStyle name="Currency0 3" xfId="642" xr:uid="{E803E4DD-AC43-4A22-8E07-83E5D4F0A283}"/>
    <cellStyle name="Date" xfId="643" xr:uid="{ABE702E5-498D-40EA-B17E-8D8B7BF1A189}"/>
    <cellStyle name="Dates" xfId="644" xr:uid="{31F98813-975C-4142-AFF5-79CC087DA418}"/>
    <cellStyle name="DB download" xfId="645" xr:uid="{DB1F9FB4-5E9C-41B4-B358-9B525EFD3AA7}"/>
    <cellStyle name="DB upload" xfId="646" xr:uid="{1AFBBDE7-0F06-44E3-82C7-C98316BFB829}"/>
    <cellStyle name="Delimiter 1" xfId="647" xr:uid="{8BF6249B-A0C0-4084-8C22-14BAC9C22F89}"/>
    <cellStyle name="Derived" xfId="648" xr:uid="{60D6A1E3-7F4E-4D95-843F-0416B436EAEC}"/>
    <cellStyle name="diskette" xfId="649" xr:uid="{4A99B5E6-A02E-43B2-BDCE-64FB0EDBE87D}"/>
    <cellStyle name="Error" xfId="650" xr:uid="{C5AC3261-8EA2-410E-A615-1D1A34D056B1}"/>
    <cellStyle name="Explanatory Text 2" xfId="651" xr:uid="{F554A5BF-43C9-4D9A-8283-4F9EE892C60B}"/>
    <cellStyle name="Fixed" xfId="652" xr:uid="{72586463-3CD0-4CAA-8729-AE051951E091}"/>
    <cellStyle name="Footnote" xfId="653" xr:uid="{1A4253FE-66E1-45C8-9439-D5A06556B771}"/>
    <cellStyle name="Forcast formula" xfId="654" xr:uid="{0D5D24BF-B4FF-4B39-8ED7-98CE0776D4B0}"/>
    <cellStyle name="Forecast" xfId="655" xr:uid="{D4BBFA83-4E70-4101-A286-F19A89ABA5C0}"/>
    <cellStyle name="Forecast 2" xfId="656" xr:uid="{AA9750A8-DF5A-426F-B8BC-A16C84A899BE}"/>
    <cellStyle name="Formula" xfId="657" xr:uid="{7EA5E1E2-7ED4-4331-95D9-EA47EA9C6F28}"/>
    <cellStyle name="Formula 2" xfId="658" xr:uid="{89B6FDAE-BB04-44B5-97ED-D232140E1492}"/>
    <cellStyle name="Formula 3" xfId="659" xr:uid="{A7AC1461-497A-488F-BDD3-00F7EAE1D3DB}"/>
    <cellStyle name="Formula_Steel_steelmakingrawmaterials" xfId="660" xr:uid="{4A479D07-F444-473E-8834-3568656BC952}"/>
    <cellStyle name="Good 2" xfId="661" xr:uid="{4A5D22AB-E7CE-45BA-B0AA-A8492FA5D71F}"/>
    <cellStyle name="Hard number" xfId="662" xr:uid="{0F0DC66F-3F1F-40A4-86C6-CFAB2A7C3609}"/>
    <cellStyle name="Header" xfId="663" xr:uid="{A3F2D903-F700-411D-AB83-470AF7FB4675}"/>
    <cellStyle name="Header 2" xfId="664" xr:uid="{22D0A0D5-6B60-46D9-9613-015BD7A21689}"/>
    <cellStyle name="Heading" xfId="665" xr:uid="{FDE4BF8A-4CCF-4B47-8E6E-0E3F22589B5B}"/>
    <cellStyle name="Heading 1 2" xfId="666" xr:uid="{6DD7CB47-D046-4065-B245-0ACFC8B84EAA}"/>
    <cellStyle name="Heading 1 3" xfId="667" xr:uid="{CBA17346-DF59-4F85-9B28-A3B86A4D38BE}"/>
    <cellStyle name="Heading 2 2" xfId="668" xr:uid="{C26582FB-82D9-4C97-A6DE-76C1E003CB3E}"/>
    <cellStyle name="Heading 3 2" xfId="669" xr:uid="{61861F84-F24D-4306-AA38-BC6BEC49B814}"/>
    <cellStyle name="Heading 3 2 2" xfId="670" xr:uid="{75349CE8-ACEF-4F98-9CD3-AE1040A90DEF}"/>
    <cellStyle name="Heading 3 2 3" xfId="671" xr:uid="{9A0EE5DC-8CA3-47BB-81DE-CB753BFEB385}"/>
    <cellStyle name="Heading 3 2 4" xfId="672" xr:uid="{52B97E53-801B-4B84-86DB-9DACBC0C3132}"/>
    <cellStyle name="Heading 4 2" xfId="673" xr:uid="{8CF1EE54-AA2E-4792-90F8-36A7A8755A36}"/>
    <cellStyle name="Heading1" xfId="674" xr:uid="{68BC3222-B1F0-4FC1-9FC5-8C7E91398653}"/>
    <cellStyle name="Hyperlink" xfId="3" builtinId="8"/>
    <cellStyle name="Hyperlink 10" xfId="675" xr:uid="{87D6F85D-B1A3-4732-9B9A-C9B44F872D2E}"/>
    <cellStyle name="Hyperlink 11" xfId="676" xr:uid="{C8D6CD47-C8F8-4F18-B519-652E31F5C2A1}"/>
    <cellStyle name="Hyperlink 12" xfId="677" xr:uid="{2138BC85-8914-43BA-9133-03EA14711297}"/>
    <cellStyle name="Hyperlink 13" xfId="678" xr:uid="{D3909960-9658-4821-8205-B597F0AE6411}"/>
    <cellStyle name="Hyperlink 14" xfId="679" xr:uid="{ABEEE20B-23DF-4CFB-95C8-37F0640F95B2}"/>
    <cellStyle name="Hyperlink 15" xfId="680" xr:uid="{28D12DB6-93E8-4536-8AC4-B477E717C6F1}"/>
    <cellStyle name="Hyperlink 16" xfId="681" xr:uid="{CDC0B403-513A-4E34-BF30-8A971EDC640B}"/>
    <cellStyle name="Hyperlink 17" xfId="682" xr:uid="{5BCB1B68-3DFD-4D73-B941-D1F139866F4F}"/>
    <cellStyle name="Hyperlink 2" xfId="683" xr:uid="{CAF9A44D-EB62-40F0-BFB2-3E89A77DC50A}"/>
    <cellStyle name="Hyperlink 2 2" xfId="684" xr:uid="{60B96E2D-CB4B-4E8C-BF42-890DCDA70EC9}"/>
    <cellStyle name="Hyperlink 2 3" xfId="685" xr:uid="{74C7A5C5-6257-4B22-955B-799467E715BB}"/>
    <cellStyle name="Hyperlink 3" xfId="686" xr:uid="{31722D0E-F58B-4DA1-A039-E3269EBC27A6}"/>
    <cellStyle name="Hyperlink 3 2" xfId="687" xr:uid="{82B2AA5B-082D-42CF-AD9E-D7035A1C8026}"/>
    <cellStyle name="Hyperlink 3 3" xfId="688" xr:uid="{2484375A-A622-4BDE-BB01-1D9C68410B40}"/>
    <cellStyle name="Hyperlink 4" xfId="689" xr:uid="{8C3DE95D-202F-4EF5-8D48-DC5597FA52E5}"/>
    <cellStyle name="Hyperlink 5" xfId="690" xr:uid="{17699F7E-CE04-4CCA-BA6C-0E213604CCD1}"/>
    <cellStyle name="Hyperlink 6" xfId="691" xr:uid="{53C2F40F-095E-401A-A7A1-77C6A6346AD5}"/>
    <cellStyle name="Hyperlink 7" xfId="692" xr:uid="{BDA741ED-1781-4632-B3E2-F0F571890250}"/>
    <cellStyle name="Hyperlink 8" xfId="693" xr:uid="{72FD1EE7-38C5-4B6F-945F-5F87C32E7604}"/>
    <cellStyle name="Hyperlink 9" xfId="694" xr:uid="{47EA22A2-5E7F-4BF1-B5E1-D2F51F997FB4}"/>
    <cellStyle name="Index Hyperlink" xfId="695" xr:uid="{572947E0-1E73-4E80-9A79-D2E70689D05C}"/>
    <cellStyle name="Input 2" xfId="696" xr:uid="{70D45D35-121D-4940-AB00-C3FE25053B16}"/>
    <cellStyle name="Input 2 2" xfId="697" xr:uid="{50435F51-5261-49BE-AA35-6B5F5138DB1C}"/>
    <cellStyle name="Input 2 2 2" xfId="698" xr:uid="{8F2A86E9-0C72-4BA8-9E7F-B820B5438E6E}"/>
    <cellStyle name="Input 2 2 2 2" xfId="699" xr:uid="{EEC2F7BF-38CB-4D71-BCAE-E1CED4D18705}"/>
    <cellStyle name="Input 2 3" xfId="700" xr:uid="{D074AA73-6D78-4BBF-B7B3-EDAC062DE108}"/>
    <cellStyle name="Input 2 3 2" xfId="701" xr:uid="{CAAE1723-93F2-4C1B-833A-A02CCDDFEB1A}"/>
    <cellStyle name="Input 2 4" xfId="702" xr:uid="{C3BE9A48-C332-494F-89D0-FC9872C86F14}"/>
    <cellStyle name="Input 2 5" xfId="703" xr:uid="{2CCAC736-2835-4A8F-937A-77A9562D92F2}"/>
    <cellStyle name="Input 2 6" xfId="704" xr:uid="{CCEB679A-8BF8-4D96-9FED-709E4E4E0D79}"/>
    <cellStyle name="Input 2 7" xfId="705" xr:uid="{E6455E46-CDDC-4F4F-9325-17E3A0BA1E83}"/>
    <cellStyle name="Input 3" xfId="706" xr:uid="{DDAB05AC-878B-4EC2-9C40-34C9E64DFA36}"/>
    <cellStyle name="Input 4" xfId="707" xr:uid="{0DDC64D9-A31C-462D-9B77-F35720A32C21}"/>
    <cellStyle name="Input 5" xfId="708" xr:uid="{94DAC11D-A5FF-4916-9BB8-F0E66030A690}"/>
    <cellStyle name="Input 6" xfId="709" xr:uid="{992A46DA-F642-493B-B288-FC212F710614}"/>
    <cellStyle name="Input 7" xfId="710" xr:uid="{91B89206-2776-4D5E-9894-AF06438D41B8}"/>
    <cellStyle name="Input 8" xfId="711" xr:uid="{E1E674E6-6819-4C8D-A1D9-749DFA665CAE}"/>
    <cellStyle name="Input 9" xfId="712" xr:uid="{F1F25638-4F99-4B50-9B3D-910D8850D06E}"/>
    <cellStyle name="Linked Cell 2" xfId="713" xr:uid="{A962BF3D-12E1-452C-8C7E-F794D12B3157}"/>
    <cellStyle name="Millares [0]_ANEXOA1-1" xfId="714" xr:uid="{A2F8FC8C-0B30-4DDF-B993-1024E749F0A0}"/>
    <cellStyle name="Millares_ANEXOA1-1" xfId="715" xr:uid="{E7F309B2-25A9-40E3-96E1-1A3978F15033}"/>
    <cellStyle name="Moneda [0]_ANEXOA1-1" xfId="716" xr:uid="{2DB59AE8-301B-434F-A43E-DAF82BD29FBC}"/>
    <cellStyle name="Moneda_ANEXOA1-1" xfId="717" xr:uid="{2454AC73-2038-46CB-B456-049A7A5B5E22}"/>
    <cellStyle name="Neutral 2" xfId="718" xr:uid="{BEDDC8A8-DE72-4813-8FBC-D12E4000D5F5}"/>
    <cellStyle name="Neutral 2 2" xfId="719" xr:uid="{429016DE-2BFE-4408-8B6B-15799C7BD53D}"/>
    <cellStyle name="Neutral 3" xfId="720" xr:uid="{51AF8682-B3D9-48A4-8A68-75A02028CCE1}"/>
    <cellStyle name="Normal" xfId="0" builtinId="0"/>
    <cellStyle name="Normal [0]" xfId="721" xr:uid="{207C7570-E88D-4C1B-9D35-EC4AA14F3139}"/>
    <cellStyle name="Normal [2]" xfId="722" xr:uid="{DE23B470-B082-428A-850E-168CE10D0070}"/>
    <cellStyle name="Normal 10" xfId="723" xr:uid="{3543F6F0-B8EE-47E3-A8C9-46F64D6CB6F7}"/>
    <cellStyle name="Normal 10 10" xfId="724" xr:uid="{6FC0BFEC-AEA4-42BA-B2E1-EE3F87CFB741}"/>
    <cellStyle name="Normal 10 10 10" xfId="725" xr:uid="{F8D910E7-F50D-42E5-A7B3-7CC63A81E602}"/>
    <cellStyle name="Normal 10 10 11" xfId="726" xr:uid="{7DFF8194-E018-4C08-8764-DE9BF9EF1DD8}"/>
    <cellStyle name="Normal 10 10 12" xfId="727" xr:uid="{BA1AB8D4-EF47-4A65-9532-D4E99DC197BE}"/>
    <cellStyle name="Normal 10 10 13" xfId="728" xr:uid="{5E00612F-2A94-422E-B444-7F874870C1BE}"/>
    <cellStyle name="Normal 10 10 14" xfId="729" xr:uid="{24CDFA0B-2F4D-4D16-9EFF-DC58FA5986F9}"/>
    <cellStyle name="Normal 10 10 2" xfId="730" xr:uid="{E52F6D40-5210-4FD6-8D2F-62F6ED7EB4A6}"/>
    <cellStyle name="Normal 10 10 2 10" xfId="731" xr:uid="{F0F79DEE-05E7-4B2D-B195-7191E5CD2B9E}"/>
    <cellStyle name="Normal 10 10 2 11" xfId="732" xr:uid="{2E3F0169-DBFD-4A08-BEEA-74184C5C5C1B}"/>
    <cellStyle name="Normal 10 10 2 12" xfId="733" xr:uid="{329BA749-6FD8-436B-88EB-ADB568D0B4CA}"/>
    <cellStyle name="Normal 10 10 2 13" xfId="734" xr:uid="{0E02B6CC-6F63-45D1-84E7-28F46FE4407A}"/>
    <cellStyle name="Normal 10 10 2 2" xfId="735" xr:uid="{DFB22EAE-A51E-4EB7-BD9C-2BF96CD27C49}"/>
    <cellStyle name="Normal 10 10 2 2 10" xfId="736" xr:uid="{8A9B4168-9FE1-47DE-AB85-EB5CEBA3DDE2}"/>
    <cellStyle name="Normal 10 10 2 2 11" xfId="737" xr:uid="{3A0AE93F-7AD7-4095-B6CC-E8EF2CF434EA}"/>
    <cellStyle name="Normal 10 10 2 2 2" xfId="738" xr:uid="{4987CF0D-8571-4101-B80B-B324F43A8F25}"/>
    <cellStyle name="Normal 10 10 2 2 2 2" xfId="739" xr:uid="{2DFC0DC0-BC5D-4B5D-B2C8-BE626919C6EA}"/>
    <cellStyle name="Normal 10 10 2 2 2 2 2" xfId="740" xr:uid="{A54BC66F-EDED-4C21-B4BE-3FA982B3EF21}"/>
    <cellStyle name="Normal 10 10 2 2 2 3" xfId="741" xr:uid="{D8DA48DC-2788-4699-819D-DB954F85B967}"/>
    <cellStyle name="Normal 10 10 2 2 2 4" xfId="742" xr:uid="{A34E7618-C6C0-4256-8AD3-2CFCE21E2C99}"/>
    <cellStyle name="Normal 10 10 2 2 2 5" xfId="743" xr:uid="{C83D6A86-4070-4BB8-90E4-80E5083C18CA}"/>
    <cellStyle name="Normal 10 10 2 2 3" xfId="744" xr:uid="{9EFBAB98-7CCC-4CA8-A1C3-1B89A55D1592}"/>
    <cellStyle name="Normal 10 10 2 2 3 2" xfId="745" xr:uid="{A832CFA1-EB99-4763-AC95-D8F44A7C1734}"/>
    <cellStyle name="Normal 10 10 2 2 4" xfId="746" xr:uid="{7F8807F9-1CB9-4B39-A4F7-0E7DEF23ACFA}"/>
    <cellStyle name="Normal 10 10 2 2 5" xfId="747" xr:uid="{EE8C14C1-4495-452F-A47D-90431920BABD}"/>
    <cellStyle name="Normal 10 10 2 2 6" xfId="748" xr:uid="{2EC76A9B-66BF-4C29-8C7F-A6D01A810C3E}"/>
    <cellStyle name="Normal 10 10 2 2 7" xfId="749" xr:uid="{DEFA9166-F55C-4ED0-B179-4A68DE0811D2}"/>
    <cellStyle name="Normal 10 10 2 2 8" xfId="750" xr:uid="{C45910AF-2CA1-4BA6-8CB4-5CB966EC1F36}"/>
    <cellStyle name="Normal 10 10 2 2 9" xfId="751" xr:uid="{D5747790-CB93-4AAF-9FFD-820FD1EDE993}"/>
    <cellStyle name="Normal 10 10 2 3" xfId="752" xr:uid="{262A1B3C-239E-412A-BFF1-2A02595D60F9}"/>
    <cellStyle name="Normal 10 10 2 3 2" xfId="753" xr:uid="{5765BC69-8C06-4F14-8069-B87644A64348}"/>
    <cellStyle name="Normal 10 10 2 3 2 2" xfId="754" xr:uid="{5F152BFE-A498-46E9-A490-8055ABB795DC}"/>
    <cellStyle name="Normal 10 10 2 3 3" xfId="755" xr:uid="{863DFF17-3306-4BCB-861C-579DF6E76AF5}"/>
    <cellStyle name="Normal 10 10 2 3 4" xfId="756" xr:uid="{2EE6A7A6-5610-4D67-8BC0-1708861A9F1F}"/>
    <cellStyle name="Normal 10 10 2 3 5" xfId="757" xr:uid="{21948858-275C-439F-B931-214347B901AC}"/>
    <cellStyle name="Normal 10 10 2 4" xfId="758" xr:uid="{9CF70571-AC10-4282-BC12-A5B02066C313}"/>
    <cellStyle name="Normal 10 10 2 4 2" xfId="759" xr:uid="{04F92DD1-816C-4604-975D-CDEEE704CE86}"/>
    <cellStyle name="Normal 10 10 2 5" xfId="760" xr:uid="{B4FA1D2D-15CD-40D9-BBEC-D6D53E8003F8}"/>
    <cellStyle name="Normal 10 10 2 6" xfId="761" xr:uid="{6799C018-A1A5-4EEB-B70C-57189EEF3211}"/>
    <cellStyle name="Normal 10 10 2 7" xfId="762" xr:uid="{2FDD2FF3-8B1B-48C3-8CDB-61F8088D42B3}"/>
    <cellStyle name="Normal 10 10 2 8" xfId="763" xr:uid="{F437716A-7AF1-4EEF-8DC0-E1E39AD6E08D}"/>
    <cellStyle name="Normal 10 10 2 9" xfId="764" xr:uid="{6EA5A1CF-ABE6-4CB4-81B5-A843D1B8F2B5}"/>
    <cellStyle name="Normal 10 10 3" xfId="765" xr:uid="{4F8119FE-4389-4EC4-9EC2-6F0D2A5260E1}"/>
    <cellStyle name="Normal 10 10 3 10" xfId="766" xr:uid="{571CED8A-2FFD-4493-9A38-2D1773DC5085}"/>
    <cellStyle name="Normal 10 10 3 11" xfId="767" xr:uid="{147C75BA-2910-49B0-B8F0-DE92BE4B87FF}"/>
    <cellStyle name="Normal 10 10 3 2" xfId="768" xr:uid="{F1528C72-2F19-47A6-AC93-939A7C12C507}"/>
    <cellStyle name="Normal 10 10 3 2 2" xfId="769" xr:uid="{E1BD3892-9BEC-4AB4-A0E5-4228FA64EC8C}"/>
    <cellStyle name="Normal 10 10 3 2 2 2" xfId="770" xr:uid="{0B97BA4B-779F-4B3F-A8F1-4609C1ADA481}"/>
    <cellStyle name="Normal 10 10 3 2 3" xfId="771" xr:uid="{38F35D68-24F5-4DA6-BF54-AB003E76A7C1}"/>
    <cellStyle name="Normal 10 10 3 2 4" xfId="772" xr:uid="{DE6F6755-755C-4067-9B56-0081E6050446}"/>
    <cellStyle name="Normal 10 10 3 2 5" xfId="773" xr:uid="{DDBD11A5-1E5E-4C1D-BB1E-BE0182982442}"/>
    <cellStyle name="Normal 10 10 3 3" xfId="774" xr:uid="{8D3D268F-FA66-4096-BB9B-95B9B6A2DCB1}"/>
    <cellStyle name="Normal 10 10 3 3 2" xfId="775" xr:uid="{B539650E-548A-4911-9D58-48192FB30C6B}"/>
    <cellStyle name="Normal 10 10 3 4" xfId="776" xr:uid="{73FCCD7A-A908-4CC9-BD78-2D79C3531D5A}"/>
    <cellStyle name="Normal 10 10 3 5" xfId="777" xr:uid="{C28B4D50-322C-426B-AA3C-8FDBD60EEF90}"/>
    <cellStyle name="Normal 10 10 3 6" xfId="778" xr:uid="{3297B214-65B2-479E-A41F-8AEB8803D853}"/>
    <cellStyle name="Normal 10 10 3 7" xfId="779" xr:uid="{2E922D44-87FC-4DA9-AF84-15E37025DF4A}"/>
    <cellStyle name="Normal 10 10 3 8" xfId="780" xr:uid="{A2531F40-86DC-4097-9EC1-9CF87B41F372}"/>
    <cellStyle name="Normal 10 10 3 9" xfId="781" xr:uid="{ABA1F4CF-47DB-4538-8367-29D0E5C17276}"/>
    <cellStyle name="Normal 10 10 4" xfId="782" xr:uid="{CCAF16BA-3441-467F-B1AA-C4A457C2E944}"/>
    <cellStyle name="Normal 10 10 4 2" xfId="783" xr:uid="{365C66C2-BEA0-48C1-911D-94813EB6560D}"/>
    <cellStyle name="Normal 10 10 4 2 2" xfId="784" xr:uid="{B0F3C924-5E83-4A40-BFE8-7B0038F7B98B}"/>
    <cellStyle name="Normal 10 10 4 3" xfId="785" xr:uid="{74DC3443-7789-4DFD-BF75-56812FE2F852}"/>
    <cellStyle name="Normal 10 10 4 4" xfId="786" xr:uid="{C6F5DD33-711A-4309-9F4C-287AA899E1CC}"/>
    <cellStyle name="Normal 10 10 4 5" xfId="787" xr:uid="{782192BA-8455-4686-B963-B1F5D0133308}"/>
    <cellStyle name="Normal 10 10 5" xfId="788" xr:uid="{9857AC96-4B95-4288-9F42-9CB4069101C5}"/>
    <cellStyle name="Normal 10 10 5 2" xfId="789" xr:uid="{66BF257D-6985-46A1-8201-42EDFEFAC357}"/>
    <cellStyle name="Normal 10 10 6" xfId="790" xr:uid="{325C5943-387A-499F-A79C-2E5DEBA4F710}"/>
    <cellStyle name="Normal 10 10 7" xfId="791" xr:uid="{3FEDF82E-AAFF-4DC8-8831-AA29761AF8D8}"/>
    <cellStyle name="Normal 10 10 8" xfId="792" xr:uid="{E12B65E1-BD1C-4786-8E4A-3405BD6FDB6B}"/>
    <cellStyle name="Normal 10 10 9" xfId="793" xr:uid="{C6BF4047-88F8-448F-BF39-2DDE74DDAE80}"/>
    <cellStyle name="Normal 10 11" xfId="794" xr:uid="{4660749D-4E4A-4F81-97C8-07508641C40B}"/>
    <cellStyle name="Normal 10 11 10" xfId="795" xr:uid="{C32E95DB-B324-4AAF-B093-E9369DF6CDDC}"/>
    <cellStyle name="Normal 10 11 11" xfId="796" xr:uid="{0F87E212-9153-41EF-A06B-F1C1B671A062}"/>
    <cellStyle name="Normal 10 11 12" xfId="797" xr:uid="{80BDFB8D-83B4-4DA5-BA1D-554AC6BC15ED}"/>
    <cellStyle name="Normal 10 11 13" xfId="798" xr:uid="{22C2D606-99DE-4877-BD09-1485FDBC293F}"/>
    <cellStyle name="Normal 10 11 14" xfId="799" xr:uid="{03C1EA1E-D9B2-4761-9AD3-0B61ACE399F7}"/>
    <cellStyle name="Normal 10 11 2" xfId="800" xr:uid="{D11F6C18-9AD8-44FE-9B84-5E827097769C}"/>
    <cellStyle name="Normal 10 11 2 10" xfId="801" xr:uid="{970C39BF-6625-40AD-95CC-9C815BD7766B}"/>
    <cellStyle name="Normal 10 11 2 11" xfId="802" xr:uid="{F43389EE-AE8B-4148-B026-8285E8A23981}"/>
    <cellStyle name="Normal 10 11 2 12" xfId="803" xr:uid="{4FDAEA90-3120-4874-8FE4-842E6743F6A8}"/>
    <cellStyle name="Normal 10 11 2 13" xfId="804" xr:uid="{251F03CE-E635-4B32-B479-37980692D7C7}"/>
    <cellStyle name="Normal 10 11 2 2" xfId="805" xr:uid="{3F0FAA68-87B1-41F4-80C9-5D7F69F65E9D}"/>
    <cellStyle name="Normal 10 11 2 2 10" xfId="806" xr:uid="{0EF720AC-A65B-4AAA-A068-B0EB4C15A408}"/>
    <cellStyle name="Normal 10 11 2 2 11" xfId="807" xr:uid="{AC306C03-3F96-4C18-BC57-02F45131D869}"/>
    <cellStyle name="Normal 10 11 2 2 2" xfId="808" xr:uid="{F5B6DCE7-DD85-4BFB-84F5-CF25E117C99E}"/>
    <cellStyle name="Normal 10 11 2 2 2 2" xfId="809" xr:uid="{37038AA5-A32C-40F1-921D-359E26B4EAA8}"/>
    <cellStyle name="Normal 10 11 2 2 2 2 2" xfId="810" xr:uid="{52FBFB24-D2CD-4B96-A723-3B4199F59335}"/>
    <cellStyle name="Normal 10 11 2 2 2 3" xfId="811" xr:uid="{E088635D-BFE9-4DD3-87EF-6084247DCFFB}"/>
    <cellStyle name="Normal 10 11 2 2 2 4" xfId="812" xr:uid="{0C281C09-5AF8-40E3-9987-0DE7781D4CF3}"/>
    <cellStyle name="Normal 10 11 2 2 2 5" xfId="813" xr:uid="{EA554187-0F10-4C49-A2D2-5E36791A058A}"/>
    <cellStyle name="Normal 10 11 2 2 3" xfId="814" xr:uid="{47AEF05E-AC09-42CB-BF70-92B3AC3D0E24}"/>
    <cellStyle name="Normal 10 11 2 2 3 2" xfId="815" xr:uid="{88AE5E97-E33B-46B5-8F00-41470757D3DE}"/>
    <cellStyle name="Normal 10 11 2 2 4" xfId="816" xr:uid="{C4DDCB96-B3BB-454B-9039-B6FD6DD390E4}"/>
    <cellStyle name="Normal 10 11 2 2 5" xfId="817" xr:uid="{0020CBA7-BC60-40E0-96D5-518785A065DA}"/>
    <cellStyle name="Normal 10 11 2 2 6" xfId="818" xr:uid="{07B668E7-ACE7-4F29-8AEB-3BAB4A0D717B}"/>
    <cellStyle name="Normal 10 11 2 2 7" xfId="819" xr:uid="{DC1A909C-4DD5-4D74-AB6A-4F363C0FFAC4}"/>
    <cellStyle name="Normal 10 11 2 2 8" xfId="820" xr:uid="{5A41DC53-D5E5-4EBB-A2DB-7B19C9CD47A0}"/>
    <cellStyle name="Normal 10 11 2 2 9" xfId="821" xr:uid="{FE7097DF-3586-46E3-81E5-7C33FA7F66A2}"/>
    <cellStyle name="Normal 10 11 2 3" xfId="822" xr:uid="{5280A23A-5C7C-4A8F-AF26-CB8F2BEDC5BA}"/>
    <cellStyle name="Normal 10 11 2 3 2" xfId="823" xr:uid="{8227B22C-30F6-424E-A3AD-B5AC43F6C182}"/>
    <cellStyle name="Normal 10 11 2 3 2 2" xfId="824" xr:uid="{8F98A9DA-D366-469D-BF01-57C31173CDBB}"/>
    <cellStyle name="Normal 10 11 2 3 3" xfId="825" xr:uid="{AA57EAB3-EDFD-4B17-A3AD-574824E108AE}"/>
    <cellStyle name="Normal 10 11 2 3 4" xfId="826" xr:uid="{BDC9FE0F-48C1-45D1-9084-EEBE44392153}"/>
    <cellStyle name="Normal 10 11 2 3 5" xfId="827" xr:uid="{310E45B7-F337-49A8-B08E-54BB470FDE39}"/>
    <cellStyle name="Normal 10 11 2 4" xfId="828" xr:uid="{ECFDAD25-B347-4DFD-9344-B671D3BB0053}"/>
    <cellStyle name="Normal 10 11 2 4 2" xfId="829" xr:uid="{F6D084E7-53E0-4A76-87E3-72621D85FA6B}"/>
    <cellStyle name="Normal 10 11 2 5" xfId="830" xr:uid="{FE2752E0-9E1D-42CF-A944-DC5C73A08121}"/>
    <cellStyle name="Normal 10 11 2 6" xfId="831" xr:uid="{86FC1B7D-9583-43C6-ADD4-8501FEAB9986}"/>
    <cellStyle name="Normal 10 11 2 7" xfId="832" xr:uid="{4216DB8D-B707-4C8C-96B3-6455A121790E}"/>
    <cellStyle name="Normal 10 11 2 8" xfId="833" xr:uid="{48BFF84C-9E26-446E-9DE7-CD66168F06C3}"/>
    <cellStyle name="Normal 10 11 2 9" xfId="834" xr:uid="{4C0A64A1-8845-4FA5-AC05-0D7A02C9AB4D}"/>
    <cellStyle name="Normal 10 11 3" xfId="835" xr:uid="{A6745688-0688-4A0A-8430-A9E3CDCA2F5D}"/>
    <cellStyle name="Normal 10 11 3 10" xfId="836" xr:uid="{FB9516F7-5687-4EB2-8A69-41BD1C56BAD7}"/>
    <cellStyle name="Normal 10 11 3 11" xfId="837" xr:uid="{715BC2F7-535A-4355-B224-97CF2A28FCB1}"/>
    <cellStyle name="Normal 10 11 3 2" xfId="838" xr:uid="{793B1107-395B-4A01-9E0A-0B3A086BDB46}"/>
    <cellStyle name="Normal 10 11 3 2 2" xfId="839" xr:uid="{0AD0F783-7FE9-4999-B74B-2E7DB714F91D}"/>
    <cellStyle name="Normal 10 11 3 2 2 2" xfId="840" xr:uid="{A9DD9E24-E1A2-4855-AD00-D5C6EBFAD67B}"/>
    <cellStyle name="Normal 10 11 3 2 3" xfId="841" xr:uid="{C5F9BBC5-E2FA-4BB6-8697-B840BEABA337}"/>
    <cellStyle name="Normal 10 11 3 2 4" xfId="842" xr:uid="{1CEBFBB2-F738-45A8-AD80-88142575AC46}"/>
    <cellStyle name="Normal 10 11 3 2 5" xfId="843" xr:uid="{8C8779C2-C8F5-4EF0-817A-C0534BB96A2B}"/>
    <cellStyle name="Normal 10 11 3 3" xfId="844" xr:uid="{72AC744C-B974-44DF-AE04-9FE32E237B22}"/>
    <cellStyle name="Normal 10 11 3 3 2" xfId="845" xr:uid="{600722CE-4223-4B02-A5F3-07BF594FE799}"/>
    <cellStyle name="Normal 10 11 3 4" xfId="846" xr:uid="{89CB2B7F-1647-4D65-AFC1-7C02F469B8F5}"/>
    <cellStyle name="Normal 10 11 3 5" xfId="847" xr:uid="{3080C9DC-E700-4B4F-A35A-AA29C1325A49}"/>
    <cellStyle name="Normal 10 11 3 6" xfId="848" xr:uid="{ECC70511-7822-4E35-85B7-C0B7126EFAA3}"/>
    <cellStyle name="Normal 10 11 3 7" xfId="849" xr:uid="{BBD9BE46-3604-44F2-B5EA-1A41E97BFD74}"/>
    <cellStyle name="Normal 10 11 3 8" xfId="850" xr:uid="{920A354A-E043-4BE1-B7B4-4F9DA058FFCB}"/>
    <cellStyle name="Normal 10 11 3 9" xfId="851" xr:uid="{18EFE666-A63D-4877-B520-CC24571DF6F4}"/>
    <cellStyle name="Normal 10 11 4" xfId="852" xr:uid="{523C32EF-7334-4597-9C59-42A26F4628DB}"/>
    <cellStyle name="Normal 10 11 4 2" xfId="853" xr:uid="{23112C58-D8C5-4E54-B3A7-93A6BA01EFEA}"/>
    <cellStyle name="Normal 10 11 4 2 2" xfId="854" xr:uid="{0CCE1DF4-022E-40E9-8508-1E3C5A9BA21E}"/>
    <cellStyle name="Normal 10 11 4 3" xfId="855" xr:uid="{60240099-38E3-4E0C-B05B-E47D6A44615E}"/>
    <cellStyle name="Normal 10 11 4 4" xfId="856" xr:uid="{D7EBD198-7844-4BAD-AB70-29F5655525B4}"/>
    <cellStyle name="Normal 10 11 4 5" xfId="857" xr:uid="{A6D6930E-4A00-418E-9782-9CB8CDFC23E7}"/>
    <cellStyle name="Normal 10 11 5" xfId="858" xr:uid="{2F1250AE-C8EC-471E-A4FC-4A4D18F8A9A1}"/>
    <cellStyle name="Normal 10 11 5 2" xfId="859" xr:uid="{0F9689F9-3252-406B-A7A0-E10411765494}"/>
    <cellStyle name="Normal 10 11 6" xfId="860" xr:uid="{9541D6B3-9753-4C04-83C5-B283EB936834}"/>
    <cellStyle name="Normal 10 11 7" xfId="861" xr:uid="{8EABCB66-5D76-4E5C-B355-E6B4E89316A8}"/>
    <cellStyle name="Normal 10 11 8" xfId="862" xr:uid="{DA526AB0-E31F-49DC-B255-E9578F94641D}"/>
    <cellStyle name="Normal 10 11 9" xfId="863" xr:uid="{3138BCE0-E0DD-4A8D-980F-F6FE4B35039F}"/>
    <cellStyle name="Normal 10 12" xfId="864" xr:uid="{47B34110-039D-470E-BCC5-D6D8ECF47013}"/>
    <cellStyle name="Normal 10 12 10" xfId="865" xr:uid="{9292AA03-774A-44DC-A5A7-9813959C886C}"/>
    <cellStyle name="Normal 10 12 11" xfId="866" xr:uid="{77D7C3F6-973D-4A22-92F5-A6A1FC18B23B}"/>
    <cellStyle name="Normal 10 12 12" xfId="867" xr:uid="{322D2062-6AD2-46E5-B0EA-5ECBA177C0BB}"/>
    <cellStyle name="Normal 10 12 13" xfId="868" xr:uid="{3FC84959-0396-49E8-BF17-521F872CDD67}"/>
    <cellStyle name="Normal 10 12 14" xfId="869" xr:uid="{99CDB7EB-2E02-4DBD-9AE4-010E1E97FEA8}"/>
    <cellStyle name="Normal 10 12 2" xfId="870" xr:uid="{574FB2C2-4493-479B-938D-34F71CEDE7DF}"/>
    <cellStyle name="Normal 10 12 2 10" xfId="871" xr:uid="{31130793-7358-421B-93CA-0C501914B9F9}"/>
    <cellStyle name="Normal 10 12 2 11" xfId="872" xr:uid="{5104CB55-EACD-42E4-9DDF-9D789114A5BC}"/>
    <cellStyle name="Normal 10 12 2 12" xfId="873" xr:uid="{7C5F5D01-64E5-43AF-A2F8-1D9B1440DA0D}"/>
    <cellStyle name="Normal 10 12 2 13" xfId="874" xr:uid="{6D2CC99A-CB5D-406B-BE08-7EF9FBBE4264}"/>
    <cellStyle name="Normal 10 12 2 2" xfId="875" xr:uid="{45472BFF-7370-4BEC-8F0D-BC560278B827}"/>
    <cellStyle name="Normal 10 12 2 2 10" xfId="876" xr:uid="{50837766-F56D-4281-8B60-BEE9C2D27C72}"/>
    <cellStyle name="Normal 10 12 2 2 11" xfId="877" xr:uid="{6E6E9AA6-A4BA-4938-AA71-2024A357659B}"/>
    <cellStyle name="Normal 10 12 2 2 2" xfId="878" xr:uid="{84AC540F-FCD3-407C-8002-7E33B7AB7B7B}"/>
    <cellStyle name="Normal 10 12 2 2 2 2" xfId="879" xr:uid="{6E77E131-0A81-47DD-B784-9EB6AB87FCB4}"/>
    <cellStyle name="Normal 10 12 2 2 2 2 2" xfId="880" xr:uid="{64EC2FA1-89FC-4B14-AB42-889A211D596F}"/>
    <cellStyle name="Normal 10 12 2 2 2 3" xfId="881" xr:uid="{048E434F-1E15-44D4-B833-E4BDF0D1C6CF}"/>
    <cellStyle name="Normal 10 12 2 2 2 4" xfId="882" xr:uid="{B412626A-B7D6-4A0D-BAB0-BDA4944F5BF6}"/>
    <cellStyle name="Normal 10 12 2 2 2 5" xfId="883" xr:uid="{2E97762C-5A69-4FA8-91F5-AB9ADAD0DCB4}"/>
    <cellStyle name="Normal 10 12 2 2 3" xfId="884" xr:uid="{0051E24A-7B4A-415B-BD10-7AD7D1FC350F}"/>
    <cellStyle name="Normal 10 12 2 2 3 2" xfId="885" xr:uid="{D0FC63AC-8904-4973-971B-2FEB37A2D11E}"/>
    <cellStyle name="Normal 10 12 2 2 4" xfId="886" xr:uid="{C62B1656-F62C-4352-88D7-EC570491572E}"/>
    <cellStyle name="Normal 10 12 2 2 5" xfId="887" xr:uid="{85BBEA24-F0F8-4F47-A45C-E808B9C6D35A}"/>
    <cellStyle name="Normal 10 12 2 2 6" xfId="888" xr:uid="{F5600526-7606-4DEF-AFD6-3C292C867B10}"/>
    <cellStyle name="Normal 10 12 2 2 7" xfId="889" xr:uid="{18455AA9-F058-4E2C-9F3C-AED5C410EFB1}"/>
    <cellStyle name="Normal 10 12 2 2 8" xfId="890" xr:uid="{3A85DF4F-364E-4983-8700-CFAFAC5F26F2}"/>
    <cellStyle name="Normal 10 12 2 2 9" xfId="891" xr:uid="{0C4118C6-D58A-4314-BC9D-E691D2B83467}"/>
    <cellStyle name="Normal 10 12 2 3" xfId="892" xr:uid="{0AEBA95B-605C-43D9-9553-FF602385593A}"/>
    <cellStyle name="Normal 10 12 2 3 2" xfId="893" xr:uid="{2A78A2CB-CABC-4F4C-BBC1-A92C3ADE0BA6}"/>
    <cellStyle name="Normal 10 12 2 3 2 2" xfId="894" xr:uid="{F72B995A-F733-438B-A89A-34B6AE15DD56}"/>
    <cellStyle name="Normal 10 12 2 3 3" xfId="895" xr:uid="{8D9E88E0-6779-4273-AAC4-16D8E7B009E4}"/>
    <cellStyle name="Normal 10 12 2 3 4" xfId="896" xr:uid="{3EF9C1A6-9968-49FE-83AE-0C30513A660C}"/>
    <cellStyle name="Normal 10 12 2 3 5" xfId="897" xr:uid="{23579311-C2D5-4C04-BF73-D74B644B213D}"/>
    <cellStyle name="Normal 10 12 2 4" xfId="898" xr:uid="{F0863D3E-6727-4EB3-A93A-1CF41561B69D}"/>
    <cellStyle name="Normal 10 12 2 4 2" xfId="899" xr:uid="{0191EDA0-FAA8-4EBB-B6BA-53C4B85F01BC}"/>
    <cellStyle name="Normal 10 12 2 5" xfId="900" xr:uid="{BC5366A5-E56A-4D82-B38A-6D9439EC5CC3}"/>
    <cellStyle name="Normal 10 12 2 6" xfId="901" xr:uid="{7AFD1C4A-81DC-4328-8D93-1817B128E5FB}"/>
    <cellStyle name="Normal 10 12 2 7" xfId="902" xr:uid="{AADA306D-B446-450D-A6F9-0843C4D0A8A0}"/>
    <cellStyle name="Normal 10 12 2 8" xfId="903" xr:uid="{F4399718-DB9E-4D4F-B501-467C98961FD4}"/>
    <cellStyle name="Normal 10 12 2 9" xfId="904" xr:uid="{29E7AF06-7E9D-4E57-ACCB-DAA55D79B156}"/>
    <cellStyle name="Normal 10 12 3" xfId="905" xr:uid="{57832951-9CA3-4FBD-B624-B94E6C84F156}"/>
    <cellStyle name="Normal 10 12 3 10" xfId="906" xr:uid="{6F4FCEF9-A53F-45F5-96B7-77DF4C99EAE0}"/>
    <cellStyle name="Normal 10 12 3 11" xfId="907" xr:uid="{47BE5ECA-D2AB-47A8-B7F4-5342252D781E}"/>
    <cellStyle name="Normal 10 12 3 2" xfId="908" xr:uid="{9678A03D-85DA-40F6-8448-9EFDEB837F05}"/>
    <cellStyle name="Normal 10 12 3 2 2" xfId="909" xr:uid="{53A83E9A-E67C-4CA2-A08F-5769A1A8C10E}"/>
    <cellStyle name="Normal 10 12 3 2 2 2" xfId="910" xr:uid="{DD98BD11-D6F1-49DE-8A4C-74A0D1AEE99D}"/>
    <cellStyle name="Normal 10 12 3 2 3" xfId="911" xr:uid="{FC162092-8CB9-47CF-BE1A-19D323232BC8}"/>
    <cellStyle name="Normal 10 12 3 2 4" xfId="912" xr:uid="{14A7273F-65A0-4010-A79A-5D01F593B349}"/>
    <cellStyle name="Normal 10 12 3 2 5" xfId="913" xr:uid="{E1C493B1-177E-4E88-AE61-5C3116FC9CD6}"/>
    <cellStyle name="Normal 10 12 3 3" xfId="914" xr:uid="{B67BD107-4439-4FBD-A113-818305278B72}"/>
    <cellStyle name="Normal 10 12 3 3 2" xfId="915" xr:uid="{B9CC70CE-6E23-41CC-8FA1-C59F600BC677}"/>
    <cellStyle name="Normal 10 12 3 4" xfId="916" xr:uid="{FB9FC821-B608-4259-9BF8-60C81E000492}"/>
    <cellStyle name="Normal 10 12 3 5" xfId="917" xr:uid="{7F59F839-0A05-4AF6-9F90-B38B761F3EC4}"/>
    <cellStyle name="Normal 10 12 3 6" xfId="918" xr:uid="{BD62959F-EFFD-4B76-B57D-85153EA6DCBC}"/>
    <cellStyle name="Normal 10 12 3 7" xfId="919" xr:uid="{365C5326-B7E6-477C-90F6-649EDCF8BC56}"/>
    <cellStyle name="Normal 10 12 3 8" xfId="920" xr:uid="{6ABB7BE6-225B-47E2-8008-476988E7DBB9}"/>
    <cellStyle name="Normal 10 12 3 9" xfId="921" xr:uid="{6343AACE-DCE1-4AF7-8D51-31BED901FC67}"/>
    <cellStyle name="Normal 10 12 4" xfId="922" xr:uid="{38DA71E7-F83D-4372-B7DF-DE1B9CD3A4EB}"/>
    <cellStyle name="Normal 10 12 4 2" xfId="923" xr:uid="{96E34F10-F44B-4427-83AF-43352C5D9303}"/>
    <cellStyle name="Normal 10 12 4 2 2" xfId="924" xr:uid="{0809AE15-F45D-4CF4-8FB5-7469E39363A0}"/>
    <cellStyle name="Normal 10 12 4 3" xfId="925" xr:uid="{838BE5AC-F473-4A97-AD3F-0D9A02E3F679}"/>
    <cellStyle name="Normal 10 12 4 4" xfId="926" xr:uid="{B01E10FF-EA5F-4420-93A9-0A8BACFF5566}"/>
    <cellStyle name="Normal 10 12 4 5" xfId="927" xr:uid="{FB73ECC2-C74C-4301-9893-C8E041E42D1F}"/>
    <cellStyle name="Normal 10 12 5" xfId="928" xr:uid="{B06C1F3D-10C4-41DF-A680-679597968E30}"/>
    <cellStyle name="Normal 10 12 5 2" xfId="929" xr:uid="{A00FE1AF-5B90-408A-A6AE-FCD3F3824E7A}"/>
    <cellStyle name="Normal 10 12 6" xfId="930" xr:uid="{64C6DE57-6A93-464F-A05D-62CE4FA5AD60}"/>
    <cellStyle name="Normal 10 12 7" xfId="931" xr:uid="{E3E6F14D-1C3E-4EC4-B517-D0A0402B2A03}"/>
    <cellStyle name="Normal 10 12 8" xfId="932" xr:uid="{3402E9B1-0128-47E2-9853-ADBF1F8CFC3E}"/>
    <cellStyle name="Normal 10 12 9" xfId="933" xr:uid="{50CCCD09-86B7-4F32-86E3-FCF4A90306BD}"/>
    <cellStyle name="Normal 10 13" xfId="934" xr:uid="{329B445A-AC8B-4823-BB18-2BCE3AD5CA19}"/>
    <cellStyle name="Normal 10 13 10" xfId="935" xr:uid="{BAB0014D-4C0F-4AAC-A8E4-0879C70ACBE2}"/>
    <cellStyle name="Normal 10 13 11" xfId="936" xr:uid="{993A5A6A-498C-4FF3-B35F-75FE33BA082E}"/>
    <cellStyle name="Normal 10 13 12" xfId="937" xr:uid="{6ED67042-5307-4852-84BE-1BA0924B0883}"/>
    <cellStyle name="Normal 10 13 13" xfId="938" xr:uid="{CFB4A38B-62D9-4715-BEE0-B30A9BF171BF}"/>
    <cellStyle name="Normal 10 13 14" xfId="939" xr:uid="{144C1636-122A-4EBA-B95F-FEF8C6B32524}"/>
    <cellStyle name="Normal 10 13 2" xfId="940" xr:uid="{9BD98C37-2DCF-41F2-BBE8-8CA70BFC8918}"/>
    <cellStyle name="Normal 10 13 2 10" xfId="941" xr:uid="{AB8F0B59-F069-4CA8-97DD-BEB005160068}"/>
    <cellStyle name="Normal 10 13 2 11" xfId="942" xr:uid="{53B17E40-62F7-4A1C-BAFB-A41BA8CD7C57}"/>
    <cellStyle name="Normal 10 13 2 12" xfId="943" xr:uid="{73C1634B-047D-4C66-9373-4FE28C934247}"/>
    <cellStyle name="Normal 10 13 2 13" xfId="944" xr:uid="{C515B3DE-F709-4D77-AF7A-043279AF3A87}"/>
    <cellStyle name="Normal 10 13 2 2" xfId="945" xr:uid="{B1B4410A-90B7-4DF0-8FC0-09CA1A14B5D4}"/>
    <cellStyle name="Normal 10 13 2 2 10" xfId="946" xr:uid="{EC1812CC-6BFF-408C-922E-71A7EC8557C7}"/>
    <cellStyle name="Normal 10 13 2 2 11" xfId="947" xr:uid="{A4BBB059-02D5-4145-AB44-F0ADFAB7F0FB}"/>
    <cellStyle name="Normal 10 13 2 2 2" xfId="948" xr:uid="{24B2EFCC-3086-4BAA-B3C7-35F9E6363619}"/>
    <cellStyle name="Normal 10 13 2 2 2 2" xfId="949" xr:uid="{E9C5711D-30E0-42BC-86E4-D2ACECB25012}"/>
    <cellStyle name="Normal 10 13 2 2 2 2 2" xfId="950" xr:uid="{0E4538BC-5A56-42F3-B415-40D534102912}"/>
    <cellStyle name="Normal 10 13 2 2 2 3" xfId="951" xr:uid="{1FADBD62-A999-4B2F-B6E4-38122D03C109}"/>
    <cellStyle name="Normal 10 13 2 2 2 4" xfId="952" xr:uid="{B6EAEE69-F641-4EAB-8160-626066DE1AEB}"/>
    <cellStyle name="Normal 10 13 2 2 2 5" xfId="953" xr:uid="{664D6E2E-339E-4E57-BAEE-135214DE4464}"/>
    <cellStyle name="Normal 10 13 2 2 3" xfId="954" xr:uid="{E670F208-1951-4763-9C89-B4DBCA4D39F3}"/>
    <cellStyle name="Normal 10 13 2 2 3 2" xfId="955" xr:uid="{8CD106E2-9523-4509-9951-B56F7A9D0B0C}"/>
    <cellStyle name="Normal 10 13 2 2 4" xfId="956" xr:uid="{F853041B-29C5-488F-9546-9B5D1085B91A}"/>
    <cellStyle name="Normal 10 13 2 2 5" xfId="957" xr:uid="{BE5CA798-8881-43D0-9E99-7AF92C722059}"/>
    <cellStyle name="Normal 10 13 2 2 6" xfId="958" xr:uid="{0675AC8D-7A45-4A7A-B231-835FCE020BD6}"/>
    <cellStyle name="Normal 10 13 2 2 7" xfId="959" xr:uid="{95525784-9825-471A-A947-242852D1AC32}"/>
    <cellStyle name="Normal 10 13 2 2 8" xfId="960" xr:uid="{79D04ED0-4A59-4A5A-858C-0B043FE0D64A}"/>
    <cellStyle name="Normal 10 13 2 2 9" xfId="961" xr:uid="{CD318CCE-84EB-434F-96F9-B667E8040450}"/>
    <cellStyle name="Normal 10 13 2 3" xfId="962" xr:uid="{CEE28914-C2AE-4DEC-B61A-DFD7836BA841}"/>
    <cellStyle name="Normal 10 13 2 3 2" xfId="963" xr:uid="{E2517897-466D-4AC9-BCF3-C4F93262E6CD}"/>
    <cellStyle name="Normal 10 13 2 3 2 2" xfId="964" xr:uid="{E6D0110F-E7F2-4ABD-8221-29D2B7BE25DD}"/>
    <cellStyle name="Normal 10 13 2 3 3" xfId="965" xr:uid="{FA98F957-CD30-4E9E-B982-5543C1442831}"/>
    <cellStyle name="Normal 10 13 2 3 4" xfId="966" xr:uid="{93451B3C-2ACA-44EC-B080-651CA0294B88}"/>
    <cellStyle name="Normal 10 13 2 3 5" xfId="967" xr:uid="{727FC950-A040-4AA6-9464-6A8D0855D9EC}"/>
    <cellStyle name="Normal 10 13 2 4" xfId="968" xr:uid="{B5747F88-FDC8-4A2E-96AA-E18A964CA590}"/>
    <cellStyle name="Normal 10 13 2 4 2" xfId="969" xr:uid="{8762A686-FBFC-4872-86C7-FB9CA06A1E3B}"/>
    <cellStyle name="Normal 10 13 2 5" xfId="970" xr:uid="{EF7739F2-C299-43CC-8144-804D92DCEA42}"/>
    <cellStyle name="Normal 10 13 2 6" xfId="971" xr:uid="{E3F6DD9C-71DA-4ECA-B422-750662B8AE24}"/>
    <cellStyle name="Normal 10 13 2 7" xfId="972" xr:uid="{C8C3EB3F-1428-4195-A030-20771C9E1273}"/>
    <cellStyle name="Normal 10 13 2 8" xfId="973" xr:uid="{3B37E55B-696C-4A9A-AC77-20EF4104C9C2}"/>
    <cellStyle name="Normal 10 13 2 9" xfId="974" xr:uid="{949511F0-AAD3-4F61-93BA-25C774C7999F}"/>
    <cellStyle name="Normal 10 13 3" xfId="975" xr:uid="{DE3A7066-3DE8-4060-8C05-EA9D9722CFC1}"/>
    <cellStyle name="Normal 10 13 3 10" xfId="976" xr:uid="{900C0602-425D-472F-8063-601F5EFD6E7B}"/>
    <cellStyle name="Normal 10 13 3 11" xfId="977" xr:uid="{DDE935B8-B625-4F49-8B16-699574992BFC}"/>
    <cellStyle name="Normal 10 13 3 2" xfId="978" xr:uid="{54D0A8D5-9038-4488-B0E3-3503848D64AE}"/>
    <cellStyle name="Normal 10 13 3 2 2" xfId="979" xr:uid="{B9970A27-4DFE-44FB-B35B-D6B21C9D95A4}"/>
    <cellStyle name="Normal 10 13 3 2 2 2" xfId="980" xr:uid="{A79C9132-C6BD-443B-8CDB-B37F1FFF6DFE}"/>
    <cellStyle name="Normal 10 13 3 2 3" xfId="981" xr:uid="{AD4BB1E4-1D33-4021-BFC1-DE68FBE5B757}"/>
    <cellStyle name="Normal 10 13 3 2 4" xfId="982" xr:uid="{991C9050-B299-4B74-B6EE-9AA86A918677}"/>
    <cellStyle name="Normal 10 13 3 2 5" xfId="983" xr:uid="{B8C4624D-3205-4437-A60E-4F77F0DED71B}"/>
    <cellStyle name="Normal 10 13 3 3" xfId="984" xr:uid="{BBBA46F7-0890-44F0-86D3-32E7ED5A33BF}"/>
    <cellStyle name="Normal 10 13 3 3 2" xfId="985" xr:uid="{FB9722C5-8EE2-4E67-B748-36A2E4427033}"/>
    <cellStyle name="Normal 10 13 3 4" xfId="986" xr:uid="{60426E45-A4FA-4936-8C72-5D2E29B348B9}"/>
    <cellStyle name="Normal 10 13 3 5" xfId="987" xr:uid="{B001327F-C163-449E-8690-BE5ACA7F9FA4}"/>
    <cellStyle name="Normal 10 13 3 6" xfId="988" xr:uid="{C47BC9F7-D78E-4A63-A40E-FE9D507C35F6}"/>
    <cellStyle name="Normal 10 13 3 7" xfId="989" xr:uid="{A5C51053-A4D5-4EB3-B9DB-AEAA65BDC0E1}"/>
    <cellStyle name="Normal 10 13 3 8" xfId="990" xr:uid="{C90A3BB8-7D7B-42A3-AC94-AAA4449CC300}"/>
    <cellStyle name="Normal 10 13 3 9" xfId="991" xr:uid="{57313E87-298A-4E69-86F8-51EDF5847BA0}"/>
    <cellStyle name="Normal 10 13 4" xfId="992" xr:uid="{94934B6C-6020-409A-8C05-18B3A27154AA}"/>
    <cellStyle name="Normal 10 13 4 2" xfId="993" xr:uid="{7B1AB4CB-A82E-40B5-BD6E-74949F64536B}"/>
    <cellStyle name="Normal 10 13 4 2 2" xfId="994" xr:uid="{8C77B32E-C339-4519-9267-4823C8C77E13}"/>
    <cellStyle name="Normal 10 13 4 3" xfId="995" xr:uid="{C4221CD5-6FAF-4A99-973A-725A3A2888F2}"/>
    <cellStyle name="Normal 10 13 4 4" xfId="996" xr:uid="{3A302401-D6B8-4B57-ABD1-CA083A0F6039}"/>
    <cellStyle name="Normal 10 13 4 5" xfId="997" xr:uid="{1C6FCF2F-1238-435A-AE01-02D822946B2F}"/>
    <cellStyle name="Normal 10 13 5" xfId="998" xr:uid="{369F24FB-0D23-4FF3-A885-AA232B64F4C0}"/>
    <cellStyle name="Normal 10 13 5 2" xfId="999" xr:uid="{A7F17222-C27D-4320-857D-2A2918B1E6F9}"/>
    <cellStyle name="Normal 10 13 6" xfId="1000" xr:uid="{95A0E81A-90A1-4E6D-BBD9-CBD7DB0DFD31}"/>
    <cellStyle name="Normal 10 13 7" xfId="1001" xr:uid="{09A5431E-0D86-452F-9F5B-715BB4BAC25E}"/>
    <cellStyle name="Normal 10 13 8" xfId="1002" xr:uid="{DAB31E7B-7D08-4D44-953F-4308723BEC59}"/>
    <cellStyle name="Normal 10 13 9" xfId="1003" xr:uid="{124DA126-5D85-47E3-A50A-56496E247FF5}"/>
    <cellStyle name="Normal 10 14" xfId="1004" xr:uid="{9FE81680-3D0E-4F2A-9346-70E90F297A3D}"/>
    <cellStyle name="Normal 10 14 10" xfId="1005" xr:uid="{7239F6C2-9B2B-4DBA-AC48-58E8632B3BE3}"/>
    <cellStyle name="Normal 10 14 11" xfId="1006" xr:uid="{34B37A17-C497-43E3-BF5F-AA60F8E0F5EC}"/>
    <cellStyle name="Normal 10 14 12" xfId="1007" xr:uid="{F6461F52-FE82-4D36-9D6D-BBB5216CFA15}"/>
    <cellStyle name="Normal 10 14 13" xfId="1008" xr:uid="{CD23A46F-04C3-478B-A646-FA13D9ACA4BD}"/>
    <cellStyle name="Normal 10 14 14" xfId="1009" xr:uid="{591B7F96-04C5-4316-9728-398D19B4BB9A}"/>
    <cellStyle name="Normal 10 14 2" xfId="1010" xr:uid="{A3CDCDCB-4DFD-44AC-A5CD-49C9E317FDEE}"/>
    <cellStyle name="Normal 10 14 2 10" xfId="1011" xr:uid="{EBD60E6C-516E-4964-B759-C74C48CA78AC}"/>
    <cellStyle name="Normal 10 14 2 11" xfId="1012" xr:uid="{9CA9D6C0-61ED-4B94-A584-26A6E4927E45}"/>
    <cellStyle name="Normal 10 14 2 12" xfId="1013" xr:uid="{80641417-926D-434C-9C3C-7B1ED4474D18}"/>
    <cellStyle name="Normal 10 14 2 13" xfId="1014" xr:uid="{120C577E-C02C-468A-BA88-0CC3E69D7B91}"/>
    <cellStyle name="Normal 10 14 2 2" xfId="1015" xr:uid="{C43812B0-0835-4E87-8BCA-748D2AC531A5}"/>
    <cellStyle name="Normal 10 14 2 2 10" xfId="1016" xr:uid="{FFEDFEF4-810F-4D10-8C9E-E13D6B6027BA}"/>
    <cellStyle name="Normal 10 14 2 2 11" xfId="1017" xr:uid="{DCFB6132-97E2-4F79-A6D3-69BE367DA5AF}"/>
    <cellStyle name="Normal 10 14 2 2 2" xfId="1018" xr:uid="{D45186DC-3180-4A3C-8C26-498DC37A9C06}"/>
    <cellStyle name="Normal 10 14 2 2 2 2" xfId="1019" xr:uid="{BABBD8B8-0DDB-44D8-B1CE-F1E1A225AF4D}"/>
    <cellStyle name="Normal 10 14 2 2 2 2 2" xfId="1020" xr:uid="{93EE22A1-1637-400D-B7AA-1707032ABB06}"/>
    <cellStyle name="Normal 10 14 2 2 2 3" xfId="1021" xr:uid="{78D429FC-CD8A-4E88-B827-5FC37F6E89B4}"/>
    <cellStyle name="Normal 10 14 2 2 2 4" xfId="1022" xr:uid="{0B813013-2DAD-45B3-A80F-E9AE79302361}"/>
    <cellStyle name="Normal 10 14 2 2 2 5" xfId="1023" xr:uid="{81C13ACC-A839-4840-B9B3-766E43B73158}"/>
    <cellStyle name="Normal 10 14 2 2 3" xfId="1024" xr:uid="{CD7CF82F-966A-48D7-8EB8-E24C48C96196}"/>
    <cellStyle name="Normal 10 14 2 2 3 2" xfId="1025" xr:uid="{92820C39-9A80-4B34-8648-808523A787EC}"/>
    <cellStyle name="Normal 10 14 2 2 4" xfId="1026" xr:uid="{53EA2F00-A65A-4B32-9346-D853D51C9E8D}"/>
    <cellStyle name="Normal 10 14 2 2 5" xfId="1027" xr:uid="{6FFC2C89-52A5-4DBC-AD51-C845DBDECC73}"/>
    <cellStyle name="Normal 10 14 2 2 6" xfId="1028" xr:uid="{FA54DBFA-07EF-494D-B712-866FE5F58B50}"/>
    <cellStyle name="Normal 10 14 2 2 7" xfId="1029" xr:uid="{181B758C-4863-4220-A56D-F2F05CACF61C}"/>
    <cellStyle name="Normal 10 14 2 2 8" xfId="1030" xr:uid="{F9DFB108-D950-4AED-B872-79C2C5FD7FD1}"/>
    <cellStyle name="Normal 10 14 2 2 9" xfId="1031" xr:uid="{8A4F115B-05A3-470C-9098-9EEE10C3C49C}"/>
    <cellStyle name="Normal 10 14 2 3" xfId="1032" xr:uid="{6C59AB2E-52E9-4C87-B504-8AAB250B0177}"/>
    <cellStyle name="Normal 10 14 2 3 2" xfId="1033" xr:uid="{3F625CB4-3B65-419F-BEDA-2234DFEB692E}"/>
    <cellStyle name="Normal 10 14 2 3 2 2" xfId="1034" xr:uid="{01CC6145-502A-4040-833A-BE164A53B41A}"/>
    <cellStyle name="Normal 10 14 2 3 3" xfId="1035" xr:uid="{644F529B-9225-4DDA-AB4B-745CED37B29D}"/>
    <cellStyle name="Normal 10 14 2 3 4" xfId="1036" xr:uid="{4A264A09-6480-45D9-BEC9-BEF404800118}"/>
    <cellStyle name="Normal 10 14 2 3 5" xfId="1037" xr:uid="{E601835E-DB3E-490C-AFEB-0656E9C1C0CB}"/>
    <cellStyle name="Normal 10 14 2 4" xfId="1038" xr:uid="{A6AB34F3-AE12-4467-BB58-BF3570D437D3}"/>
    <cellStyle name="Normal 10 14 2 4 2" xfId="1039" xr:uid="{B4828E0B-144B-4AD9-820D-22964999B4EA}"/>
    <cellStyle name="Normal 10 14 2 5" xfId="1040" xr:uid="{C90F90D9-8387-4C6F-986A-354F607EE254}"/>
    <cellStyle name="Normal 10 14 2 6" xfId="1041" xr:uid="{DB19C819-759E-4C23-A03B-D2F3D45AF886}"/>
    <cellStyle name="Normal 10 14 2 7" xfId="1042" xr:uid="{B3B14625-ED5B-4578-84BF-FD5E9D0D78E5}"/>
    <cellStyle name="Normal 10 14 2 8" xfId="1043" xr:uid="{202E35F7-CD46-4ED9-9CB3-9F205351128C}"/>
    <cellStyle name="Normal 10 14 2 9" xfId="1044" xr:uid="{A629F898-033A-4231-BE8E-74119D26F527}"/>
    <cellStyle name="Normal 10 14 3" xfId="1045" xr:uid="{2F7A9791-C168-4CF1-8950-3C801340A178}"/>
    <cellStyle name="Normal 10 14 3 10" xfId="1046" xr:uid="{04686048-BF21-420C-A42B-23B8FA0AD469}"/>
    <cellStyle name="Normal 10 14 3 11" xfId="1047" xr:uid="{A78B5269-04E9-4E1F-B371-E0FFFEBB5ACE}"/>
    <cellStyle name="Normal 10 14 3 2" xfId="1048" xr:uid="{F94BA042-67E4-48BD-AFBC-3CCC56B94A5E}"/>
    <cellStyle name="Normal 10 14 3 2 2" xfId="1049" xr:uid="{F2EC27DD-3534-44D2-A40E-5D7F4E236FFA}"/>
    <cellStyle name="Normal 10 14 3 2 2 2" xfId="1050" xr:uid="{1D10882E-D597-4908-AA5D-EE4319968061}"/>
    <cellStyle name="Normal 10 14 3 2 3" xfId="1051" xr:uid="{A95A1011-41EE-4ACC-BA85-3C896B3B07AB}"/>
    <cellStyle name="Normal 10 14 3 2 4" xfId="1052" xr:uid="{2F59BAE3-7D08-4BE8-9331-2B1964AC32CC}"/>
    <cellStyle name="Normal 10 14 3 2 5" xfId="1053" xr:uid="{84545D30-1AA5-4E11-9F3B-5994C03D890F}"/>
    <cellStyle name="Normal 10 14 3 3" xfId="1054" xr:uid="{E1BD6031-E1DC-44E2-9E51-C4BD4DBDB2F0}"/>
    <cellStyle name="Normal 10 14 3 3 2" xfId="1055" xr:uid="{7ACF9CE5-6C8C-4573-A513-5676FD73A609}"/>
    <cellStyle name="Normal 10 14 3 4" xfId="1056" xr:uid="{8AE7AB66-89F5-4EF2-B89D-F879F8D141C4}"/>
    <cellStyle name="Normal 10 14 3 5" xfId="1057" xr:uid="{CBD39116-D2B2-4258-BECB-7DB03274A8AE}"/>
    <cellStyle name="Normal 10 14 3 6" xfId="1058" xr:uid="{2C3F5A63-B773-49D4-B2B9-9BEB9A02EC7B}"/>
    <cellStyle name="Normal 10 14 3 7" xfId="1059" xr:uid="{E2D219C8-5C15-419B-AE76-0EF2037D502B}"/>
    <cellStyle name="Normal 10 14 3 8" xfId="1060" xr:uid="{D5445C8A-36E5-4941-9833-9FE37ECFF0C2}"/>
    <cellStyle name="Normal 10 14 3 9" xfId="1061" xr:uid="{BF0A8937-ED01-4F1C-A3C6-5674B4164696}"/>
    <cellStyle name="Normal 10 14 4" xfId="1062" xr:uid="{AE802282-90D7-462A-A6AD-EA54632477A3}"/>
    <cellStyle name="Normal 10 14 4 2" xfId="1063" xr:uid="{F6000BC8-6073-4A3A-9E0E-17BECE6BE966}"/>
    <cellStyle name="Normal 10 14 4 2 2" xfId="1064" xr:uid="{61034CDE-970D-4676-9E2D-336705A5E9D7}"/>
    <cellStyle name="Normal 10 14 4 3" xfId="1065" xr:uid="{2D4CC4FE-FA3A-4FB3-BE44-B502A67BC2F7}"/>
    <cellStyle name="Normal 10 14 4 4" xfId="1066" xr:uid="{8CA31A34-5B59-4FA5-A3AF-ED038375B2CD}"/>
    <cellStyle name="Normal 10 14 4 5" xfId="1067" xr:uid="{1212AB42-E400-4985-B3A2-B77A80724FEC}"/>
    <cellStyle name="Normal 10 14 5" xfId="1068" xr:uid="{12C0C8F9-46F8-4896-BD27-8F6939F87372}"/>
    <cellStyle name="Normal 10 14 5 2" xfId="1069" xr:uid="{E7AE528B-1FE4-4D7A-A034-2BA23E7763F7}"/>
    <cellStyle name="Normal 10 14 6" xfId="1070" xr:uid="{5A112A05-012E-47A4-832A-177B2AC21627}"/>
    <cellStyle name="Normal 10 14 7" xfId="1071" xr:uid="{ED9F09C1-AB71-4B9B-B1C9-FD06AF315FE6}"/>
    <cellStyle name="Normal 10 14 8" xfId="1072" xr:uid="{0A51480D-F137-41F0-8D70-9EBD3CDC13F0}"/>
    <cellStyle name="Normal 10 14 9" xfId="1073" xr:uid="{BA13967F-3550-4CA2-B590-DCAAA70C90F6}"/>
    <cellStyle name="Normal 10 15" xfId="1074" xr:uid="{0C32B4F4-CB68-456B-B686-C4192821D0D6}"/>
    <cellStyle name="Normal 10 15 10" xfId="1075" xr:uid="{7B0106FC-5C99-463D-BFF6-E5D438774174}"/>
    <cellStyle name="Normal 10 15 11" xfId="1076" xr:uid="{D3D2A460-93F3-4E15-9E5C-312AB80904C9}"/>
    <cellStyle name="Normal 10 15 12" xfId="1077" xr:uid="{8F2BE984-B33A-4025-AEED-4BA9B17F8855}"/>
    <cellStyle name="Normal 10 15 13" xfId="1078" xr:uid="{CC40841F-1610-49D9-B9B2-28983D4D74E8}"/>
    <cellStyle name="Normal 10 15 14" xfId="1079" xr:uid="{E1B25D32-83D6-4609-A3B2-B4137A3C01DB}"/>
    <cellStyle name="Normal 10 15 2" xfId="1080" xr:uid="{E928699D-6919-46EE-BB46-1E3ECEA0745B}"/>
    <cellStyle name="Normal 10 15 2 10" xfId="1081" xr:uid="{C6CA7808-E20B-4234-B863-D69AE23C715D}"/>
    <cellStyle name="Normal 10 15 2 11" xfId="1082" xr:uid="{4956ED46-1D3C-47E4-B2ED-DE45B6E19138}"/>
    <cellStyle name="Normal 10 15 2 12" xfId="1083" xr:uid="{6F70807B-A5CD-41ED-AD3D-C1AE4988CFDA}"/>
    <cellStyle name="Normal 10 15 2 13" xfId="1084" xr:uid="{702FCA2E-AF5B-4F27-B176-DFB86D461A69}"/>
    <cellStyle name="Normal 10 15 2 2" xfId="1085" xr:uid="{6DD1F721-1C29-44DC-B22E-15C1997ABCC9}"/>
    <cellStyle name="Normal 10 15 2 2 10" xfId="1086" xr:uid="{C908C451-0E3D-476E-839C-64BE2390673E}"/>
    <cellStyle name="Normal 10 15 2 2 11" xfId="1087" xr:uid="{29EC8FAC-6AEC-471E-A03E-3CF2FED9450D}"/>
    <cellStyle name="Normal 10 15 2 2 2" xfId="1088" xr:uid="{0AB9E5AD-757E-453C-B90E-3BE338D433D1}"/>
    <cellStyle name="Normal 10 15 2 2 2 2" xfId="1089" xr:uid="{87EDDA61-ECDA-41FC-99FC-B2973BC7501D}"/>
    <cellStyle name="Normal 10 15 2 2 2 2 2" xfId="1090" xr:uid="{82D1497C-F4EE-4A86-8ABE-5C4FED15F54C}"/>
    <cellStyle name="Normal 10 15 2 2 2 3" xfId="1091" xr:uid="{C64C196B-003C-4D62-9544-DC49C778A2FF}"/>
    <cellStyle name="Normal 10 15 2 2 2 4" xfId="1092" xr:uid="{7B02EC9F-422E-4860-8396-EA4854667763}"/>
    <cellStyle name="Normal 10 15 2 2 2 5" xfId="1093" xr:uid="{858FB4DD-FC97-4902-81DE-F2EF47ADD182}"/>
    <cellStyle name="Normal 10 15 2 2 3" xfId="1094" xr:uid="{A33939AB-C6FC-4247-9D84-1FBC813A4FF6}"/>
    <cellStyle name="Normal 10 15 2 2 3 2" xfId="1095" xr:uid="{B197E03B-3D81-4888-9E3B-52A59FEC434A}"/>
    <cellStyle name="Normal 10 15 2 2 4" xfId="1096" xr:uid="{A67B47A6-6559-4028-A5CF-4807E13CF590}"/>
    <cellStyle name="Normal 10 15 2 2 5" xfId="1097" xr:uid="{5813F56F-FF0E-43DE-99FE-95EB47572924}"/>
    <cellStyle name="Normal 10 15 2 2 6" xfId="1098" xr:uid="{922F8049-44F6-4003-8B57-EDE58070E957}"/>
    <cellStyle name="Normal 10 15 2 2 7" xfId="1099" xr:uid="{A5129A6F-F870-4476-A8D6-3C96390EBC33}"/>
    <cellStyle name="Normal 10 15 2 2 8" xfId="1100" xr:uid="{8A0F6C04-0D9B-41AA-9533-BA64F7319F07}"/>
    <cellStyle name="Normal 10 15 2 2 9" xfId="1101" xr:uid="{3B8FDB61-5076-4704-AB82-E9174B05A166}"/>
    <cellStyle name="Normal 10 15 2 3" xfId="1102" xr:uid="{716072B7-4254-46AA-A9A4-CBDA804D6D3E}"/>
    <cellStyle name="Normal 10 15 2 3 2" xfId="1103" xr:uid="{E0CA23E8-DB00-44DC-8AD0-37F9B99818AB}"/>
    <cellStyle name="Normal 10 15 2 3 2 2" xfId="1104" xr:uid="{842EE593-1E22-4E1A-924B-0436E129D696}"/>
    <cellStyle name="Normal 10 15 2 3 3" xfId="1105" xr:uid="{730D1B38-3CB4-4BD0-A314-0F7C9B3ADE24}"/>
    <cellStyle name="Normal 10 15 2 3 4" xfId="1106" xr:uid="{097336E3-7128-4518-9216-55A1BA55FCA9}"/>
    <cellStyle name="Normal 10 15 2 3 5" xfId="1107" xr:uid="{311CAC64-1AFF-46BB-984C-BF0F961F86BC}"/>
    <cellStyle name="Normal 10 15 2 4" xfId="1108" xr:uid="{B0E46064-BAEA-44D2-88A1-1E7A566D8695}"/>
    <cellStyle name="Normal 10 15 2 4 2" xfId="1109" xr:uid="{019BC222-A8C9-472D-82FD-75A5A79F87AB}"/>
    <cellStyle name="Normal 10 15 2 5" xfId="1110" xr:uid="{AD733014-9BC8-4B19-8C0D-34C6F365EBD1}"/>
    <cellStyle name="Normal 10 15 2 6" xfId="1111" xr:uid="{9E365296-0F6B-4CAB-96D5-0E7208FB69A1}"/>
    <cellStyle name="Normal 10 15 2 7" xfId="1112" xr:uid="{64BA35DF-2113-433B-B1A4-A9DAA0B8F01C}"/>
    <cellStyle name="Normal 10 15 2 8" xfId="1113" xr:uid="{FB9BE8D4-D80C-4410-8346-F802D256B326}"/>
    <cellStyle name="Normal 10 15 2 9" xfId="1114" xr:uid="{FC21B276-E309-4A4B-BD0C-74D2D1BAA027}"/>
    <cellStyle name="Normal 10 15 3" xfId="1115" xr:uid="{DD65CCF7-E430-4113-B7D1-5D2DD4F5FBCE}"/>
    <cellStyle name="Normal 10 15 3 10" xfId="1116" xr:uid="{BFE241F0-4804-40A1-88EA-F8D52ED04644}"/>
    <cellStyle name="Normal 10 15 3 11" xfId="1117" xr:uid="{9D55B95E-C17F-4E73-99B8-E5E328717F83}"/>
    <cellStyle name="Normal 10 15 3 2" xfId="1118" xr:uid="{331E5554-8C70-43C5-9819-CA9EE7D9C4A7}"/>
    <cellStyle name="Normal 10 15 3 2 2" xfId="1119" xr:uid="{BF945C23-B6AE-47FF-A60F-D07AF6A18C7E}"/>
    <cellStyle name="Normal 10 15 3 2 2 2" xfId="1120" xr:uid="{9A0E592C-DEA7-4059-8A64-FB45492D3A89}"/>
    <cellStyle name="Normal 10 15 3 2 3" xfId="1121" xr:uid="{C0BE22EA-CB2D-49DA-BFA3-5B9410FA7632}"/>
    <cellStyle name="Normal 10 15 3 2 4" xfId="1122" xr:uid="{B6CF7307-688A-48ED-AC0E-F93660CC047C}"/>
    <cellStyle name="Normal 10 15 3 2 5" xfId="1123" xr:uid="{CB23DD2B-A4D8-42DE-96CC-F71B41EE9D69}"/>
    <cellStyle name="Normal 10 15 3 3" xfId="1124" xr:uid="{67B1F6FD-D109-4392-8324-CE7C807A40EC}"/>
    <cellStyle name="Normal 10 15 3 3 2" xfId="1125" xr:uid="{31C22EEF-B254-4881-B39C-ABAD7E6E2B9F}"/>
    <cellStyle name="Normal 10 15 3 4" xfId="1126" xr:uid="{FFB93371-7464-442C-A054-25031477C73E}"/>
    <cellStyle name="Normal 10 15 3 5" xfId="1127" xr:uid="{FF4CF1A4-8180-4003-BB4E-A2235BFAF44D}"/>
    <cellStyle name="Normal 10 15 3 6" xfId="1128" xr:uid="{1B37C522-6665-4DC4-BE33-F29ADAAB5EE6}"/>
    <cellStyle name="Normal 10 15 3 7" xfId="1129" xr:uid="{DB34D5E3-46FB-487F-AB6F-A929F2DE7F89}"/>
    <cellStyle name="Normal 10 15 3 8" xfId="1130" xr:uid="{2AB63DE1-2A81-49BF-86E4-B8341B2F56A9}"/>
    <cellStyle name="Normal 10 15 3 9" xfId="1131" xr:uid="{DC45AFF0-EDC4-496C-940D-D72152BC8CD0}"/>
    <cellStyle name="Normal 10 15 4" xfId="1132" xr:uid="{042D0DA6-82C8-4364-806E-81712C3C0B36}"/>
    <cellStyle name="Normal 10 15 4 2" xfId="1133" xr:uid="{9F252415-CEE3-4743-B6C0-DAF596F8A241}"/>
    <cellStyle name="Normal 10 15 4 2 2" xfId="1134" xr:uid="{A1FD8C29-25B9-4D5C-8B44-DEC828F3B4FA}"/>
    <cellStyle name="Normal 10 15 4 3" xfId="1135" xr:uid="{6A6ACF94-EB2A-425E-9083-BE71B6AFAE6C}"/>
    <cellStyle name="Normal 10 15 4 4" xfId="1136" xr:uid="{55846D41-0EBF-445C-BE13-E51C2787D359}"/>
    <cellStyle name="Normal 10 15 4 5" xfId="1137" xr:uid="{6057A2D0-C2C7-4CFF-A253-08C8D2772892}"/>
    <cellStyle name="Normal 10 15 5" xfId="1138" xr:uid="{8C339F9B-CF61-4E11-9462-D060E4C2B348}"/>
    <cellStyle name="Normal 10 15 5 2" xfId="1139" xr:uid="{0430FCDA-3271-432D-878A-E51ADD7441B4}"/>
    <cellStyle name="Normal 10 15 6" xfId="1140" xr:uid="{786623B4-140A-4602-B174-369BDB860E81}"/>
    <cellStyle name="Normal 10 15 7" xfId="1141" xr:uid="{582287C5-F3C7-4F3B-A925-70A499625FB6}"/>
    <cellStyle name="Normal 10 15 8" xfId="1142" xr:uid="{88EF5A7F-BBE0-45E6-AADC-DFDC0B54AE2D}"/>
    <cellStyle name="Normal 10 15 9" xfId="1143" xr:uid="{DCED1D38-4DF0-45C1-95D2-A91EC7A70FDA}"/>
    <cellStyle name="Normal 10 16" xfId="1144" xr:uid="{01188D2F-D5B9-4377-9D7B-4731145F58E3}"/>
    <cellStyle name="Normal 10 16 10" xfId="1145" xr:uid="{00E24380-702B-4C4B-AFA1-2B7796D31252}"/>
    <cellStyle name="Normal 10 16 11" xfId="1146" xr:uid="{90382C2D-006C-4F37-B208-089C303FB3A6}"/>
    <cellStyle name="Normal 10 16 12" xfId="1147" xr:uid="{37F838D4-9B34-4F81-BF94-18262299464A}"/>
    <cellStyle name="Normal 10 16 13" xfId="1148" xr:uid="{0425079A-4ED0-4643-BD41-CB8A33233EAD}"/>
    <cellStyle name="Normal 10 16 14" xfId="1149" xr:uid="{156EC698-2ECE-48DF-BD0C-53D8D39A54F3}"/>
    <cellStyle name="Normal 10 16 2" xfId="1150" xr:uid="{9020CA01-C12A-4A11-B94D-B9B6F0302F8B}"/>
    <cellStyle name="Normal 10 16 2 10" xfId="1151" xr:uid="{0ED69EB2-EFDD-4567-B1DA-9B14289C8724}"/>
    <cellStyle name="Normal 10 16 2 11" xfId="1152" xr:uid="{1340F75B-94A4-43FB-8DF6-3FEDDD63C36F}"/>
    <cellStyle name="Normal 10 16 2 12" xfId="1153" xr:uid="{FD2D43A9-CFCE-4D7B-BD26-F1CDF63B1A23}"/>
    <cellStyle name="Normal 10 16 2 13" xfId="1154" xr:uid="{81F40F9A-ED5C-4A4C-9A6C-F72531325452}"/>
    <cellStyle name="Normal 10 16 2 2" xfId="1155" xr:uid="{7F678A3F-9EF9-4663-8597-F695CA8E06A5}"/>
    <cellStyle name="Normal 10 16 2 2 10" xfId="1156" xr:uid="{34CE4198-C6E4-48D9-96FC-0B2DF2D641D4}"/>
    <cellStyle name="Normal 10 16 2 2 11" xfId="1157" xr:uid="{BCB0F93C-88A4-4872-841F-6E8B8E4545C3}"/>
    <cellStyle name="Normal 10 16 2 2 2" xfId="1158" xr:uid="{058413A6-DC89-42A0-9479-BCF381539FE5}"/>
    <cellStyle name="Normal 10 16 2 2 2 2" xfId="1159" xr:uid="{2B96619B-AB17-452E-88F1-6D6EFC732731}"/>
    <cellStyle name="Normal 10 16 2 2 2 2 2" xfId="1160" xr:uid="{1F5B13D6-F8CD-4D81-9A2E-F88CF24135B2}"/>
    <cellStyle name="Normal 10 16 2 2 2 3" xfId="1161" xr:uid="{821A3AE8-8DCC-46A4-8E67-02789C1D8A85}"/>
    <cellStyle name="Normal 10 16 2 2 2 4" xfId="1162" xr:uid="{DFB4AEEF-155A-4B3B-84A6-35CAFCBD240E}"/>
    <cellStyle name="Normal 10 16 2 2 2 5" xfId="1163" xr:uid="{0D3490D5-FC90-4A00-98EF-8CD32005913D}"/>
    <cellStyle name="Normal 10 16 2 2 3" xfId="1164" xr:uid="{90576631-3C39-4C18-ADBD-28BA2A950799}"/>
    <cellStyle name="Normal 10 16 2 2 3 2" xfId="1165" xr:uid="{7A120919-1CF1-44EC-9909-7109A499FF66}"/>
    <cellStyle name="Normal 10 16 2 2 4" xfId="1166" xr:uid="{757403F1-BFB3-43B3-86E1-19A4CF6136F4}"/>
    <cellStyle name="Normal 10 16 2 2 5" xfId="1167" xr:uid="{40D65A63-A561-420B-85B9-67C11714E0F5}"/>
    <cellStyle name="Normal 10 16 2 2 6" xfId="1168" xr:uid="{58D4F6A7-FB49-49EC-878D-1A862BB53F50}"/>
    <cellStyle name="Normal 10 16 2 2 7" xfId="1169" xr:uid="{936EE219-A752-4C67-84DC-8007954BA0C4}"/>
    <cellStyle name="Normal 10 16 2 2 8" xfId="1170" xr:uid="{D77A9E5A-AC1F-44D6-B12F-89CB0602F99B}"/>
    <cellStyle name="Normal 10 16 2 2 9" xfId="1171" xr:uid="{E8B9BB38-01F2-4B95-8802-0617ABB9B9DA}"/>
    <cellStyle name="Normal 10 16 2 3" xfId="1172" xr:uid="{DD541FCD-3318-4A73-B17C-54243858F01C}"/>
    <cellStyle name="Normal 10 16 2 3 2" xfId="1173" xr:uid="{0DD3835B-CD72-495F-8132-82D5779E817E}"/>
    <cellStyle name="Normal 10 16 2 3 2 2" xfId="1174" xr:uid="{9FBC27FA-C55B-497B-8B42-FBC68E657A41}"/>
    <cellStyle name="Normal 10 16 2 3 3" xfId="1175" xr:uid="{8EDCDAED-70D7-4959-B65A-47146827582F}"/>
    <cellStyle name="Normal 10 16 2 3 4" xfId="1176" xr:uid="{4F44EEC7-B993-4916-98EB-8EBFD0928D22}"/>
    <cellStyle name="Normal 10 16 2 3 5" xfId="1177" xr:uid="{B9DF6FDC-2232-40A4-B38B-57750161E1B1}"/>
    <cellStyle name="Normal 10 16 2 4" xfId="1178" xr:uid="{5501B74F-C34D-41D5-A99F-0A6167383A2A}"/>
    <cellStyle name="Normal 10 16 2 4 2" xfId="1179" xr:uid="{B238B3A8-4353-4657-A3EA-4A03B864943E}"/>
    <cellStyle name="Normal 10 16 2 5" xfId="1180" xr:uid="{8B8AC860-773F-4633-9AA2-DA692748761B}"/>
    <cellStyle name="Normal 10 16 2 6" xfId="1181" xr:uid="{9F1673F3-7911-49C1-B685-1AD5C9EE3036}"/>
    <cellStyle name="Normal 10 16 2 7" xfId="1182" xr:uid="{08841D1B-DF97-4B53-AF73-2FAD34F83D7E}"/>
    <cellStyle name="Normal 10 16 2 8" xfId="1183" xr:uid="{2BF2171D-0BA0-4A5A-B54C-CC448FB761B2}"/>
    <cellStyle name="Normal 10 16 2 9" xfId="1184" xr:uid="{A2632558-74E4-4388-A0A8-80AC04B2E129}"/>
    <cellStyle name="Normal 10 16 3" xfId="1185" xr:uid="{BE3FAAC8-86D7-46B3-937C-FFFCA2C1C15F}"/>
    <cellStyle name="Normal 10 16 3 10" xfId="1186" xr:uid="{45589579-D31B-4911-8296-AC01D90D3051}"/>
    <cellStyle name="Normal 10 16 3 11" xfId="1187" xr:uid="{F5AA8B6A-F4FC-4FBF-81D9-8C7DFB614E9C}"/>
    <cellStyle name="Normal 10 16 3 2" xfId="1188" xr:uid="{B7808794-B1BB-4055-94E9-0F4EED943D7D}"/>
    <cellStyle name="Normal 10 16 3 2 2" xfId="1189" xr:uid="{FF2DA01B-CFC4-455B-B736-B265F2299348}"/>
    <cellStyle name="Normal 10 16 3 2 2 2" xfId="1190" xr:uid="{770720AA-7893-4C0D-B90C-5A8D5AE451AC}"/>
    <cellStyle name="Normal 10 16 3 2 3" xfId="1191" xr:uid="{3B7BA6E5-C574-461F-BD59-48D9BCEAE1B0}"/>
    <cellStyle name="Normal 10 16 3 2 4" xfId="1192" xr:uid="{1207F3B5-F9B7-4EA2-8EC8-7DCFB2F7F88E}"/>
    <cellStyle name="Normal 10 16 3 2 5" xfId="1193" xr:uid="{AF38158C-3F00-4E0E-A418-51B7B67ACE5D}"/>
    <cellStyle name="Normal 10 16 3 3" xfId="1194" xr:uid="{88B26B9D-52A3-49E3-99CD-6C998AFA099F}"/>
    <cellStyle name="Normal 10 16 3 3 2" xfId="1195" xr:uid="{089E207B-53B4-4774-9972-FDDFD3BDA381}"/>
    <cellStyle name="Normal 10 16 3 4" xfId="1196" xr:uid="{AEC6741F-05FF-45DC-AF10-20AF9AECFDCC}"/>
    <cellStyle name="Normal 10 16 3 5" xfId="1197" xr:uid="{892C38BB-43D8-4578-8C80-B206E683666F}"/>
    <cellStyle name="Normal 10 16 3 6" xfId="1198" xr:uid="{56BA9801-0803-47E7-B438-09695E84534B}"/>
    <cellStyle name="Normal 10 16 3 7" xfId="1199" xr:uid="{4CC4D6A7-667E-4455-8F41-C4364F290142}"/>
    <cellStyle name="Normal 10 16 3 8" xfId="1200" xr:uid="{51E4AA03-82C9-417F-95CF-53EAFAC9A294}"/>
    <cellStyle name="Normal 10 16 3 9" xfId="1201" xr:uid="{D3BB029C-32BA-41EF-BC59-38618CEF5C7E}"/>
    <cellStyle name="Normal 10 16 4" xfId="1202" xr:uid="{F17C3696-FD26-436D-B4B8-575C9A5E3B91}"/>
    <cellStyle name="Normal 10 16 4 2" xfId="1203" xr:uid="{890CBC43-8EF5-435F-848C-3813797E6697}"/>
    <cellStyle name="Normal 10 16 4 2 2" xfId="1204" xr:uid="{86EDCBAB-2D2F-4EE2-B03D-1B7EA4CE60A6}"/>
    <cellStyle name="Normal 10 16 4 3" xfId="1205" xr:uid="{980CF06C-349E-4D13-9D58-22F352416C17}"/>
    <cellStyle name="Normal 10 16 4 4" xfId="1206" xr:uid="{C859D447-9DBA-436B-938D-102D805A318E}"/>
    <cellStyle name="Normal 10 16 4 5" xfId="1207" xr:uid="{EE9BDE15-8911-4CC7-A483-35620ADCE77A}"/>
    <cellStyle name="Normal 10 16 5" xfId="1208" xr:uid="{3221EDB0-EEF2-4578-93AA-E8109DB9DD80}"/>
    <cellStyle name="Normal 10 16 5 2" xfId="1209" xr:uid="{D9A78368-95A2-4163-914F-581F9E79C8A5}"/>
    <cellStyle name="Normal 10 16 6" xfId="1210" xr:uid="{91F8C798-C08B-4EFE-A12B-F7ACF2EB9306}"/>
    <cellStyle name="Normal 10 16 7" xfId="1211" xr:uid="{7AA0002F-6291-4BED-877B-48C0A7D9F758}"/>
    <cellStyle name="Normal 10 16 8" xfId="1212" xr:uid="{B618170D-614A-4C50-BED9-9809D1F19F05}"/>
    <cellStyle name="Normal 10 16 9" xfId="1213" xr:uid="{E07F4D43-D952-449E-B7AA-3518E33246AE}"/>
    <cellStyle name="Normal 10 17" xfId="1214" xr:uid="{1AD80BDA-A1FE-43D6-9D3A-7F8D830AAEB1}"/>
    <cellStyle name="Normal 10 17 10" xfId="1215" xr:uid="{EE72E260-9B61-48BC-A645-9FD7C065EA03}"/>
    <cellStyle name="Normal 10 17 11" xfId="1216" xr:uid="{61B51E56-A227-4730-991F-17DA9F6A0F68}"/>
    <cellStyle name="Normal 10 17 12" xfId="1217" xr:uid="{5AFD7E3D-D6EB-4320-99C7-398275537883}"/>
    <cellStyle name="Normal 10 17 13" xfId="1218" xr:uid="{E1ABB2C6-0490-49B1-87BB-56AAAB7C5958}"/>
    <cellStyle name="Normal 10 17 14" xfId="1219" xr:uid="{D7014CE0-AD7F-4076-ACC1-BC72866B0A9A}"/>
    <cellStyle name="Normal 10 17 2" xfId="1220" xr:uid="{E0DAFAB0-A5F4-4A78-BDA7-BAF1428491FC}"/>
    <cellStyle name="Normal 10 17 2 10" xfId="1221" xr:uid="{6A22F55F-FC22-403B-B4AC-B1F08B32AD2D}"/>
    <cellStyle name="Normal 10 17 2 11" xfId="1222" xr:uid="{56754A14-8F25-419C-A7F1-7AB31981A661}"/>
    <cellStyle name="Normal 10 17 2 12" xfId="1223" xr:uid="{ADB7BE00-DEAC-413D-8A8E-134CF51E5665}"/>
    <cellStyle name="Normal 10 17 2 13" xfId="1224" xr:uid="{9C3932D1-354C-4835-A05B-1263CB87C99D}"/>
    <cellStyle name="Normal 10 17 2 2" xfId="1225" xr:uid="{E236066A-117D-466A-9018-33484CD19360}"/>
    <cellStyle name="Normal 10 17 2 2 10" xfId="1226" xr:uid="{071C1897-E2E0-460F-90C5-D3879709683F}"/>
    <cellStyle name="Normal 10 17 2 2 11" xfId="1227" xr:uid="{C6ACBF70-AD30-4A80-91F0-DE3367E30850}"/>
    <cellStyle name="Normal 10 17 2 2 2" xfId="1228" xr:uid="{0A1192BF-7A96-4484-9A27-75B84C9203A7}"/>
    <cellStyle name="Normal 10 17 2 2 2 2" xfId="1229" xr:uid="{83B38046-9016-44D1-B3A6-EFDEA878AE9C}"/>
    <cellStyle name="Normal 10 17 2 2 2 2 2" xfId="1230" xr:uid="{5374885F-E965-49DC-9CBF-077501E56D57}"/>
    <cellStyle name="Normal 10 17 2 2 2 3" xfId="1231" xr:uid="{DE53401A-FF8F-432D-AAB7-83FC0CE05447}"/>
    <cellStyle name="Normal 10 17 2 2 2 4" xfId="1232" xr:uid="{1CDF163C-6708-4ACA-A0DE-BD71292FAC23}"/>
    <cellStyle name="Normal 10 17 2 2 2 5" xfId="1233" xr:uid="{FD87DFDC-8CF8-4869-8676-A60AD55560BB}"/>
    <cellStyle name="Normal 10 17 2 2 3" xfId="1234" xr:uid="{9F968D46-35D4-40EE-8F92-11AF6BCC7540}"/>
    <cellStyle name="Normal 10 17 2 2 3 2" xfId="1235" xr:uid="{3BED9091-1DC7-4530-B83A-5465A95C37D2}"/>
    <cellStyle name="Normal 10 17 2 2 4" xfId="1236" xr:uid="{F9B917C4-F508-47A4-8A8C-C6903806D4D2}"/>
    <cellStyle name="Normal 10 17 2 2 5" xfId="1237" xr:uid="{58707E0D-ECC8-424D-819C-BE7FDC8EFEC2}"/>
    <cellStyle name="Normal 10 17 2 2 6" xfId="1238" xr:uid="{9AC8CB5A-B097-49EA-AC36-3C27116B453F}"/>
    <cellStyle name="Normal 10 17 2 2 7" xfId="1239" xr:uid="{CA7F77E2-C591-449D-A23A-A1390DB417AC}"/>
    <cellStyle name="Normal 10 17 2 2 8" xfId="1240" xr:uid="{4E17C269-B4B7-42B2-AA11-BD4324E2DBF0}"/>
    <cellStyle name="Normal 10 17 2 2 9" xfId="1241" xr:uid="{B8B4B329-DAE3-4C68-9838-F28AFC831803}"/>
    <cellStyle name="Normal 10 17 2 3" xfId="1242" xr:uid="{8F0DD224-47C9-456F-AF6E-AD7230464F31}"/>
    <cellStyle name="Normal 10 17 2 3 2" xfId="1243" xr:uid="{9ECDA91C-E9A5-437C-9650-B77EEC27D0A9}"/>
    <cellStyle name="Normal 10 17 2 3 2 2" xfId="1244" xr:uid="{76EAE61C-05B8-40E5-B213-AF67F9717F26}"/>
    <cellStyle name="Normal 10 17 2 3 3" xfId="1245" xr:uid="{E935791E-14CB-4F08-B1F7-048E26D417A9}"/>
    <cellStyle name="Normal 10 17 2 3 4" xfId="1246" xr:uid="{0A6289FE-6796-4C60-8E64-360D0475F2DF}"/>
    <cellStyle name="Normal 10 17 2 3 5" xfId="1247" xr:uid="{C3170214-969B-4095-8C6F-38D058BDE79D}"/>
    <cellStyle name="Normal 10 17 2 4" xfId="1248" xr:uid="{24B6CCA6-206C-4A79-B950-6CC645E7D6C0}"/>
    <cellStyle name="Normal 10 17 2 4 2" xfId="1249" xr:uid="{A55DF063-AA89-41D7-9BC2-6DAA452B485C}"/>
    <cellStyle name="Normal 10 17 2 5" xfId="1250" xr:uid="{FA0804A4-74AB-4335-8959-9DF00FF5EB59}"/>
    <cellStyle name="Normal 10 17 2 6" xfId="1251" xr:uid="{E6388F4B-820D-4F88-905D-B72DA975C4FF}"/>
    <cellStyle name="Normal 10 17 2 7" xfId="1252" xr:uid="{7C96F1F2-602D-4BE1-84E9-4C8B442F8B67}"/>
    <cellStyle name="Normal 10 17 2 8" xfId="1253" xr:uid="{D49F7992-A4CE-4677-9FDC-048BDBA172D4}"/>
    <cellStyle name="Normal 10 17 2 9" xfId="1254" xr:uid="{6710CC7F-516A-43AC-A050-C646F02A7384}"/>
    <cellStyle name="Normal 10 17 3" xfId="1255" xr:uid="{36A9AD70-47E4-4FE4-9651-6F3E32B549FA}"/>
    <cellStyle name="Normal 10 17 3 10" xfId="1256" xr:uid="{5CA7E601-042A-4095-9A7B-50E1BAF41BE2}"/>
    <cellStyle name="Normal 10 17 3 11" xfId="1257" xr:uid="{DD9B9182-FD07-4697-A23D-BBA221BCD166}"/>
    <cellStyle name="Normal 10 17 3 2" xfId="1258" xr:uid="{AE77566A-5A7F-4C3C-AB6D-7CF2ED36AE32}"/>
    <cellStyle name="Normal 10 17 3 2 2" xfId="1259" xr:uid="{9D074F9C-169C-43B2-AC6A-DAD135C3B703}"/>
    <cellStyle name="Normal 10 17 3 2 2 2" xfId="1260" xr:uid="{0FBD91DB-D93C-4A88-B474-CECA76BE2A77}"/>
    <cellStyle name="Normal 10 17 3 2 3" xfId="1261" xr:uid="{E4698A48-37C9-4763-BB2A-16ED9E3FF4F9}"/>
    <cellStyle name="Normal 10 17 3 2 4" xfId="1262" xr:uid="{F8BF1899-9756-44CE-B392-67D4F1E34F71}"/>
    <cellStyle name="Normal 10 17 3 2 5" xfId="1263" xr:uid="{DC184E9A-2404-43DB-ABD9-C4E0A64A0EC3}"/>
    <cellStyle name="Normal 10 17 3 3" xfId="1264" xr:uid="{6A39961A-53AA-4049-B792-450808104616}"/>
    <cellStyle name="Normal 10 17 3 3 2" xfId="1265" xr:uid="{7C295C60-F277-462B-B207-C88EB4CCE88B}"/>
    <cellStyle name="Normal 10 17 3 4" xfId="1266" xr:uid="{C2D85ECA-A69D-4845-B366-A3282EFF0CF9}"/>
    <cellStyle name="Normal 10 17 3 5" xfId="1267" xr:uid="{DE5876DE-5EF4-4E7D-A065-944B566E7A0A}"/>
    <cellStyle name="Normal 10 17 3 6" xfId="1268" xr:uid="{8E833538-F05D-49DE-A8E5-FD7C8FAF265B}"/>
    <cellStyle name="Normal 10 17 3 7" xfId="1269" xr:uid="{5CB87F99-F3FA-4C06-BD94-4DE5ACA384AF}"/>
    <cellStyle name="Normal 10 17 3 8" xfId="1270" xr:uid="{AB181F8E-19BC-4D39-8718-9AAEA422AB4B}"/>
    <cellStyle name="Normal 10 17 3 9" xfId="1271" xr:uid="{8937BFA4-763D-47E0-8B51-B2C1B24D5981}"/>
    <cellStyle name="Normal 10 17 4" xfId="1272" xr:uid="{7ECA8E4B-AF62-45E5-91F6-1FB3DA9923B3}"/>
    <cellStyle name="Normal 10 17 4 2" xfId="1273" xr:uid="{FE4B2656-667B-4E0B-B597-385B6DDE09DD}"/>
    <cellStyle name="Normal 10 17 4 2 2" xfId="1274" xr:uid="{6A9C4BD0-BA00-405C-9F60-67FBEAA3F914}"/>
    <cellStyle name="Normal 10 17 4 3" xfId="1275" xr:uid="{D8C7DABB-BFA1-442B-B976-EE45E8D80A35}"/>
    <cellStyle name="Normal 10 17 4 4" xfId="1276" xr:uid="{5BDF8D95-1D12-4F83-BCCE-80A10F1A8CF5}"/>
    <cellStyle name="Normal 10 17 4 5" xfId="1277" xr:uid="{500E3900-C7A4-4020-BCD8-E2ABDD4ADD59}"/>
    <cellStyle name="Normal 10 17 5" xfId="1278" xr:uid="{49A0A3A3-CE9B-4412-80E4-279AD4F5F16E}"/>
    <cellStyle name="Normal 10 17 5 2" xfId="1279" xr:uid="{48F066FA-CD2E-4302-A5E5-8B9A3EEAC87A}"/>
    <cellStyle name="Normal 10 17 6" xfId="1280" xr:uid="{534E08B0-EB97-4E31-8AC9-7DAE899DEBB3}"/>
    <cellStyle name="Normal 10 17 7" xfId="1281" xr:uid="{04AE2219-8107-49F3-B7A7-A4111451D427}"/>
    <cellStyle name="Normal 10 17 8" xfId="1282" xr:uid="{F5D59DD7-75C8-4057-AA8D-C344CB4370F3}"/>
    <cellStyle name="Normal 10 17 9" xfId="1283" xr:uid="{36B93EB2-F3B1-4CE7-8C3C-D6029E5758C6}"/>
    <cellStyle name="Normal 10 18" xfId="1284" xr:uid="{726C13DC-0AA8-43FA-8E0E-4FAAD4FF470E}"/>
    <cellStyle name="Normal 10 18 10" xfId="1285" xr:uid="{7584134C-D725-4398-8DE6-DA22D990CF56}"/>
    <cellStyle name="Normal 10 18 11" xfId="1286" xr:uid="{06E47701-7077-4CD5-8230-4686524976DA}"/>
    <cellStyle name="Normal 10 18 12" xfId="1287" xr:uid="{54FDF56B-B897-449B-B50C-FBFD7E3065F6}"/>
    <cellStyle name="Normal 10 18 13" xfId="1288" xr:uid="{24CB3CDC-AF2A-4DEC-85BE-CB787419AE2B}"/>
    <cellStyle name="Normal 10 18 14" xfId="1289" xr:uid="{964C9A57-E333-4540-A98D-5F7CB1329B13}"/>
    <cellStyle name="Normal 10 18 2" xfId="1290" xr:uid="{1B9E0AFE-E5B8-4B55-B209-A7DB0AEA88F4}"/>
    <cellStyle name="Normal 10 18 2 10" xfId="1291" xr:uid="{2B0DD647-EB45-4442-A13A-3105A175F5DE}"/>
    <cellStyle name="Normal 10 18 2 11" xfId="1292" xr:uid="{EE5BF09D-73FC-4093-9F48-B4CAD76F1D1B}"/>
    <cellStyle name="Normal 10 18 2 12" xfId="1293" xr:uid="{2E2843B0-29C5-4F6A-97EA-15C7462F563F}"/>
    <cellStyle name="Normal 10 18 2 13" xfId="1294" xr:uid="{8432167E-964A-45DD-855E-279D1BA94D8F}"/>
    <cellStyle name="Normal 10 18 2 2" xfId="1295" xr:uid="{82863954-35CD-41B8-BCDE-1F00DD0209B8}"/>
    <cellStyle name="Normal 10 18 2 2 10" xfId="1296" xr:uid="{F717EF45-E2DF-475C-8C11-D56D5CEAC170}"/>
    <cellStyle name="Normal 10 18 2 2 11" xfId="1297" xr:uid="{E1A49A5D-6FD7-4F24-B243-3B19DF60561E}"/>
    <cellStyle name="Normal 10 18 2 2 2" xfId="1298" xr:uid="{4F4EE1BC-DFD0-4685-8C78-B240C337BB20}"/>
    <cellStyle name="Normal 10 18 2 2 2 2" xfId="1299" xr:uid="{13DF5193-0A70-42C7-B5F1-A56954201F9B}"/>
    <cellStyle name="Normal 10 18 2 2 2 2 2" xfId="1300" xr:uid="{C5E2C4B9-BD91-4786-BDB9-F20B3915E10D}"/>
    <cellStyle name="Normal 10 18 2 2 2 3" xfId="1301" xr:uid="{B86CB6B8-2AD8-409A-9036-41D97354FA2D}"/>
    <cellStyle name="Normal 10 18 2 2 2 4" xfId="1302" xr:uid="{0F62FEBE-A2EA-4EFA-8744-7FEFFEADE284}"/>
    <cellStyle name="Normal 10 18 2 2 2 5" xfId="1303" xr:uid="{CCAEA27B-0B4A-4B9F-A453-0446A3B217C2}"/>
    <cellStyle name="Normal 10 18 2 2 3" xfId="1304" xr:uid="{C69FA4C4-169C-4529-824E-5CE9D5A49DF0}"/>
    <cellStyle name="Normal 10 18 2 2 3 2" xfId="1305" xr:uid="{C6A277B5-5DA9-4284-AD0D-1AB6710BC98A}"/>
    <cellStyle name="Normal 10 18 2 2 4" xfId="1306" xr:uid="{245E155A-322B-41E6-A9BF-401C7D2B97A0}"/>
    <cellStyle name="Normal 10 18 2 2 5" xfId="1307" xr:uid="{42264227-A00E-4BD8-A4CF-442025F78374}"/>
    <cellStyle name="Normal 10 18 2 2 6" xfId="1308" xr:uid="{72E1EECE-E4C4-4C84-92C9-177317EEF9FE}"/>
    <cellStyle name="Normal 10 18 2 2 7" xfId="1309" xr:uid="{6C3AB4DF-F3E4-4FD7-A4E7-A4529A8BCBF6}"/>
    <cellStyle name="Normal 10 18 2 2 8" xfId="1310" xr:uid="{488266EE-5A3A-42BB-BD21-D93713778AC3}"/>
    <cellStyle name="Normal 10 18 2 2 9" xfId="1311" xr:uid="{173DE679-F679-4188-838F-6DC4FDD2AA7C}"/>
    <cellStyle name="Normal 10 18 2 3" xfId="1312" xr:uid="{DED9E810-EF85-432C-8DB4-BA64BD200571}"/>
    <cellStyle name="Normal 10 18 2 3 2" xfId="1313" xr:uid="{7A691248-AE1D-4BFB-AE97-34BAB2C1AE6E}"/>
    <cellStyle name="Normal 10 18 2 3 2 2" xfId="1314" xr:uid="{77573C94-BD62-42C6-8E6B-EA3D0843DE70}"/>
    <cellStyle name="Normal 10 18 2 3 3" xfId="1315" xr:uid="{C065A92E-D621-437C-AA01-C03061E5D663}"/>
    <cellStyle name="Normal 10 18 2 3 4" xfId="1316" xr:uid="{478A9648-9CE1-43FC-BC6F-D2F7FA787A8E}"/>
    <cellStyle name="Normal 10 18 2 3 5" xfId="1317" xr:uid="{D4ABB445-162A-49F5-8B0B-C5D72802D619}"/>
    <cellStyle name="Normal 10 18 2 4" xfId="1318" xr:uid="{3D4965D1-87B0-4FFC-8233-C2E67C98296E}"/>
    <cellStyle name="Normal 10 18 2 4 2" xfId="1319" xr:uid="{183BB25A-F4D0-4A60-81C7-748B77622EA2}"/>
    <cellStyle name="Normal 10 18 2 5" xfId="1320" xr:uid="{A6BC7EFF-4B0E-401B-8758-D79D68899366}"/>
    <cellStyle name="Normal 10 18 2 6" xfId="1321" xr:uid="{997AE7A1-2FAB-4D28-AF39-E38E1C007D03}"/>
    <cellStyle name="Normal 10 18 2 7" xfId="1322" xr:uid="{70C8D11C-5067-49FE-BE0A-D943FA3AC428}"/>
    <cellStyle name="Normal 10 18 2 8" xfId="1323" xr:uid="{84C30B17-C308-4093-A0CA-5E19CCB99FCC}"/>
    <cellStyle name="Normal 10 18 2 9" xfId="1324" xr:uid="{BAF83E29-4987-47C3-8C75-DEF17070EFDF}"/>
    <cellStyle name="Normal 10 18 3" xfId="1325" xr:uid="{49666F43-0527-4C36-8708-EFC5533BE77A}"/>
    <cellStyle name="Normal 10 18 3 10" xfId="1326" xr:uid="{CAD6C24E-A12A-41BC-BD85-DD66525261DE}"/>
    <cellStyle name="Normal 10 18 3 11" xfId="1327" xr:uid="{3659887D-2F84-4646-8BBF-48A54F36DF73}"/>
    <cellStyle name="Normal 10 18 3 2" xfId="1328" xr:uid="{D8F2FD8E-53EC-4938-A3CC-4087F3DE3125}"/>
    <cellStyle name="Normal 10 18 3 2 2" xfId="1329" xr:uid="{6AFF1A51-1C24-49CD-866F-368C7E258B13}"/>
    <cellStyle name="Normal 10 18 3 2 2 2" xfId="1330" xr:uid="{F2F4AC89-4DE0-4B45-991C-0C42DCF9EA7B}"/>
    <cellStyle name="Normal 10 18 3 2 3" xfId="1331" xr:uid="{FC2253CF-6B6D-408C-B346-3FAD5E09CFAC}"/>
    <cellStyle name="Normal 10 18 3 2 4" xfId="1332" xr:uid="{CB84779B-E730-419B-ADE8-5672EFFF9109}"/>
    <cellStyle name="Normal 10 18 3 2 5" xfId="1333" xr:uid="{93AE534B-55A0-4717-B1D5-FEC2DFEE6D8E}"/>
    <cellStyle name="Normal 10 18 3 3" xfId="1334" xr:uid="{6E231839-C32C-461F-9F74-D1FD5EDAADFD}"/>
    <cellStyle name="Normal 10 18 3 3 2" xfId="1335" xr:uid="{474A7A6E-85B2-4B33-8021-C1782DC39074}"/>
    <cellStyle name="Normal 10 18 3 4" xfId="1336" xr:uid="{C3DBCE71-4141-49A3-A08A-9A0B12BB4EB3}"/>
    <cellStyle name="Normal 10 18 3 5" xfId="1337" xr:uid="{150A08CA-D86E-4509-B1C6-A0129187536A}"/>
    <cellStyle name="Normal 10 18 3 6" xfId="1338" xr:uid="{5B8EF68A-7828-4C28-AE2E-25C1F28FDBE7}"/>
    <cellStyle name="Normal 10 18 3 7" xfId="1339" xr:uid="{28450FBC-55C7-4DFA-889B-605F6F0A8688}"/>
    <cellStyle name="Normal 10 18 3 8" xfId="1340" xr:uid="{9CAEE3B4-0D0F-4CA5-875C-9F0DA54F5700}"/>
    <cellStyle name="Normal 10 18 3 9" xfId="1341" xr:uid="{53ADE52F-F188-4495-98FF-2E7F751DA9A5}"/>
    <cellStyle name="Normal 10 18 4" xfId="1342" xr:uid="{F26BC87B-52F8-4C81-94B4-22B3BCE27486}"/>
    <cellStyle name="Normal 10 18 4 2" xfId="1343" xr:uid="{C0785625-7995-421E-BBB8-3B2E6EE5ADB2}"/>
    <cellStyle name="Normal 10 18 4 2 2" xfId="1344" xr:uid="{6AB321EB-BF31-47C3-A159-93ED2426B302}"/>
    <cellStyle name="Normal 10 18 4 3" xfId="1345" xr:uid="{046D819B-EA04-4D61-9DCF-DC72BFDC4731}"/>
    <cellStyle name="Normal 10 18 4 4" xfId="1346" xr:uid="{7DAD8C59-407E-4E77-9483-D3E95918E9B2}"/>
    <cellStyle name="Normal 10 18 4 5" xfId="1347" xr:uid="{12B8F4A6-AFC3-496C-AF0F-2D238E839E58}"/>
    <cellStyle name="Normal 10 18 5" xfId="1348" xr:uid="{42DCC396-74AE-4A3D-A14F-C7B48768A6F8}"/>
    <cellStyle name="Normal 10 18 5 2" xfId="1349" xr:uid="{79139BBE-D846-4551-AECC-99C2BA99E434}"/>
    <cellStyle name="Normal 10 18 6" xfId="1350" xr:uid="{530BFC0C-5C8E-4760-A463-47BBA0FC0438}"/>
    <cellStyle name="Normal 10 18 7" xfId="1351" xr:uid="{EE8E111B-8203-46E8-8826-54E07CF0F4F1}"/>
    <cellStyle name="Normal 10 18 8" xfId="1352" xr:uid="{A0924FB1-4145-4D5B-989F-CBC52549EA2C}"/>
    <cellStyle name="Normal 10 18 9" xfId="1353" xr:uid="{CFC70161-65F2-4309-961D-6054C42A72F1}"/>
    <cellStyle name="Normal 10 19" xfId="1354" xr:uid="{8A1F0483-C67E-452D-AD42-7B2051331281}"/>
    <cellStyle name="Normal 10 19 10" xfId="1355" xr:uid="{2982D90D-BA85-493B-8147-66E32CF853C4}"/>
    <cellStyle name="Normal 10 19 11" xfId="1356" xr:uid="{31CA7D49-D9D2-4189-965F-110A723200A9}"/>
    <cellStyle name="Normal 10 19 12" xfId="1357" xr:uid="{F5598CB7-7B58-4297-BBCA-2F484DDB30F7}"/>
    <cellStyle name="Normal 10 19 13" xfId="1358" xr:uid="{1B25D6DE-A1E9-4B85-850E-9CC99667F1DA}"/>
    <cellStyle name="Normal 10 19 14" xfId="1359" xr:uid="{AD72AB65-65FC-4EA3-BC73-5B0FF5AD81E5}"/>
    <cellStyle name="Normal 10 19 2" xfId="1360" xr:uid="{3A4006BC-40C7-42E9-A0AE-1FA14B2B9301}"/>
    <cellStyle name="Normal 10 19 2 10" xfId="1361" xr:uid="{5A96CAC0-C04D-4E74-AE1F-3ECC1F622F40}"/>
    <cellStyle name="Normal 10 19 2 11" xfId="1362" xr:uid="{90E30876-C7F3-4F38-AB43-D9100A8A81DF}"/>
    <cellStyle name="Normal 10 19 2 12" xfId="1363" xr:uid="{71F3B30A-D7D4-4270-973B-F4B6FE79641A}"/>
    <cellStyle name="Normal 10 19 2 13" xfId="1364" xr:uid="{26C5F3A2-6E67-4880-B578-6556AFFE08B3}"/>
    <cellStyle name="Normal 10 19 2 2" xfId="1365" xr:uid="{0D4F3CCD-DBC2-4EE6-B8C8-EE6C9DC3DCCC}"/>
    <cellStyle name="Normal 10 19 2 2 10" xfId="1366" xr:uid="{0DA2D420-5CF3-4521-8246-E3F150036FAB}"/>
    <cellStyle name="Normal 10 19 2 2 11" xfId="1367" xr:uid="{AF4694D4-9652-4261-A05C-4788B6AEE4DD}"/>
    <cellStyle name="Normal 10 19 2 2 2" xfId="1368" xr:uid="{230ABF6D-4EE5-422C-BE67-C70764A474C0}"/>
    <cellStyle name="Normal 10 19 2 2 2 2" xfId="1369" xr:uid="{32FF79CE-D054-46CC-AC01-2C6732ED4477}"/>
    <cellStyle name="Normal 10 19 2 2 2 2 2" xfId="1370" xr:uid="{334A9988-4453-4139-880B-6AC26C54A7D7}"/>
    <cellStyle name="Normal 10 19 2 2 2 3" xfId="1371" xr:uid="{110C53A8-E740-4562-8188-09BF67B71C9C}"/>
    <cellStyle name="Normal 10 19 2 2 2 4" xfId="1372" xr:uid="{052EB48E-8591-4C60-8315-4F84BD17146F}"/>
    <cellStyle name="Normal 10 19 2 2 2 5" xfId="1373" xr:uid="{BCCA7AF8-4CB3-4ECF-977F-6CD6322FFA4A}"/>
    <cellStyle name="Normal 10 19 2 2 3" xfId="1374" xr:uid="{A5BD6742-7F85-41DD-AB54-43C5D6771399}"/>
    <cellStyle name="Normal 10 19 2 2 3 2" xfId="1375" xr:uid="{16AB521A-D80D-4F55-8A2F-68BA3D199CCE}"/>
    <cellStyle name="Normal 10 19 2 2 4" xfId="1376" xr:uid="{5981985A-730D-4358-8689-8BC8D08DAE8B}"/>
    <cellStyle name="Normal 10 19 2 2 5" xfId="1377" xr:uid="{4E7A2C65-F32F-494E-BB91-2BA22888C07D}"/>
    <cellStyle name="Normal 10 19 2 2 6" xfId="1378" xr:uid="{B2EEEDD4-E6F1-48E7-8C13-5B1783F10E77}"/>
    <cellStyle name="Normal 10 19 2 2 7" xfId="1379" xr:uid="{5F81114C-1F3E-41D5-921C-42A8B496B8FF}"/>
    <cellStyle name="Normal 10 19 2 2 8" xfId="1380" xr:uid="{674F8131-BA18-4D77-8A5C-14C1E7867E5F}"/>
    <cellStyle name="Normal 10 19 2 2 9" xfId="1381" xr:uid="{41584378-633D-44F5-985E-B66EFA081434}"/>
    <cellStyle name="Normal 10 19 2 3" xfId="1382" xr:uid="{7A789A1F-E1CA-48E2-B071-3B9250F074BC}"/>
    <cellStyle name="Normal 10 19 2 3 2" xfId="1383" xr:uid="{7D0B0A71-3833-44C5-BA1B-578002345BDF}"/>
    <cellStyle name="Normal 10 19 2 3 2 2" xfId="1384" xr:uid="{EE1106A6-26FD-4B93-B5D7-4987C34964A2}"/>
    <cellStyle name="Normal 10 19 2 3 3" xfId="1385" xr:uid="{F69B2F05-7C66-4C1E-A769-CFE9908E52F2}"/>
    <cellStyle name="Normal 10 19 2 3 4" xfId="1386" xr:uid="{3FAEE130-ED2C-4485-9BFA-A75B6FEEF94A}"/>
    <cellStyle name="Normal 10 19 2 3 5" xfId="1387" xr:uid="{DB1D3410-52D1-437C-8200-30EDC5E12FD7}"/>
    <cellStyle name="Normal 10 19 2 4" xfId="1388" xr:uid="{E674CD25-4B4E-4725-B1FC-29DFCE71E96D}"/>
    <cellStyle name="Normal 10 19 2 4 2" xfId="1389" xr:uid="{2D7ECFF9-6F9F-4BFD-AFDB-5BE1C20F2992}"/>
    <cellStyle name="Normal 10 19 2 5" xfId="1390" xr:uid="{B2539CA9-FB4B-4D86-A065-F41B1B91BDFB}"/>
    <cellStyle name="Normal 10 19 2 6" xfId="1391" xr:uid="{4C75CA22-DF69-42CF-8095-1C05A52592C8}"/>
    <cellStyle name="Normal 10 19 2 7" xfId="1392" xr:uid="{C7A6A590-832D-4ED9-AA44-B5540164E824}"/>
    <cellStyle name="Normal 10 19 2 8" xfId="1393" xr:uid="{B4A87A21-68F0-4CF3-95BD-8B0F287927AB}"/>
    <cellStyle name="Normal 10 19 2 9" xfId="1394" xr:uid="{75FF8001-0588-42C5-A4CB-2A38879D5E5C}"/>
    <cellStyle name="Normal 10 19 3" xfId="1395" xr:uid="{3B11025D-1BE1-4E3D-B1F7-46040C61FF79}"/>
    <cellStyle name="Normal 10 19 3 10" xfId="1396" xr:uid="{AB4C6D35-A7B9-4582-8DE4-3AF5D5D8BDCE}"/>
    <cellStyle name="Normal 10 19 3 11" xfId="1397" xr:uid="{28B6B9B1-9106-468B-99D3-8D28588B9BE6}"/>
    <cellStyle name="Normal 10 19 3 2" xfId="1398" xr:uid="{54691EB5-73DF-44DF-959E-99FA084B0FE6}"/>
    <cellStyle name="Normal 10 19 3 2 2" xfId="1399" xr:uid="{04E933EA-E0F9-40B0-995A-DAC5BD394CE3}"/>
    <cellStyle name="Normal 10 19 3 2 2 2" xfId="1400" xr:uid="{C4E47004-F3E2-4111-98A3-93A2B94184E9}"/>
    <cellStyle name="Normal 10 19 3 2 3" xfId="1401" xr:uid="{35EAADA4-DB25-4ECE-99D1-EBB87F7CAB17}"/>
    <cellStyle name="Normal 10 19 3 2 4" xfId="1402" xr:uid="{4980203C-1E86-4C2E-B80E-D6D16308A885}"/>
    <cellStyle name="Normal 10 19 3 2 5" xfId="1403" xr:uid="{BDF85782-C8AD-4444-8135-9FF973C29414}"/>
    <cellStyle name="Normal 10 19 3 3" xfId="1404" xr:uid="{24D5347B-F2A6-433A-8E91-BACBF8301583}"/>
    <cellStyle name="Normal 10 19 3 3 2" xfId="1405" xr:uid="{7095A5AF-0831-49DC-AE36-C56F4C25893A}"/>
    <cellStyle name="Normal 10 19 3 4" xfId="1406" xr:uid="{1C7CF509-F30E-48CB-A4DD-4369005F8BEC}"/>
    <cellStyle name="Normal 10 19 3 5" xfId="1407" xr:uid="{56B97141-4E23-42AF-BBA2-DAE512E9F4D1}"/>
    <cellStyle name="Normal 10 19 3 6" xfId="1408" xr:uid="{A1172631-7C6F-4C0C-882B-E128C596D3D0}"/>
    <cellStyle name="Normal 10 19 3 7" xfId="1409" xr:uid="{8B674C90-5F15-481C-81A3-A8D17451C0A0}"/>
    <cellStyle name="Normal 10 19 3 8" xfId="1410" xr:uid="{C7850870-0285-4580-8D09-9BD13668E08F}"/>
    <cellStyle name="Normal 10 19 3 9" xfId="1411" xr:uid="{7C11CDAE-2D75-4435-889B-9008F24701D3}"/>
    <cellStyle name="Normal 10 19 4" xfId="1412" xr:uid="{7F6B0B69-52E1-4D1B-82AC-98FBCC77B4D0}"/>
    <cellStyle name="Normal 10 19 4 2" xfId="1413" xr:uid="{43A31D62-1FFF-4871-BA51-C23006D3BA05}"/>
    <cellStyle name="Normal 10 19 4 2 2" xfId="1414" xr:uid="{37656C90-461A-4327-A1D5-7E5C3FFCBE95}"/>
    <cellStyle name="Normal 10 19 4 3" xfId="1415" xr:uid="{D173CFAA-06CD-440F-A569-D599FED2D785}"/>
    <cellStyle name="Normal 10 19 4 4" xfId="1416" xr:uid="{8CD9920E-21C2-47C1-9FDA-E10658F4A2F1}"/>
    <cellStyle name="Normal 10 19 4 5" xfId="1417" xr:uid="{1755E442-D416-4E2E-9CCF-2191B514A49E}"/>
    <cellStyle name="Normal 10 19 5" xfId="1418" xr:uid="{587384C8-BB33-4463-9CE8-B01E241E685E}"/>
    <cellStyle name="Normal 10 19 5 2" xfId="1419" xr:uid="{1EF9001F-2234-4D19-AD0E-13AADCF78DA2}"/>
    <cellStyle name="Normal 10 19 6" xfId="1420" xr:uid="{41632E0C-1E3F-47FE-BBF3-A94C4C5F567F}"/>
    <cellStyle name="Normal 10 19 7" xfId="1421" xr:uid="{2C215E69-AE6F-4270-AB7E-9AF4424D0418}"/>
    <cellStyle name="Normal 10 19 8" xfId="1422" xr:uid="{B940E23A-20E2-43B7-8858-7723F35D4491}"/>
    <cellStyle name="Normal 10 19 9" xfId="1423" xr:uid="{BCF26A26-09C4-4450-B0AA-8270A024A55B}"/>
    <cellStyle name="Normal 10 2" xfId="1424" xr:uid="{D556E554-B009-4D06-85B0-1859EA0FE774}"/>
    <cellStyle name="Normal 10 2 10" xfId="1425" xr:uid="{2B33EAB6-CC2C-47FF-9338-4D35C156F5A6}"/>
    <cellStyle name="Normal 10 2 11" xfId="1426" xr:uid="{4067EC7F-D72D-4BB4-91B7-22CA6089388E}"/>
    <cellStyle name="Normal 10 2 12" xfId="1427" xr:uid="{6FD81EC9-C19B-4985-8EC7-D98A67AC52F8}"/>
    <cellStyle name="Normal 10 2 13" xfId="1428" xr:uid="{34420139-0534-4BAE-AD39-F47E46E15DE9}"/>
    <cellStyle name="Normal 10 2 14" xfId="1429" xr:uid="{80043688-4C3F-49B2-A280-5F5E34A3587D}"/>
    <cellStyle name="Normal 10 2 15" xfId="1430" xr:uid="{6F4A7977-86EE-4E4E-A847-204A9D0C43F8}"/>
    <cellStyle name="Normal 10 2 16" xfId="1431" xr:uid="{15247939-2BA8-4352-AEDB-2208BCC20DAA}"/>
    <cellStyle name="Normal 10 2 17" xfId="1432" xr:uid="{98C3FEAD-2C30-423A-A49B-9A5DF3AC4652}"/>
    <cellStyle name="Normal 10 2 2" xfId="1433" xr:uid="{009B5C95-C858-4569-AF46-B5714792CACF}"/>
    <cellStyle name="Normal 10 2 2 10" xfId="1434" xr:uid="{3ACE969C-6CD6-4C77-B32E-8CBA10DC4259}"/>
    <cellStyle name="Normal 10 2 2 11" xfId="1435" xr:uid="{938EC8BF-8C41-48D8-B531-84342F5CC27A}"/>
    <cellStyle name="Normal 10 2 2 12" xfId="1436" xr:uid="{6695A76D-FD06-4F69-AFCE-C293475EA1B2}"/>
    <cellStyle name="Normal 10 2 2 13" xfId="1437" xr:uid="{5756C2DC-27CC-4404-B9AF-AE06DA839AE9}"/>
    <cellStyle name="Normal 10 2 2 2" xfId="1438" xr:uid="{6C50389A-502F-411C-A60B-967923954040}"/>
    <cellStyle name="Normal 10 2 2 2 10" xfId="1439" xr:uid="{EC54509C-70E8-4AD2-8B26-E274C12AA959}"/>
    <cellStyle name="Normal 10 2 2 2 11" xfId="1440" xr:uid="{16BC7B1E-CC94-411D-9D04-B2CCC77677C7}"/>
    <cellStyle name="Normal 10 2 2 2 2" xfId="1441" xr:uid="{2E87CC28-A826-44D9-9B92-572B84691CC1}"/>
    <cellStyle name="Normal 10 2 2 2 2 2" xfId="1442" xr:uid="{F8249AAA-0992-4EF6-AB76-236528DA2D5E}"/>
    <cellStyle name="Normal 10 2 2 2 2 2 2" xfId="1443" xr:uid="{28DE7282-BB78-46CE-82FD-611ABCAE7286}"/>
    <cellStyle name="Normal 10 2 2 2 2 3" xfId="1444" xr:uid="{03B76BD1-4DDF-4BE1-B669-864FE4BB06B7}"/>
    <cellStyle name="Normal 10 2 2 2 2 4" xfId="1445" xr:uid="{81BAC417-6C42-4BD9-8B66-5F2A417E5341}"/>
    <cellStyle name="Normal 10 2 2 2 2 5" xfId="1446" xr:uid="{58751D22-DAD3-4E23-84B0-E70A3A31E87F}"/>
    <cellStyle name="Normal 10 2 2 2 3" xfId="1447" xr:uid="{68110856-F713-4EEA-A416-761950BE85FD}"/>
    <cellStyle name="Normal 10 2 2 2 3 2" xfId="1448" xr:uid="{68AD43F4-E488-470C-A386-8340D6FA4182}"/>
    <cellStyle name="Normal 10 2 2 2 4" xfId="1449" xr:uid="{9D0F951C-3C02-45B9-875A-E77104CEF6CF}"/>
    <cellStyle name="Normal 10 2 2 2 5" xfId="1450" xr:uid="{B0A56FB1-2E66-4914-B30C-99FEEB4973E9}"/>
    <cellStyle name="Normal 10 2 2 2 6" xfId="1451" xr:uid="{F3D32FC4-8767-4DFC-8E57-F55285967383}"/>
    <cellStyle name="Normal 10 2 2 2 7" xfId="1452" xr:uid="{01307075-ED35-4D1B-A1D9-1FD2E68A8DF6}"/>
    <cellStyle name="Normal 10 2 2 2 8" xfId="1453" xr:uid="{7C146501-49ED-4DAA-AFC1-BE05A8317916}"/>
    <cellStyle name="Normal 10 2 2 2 9" xfId="1454" xr:uid="{8BAD82EF-0B4F-4980-969E-F49229813B10}"/>
    <cellStyle name="Normal 10 2 2 3" xfId="1455" xr:uid="{599AE50B-A43D-46AE-90E8-185AEB9DB4AC}"/>
    <cellStyle name="Normal 10 2 2 3 2" xfId="1456" xr:uid="{467E3729-8BE7-4F54-8BE7-6E114F360CD7}"/>
    <cellStyle name="Normal 10 2 2 3 2 2" xfId="1457" xr:uid="{3DB4F467-BDFC-4167-81E7-74C36C8DC0DA}"/>
    <cellStyle name="Normal 10 2 2 3 3" xfId="1458" xr:uid="{8C5EADF1-37D6-467D-8C14-AA5BBA052059}"/>
    <cellStyle name="Normal 10 2 2 3 4" xfId="1459" xr:uid="{0C43542F-7E84-473F-9E0A-923C1DDCF6CB}"/>
    <cellStyle name="Normal 10 2 2 3 5" xfId="1460" xr:uid="{E3FBDF85-75A9-4F32-A913-F7231D2C850C}"/>
    <cellStyle name="Normal 10 2 2 4" xfId="1461" xr:uid="{C7FE8585-173C-4334-B41B-62E5D8BF648E}"/>
    <cellStyle name="Normal 10 2 2 4 2" xfId="1462" xr:uid="{3A1CF6E9-D935-43CF-B28C-DE4D8B8FD06F}"/>
    <cellStyle name="Normal 10 2 2 5" xfId="1463" xr:uid="{FF06BE93-D657-4672-9AB1-D452333B806C}"/>
    <cellStyle name="Normal 10 2 2 6" xfId="1464" xr:uid="{DE13F3C5-0677-4F7B-BE30-55B1CD169FFB}"/>
    <cellStyle name="Normal 10 2 2 7" xfId="1465" xr:uid="{F93170E9-831D-4E3D-92A4-EE1CFB5D3914}"/>
    <cellStyle name="Normal 10 2 2 8" xfId="1466" xr:uid="{9ED26BA0-996F-42CA-85A3-16EC9822EC94}"/>
    <cellStyle name="Normal 10 2 2 9" xfId="1467" xr:uid="{1FE54D27-112A-480A-8541-B27FD5AA77A7}"/>
    <cellStyle name="Normal 10 2 3" xfId="1468" xr:uid="{888EDE1A-350D-4B41-8FC6-A482DD4E940D}"/>
    <cellStyle name="Normal 10 2 3 10" xfId="1469" xr:uid="{C773E8CF-6784-4783-A8BD-8789C26ECCEC}"/>
    <cellStyle name="Normal 10 2 3 11" xfId="1470" xr:uid="{5B2CD6EB-9D2D-4082-ACE3-E108449EE129}"/>
    <cellStyle name="Normal 10 2 3 2" xfId="1471" xr:uid="{28BFA43D-D04A-42A3-94B5-B6C16856DE32}"/>
    <cellStyle name="Normal 10 2 3 2 2" xfId="1472" xr:uid="{1249C14C-9922-4998-A224-2C144DE8825C}"/>
    <cellStyle name="Normal 10 2 3 2 2 2" xfId="1473" xr:uid="{1CD5B0D0-AF4A-426E-BB57-373AF0DC23C5}"/>
    <cellStyle name="Normal 10 2 3 2 3" xfId="1474" xr:uid="{29BB2806-DE61-4D07-96FF-D7AA50565A50}"/>
    <cellStyle name="Normal 10 2 3 2 4" xfId="1475" xr:uid="{E69A63C4-69EF-4911-864A-528C181BFF15}"/>
    <cellStyle name="Normal 10 2 3 2 5" xfId="1476" xr:uid="{94A9B908-B7E8-4A54-9C79-C4D4372E9960}"/>
    <cellStyle name="Normal 10 2 3 3" xfId="1477" xr:uid="{1A5DEA39-4A4D-4632-9B42-CA5299D5B144}"/>
    <cellStyle name="Normal 10 2 3 3 2" xfId="1478" xr:uid="{F6136078-4224-461D-B719-F5C04BB13493}"/>
    <cellStyle name="Normal 10 2 3 4" xfId="1479" xr:uid="{6315B23F-3027-4C34-9FBC-B24DAE030FB3}"/>
    <cellStyle name="Normal 10 2 3 5" xfId="1480" xr:uid="{04F00DE3-E6CD-4BB1-B3FD-BCEDDA1FB22A}"/>
    <cellStyle name="Normal 10 2 3 6" xfId="1481" xr:uid="{B0A3C4A5-9BE5-40B5-B789-E31198CDFBF0}"/>
    <cellStyle name="Normal 10 2 3 7" xfId="1482" xr:uid="{D2F71A6A-A24A-4E02-9081-54EF4792072A}"/>
    <cellStyle name="Normal 10 2 3 8" xfId="1483" xr:uid="{4DBC72DE-8D9E-4152-91E2-87DF833FE1F2}"/>
    <cellStyle name="Normal 10 2 3 9" xfId="1484" xr:uid="{4934A9E4-F623-40A4-A2E7-EF17C70594D9}"/>
    <cellStyle name="Normal 10 2 4" xfId="1485" xr:uid="{4AFBBB60-3C2B-4AE3-85D2-2EA6EA20A06A}"/>
    <cellStyle name="Normal 10 2 4 2" xfId="1486" xr:uid="{113610A7-F1E7-4247-AE26-BE956170CFF1}"/>
    <cellStyle name="Normal 10 2 4 2 2" xfId="1487" xr:uid="{43B83E99-4636-4808-A1A1-6E8A1C876501}"/>
    <cellStyle name="Normal 10 2 4 3" xfId="1488" xr:uid="{6778C237-E26B-4A8E-9AD5-6A627F3EB970}"/>
    <cellStyle name="Normal 10 2 4 4" xfId="1489" xr:uid="{5338DC9D-0C13-404E-A37F-41BBD045F9CE}"/>
    <cellStyle name="Normal 10 2 4 5" xfId="1490" xr:uid="{A957623C-E133-4867-9B24-7EB23AA9DF23}"/>
    <cellStyle name="Normal 10 2 5" xfId="1491" xr:uid="{180E2915-2858-4FB3-BA0E-B7BB410A198B}"/>
    <cellStyle name="Normal 10 2 5 2" xfId="1492" xr:uid="{5D11A6BA-CBE1-4B3F-BE87-69AC47BBB588}"/>
    <cellStyle name="Normal 10 2 6" xfId="1493" xr:uid="{7BDFE6E2-B105-4AED-BEEB-554CC1F55B71}"/>
    <cellStyle name="Normal 10 2 7" xfId="1494" xr:uid="{B4827A73-4D2A-4911-9DFC-9000BA5F1067}"/>
    <cellStyle name="Normal 10 2 8" xfId="1495" xr:uid="{EDCDA3C3-405B-4598-8776-C5F718F6179B}"/>
    <cellStyle name="Normal 10 2 9" xfId="1496" xr:uid="{D3BE2C07-84D8-49FA-8FEE-E13FCC5FB072}"/>
    <cellStyle name="Normal 10 20" xfId="1497" xr:uid="{B8E078C4-378F-4B6E-AA33-02D416672BE5}"/>
    <cellStyle name="Normal 10 20 10" xfId="1498" xr:uid="{0D889024-F94F-4028-AE6F-93732991DF59}"/>
    <cellStyle name="Normal 10 20 11" xfId="1499" xr:uid="{143530DC-1A96-4A79-9DAF-4E56BE728803}"/>
    <cellStyle name="Normal 10 20 12" xfId="1500" xr:uid="{CC237EA1-4F5F-426F-8C82-82AA779D98DB}"/>
    <cellStyle name="Normal 10 20 13" xfId="1501" xr:uid="{8550FBDC-6531-4AFE-B87A-BECC2EB354C7}"/>
    <cellStyle name="Normal 10 20 14" xfId="1502" xr:uid="{486684F1-6305-457E-8631-C5EEE776471B}"/>
    <cellStyle name="Normal 10 20 2" xfId="1503" xr:uid="{B6E64104-9E64-4149-ABCA-017E5DC3FC2C}"/>
    <cellStyle name="Normal 10 20 2 10" xfId="1504" xr:uid="{C2884C2A-611B-41D2-9FD2-DD4F2A2E451E}"/>
    <cellStyle name="Normal 10 20 2 11" xfId="1505" xr:uid="{DFFF4CC4-FC8D-488E-91F4-480C2239866E}"/>
    <cellStyle name="Normal 10 20 2 12" xfId="1506" xr:uid="{60F3F5DC-9272-43F6-9384-C2F81A060408}"/>
    <cellStyle name="Normal 10 20 2 2" xfId="1507" xr:uid="{A311A995-48F8-413D-BCC2-8B2AE3E1EA79}"/>
    <cellStyle name="Normal 10 20 2 2 10" xfId="1508" xr:uid="{D969D739-B33B-4ACF-97D2-46BE63FDE66D}"/>
    <cellStyle name="Normal 10 20 2 2 11" xfId="1509" xr:uid="{0631E8D7-078F-4EDD-A240-1A2E2A9B6255}"/>
    <cellStyle name="Normal 10 20 2 2 2" xfId="1510" xr:uid="{EE920D97-92A1-4381-BFD4-143BA5DB9598}"/>
    <cellStyle name="Normal 10 20 2 2 2 2" xfId="1511" xr:uid="{D7393761-432A-46B6-9CBD-DA69B339B8C1}"/>
    <cellStyle name="Normal 10 20 2 2 2 2 2" xfId="1512" xr:uid="{527F6FFA-0C30-4B27-8091-571F7FA5FD42}"/>
    <cellStyle name="Normal 10 20 2 2 2 3" xfId="1513" xr:uid="{C4FB17F1-1A45-4969-B7C5-52193E9A5574}"/>
    <cellStyle name="Normal 10 20 2 2 2 4" xfId="1514" xr:uid="{FB8F0DEF-A75F-448D-B926-8D85866D0A51}"/>
    <cellStyle name="Normal 10 20 2 2 2 5" xfId="1515" xr:uid="{CFEF16CD-175B-424C-98BC-806B2538AF96}"/>
    <cellStyle name="Normal 10 20 2 2 3" xfId="1516" xr:uid="{F6DB8619-BB2F-455A-81DA-D7322F287294}"/>
    <cellStyle name="Normal 10 20 2 2 3 2" xfId="1517" xr:uid="{708E5477-B00D-4202-B7BA-881DDEACA580}"/>
    <cellStyle name="Normal 10 20 2 2 4" xfId="1518" xr:uid="{B9B5A983-07C9-4DE0-BC80-E851FAEB17A2}"/>
    <cellStyle name="Normal 10 20 2 2 5" xfId="1519" xr:uid="{E83D075F-1AA5-4C7C-9F28-3B5093AFDBF9}"/>
    <cellStyle name="Normal 10 20 2 2 6" xfId="1520" xr:uid="{83721617-60F9-4E28-AFC2-8D93F0CBD3B6}"/>
    <cellStyle name="Normal 10 20 2 2 7" xfId="1521" xr:uid="{76AD00A3-EA99-4106-904C-87CB3134CB54}"/>
    <cellStyle name="Normal 10 20 2 2 8" xfId="1522" xr:uid="{10D50E21-33EE-4540-9A3B-2EAAA3D04F30}"/>
    <cellStyle name="Normal 10 20 2 2 9" xfId="1523" xr:uid="{F3A97A99-59D0-4F6C-9559-F72D59DE4D99}"/>
    <cellStyle name="Normal 10 20 2 3" xfId="1524" xr:uid="{C1A5BD6A-ECC0-4D27-A9C7-2EB711D626B9}"/>
    <cellStyle name="Normal 10 20 2 3 2" xfId="1525" xr:uid="{69571766-A25A-408F-A8EC-E69E145D27A5}"/>
    <cellStyle name="Normal 10 20 2 3 2 2" xfId="1526" xr:uid="{AD32F23A-00AA-495C-B60D-54C273CD4242}"/>
    <cellStyle name="Normal 10 20 2 3 3" xfId="1527" xr:uid="{906F87DE-31D5-4ED4-B050-82EAFB1563AB}"/>
    <cellStyle name="Normal 10 20 2 3 4" xfId="1528" xr:uid="{20791C99-739C-47BC-B039-300F4D0318FF}"/>
    <cellStyle name="Normal 10 20 2 3 5" xfId="1529" xr:uid="{364ADE3C-5A13-4D13-80F6-8C74581A5983}"/>
    <cellStyle name="Normal 10 20 2 4" xfId="1530" xr:uid="{AB11FA89-A663-4493-BD8B-E062F663AF01}"/>
    <cellStyle name="Normal 10 20 2 4 2" xfId="1531" xr:uid="{7135A1B7-487E-4799-98BD-4BF43566602B}"/>
    <cellStyle name="Normal 10 20 2 5" xfId="1532" xr:uid="{70976440-4178-407D-A909-9D4C904FE729}"/>
    <cellStyle name="Normal 10 20 2 6" xfId="1533" xr:uid="{3EA7A4A2-CC0C-4B78-8B09-8455938DD6D8}"/>
    <cellStyle name="Normal 10 20 2 7" xfId="1534" xr:uid="{E73DCDF7-49F9-4E2A-AC57-06F076D09B8E}"/>
    <cellStyle name="Normal 10 20 2 8" xfId="1535" xr:uid="{0DB6A29E-A223-42D7-9D0D-CDE245BE9E5E}"/>
    <cellStyle name="Normal 10 20 2 9" xfId="1536" xr:uid="{63A83020-DBAE-4307-AB0B-F2979BD80712}"/>
    <cellStyle name="Normal 10 20 3" xfId="1537" xr:uid="{E8FEA77E-9E4F-4EF6-89BE-D1ED15C73C5E}"/>
    <cellStyle name="Normal 10 20 3 10" xfId="1538" xr:uid="{D7D5953D-D22C-46EC-8412-87BEC2B93570}"/>
    <cellStyle name="Normal 10 20 3 11" xfId="1539" xr:uid="{104F4049-A510-4705-BC34-E89425D47666}"/>
    <cellStyle name="Normal 10 20 3 2" xfId="1540" xr:uid="{E588D94F-8291-45DE-BC65-C2C2A52C4FAC}"/>
    <cellStyle name="Normal 10 20 3 2 2" xfId="1541" xr:uid="{B0D6058E-8C9F-4DFA-97E6-FBF2670CE104}"/>
    <cellStyle name="Normal 10 20 3 2 2 2" xfId="1542" xr:uid="{0366E76B-FB1B-4951-BF22-22393ADBA075}"/>
    <cellStyle name="Normal 10 20 3 2 3" xfId="1543" xr:uid="{4E8759F2-9BBF-4CA4-9340-BA24E6BD3A74}"/>
    <cellStyle name="Normal 10 20 3 2 4" xfId="1544" xr:uid="{0EAD1D01-7779-42D0-B0D5-F2BC81AF2D70}"/>
    <cellStyle name="Normal 10 20 3 2 5" xfId="1545" xr:uid="{9D32035F-C46E-45AD-A593-12499470648A}"/>
    <cellStyle name="Normal 10 20 3 3" xfId="1546" xr:uid="{DC26944B-0061-4396-ABEC-2B639F86E4C3}"/>
    <cellStyle name="Normal 10 20 3 3 2" xfId="1547" xr:uid="{1A36CFA3-746D-4874-B775-B426E4DC5D68}"/>
    <cellStyle name="Normal 10 20 3 4" xfId="1548" xr:uid="{939F5A07-9653-40BB-A5EF-952BCA071B7E}"/>
    <cellStyle name="Normal 10 20 3 5" xfId="1549" xr:uid="{D64575DF-34F0-48D2-AF37-1C4556BA921E}"/>
    <cellStyle name="Normal 10 20 3 6" xfId="1550" xr:uid="{757989DD-AE4E-4493-ABA7-09A20FA486BB}"/>
    <cellStyle name="Normal 10 20 3 7" xfId="1551" xr:uid="{143E5F79-1442-4249-A81C-E4D80BA698CB}"/>
    <cellStyle name="Normal 10 20 3 8" xfId="1552" xr:uid="{61701CDA-4559-410D-ABD2-A4BAA088E861}"/>
    <cellStyle name="Normal 10 20 3 9" xfId="1553" xr:uid="{4591E50F-FA86-45ED-8D52-A7B9097765E8}"/>
    <cellStyle name="Normal 10 20 4" xfId="1554" xr:uid="{E0400D1D-0F11-4C30-A907-C123B5634007}"/>
    <cellStyle name="Normal 10 20 4 2" xfId="1555" xr:uid="{04237C6E-3AD5-4ACD-847D-12CEEF3BD727}"/>
    <cellStyle name="Normal 10 20 4 2 2" xfId="1556" xr:uid="{642198E5-0185-4DCE-9A45-F65F3FCDF817}"/>
    <cellStyle name="Normal 10 20 4 3" xfId="1557" xr:uid="{35040683-ECED-4FC3-833C-9BD6E3167DC6}"/>
    <cellStyle name="Normal 10 20 4 4" xfId="1558" xr:uid="{54D4CCA5-7DBD-4635-BF68-879FB0328312}"/>
    <cellStyle name="Normal 10 20 4 5" xfId="1559" xr:uid="{B287486E-13BC-4313-9BCD-4D13161FE5D7}"/>
    <cellStyle name="Normal 10 20 5" xfId="1560" xr:uid="{036F7FFF-72EE-4555-BB89-3D7D702BFD5B}"/>
    <cellStyle name="Normal 10 20 5 2" xfId="1561" xr:uid="{4DA0CC3C-6EE0-4884-8397-741443CB2F76}"/>
    <cellStyle name="Normal 10 20 6" xfId="1562" xr:uid="{3E0FCF25-3E5F-440A-9FE1-D135E8AA4AF6}"/>
    <cellStyle name="Normal 10 20 7" xfId="1563" xr:uid="{D965F85C-602C-4A1D-AEF2-E57F310D0310}"/>
    <cellStyle name="Normal 10 20 8" xfId="1564" xr:uid="{AB795802-D5C7-4FCE-9B48-33BEC252F83C}"/>
    <cellStyle name="Normal 10 20 9" xfId="1565" xr:uid="{78BE4D3F-F52B-43D1-BD93-2FC53FE0218D}"/>
    <cellStyle name="Normal 10 21" xfId="1566" xr:uid="{A1D601BA-6CAD-45A5-9317-1904E2FE2C58}"/>
    <cellStyle name="Normal 10 21 10" xfId="1567" xr:uid="{5157C4B9-DE8D-4C94-AE2F-9C0B18DD6EFB}"/>
    <cellStyle name="Normal 10 21 11" xfId="1568" xr:uid="{0842165C-260F-4B22-9403-2446EF8930E0}"/>
    <cellStyle name="Normal 10 21 12" xfId="1569" xr:uid="{ED26ADF4-CA23-4809-B2D3-CDFFBD5DE775}"/>
    <cellStyle name="Normal 10 21 13" xfId="1570" xr:uid="{72B21113-D298-4682-A9EB-415A2A3EB2E9}"/>
    <cellStyle name="Normal 10 21 2" xfId="1571" xr:uid="{A4915B09-EA1F-4622-93AD-9D6E03CD16DA}"/>
    <cellStyle name="Normal 10 21 2 10" xfId="1572" xr:uid="{810DDA75-C229-49F4-B3CC-6248AD0CCFDC}"/>
    <cellStyle name="Normal 10 21 2 11" xfId="1573" xr:uid="{AD5797F0-5FA8-41BA-97F8-C0674DA14A1A}"/>
    <cellStyle name="Normal 10 21 2 2" xfId="1574" xr:uid="{2C987BFA-E552-48FA-8A5C-43F6A5EA6117}"/>
    <cellStyle name="Normal 10 21 2 2 2" xfId="1575" xr:uid="{21A8E8A8-C45A-49F3-9EC3-522FF993D8C6}"/>
    <cellStyle name="Normal 10 21 2 2 2 2" xfId="1576" xr:uid="{93478880-14F4-41EF-981F-F654FE4E0BE1}"/>
    <cellStyle name="Normal 10 21 2 2 3" xfId="1577" xr:uid="{E48C2F84-365D-4A1F-B3E8-07E4AEB551F0}"/>
    <cellStyle name="Normal 10 21 2 2 4" xfId="1578" xr:uid="{43E996B5-7A97-49DE-B23F-E12F292B9D6C}"/>
    <cellStyle name="Normal 10 21 2 2 5" xfId="1579" xr:uid="{C21BEF05-7AAA-4305-9C11-FC8D89FFD7B0}"/>
    <cellStyle name="Normal 10 21 2 3" xfId="1580" xr:uid="{162A5153-0401-408A-A2B4-893D867A6C65}"/>
    <cellStyle name="Normal 10 21 2 3 2" xfId="1581" xr:uid="{8B2C1C82-9DF9-4FF5-80B7-7521A104E1D6}"/>
    <cellStyle name="Normal 10 21 2 4" xfId="1582" xr:uid="{8603491E-9E6B-4937-BB95-7CEE9E304A80}"/>
    <cellStyle name="Normal 10 21 2 5" xfId="1583" xr:uid="{9D6CBAC2-ED98-412E-BBE6-D1671B1111D6}"/>
    <cellStyle name="Normal 10 21 2 6" xfId="1584" xr:uid="{1FD2BDFC-C0D9-48D9-BC15-9146BB08AE80}"/>
    <cellStyle name="Normal 10 21 2 7" xfId="1585" xr:uid="{96EC3CD1-BC08-4D23-AC19-63BB1F501F6C}"/>
    <cellStyle name="Normal 10 21 2 8" xfId="1586" xr:uid="{9B1BDDA5-AD2F-435F-9CF1-958E2BD1D07C}"/>
    <cellStyle name="Normal 10 21 2 9" xfId="1587" xr:uid="{732442F4-1A60-40C6-95C5-F4EB4D6CA381}"/>
    <cellStyle name="Normal 10 21 3" xfId="1588" xr:uid="{BF496177-D36A-44E7-BC80-9CEB102C2AAE}"/>
    <cellStyle name="Normal 10 21 3 2" xfId="1589" xr:uid="{2DBAA696-0080-4F51-AC95-2BC6DA146F7F}"/>
    <cellStyle name="Normal 10 21 3 2 2" xfId="1590" xr:uid="{2C29F854-133C-4574-B22C-F4338AA2BF0F}"/>
    <cellStyle name="Normal 10 21 3 3" xfId="1591" xr:uid="{8C304B32-01F2-41F8-8ED2-D950450F6E6F}"/>
    <cellStyle name="Normal 10 21 3 4" xfId="1592" xr:uid="{D7A7A210-C18B-4C78-9895-CE90521E149E}"/>
    <cellStyle name="Normal 10 21 3 5" xfId="1593" xr:uid="{B5F65B61-5A39-4853-9369-C0C7FB7A8443}"/>
    <cellStyle name="Normal 10 21 4" xfId="1594" xr:uid="{35C6549A-CD2B-4C5F-9BE5-AF3F7155AD13}"/>
    <cellStyle name="Normal 10 21 4 2" xfId="1595" xr:uid="{352D5B55-F293-4926-8622-968238CF5953}"/>
    <cellStyle name="Normal 10 21 5" xfId="1596" xr:uid="{20FCF604-AF65-436C-957F-B9E23994CF6F}"/>
    <cellStyle name="Normal 10 21 6" xfId="1597" xr:uid="{106DCEE4-FEA1-4ABC-A89C-F09A6AB69E19}"/>
    <cellStyle name="Normal 10 21 7" xfId="1598" xr:uid="{0FD6B035-E222-47A2-A66F-72409553AC9A}"/>
    <cellStyle name="Normal 10 21 8" xfId="1599" xr:uid="{BF3E472D-E736-4122-BE2A-EA4CF2CF8B42}"/>
    <cellStyle name="Normal 10 21 9" xfId="1600" xr:uid="{D569F5AE-6A4B-4F1A-9C9B-2CD32EB2815F}"/>
    <cellStyle name="Normal 10 22" xfId="1601" xr:uid="{A9FD84A4-AA12-4F0B-ACCA-D715B33E49BD}"/>
    <cellStyle name="Normal 10 22 10" xfId="1602" xr:uid="{CCE2E089-8C24-4CFA-AAA0-180EA253F985}"/>
    <cellStyle name="Normal 10 22 11" xfId="1603" xr:uid="{3A6ED061-6DB3-4421-921D-14AC2C7CD262}"/>
    <cellStyle name="Normal 10 22 12" xfId="1604" xr:uid="{D9517938-B007-4D34-83B7-4250A3074E38}"/>
    <cellStyle name="Normal 10 22 2" xfId="1605" xr:uid="{D461CF6F-30D3-4018-85FE-C83A6EE1FB8E}"/>
    <cellStyle name="Normal 10 22 2 2" xfId="1606" xr:uid="{AC01A166-8C9E-4BE9-B6DB-1DF9A5BE507D}"/>
    <cellStyle name="Normal 10 22 2 2 2" xfId="1607" xr:uid="{7D0A17AE-712A-4043-B0A1-B9E34434D93C}"/>
    <cellStyle name="Normal 10 22 2 3" xfId="1608" xr:uid="{5FC243F8-7ECF-4B61-B1B2-9D56A0132C8B}"/>
    <cellStyle name="Normal 10 22 2 4" xfId="1609" xr:uid="{13EA7C2F-FA35-473F-BC56-C31AA4C18204}"/>
    <cellStyle name="Normal 10 22 2 5" xfId="1610" xr:uid="{D776029C-3ED9-4A6C-BE5C-A88CD3092B2E}"/>
    <cellStyle name="Normal 10 22 3" xfId="1611" xr:uid="{DCFDF44B-93CF-4F3B-92AA-4FC4001FF6D7}"/>
    <cellStyle name="Normal 10 22 3 2" xfId="1612" xr:uid="{9A940E13-AAB3-4E20-8A86-442B858E6657}"/>
    <cellStyle name="Normal 10 22 4" xfId="1613" xr:uid="{872CF2C0-F22E-43A7-892E-472D5AA50F23}"/>
    <cellStyle name="Normal 10 22 5" xfId="1614" xr:uid="{A4846343-12A3-4890-B81D-B7628D286C91}"/>
    <cellStyle name="Normal 10 22 6" xfId="1615" xr:uid="{4A16F2F3-417E-4A03-BF93-5608FE331215}"/>
    <cellStyle name="Normal 10 22 7" xfId="1616" xr:uid="{D05990CE-29A9-480E-BB7B-6896DC48AC75}"/>
    <cellStyle name="Normal 10 22 8" xfId="1617" xr:uid="{5CCB035D-0D1A-4D3D-8D78-F5D6806FB5E0}"/>
    <cellStyle name="Normal 10 22 9" xfId="1618" xr:uid="{0D5DCFFC-16DD-4436-9E00-A6C56201D73C}"/>
    <cellStyle name="Normal 10 23" xfId="1619" xr:uid="{22F0AE85-D564-4FB8-8C96-79A1AD44FF50}"/>
    <cellStyle name="Normal 10 23 2" xfId="1620" xr:uid="{25349988-F879-4F36-AF88-B9A262F746AF}"/>
    <cellStyle name="Normal 10 23 2 2" xfId="1621" xr:uid="{78E8E201-03BB-4805-8726-D1E984168357}"/>
    <cellStyle name="Normal 10 23 3" xfId="1622" xr:uid="{1479A196-0AE0-4DD2-91A2-B89277A4937C}"/>
    <cellStyle name="Normal 10 23 4" xfId="1623" xr:uid="{36267B29-787C-4D59-8BC7-EE8A6B20D14C}"/>
    <cellStyle name="Normal 10 23 5" xfId="1624" xr:uid="{9B3D307B-E54B-45A4-8559-59CA9657E876}"/>
    <cellStyle name="Normal 10 24" xfId="1625" xr:uid="{DE22BD88-413E-4EAB-8B68-CAC9E3271673}"/>
    <cellStyle name="Normal 10 24 2" xfId="1626" xr:uid="{BB0A44B0-280D-40C9-951D-688DE3DA7B27}"/>
    <cellStyle name="Normal 10 25" xfId="1627" xr:uid="{A437D0F5-0718-40EE-9A8D-A3FF3660CB54}"/>
    <cellStyle name="Normal 10 26" xfId="1628" xr:uid="{898D8839-0997-4DEB-9710-9A34D1AA8A71}"/>
    <cellStyle name="Normal 10 27" xfId="1629" xr:uid="{F5DB0009-DBD5-45A0-ACA8-506FA259019F}"/>
    <cellStyle name="Normal 10 28" xfId="1630" xr:uid="{E0916A33-BA1D-40DD-B33F-81398F8272BC}"/>
    <cellStyle name="Normal 10 29" xfId="1631" xr:uid="{D5935C8F-9107-437B-88B9-5A2492216713}"/>
    <cellStyle name="Normal 10 3" xfId="1632" xr:uid="{6CB556D3-763B-40E0-B3B5-C4850DC13436}"/>
    <cellStyle name="Normal 10 3 10" xfId="1633" xr:uid="{CD434FD3-821A-49B6-84E3-D0DAAD18D86A}"/>
    <cellStyle name="Normal 10 3 11" xfId="1634" xr:uid="{0186E9FB-D6AC-4AC9-89F5-1D30839CACED}"/>
    <cellStyle name="Normal 10 3 12" xfId="1635" xr:uid="{E700310D-A8FF-4ACA-8A2F-062701D8E767}"/>
    <cellStyle name="Normal 10 3 13" xfId="1636" xr:uid="{C8B73467-8BA9-46F2-B50B-DFB0FB01359E}"/>
    <cellStyle name="Normal 10 3 14" xfId="1637" xr:uid="{1B0A58C2-B7FD-44A1-8E69-B21E793D1968}"/>
    <cellStyle name="Normal 10 3 15" xfId="1638" xr:uid="{ED793EC0-A9BF-404E-9E16-73050B2A5E6D}"/>
    <cellStyle name="Normal 10 3 16" xfId="1639" xr:uid="{E639F4C8-1799-4DBB-92E1-7530EE719FD6}"/>
    <cellStyle name="Normal 10 3 2" xfId="1640" xr:uid="{ECC1393C-7D06-4BEE-8B0E-B997F498CE49}"/>
    <cellStyle name="Normal 10 3 2 10" xfId="1641" xr:uid="{F5283AEA-013D-41F6-B331-9D19270FBEE4}"/>
    <cellStyle name="Normal 10 3 2 11" xfId="1642" xr:uid="{7313B49F-5B44-4646-BCC7-C1D157DB246E}"/>
    <cellStyle name="Normal 10 3 2 12" xfId="1643" xr:uid="{2B35B0E4-A135-46AE-8808-7D8C6BC207B2}"/>
    <cellStyle name="Normal 10 3 2 13" xfId="1644" xr:uid="{CBB5D54D-35DD-42CF-9B26-6F6DC99F5E06}"/>
    <cellStyle name="Normal 10 3 2 2" xfId="1645" xr:uid="{D1EA0E2A-9150-4AE7-BD8A-DBB84EB28E26}"/>
    <cellStyle name="Normal 10 3 2 2 10" xfId="1646" xr:uid="{102C97ED-F3E4-4F3C-ACFB-E23C99012FE8}"/>
    <cellStyle name="Normal 10 3 2 2 11" xfId="1647" xr:uid="{9F79A99C-DE06-40AF-93E4-53FB8C53BA54}"/>
    <cellStyle name="Normal 10 3 2 2 2" xfId="1648" xr:uid="{E4E88595-DFAA-4B21-A70B-29EC7971B64E}"/>
    <cellStyle name="Normal 10 3 2 2 2 2" xfId="1649" xr:uid="{EE9D19B7-85A8-4C91-A9F5-C0CF182B33E7}"/>
    <cellStyle name="Normal 10 3 2 2 2 2 2" xfId="1650" xr:uid="{4D34BB52-BAE2-4775-9192-EE7F4B7ED938}"/>
    <cellStyle name="Normal 10 3 2 2 2 3" xfId="1651" xr:uid="{C095A79A-528B-44A4-80E3-AEEA18B46B12}"/>
    <cellStyle name="Normal 10 3 2 2 2 4" xfId="1652" xr:uid="{F37960AB-03A5-440F-851F-B57A32DF63BD}"/>
    <cellStyle name="Normal 10 3 2 2 2 5" xfId="1653" xr:uid="{DA54F300-37CF-4254-84D4-507EEFF14D1F}"/>
    <cellStyle name="Normal 10 3 2 2 3" xfId="1654" xr:uid="{CE607709-135F-47BA-839E-9DCAB1957EF3}"/>
    <cellStyle name="Normal 10 3 2 2 3 2" xfId="1655" xr:uid="{8F807DF0-FCF7-43B1-8A8F-A3A3A2016085}"/>
    <cellStyle name="Normal 10 3 2 2 4" xfId="1656" xr:uid="{DC39CC56-4244-4828-B3F6-3A36E2DC5479}"/>
    <cellStyle name="Normal 10 3 2 2 5" xfId="1657" xr:uid="{0415DF94-E840-4FB7-A750-3ADF0B4E60A2}"/>
    <cellStyle name="Normal 10 3 2 2 6" xfId="1658" xr:uid="{90867F07-1252-44CA-B67D-405D20735825}"/>
    <cellStyle name="Normal 10 3 2 2 7" xfId="1659" xr:uid="{558FE764-5233-4558-B990-F56F49B092E3}"/>
    <cellStyle name="Normal 10 3 2 2 8" xfId="1660" xr:uid="{F0E0A0F9-0C69-4533-A38B-0F9FBB826FE1}"/>
    <cellStyle name="Normal 10 3 2 2 9" xfId="1661" xr:uid="{ABA34E43-91F4-42BE-A0B6-46ED59856327}"/>
    <cellStyle name="Normal 10 3 2 3" xfId="1662" xr:uid="{88882C3D-3CBD-4541-817F-55B9BE4DA73E}"/>
    <cellStyle name="Normal 10 3 2 3 2" xfId="1663" xr:uid="{1A41714B-8D23-4488-8BC1-864A3B68CEC5}"/>
    <cellStyle name="Normal 10 3 2 3 2 2" xfId="1664" xr:uid="{CE28CC66-C0B2-46EA-A605-A2AA9250EC9F}"/>
    <cellStyle name="Normal 10 3 2 3 3" xfId="1665" xr:uid="{4E67FF41-766E-42FA-B4C5-2A1FCF767188}"/>
    <cellStyle name="Normal 10 3 2 3 4" xfId="1666" xr:uid="{1E1B1612-C9CA-44A2-9E9E-E8ED479AAF41}"/>
    <cellStyle name="Normal 10 3 2 3 5" xfId="1667" xr:uid="{AD6BE3D9-93C5-4102-8CA9-7D27EA7D4E2F}"/>
    <cellStyle name="Normal 10 3 2 4" xfId="1668" xr:uid="{D207F207-DD6E-4089-8030-80762050A9CE}"/>
    <cellStyle name="Normal 10 3 2 4 2" xfId="1669" xr:uid="{DC4196FC-FC15-4F98-804E-2711843A42C4}"/>
    <cellStyle name="Normal 10 3 2 5" xfId="1670" xr:uid="{DA9C302F-1C2F-47D1-9F6C-9E0147F87105}"/>
    <cellStyle name="Normal 10 3 2 6" xfId="1671" xr:uid="{0C6ACD27-1B15-4B46-928E-D1E8AEAB0C28}"/>
    <cellStyle name="Normal 10 3 2 7" xfId="1672" xr:uid="{CF41EAB9-02C0-4190-9238-1EEA4D92C35E}"/>
    <cellStyle name="Normal 10 3 2 8" xfId="1673" xr:uid="{64DE8698-C514-460F-8247-350B6DBF9AC1}"/>
    <cellStyle name="Normal 10 3 2 9" xfId="1674" xr:uid="{52A2B4C5-2BFB-491E-9C32-F3E142A7D678}"/>
    <cellStyle name="Normal 10 3 3" xfId="1675" xr:uid="{722C3EA1-1F23-4666-8A4C-949D6EB6BE08}"/>
    <cellStyle name="Normal 10 3 3 10" xfId="1676" xr:uid="{5D1807B5-3865-44C1-8482-5D5A6B353407}"/>
    <cellStyle name="Normal 10 3 3 11" xfId="1677" xr:uid="{9E529E61-A678-453E-BF30-A446054B7FBE}"/>
    <cellStyle name="Normal 10 3 3 2" xfId="1678" xr:uid="{043CC2E0-9138-422E-8463-DBF7308C9303}"/>
    <cellStyle name="Normal 10 3 3 2 2" xfId="1679" xr:uid="{98FCFFC3-00AA-4CAE-8A25-CC0BDF30F565}"/>
    <cellStyle name="Normal 10 3 3 2 2 2" xfId="1680" xr:uid="{9DEBBE41-5735-47DB-9E10-F857474C585B}"/>
    <cellStyle name="Normal 10 3 3 2 3" xfId="1681" xr:uid="{06E4E1EC-C5F4-4C69-9736-176222005D4C}"/>
    <cellStyle name="Normal 10 3 3 2 4" xfId="1682" xr:uid="{43CC7C70-4722-419D-AD9E-444C708E7B81}"/>
    <cellStyle name="Normal 10 3 3 2 5" xfId="1683" xr:uid="{A7E58A87-BED1-449D-B7D7-0BA400D8F4FD}"/>
    <cellStyle name="Normal 10 3 3 3" xfId="1684" xr:uid="{2D9BB08F-F4B7-4C8B-A557-8CD12948A46B}"/>
    <cellStyle name="Normal 10 3 3 3 2" xfId="1685" xr:uid="{FF601268-E079-464E-B8D8-0574F175D26A}"/>
    <cellStyle name="Normal 10 3 3 4" xfId="1686" xr:uid="{E7774A65-D88E-4CB9-9C0C-5FD95164491D}"/>
    <cellStyle name="Normal 10 3 3 5" xfId="1687" xr:uid="{BA35F40A-A612-4B8B-B710-E2CC80F46844}"/>
    <cellStyle name="Normal 10 3 3 6" xfId="1688" xr:uid="{02205AB8-6103-498C-B402-054B4A446094}"/>
    <cellStyle name="Normal 10 3 3 7" xfId="1689" xr:uid="{08C06D83-401A-45AA-B10D-485CAD57D5F9}"/>
    <cellStyle name="Normal 10 3 3 8" xfId="1690" xr:uid="{D23BDF14-CF58-43D8-A563-203CAE4C26C3}"/>
    <cellStyle name="Normal 10 3 3 9" xfId="1691" xr:uid="{956C743E-CF70-4B96-9A95-F2389ECC8771}"/>
    <cellStyle name="Normal 10 3 4" xfId="1692" xr:uid="{15381BF9-D215-4243-A290-92768BCE3339}"/>
    <cellStyle name="Normal 10 3 4 2" xfId="1693" xr:uid="{08A8BF25-9424-4BA2-8A0B-3062784DFE1D}"/>
    <cellStyle name="Normal 10 3 4 2 2" xfId="1694" xr:uid="{EC19C9A9-F280-48BE-B804-85875A39538C}"/>
    <cellStyle name="Normal 10 3 4 3" xfId="1695" xr:uid="{A1A9B746-C102-470C-BAEA-575886C8A5A6}"/>
    <cellStyle name="Normal 10 3 4 4" xfId="1696" xr:uid="{35261EE2-8EDD-459A-A5B3-50010EF9C0D1}"/>
    <cellStyle name="Normal 10 3 4 5" xfId="1697" xr:uid="{87BA6216-E18A-40F6-9E5C-ACF3003C1DF3}"/>
    <cellStyle name="Normal 10 3 5" xfId="1698" xr:uid="{B193DE56-8D24-4F41-B31C-BC090835CFE7}"/>
    <cellStyle name="Normal 10 3 5 2" xfId="1699" xr:uid="{EEECAC64-17C4-4D2D-8FA4-00FFDE4BA06F}"/>
    <cellStyle name="Normal 10 3 6" xfId="1700" xr:uid="{5544A57B-41EF-46D7-A4B8-2A32937A5388}"/>
    <cellStyle name="Normal 10 3 7" xfId="1701" xr:uid="{5EE71583-3C37-4D31-AFB3-93DFC35E3C3F}"/>
    <cellStyle name="Normal 10 3 8" xfId="1702" xr:uid="{69FF7C08-5479-4C6D-AFDF-8AA19B5A2616}"/>
    <cellStyle name="Normal 10 3 9" xfId="1703" xr:uid="{95C15328-E4E8-4663-899A-9108EF060076}"/>
    <cellStyle name="Normal 10 30" xfId="1704" xr:uid="{92A6A3DB-7092-4BAC-8AFD-B1A6AF1AABA2}"/>
    <cellStyle name="Normal 10 31" xfId="1705" xr:uid="{915F7500-16CF-4A47-9A1E-B88BE0BB7F09}"/>
    <cellStyle name="Normal 10 32" xfId="1706" xr:uid="{2A5E42BF-7AE6-4BC5-9AB7-875E07D5D3E6}"/>
    <cellStyle name="Normal 10 33" xfId="1707" xr:uid="{3DDBE48D-4A2C-469B-BA21-112FC4257FBF}"/>
    <cellStyle name="Normal 10 34" xfId="1708" xr:uid="{D1B4547B-83F5-4CCF-A172-43EB23D9EDCC}"/>
    <cellStyle name="Normal 10 35" xfId="1709" xr:uid="{47FCBCCB-7AB2-441C-B3E4-49F61A395094}"/>
    <cellStyle name="Normal 10 36" xfId="1710" xr:uid="{CC6C86ED-AA91-47C9-AD47-F71CFDB66189}"/>
    <cellStyle name="Normal 10 37" xfId="1711" xr:uid="{7A4C52D0-4A97-4D69-ABEC-5FD3359AAF42}"/>
    <cellStyle name="Normal 10 38" xfId="1712" xr:uid="{8B1EC433-C912-40BF-86B0-140E42DA7897}"/>
    <cellStyle name="Normal 10 39" xfId="1713" xr:uid="{5CDC20D7-3115-4937-B05B-60866CFDBD6F}"/>
    <cellStyle name="Normal 10 4" xfId="1714" xr:uid="{4A2E48A7-A624-44E2-ABDD-5957568058E5}"/>
    <cellStyle name="Normal 10 4 10" xfId="1715" xr:uid="{A5D226A2-B464-45F7-B5A6-582654D0CB0F}"/>
    <cellStyle name="Normal 10 4 11" xfId="1716" xr:uid="{6296E836-2F03-40BC-80C5-DCC87533069F}"/>
    <cellStyle name="Normal 10 4 12" xfId="1717" xr:uid="{F4AF135E-D98D-4D28-91D3-C8A785090626}"/>
    <cellStyle name="Normal 10 4 13" xfId="1718" xr:uid="{30707A32-7E78-4788-91B0-CA29616DBE0F}"/>
    <cellStyle name="Normal 10 4 14" xfId="1719" xr:uid="{66925C65-BCA3-4915-9CAE-F0094AA583BE}"/>
    <cellStyle name="Normal 10 4 2" xfId="1720" xr:uid="{AAD56C5F-6510-450F-8ED5-15AE83DA0384}"/>
    <cellStyle name="Normal 10 4 2 10" xfId="1721" xr:uid="{01625C3D-C0AA-4579-AC72-2BD36A3B332A}"/>
    <cellStyle name="Normal 10 4 2 11" xfId="1722" xr:uid="{F0BEC2C0-D20A-4416-8075-8251A7CBC984}"/>
    <cellStyle name="Normal 10 4 2 12" xfId="1723" xr:uid="{75CEF9A7-4D4C-4A01-93E6-EF956DB70888}"/>
    <cellStyle name="Normal 10 4 2 13" xfId="1724" xr:uid="{84AC8D96-3ED3-4CF5-AAE4-7EE2FA392BA3}"/>
    <cellStyle name="Normal 10 4 2 2" xfId="1725" xr:uid="{EEFCF67F-6C50-44D4-954A-1D226454E82F}"/>
    <cellStyle name="Normal 10 4 2 2 10" xfId="1726" xr:uid="{C9AECC5D-D19D-43B8-A45A-60266B980A09}"/>
    <cellStyle name="Normal 10 4 2 2 11" xfId="1727" xr:uid="{A5692240-EC5F-4991-BE1D-F93F2E78BE2B}"/>
    <cellStyle name="Normal 10 4 2 2 2" xfId="1728" xr:uid="{95A449B6-74F6-42DD-A4E0-6F09ECDBF2CD}"/>
    <cellStyle name="Normal 10 4 2 2 2 2" xfId="1729" xr:uid="{48A749BC-7104-4301-B3D1-DCEEAB0C8358}"/>
    <cellStyle name="Normal 10 4 2 2 2 2 2" xfId="1730" xr:uid="{E157DCE7-797C-4C87-B8A8-59713AD9A808}"/>
    <cellStyle name="Normal 10 4 2 2 2 3" xfId="1731" xr:uid="{78A70F02-DA4F-4E2F-B680-EAA7E9752A7D}"/>
    <cellStyle name="Normal 10 4 2 2 2 4" xfId="1732" xr:uid="{5C10A330-D2C4-412F-A3E5-31133BC23D93}"/>
    <cellStyle name="Normal 10 4 2 2 2 5" xfId="1733" xr:uid="{7C8A5436-F28C-4D30-8FF8-5F01C2B5A948}"/>
    <cellStyle name="Normal 10 4 2 2 3" xfId="1734" xr:uid="{1E58CDD2-2632-4170-9055-6929662E1795}"/>
    <cellStyle name="Normal 10 4 2 2 3 2" xfId="1735" xr:uid="{FDE02183-3A78-4977-9866-D65E8E6CECCC}"/>
    <cellStyle name="Normal 10 4 2 2 4" xfId="1736" xr:uid="{0EA47002-258D-41FF-A51D-93C2321FD733}"/>
    <cellStyle name="Normal 10 4 2 2 5" xfId="1737" xr:uid="{7BE03A11-1B78-402D-A95A-14538AB1F532}"/>
    <cellStyle name="Normal 10 4 2 2 6" xfId="1738" xr:uid="{72E50576-64AA-499D-AC26-89EA31FBA5DB}"/>
    <cellStyle name="Normal 10 4 2 2 7" xfId="1739" xr:uid="{C500CDAB-9B05-403B-88FE-97DE71391105}"/>
    <cellStyle name="Normal 10 4 2 2 8" xfId="1740" xr:uid="{9542C83D-1700-495C-91BA-9049B59BBD04}"/>
    <cellStyle name="Normal 10 4 2 2 9" xfId="1741" xr:uid="{FC2F4332-FBAF-4DE9-B21A-4A4E932CC028}"/>
    <cellStyle name="Normal 10 4 2 3" xfId="1742" xr:uid="{3B90C9D5-BFB2-447D-A096-E2D900AE5DC8}"/>
    <cellStyle name="Normal 10 4 2 3 2" xfId="1743" xr:uid="{1A502C29-891F-4373-A686-B5A6E836D1D2}"/>
    <cellStyle name="Normal 10 4 2 3 2 2" xfId="1744" xr:uid="{CA0F50F4-9ACE-4EC8-BCA3-478CCF433952}"/>
    <cellStyle name="Normal 10 4 2 3 3" xfId="1745" xr:uid="{2CBE0D27-0F71-4A13-9C2B-BFB06831585F}"/>
    <cellStyle name="Normal 10 4 2 3 4" xfId="1746" xr:uid="{BB9A45E8-2F4C-4678-B85C-57EFFA952BA6}"/>
    <cellStyle name="Normal 10 4 2 3 5" xfId="1747" xr:uid="{3C423545-D677-47F0-BAD3-FE6EB73416E0}"/>
    <cellStyle name="Normal 10 4 2 4" xfId="1748" xr:uid="{63F74576-EFD8-433F-90C0-E51B80B340EA}"/>
    <cellStyle name="Normal 10 4 2 4 2" xfId="1749" xr:uid="{0C39C95B-DD4C-4C41-860A-94813EBD04DD}"/>
    <cellStyle name="Normal 10 4 2 5" xfId="1750" xr:uid="{7FE62D40-2B8D-4B4B-BB37-9FEDA5B3CAFC}"/>
    <cellStyle name="Normal 10 4 2 6" xfId="1751" xr:uid="{A3CCBF1A-1A28-484D-96A5-D11B29DDA755}"/>
    <cellStyle name="Normal 10 4 2 7" xfId="1752" xr:uid="{085174C5-2244-4AF7-AEE6-B95AD0A04A20}"/>
    <cellStyle name="Normal 10 4 2 8" xfId="1753" xr:uid="{C4E0EA3B-0789-4A36-AD9B-4D744CB7C021}"/>
    <cellStyle name="Normal 10 4 2 9" xfId="1754" xr:uid="{D9EA2A6A-5C1F-4FD1-ADB2-27D092AA2080}"/>
    <cellStyle name="Normal 10 4 3" xfId="1755" xr:uid="{15F97FBF-1B4A-4821-B2B4-760FC4DE1CA9}"/>
    <cellStyle name="Normal 10 4 3 10" xfId="1756" xr:uid="{21D18454-1BDA-43DD-AF2F-4CE9ED6C7F95}"/>
    <cellStyle name="Normal 10 4 3 11" xfId="1757" xr:uid="{4CEBA217-17A6-4C96-9C3E-32830FD6242F}"/>
    <cellStyle name="Normal 10 4 3 2" xfId="1758" xr:uid="{CAD13515-7C51-4097-9AC6-5E28DEAD3167}"/>
    <cellStyle name="Normal 10 4 3 2 2" xfId="1759" xr:uid="{865DE2F7-0137-4A3B-B221-5E4C8A9CACA5}"/>
    <cellStyle name="Normal 10 4 3 2 2 2" xfId="1760" xr:uid="{78286DB4-3851-4A47-8005-E152C65D85CC}"/>
    <cellStyle name="Normal 10 4 3 2 3" xfId="1761" xr:uid="{E1C9EC1B-D5D9-46A2-B220-A9CD9C66750E}"/>
    <cellStyle name="Normal 10 4 3 2 4" xfId="1762" xr:uid="{0F4C1338-5D87-4FF3-A2CD-FE700C3EA44C}"/>
    <cellStyle name="Normal 10 4 3 2 5" xfId="1763" xr:uid="{5E10B56E-8D18-4893-B32E-C507311C3639}"/>
    <cellStyle name="Normal 10 4 3 3" xfId="1764" xr:uid="{E36C1C54-F406-45AC-A6FD-2AD8D90EA9BD}"/>
    <cellStyle name="Normal 10 4 3 3 2" xfId="1765" xr:uid="{9ED33DE0-002B-4518-8B65-7C534993D4C5}"/>
    <cellStyle name="Normal 10 4 3 4" xfId="1766" xr:uid="{BEC1F4A1-0751-49ED-A951-40719E342CAB}"/>
    <cellStyle name="Normal 10 4 3 5" xfId="1767" xr:uid="{598A013C-EC07-425A-8226-99223CE23364}"/>
    <cellStyle name="Normal 10 4 3 6" xfId="1768" xr:uid="{085A8993-B1AF-4796-A572-478397DB0CE3}"/>
    <cellStyle name="Normal 10 4 3 7" xfId="1769" xr:uid="{8B1F6258-B80C-4B18-8355-8E0B2ACA4FD1}"/>
    <cellStyle name="Normal 10 4 3 8" xfId="1770" xr:uid="{35579E74-8BDB-47AE-8615-B4BBE2990D11}"/>
    <cellStyle name="Normal 10 4 3 9" xfId="1771" xr:uid="{413099F6-C986-496D-93DA-D741DBE0AC1B}"/>
    <cellStyle name="Normal 10 4 4" xfId="1772" xr:uid="{3DEC3247-DA0A-4D38-89AC-0BBB9A608432}"/>
    <cellStyle name="Normal 10 4 4 2" xfId="1773" xr:uid="{D712C32E-2FB8-4671-9574-C627DB45E901}"/>
    <cellStyle name="Normal 10 4 4 2 2" xfId="1774" xr:uid="{D51CF4A0-2960-4CE8-973C-EF39EB691F7E}"/>
    <cellStyle name="Normal 10 4 4 3" xfId="1775" xr:uid="{E2BDBA17-D867-488B-B406-2930FED5F98B}"/>
    <cellStyle name="Normal 10 4 4 4" xfId="1776" xr:uid="{28B73BB8-92FB-4137-BA07-40FBD554BE1B}"/>
    <cellStyle name="Normal 10 4 4 5" xfId="1777" xr:uid="{CD552221-5F67-4C20-92E5-4E050EAD0470}"/>
    <cellStyle name="Normal 10 4 5" xfId="1778" xr:uid="{C7ED1661-06B1-46C8-A480-A8596D1D0D7A}"/>
    <cellStyle name="Normal 10 4 5 2" xfId="1779" xr:uid="{A2CB791E-A29A-4A8F-AC77-E2DC5BC0DD0E}"/>
    <cellStyle name="Normal 10 4 6" xfId="1780" xr:uid="{35B06436-42C8-41FB-9178-0671091F4146}"/>
    <cellStyle name="Normal 10 4 7" xfId="1781" xr:uid="{540EE160-9003-4AD6-AF38-639F31BEE44B}"/>
    <cellStyle name="Normal 10 4 8" xfId="1782" xr:uid="{657EF1B0-8DD5-49D0-9AB3-3D0D88178F24}"/>
    <cellStyle name="Normal 10 4 9" xfId="1783" xr:uid="{A5CE3B17-1191-4277-A45F-77565E5E62F3}"/>
    <cellStyle name="Normal 10 5" xfId="1784" xr:uid="{5B85C52C-B8DE-4B9A-9E88-70DD9E9A451F}"/>
    <cellStyle name="Normal 10 5 10" xfId="1785" xr:uid="{48615976-8A3F-4813-8FDA-84F7A85EFC64}"/>
    <cellStyle name="Normal 10 5 11" xfId="1786" xr:uid="{03F18D7D-BAC9-45CC-A375-FDE5A1136583}"/>
    <cellStyle name="Normal 10 5 12" xfId="1787" xr:uid="{383DC0D7-C73C-4B37-A883-1279CC444DC7}"/>
    <cellStyle name="Normal 10 5 13" xfId="1788" xr:uid="{EDDDF380-1D1C-4FA1-B9BC-2FBBD8155BFC}"/>
    <cellStyle name="Normal 10 5 14" xfId="1789" xr:uid="{E9B2B656-BB3A-487E-932F-FEB77291FDB1}"/>
    <cellStyle name="Normal 10 5 2" xfId="1790" xr:uid="{0423650A-B2F7-404E-A0C2-99446E3DD799}"/>
    <cellStyle name="Normal 10 5 2 10" xfId="1791" xr:uid="{29D64A02-A0EB-4B29-8550-72B5193B703B}"/>
    <cellStyle name="Normal 10 5 2 11" xfId="1792" xr:uid="{41B11DCD-F31A-40A2-8629-539BDA45B621}"/>
    <cellStyle name="Normal 10 5 2 12" xfId="1793" xr:uid="{935AB894-19B5-4EE8-96E8-B3E65869C922}"/>
    <cellStyle name="Normal 10 5 2 13" xfId="1794" xr:uid="{C11268EA-F417-4FE1-9A7A-1A5D8BCA411D}"/>
    <cellStyle name="Normal 10 5 2 2" xfId="1795" xr:uid="{0E701BE6-0356-4DAD-B362-691A9AB3BCCB}"/>
    <cellStyle name="Normal 10 5 2 2 10" xfId="1796" xr:uid="{D4DA7F8B-620F-4121-AA19-83B9BCF58317}"/>
    <cellStyle name="Normal 10 5 2 2 11" xfId="1797" xr:uid="{55F82106-7DE4-48D1-96D7-7135BBC60432}"/>
    <cellStyle name="Normal 10 5 2 2 2" xfId="1798" xr:uid="{42D069D6-316D-46EB-989D-79E49CD53129}"/>
    <cellStyle name="Normal 10 5 2 2 2 2" xfId="1799" xr:uid="{9D08D260-5D97-46BB-8BBD-E51DB85F4D93}"/>
    <cellStyle name="Normal 10 5 2 2 2 2 2" xfId="1800" xr:uid="{FFB31510-D140-4AA5-8203-D0B4B0CFB869}"/>
    <cellStyle name="Normal 10 5 2 2 2 3" xfId="1801" xr:uid="{6E07C635-FB8F-4535-93CF-A8F4315664EE}"/>
    <cellStyle name="Normal 10 5 2 2 2 4" xfId="1802" xr:uid="{81165BD8-6640-4E51-8450-60B1B226FD7F}"/>
    <cellStyle name="Normal 10 5 2 2 2 5" xfId="1803" xr:uid="{9D08ED40-D5B7-485F-8D88-BFA94EF81D46}"/>
    <cellStyle name="Normal 10 5 2 2 3" xfId="1804" xr:uid="{235B7FD2-9001-4A44-BE4A-9E98619AEFB9}"/>
    <cellStyle name="Normal 10 5 2 2 3 2" xfId="1805" xr:uid="{E9145579-93C2-449E-9D82-EF9915E14EAC}"/>
    <cellStyle name="Normal 10 5 2 2 4" xfId="1806" xr:uid="{341908AD-5F04-401D-83C6-7EF21CE92D62}"/>
    <cellStyle name="Normal 10 5 2 2 5" xfId="1807" xr:uid="{AB81BFFF-9B88-42A0-8106-5F1ED3255DF9}"/>
    <cellStyle name="Normal 10 5 2 2 6" xfId="1808" xr:uid="{B38A62BA-90C2-4D67-9FC7-5C62491B4C6F}"/>
    <cellStyle name="Normal 10 5 2 2 7" xfId="1809" xr:uid="{C5004B60-76BE-48E0-B95E-60C5E0349BDA}"/>
    <cellStyle name="Normal 10 5 2 2 8" xfId="1810" xr:uid="{E8EA5465-43C7-46FE-A42B-A0692594B902}"/>
    <cellStyle name="Normal 10 5 2 2 9" xfId="1811" xr:uid="{70ED2230-3469-4730-8C38-E47B32EC8B21}"/>
    <cellStyle name="Normal 10 5 2 3" xfId="1812" xr:uid="{685E0DCB-39E2-454E-8079-6A4F9C1ECA34}"/>
    <cellStyle name="Normal 10 5 2 3 2" xfId="1813" xr:uid="{FE8E5EFA-3407-419C-B296-6E5D88155723}"/>
    <cellStyle name="Normal 10 5 2 3 2 2" xfId="1814" xr:uid="{BFECCC87-77C8-4036-9749-7E7479B58397}"/>
    <cellStyle name="Normal 10 5 2 3 3" xfId="1815" xr:uid="{E1F023D5-DBA6-4C6C-BB5B-488E2924AE26}"/>
    <cellStyle name="Normal 10 5 2 3 4" xfId="1816" xr:uid="{F260C107-E4A8-4D9F-AC7F-185B7061A250}"/>
    <cellStyle name="Normal 10 5 2 3 5" xfId="1817" xr:uid="{98C5C032-460F-4894-9CB9-50EABF5B790C}"/>
    <cellStyle name="Normal 10 5 2 4" xfId="1818" xr:uid="{8FB5C7C2-A4A2-484B-A584-787CEF52E5A6}"/>
    <cellStyle name="Normal 10 5 2 4 2" xfId="1819" xr:uid="{1712CD48-E384-4173-A607-49C8D28D89DD}"/>
    <cellStyle name="Normal 10 5 2 5" xfId="1820" xr:uid="{21BCE19D-ADEA-47CC-A71A-34B86436CC3C}"/>
    <cellStyle name="Normal 10 5 2 6" xfId="1821" xr:uid="{C02644F3-B2BE-4CA0-B025-2A212F6AB33A}"/>
    <cellStyle name="Normal 10 5 2 7" xfId="1822" xr:uid="{05AE746C-8E7B-47AC-9C41-12CAEE7AE47B}"/>
    <cellStyle name="Normal 10 5 2 8" xfId="1823" xr:uid="{EEF149BC-AAC3-4B36-B38D-BB774B3CEC46}"/>
    <cellStyle name="Normal 10 5 2 9" xfId="1824" xr:uid="{8C8ED278-D959-49B2-BF23-6AE80AE84056}"/>
    <cellStyle name="Normal 10 5 3" xfId="1825" xr:uid="{22451867-B24C-4AD2-A6D1-A5FCDFA0930A}"/>
    <cellStyle name="Normal 10 5 3 10" xfId="1826" xr:uid="{0662BB44-3FC4-4FF9-81D1-4DAA25B4042D}"/>
    <cellStyle name="Normal 10 5 3 11" xfId="1827" xr:uid="{8917FEEC-C24F-447A-95C0-230A8D54F643}"/>
    <cellStyle name="Normal 10 5 3 2" xfId="1828" xr:uid="{8CC62B58-56CC-4698-9581-FF195CF739EC}"/>
    <cellStyle name="Normal 10 5 3 2 2" xfId="1829" xr:uid="{3D40A714-F967-4C1A-AA41-E8177D224A9D}"/>
    <cellStyle name="Normal 10 5 3 2 2 2" xfId="1830" xr:uid="{AF8AD913-1DD3-4901-A74E-0FCA7674730B}"/>
    <cellStyle name="Normal 10 5 3 2 3" xfId="1831" xr:uid="{2E7233A0-7559-4CBA-B953-77EEAC4020C3}"/>
    <cellStyle name="Normal 10 5 3 2 4" xfId="1832" xr:uid="{69005847-DAE5-4506-A56E-C09E839B67D9}"/>
    <cellStyle name="Normal 10 5 3 2 5" xfId="1833" xr:uid="{96FFF95E-FA24-40A3-ABDD-E07824CC2A09}"/>
    <cellStyle name="Normal 10 5 3 3" xfId="1834" xr:uid="{CB323932-C2A3-48EC-9027-3D0F17AE50A2}"/>
    <cellStyle name="Normal 10 5 3 3 2" xfId="1835" xr:uid="{810CF1A0-4D1B-4B11-8670-A34BE8752531}"/>
    <cellStyle name="Normal 10 5 3 4" xfId="1836" xr:uid="{AAA7AAAF-5164-46FC-98C1-59F1ED5DFB7D}"/>
    <cellStyle name="Normal 10 5 3 5" xfId="1837" xr:uid="{47622A51-7425-4AB3-AB7D-500918058C6D}"/>
    <cellStyle name="Normal 10 5 3 6" xfId="1838" xr:uid="{F272FF7C-7BE7-4A4D-977E-81B89F82D5A5}"/>
    <cellStyle name="Normal 10 5 3 7" xfId="1839" xr:uid="{A357B095-8E06-472E-A90A-A48AB5BDC3FA}"/>
    <cellStyle name="Normal 10 5 3 8" xfId="1840" xr:uid="{E9FDE809-4D45-40C0-8A48-3F9A91F98B95}"/>
    <cellStyle name="Normal 10 5 3 9" xfId="1841" xr:uid="{451D6106-F117-4703-8870-1F7D97553A0F}"/>
    <cellStyle name="Normal 10 5 4" xfId="1842" xr:uid="{73600B56-C86C-48F5-BC59-E33796B1AF93}"/>
    <cellStyle name="Normal 10 5 4 2" xfId="1843" xr:uid="{E30AA15E-CD07-4419-AA75-656D2C232FFF}"/>
    <cellStyle name="Normal 10 5 4 2 2" xfId="1844" xr:uid="{10559A24-83A8-4849-B5AA-E6CB083BCE55}"/>
    <cellStyle name="Normal 10 5 4 3" xfId="1845" xr:uid="{58DBDBE9-B3F8-41A5-9DD5-9CF6FFF3ABAE}"/>
    <cellStyle name="Normal 10 5 4 4" xfId="1846" xr:uid="{D62DAE03-C68D-44C7-9611-05DFB6F86CAD}"/>
    <cellStyle name="Normal 10 5 4 5" xfId="1847" xr:uid="{E4B8A2E2-235A-490A-836F-380C67F57BBC}"/>
    <cellStyle name="Normal 10 5 5" xfId="1848" xr:uid="{D5AF060A-61C5-4D7C-BC29-C99F8A59DF6A}"/>
    <cellStyle name="Normal 10 5 5 2" xfId="1849" xr:uid="{93AA3246-396C-4DD0-9068-D215A1A66039}"/>
    <cellStyle name="Normal 10 5 6" xfId="1850" xr:uid="{BD006157-1A33-41FF-916C-FCF9DF6A58BB}"/>
    <cellStyle name="Normal 10 5 7" xfId="1851" xr:uid="{43D09F80-82D9-4E22-9BDA-141546B81F95}"/>
    <cellStyle name="Normal 10 5 8" xfId="1852" xr:uid="{9F3684AC-9776-45BB-BB53-AD48BE2FE817}"/>
    <cellStyle name="Normal 10 5 9" xfId="1853" xr:uid="{095E42FE-E119-469B-B4A8-1923F5013947}"/>
    <cellStyle name="Normal 10 6" xfId="1854" xr:uid="{43A436CD-BD35-4880-8172-A089E03BD413}"/>
    <cellStyle name="Normal 10 6 10" xfId="1855" xr:uid="{36CAF055-4FEA-4753-BE0F-7206CFC3EF3C}"/>
    <cellStyle name="Normal 10 6 11" xfId="1856" xr:uid="{5BF3EF26-24CF-4BCD-B3B7-0CDD8F014E1A}"/>
    <cellStyle name="Normal 10 6 12" xfId="1857" xr:uid="{5DA47916-90C1-46E6-9D81-3F7983B9F584}"/>
    <cellStyle name="Normal 10 6 13" xfId="1858" xr:uid="{19700DF1-BF6D-4BC3-A522-B7D8D59DB4A3}"/>
    <cellStyle name="Normal 10 6 14" xfId="1859" xr:uid="{3D11A9B5-DE05-4CAB-90FB-07AB9130CF1B}"/>
    <cellStyle name="Normal 10 6 2" xfId="1860" xr:uid="{C1EEAFBB-CDC6-4379-9EDE-699DFE2C8DF0}"/>
    <cellStyle name="Normal 10 6 2 10" xfId="1861" xr:uid="{342BF969-AD0E-4B8A-ADAC-C17C662D349D}"/>
    <cellStyle name="Normal 10 6 2 11" xfId="1862" xr:uid="{DD675A4F-F57A-400E-A4D0-CBCA51F78780}"/>
    <cellStyle name="Normal 10 6 2 12" xfId="1863" xr:uid="{7E76951F-AB9E-489E-B49D-8D63FCE3F982}"/>
    <cellStyle name="Normal 10 6 2 13" xfId="1864" xr:uid="{365A3D2B-EAF0-4A88-AFFF-257F4C8036CF}"/>
    <cellStyle name="Normal 10 6 2 2" xfId="1865" xr:uid="{7ECB664B-448D-4833-B44D-9D84F5C69174}"/>
    <cellStyle name="Normal 10 6 2 2 10" xfId="1866" xr:uid="{C04737AF-6E22-46E9-A277-016129511834}"/>
    <cellStyle name="Normal 10 6 2 2 11" xfId="1867" xr:uid="{E868CB41-A035-4FCD-8917-08FD91C56830}"/>
    <cellStyle name="Normal 10 6 2 2 2" xfId="1868" xr:uid="{E26DD320-FCDE-4568-A67D-C6B9BF79AAA3}"/>
    <cellStyle name="Normal 10 6 2 2 2 2" xfId="1869" xr:uid="{99DA527A-385A-4758-B529-2C158D293C5E}"/>
    <cellStyle name="Normal 10 6 2 2 2 2 2" xfId="1870" xr:uid="{8A0895BD-BCA1-464F-B3DB-A59F93149234}"/>
    <cellStyle name="Normal 10 6 2 2 2 3" xfId="1871" xr:uid="{5EFD8A31-BD0A-4195-A87C-D2AACCCAE1F6}"/>
    <cellStyle name="Normal 10 6 2 2 2 4" xfId="1872" xr:uid="{AEC0F8B1-94B3-404B-B2CB-7DB7D78DE942}"/>
    <cellStyle name="Normal 10 6 2 2 2 5" xfId="1873" xr:uid="{316134DE-E71C-44F3-9DD7-8D02F035D6AA}"/>
    <cellStyle name="Normal 10 6 2 2 3" xfId="1874" xr:uid="{85E8BC68-68A5-433F-AE7C-DCD2FA00B848}"/>
    <cellStyle name="Normal 10 6 2 2 3 2" xfId="1875" xr:uid="{FC5A837D-52F6-4EA7-ADD5-70A7D958F363}"/>
    <cellStyle name="Normal 10 6 2 2 4" xfId="1876" xr:uid="{D3C0EBA9-1106-4364-8A96-685530E4706A}"/>
    <cellStyle name="Normal 10 6 2 2 5" xfId="1877" xr:uid="{5AA201F0-3264-43AE-B52B-D5FC0439D8D8}"/>
    <cellStyle name="Normal 10 6 2 2 6" xfId="1878" xr:uid="{05CEBFD0-2B2F-4F9D-9FCD-FAB8566E37AC}"/>
    <cellStyle name="Normal 10 6 2 2 7" xfId="1879" xr:uid="{D107072C-2044-45A0-8E11-72E4B3FCDC41}"/>
    <cellStyle name="Normal 10 6 2 2 8" xfId="1880" xr:uid="{351E77AF-8E2D-4F15-82B9-666DB5C77494}"/>
    <cellStyle name="Normal 10 6 2 2 9" xfId="1881" xr:uid="{158952C4-F85A-4442-BB25-CACD28A6C014}"/>
    <cellStyle name="Normal 10 6 2 3" xfId="1882" xr:uid="{ABCC35C9-D7E6-4327-A015-1CA4AC5F524C}"/>
    <cellStyle name="Normal 10 6 2 3 2" xfId="1883" xr:uid="{750DC537-4E1E-429E-AFDA-ED09AA5BABE9}"/>
    <cellStyle name="Normal 10 6 2 3 2 2" xfId="1884" xr:uid="{2AB96D94-25F8-405F-B93E-C601AA4D7ABD}"/>
    <cellStyle name="Normal 10 6 2 3 3" xfId="1885" xr:uid="{116B9E55-BC25-483A-93CB-83C1BC8BBE80}"/>
    <cellStyle name="Normal 10 6 2 3 4" xfId="1886" xr:uid="{2AA79D93-10A5-454F-87F0-74584E03246D}"/>
    <cellStyle name="Normal 10 6 2 3 5" xfId="1887" xr:uid="{17D41230-0DC0-4BD6-9385-04FE70E615C9}"/>
    <cellStyle name="Normal 10 6 2 4" xfId="1888" xr:uid="{A86E725C-85EB-474E-BBE2-80E98506E5DF}"/>
    <cellStyle name="Normal 10 6 2 4 2" xfId="1889" xr:uid="{D280B802-86DD-4FBD-83C1-9E2CBAFF8135}"/>
    <cellStyle name="Normal 10 6 2 5" xfId="1890" xr:uid="{EBC7829C-50BF-4DE8-B2D6-09B564EE95C8}"/>
    <cellStyle name="Normal 10 6 2 6" xfId="1891" xr:uid="{A1104A7C-04C0-4E0F-A7AD-67026B312166}"/>
    <cellStyle name="Normal 10 6 2 7" xfId="1892" xr:uid="{5FDAE335-972F-489A-9DB9-5FEC7E6D862A}"/>
    <cellStyle name="Normal 10 6 2 8" xfId="1893" xr:uid="{3B360A65-B106-45FF-A6AD-FF27D7FCA7F9}"/>
    <cellStyle name="Normal 10 6 2 9" xfId="1894" xr:uid="{5EB4C8D8-0C48-4B1C-A7C7-4A0825633785}"/>
    <cellStyle name="Normal 10 6 3" xfId="1895" xr:uid="{ED5A6545-4F3C-410F-8AAF-8B46E5149A0F}"/>
    <cellStyle name="Normal 10 6 3 10" xfId="1896" xr:uid="{9587E5F6-60AA-4058-9A56-DAC81084D1B2}"/>
    <cellStyle name="Normal 10 6 3 11" xfId="1897" xr:uid="{BCD4C945-0D8A-4AEE-9DBE-A8C98B557DF8}"/>
    <cellStyle name="Normal 10 6 3 2" xfId="1898" xr:uid="{590F957D-F80C-4824-AC05-9607D5BD422A}"/>
    <cellStyle name="Normal 10 6 3 2 2" xfId="1899" xr:uid="{6899DA15-0397-4053-8E36-66DE3ADF7E5A}"/>
    <cellStyle name="Normal 10 6 3 2 2 2" xfId="1900" xr:uid="{6A43E064-604A-48DE-9F83-CAB5B7F212EB}"/>
    <cellStyle name="Normal 10 6 3 2 3" xfId="1901" xr:uid="{1712E820-D64C-4CD3-ABC2-8EFB6A868379}"/>
    <cellStyle name="Normal 10 6 3 2 4" xfId="1902" xr:uid="{63A461A9-1050-4EF7-90DA-0348AC461641}"/>
    <cellStyle name="Normal 10 6 3 2 5" xfId="1903" xr:uid="{6BDAD60A-0BC8-460C-97C4-B2B97C6DCFE0}"/>
    <cellStyle name="Normal 10 6 3 3" xfId="1904" xr:uid="{EF49D936-41D6-4970-9B65-A074CA891BE4}"/>
    <cellStyle name="Normal 10 6 3 3 2" xfId="1905" xr:uid="{CDF74B15-2FC2-4591-9383-BA67178FFAF8}"/>
    <cellStyle name="Normal 10 6 3 4" xfId="1906" xr:uid="{FD4A7C1D-31AC-42BA-8862-D28B0130FE42}"/>
    <cellStyle name="Normal 10 6 3 5" xfId="1907" xr:uid="{FFB9BB12-E54B-44FE-9125-61C665AF1580}"/>
    <cellStyle name="Normal 10 6 3 6" xfId="1908" xr:uid="{A3A08AB4-A098-4EFD-9FCE-1E84E5D02621}"/>
    <cellStyle name="Normal 10 6 3 7" xfId="1909" xr:uid="{D67159F9-C94C-408E-AC4A-CD2FE50D8236}"/>
    <cellStyle name="Normal 10 6 3 8" xfId="1910" xr:uid="{2262F46C-F735-4157-9858-4AE5D5B45CD8}"/>
    <cellStyle name="Normal 10 6 3 9" xfId="1911" xr:uid="{EF2C3E2B-7394-4D62-B622-E2F9EEFC96B7}"/>
    <cellStyle name="Normal 10 6 4" xfId="1912" xr:uid="{84D12667-1518-4976-9D80-B1D5B25EFFC4}"/>
    <cellStyle name="Normal 10 6 4 2" xfId="1913" xr:uid="{9505137D-BAD1-4975-BDF5-2DB09641F436}"/>
    <cellStyle name="Normal 10 6 4 2 2" xfId="1914" xr:uid="{3FC3B4D9-788B-4CEF-A2E1-6864677BEE8B}"/>
    <cellStyle name="Normal 10 6 4 3" xfId="1915" xr:uid="{9485D8F2-3ADB-45CF-A89F-9F17E780A551}"/>
    <cellStyle name="Normal 10 6 4 4" xfId="1916" xr:uid="{9F9DA17D-DC82-4D1F-B219-F49D1D039FFC}"/>
    <cellStyle name="Normal 10 6 4 5" xfId="1917" xr:uid="{D3092F5F-8460-4CD2-AD18-82B3758A63D0}"/>
    <cellStyle name="Normal 10 6 5" xfId="1918" xr:uid="{9B320B3D-60F7-46EF-A884-257F93027281}"/>
    <cellStyle name="Normal 10 6 5 2" xfId="1919" xr:uid="{0CE4C43A-0C7E-44AF-8A46-42653C3426D1}"/>
    <cellStyle name="Normal 10 6 6" xfId="1920" xr:uid="{C87DC433-1DDF-4251-86CC-E0A9234037C6}"/>
    <cellStyle name="Normal 10 6 7" xfId="1921" xr:uid="{FBC730D4-9D36-4537-B0B1-99146B23120D}"/>
    <cellStyle name="Normal 10 6 8" xfId="1922" xr:uid="{B8CF916E-EFC7-44AC-A7AF-BDC9E02A8CC7}"/>
    <cellStyle name="Normal 10 6 9" xfId="1923" xr:uid="{E42BF5B3-A82B-49EF-9459-F32892A16D52}"/>
    <cellStyle name="Normal 10 7" xfId="1924" xr:uid="{C5EF7A10-D9AE-48E9-912C-0284F8BA00B8}"/>
    <cellStyle name="Normal 10 7 10" xfId="1925" xr:uid="{8081A9F9-7407-41EF-B5A9-53FA96E620AF}"/>
    <cellStyle name="Normal 10 7 11" xfId="1926" xr:uid="{CF2C8B71-751A-4489-B6F8-6840CB92C050}"/>
    <cellStyle name="Normal 10 7 12" xfId="1927" xr:uid="{DB3241F8-701A-4334-A294-068719F74AF4}"/>
    <cellStyle name="Normal 10 7 13" xfId="1928" xr:uid="{2CA34067-AAC3-4DE8-8DE3-FC85D7353524}"/>
    <cellStyle name="Normal 10 7 14" xfId="1929" xr:uid="{3C68C2F4-4DBC-4F1D-B8EE-4BC400C4E959}"/>
    <cellStyle name="Normal 10 7 2" xfId="1930" xr:uid="{18A6D6EB-CC25-4F71-BA6E-B221B5014D81}"/>
    <cellStyle name="Normal 10 7 2 10" xfId="1931" xr:uid="{FACDEB25-5BCD-4B49-963A-670A75A23063}"/>
    <cellStyle name="Normal 10 7 2 11" xfId="1932" xr:uid="{C30EC99B-85CB-41C3-B258-A49897A57CD2}"/>
    <cellStyle name="Normal 10 7 2 12" xfId="1933" xr:uid="{7BD0EEDD-906B-478F-9163-08737CC15610}"/>
    <cellStyle name="Normal 10 7 2 13" xfId="1934" xr:uid="{B9CFD7A1-8B13-44C8-B48B-B19B5EAD537F}"/>
    <cellStyle name="Normal 10 7 2 2" xfId="1935" xr:uid="{4DE16B19-CD2A-497D-9F01-AA6465216F64}"/>
    <cellStyle name="Normal 10 7 2 2 10" xfId="1936" xr:uid="{43884088-37F5-4BB0-9C55-FCC36A245080}"/>
    <cellStyle name="Normal 10 7 2 2 11" xfId="1937" xr:uid="{E01F59FB-D01D-4607-A27D-3B665E991538}"/>
    <cellStyle name="Normal 10 7 2 2 2" xfId="1938" xr:uid="{CF9BCEE6-6B4E-4176-B958-03E69C4B51D5}"/>
    <cellStyle name="Normal 10 7 2 2 2 2" xfId="1939" xr:uid="{59CA0138-37BB-48B4-B578-F9926298462B}"/>
    <cellStyle name="Normal 10 7 2 2 2 2 2" xfId="1940" xr:uid="{645B12A7-BA2E-4E76-85E5-805ED7D32434}"/>
    <cellStyle name="Normal 10 7 2 2 2 3" xfId="1941" xr:uid="{4C53FE36-65CA-4EED-B95C-7A5154FCD420}"/>
    <cellStyle name="Normal 10 7 2 2 2 4" xfId="1942" xr:uid="{C9768EF7-467E-4A21-A45D-F4C277F5B981}"/>
    <cellStyle name="Normal 10 7 2 2 2 5" xfId="1943" xr:uid="{B0BEFCB1-F8A8-4317-8F9C-2BDD7E081525}"/>
    <cellStyle name="Normal 10 7 2 2 3" xfId="1944" xr:uid="{E76FB26C-C725-4D14-A432-7508757DB4B4}"/>
    <cellStyle name="Normal 10 7 2 2 3 2" xfId="1945" xr:uid="{AD6F914F-F5BB-4A01-ACCD-8C4BC0C017D6}"/>
    <cellStyle name="Normal 10 7 2 2 4" xfId="1946" xr:uid="{8894020B-4C3B-4E01-9B70-364CC5635D12}"/>
    <cellStyle name="Normal 10 7 2 2 5" xfId="1947" xr:uid="{C055BF35-C07B-44B0-8436-65DAFAEC4C17}"/>
    <cellStyle name="Normal 10 7 2 2 6" xfId="1948" xr:uid="{E617BF9E-2717-4CC8-B5E4-5C111E375C42}"/>
    <cellStyle name="Normal 10 7 2 2 7" xfId="1949" xr:uid="{C603F828-7DA3-42FF-81DA-B1FB89BCF0FB}"/>
    <cellStyle name="Normal 10 7 2 2 8" xfId="1950" xr:uid="{59BAB897-0524-4A09-9161-B44B6552DC63}"/>
    <cellStyle name="Normal 10 7 2 2 9" xfId="1951" xr:uid="{271585A8-1A1B-4BA4-AF44-47ADDD6D76B9}"/>
    <cellStyle name="Normal 10 7 2 3" xfId="1952" xr:uid="{71BADE95-E9AC-4D7B-97BF-4868AB010A6A}"/>
    <cellStyle name="Normal 10 7 2 3 2" xfId="1953" xr:uid="{D7C85921-A6E0-4F09-8E72-7399CBC7C9D2}"/>
    <cellStyle name="Normal 10 7 2 3 2 2" xfId="1954" xr:uid="{79661650-BFDD-4092-B734-16439C944A17}"/>
    <cellStyle name="Normal 10 7 2 3 3" xfId="1955" xr:uid="{ACE6C79D-B97C-4B3C-8BEE-1C0CFBAF8E8A}"/>
    <cellStyle name="Normal 10 7 2 3 4" xfId="1956" xr:uid="{930526A3-1FF0-4B72-90BD-8B17E78D95B8}"/>
    <cellStyle name="Normal 10 7 2 3 5" xfId="1957" xr:uid="{EFEBF7AB-F832-44B5-8F5B-C56396B888AF}"/>
    <cellStyle name="Normal 10 7 2 4" xfId="1958" xr:uid="{2BD93F7E-027E-4298-A8BA-6F3DC994656F}"/>
    <cellStyle name="Normal 10 7 2 4 2" xfId="1959" xr:uid="{AF478BEC-571E-4EDC-AD66-11E4D8EF8054}"/>
    <cellStyle name="Normal 10 7 2 5" xfId="1960" xr:uid="{EF99573A-3989-4D1D-989E-FE69BDBDF8FD}"/>
    <cellStyle name="Normal 10 7 2 6" xfId="1961" xr:uid="{6E284790-604F-4CE1-B731-BA9A969EA877}"/>
    <cellStyle name="Normal 10 7 2 7" xfId="1962" xr:uid="{C0C0AA34-98A0-4E35-A814-FBF13311E463}"/>
    <cellStyle name="Normal 10 7 2 8" xfId="1963" xr:uid="{C82648B9-B1D0-4F09-951A-EBDBD0D0ABC4}"/>
    <cellStyle name="Normal 10 7 2 9" xfId="1964" xr:uid="{E9A654ED-6B91-4E76-8E1C-6D76A521D2F8}"/>
    <cellStyle name="Normal 10 7 3" xfId="1965" xr:uid="{B0C9C15E-E292-4F3E-BD16-5D887E1AC3E5}"/>
    <cellStyle name="Normal 10 7 3 10" xfId="1966" xr:uid="{22D79A7D-3967-44CA-A2B9-BC9422385A34}"/>
    <cellStyle name="Normal 10 7 3 11" xfId="1967" xr:uid="{14E1B675-014C-44A9-AB12-76B9F4276B46}"/>
    <cellStyle name="Normal 10 7 3 2" xfId="1968" xr:uid="{107FBE3D-957C-4445-9305-B97DE3C94338}"/>
    <cellStyle name="Normal 10 7 3 2 2" xfId="1969" xr:uid="{153632CC-C3A9-4EBB-A1A2-75E3B370910D}"/>
    <cellStyle name="Normal 10 7 3 2 2 2" xfId="1970" xr:uid="{01ED4233-A273-4E71-8A9D-237B89BAC7AB}"/>
    <cellStyle name="Normal 10 7 3 2 3" xfId="1971" xr:uid="{08035CA3-2695-4E87-858D-3B6B1734090C}"/>
    <cellStyle name="Normal 10 7 3 2 4" xfId="1972" xr:uid="{FC21DB27-5F11-41CD-B2A0-037E1D13D049}"/>
    <cellStyle name="Normal 10 7 3 2 5" xfId="1973" xr:uid="{4543C921-87F0-487B-8DFA-0FF3628B906C}"/>
    <cellStyle name="Normal 10 7 3 3" xfId="1974" xr:uid="{3D55C713-C1FF-4159-9085-09B502DD6899}"/>
    <cellStyle name="Normal 10 7 3 3 2" xfId="1975" xr:uid="{03411D0F-5C0C-4B5A-9930-3EF290A955E1}"/>
    <cellStyle name="Normal 10 7 3 4" xfId="1976" xr:uid="{57CEDC01-80C4-40E4-8CB1-D6B7EE0DF55E}"/>
    <cellStyle name="Normal 10 7 3 5" xfId="1977" xr:uid="{212403BD-CE08-40DC-AFCC-E79ED20B5E71}"/>
    <cellStyle name="Normal 10 7 3 6" xfId="1978" xr:uid="{7689E5E3-B40E-4503-AF66-B40772D822AA}"/>
    <cellStyle name="Normal 10 7 3 7" xfId="1979" xr:uid="{AEBF3B39-7278-472C-BD4A-99C5F2FD24DD}"/>
    <cellStyle name="Normal 10 7 3 8" xfId="1980" xr:uid="{8D82707B-E370-49BE-870A-D7B80D9A705C}"/>
    <cellStyle name="Normal 10 7 3 9" xfId="1981" xr:uid="{192B52A9-3C17-456D-8477-0D0E87B93A1C}"/>
    <cellStyle name="Normal 10 7 4" xfId="1982" xr:uid="{DF1F5C01-158F-473B-A3EA-BA15ADE380BB}"/>
    <cellStyle name="Normal 10 7 4 2" xfId="1983" xr:uid="{7868BBCD-2516-45E9-BE7C-93EDE3BDF26D}"/>
    <cellStyle name="Normal 10 7 4 2 2" xfId="1984" xr:uid="{54B54EE0-AC38-4003-B2EC-F378D5EB25B2}"/>
    <cellStyle name="Normal 10 7 4 3" xfId="1985" xr:uid="{9EA36157-7EA6-4A54-93BE-0902F5D147A1}"/>
    <cellStyle name="Normal 10 7 4 4" xfId="1986" xr:uid="{32C8842A-BCCD-4E36-930A-96DA9E73170C}"/>
    <cellStyle name="Normal 10 7 4 5" xfId="1987" xr:uid="{DA1D59AF-AB5C-4325-A148-0B5DCF6FFDDD}"/>
    <cellStyle name="Normal 10 7 5" xfId="1988" xr:uid="{A65F2D57-AEA5-4D0E-A593-B97303314115}"/>
    <cellStyle name="Normal 10 7 5 2" xfId="1989" xr:uid="{42572BD5-468C-441F-A6A9-BB38EEA0ED6D}"/>
    <cellStyle name="Normal 10 7 6" xfId="1990" xr:uid="{96B6A9CA-5F64-4809-842B-31D15C194257}"/>
    <cellStyle name="Normal 10 7 7" xfId="1991" xr:uid="{88B7E8D0-8316-4705-8187-905322F9D0BE}"/>
    <cellStyle name="Normal 10 7 8" xfId="1992" xr:uid="{98F026B4-10C2-4C05-A2B9-337B35412B74}"/>
    <cellStyle name="Normal 10 7 9" xfId="1993" xr:uid="{17640716-86F4-44C0-91F8-55022968706D}"/>
    <cellStyle name="Normal 10 8" xfId="1994" xr:uid="{C922DD55-0591-412E-986F-3F110E839AEE}"/>
    <cellStyle name="Normal 10 8 10" xfId="1995" xr:uid="{C622F4C1-5A16-4F40-8B8F-371952228971}"/>
    <cellStyle name="Normal 10 8 11" xfId="1996" xr:uid="{A43C80B4-9110-4F39-AC95-224A13D6080E}"/>
    <cellStyle name="Normal 10 8 12" xfId="1997" xr:uid="{3B11A670-8B21-4B15-A844-E782F8F5003F}"/>
    <cellStyle name="Normal 10 8 13" xfId="1998" xr:uid="{4956CF28-2ABB-4FA3-B05F-116D565D5FB1}"/>
    <cellStyle name="Normal 10 8 14" xfId="1999" xr:uid="{2D25D21B-DF39-42BE-AF83-100E2438F92D}"/>
    <cellStyle name="Normal 10 8 2" xfId="2000" xr:uid="{BACD0F7F-ACA9-4FAF-BBAC-227394DCE3CC}"/>
    <cellStyle name="Normal 10 8 2 10" xfId="2001" xr:uid="{EE26AF8C-42E5-47B3-B3CE-B748875409EB}"/>
    <cellStyle name="Normal 10 8 2 11" xfId="2002" xr:uid="{DCDA8B48-F4F7-4670-B990-210D3484BABB}"/>
    <cellStyle name="Normal 10 8 2 12" xfId="2003" xr:uid="{84208E0E-3669-4909-8009-9D3771336776}"/>
    <cellStyle name="Normal 10 8 2 13" xfId="2004" xr:uid="{48816E95-105B-4C04-9FCB-600F1DEFE17F}"/>
    <cellStyle name="Normal 10 8 2 2" xfId="2005" xr:uid="{FAFDAD3C-0A71-4769-85F4-B51D5321E1D9}"/>
    <cellStyle name="Normal 10 8 2 2 10" xfId="2006" xr:uid="{832692A9-C6F0-4D58-860C-D41B093F2929}"/>
    <cellStyle name="Normal 10 8 2 2 11" xfId="2007" xr:uid="{8BC12B3D-F78F-43A1-9910-9522977E0968}"/>
    <cellStyle name="Normal 10 8 2 2 2" xfId="2008" xr:uid="{F18D3510-F878-43D4-8A43-E4685D2A9246}"/>
    <cellStyle name="Normal 10 8 2 2 2 2" xfId="2009" xr:uid="{DDA96412-3AAB-40B5-AE52-3C609EB34669}"/>
    <cellStyle name="Normal 10 8 2 2 2 2 2" xfId="2010" xr:uid="{ED59F803-5D7D-4F1B-8228-91951F93006D}"/>
    <cellStyle name="Normal 10 8 2 2 2 3" xfId="2011" xr:uid="{EDDD803F-8583-495C-B0F9-BD0160FB7264}"/>
    <cellStyle name="Normal 10 8 2 2 2 4" xfId="2012" xr:uid="{A0A2ABAC-933A-40E9-AF3B-81C0ED7A1680}"/>
    <cellStyle name="Normal 10 8 2 2 2 5" xfId="2013" xr:uid="{535E067A-0B94-4D66-B2C6-FF527C2DCEF4}"/>
    <cellStyle name="Normal 10 8 2 2 3" xfId="2014" xr:uid="{0773E908-5B0F-47A0-A861-065A0291B3CF}"/>
    <cellStyle name="Normal 10 8 2 2 3 2" xfId="2015" xr:uid="{5D153827-E043-4459-B773-E966445C360A}"/>
    <cellStyle name="Normal 10 8 2 2 4" xfId="2016" xr:uid="{BA8133FB-D38F-4E1B-8B62-DB002A9F209A}"/>
    <cellStyle name="Normal 10 8 2 2 5" xfId="2017" xr:uid="{3D27805D-0122-41F9-A15A-F5A2B5BF3EF1}"/>
    <cellStyle name="Normal 10 8 2 2 6" xfId="2018" xr:uid="{1C10068C-EBE3-4707-803A-D1F5EC776A49}"/>
    <cellStyle name="Normal 10 8 2 2 7" xfId="2019" xr:uid="{FBF2B693-AA23-4C89-BC56-9BDED3E18FE3}"/>
    <cellStyle name="Normal 10 8 2 2 8" xfId="2020" xr:uid="{7EFF0048-6C3E-44A3-8922-30BED82D5253}"/>
    <cellStyle name="Normal 10 8 2 2 9" xfId="2021" xr:uid="{2CE177B0-7707-433D-BA19-8253C275B35F}"/>
    <cellStyle name="Normal 10 8 2 3" xfId="2022" xr:uid="{04597E67-8AB9-4328-8250-39F533BD1CAF}"/>
    <cellStyle name="Normal 10 8 2 3 2" xfId="2023" xr:uid="{6451FE2B-8A56-4E0A-8C17-57AB228FCE87}"/>
    <cellStyle name="Normal 10 8 2 3 2 2" xfId="2024" xr:uid="{FBA051AB-C1E0-425E-ACFD-8C0513434232}"/>
    <cellStyle name="Normal 10 8 2 3 3" xfId="2025" xr:uid="{25BBBA88-284C-4C92-9D40-38ECD3B9FAF5}"/>
    <cellStyle name="Normal 10 8 2 3 4" xfId="2026" xr:uid="{AD5DFB87-9F37-4B3D-9EF3-343694E93DAE}"/>
    <cellStyle name="Normal 10 8 2 3 5" xfId="2027" xr:uid="{671B8086-CD77-4D1A-B5E7-4C50B3ECFC2B}"/>
    <cellStyle name="Normal 10 8 2 4" xfId="2028" xr:uid="{65A9D282-2FBF-4492-BC4F-EAB621A36F08}"/>
    <cellStyle name="Normal 10 8 2 4 2" xfId="2029" xr:uid="{159AED61-5FDE-4498-869D-1858507C29C2}"/>
    <cellStyle name="Normal 10 8 2 5" xfId="2030" xr:uid="{A6CA6204-27E7-46A9-A3A2-6727FD306CF3}"/>
    <cellStyle name="Normal 10 8 2 6" xfId="2031" xr:uid="{4C4DA778-B035-4BA8-BDB2-762DB247D129}"/>
    <cellStyle name="Normal 10 8 2 7" xfId="2032" xr:uid="{4EBC2DF2-9721-41EF-9118-C5AC57BB5273}"/>
    <cellStyle name="Normal 10 8 2 8" xfId="2033" xr:uid="{A86CD634-1ED6-4F50-B741-162DD7861CBA}"/>
    <cellStyle name="Normal 10 8 2 9" xfId="2034" xr:uid="{EF29814F-62DB-4BE3-9E97-10286325C183}"/>
    <cellStyle name="Normal 10 8 3" xfId="2035" xr:uid="{33688EE0-CAD4-4F04-AB38-B570ECEDF54A}"/>
    <cellStyle name="Normal 10 8 3 10" xfId="2036" xr:uid="{C7F470E6-6015-46C7-A035-E1BB67CD9853}"/>
    <cellStyle name="Normal 10 8 3 11" xfId="2037" xr:uid="{B19B9C64-455A-4C42-A391-E6AFA8EFE928}"/>
    <cellStyle name="Normal 10 8 3 2" xfId="2038" xr:uid="{BF1CB636-DA4B-4ED3-917F-ADA8E8003DF2}"/>
    <cellStyle name="Normal 10 8 3 2 2" xfId="2039" xr:uid="{6A62CC88-2DDC-4BD5-8E0A-3CE35396C63E}"/>
    <cellStyle name="Normal 10 8 3 2 2 2" xfId="2040" xr:uid="{9015031E-56DE-478F-B29D-B2712A3F55DA}"/>
    <cellStyle name="Normal 10 8 3 2 3" xfId="2041" xr:uid="{95694EBC-2319-45BD-A182-90B174515366}"/>
    <cellStyle name="Normal 10 8 3 2 4" xfId="2042" xr:uid="{0C433F35-7624-4DF9-A94E-B6DE21A0E152}"/>
    <cellStyle name="Normal 10 8 3 2 5" xfId="2043" xr:uid="{A563E182-B26E-4E62-AE2E-BAD9BEE10C1F}"/>
    <cellStyle name="Normal 10 8 3 3" xfId="2044" xr:uid="{4A14BB40-0725-4088-87FC-DA549D908914}"/>
    <cellStyle name="Normal 10 8 3 3 2" xfId="2045" xr:uid="{9F9EB513-E9C2-4137-A672-84321341B503}"/>
    <cellStyle name="Normal 10 8 3 4" xfId="2046" xr:uid="{1C4F8BD8-CB84-4FE2-ABED-F9DCEB29B154}"/>
    <cellStyle name="Normal 10 8 3 5" xfId="2047" xr:uid="{31D3FD43-1131-4952-8B2C-5EC7CC570958}"/>
    <cellStyle name="Normal 10 8 3 6" xfId="2048" xr:uid="{A2235B31-B653-409A-B1B9-DC73E447BC07}"/>
    <cellStyle name="Normal 10 8 3 7" xfId="2049" xr:uid="{400132CD-AC46-4B50-979A-D9704C1BA314}"/>
    <cellStyle name="Normal 10 8 3 8" xfId="2050" xr:uid="{F59B08C6-DD0B-4908-98D2-FA1FA986CE84}"/>
    <cellStyle name="Normal 10 8 3 9" xfId="2051" xr:uid="{373B79FC-C8C1-4DFD-B151-14463494B073}"/>
    <cellStyle name="Normal 10 8 4" xfId="2052" xr:uid="{2EB86C26-8603-4079-B3D4-C8A10E3B3AFF}"/>
    <cellStyle name="Normal 10 8 4 2" xfId="2053" xr:uid="{B294FE9A-6C2C-4C01-8F9D-0E9969D33ADE}"/>
    <cellStyle name="Normal 10 8 4 2 2" xfId="2054" xr:uid="{F56EDF84-1A89-44A1-BF8E-56D63F4D34B2}"/>
    <cellStyle name="Normal 10 8 4 3" xfId="2055" xr:uid="{F9C107E1-5F02-42C4-AF80-B5481CA39006}"/>
    <cellStyle name="Normal 10 8 4 4" xfId="2056" xr:uid="{E4E322FE-AF99-4500-AB64-54025302F4FA}"/>
    <cellStyle name="Normal 10 8 4 5" xfId="2057" xr:uid="{3ED2EDB1-D60B-4891-AB06-641409C285CF}"/>
    <cellStyle name="Normal 10 8 5" xfId="2058" xr:uid="{E2D74E61-74AB-4B33-A8FE-0AE3876DD9C5}"/>
    <cellStyle name="Normal 10 8 5 2" xfId="2059" xr:uid="{3E2E725F-7D82-41BB-8F8A-6F2353D858E7}"/>
    <cellStyle name="Normal 10 8 6" xfId="2060" xr:uid="{43E5D121-A3F8-46DA-AF78-575F26ACC7F2}"/>
    <cellStyle name="Normal 10 8 7" xfId="2061" xr:uid="{CB180787-F689-4BF4-8194-7A0B76E5E0B0}"/>
    <cellStyle name="Normal 10 8 8" xfId="2062" xr:uid="{A0AA89C4-5967-4787-AFC5-5928282C615F}"/>
    <cellStyle name="Normal 10 8 9" xfId="2063" xr:uid="{032170B7-72E2-4824-8560-F04C8D4A6D3D}"/>
    <cellStyle name="Normal 10 9" xfId="2064" xr:uid="{4E9D4478-D563-4BAA-AB47-1C5E3ECAD82D}"/>
    <cellStyle name="Normal 10 9 10" xfId="2065" xr:uid="{F34C232B-9E68-47F3-8430-31C703B7D523}"/>
    <cellStyle name="Normal 10 9 11" xfId="2066" xr:uid="{9872A3FD-D263-4D2E-B461-83F33D61DB68}"/>
    <cellStyle name="Normal 10 9 12" xfId="2067" xr:uid="{12AC92E4-8D88-464F-AEDF-D659F661B6DD}"/>
    <cellStyle name="Normal 10 9 13" xfId="2068" xr:uid="{CAE38F27-2B85-402F-A15B-4BE5CF739E47}"/>
    <cellStyle name="Normal 10 9 14" xfId="2069" xr:uid="{EF0CEAA2-096B-4146-8325-9CD7E4882FCD}"/>
    <cellStyle name="Normal 10 9 2" xfId="2070" xr:uid="{682C3EF9-5C49-46C0-A000-B9211B40AE1A}"/>
    <cellStyle name="Normal 10 9 2 10" xfId="2071" xr:uid="{A1FBBCBE-02CF-4AC7-B3DD-0DC2F637D5AC}"/>
    <cellStyle name="Normal 10 9 2 11" xfId="2072" xr:uid="{8830D26A-7F10-44E6-B144-7B682B7792F1}"/>
    <cellStyle name="Normal 10 9 2 12" xfId="2073" xr:uid="{D4C0B5E7-8935-4431-9583-90A9D8F1A5FB}"/>
    <cellStyle name="Normal 10 9 2 13" xfId="2074" xr:uid="{B20534F0-9E84-44DE-99EE-CB12AF08226C}"/>
    <cellStyle name="Normal 10 9 2 2" xfId="2075" xr:uid="{C7D051E8-399B-495A-BAE3-FF707989E42C}"/>
    <cellStyle name="Normal 10 9 2 2 10" xfId="2076" xr:uid="{F4A6E7CD-C070-4681-934D-DFA75EB655CD}"/>
    <cellStyle name="Normal 10 9 2 2 11" xfId="2077" xr:uid="{162395C7-4122-4D7B-918A-6B55A5A4CEC7}"/>
    <cellStyle name="Normal 10 9 2 2 2" xfId="2078" xr:uid="{A7C08A27-51BD-4E50-8378-6B223F06701F}"/>
    <cellStyle name="Normal 10 9 2 2 2 2" xfId="2079" xr:uid="{C48147D0-F792-4957-96C7-D69F8AD579C9}"/>
    <cellStyle name="Normal 10 9 2 2 2 2 2" xfId="2080" xr:uid="{43B661B3-B283-4BE7-BD1C-2390D282A1D6}"/>
    <cellStyle name="Normal 10 9 2 2 2 3" xfId="2081" xr:uid="{C403FAB1-64B6-40E6-B168-BD670DDCAA37}"/>
    <cellStyle name="Normal 10 9 2 2 2 4" xfId="2082" xr:uid="{212A3278-010F-4AC1-98EB-27504303D43D}"/>
    <cellStyle name="Normal 10 9 2 2 2 5" xfId="2083" xr:uid="{10070F5F-0BE0-42B7-AD68-2DC7B6BA3ABE}"/>
    <cellStyle name="Normal 10 9 2 2 3" xfId="2084" xr:uid="{B9BDEEA8-798D-4D56-832A-F1621952B565}"/>
    <cellStyle name="Normal 10 9 2 2 3 2" xfId="2085" xr:uid="{E08C9233-5EF9-4FE6-9EA3-69ABFD507A82}"/>
    <cellStyle name="Normal 10 9 2 2 4" xfId="2086" xr:uid="{9B1DCD19-4395-482E-9650-721F92CFCA0F}"/>
    <cellStyle name="Normal 10 9 2 2 5" xfId="2087" xr:uid="{699B0FC8-5648-4C79-BC1D-535A5084F158}"/>
    <cellStyle name="Normal 10 9 2 2 6" xfId="2088" xr:uid="{7FFED1FD-142E-4B47-A1F2-F9C0B202B099}"/>
    <cellStyle name="Normal 10 9 2 2 7" xfId="2089" xr:uid="{452EC554-82BA-473C-890B-316ED0F270B6}"/>
    <cellStyle name="Normal 10 9 2 2 8" xfId="2090" xr:uid="{EFA637CE-F9B5-4B4A-867A-FBBE719E4FD8}"/>
    <cellStyle name="Normal 10 9 2 2 9" xfId="2091" xr:uid="{47D09B2E-9D97-454B-8EF3-4E2F0B438277}"/>
    <cellStyle name="Normal 10 9 2 3" xfId="2092" xr:uid="{BE44A5D0-1B8F-45A8-AAF9-FB7CF731008B}"/>
    <cellStyle name="Normal 10 9 2 3 2" xfId="2093" xr:uid="{2568D816-847C-4C43-99A2-EBEF032FE456}"/>
    <cellStyle name="Normal 10 9 2 3 2 2" xfId="2094" xr:uid="{1E94F570-51A9-4351-93FF-98BD71E00CE6}"/>
    <cellStyle name="Normal 10 9 2 3 3" xfId="2095" xr:uid="{1E5F1B0D-A548-44A9-A745-C151D93E220D}"/>
    <cellStyle name="Normal 10 9 2 3 4" xfId="2096" xr:uid="{9D64F7A4-120C-406B-A39C-47177CD2DD82}"/>
    <cellStyle name="Normal 10 9 2 3 5" xfId="2097" xr:uid="{3E7EFAA6-9C88-4256-A966-1E09CE767123}"/>
    <cellStyle name="Normal 10 9 2 4" xfId="2098" xr:uid="{CFB58F5D-57CA-4ABE-B908-1FD388A19BC3}"/>
    <cellStyle name="Normal 10 9 2 4 2" xfId="2099" xr:uid="{D9D23E2E-5214-4E99-B0CF-00EE16AA0D45}"/>
    <cellStyle name="Normal 10 9 2 5" xfId="2100" xr:uid="{80DEF89D-63A6-4B82-9176-9F10CE5B3FD9}"/>
    <cellStyle name="Normal 10 9 2 6" xfId="2101" xr:uid="{3C821D26-1D27-475F-8FB0-C8D4DE649712}"/>
    <cellStyle name="Normal 10 9 2 7" xfId="2102" xr:uid="{1EA5B8AA-1A24-4302-8D30-C1584A191634}"/>
    <cellStyle name="Normal 10 9 2 8" xfId="2103" xr:uid="{8248057F-B2E3-43E3-BEDA-717FD9FC60F8}"/>
    <cellStyle name="Normal 10 9 2 9" xfId="2104" xr:uid="{9C46C48C-EDE3-434B-8D58-D75527CA6CE8}"/>
    <cellStyle name="Normal 10 9 3" xfId="2105" xr:uid="{DA3EDF9F-87DB-41EF-A03D-79F8CAD71ED5}"/>
    <cellStyle name="Normal 10 9 3 10" xfId="2106" xr:uid="{7B04C4CE-3CF0-43CD-B9C7-92DB14717510}"/>
    <cellStyle name="Normal 10 9 3 11" xfId="2107" xr:uid="{2BE44C82-2624-4A70-A96D-22284B6DC187}"/>
    <cellStyle name="Normal 10 9 3 2" xfId="2108" xr:uid="{1E36BD23-7F26-4C1D-91A1-10053A56C35E}"/>
    <cellStyle name="Normal 10 9 3 2 2" xfId="2109" xr:uid="{257FADB4-E715-4937-80BF-4B71B663BD8A}"/>
    <cellStyle name="Normal 10 9 3 2 2 2" xfId="2110" xr:uid="{052B95B5-6D3D-441C-9285-0D18EDA68DF8}"/>
    <cellStyle name="Normal 10 9 3 2 3" xfId="2111" xr:uid="{663C333E-9A31-43D7-BB7D-2DD6851DB24A}"/>
    <cellStyle name="Normal 10 9 3 2 4" xfId="2112" xr:uid="{F1708E5C-97F4-4C49-84B3-E07E88D2CBAA}"/>
    <cellStyle name="Normal 10 9 3 2 5" xfId="2113" xr:uid="{D48AE775-CFB9-4268-A086-A289618A5165}"/>
    <cellStyle name="Normal 10 9 3 3" xfId="2114" xr:uid="{6FD61622-7BBE-4FFB-A801-555422330DAC}"/>
    <cellStyle name="Normal 10 9 3 3 2" xfId="2115" xr:uid="{405F3C46-E2EE-4572-917F-B97E37A92D62}"/>
    <cellStyle name="Normal 10 9 3 4" xfId="2116" xr:uid="{B3A8E65D-1257-4908-BBA0-6ED3D1329A45}"/>
    <cellStyle name="Normal 10 9 3 5" xfId="2117" xr:uid="{AD3B484C-EE1A-434D-B00F-50C17CD1CE4F}"/>
    <cellStyle name="Normal 10 9 3 6" xfId="2118" xr:uid="{416EDF33-4048-442D-BA4C-06955A6B42CE}"/>
    <cellStyle name="Normal 10 9 3 7" xfId="2119" xr:uid="{3207FCD2-3294-44A6-A111-08EC457F59F5}"/>
    <cellStyle name="Normal 10 9 3 8" xfId="2120" xr:uid="{D9E594BA-AE89-40C9-9BB4-1E13A82F071E}"/>
    <cellStyle name="Normal 10 9 3 9" xfId="2121" xr:uid="{A09B6CAA-58DC-4FE5-B873-F70FEED5A281}"/>
    <cellStyle name="Normal 10 9 4" xfId="2122" xr:uid="{109D3FC8-85B5-4350-AC13-381156728738}"/>
    <cellStyle name="Normal 10 9 4 2" xfId="2123" xr:uid="{E3C5BB79-81C3-4E98-BF14-1E6AFB0DB2AC}"/>
    <cellStyle name="Normal 10 9 4 2 2" xfId="2124" xr:uid="{4C7C2A6F-7908-45B3-97BB-EE1C4817D1CC}"/>
    <cellStyle name="Normal 10 9 4 3" xfId="2125" xr:uid="{9C59E7AE-DB7F-4F7E-98B3-901568A4FC37}"/>
    <cellStyle name="Normal 10 9 4 4" xfId="2126" xr:uid="{5C636EA6-E33D-464B-A889-AD0501ACA5E5}"/>
    <cellStyle name="Normal 10 9 4 5" xfId="2127" xr:uid="{93BE9115-430C-4D1B-BACD-3125BBAE4BD3}"/>
    <cellStyle name="Normal 10 9 5" xfId="2128" xr:uid="{937E1FFE-1C02-4FDC-838C-0483681B19D7}"/>
    <cellStyle name="Normal 10 9 5 2" xfId="2129" xr:uid="{7C332BE7-9A73-47EA-A08C-D1C430516B62}"/>
    <cellStyle name="Normal 10 9 6" xfId="2130" xr:uid="{5E139438-3280-4990-9FD0-07BC12D58265}"/>
    <cellStyle name="Normal 10 9 7" xfId="2131" xr:uid="{4E4F12C9-3F66-4439-BFFD-19E41E839BD2}"/>
    <cellStyle name="Normal 10 9 8" xfId="2132" xr:uid="{5F246714-EAD8-4D09-8F2E-3FC8B20C6280}"/>
    <cellStyle name="Normal 10 9 9" xfId="2133" xr:uid="{DB35E098-134E-44C1-89DC-B92C6A0C2712}"/>
    <cellStyle name="Normal 100" xfId="2134" xr:uid="{5C841B63-1BB6-4F56-8A49-D44B4C8550B4}"/>
    <cellStyle name="Normal 101" xfId="2135" xr:uid="{64E8BF29-3ED0-4F48-A989-BA781F4CE18D}"/>
    <cellStyle name="Normal 102" xfId="2136" xr:uid="{7F5F256C-1E4B-48E6-A52D-DD2A29249F3A}"/>
    <cellStyle name="Normal 103" xfId="2137" xr:uid="{620B66A4-26AE-43A5-A6E7-4F77106F2352}"/>
    <cellStyle name="Normal 104" xfId="2138" xr:uid="{35C49030-338D-4298-9CEB-9403D67D5A41}"/>
    <cellStyle name="Normal 105" xfId="2139" xr:uid="{A841A8B1-032F-42BC-BAD5-E893D5C354A2}"/>
    <cellStyle name="Normal 106" xfId="2140" xr:uid="{A471FC2B-29AA-4DA9-B438-C7C1660CF2E8}"/>
    <cellStyle name="Normal 107" xfId="2141" xr:uid="{B6C54455-4631-4A69-8629-49916B2579CE}"/>
    <cellStyle name="Normal 108" xfId="2142" xr:uid="{5EE559E1-2529-41DE-98E7-55E79E5C6648}"/>
    <cellStyle name="Normal 109" xfId="2143" xr:uid="{D02C5CC4-A1D4-4937-B6BF-033448F1425E}"/>
    <cellStyle name="Normal 11" xfId="2144" xr:uid="{B7CDB92D-5746-4236-92FE-B1F851C3A00B}"/>
    <cellStyle name="Normal 11 10" xfId="2145" xr:uid="{DEF9BEC9-79EB-49A3-AB99-DBD9F8D901E9}"/>
    <cellStyle name="Normal 11 10 10" xfId="2146" xr:uid="{145BBD62-37D4-4920-93BD-32A171C610AE}"/>
    <cellStyle name="Normal 11 10 11" xfId="2147" xr:uid="{9E4BB32D-DDB4-4447-AD86-55876D484584}"/>
    <cellStyle name="Normal 11 10 12" xfId="2148" xr:uid="{0B9AA445-A188-4B49-9C24-C1D804DFF2F4}"/>
    <cellStyle name="Normal 11 10 13" xfId="2149" xr:uid="{C7752093-C3D1-4E51-934B-8C6323DC3C4B}"/>
    <cellStyle name="Normal 11 10 14" xfId="2150" xr:uid="{2334AE6B-60B4-46B5-958D-5CC75175015D}"/>
    <cellStyle name="Normal 11 10 2" xfId="2151" xr:uid="{F3A2EABF-423B-4CA6-AE51-8A925E730489}"/>
    <cellStyle name="Normal 11 10 2 10" xfId="2152" xr:uid="{41569B53-5F0D-49E3-A489-1A33F9933E8A}"/>
    <cellStyle name="Normal 11 10 2 11" xfId="2153" xr:uid="{C5AD986D-092D-436B-B75C-856B40DCD027}"/>
    <cellStyle name="Normal 11 10 2 12" xfId="2154" xr:uid="{CFB7A043-ABDE-4981-A759-FAC55993791C}"/>
    <cellStyle name="Normal 11 10 2 13" xfId="2155" xr:uid="{15CF9009-1AAF-4CD7-997B-6174AEC69B71}"/>
    <cellStyle name="Normal 11 10 2 2" xfId="2156" xr:uid="{C275FDED-E743-4043-A7D0-20311A339591}"/>
    <cellStyle name="Normal 11 10 2 2 10" xfId="2157" xr:uid="{1A54C47D-167E-4A90-AFAE-4BF56B9DC644}"/>
    <cellStyle name="Normal 11 10 2 2 11" xfId="2158" xr:uid="{AC53D24A-4B00-4444-B93A-A3B5EA1B1183}"/>
    <cellStyle name="Normal 11 10 2 2 2" xfId="2159" xr:uid="{18568188-7C61-4B70-B5FC-8AC6E69D51B9}"/>
    <cellStyle name="Normal 11 10 2 2 2 2" xfId="2160" xr:uid="{9068B845-60ED-4932-83F8-7B2A62A3F828}"/>
    <cellStyle name="Normal 11 10 2 2 2 2 2" xfId="2161" xr:uid="{F39D3E9E-D934-4B9C-B8FF-C1BD781B9563}"/>
    <cellStyle name="Normal 11 10 2 2 2 3" xfId="2162" xr:uid="{43800D32-8E21-43AA-9690-F607143101A6}"/>
    <cellStyle name="Normal 11 10 2 2 2 4" xfId="2163" xr:uid="{6049F4CF-C9F7-4F2E-A9CC-C64367024843}"/>
    <cellStyle name="Normal 11 10 2 2 2 5" xfId="2164" xr:uid="{DAC89D60-39D9-48D8-A5E4-12E027B69DA0}"/>
    <cellStyle name="Normal 11 10 2 2 3" xfId="2165" xr:uid="{36624BD2-1DDC-4FA3-8343-5FD820231B20}"/>
    <cellStyle name="Normal 11 10 2 2 3 2" xfId="2166" xr:uid="{2A831B16-B921-4E82-B3EF-D49EF21368DB}"/>
    <cellStyle name="Normal 11 10 2 2 4" xfId="2167" xr:uid="{75E400FA-854D-4D21-8624-ADF942A02665}"/>
    <cellStyle name="Normal 11 10 2 2 5" xfId="2168" xr:uid="{EA805F23-E9F6-4760-B309-9DE530C32C63}"/>
    <cellStyle name="Normal 11 10 2 2 6" xfId="2169" xr:uid="{DC881115-8D2C-4EB5-938B-993BE3469DA1}"/>
    <cellStyle name="Normal 11 10 2 2 7" xfId="2170" xr:uid="{8D2DC8FE-35AC-4090-8EAF-EA7AADD1994E}"/>
    <cellStyle name="Normal 11 10 2 2 8" xfId="2171" xr:uid="{9843DA86-FA99-48B0-9442-8F71916C2962}"/>
    <cellStyle name="Normal 11 10 2 2 9" xfId="2172" xr:uid="{8E630096-AC6E-4AEA-8BF2-479F40E1BECE}"/>
    <cellStyle name="Normal 11 10 2 3" xfId="2173" xr:uid="{397950B7-7F2F-406E-A14E-A38935876D01}"/>
    <cellStyle name="Normal 11 10 2 3 2" xfId="2174" xr:uid="{F3C8B8E2-A2C0-46B5-AB62-DF40C52F425C}"/>
    <cellStyle name="Normal 11 10 2 3 2 2" xfId="2175" xr:uid="{E6037D9B-1468-4091-9933-D17F719CC617}"/>
    <cellStyle name="Normal 11 10 2 3 3" xfId="2176" xr:uid="{69981F97-8151-4655-8B27-6C81AA0A5CD8}"/>
    <cellStyle name="Normal 11 10 2 3 4" xfId="2177" xr:uid="{9DEFF1E6-F0B5-4754-B785-3FDDD69872EB}"/>
    <cellStyle name="Normal 11 10 2 3 5" xfId="2178" xr:uid="{3006310F-7F7D-4A21-8942-A925958C451F}"/>
    <cellStyle name="Normal 11 10 2 4" xfId="2179" xr:uid="{929FD384-DA40-430F-958F-985FFE401F88}"/>
    <cellStyle name="Normal 11 10 2 4 2" xfId="2180" xr:uid="{2DE27392-379C-4529-81D0-4F491AFBB816}"/>
    <cellStyle name="Normal 11 10 2 5" xfId="2181" xr:uid="{C02DDD67-7CE0-466B-8D6C-3C8003B6FD56}"/>
    <cellStyle name="Normal 11 10 2 6" xfId="2182" xr:uid="{B3CED768-6221-4C43-8722-FC54DB5C9D80}"/>
    <cellStyle name="Normal 11 10 2 7" xfId="2183" xr:uid="{DF28B1C5-5364-4359-B8A0-9E87FA57E395}"/>
    <cellStyle name="Normal 11 10 2 8" xfId="2184" xr:uid="{3AC8918D-11C9-45BC-A544-404B0174FBAB}"/>
    <cellStyle name="Normal 11 10 2 9" xfId="2185" xr:uid="{7051244C-1F6C-4AFF-B655-5508CF8F9E4B}"/>
    <cellStyle name="Normal 11 10 3" xfId="2186" xr:uid="{196B351D-DE45-4B19-9591-A12DDFF4C59A}"/>
    <cellStyle name="Normal 11 10 3 10" xfId="2187" xr:uid="{BA85309E-C5F8-41C5-AAD0-10900C5AEA61}"/>
    <cellStyle name="Normal 11 10 3 11" xfId="2188" xr:uid="{0BFA4DF8-7CAB-4456-90E9-DBF688735329}"/>
    <cellStyle name="Normal 11 10 3 2" xfId="2189" xr:uid="{FB0FA1E1-26FD-4942-874D-A278C1CB88C0}"/>
    <cellStyle name="Normal 11 10 3 2 2" xfId="2190" xr:uid="{1E0BC9E9-F059-425F-972D-0C9D5E1A5EE4}"/>
    <cellStyle name="Normal 11 10 3 2 2 2" xfId="2191" xr:uid="{60182A30-FE75-43A2-AB6A-08472AC0810D}"/>
    <cellStyle name="Normal 11 10 3 2 3" xfId="2192" xr:uid="{9FFF30D6-91CA-476E-9C17-4155252F19B8}"/>
    <cellStyle name="Normal 11 10 3 2 4" xfId="2193" xr:uid="{2D1DE1FE-4D7B-454B-86DA-A100E80B4A68}"/>
    <cellStyle name="Normal 11 10 3 2 5" xfId="2194" xr:uid="{831A8CDE-982C-4D39-86CC-FFA7F5A7F576}"/>
    <cellStyle name="Normal 11 10 3 3" xfId="2195" xr:uid="{673D067F-0DD3-47E4-88E9-30A1816C2E75}"/>
    <cellStyle name="Normal 11 10 3 3 2" xfId="2196" xr:uid="{BC3650D6-5D8C-4282-A29D-FA0FDA035888}"/>
    <cellStyle name="Normal 11 10 3 4" xfId="2197" xr:uid="{19942581-3675-481C-829D-80B36021418F}"/>
    <cellStyle name="Normal 11 10 3 5" xfId="2198" xr:uid="{448151C4-2510-412B-9924-02A13DBF4723}"/>
    <cellStyle name="Normal 11 10 3 6" xfId="2199" xr:uid="{74048B68-0A86-4658-B9E3-67C3C4E4ADBA}"/>
    <cellStyle name="Normal 11 10 3 7" xfId="2200" xr:uid="{90848A9D-B907-48F5-8B39-27FF515EEC59}"/>
    <cellStyle name="Normal 11 10 3 8" xfId="2201" xr:uid="{41E7CDB2-E2D8-4DE4-BD99-5C7B70A083D6}"/>
    <cellStyle name="Normal 11 10 3 9" xfId="2202" xr:uid="{6B6BB5ED-CE8D-436F-A094-5B9FBEE68DBE}"/>
    <cellStyle name="Normal 11 10 4" xfId="2203" xr:uid="{D69C6205-19E6-4380-B489-12A4B5E1DB3C}"/>
    <cellStyle name="Normal 11 10 4 2" xfId="2204" xr:uid="{7B8ECD60-6A43-4A11-B3AA-986790018868}"/>
    <cellStyle name="Normal 11 10 4 2 2" xfId="2205" xr:uid="{BC351A2E-3158-4D63-8F22-B6040B367AAE}"/>
    <cellStyle name="Normal 11 10 4 3" xfId="2206" xr:uid="{5D2CD504-050C-443A-AD1A-EEE91C4A3473}"/>
    <cellStyle name="Normal 11 10 4 4" xfId="2207" xr:uid="{25721FED-4135-4BF5-AA7D-6ED6B8B5B268}"/>
    <cellStyle name="Normal 11 10 4 5" xfId="2208" xr:uid="{74FA7704-B1E6-4F4C-93FC-9DD7116825F8}"/>
    <cellStyle name="Normal 11 10 5" xfId="2209" xr:uid="{3AF01BC6-6829-4CA5-8063-6F3D27488339}"/>
    <cellStyle name="Normal 11 10 5 2" xfId="2210" xr:uid="{033D0E93-258C-4D63-84E2-244367518BFA}"/>
    <cellStyle name="Normal 11 10 6" xfId="2211" xr:uid="{883B9C04-C039-429D-8A95-D0768EFCC4E0}"/>
    <cellStyle name="Normal 11 10 7" xfId="2212" xr:uid="{4C25552E-A158-44FD-A007-59248AE4FC71}"/>
    <cellStyle name="Normal 11 10 8" xfId="2213" xr:uid="{92AB8F1A-C6A8-4B29-98AC-75224BA1F6B7}"/>
    <cellStyle name="Normal 11 10 9" xfId="2214" xr:uid="{B53D6E71-5172-426B-A661-2A06454E2AD5}"/>
    <cellStyle name="Normal 11 11" xfId="2215" xr:uid="{0FFC71DB-5361-427C-B941-C69603DDA48E}"/>
    <cellStyle name="Normal 11 11 10" xfId="2216" xr:uid="{2766A58D-133A-4BF1-ACBB-5E3F1FDF50AC}"/>
    <cellStyle name="Normal 11 11 11" xfId="2217" xr:uid="{33B7EF19-4D72-4393-9C90-9F371698AC19}"/>
    <cellStyle name="Normal 11 11 12" xfId="2218" xr:uid="{42A8EA53-7D97-4054-A704-C3E5660383D1}"/>
    <cellStyle name="Normal 11 11 13" xfId="2219" xr:uid="{3293E861-8EFA-49A5-B5AB-EDFC796CDF8F}"/>
    <cellStyle name="Normal 11 11 14" xfId="2220" xr:uid="{0155CE39-ED12-4085-8091-1AB7ABFAADFE}"/>
    <cellStyle name="Normal 11 11 2" xfId="2221" xr:uid="{1FC9B22E-2A9A-4272-BC4F-6E038874C6AF}"/>
    <cellStyle name="Normal 11 11 2 10" xfId="2222" xr:uid="{EBB8EEB2-CD4D-44B0-B1D7-4F21A5CA9623}"/>
    <cellStyle name="Normal 11 11 2 11" xfId="2223" xr:uid="{54CB0013-DB8D-46DD-92A6-CAE156CBCF46}"/>
    <cellStyle name="Normal 11 11 2 12" xfId="2224" xr:uid="{CCADDC65-CB90-4039-96A6-A5818E4E0C56}"/>
    <cellStyle name="Normal 11 11 2 13" xfId="2225" xr:uid="{BCFB888B-9844-4362-A93E-7D920E4E8635}"/>
    <cellStyle name="Normal 11 11 2 2" xfId="2226" xr:uid="{B9ED1BEE-B315-4077-8228-AC8E39B71B43}"/>
    <cellStyle name="Normal 11 11 2 2 10" xfId="2227" xr:uid="{0DEA5292-272F-4259-B416-2ACC8FD0BB43}"/>
    <cellStyle name="Normal 11 11 2 2 11" xfId="2228" xr:uid="{70866275-56E4-4D36-AF0D-E59A9931E5DF}"/>
    <cellStyle name="Normal 11 11 2 2 2" xfId="2229" xr:uid="{668BF08C-D795-44FA-91B1-D8E068C505BE}"/>
    <cellStyle name="Normal 11 11 2 2 2 2" xfId="2230" xr:uid="{D09634DB-E376-408A-9CA6-4612CAB5FD60}"/>
    <cellStyle name="Normal 11 11 2 2 2 2 2" xfId="2231" xr:uid="{F14DE0BE-11EE-45B1-AAF9-4844732F0011}"/>
    <cellStyle name="Normal 11 11 2 2 2 3" xfId="2232" xr:uid="{863FF83B-FDA7-44C3-8D2B-E24F9104859A}"/>
    <cellStyle name="Normal 11 11 2 2 2 4" xfId="2233" xr:uid="{B92792F1-BA7F-40C8-AC8B-85907FE8004F}"/>
    <cellStyle name="Normal 11 11 2 2 2 5" xfId="2234" xr:uid="{352CBC58-0ADF-4C06-9763-3EE9510A3FAA}"/>
    <cellStyle name="Normal 11 11 2 2 3" xfId="2235" xr:uid="{6AE58781-B268-4AF0-A8DD-7416FAF9A994}"/>
    <cellStyle name="Normal 11 11 2 2 3 2" xfId="2236" xr:uid="{66B3D29A-30FB-45B8-8F85-D1D708B067AB}"/>
    <cellStyle name="Normal 11 11 2 2 4" xfId="2237" xr:uid="{1FD64038-55A8-45BC-803D-13491C9FB059}"/>
    <cellStyle name="Normal 11 11 2 2 5" xfId="2238" xr:uid="{CEB53B6D-1FB7-4C07-8235-24704A30E0A8}"/>
    <cellStyle name="Normal 11 11 2 2 6" xfId="2239" xr:uid="{E3DDDB65-48D9-40C3-8730-1CF4F9747558}"/>
    <cellStyle name="Normal 11 11 2 2 7" xfId="2240" xr:uid="{54D6D26A-97AC-4C4E-99DC-E8CE97A81DD6}"/>
    <cellStyle name="Normal 11 11 2 2 8" xfId="2241" xr:uid="{4191CD76-6A75-46C5-BFF2-652F65F1878B}"/>
    <cellStyle name="Normal 11 11 2 2 9" xfId="2242" xr:uid="{DCF016F7-3139-4D4A-BB56-02AAC25B4135}"/>
    <cellStyle name="Normal 11 11 2 3" xfId="2243" xr:uid="{7DD3B0D5-DE41-4BEC-BD98-93D036A3C2DC}"/>
    <cellStyle name="Normal 11 11 2 3 2" xfId="2244" xr:uid="{B1C959F1-5156-4C72-8611-FEB322772A3E}"/>
    <cellStyle name="Normal 11 11 2 3 2 2" xfId="2245" xr:uid="{044BB106-3791-4288-8632-56D7E74718B2}"/>
    <cellStyle name="Normal 11 11 2 3 3" xfId="2246" xr:uid="{53874E21-132E-489C-A495-7374998487CC}"/>
    <cellStyle name="Normal 11 11 2 3 4" xfId="2247" xr:uid="{6521E525-A0F0-4013-A22C-E5E10CB8A413}"/>
    <cellStyle name="Normal 11 11 2 3 5" xfId="2248" xr:uid="{3D89FCE6-904C-433F-BB64-96717F98DAC7}"/>
    <cellStyle name="Normal 11 11 2 4" xfId="2249" xr:uid="{166EE4CF-1FB0-40C7-B8A8-1F12F045C947}"/>
    <cellStyle name="Normal 11 11 2 4 2" xfId="2250" xr:uid="{939AAFAA-2C48-482D-B98B-42CA5C26C0E7}"/>
    <cellStyle name="Normal 11 11 2 5" xfId="2251" xr:uid="{118838B3-D9D7-471E-9442-4E636F741CA2}"/>
    <cellStyle name="Normal 11 11 2 6" xfId="2252" xr:uid="{92E0E3A8-D6DF-4033-8048-2C2AC9C455C4}"/>
    <cellStyle name="Normal 11 11 2 7" xfId="2253" xr:uid="{621CB5F0-270F-4821-8630-0DD51283B88A}"/>
    <cellStyle name="Normal 11 11 2 8" xfId="2254" xr:uid="{77A86454-8E17-4D89-B79A-9EEE5CEE95D2}"/>
    <cellStyle name="Normal 11 11 2 9" xfId="2255" xr:uid="{04CA0391-1DD7-4361-8A38-970F6B130DA3}"/>
    <cellStyle name="Normal 11 11 3" xfId="2256" xr:uid="{4A5606DB-C7E3-4EE3-BFF7-B04099A6B9E1}"/>
    <cellStyle name="Normal 11 11 3 10" xfId="2257" xr:uid="{8AE8D846-A9A8-48C4-8FE4-3BC61A4D55CF}"/>
    <cellStyle name="Normal 11 11 3 11" xfId="2258" xr:uid="{4B845A1C-B5FC-4D73-B30F-CAE7640F7753}"/>
    <cellStyle name="Normal 11 11 3 2" xfId="2259" xr:uid="{30DCA895-8621-4E81-8BD0-E5061A4FA024}"/>
    <cellStyle name="Normal 11 11 3 2 2" xfId="2260" xr:uid="{2C42D636-86A8-4054-8BCC-CB5C9EC5715F}"/>
    <cellStyle name="Normal 11 11 3 2 2 2" xfId="2261" xr:uid="{038E09C6-FAF2-4197-81F1-5FC6B532B670}"/>
    <cellStyle name="Normal 11 11 3 2 3" xfId="2262" xr:uid="{82904E0C-8808-4E81-B1D4-CC10EF3A3F72}"/>
    <cellStyle name="Normal 11 11 3 2 4" xfId="2263" xr:uid="{4139BDBA-A731-4949-AAA8-F52FF9A66104}"/>
    <cellStyle name="Normal 11 11 3 2 5" xfId="2264" xr:uid="{D37B0098-4EF0-4A33-9E6E-94C061235013}"/>
    <cellStyle name="Normal 11 11 3 3" xfId="2265" xr:uid="{2D6B1BD1-E24D-4EB5-9AAF-EFF15CCA25CD}"/>
    <cellStyle name="Normal 11 11 3 3 2" xfId="2266" xr:uid="{54289076-D5EB-4E0E-92C4-17257EF83F12}"/>
    <cellStyle name="Normal 11 11 3 4" xfId="2267" xr:uid="{48A6865F-C095-4EA0-B656-1BD6A1193FFA}"/>
    <cellStyle name="Normal 11 11 3 5" xfId="2268" xr:uid="{E9A13E7B-3295-43EA-B751-C962F8317C03}"/>
    <cellStyle name="Normal 11 11 3 6" xfId="2269" xr:uid="{3FFCF8FB-2722-48FF-A307-92548962EF3E}"/>
    <cellStyle name="Normal 11 11 3 7" xfId="2270" xr:uid="{4FAEB8B8-E932-4594-8C74-D5FDB104CF52}"/>
    <cellStyle name="Normal 11 11 3 8" xfId="2271" xr:uid="{EEBB45C7-7A02-4916-9787-1AA29A03DC75}"/>
    <cellStyle name="Normal 11 11 3 9" xfId="2272" xr:uid="{C60579EE-CE67-4EA6-8C57-C5CB3ACDB6D0}"/>
    <cellStyle name="Normal 11 11 4" xfId="2273" xr:uid="{04BE74A4-1751-4EDC-9DFC-16E62949853F}"/>
    <cellStyle name="Normal 11 11 4 2" xfId="2274" xr:uid="{74C4B438-4F4B-4226-A307-0B9BF3837EDC}"/>
    <cellStyle name="Normal 11 11 4 2 2" xfId="2275" xr:uid="{79C2788D-10E9-4DF5-8909-74AA5674E3F3}"/>
    <cellStyle name="Normal 11 11 4 3" xfId="2276" xr:uid="{F38C7A79-A07B-4B21-9973-26DA6CF42820}"/>
    <cellStyle name="Normal 11 11 4 4" xfId="2277" xr:uid="{07401E74-5498-40CA-8D3A-91F426E14263}"/>
    <cellStyle name="Normal 11 11 4 5" xfId="2278" xr:uid="{FB7B94A5-8589-4C53-85BB-29F4BDC50FAD}"/>
    <cellStyle name="Normal 11 11 5" xfId="2279" xr:uid="{F01E3ED2-608D-44C5-B706-46254053C2D7}"/>
    <cellStyle name="Normal 11 11 5 2" xfId="2280" xr:uid="{3845A4A1-DB94-489C-AB43-ADB969F631BB}"/>
    <cellStyle name="Normal 11 11 6" xfId="2281" xr:uid="{4DAE8409-62C8-4915-A78B-A0690E5C85F0}"/>
    <cellStyle name="Normal 11 11 7" xfId="2282" xr:uid="{1A15F2E7-189D-4EB3-848F-D82F1DC8C407}"/>
    <cellStyle name="Normal 11 11 8" xfId="2283" xr:uid="{2F2E346A-1C38-45AB-80B8-7DD2D9A50AEA}"/>
    <cellStyle name="Normal 11 11 9" xfId="2284" xr:uid="{B8683386-4AFB-4450-ABAB-19A343AC412D}"/>
    <cellStyle name="Normal 11 12" xfId="2285" xr:uid="{E225132A-4D46-4331-BB76-7066F93E2CC1}"/>
    <cellStyle name="Normal 11 12 10" xfId="2286" xr:uid="{74F2E0BD-5578-4F33-A027-C1AB7234B870}"/>
    <cellStyle name="Normal 11 12 11" xfId="2287" xr:uid="{A34172B1-3EEE-43C2-B244-147E2435CAC7}"/>
    <cellStyle name="Normal 11 12 12" xfId="2288" xr:uid="{9AA0F24D-5AD7-4093-8542-8EDAA9FF8466}"/>
    <cellStyle name="Normal 11 12 13" xfId="2289" xr:uid="{1CEAAA1A-0C1F-40A8-BB48-D7420E287CDF}"/>
    <cellStyle name="Normal 11 12 14" xfId="2290" xr:uid="{FC9DFB78-5CAF-47B9-A966-1C2FBBC4388F}"/>
    <cellStyle name="Normal 11 12 2" xfId="2291" xr:uid="{12C5A968-9348-4384-88EA-4249440D8FFD}"/>
    <cellStyle name="Normal 11 12 2 10" xfId="2292" xr:uid="{85818C7B-C510-4076-9A2C-A4586915FC49}"/>
    <cellStyle name="Normal 11 12 2 11" xfId="2293" xr:uid="{A33563DD-7BE4-4932-8AED-5A2B401D5C5A}"/>
    <cellStyle name="Normal 11 12 2 12" xfId="2294" xr:uid="{C0A665F3-F8FF-441D-A653-2AAF7FB9430A}"/>
    <cellStyle name="Normal 11 12 2 13" xfId="2295" xr:uid="{DFE03FC0-6EA3-4395-A3DB-5C98BD31C772}"/>
    <cellStyle name="Normal 11 12 2 2" xfId="2296" xr:uid="{E96BA6C3-EA10-4CC6-A293-A7651640EEC2}"/>
    <cellStyle name="Normal 11 12 2 2 10" xfId="2297" xr:uid="{79E4F8DD-5087-46ED-932C-EF5646100BC0}"/>
    <cellStyle name="Normal 11 12 2 2 11" xfId="2298" xr:uid="{6910F642-4732-4DED-BC33-16DB4505854E}"/>
    <cellStyle name="Normal 11 12 2 2 2" xfId="2299" xr:uid="{0DBF4C3E-56E1-402C-A9CC-812450A1EC9E}"/>
    <cellStyle name="Normal 11 12 2 2 2 2" xfId="2300" xr:uid="{CE4BF64C-3C64-45E5-9494-861D8FA98025}"/>
    <cellStyle name="Normal 11 12 2 2 2 2 2" xfId="2301" xr:uid="{897F2E20-40C3-419F-8932-F90A2B85B5F0}"/>
    <cellStyle name="Normal 11 12 2 2 2 3" xfId="2302" xr:uid="{612A082C-B494-4DC1-858E-228974CF5529}"/>
    <cellStyle name="Normal 11 12 2 2 2 4" xfId="2303" xr:uid="{EDBC768A-2D69-4DC9-B925-9D4A753E74D1}"/>
    <cellStyle name="Normal 11 12 2 2 2 5" xfId="2304" xr:uid="{A43F80B8-960B-49F2-AA63-CD57D1B49337}"/>
    <cellStyle name="Normal 11 12 2 2 3" xfId="2305" xr:uid="{310A07E1-C0E4-4A35-AF69-DB75A4F7D5ED}"/>
    <cellStyle name="Normal 11 12 2 2 3 2" xfId="2306" xr:uid="{5FEAA745-7EB0-4A4E-AE70-CCCEF0341911}"/>
    <cellStyle name="Normal 11 12 2 2 4" xfId="2307" xr:uid="{1BB35F7C-92E7-434C-AC9D-C530DAA636D6}"/>
    <cellStyle name="Normal 11 12 2 2 5" xfId="2308" xr:uid="{7AC59DDB-C6A0-46A0-A14E-A8BCCAEC6058}"/>
    <cellStyle name="Normal 11 12 2 2 6" xfId="2309" xr:uid="{EA8476AD-39BE-4745-BDFD-53E58BCE7CCC}"/>
    <cellStyle name="Normal 11 12 2 2 7" xfId="2310" xr:uid="{28F4B73D-3F58-4E19-92A5-C5195310436E}"/>
    <cellStyle name="Normal 11 12 2 2 8" xfId="2311" xr:uid="{EF60782B-95D0-44F8-AAAE-4A32E826BE6E}"/>
    <cellStyle name="Normal 11 12 2 2 9" xfId="2312" xr:uid="{B544D0BB-5ECE-4511-BD8D-FCB2C9DEF35C}"/>
    <cellStyle name="Normal 11 12 2 3" xfId="2313" xr:uid="{82006EC2-0291-4041-8618-8EC0A335A163}"/>
    <cellStyle name="Normal 11 12 2 3 2" xfId="2314" xr:uid="{DEDFE948-1C2F-4E6D-B2B1-3D5428FA8F5F}"/>
    <cellStyle name="Normal 11 12 2 3 2 2" xfId="2315" xr:uid="{CB676778-6D2E-4D55-88A9-43F33011C55C}"/>
    <cellStyle name="Normal 11 12 2 3 3" xfId="2316" xr:uid="{CCEA32DF-0A71-4A59-B8F8-3828F568FCE4}"/>
    <cellStyle name="Normal 11 12 2 3 4" xfId="2317" xr:uid="{22B0225F-DD19-4CF1-9896-41BBA6C356A6}"/>
    <cellStyle name="Normal 11 12 2 3 5" xfId="2318" xr:uid="{F4917781-B614-497B-860A-3E98D4B98540}"/>
    <cellStyle name="Normal 11 12 2 4" xfId="2319" xr:uid="{0234CE21-BD85-44F6-8326-FEE66B95A131}"/>
    <cellStyle name="Normal 11 12 2 4 2" xfId="2320" xr:uid="{281C7623-A539-4AF7-84ED-B5A3BE19B22A}"/>
    <cellStyle name="Normal 11 12 2 5" xfId="2321" xr:uid="{D3D495CD-4A89-4375-99F9-702CEFD68496}"/>
    <cellStyle name="Normal 11 12 2 6" xfId="2322" xr:uid="{C5439C2B-CC9C-4C66-BB8F-19EC4272E335}"/>
    <cellStyle name="Normal 11 12 2 7" xfId="2323" xr:uid="{85866674-43FF-4FE6-91C1-67619623A6E0}"/>
    <cellStyle name="Normal 11 12 2 8" xfId="2324" xr:uid="{A9F3D731-B2BF-481E-A8D6-EECEF058A247}"/>
    <cellStyle name="Normal 11 12 2 9" xfId="2325" xr:uid="{2E82B180-0206-4E9B-B793-3CC35436FCE7}"/>
    <cellStyle name="Normal 11 12 3" xfId="2326" xr:uid="{A2FE152A-370F-4AA5-B889-1AFF5A63FC97}"/>
    <cellStyle name="Normal 11 12 3 10" xfId="2327" xr:uid="{67925232-B857-4C27-94AC-018BB8A96EFD}"/>
    <cellStyle name="Normal 11 12 3 11" xfId="2328" xr:uid="{F4B24997-19B0-4A72-9284-95CD35A652EF}"/>
    <cellStyle name="Normal 11 12 3 2" xfId="2329" xr:uid="{50395D40-F25D-445C-908F-B12E1071E5C6}"/>
    <cellStyle name="Normal 11 12 3 2 2" xfId="2330" xr:uid="{4357A535-CF63-439D-A289-2B5D5DB554A8}"/>
    <cellStyle name="Normal 11 12 3 2 2 2" xfId="2331" xr:uid="{2FCCC0FA-F2B5-47B3-A62F-190229912630}"/>
    <cellStyle name="Normal 11 12 3 2 3" xfId="2332" xr:uid="{2C9001B0-C559-4768-B94C-4D39EC1C2093}"/>
    <cellStyle name="Normal 11 12 3 2 4" xfId="2333" xr:uid="{9F1169F8-E212-41EA-B776-CD2CBB1372CB}"/>
    <cellStyle name="Normal 11 12 3 2 5" xfId="2334" xr:uid="{133379D7-47D5-4EC0-AFBD-3DBAA4D7E0E4}"/>
    <cellStyle name="Normal 11 12 3 3" xfId="2335" xr:uid="{54E8F860-1293-4B24-89EC-DE0D819D79F7}"/>
    <cellStyle name="Normal 11 12 3 3 2" xfId="2336" xr:uid="{5F10AB1E-0D23-4528-80E2-8E51CAB8282D}"/>
    <cellStyle name="Normal 11 12 3 4" xfId="2337" xr:uid="{C30B3920-0256-4014-BF7A-2B2504F32D6A}"/>
    <cellStyle name="Normal 11 12 3 5" xfId="2338" xr:uid="{C30608D3-23D5-4DC1-95C9-CCB3EB5E9E3E}"/>
    <cellStyle name="Normal 11 12 3 6" xfId="2339" xr:uid="{626F4816-88F6-487C-BFDF-CAF2EEA80675}"/>
    <cellStyle name="Normal 11 12 3 7" xfId="2340" xr:uid="{E58D4DD8-CC3C-4708-A10B-525EFCD2D9B4}"/>
    <cellStyle name="Normal 11 12 3 8" xfId="2341" xr:uid="{25A7F03E-0FD9-412F-B2A6-E95EF30F5AAF}"/>
    <cellStyle name="Normal 11 12 3 9" xfId="2342" xr:uid="{F4ADB05B-85C9-45AB-A6AB-B8B47844B4D7}"/>
    <cellStyle name="Normal 11 12 4" xfId="2343" xr:uid="{171CE423-BFAF-4A06-810B-5C7F2429367D}"/>
    <cellStyle name="Normal 11 12 4 2" xfId="2344" xr:uid="{FAAB9928-7690-4F04-92D0-631A3F80D5B0}"/>
    <cellStyle name="Normal 11 12 4 2 2" xfId="2345" xr:uid="{C601B267-E1B2-4DA8-B5AC-D24AEC308481}"/>
    <cellStyle name="Normal 11 12 4 3" xfId="2346" xr:uid="{3B45625B-8922-47ED-91A3-A1D2525DAF94}"/>
    <cellStyle name="Normal 11 12 4 4" xfId="2347" xr:uid="{2CAA8756-6A52-4321-B47B-3F33378B5EB1}"/>
    <cellStyle name="Normal 11 12 4 5" xfId="2348" xr:uid="{6BD14777-CDF2-468E-B7ED-5178653B19F2}"/>
    <cellStyle name="Normal 11 12 5" xfId="2349" xr:uid="{5EAF6EC8-2B40-4855-898D-22B1F2E849F0}"/>
    <cellStyle name="Normal 11 12 5 2" xfId="2350" xr:uid="{98983198-96C0-433F-AAFF-10FB88B8E487}"/>
    <cellStyle name="Normal 11 12 6" xfId="2351" xr:uid="{1A54D3D3-FF86-4664-A1A8-09750EFD18B0}"/>
    <cellStyle name="Normal 11 12 7" xfId="2352" xr:uid="{C4ECFE16-D349-4464-9B18-D73270337E02}"/>
    <cellStyle name="Normal 11 12 8" xfId="2353" xr:uid="{3339E98B-D6FA-4505-B23B-53C5D9F6033C}"/>
    <cellStyle name="Normal 11 12 9" xfId="2354" xr:uid="{DCD487AD-86CF-454E-8E50-641E02CD854F}"/>
    <cellStyle name="Normal 11 13" xfId="2355" xr:uid="{3BC8BF05-DF15-4B1E-B587-4239328D4D9C}"/>
    <cellStyle name="Normal 11 13 10" xfId="2356" xr:uid="{4E655A01-2BA1-43A1-94F6-E1924A31C35B}"/>
    <cellStyle name="Normal 11 13 11" xfId="2357" xr:uid="{B7FB6852-7383-4818-AAF9-1AA990710894}"/>
    <cellStyle name="Normal 11 13 12" xfId="2358" xr:uid="{30BF6AC8-E7C6-4612-BD3E-DB197D3C5258}"/>
    <cellStyle name="Normal 11 13 13" xfId="2359" xr:uid="{3E393F5D-FC3E-4DA0-97BE-A9149559761E}"/>
    <cellStyle name="Normal 11 13 14" xfId="2360" xr:uid="{C5315396-9E1C-4C0A-AAB7-4B4CBF62B470}"/>
    <cellStyle name="Normal 11 13 2" xfId="2361" xr:uid="{1F5A3090-9911-4328-A9DE-79A992C9F159}"/>
    <cellStyle name="Normal 11 13 2 10" xfId="2362" xr:uid="{E3BC5210-7281-4BE1-B3FB-DE3461E600C7}"/>
    <cellStyle name="Normal 11 13 2 11" xfId="2363" xr:uid="{52306FDC-FB1B-4E2F-8E57-D827D2B8C28B}"/>
    <cellStyle name="Normal 11 13 2 12" xfId="2364" xr:uid="{0FE092B5-3EEC-4893-9B35-B68C5009B608}"/>
    <cellStyle name="Normal 11 13 2 13" xfId="2365" xr:uid="{5FDFA55A-069F-4D2A-BBD6-AFEC2C763F14}"/>
    <cellStyle name="Normal 11 13 2 2" xfId="2366" xr:uid="{11AF72D8-63A6-4910-9DB5-A145FE159690}"/>
    <cellStyle name="Normal 11 13 2 2 10" xfId="2367" xr:uid="{D7EAEE7B-57D0-45E3-A1CD-68A2A1ACDC87}"/>
    <cellStyle name="Normal 11 13 2 2 11" xfId="2368" xr:uid="{B88E4A71-307D-4CE7-8380-6860B9B60F24}"/>
    <cellStyle name="Normal 11 13 2 2 2" xfId="2369" xr:uid="{8304F5B4-CA4C-41A2-BBDB-1788EC6A1806}"/>
    <cellStyle name="Normal 11 13 2 2 2 2" xfId="2370" xr:uid="{F74AF0E2-3885-467C-B2BC-C1AB94555D5E}"/>
    <cellStyle name="Normal 11 13 2 2 2 2 2" xfId="2371" xr:uid="{970177ED-881E-4423-BA9E-A6D830395A92}"/>
    <cellStyle name="Normal 11 13 2 2 2 3" xfId="2372" xr:uid="{37AF1543-DB93-40B1-9FBC-BE4B27D27BCE}"/>
    <cellStyle name="Normal 11 13 2 2 2 4" xfId="2373" xr:uid="{91E0B079-BDA0-4CEC-8042-25C99BDE2F77}"/>
    <cellStyle name="Normal 11 13 2 2 2 5" xfId="2374" xr:uid="{38F7C377-2547-434D-B591-731AEBCCA99C}"/>
    <cellStyle name="Normal 11 13 2 2 3" xfId="2375" xr:uid="{5FA3F111-1603-44A4-90FF-26005174514A}"/>
    <cellStyle name="Normal 11 13 2 2 3 2" xfId="2376" xr:uid="{3E8D5547-A1CD-4C5F-8153-8A5269CB1FC4}"/>
    <cellStyle name="Normal 11 13 2 2 4" xfId="2377" xr:uid="{0164E182-AC01-4F00-91E9-0FD1E9951F16}"/>
    <cellStyle name="Normal 11 13 2 2 5" xfId="2378" xr:uid="{4218C37C-E0B4-4520-9BD1-6363B3F49DD1}"/>
    <cellStyle name="Normal 11 13 2 2 6" xfId="2379" xr:uid="{8393DC5A-4A04-4076-B63D-6884256B2585}"/>
    <cellStyle name="Normal 11 13 2 2 7" xfId="2380" xr:uid="{404AB26A-0A73-4786-A799-3B215C23F6F4}"/>
    <cellStyle name="Normal 11 13 2 2 8" xfId="2381" xr:uid="{B15C5160-7445-4BEF-86CA-871C9E5C4B66}"/>
    <cellStyle name="Normal 11 13 2 2 9" xfId="2382" xr:uid="{293981DB-21EF-4CCB-977D-2AACBFB54E06}"/>
    <cellStyle name="Normal 11 13 2 3" xfId="2383" xr:uid="{364404F6-BB2A-4210-A2AE-F68E41F43D7C}"/>
    <cellStyle name="Normal 11 13 2 3 2" xfId="2384" xr:uid="{1D6DCB0D-99AE-4D8F-A5C7-F5361CC87879}"/>
    <cellStyle name="Normal 11 13 2 3 2 2" xfId="2385" xr:uid="{F5072056-0468-4BAB-A940-117266B3D77D}"/>
    <cellStyle name="Normal 11 13 2 3 3" xfId="2386" xr:uid="{C3728A9E-543B-4B6D-BBD1-106486126194}"/>
    <cellStyle name="Normal 11 13 2 3 4" xfId="2387" xr:uid="{793B4761-70CC-4AC3-B5A4-239A63B48F83}"/>
    <cellStyle name="Normal 11 13 2 3 5" xfId="2388" xr:uid="{E96A4E45-E7CE-4212-A9FC-D4E00A8C46A4}"/>
    <cellStyle name="Normal 11 13 2 4" xfId="2389" xr:uid="{8E07A003-C34F-418E-850B-779F3A1134A7}"/>
    <cellStyle name="Normal 11 13 2 4 2" xfId="2390" xr:uid="{2562C93F-9669-4A05-A4AD-77D3366D54B8}"/>
    <cellStyle name="Normal 11 13 2 5" xfId="2391" xr:uid="{64FCCD31-AF78-46EB-87BC-3BE6C34206D9}"/>
    <cellStyle name="Normal 11 13 2 6" xfId="2392" xr:uid="{92A94151-8E03-462D-9609-A17930F19B8A}"/>
    <cellStyle name="Normal 11 13 2 7" xfId="2393" xr:uid="{603FFB95-C187-458E-A37C-1394C99A2744}"/>
    <cellStyle name="Normal 11 13 2 8" xfId="2394" xr:uid="{21BAB281-E2D2-4C66-B74D-DE2EAEB8A78B}"/>
    <cellStyle name="Normal 11 13 2 9" xfId="2395" xr:uid="{1B2D6A2D-ABAD-4863-A085-C2D5F154EE7E}"/>
    <cellStyle name="Normal 11 13 3" xfId="2396" xr:uid="{B163A1C7-A448-4A0E-B4FB-9BE4C70872CF}"/>
    <cellStyle name="Normal 11 13 3 10" xfId="2397" xr:uid="{7E514576-7847-4C70-B1AA-FE8D31E09A3E}"/>
    <cellStyle name="Normal 11 13 3 11" xfId="2398" xr:uid="{67D9510E-36FA-492C-A933-9B224B8D053C}"/>
    <cellStyle name="Normal 11 13 3 2" xfId="2399" xr:uid="{BDB46EF7-F92E-4B31-8DA7-051F5438E47A}"/>
    <cellStyle name="Normal 11 13 3 2 2" xfId="2400" xr:uid="{DC02995E-6E8F-49AA-B2C1-A060A85DC0BB}"/>
    <cellStyle name="Normal 11 13 3 2 2 2" xfId="2401" xr:uid="{E4E9931E-A23B-49C6-8D0D-74E904D0DE0A}"/>
    <cellStyle name="Normal 11 13 3 2 3" xfId="2402" xr:uid="{04B7E43F-840F-4D12-B597-5A4DA746E022}"/>
    <cellStyle name="Normal 11 13 3 2 4" xfId="2403" xr:uid="{68ADA3D0-6F1C-4AD1-8481-105460026567}"/>
    <cellStyle name="Normal 11 13 3 2 5" xfId="2404" xr:uid="{5CEB1B3E-8724-4F33-9090-EAD5AF12DFDA}"/>
    <cellStyle name="Normal 11 13 3 3" xfId="2405" xr:uid="{5053F987-2B4A-453C-8AD5-682A9635C30B}"/>
    <cellStyle name="Normal 11 13 3 3 2" xfId="2406" xr:uid="{EC410862-62C3-41A3-AB40-A1D600BDEE5B}"/>
    <cellStyle name="Normal 11 13 3 4" xfId="2407" xr:uid="{42926FEF-B47B-400B-A81D-47CFC14D1FB8}"/>
    <cellStyle name="Normal 11 13 3 5" xfId="2408" xr:uid="{8B384BD4-31CD-48DB-8574-92668D120713}"/>
    <cellStyle name="Normal 11 13 3 6" xfId="2409" xr:uid="{E3B09E69-0308-4499-942D-79636C1B4E40}"/>
    <cellStyle name="Normal 11 13 3 7" xfId="2410" xr:uid="{9597B75F-19E8-449C-ACB6-8F52E7AF57AF}"/>
    <cellStyle name="Normal 11 13 3 8" xfId="2411" xr:uid="{E9D80BCE-FE46-44F5-9D7A-1C5F15EEAB22}"/>
    <cellStyle name="Normal 11 13 3 9" xfId="2412" xr:uid="{81990D8E-BF8C-47DF-8EE3-936CD1641337}"/>
    <cellStyle name="Normal 11 13 4" xfId="2413" xr:uid="{CB3380BC-14F1-400F-81C0-F4636FD4EFE1}"/>
    <cellStyle name="Normal 11 13 4 2" xfId="2414" xr:uid="{EE3781C1-3BF2-4938-B570-F9801D794F60}"/>
    <cellStyle name="Normal 11 13 4 2 2" xfId="2415" xr:uid="{5C9D2B80-7683-42F5-9900-B8974ADA1FD9}"/>
    <cellStyle name="Normal 11 13 4 3" xfId="2416" xr:uid="{A7226E75-E207-46D7-88BC-CE60392D28D1}"/>
    <cellStyle name="Normal 11 13 4 4" xfId="2417" xr:uid="{67D5BF22-CDB6-4240-8856-D23299DA6A92}"/>
    <cellStyle name="Normal 11 13 4 5" xfId="2418" xr:uid="{E3EE1A81-1D13-4FBF-91B2-4F73AB75075B}"/>
    <cellStyle name="Normal 11 13 5" xfId="2419" xr:uid="{B8DA1B65-4C71-478E-970F-7BFE9914BAA3}"/>
    <cellStyle name="Normal 11 13 5 2" xfId="2420" xr:uid="{66A2AB79-F28A-49AC-8817-1B2978AE4AB3}"/>
    <cellStyle name="Normal 11 13 6" xfId="2421" xr:uid="{2E3921E9-AC9B-46A2-8BE3-A29173EECC6A}"/>
    <cellStyle name="Normal 11 13 7" xfId="2422" xr:uid="{4E74284E-BB21-4B9B-AF04-2506CB0E6E8A}"/>
    <cellStyle name="Normal 11 13 8" xfId="2423" xr:uid="{CE7FAF62-FBE9-4F43-82A6-5457AD00CAC0}"/>
    <cellStyle name="Normal 11 13 9" xfId="2424" xr:uid="{1D8421C8-1B89-4DD0-A1AC-C0049A694D75}"/>
    <cellStyle name="Normal 11 14" xfId="2425" xr:uid="{7A1B2DF8-16E6-41F7-A77F-FB2B4F63215F}"/>
    <cellStyle name="Normal 11 14 10" xfId="2426" xr:uid="{D7D7AC24-B54C-4C61-B03D-1BA5A87BD8B3}"/>
    <cellStyle name="Normal 11 14 11" xfId="2427" xr:uid="{E864B4FF-9EF1-4DFB-997A-E64F66CF9842}"/>
    <cellStyle name="Normal 11 14 12" xfId="2428" xr:uid="{158BE05E-5CE8-4176-AA5B-A16BBB6E1DF8}"/>
    <cellStyle name="Normal 11 14 13" xfId="2429" xr:uid="{E98AC63B-B9FF-4234-BB0D-63EBBF2F74F5}"/>
    <cellStyle name="Normal 11 14 14" xfId="2430" xr:uid="{DEA11EFB-8CDD-4FD0-A676-F87EA7A72CE8}"/>
    <cellStyle name="Normal 11 14 2" xfId="2431" xr:uid="{4135C98B-B91C-4A78-809E-003DBD643A87}"/>
    <cellStyle name="Normal 11 14 2 10" xfId="2432" xr:uid="{0203F049-7614-4DF5-9F81-1511DFB5A93C}"/>
    <cellStyle name="Normal 11 14 2 11" xfId="2433" xr:uid="{A48DCE32-3C4E-4F62-8C5A-3882BAFC6223}"/>
    <cellStyle name="Normal 11 14 2 12" xfId="2434" xr:uid="{A789929E-5F79-43C8-809A-A9AB7086E88E}"/>
    <cellStyle name="Normal 11 14 2 13" xfId="2435" xr:uid="{83774994-B393-41AB-BD7F-62722B56F07E}"/>
    <cellStyle name="Normal 11 14 2 2" xfId="2436" xr:uid="{90D7F202-C0FE-4CFE-B0FF-06A11C104070}"/>
    <cellStyle name="Normal 11 14 2 2 10" xfId="2437" xr:uid="{773E69C4-8821-4828-BB36-C5209253836D}"/>
    <cellStyle name="Normal 11 14 2 2 11" xfId="2438" xr:uid="{C04ED976-F8B9-4C75-A8FA-9F7EE9BA4C83}"/>
    <cellStyle name="Normal 11 14 2 2 2" xfId="2439" xr:uid="{B12F7BF8-959F-4280-897F-08C845F27DA8}"/>
    <cellStyle name="Normal 11 14 2 2 2 2" xfId="2440" xr:uid="{131B913D-4948-49DE-B814-B190D844E998}"/>
    <cellStyle name="Normal 11 14 2 2 2 2 2" xfId="2441" xr:uid="{7D5A8E4C-62BB-4B73-A9C3-E3B351BEFCE8}"/>
    <cellStyle name="Normal 11 14 2 2 2 3" xfId="2442" xr:uid="{FD1E9FBD-8DD9-48B2-A16D-6216D76D8AFC}"/>
    <cellStyle name="Normal 11 14 2 2 2 4" xfId="2443" xr:uid="{BEFE81DF-D049-4D2E-90B4-F9A520D9E189}"/>
    <cellStyle name="Normal 11 14 2 2 2 5" xfId="2444" xr:uid="{3F998CFB-5F15-42EC-9F74-ECBE5004C4CC}"/>
    <cellStyle name="Normal 11 14 2 2 3" xfId="2445" xr:uid="{8B53DD97-3E25-440E-A0F3-98984BF69BD1}"/>
    <cellStyle name="Normal 11 14 2 2 3 2" xfId="2446" xr:uid="{92F3541A-3360-4447-8F72-4996CBCF3D34}"/>
    <cellStyle name="Normal 11 14 2 2 4" xfId="2447" xr:uid="{2206B719-CADA-4E9E-A038-C748678680AE}"/>
    <cellStyle name="Normal 11 14 2 2 5" xfId="2448" xr:uid="{C63E7DBE-D7E9-4359-88F1-82E3AE17E9EA}"/>
    <cellStyle name="Normal 11 14 2 2 6" xfId="2449" xr:uid="{D6CD55FB-0FEE-4CEB-A28E-D78CAD4F7C3A}"/>
    <cellStyle name="Normal 11 14 2 2 7" xfId="2450" xr:uid="{9FF66DCD-363C-402D-BB06-65ADF0104DA0}"/>
    <cellStyle name="Normal 11 14 2 2 8" xfId="2451" xr:uid="{F311E83B-65E2-453B-9FF0-6F72ED385B6D}"/>
    <cellStyle name="Normal 11 14 2 2 9" xfId="2452" xr:uid="{D9811197-2FE4-4956-99E5-3434B8B9D3EF}"/>
    <cellStyle name="Normal 11 14 2 3" xfId="2453" xr:uid="{956A196C-F9AA-48FC-8E70-198BE97A1863}"/>
    <cellStyle name="Normal 11 14 2 3 2" xfId="2454" xr:uid="{C77C8442-381B-4FBA-9E94-3A8CED0A065C}"/>
    <cellStyle name="Normal 11 14 2 3 2 2" xfId="2455" xr:uid="{3DA4FAF3-345D-422F-BA7A-D4F247BCCB42}"/>
    <cellStyle name="Normal 11 14 2 3 3" xfId="2456" xr:uid="{EE67E36A-ED56-4444-B201-895EE81F23C5}"/>
    <cellStyle name="Normal 11 14 2 3 4" xfId="2457" xr:uid="{D1C5D77C-A628-4A79-A1E1-18FEF9410ABD}"/>
    <cellStyle name="Normal 11 14 2 3 5" xfId="2458" xr:uid="{DEF44A96-0385-4044-AA50-9C2653453BA5}"/>
    <cellStyle name="Normal 11 14 2 4" xfId="2459" xr:uid="{EDA8C2A1-8FDF-4A8E-9760-2BA0852A2559}"/>
    <cellStyle name="Normal 11 14 2 4 2" xfId="2460" xr:uid="{9F7F9AED-6E79-4EDB-A2C0-49F6924D3F55}"/>
    <cellStyle name="Normal 11 14 2 5" xfId="2461" xr:uid="{29F44986-FBF1-4BD0-B0D3-BB1DCBFD8E5C}"/>
    <cellStyle name="Normal 11 14 2 6" xfId="2462" xr:uid="{5792DF1B-ADFD-47D9-9662-68740132F8E6}"/>
    <cellStyle name="Normal 11 14 2 7" xfId="2463" xr:uid="{FE87E6F0-4728-4438-8312-80F23832B8DD}"/>
    <cellStyle name="Normal 11 14 2 8" xfId="2464" xr:uid="{AF76C305-D31C-492B-BA92-392DB9DBAA17}"/>
    <cellStyle name="Normal 11 14 2 9" xfId="2465" xr:uid="{F241C286-3D2C-498C-9F97-9C88EA725EBD}"/>
    <cellStyle name="Normal 11 14 3" xfId="2466" xr:uid="{8795BB42-37F8-44D9-B577-8EFD8CA9F1FF}"/>
    <cellStyle name="Normal 11 14 3 10" xfId="2467" xr:uid="{199D2C16-589F-443A-964F-BBBC2B8E7B0B}"/>
    <cellStyle name="Normal 11 14 3 11" xfId="2468" xr:uid="{683AF920-8B5D-4B51-B828-E73BEA54E0A3}"/>
    <cellStyle name="Normal 11 14 3 2" xfId="2469" xr:uid="{D1715511-91F9-4A13-BF54-C2C4B8AD899E}"/>
    <cellStyle name="Normal 11 14 3 2 2" xfId="2470" xr:uid="{F4568449-535F-4680-9634-BABC64E07C99}"/>
    <cellStyle name="Normal 11 14 3 2 2 2" xfId="2471" xr:uid="{7A68C275-85DF-4F79-9605-8058D0257E8F}"/>
    <cellStyle name="Normal 11 14 3 2 3" xfId="2472" xr:uid="{21B5F23F-AD6B-493F-A431-3CF718FF490A}"/>
    <cellStyle name="Normal 11 14 3 2 4" xfId="2473" xr:uid="{5ECC99F6-D77D-46B1-9C16-C58EDC150272}"/>
    <cellStyle name="Normal 11 14 3 2 5" xfId="2474" xr:uid="{F206825B-B5A4-4EEC-A68D-A51DFF7928AD}"/>
    <cellStyle name="Normal 11 14 3 3" xfId="2475" xr:uid="{642F21F7-7767-4F37-BC96-F34332DF7373}"/>
    <cellStyle name="Normal 11 14 3 3 2" xfId="2476" xr:uid="{76C4F7EA-545D-4B62-B894-86DD99328EAC}"/>
    <cellStyle name="Normal 11 14 3 4" xfId="2477" xr:uid="{74C3E1CD-1CDF-41B9-B5F7-8B61254C2782}"/>
    <cellStyle name="Normal 11 14 3 5" xfId="2478" xr:uid="{A264225F-C74B-442E-AB43-783753E0592D}"/>
    <cellStyle name="Normal 11 14 3 6" xfId="2479" xr:uid="{3363B981-0033-47B8-BBDC-A893CC672CE2}"/>
    <cellStyle name="Normal 11 14 3 7" xfId="2480" xr:uid="{CD4A2DC6-FFEC-4AA0-94C1-F9F81879C214}"/>
    <cellStyle name="Normal 11 14 3 8" xfId="2481" xr:uid="{18D86800-95EC-4D1C-A9F6-1B089B37BE6D}"/>
    <cellStyle name="Normal 11 14 3 9" xfId="2482" xr:uid="{C6347C0C-E006-4105-8E52-0B10DC406094}"/>
    <cellStyle name="Normal 11 14 4" xfId="2483" xr:uid="{1DFC4F90-4240-49F9-B253-36BB2FDDD5C9}"/>
    <cellStyle name="Normal 11 14 4 2" xfId="2484" xr:uid="{E01612E5-16B2-4731-AD26-A4368B69AEAE}"/>
    <cellStyle name="Normal 11 14 4 2 2" xfId="2485" xr:uid="{AAD758CB-BA64-4803-A106-A65B5F6FE063}"/>
    <cellStyle name="Normal 11 14 4 3" xfId="2486" xr:uid="{A5AED2B3-BF2B-42B9-801D-BEE9A29BA266}"/>
    <cellStyle name="Normal 11 14 4 4" xfId="2487" xr:uid="{123B4FCE-3AB3-4D7F-8A0D-68821B0D724F}"/>
    <cellStyle name="Normal 11 14 4 5" xfId="2488" xr:uid="{49A20140-319C-4323-8311-FD727C70B467}"/>
    <cellStyle name="Normal 11 14 5" xfId="2489" xr:uid="{F4971C90-47C4-4E78-BC24-D1B9E491818E}"/>
    <cellStyle name="Normal 11 14 5 2" xfId="2490" xr:uid="{748C3061-10EE-4B21-A27C-BD7191B6F7A2}"/>
    <cellStyle name="Normal 11 14 6" xfId="2491" xr:uid="{B4633E82-C6A9-410E-971A-C55C5EE71E16}"/>
    <cellStyle name="Normal 11 14 7" xfId="2492" xr:uid="{5CBF73C7-F83D-4F6D-8496-D7198C3B1ED9}"/>
    <cellStyle name="Normal 11 14 8" xfId="2493" xr:uid="{180D59AA-AA42-4783-A063-6C009B363723}"/>
    <cellStyle name="Normal 11 14 9" xfId="2494" xr:uid="{34310971-84D0-4E7E-A423-629D68149300}"/>
    <cellStyle name="Normal 11 15" xfId="2495" xr:uid="{383C489D-6367-4F45-91DC-CA76814FAA50}"/>
    <cellStyle name="Normal 11 15 10" xfId="2496" xr:uid="{C7534CC5-A0D9-4FD4-98B4-0B8787C9FD33}"/>
    <cellStyle name="Normal 11 15 11" xfId="2497" xr:uid="{187B8888-CE5E-4CE6-96BB-6FB4CD72FB2C}"/>
    <cellStyle name="Normal 11 15 12" xfId="2498" xr:uid="{2C6FFA99-8CD4-4B2E-B71A-3DB4440560D9}"/>
    <cellStyle name="Normal 11 15 13" xfId="2499" xr:uid="{C4DEB55D-EBBD-4054-B0CB-E836541955E0}"/>
    <cellStyle name="Normal 11 15 14" xfId="2500" xr:uid="{325239F6-006E-4A93-B7A0-4A095C1B1C7D}"/>
    <cellStyle name="Normal 11 15 2" xfId="2501" xr:uid="{D74EC746-80DE-407A-9D32-338138145342}"/>
    <cellStyle name="Normal 11 15 2 10" xfId="2502" xr:uid="{6690B3CE-44E0-48C1-95DA-428365300E99}"/>
    <cellStyle name="Normal 11 15 2 11" xfId="2503" xr:uid="{80C8572A-2CA7-4914-809D-1C75EC222921}"/>
    <cellStyle name="Normal 11 15 2 12" xfId="2504" xr:uid="{45D37FCC-4E0A-48EB-B3C1-39889498DDA3}"/>
    <cellStyle name="Normal 11 15 2 13" xfId="2505" xr:uid="{3EDA6978-0CED-4BF9-9B97-D4CC88605832}"/>
    <cellStyle name="Normal 11 15 2 2" xfId="2506" xr:uid="{4C96D75D-DBED-4145-A9BF-09F33904B15D}"/>
    <cellStyle name="Normal 11 15 2 2 10" xfId="2507" xr:uid="{672D894F-15BC-45C0-AA89-403A9981FF6E}"/>
    <cellStyle name="Normal 11 15 2 2 11" xfId="2508" xr:uid="{7B93A1A6-FC96-4C3A-B21D-4510A6241F8E}"/>
    <cellStyle name="Normal 11 15 2 2 2" xfId="2509" xr:uid="{1E17CA53-7CBF-42A3-8D5F-C8232FB4D7F6}"/>
    <cellStyle name="Normal 11 15 2 2 2 2" xfId="2510" xr:uid="{DF470853-7619-4451-84C8-6086BFF887AA}"/>
    <cellStyle name="Normal 11 15 2 2 2 2 2" xfId="2511" xr:uid="{31AB4481-D469-4FBC-A2D7-0C46B7E25623}"/>
    <cellStyle name="Normal 11 15 2 2 2 3" xfId="2512" xr:uid="{79166B04-F0B7-407B-98D6-9E99ED955063}"/>
    <cellStyle name="Normal 11 15 2 2 2 4" xfId="2513" xr:uid="{5FA33419-5C3A-465D-B365-559680E7C059}"/>
    <cellStyle name="Normal 11 15 2 2 2 5" xfId="2514" xr:uid="{66283BE2-EE1A-4714-87D8-4BF21B5EAEA3}"/>
    <cellStyle name="Normal 11 15 2 2 3" xfId="2515" xr:uid="{F58BD50C-255B-4E2D-91D3-650EC4787CC5}"/>
    <cellStyle name="Normal 11 15 2 2 3 2" xfId="2516" xr:uid="{265CCE66-2C91-4E66-9B35-84B2E33C3EAC}"/>
    <cellStyle name="Normal 11 15 2 2 4" xfId="2517" xr:uid="{D0A296BD-8875-4F15-AFD1-FEDCD0C54F01}"/>
    <cellStyle name="Normal 11 15 2 2 5" xfId="2518" xr:uid="{E3E44326-B84A-46FE-9D10-6743BEA17267}"/>
    <cellStyle name="Normal 11 15 2 2 6" xfId="2519" xr:uid="{16DA86FC-CE73-4BBC-9F67-B99C11B429CD}"/>
    <cellStyle name="Normal 11 15 2 2 7" xfId="2520" xr:uid="{212EB155-E2FC-4DBF-B475-2EC76E32686A}"/>
    <cellStyle name="Normal 11 15 2 2 8" xfId="2521" xr:uid="{1A2C81DB-1D6D-4C57-8EE8-9E2D4E0F4EEF}"/>
    <cellStyle name="Normal 11 15 2 2 9" xfId="2522" xr:uid="{12063725-705B-4F62-8B56-35F3AC11603A}"/>
    <cellStyle name="Normal 11 15 2 3" xfId="2523" xr:uid="{800D9605-8907-4D2D-96F6-432AF651C2B2}"/>
    <cellStyle name="Normal 11 15 2 3 2" xfId="2524" xr:uid="{D26DEFBF-B9AA-45E6-8F5D-E76F8B92FE04}"/>
    <cellStyle name="Normal 11 15 2 3 2 2" xfId="2525" xr:uid="{02699104-5B4B-4CB0-B21C-E817E1B3589D}"/>
    <cellStyle name="Normal 11 15 2 3 3" xfId="2526" xr:uid="{A656DA9C-2A75-41AB-A69B-B31D7B527033}"/>
    <cellStyle name="Normal 11 15 2 3 4" xfId="2527" xr:uid="{C645418F-310B-4EEC-89B6-25C7EDBF6D1A}"/>
    <cellStyle name="Normal 11 15 2 3 5" xfId="2528" xr:uid="{47FEDBD8-CF0A-40FB-A234-E61915511A30}"/>
    <cellStyle name="Normal 11 15 2 4" xfId="2529" xr:uid="{F29C215A-A88E-4574-91B5-2228A566CA6E}"/>
    <cellStyle name="Normal 11 15 2 4 2" xfId="2530" xr:uid="{750A77D0-4387-4792-95B6-9026B7BCAE66}"/>
    <cellStyle name="Normal 11 15 2 5" xfId="2531" xr:uid="{323F67F3-B19D-4DC6-B46D-4498BE46D380}"/>
    <cellStyle name="Normal 11 15 2 6" xfId="2532" xr:uid="{8407F663-5CDD-4677-9F62-D2953C03A659}"/>
    <cellStyle name="Normal 11 15 2 7" xfId="2533" xr:uid="{62C83D54-49EB-42E9-BC61-C833FA54162A}"/>
    <cellStyle name="Normal 11 15 2 8" xfId="2534" xr:uid="{69352099-0EDD-4895-AEC3-C9C9A1A9C8DB}"/>
    <cellStyle name="Normal 11 15 2 9" xfId="2535" xr:uid="{0DD2FA62-2612-457F-8F5A-E21142E13615}"/>
    <cellStyle name="Normal 11 15 3" xfId="2536" xr:uid="{E0B68FB9-9BB7-42D5-BAAD-83D8C694F97E}"/>
    <cellStyle name="Normal 11 15 3 10" xfId="2537" xr:uid="{D2239102-FE82-484B-B8A3-2A5F76B80BFF}"/>
    <cellStyle name="Normal 11 15 3 11" xfId="2538" xr:uid="{78857D06-1401-40C8-A85C-F0E67F09E186}"/>
    <cellStyle name="Normal 11 15 3 2" xfId="2539" xr:uid="{B85FF11F-E7ED-4ED1-A5A4-2986452B8F1E}"/>
    <cellStyle name="Normal 11 15 3 2 2" xfId="2540" xr:uid="{1F10EF57-11DC-4F9B-95E1-5DABF69F0EE1}"/>
    <cellStyle name="Normal 11 15 3 2 2 2" xfId="2541" xr:uid="{B26C6AAB-02A0-4583-BABE-78EE4D4F77FA}"/>
    <cellStyle name="Normal 11 15 3 2 3" xfId="2542" xr:uid="{02E45676-31E9-4357-B663-313D2BB32631}"/>
    <cellStyle name="Normal 11 15 3 2 4" xfId="2543" xr:uid="{EF3EA707-50CE-477D-818C-2036A972F92A}"/>
    <cellStyle name="Normal 11 15 3 2 5" xfId="2544" xr:uid="{9A229C34-6493-4372-B417-3B2D6EC2D5C4}"/>
    <cellStyle name="Normal 11 15 3 3" xfId="2545" xr:uid="{B3467A1A-50A0-4F92-8A1A-F7BA41F5719F}"/>
    <cellStyle name="Normal 11 15 3 3 2" xfId="2546" xr:uid="{0AAA5A1F-AB38-4516-AB05-BA9F0520E319}"/>
    <cellStyle name="Normal 11 15 3 4" xfId="2547" xr:uid="{FEC79563-EA39-4FC1-9145-1819DA2B23BE}"/>
    <cellStyle name="Normal 11 15 3 5" xfId="2548" xr:uid="{C7692B45-26E1-4068-8E4D-85B23850A892}"/>
    <cellStyle name="Normal 11 15 3 6" xfId="2549" xr:uid="{60D3E9DB-E0F8-4A32-A954-A2DB41CF006B}"/>
    <cellStyle name="Normal 11 15 3 7" xfId="2550" xr:uid="{DA3DB7C3-1E58-497A-845D-0996324D37FF}"/>
    <cellStyle name="Normal 11 15 3 8" xfId="2551" xr:uid="{2EFCB9BC-A380-4BAC-9B30-F75290D1BEDB}"/>
    <cellStyle name="Normal 11 15 3 9" xfId="2552" xr:uid="{0F89B079-DC39-49F6-AB47-191DC1358427}"/>
    <cellStyle name="Normal 11 15 4" xfId="2553" xr:uid="{2DD672A7-D0F1-4344-BB45-36EEF8E890D0}"/>
    <cellStyle name="Normal 11 15 4 2" xfId="2554" xr:uid="{55B501A0-3C5B-4326-AE9B-995ADF12E93A}"/>
    <cellStyle name="Normal 11 15 4 2 2" xfId="2555" xr:uid="{B80FAD67-A9D8-426E-84AC-2572C386A917}"/>
    <cellStyle name="Normal 11 15 4 3" xfId="2556" xr:uid="{1CD7A5C3-9F66-4DF6-BE51-2CE5ECFC6D1A}"/>
    <cellStyle name="Normal 11 15 4 4" xfId="2557" xr:uid="{4D297804-894B-450E-AB18-190FF1A3CD0C}"/>
    <cellStyle name="Normal 11 15 4 5" xfId="2558" xr:uid="{1C0BB430-2879-4370-A41C-052204F0904F}"/>
    <cellStyle name="Normal 11 15 5" xfId="2559" xr:uid="{138F65E4-9612-45EA-8EF7-B5C99AC4CCC1}"/>
    <cellStyle name="Normal 11 15 5 2" xfId="2560" xr:uid="{30A917DB-F5C0-4C38-A267-E559860E1247}"/>
    <cellStyle name="Normal 11 15 6" xfId="2561" xr:uid="{20C33634-7D12-46F1-A7D7-2D72116F2275}"/>
    <cellStyle name="Normal 11 15 7" xfId="2562" xr:uid="{0ED566D3-F4F4-4205-995D-ED4ABDA4B6C7}"/>
    <cellStyle name="Normal 11 15 8" xfId="2563" xr:uid="{01B1D547-25BB-46FE-A17E-7830B5EE9334}"/>
    <cellStyle name="Normal 11 15 9" xfId="2564" xr:uid="{3B8C24BB-FBFF-4754-9998-021671E45927}"/>
    <cellStyle name="Normal 11 16" xfId="2565" xr:uid="{19308A12-F8DC-4953-8517-4A3B0BF23CA6}"/>
    <cellStyle name="Normal 11 16 10" xfId="2566" xr:uid="{F9005667-BB0F-403A-9018-46C0B344F799}"/>
    <cellStyle name="Normal 11 16 11" xfId="2567" xr:uid="{FAD9DAF7-CA4A-4908-951C-7271870AA732}"/>
    <cellStyle name="Normal 11 16 12" xfId="2568" xr:uid="{F89FCA6E-BD97-4C32-9F20-7B2C3DE2F57F}"/>
    <cellStyle name="Normal 11 16 13" xfId="2569" xr:uid="{6FAC290A-E369-40E8-BE25-AD53733CEE4E}"/>
    <cellStyle name="Normal 11 16 14" xfId="2570" xr:uid="{09C8E2D6-7EDD-4878-8467-266DD2852955}"/>
    <cellStyle name="Normal 11 16 2" xfId="2571" xr:uid="{20D0DABA-FF96-441A-B6C1-962A0EB5BE9D}"/>
    <cellStyle name="Normal 11 16 2 10" xfId="2572" xr:uid="{11844C9A-4019-4B86-A10D-A23C5FB1CE9D}"/>
    <cellStyle name="Normal 11 16 2 11" xfId="2573" xr:uid="{5115109C-80F7-4990-8BCE-7C990B1DA07D}"/>
    <cellStyle name="Normal 11 16 2 12" xfId="2574" xr:uid="{BA71B4A5-CC80-4DCB-BA86-0DF4B9CE0861}"/>
    <cellStyle name="Normal 11 16 2 13" xfId="2575" xr:uid="{50CC3620-5D1A-4FC7-B8C1-C9B96F8802E4}"/>
    <cellStyle name="Normal 11 16 2 2" xfId="2576" xr:uid="{6F30300C-18BB-4C8C-AF05-85A1C00710A7}"/>
    <cellStyle name="Normal 11 16 2 2 10" xfId="2577" xr:uid="{E2722E02-813D-4782-A5F2-8FEDC7FF155A}"/>
    <cellStyle name="Normal 11 16 2 2 11" xfId="2578" xr:uid="{EEC98A6D-8DEA-43AB-AECD-EDEE4D10948D}"/>
    <cellStyle name="Normal 11 16 2 2 2" xfId="2579" xr:uid="{9FAE51F3-268E-4648-847B-59D39B4BAC88}"/>
    <cellStyle name="Normal 11 16 2 2 2 2" xfId="2580" xr:uid="{97117547-B970-4FB7-9C4F-4E56725EE6FC}"/>
    <cellStyle name="Normal 11 16 2 2 2 2 2" xfId="2581" xr:uid="{BF4EA79E-D380-4FFE-A63F-DE4DC6B04D6F}"/>
    <cellStyle name="Normal 11 16 2 2 2 3" xfId="2582" xr:uid="{129F12A3-10EC-4D5B-A13D-4FCAD9582B4F}"/>
    <cellStyle name="Normal 11 16 2 2 2 4" xfId="2583" xr:uid="{5547E710-1614-4F03-9B12-07D55E46B302}"/>
    <cellStyle name="Normal 11 16 2 2 2 5" xfId="2584" xr:uid="{EE8DFFBF-5C91-411E-B10A-68CA3C4E6B23}"/>
    <cellStyle name="Normal 11 16 2 2 3" xfId="2585" xr:uid="{EE735E1D-71D5-4A16-9DCB-907C6286F7FB}"/>
    <cellStyle name="Normal 11 16 2 2 3 2" xfId="2586" xr:uid="{1D2E6A3A-78D4-4A99-920C-90024044EA78}"/>
    <cellStyle name="Normal 11 16 2 2 4" xfId="2587" xr:uid="{C4DF010F-CC22-454C-BF1B-A6BBEB13D4A8}"/>
    <cellStyle name="Normal 11 16 2 2 5" xfId="2588" xr:uid="{AB52527B-10FF-44DA-83EC-A8ACA895094A}"/>
    <cellStyle name="Normal 11 16 2 2 6" xfId="2589" xr:uid="{4DBC33FE-F095-4FA0-9C86-DD8082EFB872}"/>
    <cellStyle name="Normal 11 16 2 2 7" xfId="2590" xr:uid="{7C184E71-FA74-4F35-B910-C105062AA597}"/>
    <cellStyle name="Normal 11 16 2 2 8" xfId="2591" xr:uid="{8800E155-38D4-4147-A0D5-61AB9A474F5A}"/>
    <cellStyle name="Normal 11 16 2 2 9" xfId="2592" xr:uid="{B188D8E8-01C6-428A-9FD2-EBB02FCEEEE6}"/>
    <cellStyle name="Normal 11 16 2 3" xfId="2593" xr:uid="{33819BBE-116C-4AD4-A4C7-0C2C5E9AF6C4}"/>
    <cellStyle name="Normal 11 16 2 3 2" xfId="2594" xr:uid="{AF5F2726-E4A0-446F-AA19-87600646CF70}"/>
    <cellStyle name="Normal 11 16 2 3 2 2" xfId="2595" xr:uid="{A9EC8A33-A0CB-4C4D-BBEF-D9A4A22869E8}"/>
    <cellStyle name="Normal 11 16 2 3 3" xfId="2596" xr:uid="{4CDB8CA6-4B87-45C1-9199-E109F2C61ED9}"/>
    <cellStyle name="Normal 11 16 2 3 4" xfId="2597" xr:uid="{219E36FB-5D95-47F2-8F84-C7C369D31041}"/>
    <cellStyle name="Normal 11 16 2 3 5" xfId="2598" xr:uid="{FA45053F-0EE9-40D3-BE74-557B9AAC0E4E}"/>
    <cellStyle name="Normal 11 16 2 4" xfId="2599" xr:uid="{D3DAFBA7-1B68-41B7-8ABD-495877902AF7}"/>
    <cellStyle name="Normal 11 16 2 4 2" xfId="2600" xr:uid="{70C8B114-1F71-4ACD-B071-A30EF0CEC21D}"/>
    <cellStyle name="Normal 11 16 2 5" xfId="2601" xr:uid="{2B0C10E7-53B8-4145-AC5C-AC2FF207B420}"/>
    <cellStyle name="Normal 11 16 2 6" xfId="2602" xr:uid="{6602B91C-299D-4A43-96EA-30AF94BA2C04}"/>
    <cellStyle name="Normal 11 16 2 7" xfId="2603" xr:uid="{AA1A600C-F777-4F1A-8764-4EEFBAE39BB8}"/>
    <cellStyle name="Normal 11 16 2 8" xfId="2604" xr:uid="{8966A3D2-2B94-4970-8394-8FE87DF41863}"/>
    <cellStyle name="Normal 11 16 2 9" xfId="2605" xr:uid="{D6C8E540-F3F1-43FE-B51B-3314AEB1D168}"/>
    <cellStyle name="Normal 11 16 3" xfId="2606" xr:uid="{6AA11CAE-6B4F-4A1C-BEA4-37CB288552BB}"/>
    <cellStyle name="Normal 11 16 3 10" xfId="2607" xr:uid="{8BEDCF10-D849-47EA-A9A6-3BCCF90DF5A1}"/>
    <cellStyle name="Normal 11 16 3 11" xfId="2608" xr:uid="{961F3A34-7297-4008-9559-8416584E6021}"/>
    <cellStyle name="Normal 11 16 3 2" xfId="2609" xr:uid="{5F147338-281B-4F03-A0D4-4C741F4995F9}"/>
    <cellStyle name="Normal 11 16 3 2 2" xfId="2610" xr:uid="{4061282B-B233-4164-B456-818C48BAC606}"/>
    <cellStyle name="Normal 11 16 3 2 2 2" xfId="2611" xr:uid="{7F2D8D5E-4F53-4FEA-A6F7-E88A32575500}"/>
    <cellStyle name="Normal 11 16 3 2 3" xfId="2612" xr:uid="{04756C80-DB16-4FA6-8386-AE4621485106}"/>
    <cellStyle name="Normal 11 16 3 2 4" xfId="2613" xr:uid="{F939E1EB-120D-41C5-9EB3-4A123DA8E3B3}"/>
    <cellStyle name="Normal 11 16 3 2 5" xfId="2614" xr:uid="{E4207472-D94D-4C8D-A587-A07B2EEBB032}"/>
    <cellStyle name="Normal 11 16 3 3" xfId="2615" xr:uid="{F9AC4FF2-5571-4847-9D28-27290DA9277E}"/>
    <cellStyle name="Normal 11 16 3 3 2" xfId="2616" xr:uid="{F35A63FB-21CA-42D8-9E28-929169634546}"/>
    <cellStyle name="Normal 11 16 3 4" xfId="2617" xr:uid="{97725755-9D66-48BE-93EB-FC74D586F6D8}"/>
    <cellStyle name="Normal 11 16 3 5" xfId="2618" xr:uid="{A0AF8664-3CD8-44B2-8A0D-89B27615DAC7}"/>
    <cellStyle name="Normal 11 16 3 6" xfId="2619" xr:uid="{75B78A77-4C2C-417A-9634-7D8C6FD08C0F}"/>
    <cellStyle name="Normal 11 16 3 7" xfId="2620" xr:uid="{DA5BAD09-7983-47C4-A409-173E7ECC5FA1}"/>
    <cellStyle name="Normal 11 16 3 8" xfId="2621" xr:uid="{6581D58F-9F4D-47D0-A6DA-65EAAF98F6D3}"/>
    <cellStyle name="Normal 11 16 3 9" xfId="2622" xr:uid="{1228BE4E-C731-4492-90A7-BACCCA363581}"/>
    <cellStyle name="Normal 11 16 4" xfId="2623" xr:uid="{AC21752B-22E1-4AB1-9330-541E530E43CD}"/>
    <cellStyle name="Normal 11 16 4 2" xfId="2624" xr:uid="{100480AE-9129-4074-B4A1-F6B9BB246B30}"/>
    <cellStyle name="Normal 11 16 4 2 2" xfId="2625" xr:uid="{D6605A5F-92A2-4664-A7AD-7CF13E598C74}"/>
    <cellStyle name="Normal 11 16 4 3" xfId="2626" xr:uid="{7F098AB9-2432-4548-A943-3375B4BA2ADF}"/>
    <cellStyle name="Normal 11 16 4 4" xfId="2627" xr:uid="{4E9B99D7-5AC0-4B2E-9DB8-62F0ABDE68C8}"/>
    <cellStyle name="Normal 11 16 4 5" xfId="2628" xr:uid="{80B0AACE-D20A-4708-8065-32B084BEF803}"/>
    <cellStyle name="Normal 11 16 5" xfId="2629" xr:uid="{6DE0B5D8-A982-4886-A8F2-19121BE5C29A}"/>
    <cellStyle name="Normal 11 16 5 2" xfId="2630" xr:uid="{DFCFA5A0-F078-40CD-836B-5087B53EB1D1}"/>
    <cellStyle name="Normal 11 16 6" xfId="2631" xr:uid="{75974F24-C6DF-4DE6-A53D-7AE15BF72FB1}"/>
    <cellStyle name="Normal 11 16 7" xfId="2632" xr:uid="{73BBD11B-2240-4F83-A762-A0EBABCB1142}"/>
    <cellStyle name="Normal 11 16 8" xfId="2633" xr:uid="{4BAF7A40-CE93-411B-9853-D3B7F8BEDC8D}"/>
    <cellStyle name="Normal 11 16 9" xfId="2634" xr:uid="{AC8DE19F-E813-4E7D-8087-D63C9C4CCCF2}"/>
    <cellStyle name="Normal 11 17" xfId="2635" xr:uid="{98D2F690-36F1-4532-B7D2-22EF4927F259}"/>
    <cellStyle name="Normal 11 17 10" xfId="2636" xr:uid="{EC4717E9-EAB0-41D9-86D1-49CFC1D2B2BD}"/>
    <cellStyle name="Normal 11 17 11" xfId="2637" xr:uid="{B941CAA8-E3C3-495E-8F96-2AB7208C13D0}"/>
    <cellStyle name="Normal 11 17 12" xfId="2638" xr:uid="{7D1F2143-43E6-4D45-A042-38C7CC294F3D}"/>
    <cellStyle name="Normal 11 17 13" xfId="2639" xr:uid="{F14E3423-543C-45A8-ABE3-5AEACAB45074}"/>
    <cellStyle name="Normal 11 17 14" xfId="2640" xr:uid="{8F1BDAFA-F737-4065-AE23-4AAEC0E9A7F1}"/>
    <cellStyle name="Normal 11 17 2" xfId="2641" xr:uid="{D996C5CE-C0AB-4BCB-92D7-44832573D11E}"/>
    <cellStyle name="Normal 11 17 2 10" xfId="2642" xr:uid="{99EF13E7-5EEE-4BD6-B0B4-A308C46DA197}"/>
    <cellStyle name="Normal 11 17 2 11" xfId="2643" xr:uid="{04C66CA0-4814-4D61-AA5F-E77C6568C0D9}"/>
    <cellStyle name="Normal 11 17 2 12" xfId="2644" xr:uid="{17696E84-7BAE-4115-9FA9-F8562A62824E}"/>
    <cellStyle name="Normal 11 17 2 13" xfId="2645" xr:uid="{32BFE33F-3354-4245-923D-B4F067E688A6}"/>
    <cellStyle name="Normal 11 17 2 2" xfId="2646" xr:uid="{50A9AC2A-5D43-487A-B240-061839EF690E}"/>
    <cellStyle name="Normal 11 17 2 2 10" xfId="2647" xr:uid="{EEE6E037-B821-4811-A796-F2E3C7DC9703}"/>
    <cellStyle name="Normal 11 17 2 2 11" xfId="2648" xr:uid="{495D488A-DFB0-4795-91EF-4D752B006C84}"/>
    <cellStyle name="Normal 11 17 2 2 2" xfId="2649" xr:uid="{F1B04298-2F83-4CF8-A0E1-B258CEA4F3C3}"/>
    <cellStyle name="Normal 11 17 2 2 2 2" xfId="2650" xr:uid="{3A7765D6-CD17-4BC7-B29C-DAFFF46EA7FD}"/>
    <cellStyle name="Normal 11 17 2 2 2 2 2" xfId="2651" xr:uid="{22C8958A-0839-4709-834F-43BD1AF5CBE7}"/>
    <cellStyle name="Normal 11 17 2 2 2 3" xfId="2652" xr:uid="{2F878F1E-9EB3-4D33-B1D8-105A7EF33168}"/>
    <cellStyle name="Normal 11 17 2 2 2 4" xfId="2653" xr:uid="{CEF4EE7E-79CC-4583-ADD8-A378A888F068}"/>
    <cellStyle name="Normal 11 17 2 2 2 5" xfId="2654" xr:uid="{713875AE-FA73-481F-BE00-30ABCB080AD6}"/>
    <cellStyle name="Normal 11 17 2 2 3" xfId="2655" xr:uid="{B6B5B7AB-2E86-4FAA-8D42-14E3522708AC}"/>
    <cellStyle name="Normal 11 17 2 2 3 2" xfId="2656" xr:uid="{AB0AC017-B832-48EB-B11F-97ED5C193A7B}"/>
    <cellStyle name="Normal 11 17 2 2 4" xfId="2657" xr:uid="{F185DE3B-7DC9-40CE-BEF6-0D0E0CC8CFA6}"/>
    <cellStyle name="Normal 11 17 2 2 5" xfId="2658" xr:uid="{EAADEDB3-AF6D-4C61-A757-F335BD00836A}"/>
    <cellStyle name="Normal 11 17 2 2 6" xfId="2659" xr:uid="{EFA6F39E-B30F-461A-B8BB-09348FDB572F}"/>
    <cellStyle name="Normal 11 17 2 2 7" xfId="2660" xr:uid="{125B192B-DF11-4B01-A5AD-935FAA1F5384}"/>
    <cellStyle name="Normal 11 17 2 2 8" xfId="2661" xr:uid="{BF464F0A-DC47-4658-9B3A-49A7D7ADCFFE}"/>
    <cellStyle name="Normal 11 17 2 2 9" xfId="2662" xr:uid="{0C851FDA-3946-491C-8E75-D2F371D887D6}"/>
    <cellStyle name="Normal 11 17 2 3" xfId="2663" xr:uid="{73902489-5BBC-42C0-B6CB-AA7DC594C05F}"/>
    <cellStyle name="Normal 11 17 2 3 2" xfId="2664" xr:uid="{746DBD02-E6E4-47EC-A5A1-04E5FAE70DB8}"/>
    <cellStyle name="Normal 11 17 2 3 2 2" xfId="2665" xr:uid="{7D962786-224A-4036-B6DE-79CC2E37DFD9}"/>
    <cellStyle name="Normal 11 17 2 3 3" xfId="2666" xr:uid="{29586AE6-7D93-43C2-9DE7-791AADB7EB9B}"/>
    <cellStyle name="Normal 11 17 2 3 4" xfId="2667" xr:uid="{B198DCB9-14D8-410A-8B1E-72FE1ED6C533}"/>
    <cellStyle name="Normal 11 17 2 3 5" xfId="2668" xr:uid="{113AEB8D-B568-40C6-922B-C8A00D5CD02A}"/>
    <cellStyle name="Normal 11 17 2 4" xfId="2669" xr:uid="{268E92DA-D3A0-478C-BDE6-0A66F00758C0}"/>
    <cellStyle name="Normal 11 17 2 4 2" xfId="2670" xr:uid="{22A02F74-7A4C-4BED-BE37-71F11D69A8C5}"/>
    <cellStyle name="Normal 11 17 2 5" xfId="2671" xr:uid="{72937291-4E48-47C6-BC3D-1D3528161901}"/>
    <cellStyle name="Normal 11 17 2 6" xfId="2672" xr:uid="{AE6284BF-EF4A-4DDC-87EE-65A543C5EFA1}"/>
    <cellStyle name="Normal 11 17 2 7" xfId="2673" xr:uid="{4C1E8EE7-6194-4D73-B275-13D9D67E6917}"/>
    <cellStyle name="Normal 11 17 2 8" xfId="2674" xr:uid="{AB27FB21-10BF-4431-961D-40F632BB8A0F}"/>
    <cellStyle name="Normal 11 17 2 9" xfId="2675" xr:uid="{30AE9163-8628-4AE2-94F6-34AB97DB09BA}"/>
    <cellStyle name="Normal 11 17 3" xfId="2676" xr:uid="{AA3593B9-8B63-4379-9FCE-3E93461A9DA5}"/>
    <cellStyle name="Normal 11 17 3 10" xfId="2677" xr:uid="{B0E1E91A-8B6C-4033-8421-49F6CF24FB1C}"/>
    <cellStyle name="Normal 11 17 3 11" xfId="2678" xr:uid="{BF8A237B-AC5D-45DE-B3CC-8E3C4E1C887E}"/>
    <cellStyle name="Normal 11 17 3 2" xfId="2679" xr:uid="{74602C2B-D8D9-4ABA-9469-B4339FF33DA8}"/>
    <cellStyle name="Normal 11 17 3 2 2" xfId="2680" xr:uid="{D0A4335E-86C1-4E0C-A10C-61CB41EE00E6}"/>
    <cellStyle name="Normal 11 17 3 2 2 2" xfId="2681" xr:uid="{C88313D5-16BF-4E10-8117-CA32177E4DDE}"/>
    <cellStyle name="Normal 11 17 3 2 3" xfId="2682" xr:uid="{102DFDBD-3EEE-49BD-8F51-9C4213515B2A}"/>
    <cellStyle name="Normal 11 17 3 2 4" xfId="2683" xr:uid="{FFB7D63B-7109-4390-945B-30806C74E388}"/>
    <cellStyle name="Normal 11 17 3 2 5" xfId="2684" xr:uid="{B1D7773F-C741-490D-86B7-DE6D602F70F6}"/>
    <cellStyle name="Normal 11 17 3 3" xfId="2685" xr:uid="{1689D87F-8A4D-4CEA-AF1C-E4C528D37A4B}"/>
    <cellStyle name="Normal 11 17 3 3 2" xfId="2686" xr:uid="{497E7058-DDC0-4834-AE60-06EF55F6DBA1}"/>
    <cellStyle name="Normal 11 17 3 4" xfId="2687" xr:uid="{1A4DC56F-6A81-44CF-8285-B1E8B34DC2E7}"/>
    <cellStyle name="Normal 11 17 3 5" xfId="2688" xr:uid="{D32C3982-4D30-45FB-81F3-2C4FBCEEFB7C}"/>
    <cellStyle name="Normal 11 17 3 6" xfId="2689" xr:uid="{904E71A0-F216-41DF-8843-8DA8E632BA54}"/>
    <cellStyle name="Normal 11 17 3 7" xfId="2690" xr:uid="{1CA24EE9-1847-48BB-B86C-E02517E4789C}"/>
    <cellStyle name="Normal 11 17 3 8" xfId="2691" xr:uid="{2BA8D74F-D2CC-4A08-B2FE-2BEAD97DE4F0}"/>
    <cellStyle name="Normal 11 17 3 9" xfId="2692" xr:uid="{D27122C4-E5D9-45CD-81CC-CFDDD51905BE}"/>
    <cellStyle name="Normal 11 17 4" xfId="2693" xr:uid="{EF2168BF-8F5D-4583-BC9B-B575DEC3549B}"/>
    <cellStyle name="Normal 11 17 4 2" xfId="2694" xr:uid="{AD282A45-E13E-4E78-A212-D967AC7D46C3}"/>
    <cellStyle name="Normal 11 17 4 2 2" xfId="2695" xr:uid="{6ADC0E1F-253D-4AED-B155-C321B7339C74}"/>
    <cellStyle name="Normal 11 17 4 3" xfId="2696" xr:uid="{AEC2B957-6272-4D22-91D8-03E1B97C3034}"/>
    <cellStyle name="Normal 11 17 4 4" xfId="2697" xr:uid="{F70BF3C6-EB10-488A-B07B-D8D3C24219A6}"/>
    <cellStyle name="Normal 11 17 4 5" xfId="2698" xr:uid="{8588BAE9-ACB7-42F9-A17D-18309D5F5737}"/>
    <cellStyle name="Normal 11 17 5" xfId="2699" xr:uid="{AF2B4C1C-FFDF-4F81-9D46-99C62D6A53A1}"/>
    <cellStyle name="Normal 11 17 5 2" xfId="2700" xr:uid="{57883C61-C43D-4CF1-9122-EC2EF21A9983}"/>
    <cellStyle name="Normal 11 17 6" xfId="2701" xr:uid="{BB392274-B2A5-4A8B-9BA1-1F497C115378}"/>
    <cellStyle name="Normal 11 17 7" xfId="2702" xr:uid="{A0F92EC5-B691-4E9A-9A30-B56D92C9E283}"/>
    <cellStyle name="Normal 11 17 8" xfId="2703" xr:uid="{2D56A9AF-A9ED-4809-B377-76D245E5C307}"/>
    <cellStyle name="Normal 11 17 9" xfId="2704" xr:uid="{F1CEF660-CD28-4A32-9D43-974948C6E138}"/>
    <cellStyle name="Normal 11 18" xfId="2705" xr:uid="{903AF69F-A562-4565-88B0-E62322619C4A}"/>
    <cellStyle name="Normal 11 18 10" xfId="2706" xr:uid="{DABF31A9-F249-4C0E-A486-6661253F17BA}"/>
    <cellStyle name="Normal 11 18 11" xfId="2707" xr:uid="{DD4A59CC-09A5-4720-9873-3E2D79C9BDAC}"/>
    <cellStyle name="Normal 11 18 12" xfId="2708" xr:uid="{4BD27FBD-86E8-4541-A204-6747FD7BD37F}"/>
    <cellStyle name="Normal 11 18 13" xfId="2709" xr:uid="{FA9642C3-2A95-4AA0-AE03-CA08054C5B7B}"/>
    <cellStyle name="Normal 11 18 14" xfId="2710" xr:uid="{43E245E0-794D-4990-A83E-B1548B1279A4}"/>
    <cellStyle name="Normal 11 18 2" xfId="2711" xr:uid="{8DFFCC43-293C-4155-A292-31D0DEC15591}"/>
    <cellStyle name="Normal 11 18 2 10" xfId="2712" xr:uid="{57A40EB3-0C6A-4E52-85B0-1E028860997F}"/>
    <cellStyle name="Normal 11 18 2 11" xfId="2713" xr:uid="{7E70324F-A9A5-4092-ABEB-A0737B72C7FC}"/>
    <cellStyle name="Normal 11 18 2 12" xfId="2714" xr:uid="{9A827A8D-C377-4F87-BB29-F011760C8EF4}"/>
    <cellStyle name="Normal 11 18 2 13" xfId="2715" xr:uid="{37FE1F96-06CB-461D-8668-69CC8C954F93}"/>
    <cellStyle name="Normal 11 18 2 2" xfId="2716" xr:uid="{98BC7884-495F-4961-B6B7-121922447492}"/>
    <cellStyle name="Normal 11 18 2 2 10" xfId="2717" xr:uid="{6352E234-7850-41B2-B05D-360222208078}"/>
    <cellStyle name="Normal 11 18 2 2 11" xfId="2718" xr:uid="{81651D5D-F3D9-4D24-AFE1-BCBE85643231}"/>
    <cellStyle name="Normal 11 18 2 2 2" xfId="2719" xr:uid="{24603F56-FFB5-47CC-A370-09765953C320}"/>
    <cellStyle name="Normal 11 18 2 2 2 2" xfId="2720" xr:uid="{01E277B9-475E-44CF-AC82-F4E21A8D3DB7}"/>
    <cellStyle name="Normal 11 18 2 2 2 2 2" xfId="2721" xr:uid="{57C1AE6C-C9C6-49B1-B66E-41DC9EE59925}"/>
    <cellStyle name="Normal 11 18 2 2 2 3" xfId="2722" xr:uid="{4D714B9B-6AFD-4AEE-AB3A-E885F285ECA9}"/>
    <cellStyle name="Normal 11 18 2 2 2 4" xfId="2723" xr:uid="{1E6D6403-C342-4ACF-B8FB-A870FE15471A}"/>
    <cellStyle name="Normal 11 18 2 2 2 5" xfId="2724" xr:uid="{AEE51C0D-2932-4733-81EA-28A1E96C7880}"/>
    <cellStyle name="Normal 11 18 2 2 3" xfId="2725" xr:uid="{189D5329-1F28-4AEC-9B48-8185ECE6E802}"/>
    <cellStyle name="Normal 11 18 2 2 3 2" xfId="2726" xr:uid="{BE1D0857-0943-4EA5-B84A-85EF5D172287}"/>
    <cellStyle name="Normal 11 18 2 2 4" xfId="2727" xr:uid="{D7C5D9F4-2BEB-4404-AE0C-63DBB9E0A0E2}"/>
    <cellStyle name="Normal 11 18 2 2 5" xfId="2728" xr:uid="{29F8B950-4396-4C88-B6EC-7045A065D71E}"/>
    <cellStyle name="Normal 11 18 2 2 6" xfId="2729" xr:uid="{2B9D4B98-648C-4D73-8C18-C7DCF0E67351}"/>
    <cellStyle name="Normal 11 18 2 2 7" xfId="2730" xr:uid="{644F0574-04F8-4F88-B24C-2CF685DE17E2}"/>
    <cellStyle name="Normal 11 18 2 2 8" xfId="2731" xr:uid="{EB8A0939-A94C-4E88-8A14-1A245D525E32}"/>
    <cellStyle name="Normal 11 18 2 2 9" xfId="2732" xr:uid="{17C1C7BD-BED5-4CC1-930E-6148924B13FC}"/>
    <cellStyle name="Normal 11 18 2 3" xfId="2733" xr:uid="{8B8A36E0-A7E1-4F99-8409-B4293482F458}"/>
    <cellStyle name="Normal 11 18 2 3 2" xfId="2734" xr:uid="{7ECD7647-0D4C-4478-8AA4-7FC9E015AEA1}"/>
    <cellStyle name="Normal 11 18 2 3 2 2" xfId="2735" xr:uid="{20485C05-4F28-44AB-B398-CA37EEF94373}"/>
    <cellStyle name="Normal 11 18 2 3 3" xfId="2736" xr:uid="{3B0E885B-FB2A-4581-BE25-C60B3EA0D250}"/>
    <cellStyle name="Normal 11 18 2 3 4" xfId="2737" xr:uid="{697EBE0B-F669-4066-883F-4D19A75A2DA9}"/>
    <cellStyle name="Normal 11 18 2 3 5" xfId="2738" xr:uid="{ED990E8D-72CA-415D-A704-6CBA8B7F71F8}"/>
    <cellStyle name="Normal 11 18 2 4" xfId="2739" xr:uid="{3652104F-AA97-4D1D-A8F5-792080DDE903}"/>
    <cellStyle name="Normal 11 18 2 4 2" xfId="2740" xr:uid="{C01139FC-162D-4967-BE4A-14B574370ED1}"/>
    <cellStyle name="Normal 11 18 2 5" xfId="2741" xr:uid="{28EAA3BC-D547-4C98-AADB-204E8AE4FB73}"/>
    <cellStyle name="Normal 11 18 2 6" xfId="2742" xr:uid="{FE08BEA2-E37C-4036-87EB-3618F351E3ED}"/>
    <cellStyle name="Normal 11 18 2 7" xfId="2743" xr:uid="{4998FFD7-97FC-499C-BFBF-CAEE7514D40F}"/>
    <cellStyle name="Normal 11 18 2 8" xfId="2744" xr:uid="{93608414-EACB-4E8E-9F59-7BA8FC888AC2}"/>
    <cellStyle name="Normal 11 18 2 9" xfId="2745" xr:uid="{6F91E14E-997D-4073-A9D8-C668C69B4B76}"/>
    <cellStyle name="Normal 11 18 3" xfId="2746" xr:uid="{C7DDDCE0-0788-40AA-BADD-8C25585D2C33}"/>
    <cellStyle name="Normal 11 18 3 10" xfId="2747" xr:uid="{FA176362-E5BB-4ABF-83D0-43D089473B25}"/>
    <cellStyle name="Normal 11 18 3 11" xfId="2748" xr:uid="{9087F36D-7BC8-4F03-803B-9FDF4B5CC57A}"/>
    <cellStyle name="Normal 11 18 3 2" xfId="2749" xr:uid="{986F5AB3-E155-4B8F-9C31-2CDB4A78B577}"/>
    <cellStyle name="Normal 11 18 3 2 2" xfId="2750" xr:uid="{8C6497DD-89E6-4CC9-8305-34FC2CB7098A}"/>
    <cellStyle name="Normal 11 18 3 2 2 2" xfId="2751" xr:uid="{63F2745F-A110-4E21-B7A8-1AD1AF468938}"/>
    <cellStyle name="Normal 11 18 3 2 3" xfId="2752" xr:uid="{740BAA2F-9F6C-4658-BC80-23D29A3FCA66}"/>
    <cellStyle name="Normal 11 18 3 2 4" xfId="2753" xr:uid="{307721DF-0611-4115-9870-0AAE2A034E8D}"/>
    <cellStyle name="Normal 11 18 3 2 5" xfId="2754" xr:uid="{F9EBF64C-25BD-4907-B99F-B434A33B3E92}"/>
    <cellStyle name="Normal 11 18 3 3" xfId="2755" xr:uid="{97A2467D-2F16-4E80-8E7A-3D16C3054A3E}"/>
    <cellStyle name="Normal 11 18 3 3 2" xfId="2756" xr:uid="{DB53D1A1-1DAA-47AB-91DA-CC0E0797F0F7}"/>
    <cellStyle name="Normal 11 18 3 4" xfId="2757" xr:uid="{C5DD481B-05BB-48DA-BD4E-1CF0B6269778}"/>
    <cellStyle name="Normal 11 18 3 5" xfId="2758" xr:uid="{92E0487F-42D8-40C5-AE2A-2F68B27B6B26}"/>
    <cellStyle name="Normal 11 18 3 6" xfId="2759" xr:uid="{DBB0FEEC-4494-4775-BFE4-9E28B2D45836}"/>
    <cellStyle name="Normal 11 18 3 7" xfId="2760" xr:uid="{B62BFC23-5362-434C-A2B7-6C1BE83293A2}"/>
    <cellStyle name="Normal 11 18 3 8" xfId="2761" xr:uid="{40A901E8-F3AC-4B06-A2B2-F420CF9E60AA}"/>
    <cellStyle name="Normal 11 18 3 9" xfId="2762" xr:uid="{2EB81712-9E5D-494F-B892-53961610FC37}"/>
    <cellStyle name="Normal 11 18 4" xfId="2763" xr:uid="{ADB4267C-966D-409C-92B1-85FCDA540878}"/>
    <cellStyle name="Normal 11 18 4 2" xfId="2764" xr:uid="{10AA5696-5AC0-43D5-A2AD-B2DE5D339AA7}"/>
    <cellStyle name="Normal 11 18 4 2 2" xfId="2765" xr:uid="{8EBFB7C9-6322-489E-91AC-7CB472D86FDA}"/>
    <cellStyle name="Normal 11 18 4 3" xfId="2766" xr:uid="{A07068B9-408B-45E2-9E57-A0CE22918B3B}"/>
    <cellStyle name="Normal 11 18 4 4" xfId="2767" xr:uid="{9CE9FC2B-31D2-4C0E-8E7A-FF2A35363DFE}"/>
    <cellStyle name="Normal 11 18 4 5" xfId="2768" xr:uid="{CE15CF91-1415-4C41-82D4-27C265488044}"/>
    <cellStyle name="Normal 11 18 5" xfId="2769" xr:uid="{F5FEE822-EBD8-42BC-8403-0CC71E0C9507}"/>
    <cellStyle name="Normal 11 18 5 2" xfId="2770" xr:uid="{82D118B6-F69C-4D51-BA55-9066D37407A0}"/>
    <cellStyle name="Normal 11 18 6" xfId="2771" xr:uid="{23107FC9-591B-40A6-90F1-90832F53E458}"/>
    <cellStyle name="Normal 11 18 7" xfId="2772" xr:uid="{0EDB1086-4726-4BC9-9087-1DD250BA2CC5}"/>
    <cellStyle name="Normal 11 18 8" xfId="2773" xr:uid="{0EE88A6C-85E1-42FA-B749-B9CED40F806E}"/>
    <cellStyle name="Normal 11 18 9" xfId="2774" xr:uid="{F39F2969-3704-4158-AE85-9B51964B7CF6}"/>
    <cellStyle name="Normal 11 19" xfId="2775" xr:uid="{056CA721-01EF-499E-8C77-3FE193FA811C}"/>
    <cellStyle name="Normal 11 19 10" xfId="2776" xr:uid="{8A18E74A-E1A9-43BC-BBDB-F52F910AB889}"/>
    <cellStyle name="Normal 11 19 11" xfId="2777" xr:uid="{1C9087FF-E398-44E6-ADE9-95625FB9C681}"/>
    <cellStyle name="Normal 11 19 12" xfId="2778" xr:uid="{2376C21F-EBFD-41A9-BAAA-0E15ABD39234}"/>
    <cellStyle name="Normal 11 19 13" xfId="2779" xr:uid="{4824FCEA-BE49-4076-927A-2C89ECCB98C8}"/>
    <cellStyle name="Normal 11 19 14" xfId="2780" xr:uid="{72A70F40-4F7F-4565-B597-E3913347D63E}"/>
    <cellStyle name="Normal 11 19 2" xfId="2781" xr:uid="{C0632B10-4E34-4671-8194-4291BF90E9FA}"/>
    <cellStyle name="Normal 11 19 2 10" xfId="2782" xr:uid="{BF1B05CD-D757-4DAA-A406-4DE9D86DCFDB}"/>
    <cellStyle name="Normal 11 19 2 11" xfId="2783" xr:uid="{E0A88ED1-ECAA-4D49-9501-792242BB5E36}"/>
    <cellStyle name="Normal 11 19 2 12" xfId="2784" xr:uid="{A730E278-CDC0-4167-B094-C2301D4E0135}"/>
    <cellStyle name="Normal 11 19 2 13" xfId="2785" xr:uid="{161189A1-102A-4902-B919-C36528E1136A}"/>
    <cellStyle name="Normal 11 19 2 2" xfId="2786" xr:uid="{C653F6CE-B594-4AEF-9C29-F4AB53E17025}"/>
    <cellStyle name="Normal 11 19 2 2 10" xfId="2787" xr:uid="{E7BEBCC9-4987-41A3-968F-F71AB279661E}"/>
    <cellStyle name="Normal 11 19 2 2 11" xfId="2788" xr:uid="{8AAB0D17-2FF9-4EA0-8664-6F11E64D6D9F}"/>
    <cellStyle name="Normal 11 19 2 2 2" xfId="2789" xr:uid="{716428F3-5E71-4684-A47F-6BA9FCC4B41A}"/>
    <cellStyle name="Normal 11 19 2 2 2 2" xfId="2790" xr:uid="{595E391F-5183-440B-B880-EF77A237AB47}"/>
    <cellStyle name="Normal 11 19 2 2 2 2 2" xfId="2791" xr:uid="{779CD65C-B787-415B-832C-DBB234C23F6D}"/>
    <cellStyle name="Normal 11 19 2 2 2 3" xfId="2792" xr:uid="{8346E616-0E60-4678-9368-6AF0024C04A1}"/>
    <cellStyle name="Normal 11 19 2 2 2 4" xfId="2793" xr:uid="{7547E327-4DFD-4AD0-B68A-2B15C72861B0}"/>
    <cellStyle name="Normal 11 19 2 2 2 5" xfId="2794" xr:uid="{303B9A95-4D77-425F-A238-F1B006C51A8C}"/>
    <cellStyle name="Normal 11 19 2 2 3" xfId="2795" xr:uid="{FA142E0B-D4D9-498F-9B35-0041BD6B63A1}"/>
    <cellStyle name="Normal 11 19 2 2 3 2" xfId="2796" xr:uid="{87772A19-E67C-409D-BCA6-3C6407429DD0}"/>
    <cellStyle name="Normal 11 19 2 2 4" xfId="2797" xr:uid="{731187C7-F5E2-49F6-B838-2DA240F8DD6B}"/>
    <cellStyle name="Normal 11 19 2 2 5" xfId="2798" xr:uid="{0A279BA7-DE53-4F2F-A1AB-C42C681CD941}"/>
    <cellStyle name="Normal 11 19 2 2 6" xfId="2799" xr:uid="{B475F495-7047-4BAE-9C86-047FEA1966A8}"/>
    <cellStyle name="Normal 11 19 2 2 7" xfId="2800" xr:uid="{6AB16C1F-8FD8-4410-86AC-34D7E43F3597}"/>
    <cellStyle name="Normal 11 19 2 2 8" xfId="2801" xr:uid="{FEBA16CC-52E1-4FFF-946E-994A74A96854}"/>
    <cellStyle name="Normal 11 19 2 2 9" xfId="2802" xr:uid="{A4BB44F8-872C-427F-BBEF-7355619B77A9}"/>
    <cellStyle name="Normal 11 19 2 3" xfId="2803" xr:uid="{2DFB9B74-EC10-4F49-84F5-86356DD6CD4F}"/>
    <cellStyle name="Normal 11 19 2 3 2" xfId="2804" xr:uid="{30F50485-ACB1-4529-8AEC-1EDB4DAB38DE}"/>
    <cellStyle name="Normal 11 19 2 3 2 2" xfId="2805" xr:uid="{0277AEDE-47F1-4BAF-8149-DCB73FE85ED8}"/>
    <cellStyle name="Normal 11 19 2 3 3" xfId="2806" xr:uid="{CC508824-E77D-4A8B-92E4-D3076472C25F}"/>
    <cellStyle name="Normal 11 19 2 3 4" xfId="2807" xr:uid="{3408EDB2-A732-4F5B-AFD5-7B5FBE21FB7E}"/>
    <cellStyle name="Normal 11 19 2 3 5" xfId="2808" xr:uid="{0588F033-0912-480A-A1D4-20CDDD3DA200}"/>
    <cellStyle name="Normal 11 19 2 4" xfId="2809" xr:uid="{7D175E55-07D3-40F0-BCE3-F03869EFA853}"/>
    <cellStyle name="Normal 11 19 2 4 2" xfId="2810" xr:uid="{F815BE9C-12E7-4DD6-BF3B-0DE6C0D3E689}"/>
    <cellStyle name="Normal 11 19 2 5" xfId="2811" xr:uid="{41F3314E-4A78-4E3F-86A7-240A22CAF6E9}"/>
    <cellStyle name="Normal 11 19 2 6" xfId="2812" xr:uid="{E0B8EEF6-F637-43D3-969B-5AB0BF75BD3E}"/>
    <cellStyle name="Normal 11 19 2 7" xfId="2813" xr:uid="{5ED52B6C-D20B-46AF-A4AE-3474120A95DF}"/>
    <cellStyle name="Normal 11 19 2 8" xfId="2814" xr:uid="{94D3B403-3688-49C3-B0E4-993C9B1821D2}"/>
    <cellStyle name="Normal 11 19 2 9" xfId="2815" xr:uid="{FACA9AAB-8E47-4552-950A-8ACE4F45938B}"/>
    <cellStyle name="Normal 11 19 3" xfId="2816" xr:uid="{9BAE278B-6A8B-4C72-BA32-D48E9F6761E9}"/>
    <cellStyle name="Normal 11 19 3 10" xfId="2817" xr:uid="{75C508A6-9ABC-4A4D-ADE8-12831E36C3BA}"/>
    <cellStyle name="Normal 11 19 3 11" xfId="2818" xr:uid="{FCCF2B43-C490-486C-AB75-D6A376BC23DA}"/>
    <cellStyle name="Normal 11 19 3 2" xfId="2819" xr:uid="{1D01F2E7-D87A-40F8-AD9A-999E520F4271}"/>
    <cellStyle name="Normal 11 19 3 2 2" xfId="2820" xr:uid="{403B907E-296D-41A1-A604-AA395FE5DFFE}"/>
    <cellStyle name="Normal 11 19 3 2 2 2" xfId="2821" xr:uid="{BD239D54-F0F0-4422-BB23-20412BD28699}"/>
    <cellStyle name="Normal 11 19 3 2 3" xfId="2822" xr:uid="{0F8DBFC3-5154-4F4D-9D60-EA0539FB857E}"/>
    <cellStyle name="Normal 11 19 3 2 4" xfId="2823" xr:uid="{BD459F90-81D1-4B9D-92FE-2C71A9DA28BD}"/>
    <cellStyle name="Normal 11 19 3 2 5" xfId="2824" xr:uid="{EC586998-BF62-4AC1-8345-313056A24026}"/>
    <cellStyle name="Normal 11 19 3 3" xfId="2825" xr:uid="{C406AEBF-A3F7-47F6-BF8A-357A563AA764}"/>
    <cellStyle name="Normal 11 19 3 3 2" xfId="2826" xr:uid="{77F64F29-C1A8-455A-AF65-1C15F3358CB7}"/>
    <cellStyle name="Normal 11 19 3 4" xfId="2827" xr:uid="{19D97A66-6E78-4BA9-9D7F-C86DEED14031}"/>
    <cellStyle name="Normal 11 19 3 5" xfId="2828" xr:uid="{1AF6A213-8E5D-4EC7-8D4F-1753F3BC3C2D}"/>
    <cellStyle name="Normal 11 19 3 6" xfId="2829" xr:uid="{125E6201-72BC-49EA-8E85-67E104A11D23}"/>
    <cellStyle name="Normal 11 19 3 7" xfId="2830" xr:uid="{67F5ADA3-D0A4-4952-A10F-0D5F582A3881}"/>
    <cellStyle name="Normal 11 19 3 8" xfId="2831" xr:uid="{C6AAFFB3-274E-45A8-A988-9975D609E4AD}"/>
    <cellStyle name="Normal 11 19 3 9" xfId="2832" xr:uid="{A81A2FA8-CC5D-42E2-88DD-79F1C462E622}"/>
    <cellStyle name="Normal 11 19 4" xfId="2833" xr:uid="{16B5E593-64A1-4879-AE8A-7DAC649A8141}"/>
    <cellStyle name="Normal 11 19 4 2" xfId="2834" xr:uid="{91698DCC-62BF-4E2A-A2EC-980623D31466}"/>
    <cellStyle name="Normal 11 19 4 2 2" xfId="2835" xr:uid="{19FC494A-4641-4700-8126-7CB03975ACE3}"/>
    <cellStyle name="Normal 11 19 4 3" xfId="2836" xr:uid="{5E1E8445-D9CD-4E9B-8117-BEDABB59AC0E}"/>
    <cellStyle name="Normal 11 19 4 4" xfId="2837" xr:uid="{CC963C63-61A1-444F-B31A-E16EC1050E3D}"/>
    <cellStyle name="Normal 11 19 4 5" xfId="2838" xr:uid="{281CF123-1AC8-44B1-A43D-16C15E786CD7}"/>
    <cellStyle name="Normal 11 19 5" xfId="2839" xr:uid="{DDA3AB98-88D0-4D6B-B7A6-A9BD7B2DF93E}"/>
    <cellStyle name="Normal 11 19 5 2" xfId="2840" xr:uid="{3C179441-DF0B-4793-B128-9DD69792D781}"/>
    <cellStyle name="Normal 11 19 6" xfId="2841" xr:uid="{21DA28C9-F32E-4056-AF82-CA422A44360E}"/>
    <cellStyle name="Normal 11 19 7" xfId="2842" xr:uid="{2A94F3F6-18F9-4377-9E76-A20B58A4BBFF}"/>
    <cellStyle name="Normal 11 19 8" xfId="2843" xr:uid="{F569FEFC-3C46-4B51-82AA-8A27F468D9F7}"/>
    <cellStyle name="Normal 11 19 9" xfId="2844" xr:uid="{E9340CB8-3C73-4918-AB60-BC4F6A891130}"/>
    <cellStyle name="Normal 11 2" xfId="2845" xr:uid="{1662B1DC-81E8-47D2-8154-876BAEF8BB06}"/>
    <cellStyle name="Normal 11 2 10" xfId="2846" xr:uid="{A6AA5E2C-623D-4036-8F9F-3154ACB59511}"/>
    <cellStyle name="Normal 11 2 11" xfId="2847" xr:uid="{7B1C8653-F055-4576-8E12-7455F37499D7}"/>
    <cellStyle name="Normal 11 2 12" xfId="2848" xr:uid="{5C26DD4D-84CA-40B8-A864-F4636C421671}"/>
    <cellStyle name="Normal 11 2 13" xfId="2849" xr:uid="{960C6D64-6E3C-45F3-97D0-7185E1FC6C03}"/>
    <cellStyle name="Normal 11 2 14" xfId="2850" xr:uid="{7541E7CC-9C83-42AA-92AD-900B3E8EDDD1}"/>
    <cellStyle name="Normal 11 2 15" xfId="2851" xr:uid="{9F5AA142-DB6F-4857-B4C7-9AD4B74BAF4D}"/>
    <cellStyle name="Normal 11 2 16" xfId="2852" xr:uid="{61FCE5FB-2CC6-4D3E-88E9-87760876876B}"/>
    <cellStyle name="Normal 11 2 17" xfId="2853" xr:uid="{5DF3C2AC-D5DA-4B63-B18F-2358A427C482}"/>
    <cellStyle name="Normal 11 2 2" xfId="2854" xr:uid="{7A397CAB-629F-4909-B6EF-DFAA9D026E6A}"/>
    <cellStyle name="Normal 11 2 2 10" xfId="2855" xr:uid="{AC5BD5E6-C8DC-47CE-BF59-E852B8A69D1A}"/>
    <cellStyle name="Normal 11 2 2 11" xfId="2856" xr:uid="{234DBC03-889D-4865-861B-B1ECAB8DC18D}"/>
    <cellStyle name="Normal 11 2 2 12" xfId="2857" xr:uid="{46794FF8-93C3-4BC0-AFC8-F4E18016ED4E}"/>
    <cellStyle name="Normal 11 2 2 13" xfId="2858" xr:uid="{E6824C00-136C-4996-BC58-E85F81B800E3}"/>
    <cellStyle name="Normal 11 2 2 2" xfId="2859" xr:uid="{7FBF25B9-E11E-41B0-B5B7-B95E40609D30}"/>
    <cellStyle name="Normal 11 2 2 2 10" xfId="2860" xr:uid="{A144CD4D-6E42-47DD-86D2-3A11235404A1}"/>
    <cellStyle name="Normal 11 2 2 2 11" xfId="2861" xr:uid="{54695064-0677-4B47-8DA0-47655B2DD6B0}"/>
    <cellStyle name="Normal 11 2 2 2 2" xfId="2862" xr:uid="{AFDC5BC4-9EE9-457A-B944-7857BDC1EA5F}"/>
    <cellStyle name="Normal 11 2 2 2 2 2" xfId="2863" xr:uid="{68EC3746-9FA1-4D34-A14C-FDA557A5EDF8}"/>
    <cellStyle name="Normal 11 2 2 2 2 2 2" xfId="2864" xr:uid="{6AA7D12E-3C43-495A-888A-3D7D70A1DB1D}"/>
    <cellStyle name="Normal 11 2 2 2 2 3" xfId="2865" xr:uid="{C4332F53-61F9-4E10-8846-CC146D2BC510}"/>
    <cellStyle name="Normal 11 2 2 2 2 4" xfId="2866" xr:uid="{8A92CDD8-5815-4C69-8004-91BAA7A2C666}"/>
    <cellStyle name="Normal 11 2 2 2 2 5" xfId="2867" xr:uid="{449186DC-B582-485C-860A-62AD474F3559}"/>
    <cellStyle name="Normal 11 2 2 2 3" xfId="2868" xr:uid="{932F5B2A-EC2E-4510-A96F-64F28F306F83}"/>
    <cellStyle name="Normal 11 2 2 2 3 2" xfId="2869" xr:uid="{16A255DA-E735-4031-8167-3C2C0B4F55CE}"/>
    <cellStyle name="Normal 11 2 2 2 4" xfId="2870" xr:uid="{6DEEA4BD-0706-4C30-A230-721FE5C18F89}"/>
    <cellStyle name="Normal 11 2 2 2 5" xfId="2871" xr:uid="{025145CC-7C9A-40D4-AB43-7F6D13DDC1ED}"/>
    <cellStyle name="Normal 11 2 2 2 6" xfId="2872" xr:uid="{7BC9CB16-0A34-4CB5-86EE-A37F55A5F1C2}"/>
    <cellStyle name="Normal 11 2 2 2 7" xfId="2873" xr:uid="{FD6E3251-C31E-4D7F-BF1A-746A04B2E07B}"/>
    <cellStyle name="Normal 11 2 2 2 8" xfId="2874" xr:uid="{3B6AADFB-5D62-49A1-9E7F-7A3765245E5F}"/>
    <cellStyle name="Normal 11 2 2 2 9" xfId="2875" xr:uid="{2F30CCDB-1342-4EC0-996F-7E540699E962}"/>
    <cellStyle name="Normal 11 2 2 3" xfId="2876" xr:uid="{70121F6A-FBCD-476D-A7A6-0A6502AC231B}"/>
    <cellStyle name="Normal 11 2 2 3 2" xfId="2877" xr:uid="{3F58673D-6498-4865-AB6F-20956E593F4E}"/>
    <cellStyle name="Normal 11 2 2 3 2 2" xfId="2878" xr:uid="{738F1590-E498-40D5-8F05-FC7DEBC66BCF}"/>
    <cellStyle name="Normal 11 2 2 3 3" xfId="2879" xr:uid="{FAF09FB7-FF93-473A-8CC1-FAF66744B29B}"/>
    <cellStyle name="Normal 11 2 2 3 4" xfId="2880" xr:uid="{7912DCEE-BD67-411F-B1FA-B5BC3783ED78}"/>
    <cellStyle name="Normal 11 2 2 3 5" xfId="2881" xr:uid="{E00D2A18-FDBF-4083-BBF2-FF3105B8F654}"/>
    <cellStyle name="Normal 11 2 2 4" xfId="2882" xr:uid="{F4E159FD-31D9-448C-9F4E-92F59CE01D57}"/>
    <cellStyle name="Normal 11 2 2 4 2" xfId="2883" xr:uid="{FBEA8D0F-04DD-44FA-A5BC-8811DE8DA920}"/>
    <cellStyle name="Normal 11 2 2 5" xfId="2884" xr:uid="{58B7A1E3-9BC4-43AC-BC39-AF66304D5136}"/>
    <cellStyle name="Normal 11 2 2 6" xfId="2885" xr:uid="{39DAE5F5-0D4C-4FC9-A099-4D6DA715780A}"/>
    <cellStyle name="Normal 11 2 2 7" xfId="2886" xr:uid="{515DD3E9-D5A4-4A1D-86DF-A83E96A643D2}"/>
    <cellStyle name="Normal 11 2 2 8" xfId="2887" xr:uid="{2A308B4A-7EA9-4B68-BB02-AD726AD856BA}"/>
    <cellStyle name="Normal 11 2 2 9" xfId="2888" xr:uid="{BD3DCDF3-F232-44DB-BF41-80BDDFEFB18A}"/>
    <cellStyle name="Normal 11 2 3" xfId="2889" xr:uid="{B2313D94-E373-4D3F-9889-2C023B758F56}"/>
    <cellStyle name="Normal 11 2 3 10" xfId="2890" xr:uid="{50434BDF-8156-4303-8023-CB39C9386944}"/>
    <cellStyle name="Normal 11 2 3 11" xfId="2891" xr:uid="{4E6A9FA6-A29D-4099-9DB5-397775F3B853}"/>
    <cellStyle name="Normal 11 2 3 2" xfId="2892" xr:uid="{5537FCD1-C063-4E9A-9CD5-859E0EF0E7B0}"/>
    <cellStyle name="Normal 11 2 3 2 2" xfId="2893" xr:uid="{942C450C-0085-422E-B8F0-E0DA4B8B4FAA}"/>
    <cellStyle name="Normal 11 2 3 2 2 2" xfId="2894" xr:uid="{BDC6923D-BB29-4DB6-818E-0865228CF1BE}"/>
    <cellStyle name="Normal 11 2 3 2 3" xfId="2895" xr:uid="{FAC7D77D-95E4-460B-8671-677BEF6362AC}"/>
    <cellStyle name="Normal 11 2 3 2 4" xfId="2896" xr:uid="{5334234E-018B-4BE0-94AD-9C12A7067D91}"/>
    <cellStyle name="Normal 11 2 3 2 5" xfId="2897" xr:uid="{5B141B82-AB47-4F3A-8674-751A32AA68E6}"/>
    <cellStyle name="Normal 11 2 3 3" xfId="2898" xr:uid="{00A768C4-DC01-414E-8B9F-2A62B4DFDD9B}"/>
    <cellStyle name="Normal 11 2 3 3 2" xfId="2899" xr:uid="{E72483AB-FB31-4F66-869F-B0BACEC615FF}"/>
    <cellStyle name="Normal 11 2 3 4" xfId="2900" xr:uid="{DFF5708B-AE41-40C8-8E2C-D3E24233E97A}"/>
    <cellStyle name="Normal 11 2 3 5" xfId="2901" xr:uid="{68FE098E-9473-4E72-8D59-187506DA7A33}"/>
    <cellStyle name="Normal 11 2 3 6" xfId="2902" xr:uid="{BDC3BF38-5185-4816-9CF3-C8898F808FD3}"/>
    <cellStyle name="Normal 11 2 3 7" xfId="2903" xr:uid="{E1BCFDC5-CABA-4C96-A387-47F4FE165D98}"/>
    <cellStyle name="Normal 11 2 3 8" xfId="2904" xr:uid="{BF2C3880-DE5F-4596-AB23-089590DED953}"/>
    <cellStyle name="Normal 11 2 3 9" xfId="2905" xr:uid="{5426C11D-4784-4CD6-A4F6-099AC6C7EF0A}"/>
    <cellStyle name="Normal 11 2 4" xfId="2906" xr:uid="{81015360-1D91-477E-B79D-1142BC16043C}"/>
    <cellStyle name="Normal 11 2 4 2" xfId="2907" xr:uid="{403095B9-2747-4EEC-8CBA-13A9750A2EB0}"/>
    <cellStyle name="Normal 11 2 4 2 2" xfId="2908" xr:uid="{23CE6878-4092-427C-9B15-869D8D15FEE3}"/>
    <cellStyle name="Normal 11 2 4 3" xfId="2909" xr:uid="{E414AB1C-5213-4150-8AF8-2EA2AF666A54}"/>
    <cellStyle name="Normal 11 2 4 4" xfId="2910" xr:uid="{9272DB8A-184C-4322-9E29-C7776A11CADF}"/>
    <cellStyle name="Normal 11 2 4 5" xfId="2911" xr:uid="{09F14EF7-5E64-47AC-B885-D01347A1D519}"/>
    <cellStyle name="Normal 11 2 5" xfId="2912" xr:uid="{877A6677-DE28-4145-AA0D-13678EF1737F}"/>
    <cellStyle name="Normal 11 2 5 2" xfId="2913" xr:uid="{BEC49A6F-FEF4-4321-814F-0AFAD6B78F90}"/>
    <cellStyle name="Normal 11 2 6" xfId="2914" xr:uid="{7CAA1632-CDCA-4423-A6C8-27EC1D293517}"/>
    <cellStyle name="Normal 11 2 7" xfId="2915" xr:uid="{B8D15E3A-8759-4DD2-AF5B-20067E2C5F5D}"/>
    <cellStyle name="Normal 11 2 8" xfId="2916" xr:uid="{77D48667-53F6-42FA-9542-A221930408F2}"/>
    <cellStyle name="Normal 11 2 9" xfId="2917" xr:uid="{C2930B50-D8E1-4A46-9D98-012234FB33B8}"/>
    <cellStyle name="Normal 11 20" xfId="2918" xr:uid="{C0E32860-D776-4A81-A627-47D0ACA220C1}"/>
    <cellStyle name="Normal 11 20 10" xfId="2919" xr:uid="{573715ED-D07C-4EF3-9D5B-FCB8F23A5DBD}"/>
    <cellStyle name="Normal 11 20 11" xfId="2920" xr:uid="{AB07DA50-EDF1-4F5F-AF8C-075678C7CA25}"/>
    <cellStyle name="Normal 11 20 12" xfId="2921" xr:uid="{7A025D10-7800-4B14-8D1A-54B0D54053D2}"/>
    <cellStyle name="Normal 11 20 13" xfId="2922" xr:uid="{2B693D39-0BD7-49A2-A7DE-47C904F63058}"/>
    <cellStyle name="Normal 11 20 14" xfId="2923" xr:uid="{9D7A87CC-763F-4BE2-923A-640FEB4CD15C}"/>
    <cellStyle name="Normal 11 20 2" xfId="2924" xr:uid="{E57AC35A-8FE6-4C33-A2C1-52027B91D7AE}"/>
    <cellStyle name="Normal 11 20 2 10" xfId="2925" xr:uid="{6EF5E322-6DD2-49F9-98E7-41B66C964F57}"/>
    <cellStyle name="Normal 11 20 2 11" xfId="2926" xr:uid="{77945693-6F97-4E2D-9E9C-D42E5E6042E8}"/>
    <cellStyle name="Normal 11 20 2 12" xfId="2927" xr:uid="{A9857466-A896-40AC-97F2-4A34C5C0B0D0}"/>
    <cellStyle name="Normal 11 20 2 2" xfId="2928" xr:uid="{D355C7B7-E612-476B-8DFB-A62A0EF90324}"/>
    <cellStyle name="Normal 11 20 2 2 10" xfId="2929" xr:uid="{4616BFC2-3214-468B-9B58-241370212FBA}"/>
    <cellStyle name="Normal 11 20 2 2 11" xfId="2930" xr:uid="{D447C391-42D6-4059-917F-7D8702F541A8}"/>
    <cellStyle name="Normal 11 20 2 2 2" xfId="2931" xr:uid="{2DDBEEEC-BCA2-4A9B-A2C0-BA5C9D53815A}"/>
    <cellStyle name="Normal 11 20 2 2 2 2" xfId="2932" xr:uid="{88CDA73F-11F5-4E14-A74C-990DB28A2C5E}"/>
    <cellStyle name="Normal 11 20 2 2 2 2 2" xfId="2933" xr:uid="{555814A5-6957-44BB-BF54-0AF1A6377D5D}"/>
    <cellStyle name="Normal 11 20 2 2 2 3" xfId="2934" xr:uid="{30EB6CA8-FE1D-4F47-B686-E46378CABD36}"/>
    <cellStyle name="Normal 11 20 2 2 2 4" xfId="2935" xr:uid="{B8A84B81-C8FC-4B9B-99E7-719A2AA97FE7}"/>
    <cellStyle name="Normal 11 20 2 2 2 5" xfId="2936" xr:uid="{A4E933EA-D72C-4574-9D16-61CF658E0BD7}"/>
    <cellStyle name="Normal 11 20 2 2 3" xfId="2937" xr:uid="{C6BC2C88-57B7-4245-A51D-DDFCB06E2198}"/>
    <cellStyle name="Normal 11 20 2 2 3 2" xfId="2938" xr:uid="{7ECEB2EE-2C9A-415D-A133-A8A736ABE76D}"/>
    <cellStyle name="Normal 11 20 2 2 4" xfId="2939" xr:uid="{B16EB239-35F5-499B-8EFA-F7F896819170}"/>
    <cellStyle name="Normal 11 20 2 2 5" xfId="2940" xr:uid="{BF2118DF-C478-4FF7-9678-5AEAB429BCB9}"/>
    <cellStyle name="Normal 11 20 2 2 6" xfId="2941" xr:uid="{1FB1F94A-C87C-4AE6-9C72-15C4B350705E}"/>
    <cellStyle name="Normal 11 20 2 2 7" xfId="2942" xr:uid="{DF1A3694-C64D-487E-8ADA-75DB2AB1D84B}"/>
    <cellStyle name="Normal 11 20 2 2 8" xfId="2943" xr:uid="{B9AEEFD2-19B8-465A-B45D-D1E5E85B16D9}"/>
    <cellStyle name="Normal 11 20 2 2 9" xfId="2944" xr:uid="{F7C8FAA9-4817-4E07-A734-62728E812425}"/>
    <cellStyle name="Normal 11 20 2 3" xfId="2945" xr:uid="{03B9D779-A120-40C7-933E-CC8198A4F0D2}"/>
    <cellStyle name="Normal 11 20 2 3 2" xfId="2946" xr:uid="{5F5AC2B8-3720-4E80-A3D5-456CDEA6F662}"/>
    <cellStyle name="Normal 11 20 2 3 2 2" xfId="2947" xr:uid="{F305C0CD-2E22-40FB-B714-10E0D31725B3}"/>
    <cellStyle name="Normal 11 20 2 3 3" xfId="2948" xr:uid="{9921CADB-20DE-4660-8053-8A79793ABC48}"/>
    <cellStyle name="Normal 11 20 2 3 4" xfId="2949" xr:uid="{BAF28C1A-3B87-49BC-B185-21A7D9954211}"/>
    <cellStyle name="Normal 11 20 2 3 5" xfId="2950" xr:uid="{F6DE1BC2-CC6F-4EE0-B2B0-C833458BFA07}"/>
    <cellStyle name="Normal 11 20 2 4" xfId="2951" xr:uid="{D8CB193C-B600-475E-95AD-AFBD29C572BB}"/>
    <cellStyle name="Normal 11 20 2 4 2" xfId="2952" xr:uid="{9242304D-E171-445C-B3B7-687536422CE3}"/>
    <cellStyle name="Normal 11 20 2 5" xfId="2953" xr:uid="{6B99C3C3-BCCF-4DB1-88B0-517F6CA40CC8}"/>
    <cellStyle name="Normal 11 20 2 6" xfId="2954" xr:uid="{FB027299-581B-478A-B6CA-4544FED4EB85}"/>
    <cellStyle name="Normal 11 20 2 7" xfId="2955" xr:uid="{3B796D12-825F-44E8-9AE6-277AA836E928}"/>
    <cellStyle name="Normal 11 20 2 8" xfId="2956" xr:uid="{92CE8B0E-96F6-48F6-9F5A-630A64034284}"/>
    <cellStyle name="Normal 11 20 2 9" xfId="2957" xr:uid="{3953B78D-3EB2-48FF-A672-F2B9095FAADE}"/>
    <cellStyle name="Normal 11 20 3" xfId="2958" xr:uid="{CB294D64-9FEB-42EA-896F-9557D923252A}"/>
    <cellStyle name="Normal 11 20 3 10" xfId="2959" xr:uid="{20A92AAD-9A96-45E9-89C8-6A6EBDDCA978}"/>
    <cellStyle name="Normal 11 20 3 11" xfId="2960" xr:uid="{7ED5FC76-80FC-4E06-A369-270DD3089D38}"/>
    <cellStyle name="Normal 11 20 3 2" xfId="2961" xr:uid="{34FF5A3C-9E07-4BF2-828C-E470015C0CDA}"/>
    <cellStyle name="Normal 11 20 3 2 2" xfId="2962" xr:uid="{897AB15D-EFD1-40C7-BC60-666EB8E18DB0}"/>
    <cellStyle name="Normal 11 20 3 2 2 2" xfId="2963" xr:uid="{14A7F83C-E90E-4E7C-B7BB-7304A73DDE25}"/>
    <cellStyle name="Normal 11 20 3 2 3" xfId="2964" xr:uid="{703EC4F3-A875-4DCF-A74F-611F5B64F0EA}"/>
    <cellStyle name="Normal 11 20 3 2 4" xfId="2965" xr:uid="{ACFFF2DF-CC26-415E-9C14-A61DE35F47ED}"/>
    <cellStyle name="Normal 11 20 3 2 5" xfId="2966" xr:uid="{64E74A9B-C3C8-4B27-806C-E838C388BF3D}"/>
    <cellStyle name="Normal 11 20 3 3" xfId="2967" xr:uid="{F5DE6291-09A9-44A3-9B51-D2EB2ACDF297}"/>
    <cellStyle name="Normal 11 20 3 3 2" xfId="2968" xr:uid="{6979E8AB-D9D2-47D2-866F-565BBD9A8FFF}"/>
    <cellStyle name="Normal 11 20 3 4" xfId="2969" xr:uid="{43602FF9-BF17-4C80-B494-D7EAB207CBBA}"/>
    <cellStyle name="Normal 11 20 3 5" xfId="2970" xr:uid="{EB99AA74-8106-473A-95C7-6DD44DF4B933}"/>
    <cellStyle name="Normal 11 20 3 6" xfId="2971" xr:uid="{824BD101-EF32-4501-A95B-F02B280E37A7}"/>
    <cellStyle name="Normal 11 20 3 7" xfId="2972" xr:uid="{DEA55EF5-485F-4B08-8578-DF4FCDF21E54}"/>
    <cellStyle name="Normal 11 20 3 8" xfId="2973" xr:uid="{980FA5A6-E5C7-43E5-A372-A1C321A72E84}"/>
    <cellStyle name="Normal 11 20 3 9" xfId="2974" xr:uid="{F6CC7B15-C7ED-4D83-95F5-9347D16E35C9}"/>
    <cellStyle name="Normal 11 20 4" xfId="2975" xr:uid="{32B86F85-7F3A-4186-907C-E2E76651C56F}"/>
    <cellStyle name="Normal 11 20 4 2" xfId="2976" xr:uid="{953FFD29-6AFE-4DBA-920D-C08B56D3CD36}"/>
    <cellStyle name="Normal 11 20 4 2 2" xfId="2977" xr:uid="{DE50918E-BB67-4E29-AE1E-025C0C37AB10}"/>
    <cellStyle name="Normal 11 20 4 3" xfId="2978" xr:uid="{8372D67C-2C28-4E99-A2D7-31AC293E48CB}"/>
    <cellStyle name="Normal 11 20 4 4" xfId="2979" xr:uid="{B22D252E-156B-4B1A-AA0D-BB9259EC8374}"/>
    <cellStyle name="Normal 11 20 4 5" xfId="2980" xr:uid="{C1C7647C-A38F-4026-BE7C-A51B070C1A01}"/>
    <cellStyle name="Normal 11 20 5" xfId="2981" xr:uid="{3167893D-728B-4808-B35F-8A3B855CFFB8}"/>
    <cellStyle name="Normal 11 20 5 2" xfId="2982" xr:uid="{B570F11F-5E59-4D0D-93A8-C633E6810007}"/>
    <cellStyle name="Normal 11 20 6" xfId="2983" xr:uid="{397700AB-0587-4878-B155-26537DDEAFA0}"/>
    <cellStyle name="Normal 11 20 7" xfId="2984" xr:uid="{11E5D5DD-F0B5-4D4A-925C-EB534792A5F0}"/>
    <cellStyle name="Normal 11 20 8" xfId="2985" xr:uid="{AA6C55D2-39E0-4157-9911-665964F05C4F}"/>
    <cellStyle name="Normal 11 20 9" xfId="2986" xr:uid="{6BC3A45D-9949-4810-A93F-5566C336855A}"/>
    <cellStyle name="Normal 11 21" xfId="2987" xr:uid="{880307BA-EEE5-4C01-B772-B2E69F17F029}"/>
    <cellStyle name="Normal 11 21 10" xfId="2988" xr:uid="{681B5614-9E91-4E4D-9F65-CEB13B139820}"/>
    <cellStyle name="Normal 11 21 11" xfId="2989" xr:uid="{5DF06F3B-667B-43DB-88F0-19150A67281F}"/>
    <cellStyle name="Normal 11 21 12" xfId="2990" xr:uid="{4417A407-DB67-4B23-A6BB-3B56F8AB3E48}"/>
    <cellStyle name="Normal 11 21 13" xfId="2991" xr:uid="{BDE35757-99B1-4ED1-BDE9-607B7E26B64E}"/>
    <cellStyle name="Normal 11 21 2" xfId="2992" xr:uid="{9CCFD37B-F5FA-4DBD-9524-83EC3CFE12C9}"/>
    <cellStyle name="Normal 11 21 2 10" xfId="2993" xr:uid="{EDBFA36E-FF50-438D-AC18-6AA47AE1D397}"/>
    <cellStyle name="Normal 11 21 2 11" xfId="2994" xr:uid="{61962C67-E32F-4C4F-932D-CED2629A21C6}"/>
    <cellStyle name="Normal 11 21 2 2" xfId="2995" xr:uid="{B16D310F-FD28-4DE0-B5F9-6DBC48A99E82}"/>
    <cellStyle name="Normal 11 21 2 2 2" xfId="2996" xr:uid="{37A50CCB-0721-49AC-9E88-E3C8502CDACC}"/>
    <cellStyle name="Normal 11 21 2 2 2 2" xfId="2997" xr:uid="{941F4D30-56CC-4183-91DA-5023A13AFA2F}"/>
    <cellStyle name="Normal 11 21 2 2 3" xfId="2998" xr:uid="{3236580E-0E53-4A5F-A6A7-332285AD7471}"/>
    <cellStyle name="Normal 11 21 2 2 4" xfId="2999" xr:uid="{8A4E202F-E3D9-4E41-93C9-E17645B8D5A4}"/>
    <cellStyle name="Normal 11 21 2 2 5" xfId="3000" xr:uid="{0BDC7D1C-2514-496A-8001-BF7B2A382122}"/>
    <cellStyle name="Normal 11 21 2 3" xfId="3001" xr:uid="{7CFE62EC-999B-4B84-A446-FFACA7FBC79E}"/>
    <cellStyle name="Normal 11 21 2 3 2" xfId="3002" xr:uid="{AD21A56A-9564-49E7-97C9-9CAA3DE7598B}"/>
    <cellStyle name="Normal 11 21 2 4" xfId="3003" xr:uid="{75C2C9C0-CE9F-4C68-9D50-5D89608B6477}"/>
    <cellStyle name="Normal 11 21 2 5" xfId="3004" xr:uid="{F9988DE5-1E59-4E55-8F9B-0C22EFB26CE7}"/>
    <cellStyle name="Normal 11 21 2 6" xfId="3005" xr:uid="{5CD621F2-316C-485A-897C-6E0C22417ED5}"/>
    <cellStyle name="Normal 11 21 2 7" xfId="3006" xr:uid="{FB43AD2F-B401-42D2-91E3-F4BE65AA1EDE}"/>
    <cellStyle name="Normal 11 21 2 8" xfId="3007" xr:uid="{BEC7F2B4-8795-481A-BCCB-A2700A9FC2C8}"/>
    <cellStyle name="Normal 11 21 2 9" xfId="3008" xr:uid="{A5F116D1-894F-4BAC-BEB9-222C92854EBB}"/>
    <cellStyle name="Normal 11 21 3" xfId="3009" xr:uid="{CA750D4C-E91B-4DAE-BFD6-411F22BFCFB5}"/>
    <cellStyle name="Normal 11 21 3 2" xfId="3010" xr:uid="{411A4802-C8A9-424B-82AF-6DC619E9BD52}"/>
    <cellStyle name="Normal 11 21 3 2 2" xfId="3011" xr:uid="{023AA038-6C44-44C1-A297-98D57ACE4B50}"/>
    <cellStyle name="Normal 11 21 3 3" xfId="3012" xr:uid="{C3184FE1-D16A-4D84-B086-D686A4569E04}"/>
    <cellStyle name="Normal 11 21 3 4" xfId="3013" xr:uid="{4616E733-0FAE-4AF9-B51D-3712F27C64AF}"/>
    <cellStyle name="Normal 11 21 3 5" xfId="3014" xr:uid="{911072AD-EC1A-491B-B4FC-2AA19A2EA028}"/>
    <cellStyle name="Normal 11 21 4" xfId="3015" xr:uid="{163AA8BF-9676-45C8-91A0-CECCF168CE6E}"/>
    <cellStyle name="Normal 11 21 4 2" xfId="3016" xr:uid="{247BD594-78E4-4965-870B-7ADFA0198B05}"/>
    <cellStyle name="Normal 11 21 5" xfId="3017" xr:uid="{F0254CEE-1FBF-45F2-ACFF-5A434387AB2A}"/>
    <cellStyle name="Normal 11 21 6" xfId="3018" xr:uid="{CB2E5184-8C1F-4841-B878-2F1C9F5AB8A5}"/>
    <cellStyle name="Normal 11 21 7" xfId="3019" xr:uid="{A9AEC1CE-190A-4389-BC57-2F0BDD764724}"/>
    <cellStyle name="Normal 11 21 8" xfId="3020" xr:uid="{0FDB2D7A-9D80-4AAE-B001-06B69E8DA362}"/>
    <cellStyle name="Normal 11 21 9" xfId="3021" xr:uid="{3B2B2E76-F624-4A7B-AE80-047BC7BCFA9A}"/>
    <cellStyle name="Normal 11 22" xfId="3022" xr:uid="{ADF573C0-EA67-4C4C-A5B8-D9B807064672}"/>
    <cellStyle name="Normal 11 22 10" xfId="3023" xr:uid="{FCC64E10-85D9-4396-A242-EEF1E7910674}"/>
    <cellStyle name="Normal 11 22 11" xfId="3024" xr:uid="{4FE5C865-7CF9-4736-A6A4-6DE46B42D684}"/>
    <cellStyle name="Normal 11 22 12" xfId="3025" xr:uid="{7A4F6C75-2A48-4D94-9656-1AEDDE11C735}"/>
    <cellStyle name="Normal 11 22 2" xfId="3026" xr:uid="{CCB18991-BAF6-4227-A17B-828D47A8B43F}"/>
    <cellStyle name="Normal 11 22 2 2" xfId="3027" xr:uid="{2F098592-E3BB-4638-8FA3-82FF37C9870E}"/>
    <cellStyle name="Normal 11 22 2 2 2" xfId="3028" xr:uid="{01032C2D-9649-459D-BBF2-45A4FBC4523E}"/>
    <cellStyle name="Normal 11 22 2 3" xfId="3029" xr:uid="{5EB4D74D-9555-4F0D-ADD0-A1D6DC18B117}"/>
    <cellStyle name="Normal 11 22 2 4" xfId="3030" xr:uid="{1051C67F-8406-4BF9-864C-1B36F9A5E0FB}"/>
    <cellStyle name="Normal 11 22 2 5" xfId="3031" xr:uid="{84538F02-6DDB-4038-9EE0-26F4EFA63956}"/>
    <cellStyle name="Normal 11 22 3" xfId="3032" xr:uid="{42B2C610-FC33-4CF7-A6EC-16E597248321}"/>
    <cellStyle name="Normal 11 22 3 2" xfId="3033" xr:uid="{2CDBEDB4-C8C8-4399-82F4-E37864B56D38}"/>
    <cellStyle name="Normal 11 22 4" xfId="3034" xr:uid="{0F388EF6-9091-439B-8218-17A3486125CC}"/>
    <cellStyle name="Normal 11 22 5" xfId="3035" xr:uid="{CA4A08C7-F4D2-42EB-99D7-7568661BD52D}"/>
    <cellStyle name="Normal 11 22 6" xfId="3036" xr:uid="{A2733C2E-43D5-4635-8BEA-6A5D43FC1D0F}"/>
    <cellStyle name="Normal 11 22 7" xfId="3037" xr:uid="{178A2ABD-BCEC-4EA2-BE56-E715014AD2BB}"/>
    <cellStyle name="Normal 11 22 8" xfId="3038" xr:uid="{BD227631-BD16-4D9A-8A30-E751E79F0470}"/>
    <cellStyle name="Normal 11 22 9" xfId="3039" xr:uid="{813D1901-E24E-4F02-AB3E-DAA54BA082FD}"/>
    <cellStyle name="Normal 11 23" xfId="3040" xr:uid="{A998DF88-2476-4C60-BF81-1B05C677DADC}"/>
    <cellStyle name="Normal 11 23 2" xfId="3041" xr:uid="{F62D65D9-3467-4273-A40E-917E98ADC356}"/>
    <cellStyle name="Normal 11 23 2 2" xfId="3042" xr:uid="{EF6624E3-0606-4789-A6DB-A4BCCC5B2127}"/>
    <cellStyle name="Normal 11 23 3" xfId="3043" xr:uid="{FEFE7F68-53A2-466B-AE41-4DC9A1BC86A7}"/>
    <cellStyle name="Normal 11 23 4" xfId="3044" xr:uid="{25698705-610F-48BD-BB47-7A0C2DBD0A09}"/>
    <cellStyle name="Normal 11 23 5" xfId="3045" xr:uid="{AD64D50F-948A-46AD-BDEF-AAD9004E6AC6}"/>
    <cellStyle name="Normal 11 24" xfId="3046" xr:uid="{0854B172-3675-459A-987D-4632C0F56D3E}"/>
    <cellStyle name="Normal 11 24 2" xfId="3047" xr:uid="{82CA57D5-8093-4A46-8497-4D0570866467}"/>
    <cellStyle name="Normal 11 25" xfId="3048" xr:uid="{7D4EFF75-436A-4B4A-838F-288FB1E9EABF}"/>
    <cellStyle name="Normal 11 26" xfId="3049" xr:uid="{159EF6FE-E8B6-4B6B-9B78-7BB154B802C9}"/>
    <cellStyle name="Normal 11 27" xfId="3050" xr:uid="{31ED1FF1-043E-4FE0-84FD-523B3CA70B7F}"/>
    <cellStyle name="Normal 11 28" xfId="3051" xr:uid="{EC0661C6-9531-4C39-919B-FE233CF3FEB6}"/>
    <cellStyle name="Normal 11 29" xfId="3052" xr:uid="{6A7168C9-C743-4777-82B6-302FF94529D3}"/>
    <cellStyle name="Normal 11 3" xfId="3053" xr:uid="{747398B3-9919-4FAB-A976-A507BD935B6E}"/>
    <cellStyle name="Normal 11 3 10" xfId="3054" xr:uid="{071179EF-6D7C-42F1-BC44-18F4C950200C}"/>
    <cellStyle name="Normal 11 3 11" xfId="3055" xr:uid="{516D4C2C-24D8-478B-9026-B118FB7A229A}"/>
    <cellStyle name="Normal 11 3 12" xfId="3056" xr:uid="{0A331C5F-322D-4B9E-ABEA-644C7AA02854}"/>
    <cellStyle name="Normal 11 3 13" xfId="3057" xr:uid="{54EF86F8-01F8-4B25-8BCE-7E5C12CF1748}"/>
    <cellStyle name="Normal 11 3 14" xfId="3058" xr:uid="{BBB68CDC-8DD1-4DE2-9892-0017167BDC72}"/>
    <cellStyle name="Normal 11 3 15" xfId="3059" xr:uid="{A4ABCAEB-0D56-43C7-AD8B-9FB240DB937B}"/>
    <cellStyle name="Normal 11 3 2" xfId="3060" xr:uid="{B0A9271D-F571-4381-B874-A28755198C77}"/>
    <cellStyle name="Normal 11 3 2 10" xfId="3061" xr:uid="{17051828-3C24-4A14-A2E0-0BA6ED06BE6F}"/>
    <cellStyle name="Normal 11 3 2 11" xfId="3062" xr:uid="{D53674E4-8AF3-493C-9637-54D3950E14AF}"/>
    <cellStyle name="Normal 11 3 2 12" xfId="3063" xr:uid="{A35F5484-B4F7-48BC-B8C7-3F706781F6E4}"/>
    <cellStyle name="Normal 11 3 2 13" xfId="3064" xr:uid="{4D949D8F-3DBE-49E3-9EEE-76F32D2BBF8B}"/>
    <cellStyle name="Normal 11 3 2 2" xfId="3065" xr:uid="{7A1E6A80-9131-404A-BB02-C65545E73D26}"/>
    <cellStyle name="Normal 11 3 2 2 10" xfId="3066" xr:uid="{43A7CB38-6A0A-402B-9AE0-99003DB5401E}"/>
    <cellStyle name="Normal 11 3 2 2 11" xfId="3067" xr:uid="{24C02120-C3D3-47AA-89B9-47B7D5C03A83}"/>
    <cellStyle name="Normal 11 3 2 2 2" xfId="3068" xr:uid="{15D3A76B-27D4-405F-B6DD-BAB31DDBA42B}"/>
    <cellStyle name="Normal 11 3 2 2 2 2" xfId="3069" xr:uid="{5D79EDE4-EE94-4C69-8A7F-20832F790AF0}"/>
    <cellStyle name="Normal 11 3 2 2 2 2 2" xfId="3070" xr:uid="{7A559B77-FEC1-4EE9-ABED-9B1A2AF05F6A}"/>
    <cellStyle name="Normal 11 3 2 2 2 3" xfId="3071" xr:uid="{078765A7-0149-4372-8F04-31B58053CACB}"/>
    <cellStyle name="Normal 11 3 2 2 2 4" xfId="3072" xr:uid="{B846DC37-D687-4333-BC95-F23668E3534C}"/>
    <cellStyle name="Normal 11 3 2 2 2 5" xfId="3073" xr:uid="{C4B785FB-BE7A-4ED2-BF6A-0B316977AC82}"/>
    <cellStyle name="Normal 11 3 2 2 3" xfId="3074" xr:uid="{A6CE4183-AD12-4CD7-8A62-1B3DBD037651}"/>
    <cellStyle name="Normal 11 3 2 2 3 2" xfId="3075" xr:uid="{AC880EAE-161D-4C69-9E59-AB699EE7CF37}"/>
    <cellStyle name="Normal 11 3 2 2 4" xfId="3076" xr:uid="{82D33C44-49E8-4CAE-A10D-D05298536385}"/>
    <cellStyle name="Normal 11 3 2 2 5" xfId="3077" xr:uid="{D9921B09-CEAF-42A5-9B08-78BE679E8B3D}"/>
    <cellStyle name="Normal 11 3 2 2 6" xfId="3078" xr:uid="{B8B717FB-6183-43AD-91ED-0D42E9089E80}"/>
    <cellStyle name="Normal 11 3 2 2 7" xfId="3079" xr:uid="{851F934A-1C04-4D3C-B240-09F977A7A63B}"/>
    <cellStyle name="Normal 11 3 2 2 8" xfId="3080" xr:uid="{1098D01A-9046-45DA-9602-FE1B753E116E}"/>
    <cellStyle name="Normal 11 3 2 2 9" xfId="3081" xr:uid="{855867B9-2844-4815-BBD0-E21DF2E3C093}"/>
    <cellStyle name="Normal 11 3 2 3" xfId="3082" xr:uid="{E48684AD-8706-4C58-A3E5-0C17AEF9D8E1}"/>
    <cellStyle name="Normal 11 3 2 3 2" xfId="3083" xr:uid="{29E02863-68C9-4E11-B3B0-74D4F3BBFA93}"/>
    <cellStyle name="Normal 11 3 2 3 2 2" xfId="3084" xr:uid="{CB4B1873-81F1-427C-93A9-643A7BFF9F40}"/>
    <cellStyle name="Normal 11 3 2 3 3" xfId="3085" xr:uid="{AA21C4CC-0319-4B39-845A-471CB6F8B203}"/>
    <cellStyle name="Normal 11 3 2 3 4" xfId="3086" xr:uid="{EFD23DF1-F242-4C70-811D-F274C8DEDA39}"/>
    <cellStyle name="Normal 11 3 2 3 5" xfId="3087" xr:uid="{6F05D424-8EEA-474B-8534-B9F9F8FD3277}"/>
    <cellStyle name="Normal 11 3 2 4" xfId="3088" xr:uid="{421FA924-C1B6-4CA6-9F92-F2AA24B938B4}"/>
    <cellStyle name="Normal 11 3 2 4 2" xfId="3089" xr:uid="{20C0598A-D45B-45ED-A5C4-3C0D4DC3B31B}"/>
    <cellStyle name="Normal 11 3 2 5" xfId="3090" xr:uid="{0720A574-991E-4936-8813-8115AB7A26ED}"/>
    <cellStyle name="Normal 11 3 2 6" xfId="3091" xr:uid="{D5905DAA-1543-49FC-A6CF-EA84E54698AF}"/>
    <cellStyle name="Normal 11 3 2 7" xfId="3092" xr:uid="{7AAA79F1-9881-4E41-BA74-E8E3D9911CBE}"/>
    <cellStyle name="Normal 11 3 2 8" xfId="3093" xr:uid="{61E7B2D7-490E-4EC0-BF94-1C7407145AF5}"/>
    <cellStyle name="Normal 11 3 2 9" xfId="3094" xr:uid="{971EB996-3D1B-401B-9031-38551D3FCD26}"/>
    <cellStyle name="Normal 11 3 3" xfId="3095" xr:uid="{38DE1723-7E08-4B4C-BAC7-2562FCFB315A}"/>
    <cellStyle name="Normal 11 3 3 10" xfId="3096" xr:uid="{7478000D-BC86-4EFC-8793-C48DF2A9F1CA}"/>
    <cellStyle name="Normal 11 3 3 11" xfId="3097" xr:uid="{6A002935-C67E-4160-8067-9399ECCAA628}"/>
    <cellStyle name="Normal 11 3 3 2" xfId="3098" xr:uid="{28E23630-CA39-4759-8E64-D95863ED94F7}"/>
    <cellStyle name="Normal 11 3 3 2 2" xfId="3099" xr:uid="{4F8E444E-1539-428B-B1F8-5D450619B7F5}"/>
    <cellStyle name="Normal 11 3 3 2 2 2" xfId="3100" xr:uid="{F510B045-8724-405A-AF61-D37A25AC0B31}"/>
    <cellStyle name="Normal 11 3 3 2 3" xfId="3101" xr:uid="{C75D7F84-FFD7-4343-88DC-B5F92B8BC185}"/>
    <cellStyle name="Normal 11 3 3 2 4" xfId="3102" xr:uid="{B7E72C19-7352-49B8-A0D1-EAD411CF4E97}"/>
    <cellStyle name="Normal 11 3 3 2 5" xfId="3103" xr:uid="{B8DFCA57-477B-4B94-89BA-3141AC8FB8EA}"/>
    <cellStyle name="Normal 11 3 3 3" xfId="3104" xr:uid="{73DB88E3-0FA1-4BA8-8893-C1378F7EB4DE}"/>
    <cellStyle name="Normal 11 3 3 3 2" xfId="3105" xr:uid="{E5216E3F-879D-478C-B577-FE2CA2B8F00C}"/>
    <cellStyle name="Normal 11 3 3 4" xfId="3106" xr:uid="{D20791B0-2612-4AB8-8813-1E59A0AFD985}"/>
    <cellStyle name="Normal 11 3 3 5" xfId="3107" xr:uid="{EEA10133-16F4-4715-9CDB-2BB4A0449FE2}"/>
    <cellStyle name="Normal 11 3 3 6" xfId="3108" xr:uid="{040F98B7-7792-4855-A9F4-52022DF5C485}"/>
    <cellStyle name="Normal 11 3 3 7" xfId="3109" xr:uid="{4D3BEFD9-B787-41DA-8615-67819B5C5015}"/>
    <cellStyle name="Normal 11 3 3 8" xfId="3110" xr:uid="{71EF20FF-B316-4633-82C2-6CC6C98D9E12}"/>
    <cellStyle name="Normal 11 3 3 9" xfId="3111" xr:uid="{1F405EE1-64F5-4FF6-910B-F884FACD2C2B}"/>
    <cellStyle name="Normal 11 3 4" xfId="3112" xr:uid="{B0241D71-6674-428E-B655-843BF7F7686F}"/>
    <cellStyle name="Normal 11 3 4 2" xfId="3113" xr:uid="{2FEB07EF-38C0-4EE8-BCEF-826EDFE13DEF}"/>
    <cellStyle name="Normal 11 3 4 2 2" xfId="3114" xr:uid="{D8370CC4-BC48-4C9E-A952-F5ACED992BC9}"/>
    <cellStyle name="Normal 11 3 4 3" xfId="3115" xr:uid="{E3BB3560-75D9-4BC9-80C2-C8188D2519E0}"/>
    <cellStyle name="Normal 11 3 4 4" xfId="3116" xr:uid="{FAEB461A-7D78-499A-A42D-922AB2E6FA8A}"/>
    <cellStyle name="Normal 11 3 4 5" xfId="3117" xr:uid="{B7E170FA-5F83-481C-BB2A-FC4F47A9CF75}"/>
    <cellStyle name="Normal 11 3 5" xfId="3118" xr:uid="{2426D20D-D86C-4647-94E5-7FBDA1A35F1F}"/>
    <cellStyle name="Normal 11 3 5 2" xfId="3119" xr:uid="{D7C2E592-66B1-4737-91E3-8F21AA8F6A66}"/>
    <cellStyle name="Normal 11 3 6" xfId="3120" xr:uid="{FCAA9C82-65AA-4D13-A515-904070707585}"/>
    <cellStyle name="Normal 11 3 7" xfId="3121" xr:uid="{00807E9C-FC24-4CCA-A986-A908EBCB9722}"/>
    <cellStyle name="Normal 11 3 8" xfId="3122" xr:uid="{43ADD072-B22E-4433-84EF-AB20C79F57DD}"/>
    <cellStyle name="Normal 11 3 9" xfId="3123" xr:uid="{99F969C3-4322-4E12-926C-2D35D1CED2BE}"/>
    <cellStyle name="Normal 11 30" xfId="3124" xr:uid="{A0E4AE31-DEE4-44D4-B9C3-7307845037E7}"/>
    <cellStyle name="Normal 11 31" xfId="3125" xr:uid="{82715035-8AA2-4E61-9EE9-896DC8F351B2}"/>
    <cellStyle name="Normal 11 32" xfId="3126" xr:uid="{F0955D32-F6C4-45DA-A918-AA22056211B7}"/>
    <cellStyle name="Normal 11 33" xfId="3127" xr:uid="{FADFBB5F-D55B-44DE-8CE7-256FE660E802}"/>
    <cellStyle name="Normal 11 34" xfId="3128" xr:uid="{0C4C77CA-DFCE-4339-8586-9CBBC5D81003}"/>
    <cellStyle name="Normal 11 35" xfId="3129" xr:uid="{FA9F50BD-7D54-4CA1-98EB-285FDE80433F}"/>
    <cellStyle name="Normal 11 36" xfId="3130" xr:uid="{7C78E9B4-4391-4719-B60C-F4833A1E1FBE}"/>
    <cellStyle name="Normal 11 37" xfId="3131" xr:uid="{AA5C2003-12E9-419E-A1F2-92D6041AF2BC}"/>
    <cellStyle name="Normal 11 38" xfId="3132" xr:uid="{D72145FD-FF66-4E66-8C0C-545836FD3C51}"/>
    <cellStyle name="Normal 11 4" xfId="3133" xr:uid="{7294E086-8228-40FF-909E-DB82A85E804F}"/>
    <cellStyle name="Normal 11 4 10" xfId="3134" xr:uid="{912535DE-1514-4EFE-837D-033D3AFBEB83}"/>
    <cellStyle name="Normal 11 4 11" xfId="3135" xr:uid="{46265F1D-040A-4084-B51B-985A3AA03CBD}"/>
    <cellStyle name="Normal 11 4 12" xfId="3136" xr:uid="{2D263E91-4797-4D60-BB92-8E1DAE70754F}"/>
    <cellStyle name="Normal 11 4 13" xfId="3137" xr:uid="{612501F0-028A-4EBE-9B26-6DA4B8577119}"/>
    <cellStyle name="Normal 11 4 14" xfId="3138" xr:uid="{0924ECE8-3575-473C-AECF-178147EC7260}"/>
    <cellStyle name="Normal 11 4 2" xfId="3139" xr:uid="{A2FBFB1D-26E4-452D-A0CE-043C96BDFC8F}"/>
    <cellStyle name="Normal 11 4 2 10" xfId="3140" xr:uid="{473425F0-9CCB-4EBD-B09F-1816AE217331}"/>
    <cellStyle name="Normal 11 4 2 11" xfId="3141" xr:uid="{B8A66B82-5FDF-4E33-977F-B4C89F2375AF}"/>
    <cellStyle name="Normal 11 4 2 12" xfId="3142" xr:uid="{DA4F2224-7732-4C32-A4EB-CA82BBAB06AC}"/>
    <cellStyle name="Normal 11 4 2 13" xfId="3143" xr:uid="{38917BBB-C533-48AE-B911-34FA0B016D64}"/>
    <cellStyle name="Normal 11 4 2 2" xfId="3144" xr:uid="{D1882253-0A16-4B26-88D6-4344E7305207}"/>
    <cellStyle name="Normal 11 4 2 2 10" xfId="3145" xr:uid="{26D52073-D626-4C28-B914-0F4C1E0E1CF0}"/>
    <cellStyle name="Normal 11 4 2 2 11" xfId="3146" xr:uid="{E8C17825-47EB-4E54-8BE1-71CA3676FA69}"/>
    <cellStyle name="Normal 11 4 2 2 2" xfId="3147" xr:uid="{B4C67410-52BF-4EF0-9CBC-E4E9774D4418}"/>
    <cellStyle name="Normal 11 4 2 2 2 2" xfId="3148" xr:uid="{9BE93C91-1EEC-4DB1-B6C5-605993292CE0}"/>
    <cellStyle name="Normal 11 4 2 2 2 2 2" xfId="3149" xr:uid="{42DF3BBF-543B-4349-A983-08075E11138F}"/>
    <cellStyle name="Normal 11 4 2 2 2 3" xfId="3150" xr:uid="{992A9FD9-F361-4C62-BA93-F59C64EC7DE9}"/>
    <cellStyle name="Normal 11 4 2 2 2 4" xfId="3151" xr:uid="{296D47D7-F6B3-426E-97CD-73961F5E1C28}"/>
    <cellStyle name="Normal 11 4 2 2 2 5" xfId="3152" xr:uid="{AC585F68-16B9-414C-B21C-1B53E35F0EDC}"/>
    <cellStyle name="Normal 11 4 2 2 3" xfId="3153" xr:uid="{AFB7A1B6-64F5-4045-8CA1-04FBD47DEDC4}"/>
    <cellStyle name="Normal 11 4 2 2 3 2" xfId="3154" xr:uid="{B990C204-4E8A-4146-995C-4C8926935950}"/>
    <cellStyle name="Normal 11 4 2 2 4" xfId="3155" xr:uid="{4B5ABE22-B591-49BE-BE91-AC21B11B0DB1}"/>
    <cellStyle name="Normal 11 4 2 2 5" xfId="3156" xr:uid="{8BB87737-EA3F-4723-ACAD-4E2059AF3496}"/>
    <cellStyle name="Normal 11 4 2 2 6" xfId="3157" xr:uid="{ADB20FD6-485B-4561-964F-8B8F9D9A2B37}"/>
    <cellStyle name="Normal 11 4 2 2 7" xfId="3158" xr:uid="{22F3B902-AE0A-4EA7-86D3-7D0110E4FF3F}"/>
    <cellStyle name="Normal 11 4 2 2 8" xfId="3159" xr:uid="{1FF068BC-B66B-4AAC-9BDD-EDFAE11128E4}"/>
    <cellStyle name="Normal 11 4 2 2 9" xfId="3160" xr:uid="{E2A72104-D879-46B4-B35A-36C81E895416}"/>
    <cellStyle name="Normal 11 4 2 3" xfId="3161" xr:uid="{D9880AA6-EA5F-4546-8905-99EAD1EC75BE}"/>
    <cellStyle name="Normal 11 4 2 3 2" xfId="3162" xr:uid="{663956CD-834B-46DE-8B7E-EEDD0A050AD0}"/>
    <cellStyle name="Normal 11 4 2 3 2 2" xfId="3163" xr:uid="{7057F27B-D8CE-463C-A3A6-E5A7C691EE08}"/>
    <cellStyle name="Normal 11 4 2 3 3" xfId="3164" xr:uid="{358C27B0-A730-42E1-8549-99719D777933}"/>
    <cellStyle name="Normal 11 4 2 3 4" xfId="3165" xr:uid="{501F61EB-2546-4615-95D0-AB07B34E07A6}"/>
    <cellStyle name="Normal 11 4 2 3 5" xfId="3166" xr:uid="{17D5AFBD-6FE2-420B-BF1D-5C2FA987DBC1}"/>
    <cellStyle name="Normal 11 4 2 4" xfId="3167" xr:uid="{103AA1D2-0B32-40EC-93A5-DFF1BC15BF07}"/>
    <cellStyle name="Normal 11 4 2 4 2" xfId="3168" xr:uid="{66A2048A-C752-470E-9137-9755DD40AEE5}"/>
    <cellStyle name="Normal 11 4 2 5" xfId="3169" xr:uid="{B72F5668-A2C6-411D-A916-731B5E312AFD}"/>
    <cellStyle name="Normal 11 4 2 6" xfId="3170" xr:uid="{C2CA9FF9-A1A4-4BB9-88AE-A2C6E4ABF3E1}"/>
    <cellStyle name="Normal 11 4 2 7" xfId="3171" xr:uid="{0B7E9C51-25DD-4F70-B2D4-9682B4015721}"/>
    <cellStyle name="Normal 11 4 2 8" xfId="3172" xr:uid="{9C3DB5A4-6553-41FB-8138-7B459064473E}"/>
    <cellStyle name="Normal 11 4 2 9" xfId="3173" xr:uid="{0B151E66-D7D3-4F5B-969A-57AEB943A114}"/>
    <cellStyle name="Normal 11 4 3" xfId="3174" xr:uid="{4F3B84B9-4E27-4434-A334-AB098D1AD63D}"/>
    <cellStyle name="Normal 11 4 3 10" xfId="3175" xr:uid="{034DE476-CFBE-4501-9FA0-8F7A1C7E7201}"/>
    <cellStyle name="Normal 11 4 3 11" xfId="3176" xr:uid="{5313988B-D753-4767-85A2-02046DF85C19}"/>
    <cellStyle name="Normal 11 4 3 2" xfId="3177" xr:uid="{647F1817-A7B9-40C5-B272-187485B2E8E9}"/>
    <cellStyle name="Normal 11 4 3 2 2" xfId="3178" xr:uid="{79492BDF-F611-4FE0-B2F8-AA2EE5AF8CF4}"/>
    <cellStyle name="Normal 11 4 3 2 2 2" xfId="3179" xr:uid="{43FB541F-41FA-4160-B47D-625BD742511F}"/>
    <cellStyle name="Normal 11 4 3 2 3" xfId="3180" xr:uid="{2545E519-EAE0-4A2D-BDF8-5C759D9856EE}"/>
    <cellStyle name="Normal 11 4 3 2 4" xfId="3181" xr:uid="{335CCE71-B603-4422-B154-04475DE10F87}"/>
    <cellStyle name="Normal 11 4 3 2 5" xfId="3182" xr:uid="{D226526E-226E-4A47-ABCF-D9765AA2507A}"/>
    <cellStyle name="Normal 11 4 3 3" xfId="3183" xr:uid="{C48081DB-4852-4C32-ACFA-2BBD87605EAD}"/>
    <cellStyle name="Normal 11 4 3 3 2" xfId="3184" xr:uid="{C0386054-B554-47CB-A880-1066518B75C2}"/>
    <cellStyle name="Normal 11 4 3 4" xfId="3185" xr:uid="{A2D47CB8-AA8E-4FCE-AD88-FF4CF5E3AF44}"/>
    <cellStyle name="Normal 11 4 3 5" xfId="3186" xr:uid="{43FCE2AC-36DD-41AB-9EB6-FDDD9D133D35}"/>
    <cellStyle name="Normal 11 4 3 6" xfId="3187" xr:uid="{CE5430DF-C082-416C-B92E-892D6C370C37}"/>
    <cellStyle name="Normal 11 4 3 7" xfId="3188" xr:uid="{D3314F3B-FD8C-4BFC-AF23-9DBE6897432D}"/>
    <cellStyle name="Normal 11 4 3 8" xfId="3189" xr:uid="{E0101B27-6BD2-4E6D-AE19-2262A79325CB}"/>
    <cellStyle name="Normal 11 4 3 9" xfId="3190" xr:uid="{931BE570-C773-4998-845C-D1B24F8FCBDF}"/>
    <cellStyle name="Normal 11 4 4" xfId="3191" xr:uid="{9558E135-6802-4363-980D-CDB973D140D8}"/>
    <cellStyle name="Normal 11 4 4 2" xfId="3192" xr:uid="{9F682801-059E-4C9D-AA35-F88B20E47582}"/>
    <cellStyle name="Normal 11 4 4 2 2" xfId="3193" xr:uid="{80460219-12BB-445C-BCC2-3CA7A441A682}"/>
    <cellStyle name="Normal 11 4 4 3" xfId="3194" xr:uid="{7FD3B2C0-CCB9-4E53-BE17-EE6D971A0EAF}"/>
    <cellStyle name="Normal 11 4 4 4" xfId="3195" xr:uid="{D80FCAFD-338E-4833-BB5F-BC81436AAEDB}"/>
    <cellStyle name="Normal 11 4 4 5" xfId="3196" xr:uid="{DBC02E4A-CCDB-4033-8A04-3104CB19B336}"/>
    <cellStyle name="Normal 11 4 5" xfId="3197" xr:uid="{10BA46E6-E741-4494-A205-7086821DA349}"/>
    <cellStyle name="Normal 11 4 5 2" xfId="3198" xr:uid="{E865D9E8-D530-4366-B96A-29F428053581}"/>
    <cellStyle name="Normal 11 4 6" xfId="3199" xr:uid="{AED98FB4-330C-48AC-9122-3A96A3C7A53B}"/>
    <cellStyle name="Normal 11 4 7" xfId="3200" xr:uid="{BE65564A-50BA-4AD5-B65E-034D64E1EA5E}"/>
    <cellStyle name="Normal 11 4 8" xfId="3201" xr:uid="{716C6B3A-8F40-4EEF-A96C-01B26DE5522C}"/>
    <cellStyle name="Normal 11 4 9" xfId="3202" xr:uid="{C733EAFD-1EFB-4FF5-8258-27C06B64B961}"/>
    <cellStyle name="Normal 11 5" xfId="3203" xr:uid="{3A59E308-4248-453E-B3E6-E4DE60B6D0BA}"/>
    <cellStyle name="Normal 11 5 10" xfId="3204" xr:uid="{72C6F779-8427-4279-B455-3CED11B37F66}"/>
    <cellStyle name="Normal 11 5 11" xfId="3205" xr:uid="{5EB1A27B-C4C4-40A5-9CFB-16A49AE2D8E4}"/>
    <cellStyle name="Normal 11 5 12" xfId="3206" xr:uid="{930E393A-C10F-4B2F-B253-9D9FBB453D86}"/>
    <cellStyle name="Normal 11 5 13" xfId="3207" xr:uid="{82C7275F-791F-42C0-99C6-2F0C4F33175D}"/>
    <cellStyle name="Normal 11 5 14" xfId="3208" xr:uid="{9FB57DDE-630C-4FFE-87D3-893AEF15FB8F}"/>
    <cellStyle name="Normal 11 5 2" xfId="3209" xr:uid="{2C0481C4-E3DC-4691-8433-5E2D19507AD7}"/>
    <cellStyle name="Normal 11 5 2 10" xfId="3210" xr:uid="{F99C57F9-0458-4939-A36A-F4F1FD337B6F}"/>
    <cellStyle name="Normal 11 5 2 11" xfId="3211" xr:uid="{A4A6AD8E-63E0-4B0D-97D4-3E062688A8CC}"/>
    <cellStyle name="Normal 11 5 2 12" xfId="3212" xr:uid="{E09C7428-0ADE-430F-AC2D-8D0AE299CE64}"/>
    <cellStyle name="Normal 11 5 2 13" xfId="3213" xr:uid="{B9C0926E-2761-43E6-A56F-10EE4BB4B0C6}"/>
    <cellStyle name="Normal 11 5 2 2" xfId="3214" xr:uid="{EE5619F6-D305-4282-94FD-187DF13FAF74}"/>
    <cellStyle name="Normal 11 5 2 2 10" xfId="3215" xr:uid="{D4374A05-C29A-40E0-82E2-A80555A2D0FC}"/>
    <cellStyle name="Normal 11 5 2 2 11" xfId="3216" xr:uid="{03ED2F76-BC1E-44E7-8CD9-7CAF096C893B}"/>
    <cellStyle name="Normal 11 5 2 2 2" xfId="3217" xr:uid="{26580182-5D7F-4696-AE20-D3C5D16985E8}"/>
    <cellStyle name="Normal 11 5 2 2 2 2" xfId="3218" xr:uid="{85146C31-1233-460D-8749-9228FE6EE19D}"/>
    <cellStyle name="Normal 11 5 2 2 2 2 2" xfId="3219" xr:uid="{D4670897-ACEF-4DD1-A74F-C17B5CC0001F}"/>
    <cellStyle name="Normal 11 5 2 2 2 3" xfId="3220" xr:uid="{C9A8EC18-22F1-4C69-8B17-761829F14691}"/>
    <cellStyle name="Normal 11 5 2 2 2 4" xfId="3221" xr:uid="{B50D5B40-9DA9-4968-B915-58421B882D29}"/>
    <cellStyle name="Normal 11 5 2 2 2 5" xfId="3222" xr:uid="{00E43F55-0504-4909-A0C4-43732D000D00}"/>
    <cellStyle name="Normal 11 5 2 2 3" xfId="3223" xr:uid="{0AD2322C-9597-4A0E-BBCE-E8591C9BB20D}"/>
    <cellStyle name="Normal 11 5 2 2 3 2" xfId="3224" xr:uid="{F1C980C2-37D0-4A52-BA69-0E9926CFF3C6}"/>
    <cellStyle name="Normal 11 5 2 2 4" xfId="3225" xr:uid="{E910A9B9-88A9-4E58-9E77-1718C8BEF4E3}"/>
    <cellStyle name="Normal 11 5 2 2 5" xfId="3226" xr:uid="{4AFCC7CD-81E8-4A68-9D61-4369BEE4B18A}"/>
    <cellStyle name="Normal 11 5 2 2 6" xfId="3227" xr:uid="{1B3EC6BC-1F5F-4612-9911-B6F702F955D8}"/>
    <cellStyle name="Normal 11 5 2 2 7" xfId="3228" xr:uid="{0F7CEE31-4777-4C1E-AF92-2D66584E3A65}"/>
    <cellStyle name="Normal 11 5 2 2 8" xfId="3229" xr:uid="{79B142EA-2949-4849-8EF1-B70BEE135D88}"/>
    <cellStyle name="Normal 11 5 2 2 9" xfId="3230" xr:uid="{89CA55DC-F267-4408-B744-5A97167A4136}"/>
    <cellStyle name="Normal 11 5 2 3" xfId="3231" xr:uid="{B4765949-5B73-4E54-8D15-CCFE653108CE}"/>
    <cellStyle name="Normal 11 5 2 3 2" xfId="3232" xr:uid="{CA90CB76-0B12-4DB6-9377-BA8853F4CC9D}"/>
    <cellStyle name="Normal 11 5 2 3 2 2" xfId="3233" xr:uid="{F49BDD0D-68E2-4D21-AB79-A268F38363BC}"/>
    <cellStyle name="Normal 11 5 2 3 3" xfId="3234" xr:uid="{A46DEB41-B196-472E-A90F-2AB744F556B1}"/>
    <cellStyle name="Normal 11 5 2 3 4" xfId="3235" xr:uid="{FDAAECBD-DCCE-4674-BDA0-1EDDE5DF2EC0}"/>
    <cellStyle name="Normal 11 5 2 3 5" xfId="3236" xr:uid="{5FA62412-782F-4037-8AD6-901499117AE8}"/>
    <cellStyle name="Normal 11 5 2 4" xfId="3237" xr:uid="{B215F53A-9AAB-4AA4-86FB-F4B6CFB9A83D}"/>
    <cellStyle name="Normal 11 5 2 4 2" xfId="3238" xr:uid="{EA13CC33-F5C3-480D-BCA1-686CD61BE989}"/>
    <cellStyle name="Normal 11 5 2 5" xfId="3239" xr:uid="{BCE7E0B2-7F36-4F9B-938B-E7274C13E155}"/>
    <cellStyle name="Normal 11 5 2 6" xfId="3240" xr:uid="{EA939975-4F4E-4B08-9F41-69083A2B7726}"/>
    <cellStyle name="Normal 11 5 2 7" xfId="3241" xr:uid="{5B8E1C0C-6B02-4BD0-AB9F-8DA26908C826}"/>
    <cellStyle name="Normal 11 5 2 8" xfId="3242" xr:uid="{DB52A60B-9BB4-47C1-814F-1BBF3D3E2708}"/>
    <cellStyle name="Normal 11 5 2 9" xfId="3243" xr:uid="{05E02960-A63A-42B5-93EB-AB7EDEC01072}"/>
    <cellStyle name="Normal 11 5 3" xfId="3244" xr:uid="{871CBFEA-5E5D-495E-B9BD-1383173935E6}"/>
    <cellStyle name="Normal 11 5 3 10" xfId="3245" xr:uid="{B4E426DA-814B-4058-AAEC-146BFC8849D4}"/>
    <cellStyle name="Normal 11 5 3 11" xfId="3246" xr:uid="{1FDD17D0-FB51-428C-9D32-B8DE9F1C8225}"/>
    <cellStyle name="Normal 11 5 3 2" xfId="3247" xr:uid="{53586C46-D40A-4855-8CB6-5045DA3CBB8E}"/>
    <cellStyle name="Normal 11 5 3 2 2" xfId="3248" xr:uid="{424AA545-1154-4E09-82C2-E7135BAE6D52}"/>
    <cellStyle name="Normal 11 5 3 2 2 2" xfId="3249" xr:uid="{699BDE60-E4E2-4DEE-8D10-EEAAF78B939A}"/>
    <cellStyle name="Normal 11 5 3 2 3" xfId="3250" xr:uid="{0A44DE00-B3D3-4AB8-9116-ADDA126253CD}"/>
    <cellStyle name="Normal 11 5 3 2 4" xfId="3251" xr:uid="{89D4DD8A-21A5-4096-869F-D5055725C078}"/>
    <cellStyle name="Normal 11 5 3 2 5" xfId="3252" xr:uid="{8907DAD2-7654-4ED2-B11E-FE82B8852EDF}"/>
    <cellStyle name="Normal 11 5 3 3" xfId="3253" xr:uid="{962AB7F6-70D2-42BA-8C5C-511B76856EBD}"/>
    <cellStyle name="Normal 11 5 3 3 2" xfId="3254" xr:uid="{1EC63260-8D9A-447C-B9C5-C88902F10994}"/>
    <cellStyle name="Normal 11 5 3 4" xfId="3255" xr:uid="{A94324CD-3D22-4FD4-9466-B7CD96647626}"/>
    <cellStyle name="Normal 11 5 3 5" xfId="3256" xr:uid="{5883D547-7A1A-42EB-B62C-ACC6B5C994AF}"/>
    <cellStyle name="Normal 11 5 3 6" xfId="3257" xr:uid="{742BCBBD-1D4E-48AD-B5E5-BE05A55F32AB}"/>
    <cellStyle name="Normal 11 5 3 7" xfId="3258" xr:uid="{7FAF544F-6E1B-4D3D-A9DB-E530E7D7CCB4}"/>
    <cellStyle name="Normal 11 5 3 8" xfId="3259" xr:uid="{99D7D6CF-1004-4F80-B596-42185CB21CC0}"/>
    <cellStyle name="Normal 11 5 3 9" xfId="3260" xr:uid="{92FA095C-DB0F-442E-A9DB-C5C7693D3B49}"/>
    <cellStyle name="Normal 11 5 4" xfId="3261" xr:uid="{B45E049B-B036-4D0A-B0C9-E6988274DE43}"/>
    <cellStyle name="Normal 11 5 4 2" xfId="3262" xr:uid="{1477E5DD-C280-4C16-8C10-7A8E4BCAB884}"/>
    <cellStyle name="Normal 11 5 4 2 2" xfId="3263" xr:uid="{5882E070-46DF-4BCD-8D4F-5393DBD9DEF3}"/>
    <cellStyle name="Normal 11 5 4 3" xfId="3264" xr:uid="{2A8A02AF-AE9D-4C0F-B2D8-A3F2A5D43428}"/>
    <cellStyle name="Normal 11 5 4 4" xfId="3265" xr:uid="{143D0292-3D13-4907-977C-D5EDBA3070C3}"/>
    <cellStyle name="Normal 11 5 4 5" xfId="3266" xr:uid="{9E3B9084-3148-4E8D-8D11-A4534364443A}"/>
    <cellStyle name="Normal 11 5 5" xfId="3267" xr:uid="{BAE5407A-8C46-4CA6-B913-ABA8C8B56A26}"/>
    <cellStyle name="Normal 11 5 5 2" xfId="3268" xr:uid="{3A5C1271-809D-4BAF-978C-F9B530B27152}"/>
    <cellStyle name="Normal 11 5 6" xfId="3269" xr:uid="{D2AF2E26-A702-4CB6-BEB2-57EC836567C2}"/>
    <cellStyle name="Normal 11 5 7" xfId="3270" xr:uid="{95F1F1BE-EC3F-45C3-A540-DCD45EC9C947}"/>
    <cellStyle name="Normal 11 5 8" xfId="3271" xr:uid="{69E1CF70-6AC1-4344-BE37-A4C87D278326}"/>
    <cellStyle name="Normal 11 5 9" xfId="3272" xr:uid="{C606D3C7-EBA4-4700-830E-42398D91CEE6}"/>
    <cellStyle name="Normal 11 6" xfId="3273" xr:uid="{610A61E2-4D78-4C59-BBC4-53197FB0E4CC}"/>
    <cellStyle name="Normal 11 6 10" xfId="3274" xr:uid="{6C66A271-CC8F-4759-88C5-6AA12E734EC8}"/>
    <cellStyle name="Normal 11 6 11" xfId="3275" xr:uid="{3F58A1AD-C536-428D-9C09-00D423E7673B}"/>
    <cellStyle name="Normal 11 6 12" xfId="3276" xr:uid="{0A7A7CC3-161D-4852-BED5-4ADDE9E2B56F}"/>
    <cellStyle name="Normal 11 6 13" xfId="3277" xr:uid="{9093F4C5-F4DC-4BB9-87F6-E1F6B52DFF03}"/>
    <cellStyle name="Normal 11 6 14" xfId="3278" xr:uid="{A4DD863D-EA20-419B-B479-BCC04EF92760}"/>
    <cellStyle name="Normal 11 6 2" xfId="3279" xr:uid="{F02EC162-245E-4A66-BEA3-853D76C172A4}"/>
    <cellStyle name="Normal 11 6 2 10" xfId="3280" xr:uid="{FDB736C6-B72E-4F4E-8A8A-28E213C65A32}"/>
    <cellStyle name="Normal 11 6 2 11" xfId="3281" xr:uid="{14C25503-F582-4574-AD51-197BF1271604}"/>
    <cellStyle name="Normal 11 6 2 12" xfId="3282" xr:uid="{18CEDD22-FECB-4F55-AF9A-F13BA6D00180}"/>
    <cellStyle name="Normal 11 6 2 13" xfId="3283" xr:uid="{081E25AC-048D-4F07-AB99-F294454A9E26}"/>
    <cellStyle name="Normal 11 6 2 2" xfId="3284" xr:uid="{129F0DE7-3C71-40C8-8F61-91215AF61710}"/>
    <cellStyle name="Normal 11 6 2 2 10" xfId="3285" xr:uid="{6A9B4E42-5165-4DB2-AE23-5B1927B9962D}"/>
    <cellStyle name="Normal 11 6 2 2 11" xfId="3286" xr:uid="{22748C01-2FE0-44AE-AB67-AC0E9B4247ED}"/>
    <cellStyle name="Normal 11 6 2 2 2" xfId="3287" xr:uid="{376919ED-147A-4211-95B0-4AD70AE94F29}"/>
    <cellStyle name="Normal 11 6 2 2 2 2" xfId="3288" xr:uid="{E179E6D6-A80B-402F-B496-BA00D83D0AEA}"/>
    <cellStyle name="Normal 11 6 2 2 2 2 2" xfId="3289" xr:uid="{BC579917-AEFC-41AA-92BD-6312E43EC7BA}"/>
    <cellStyle name="Normal 11 6 2 2 2 3" xfId="3290" xr:uid="{418323AD-E7EF-4DDB-853B-5110B2DE58D5}"/>
    <cellStyle name="Normal 11 6 2 2 2 4" xfId="3291" xr:uid="{28CC0EBB-3AF2-4ED6-BB28-5E4324D4AB47}"/>
    <cellStyle name="Normal 11 6 2 2 2 5" xfId="3292" xr:uid="{8944242B-1FAC-47EB-96E6-A254E6CCD2A5}"/>
    <cellStyle name="Normal 11 6 2 2 3" xfId="3293" xr:uid="{9CA5D512-41DF-437A-9858-4DCB5620CAD6}"/>
    <cellStyle name="Normal 11 6 2 2 3 2" xfId="3294" xr:uid="{3A05A174-DDA4-431F-AE5F-242FCD9F8F42}"/>
    <cellStyle name="Normal 11 6 2 2 4" xfId="3295" xr:uid="{DCE91C34-408F-44D0-BB73-C2555E7971A8}"/>
    <cellStyle name="Normal 11 6 2 2 5" xfId="3296" xr:uid="{C54BA7E1-5A3F-45D0-9211-87EEC70A4D2D}"/>
    <cellStyle name="Normal 11 6 2 2 6" xfId="3297" xr:uid="{BDE6EBFD-8C10-435E-8CAC-3A10F5F79EF0}"/>
    <cellStyle name="Normal 11 6 2 2 7" xfId="3298" xr:uid="{B681C98C-7A02-45AE-A7E9-08F1E54E9359}"/>
    <cellStyle name="Normal 11 6 2 2 8" xfId="3299" xr:uid="{79F9538C-4CE9-4D20-B212-D8693673343C}"/>
    <cellStyle name="Normal 11 6 2 2 9" xfId="3300" xr:uid="{DF4C614D-C468-40F7-9D85-555B78C99D25}"/>
    <cellStyle name="Normal 11 6 2 3" xfId="3301" xr:uid="{F0E66B81-58A2-4326-AEDE-833880BAFCD3}"/>
    <cellStyle name="Normal 11 6 2 3 2" xfId="3302" xr:uid="{A3CBDCE4-1844-4E60-B1E3-E98281163959}"/>
    <cellStyle name="Normal 11 6 2 3 2 2" xfId="3303" xr:uid="{143B330C-5E11-443B-AF8A-76DD0FB6B58A}"/>
    <cellStyle name="Normal 11 6 2 3 3" xfId="3304" xr:uid="{22B627C3-1A70-4FB8-A490-9A0CE53D0DD1}"/>
    <cellStyle name="Normal 11 6 2 3 4" xfId="3305" xr:uid="{1F733BCF-44C1-4361-94EC-BF0E91CF935E}"/>
    <cellStyle name="Normal 11 6 2 3 5" xfId="3306" xr:uid="{048F1DE1-4451-4673-8626-88122A7E1501}"/>
    <cellStyle name="Normal 11 6 2 4" xfId="3307" xr:uid="{26826927-BE53-46BF-87BB-DDFFC64DC841}"/>
    <cellStyle name="Normal 11 6 2 4 2" xfId="3308" xr:uid="{CFF2B901-702C-458D-A3ED-FF2127C1F538}"/>
    <cellStyle name="Normal 11 6 2 5" xfId="3309" xr:uid="{2ED6CA35-D74A-431D-AD96-7960A1AB114C}"/>
    <cellStyle name="Normal 11 6 2 6" xfId="3310" xr:uid="{F381004D-112B-49ED-9749-D2EFBFA18AB4}"/>
    <cellStyle name="Normal 11 6 2 7" xfId="3311" xr:uid="{51C1387C-511C-4F96-8E20-73C66A77EC60}"/>
    <cellStyle name="Normal 11 6 2 8" xfId="3312" xr:uid="{B8667627-9501-4AF2-A11E-7C41F09C8D1B}"/>
    <cellStyle name="Normal 11 6 2 9" xfId="3313" xr:uid="{1B8B7DE7-25DD-4283-A36A-DBDCB23F88B1}"/>
    <cellStyle name="Normal 11 6 3" xfId="3314" xr:uid="{5EB1BFD5-56BC-45F0-89AE-B6497855BA1F}"/>
    <cellStyle name="Normal 11 6 3 10" xfId="3315" xr:uid="{A3D100A5-7109-4D5A-AFFD-3B30280D48E0}"/>
    <cellStyle name="Normal 11 6 3 11" xfId="3316" xr:uid="{D8F2AB02-CCDD-4B9C-A11E-4EC32CE863EA}"/>
    <cellStyle name="Normal 11 6 3 2" xfId="3317" xr:uid="{D2C81C56-C65D-49DB-A9E3-9007FF34CF60}"/>
    <cellStyle name="Normal 11 6 3 2 2" xfId="3318" xr:uid="{579FE8EE-08FA-472B-BEC2-98856A074999}"/>
    <cellStyle name="Normal 11 6 3 2 2 2" xfId="3319" xr:uid="{7A3C1BA5-77A7-4CA8-8E15-B00274465EB5}"/>
    <cellStyle name="Normal 11 6 3 2 3" xfId="3320" xr:uid="{18724D3A-1C96-4323-8E91-D1AAD6927CAD}"/>
    <cellStyle name="Normal 11 6 3 2 4" xfId="3321" xr:uid="{1E97B717-79A6-4197-B290-A3E8871A0FCC}"/>
    <cellStyle name="Normal 11 6 3 2 5" xfId="3322" xr:uid="{A45C195A-6191-4003-B867-9145466B5D20}"/>
    <cellStyle name="Normal 11 6 3 3" xfId="3323" xr:uid="{7A8E5E19-8EA0-41BD-82CF-AC70C3C1FCF1}"/>
    <cellStyle name="Normal 11 6 3 3 2" xfId="3324" xr:uid="{26483346-A892-4C68-A06B-B38E0C472104}"/>
    <cellStyle name="Normal 11 6 3 4" xfId="3325" xr:uid="{5322A180-C5C9-453A-BDF6-A1F930351F18}"/>
    <cellStyle name="Normal 11 6 3 5" xfId="3326" xr:uid="{5E36C3F3-6F90-47E1-885B-B8FB14012338}"/>
    <cellStyle name="Normal 11 6 3 6" xfId="3327" xr:uid="{59D8507A-0220-4CCA-B090-68E7A4EDD545}"/>
    <cellStyle name="Normal 11 6 3 7" xfId="3328" xr:uid="{A8ECF279-F082-4823-B41B-0209B1777B92}"/>
    <cellStyle name="Normal 11 6 3 8" xfId="3329" xr:uid="{14F19045-E9D8-4642-B951-BEC3BFA090F6}"/>
    <cellStyle name="Normal 11 6 3 9" xfId="3330" xr:uid="{9E9F3AD4-F10A-4021-A9CF-1A834D6A522C}"/>
    <cellStyle name="Normal 11 6 4" xfId="3331" xr:uid="{101789B5-F74C-44C2-A475-BBD86050242A}"/>
    <cellStyle name="Normal 11 6 4 2" xfId="3332" xr:uid="{12C6A1DB-E5B3-47F0-9F9E-2548C4CD22AF}"/>
    <cellStyle name="Normal 11 6 4 2 2" xfId="3333" xr:uid="{5682BE88-422F-4256-80D4-361956E7ED77}"/>
    <cellStyle name="Normal 11 6 4 3" xfId="3334" xr:uid="{0F6869E9-DF02-45B1-B3CD-91EC7966B02E}"/>
    <cellStyle name="Normal 11 6 4 4" xfId="3335" xr:uid="{27DEAFA5-6541-456E-86BA-722B794AA2A1}"/>
    <cellStyle name="Normal 11 6 4 5" xfId="3336" xr:uid="{084C1072-928B-45D4-B7A7-A8ED3DBC1A31}"/>
    <cellStyle name="Normal 11 6 5" xfId="3337" xr:uid="{860B5C56-BB1B-4ADE-A679-B9FF12D70984}"/>
    <cellStyle name="Normal 11 6 5 2" xfId="3338" xr:uid="{57209AF2-3AF9-41A9-B1EF-A24E8DA98E49}"/>
    <cellStyle name="Normal 11 6 6" xfId="3339" xr:uid="{6A3C1731-AB85-40A7-B444-71A35ADB3B10}"/>
    <cellStyle name="Normal 11 6 7" xfId="3340" xr:uid="{48861023-5D53-4422-B96F-3BF6F616F723}"/>
    <cellStyle name="Normal 11 6 8" xfId="3341" xr:uid="{2CA84EEE-4707-4F63-A6D4-905CA0637873}"/>
    <cellStyle name="Normal 11 6 9" xfId="3342" xr:uid="{9973B190-B062-4C4F-8104-6C10FD3A0F23}"/>
    <cellStyle name="Normal 11 7" xfId="3343" xr:uid="{1C087BB7-D1F5-4801-8AEE-BA6A273D06AF}"/>
    <cellStyle name="Normal 11 7 10" xfId="3344" xr:uid="{8D6210A2-8841-42B6-92A9-8DDE9B1DB0A7}"/>
    <cellStyle name="Normal 11 7 11" xfId="3345" xr:uid="{A02F189A-8488-4EDB-8FDA-F2CA406AA758}"/>
    <cellStyle name="Normal 11 7 12" xfId="3346" xr:uid="{760529C4-E82E-4FB8-B0C3-E2E8704789C9}"/>
    <cellStyle name="Normal 11 7 13" xfId="3347" xr:uid="{81C6E828-9D37-4AA9-908A-919D0FC525D7}"/>
    <cellStyle name="Normal 11 7 14" xfId="3348" xr:uid="{7627D091-70AD-4116-9DFA-7F99C239A03B}"/>
    <cellStyle name="Normal 11 7 2" xfId="3349" xr:uid="{77A9C1BD-92C9-43C5-A18C-BB3D4345B1E5}"/>
    <cellStyle name="Normal 11 7 2 10" xfId="3350" xr:uid="{E965D626-0BC8-4EEA-B433-76E2138F9C82}"/>
    <cellStyle name="Normal 11 7 2 11" xfId="3351" xr:uid="{F335E831-5C38-47A4-9F55-70EE98E66113}"/>
    <cellStyle name="Normal 11 7 2 12" xfId="3352" xr:uid="{1F9A5B37-6F3D-4652-A08F-0D6DC85DA830}"/>
    <cellStyle name="Normal 11 7 2 13" xfId="3353" xr:uid="{852F1AA5-7A25-4D33-B45F-C499B9FE6595}"/>
    <cellStyle name="Normal 11 7 2 2" xfId="3354" xr:uid="{D7E56579-139D-4B85-8D96-42BEB5E2D6CD}"/>
    <cellStyle name="Normal 11 7 2 2 10" xfId="3355" xr:uid="{5DB4764F-0A29-447E-B21B-2469390778E1}"/>
    <cellStyle name="Normal 11 7 2 2 11" xfId="3356" xr:uid="{AD9B7FE0-DF1B-4D3F-848A-1C85E39DE468}"/>
    <cellStyle name="Normal 11 7 2 2 2" xfId="3357" xr:uid="{4F0B3F7B-CE45-4781-92DC-FCFDBC17E3F8}"/>
    <cellStyle name="Normal 11 7 2 2 2 2" xfId="3358" xr:uid="{A62D52C0-8031-46D4-9631-FE12CCDBCF34}"/>
    <cellStyle name="Normal 11 7 2 2 2 2 2" xfId="3359" xr:uid="{28018FAC-A8FB-4C7D-A598-2B323B4C18E9}"/>
    <cellStyle name="Normal 11 7 2 2 2 3" xfId="3360" xr:uid="{5ED9813B-7CF5-4380-9C88-F11A5ABFA579}"/>
    <cellStyle name="Normal 11 7 2 2 2 4" xfId="3361" xr:uid="{A2B79240-59FE-4D4D-BBE2-396528B7ECBA}"/>
    <cellStyle name="Normal 11 7 2 2 2 5" xfId="3362" xr:uid="{DBEDB67B-6BF7-442E-A576-0F785109CBA0}"/>
    <cellStyle name="Normal 11 7 2 2 3" xfId="3363" xr:uid="{4CE27AA5-4C7B-4DB9-B82B-2419BE0F1432}"/>
    <cellStyle name="Normal 11 7 2 2 3 2" xfId="3364" xr:uid="{92B7AD62-7DFD-4AD9-932B-5F6A8427FF3D}"/>
    <cellStyle name="Normal 11 7 2 2 4" xfId="3365" xr:uid="{416304F0-EC0F-4A2D-91AC-8E2BAE4855FD}"/>
    <cellStyle name="Normal 11 7 2 2 5" xfId="3366" xr:uid="{05091A16-7656-4DBE-AF67-CD657BC5545D}"/>
    <cellStyle name="Normal 11 7 2 2 6" xfId="3367" xr:uid="{624B9C25-25BC-491F-A523-0CD39CB38BD1}"/>
    <cellStyle name="Normal 11 7 2 2 7" xfId="3368" xr:uid="{DDBB378B-B8DF-4AAC-852C-95A712E49252}"/>
    <cellStyle name="Normal 11 7 2 2 8" xfId="3369" xr:uid="{5F325912-3313-402D-9ACA-914CC176AE05}"/>
    <cellStyle name="Normal 11 7 2 2 9" xfId="3370" xr:uid="{827727CB-DC96-4511-9313-ABA609E26ED5}"/>
    <cellStyle name="Normal 11 7 2 3" xfId="3371" xr:uid="{B2AD8B2C-3E3D-41A9-9E09-5F25C997B6ED}"/>
    <cellStyle name="Normal 11 7 2 3 2" xfId="3372" xr:uid="{95CAD29E-90BB-4E0F-9BD9-741677A2E230}"/>
    <cellStyle name="Normal 11 7 2 3 2 2" xfId="3373" xr:uid="{33451814-8195-4D3C-B381-BF95831BD127}"/>
    <cellStyle name="Normal 11 7 2 3 3" xfId="3374" xr:uid="{2A1B6C5F-0CD7-4B9B-B2B4-F88D58E8958B}"/>
    <cellStyle name="Normal 11 7 2 3 4" xfId="3375" xr:uid="{BB86129D-7C14-4AF2-8EDE-59503EA1E66C}"/>
    <cellStyle name="Normal 11 7 2 3 5" xfId="3376" xr:uid="{11D70093-6CA0-4D31-9FD8-888D8ABE03C1}"/>
    <cellStyle name="Normal 11 7 2 4" xfId="3377" xr:uid="{072EFE79-A90D-4385-A11E-16ED62F735F1}"/>
    <cellStyle name="Normal 11 7 2 4 2" xfId="3378" xr:uid="{B6D9BD7D-F484-488C-9489-6D7D456499CA}"/>
    <cellStyle name="Normal 11 7 2 5" xfId="3379" xr:uid="{83D279D9-62BA-4B11-813C-3CF5EFAE9632}"/>
    <cellStyle name="Normal 11 7 2 6" xfId="3380" xr:uid="{74EF17C8-49FB-4315-B47F-8E9D64FDACD5}"/>
    <cellStyle name="Normal 11 7 2 7" xfId="3381" xr:uid="{25F1265A-2B32-4AD6-B82E-C8E16044FAA3}"/>
    <cellStyle name="Normal 11 7 2 8" xfId="3382" xr:uid="{5E0534F5-9313-45BD-908E-D6D67F03855A}"/>
    <cellStyle name="Normal 11 7 2 9" xfId="3383" xr:uid="{7B1D0C04-5D68-4701-BB17-E542F98914AB}"/>
    <cellStyle name="Normal 11 7 3" xfId="3384" xr:uid="{333169C0-CC0E-4488-8175-0C98946E12C6}"/>
    <cellStyle name="Normal 11 7 3 10" xfId="3385" xr:uid="{80D23F96-C71B-4097-8B2C-2908406E8986}"/>
    <cellStyle name="Normal 11 7 3 11" xfId="3386" xr:uid="{B244248B-63FC-4181-B0AF-8567F5FC8076}"/>
    <cellStyle name="Normal 11 7 3 2" xfId="3387" xr:uid="{9235CE7D-DF28-4FBD-BEA7-BDA0AB73A45A}"/>
    <cellStyle name="Normal 11 7 3 2 2" xfId="3388" xr:uid="{F209E59E-2645-46A1-883C-20EA0CFB3D7A}"/>
    <cellStyle name="Normal 11 7 3 2 2 2" xfId="3389" xr:uid="{41755BBF-8D88-4555-A0AB-91A7345E5613}"/>
    <cellStyle name="Normal 11 7 3 2 3" xfId="3390" xr:uid="{102F2789-6A10-468D-861B-3A9DDFD75B8F}"/>
    <cellStyle name="Normal 11 7 3 2 4" xfId="3391" xr:uid="{36C39AAE-2CE6-4809-9798-68D5C451D249}"/>
    <cellStyle name="Normal 11 7 3 2 5" xfId="3392" xr:uid="{5CF345D5-4EF7-4D74-9634-7F45987A2CA4}"/>
    <cellStyle name="Normal 11 7 3 3" xfId="3393" xr:uid="{BEB888D0-8C2B-43FD-B7C2-6B9CBF5ADFFA}"/>
    <cellStyle name="Normal 11 7 3 3 2" xfId="3394" xr:uid="{EBEDACD9-C981-4D0A-B212-67C23F7B2FC4}"/>
    <cellStyle name="Normal 11 7 3 4" xfId="3395" xr:uid="{D02B40C5-8EF9-4951-A3EE-FCAAB6F78741}"/>
    <cellStyle name="Normal 11 7 3 5" xfId="3396" xr:uid="{CD1F1EA7-12C7-4D23-A5A5-0BDF41FED847}"/>
    <cellStyle name="Normal 11 7 3 6" xfId="3397" xr:uid="{E7260887-70D1-4DE7-9A2F-61219E126E0B}"/>
    <cellStyle name="Normal 11 7 3 7" xfId="3398" xr:uid="{C1AB8443-9187-457C-B1FE-0D227D3DB4A8}"/>
    <cellStyle name="Normal 11 7 3 8" xfId="3399" xr:uid="{455F6C05-7BD0-4488-9C32-A5967B573AB1}"/>
    <cellStyle name="Normal 11 7 3 9" xfId="3400" xr:uid="{675CDE02-9E33-4E08-947D-03E4E6DB6638}"/>
    <cellStyle name="Normal 11 7 4" xfId="3401" xr:uid="{5E2F83DB-7939-40F1-91E4-6AD2C8A04815}"/>
    <cellStyle name="Normal 11 7 4 2" xfId="3402" xr:uid="{28117F3C-1BD2-47A3-8FBC-2CCE5D67AADE}"/>
    <cellStyle name="Normal 11 7 4 2 2" xfId="3403" xr:uid="{686E4FFC-BE72-4809-8127-A48F613917E7}"/>
    <cellStyle name="Normal 11 7 4 3" xfId="3404" xr:uid="{E82F744C-B4BB-46FA-9220-708012D73F3E}"/>
    <cellStyle name="Normal 11 7 4 4" xfId="3405" xr:uid="{C6CD8ABB-9C3C-491A-B43E-734A472645C0}"/>
    <cellStyle name="Normal 11 7 4 5" xfId="3406" xr:uid="{D00CEB85-3900-42D0-8AE5-13F99652AD68}"/>
    <cellStyle name="Normal 11 7 5" xfId="3407" xr:uid="{AA0B21F7-67AA-42F0-9148-E89B5B6519AB}"/>
    <cellStyle name="Normal 11 7 5 2" xfId="3408" xr:uid="{A2F2325E-1E34-4A22-B4B0-324AB5C1BB95}"/>
    <cellStyle name="Normal 11 7 6" xfId="3409" xr:uid="{B4B523B7-C160-4639-977E-48C314243C20}"/>
    <cellStyle name="Normal 11 7 7" xfId="3410" xr:uid="{96D628DA-1597-4FA4-A39E-ECA9E5D5A3F5}"/>
    <cellStyle name="Normal 11 7 8" xfId="3411" xr:uid="{9B50EB89-94B6-4B14-BDDB-423AB1D0D229}"/>
    <cellStyle name="Normal 11 7 9" xfId="3412" xr:uid="{D7C63A01-10FB-4955-BCF8-41208AF027F7}"/>
    <cellStyle name="Normal 11 8" xfId="3413" xr:uid="{E3ABC811-9425-402E-9713-A3C8E3EED877}"/>
    <cellStyle name="Normal 11 8 10" xfId="3414" xr:uid="{5A0D3D26-D50B-4B40-ABD4-CB6C259F752A}"/>
    <cellStyle name="Normal 11 8 11" xfId="3415" xr:uid="{49666DF9-16CF-45D2-B74C-72DA3A4A707F}"/>
    <cellStyle name="Normal 11 8 12" xfId="3416" xr:uid="{92832E5A-FBC1-4AA8-81C5-2B5281507D7E}"/>
    <cellStyle name="Normal 11 8 13" xfId="3417" xr:uid="{E08C67C5-C8CF-4B72-87E1-735C878FAB17}"/>
    <cellStyle name="Normal 11 8 14" xfId="3418" xr:uid="{5820A3CB-E193-4864-A518-4A44AD3B88ED}"/>
    <cellStyle name="Normal 11 8 2" xfId="3419" xr:uid="{1F3B3E37-2B87-478B-A536-16CB2968C954}"/>
    <cellStyle name="Normal 11 8 2 10" xfId="3420" xr:uid="{19C5664F-DFC1-4409-AC53-9B153B3EA869}"/>
    <cellStyle name="Normal 11 8 2 11" xfId="3421" xr:uid="{F61AE43D-08E0-4A9B-855D-7B002BE46563}"/>
    <cellStyle name="Normal 11 8 2 12" xfId="3422" xr:uid="{B2EA8E84-71DD-4195-BAA4-CF773B20D7C4}"/>
    <cellStyle name="Normal 11 8 2 13" xfId="3423" xr:uid="{D81C04B2-0C9C-4A7E-9865-FFC98BEB31C3}"/>
    <cellStyle name="Normal 11 8 2 2" xfId="3424" xr:uid="{654BA191-21CC-4663-AFC6-11E5CE703549}"/>
    <cellStyle name="Normal 11 8 2 2 10" xfId="3425" xr:uid="{ACD7170D-0DFC-4CD9-8A83-29755E15D18D}"/>
    <cellStyle name="Normal 11 8 2 2 11" xfId="3426" xr:uid="{AC3FF659-E6CB-4AF7-A101-AFEEED4862BC}"/>
    <cellStyle name="Normal 11 8 2 2 2" xfId="3427" xr:uid="{70268EA1-2E1D-4F58-ACE8-6A23872A3C6A}"/>
    <cellStyle name="Normal 11 8 2 2 2 2" xfId="3428" xr:uid="{BAE4200C-7326-49D6-8B65-00771E8E30E7}"/>
    <cellStyle name="Normal 11 8 2 2 2 2 2" xfId="3429" xr:uid="{567719ED-FF32-44A6-8299-A7FCAFA9CB23}"/>
    <cellStyle name="Normal 11 8 2 2 2 3" xfId="3430" xr:uid="{4DB9276B-F48F-4060-8FCB-D0008BF355B6}"/>
    <cellStyle name="Normal 11 8 2 2 2 4" xfId="3431" xr:uid="{D2E74133-D3C7-484D-A46F-2E871EBA9AA3}"/>
    <cellStyle name="Normal 11 8 2 2 2 5" xfId="3432" xr:uid="{9C6A1571-BD8D-41B7-8CBF-2D609D13AE59}"/>
    <cellStyle name="Normal 11 8 2 2 3" xfId="3433" xr:uid="{60D24779-C876-4F7D-B62E-B66970F6C682}"/>
    <cellStyle name="Normal 11 8 2 2 3 2" xfId="3434" xr:uid="{764DBD1E-49E7-4BB0-9B29-F80A54261B96}"/>
    <cellStyle name="Normal 11 8 2 2 4" xfId="3435" xr:uid="{5D6C405F-A1B2-4885-B845-90BEDF465B3F}"/>
    <cellStyle name="Normal 11 8 2 2 5" xfId="3436" xr:uid="{0B2ED8D0-AF31-41CF-9EA7-64155FA5A7D0}"/>
    <cellStyle name="Normal 11 8 2 2 6" xfId="3437" xr:uid="{BBA52EEA-FFBB-4077-AE7F-32250B548ACB}"/>
    <cellStyle name="Normal 11 8 2 2 7" xfId="3438" xr:uid="{491BE4A6-8751-4FEE-86EF-30FB4307F496}"/>
    <cellStyle name="Normal 11 8 2 2 8" xfId="3439" xr:uid="{76357E8A-FAAB-452C-AF5D-81B2F040F75D}"/>
    <cellStyle name="Normal 11 8 2 2 9" xfId="3440" xr:uid="{E52D2403-55F4-40C7-B196-763252F7980F}"/>
    <cellStyle name="Normal 11 8 2 3" xfId="3441" xr:uid="{F588DC25-1886-42BE-A0EB-82C43504AA8A}"/>
    <cellStyle name="Normal 11 8 2 3 2" xfId="3442" xr:uid="{4BE7780E-0A34-4E9E-93CB-9873E944204C}"/>
    <cellStyle name="Normal 11 8 2 3 2 2" xfId="3443" xr:uid="{541B87E4-CA24-459E-8388-26855D01BF30}"/>
    <cellStyle name="Normal 11 8 2 3 3" xfId="3444" xr:uid="{FF9E7981-4260-4F72-9951-7C07D87363A5}"/>
    <cellStyle name="Normal 11 8 2 3 4" xfId="3445" xr:uid="{E5A90DA8-EB66-40F2-A64E-DE1C7EB34892}"/>
    <cellStyle name="Normal 11 8 2 3 5" xfId="3446" xr:uid="{4DBE9C70-3587-4A5D-BAC3-DB696E5CC742}"/>
    <cellStyle name="Normal 11 8 2 4" xfId="3447" xr:uid="{D55C1559-1109-4DDC-8581-2C1389505495}"/>
    <cellStyle name="Normal 11 8 2 4 2" xfId="3448" xr:uid="{91D1E535-CD8F-418B-8B6F-F6934E47F833}"/>
    <cellStyle name="Normal 11 8 2 5" xfId="3449" xr:uid="{AA6514F9-0083-4988-98CD-15205537CA47}"/>
    <cellStyle name="Normal 11 8 2 6" xfId="3450" xr:uid="{9AB220DE-7C5B-4BD5-ADC0-EB4E5A5BC881}"/>
    <cellStyle name="Normal 11 8 2 7" xfId="3451" xr:uid="{A082FAD4-43BC-4718-AEA8-6637976A4C1A}"/>
    <cellStyle name="Normal 11 8 2 8" xfId="3452" xr:uid="{66AD28EE-6013-4DAB-9087-45757CCE3138}"/>
    <cellStyle name="Normal 11 8 2 9" xfId="3453" xr:uid="{DB9F20D0-DC7A-4108-9B16-EB16EF32453B}"/>
    <cellStyle name="Normal 11 8 3" xfId="3454" xr:uid="{96C2B203-90EF-488E-8313-225D68D5928E}"/>
    <cellStyle name="Normal 11 8 3 10" xfId="3455" xr:uid="{9F82B3C1-5803-4717-B3EB-60BE39AE2FEA}"/>
    <cellStyle name="Normal 11 8 3 11" xfId="3456" xr:uid="{A37678B9-EAF9-4603-8E86-52AD92E694FF}"/>
    <cellStyle name="Normal 11 8 3 2" xfId="3457" xr:uid="{91E2574A-5987-4858-BE5E-D8B935F1F69C}"/>
    <cellStyle name="Normal 11 8 3 2 2" xfId="3458" xr:uid="{61E4D25E-F1BD-4280-A054-A8839D2727C6}"/>
    <cellStyle name="Normal 11 8 3 2 2 2" xfId="3459" xr:uid="{D1DAC494-532B-4226-926E-E555CBEC26AB}"/>
    <cellStyle name="Normal 11 8 3 2 3" xfId="3460" xr:uid="{7DC38C77-65E3-4EA9-AAFC-9780BCC84FD8}"/>
    <cellStyle name="Normal 11 8 3 2 4" xfId="3461" xr:uid="{970E70B0-7694-4391-8F32-1ACDB4AA25D2}"/>
    <cellStyle name="Normal 11 8 3 2 5" xfId="3462" xr:uid="{193CFEE2-FB40-421B-942F-672852D06B5B}"/>
    <cellStyle name="Normal 11 8 3 3" xfId="3463" xr:uid="{29A51933-7403-48C2-9ED9-C4CBE88626D8}"/>
    <cellStyle name="Normal 11 8 3 3 2" xfId="3464" xr:uid="{84B64507-0CB5-429F-8786-2F96100F7881}"/>
    <cellStyle name="Normal 11 8 3 4" xfId="3465" xr:uid="{6D0CB730-1E84-4A8D-B8B2-8B1D307B2A41}"/>
    <cellStyle name="Normal 11 8 3 5" xfId="3466" xr:uid="{C8006F4D-135C-43F3-A651-3E2C5819D1F9}"/>
    <cellStyle name="Normal 11 8 3 6" xfId="3467" xr:uid="{61869D3E-0DF9-4E4C-A216-09DC7E8CD1E7}"/>
    <cellStyle name="Normal 11 8 3 7" xfId="3468" xr:uid="{EFC5CD94-EC08-4D52-8EC4-2F4982F35F6C}"/>
    <cellStyle name="Normal 11 8 3 8" xfId="3469" xr:uid="{4E980B2F-3078-4038-A67E-1ACD0CE6427F}"/>
    <cellStyle name="Normal 11 8 3 9" xfId="3470" xr:uid="{DAEB00C9-6955-4A07-B82A-98D5207BAD9A}"/>
    <cellStyle name="Normal 11 8 4" xfId="3471" xr:uid="{C359CEFF-702C-4F3E-B447-1C337718236F}"/>
    <cellStyle name="Normal 11 8 4 2" xfId="3472" xr:uid="{E431C57B-DA5B-4966-A7BD-65D9AD02D332}"/>
    <cellStyle name="Normal 11 8 4 2 2" xfId="3473" xr:uid="{DC4C5E98-F074-425C-B405-150F597E70E3}"/>
    <cellStyle name="Normal 11 8 4 3" xfId="3474" xr:uid="{2FA0D507-CFBD-4639-B735-96207D968953}"/>
    <cellStyle name="Normal 11 8 4 4" xfId="3475" xr:uid="{017CA8D5-AE62-4C6B-A418-5FFDD6BDCBBB}"/>
    <cellStyle name="Normal 11 8 4 5" xfId="3476" xr:uid="{76CDD418-F198-485E-8900-96F6585C53E7}"/>
    <cellStyle name="Normal 11 8 5" xfId="3477" xr:uid="{4C84510E-B007-499A-9829-E589CEBCC7C2}"/>
    <cellStyle name="Normal 11 8 5 2" xfId="3478" xr:uid="{E508B8E5-5A72-4209-877A-4A414A3E39BF}"/>
    <cellStyle name="Normal 11 8 6" xfId="3479" xr:uid="{FC5F8093-D878-4E33-ACAF-E9AF24353E21}"/>
    <cellStyle name="Normal 11 8 7" xfId="3480" xr:uid="{F4CE7377-2C8B-4082-BDE1-935582FB73F0}"/>
    <cellStyle name="Normal 11 8 8" xfId="3481" xr:uid="{343479A3-6972-42C9-95EF-4AF686D738CF}"/>
    <cellStyle name="Normal 11 8 9" xfId="3482" xr:uid="{EBE84C75-7308-4641-B12C-FE7F9373DE5A}"/>
    <cellStyle name="Normal 11 9" xfId="3483" xr:uid="{8E3B8039-7B63-45D6-BF9C-9E299FEDFB5B}"/>
    <cellStyle name="Normal 11 9 10" xfId="3484" xr:uid="{5048AB53-AB13-439C-B2DF-81EEA8C26818}"/>
    <cellStyle name="Normal 11 9 11" xfId="3485" xr:uid="{48B7C079-283B-46BB-8E4F-05C46592F8F2}"/>
    <cellStyle name="Normal 11 9 12" xfId="3486" xr:uid="{A8ABFE05-29CB-48B9-8C05-AD839A5EBF94}"/>
    <cellStyle name="Normal 11 9 13" xfId="3487" xr:uid="{33283D5A-9F9E-4EBB-B7CB-3AC7C6CDB5EC}"/>
    <cellStyle name="Normal 11 9 14" xfId="3488" xr:uid="{0D4E79D3-27B3-4C62-927B-7BF0C7E352DE}"/>
    <cellStyle name="Normal 11 9 2" xfId="3489" xr:uid="{B10185FF-2134-4347-8E7B-6AB52B366CE3}"/>
    <cellStyle name="Normal 11 9 2 10" xfId="3490" xr:uid="{2FBA3342-981F-436A-B32E-D2A58BD240B0}"/>
    <cellStyle name="Normal 11 9 2 11" xfId="3491" xr:uid="{522DC56F-9881-48BE-A031-62AF0B1095B6}"/>
    <cellStyle name="Normal 11 9 2 12" xfId="3492" xr:uid="{8B9158CD-7788-4A77-88B1-40FB45DAA46D}"/>
    <cellStyle name="Normal 11 9 2 13" xfId="3493" xr:uid="{05B84C64-64DC-4C09-81B5-B27FF376A002}"/>
    <cellStyle name="Normal 11 9 2 2" xfId="3494" xr:uid="{B0098D96-4523-4603-824E-7BF033C17A68}"/>
    <cellStyle name="Normal 11 9 2 2 10" xfId="3495" xr:uid="{DE2E9115-F626-48A3-8337-6D1A2DEE5E30}"/>
    <cellStyle name="Normal 11 9 2 2 11" xfId="3496" xr:uid="{A4C527E4-BC5E-411D-B3F6-5810DB58BFA7}"/>
    <cellStyle name="Normal 11 9 2 2 2" xfId="3497" xr:uid="{7FCA9788-03D8-4749-9FEE-53EAE4E4F445}"/>
    <cellStyle name="Normal 11 9 2 2 2 2" xfId="3498" xr:uid="{B4B6FACF-BC8D-4FF8-B0D3-3F33DAA07D3A}"/>
    <cellStyle name="Normal 11 9 2 2 2 2 2" xfId="3499" xr:uid="{1DADB1A3-F5DE-49BE-A3B5-FEDA050A25B6}"/>
    <cellStyle name="Normal 11 9 2 2 2 3" xfId="3500" xr:uid="{821EFBDD-DF91-4E3A-8D94-0D2D3734EEF1}"/>
    <cellStyle name="Normal 11 9 2 2 2 4" xfId="3501" xr:uid="{F7DBCA68-5129-4E6A-A2A1-6230AB57172D}"/>
    <cellStyle name="Normal 11 9 2 2 2 5" xfId="3502" xr:uid="{999ED840-CC1A-4E11-AF33-952D7E75C6F5}"/>
    <cellStyle name="Normal 11 9 2 2 3" xfId="3503" xr:uid="{2D8FDDA1-835C-41A7-B9FD-C0D6F40ABC4A}"/>
    <cellStyle name="Normal 11 9 2 2 3 2" xfId="3504" xr:uid="{0F38E5A0-7C94-48FC-B636-7AD77E619B62}"/>
    <cellStyle name="Normal 11 9 2 2 4" xfId="3505" xr:uid="{C8AE807E-2B58-44CA-ADC1-C2D962D305E9}"/>
    <cellStyle name="Normal 11 9 2 2 5" xfId="3506" xr:uid="{4295AA35-0FB5-4947-A3B3-FB1F4F3FF806}"/>
    <cellStyle name="Normal 11 9 2 2 6" xfId="3507" xr:uid="{6E978C11-023C-491F-9E0A-D7643EA0C8B6}"/>
    <cellStyle name="Normal 11 9 2 2 7" xfId="3508" xr:uid="{B8D5C285-F1A7-4F72-8C1D-FB3155910E35}"/>
    <cellStyle name="Normal 11 9 2 2 8" xfId="3509" xr:uid="{44979C3A-110D-4A42-B0C9-0E2737708978}"/>
    <cellStyle name="Normal 11 9 2 2 9" xfId="3510" xr:uid="{3870A88A-9A8C-4B80-8938-A6F7153EFB43}"/>
    <cellStyle name="Normal 11 9 2 3" xfId="3511" xr:uid="{0797CABA-9497-4621-A56F-4040057BB9FA}"/>
    <cellStyle name="Normal 11 9 2 3 2" xfId="3512" xr:uid="{AC2FCCAC-43C5-4260-A74A-9C4C0C6D12D5}"/>
    <cellStyle name="Normal 11 9 2 3 2 2" xfId="3513" xr:uid="{B1EC15BE-95ED-44D2-96AA-3A2A99CD5A61}"/>
    <cellStyle name="Normal 11 9 2 3 3" xfId="3514" xr:uid="{2263412B-9948-457F-A2CA-FE07A70BFE63}"/>
    <cellStyle name="Normal 11 9 2 3 4" xfId="3515" xr:uid="{46EDCC24-A473-4DC0-A8CC-202A31E9A639}"/>
    <cellStyle name="Normal 11 9 2 3 5" xfId="3516" xr:uid="{BD960C1B-190D-4669-AA48-339AD143F756}"/>
    <cellStyle name="Normal 11 9 2 4" xfId="3517" xr:uid="{9057C704-77A7-4C1D-A8E4-389A7776A973}"/>
    <cellStyle name="Normal 11 9 2 4 2" xfId="3518" xr:uid="{4646AF06-61A1-4897-9B5F-C38B8C6A1CA7}"/>
    <cellStyle name="Normal 11 9 2 5" xfId="3519" xr:uid="{B4721E2F-5F32-4F72-8202-43F174A3763C}"/>
    <cellStyle name="Normal 11 9 2 6" xfId="3520" xr:uid="{3ED8A7A9-9613-41A8-9B47-7A5F6B8DA6FA}"/>
    <cellStyle name="Normal 11 9 2 7" xfId="3521" xr:uid="{64B1E21E-FBF7-47BD-ADD7-4C938933160F}"/>
    <cellStyle name="Normal 11 9 2 8" xfId="3522" xr:uid="{14C88BBE-0989-4425-8EB0-CA5667A44110}"/>
    <cellStyle name="Normal 11 9 2 9" xfId="3523" xr:uid="{ADCDB679-E06B-4876-AF34-0A33752DE128}"/>
    <cellStyle name="Normal 11 9 3" xfId="3524" xr:uid="{3884A75D-83DD-4861-9561-6B453CC0CAA5}"/>
    <cellStyle name="Normal 11 9 3 10" xfId="3525" xr:uid="{8EE181F5-1F99-43B3-A66D-308BD95C57FB}"/>
    <cellStyle name="Normal 11 9 3 11" xfId="3526" xr:uid="{E24CBD39-BEBE-4060-B649-BE989361AA5C}"/>
    <cellStyle name="Normal 11 9 3 2" xfId="3527" xr:uid="{1E1F4719-5502-4F86-9352-5546F1540AE1}"/>
    <cellStyle name="Normal 11 9 3 2 2" xfId="3528" xr:uid="{8129D443-F40B-4439-B827-DC76130750CE}"/>
    <cellStyle name="Normal 11 9 3 2 2 2" xfId="3529" xr:uid="{E9ABC8F7-2BAB-4BE6-BDB0-AE43A5B462EE}"/>
    <cellStyle name="Normal 11 9 3 2 3" xfId="3530" xr:uid="{37D1F5C6-A816-4D47-B053-F5C95A788844}"/>
    <cellStyle name="Normal 11 9 3 2 4" xfId="3531" xr:uid="{71362756-ABDE-425C-88AE-A945DA964707}"/>
    <cellStyle name="Normal 11 9 3 2 5" xfId="3532" xr:uid="{E259B26C-E0F7-4465-89BF-0FE3842A459E}"/>
    <cellStyle name="Normal 11 9 3 3" xfId="3533" xr:uid="{E6E043BC-E9A6-422A-AD54-5A07C96EE6EA}"/>
    <cellStyle name="Normal 11 9 3 3 2" xfId="3534" xr:uid="{32C7B184-FCBA-4FA4-849E-7FB23F5285E1}"/>
    <cellStyle name="Normal 11 9 3 4" xfId="3535" xr:uid="{F197B339-0311-4AC2-8AE6-FDFF112095F6}"/>
    <cellStyle name="Normal 11 9 3 5" xfId="3536" xr:uid="{A513308F-0E5C-4D3F-8573-D28DAE33CF3C}"/>
    <cellStyle name="Normal 11 9 3 6" xfId="3537" xr:uid="{AA3C9988-C126-471E-863C-B9B78AB69BBE}"/>
    <cellStyle name="Normal 11 9 3 7" xfId="3538" xr:uid="{5A35E222-369F-471D-987E-1B97D6C38ADB}"/>
    <cellStyle name="Normal 11 9 3 8" xfId="3539" xr:uid="{E4CEA551-05A3-44FB-8459-88B0D258298B}"/>
    <cellStyle name="Normal 11 9 3 9" xfId="3540" xr:uid="{F038C47F-7DCB-4D23-86AC-FD3D32BA1361}"/>
    <cellStyle name="Normal 11 9 4" xfId="3541" xr:uid="{A64AD4C1-7A97-4366-86F3-1B6017520365}"/>
    <cellStyle name="Normal 11 9 4 2" xfId="3542" xr:uid="{4EBA9F46-9AF8-4486-B486-48FFD6432757}"/>
    <cellStyle name="Normal 11 9 4 2 2" xfId="3543" xr:uid="{92EF7941-8E2C-408F-BD26-C22A6836FBDA}"/>
    <cellStyle name="Normal 11 9 4 3" xfId="3544" xr:uid="{BECB4358-4031-4824-B164-D7C4B3F0A786}"/>
    <cellStyle name="Normal 11 9 4 4" xfId="3545" xr:uid="{E3CBB118-07C9-4753-BF77-876B83C68131}"/>
    <cellStyle name="Normal 11 9 4 5" xfId="3546" xr:uid="{E97A977F-A906-4D20-AB69-90FD678AE888}"/>
    <cellStyle name="Normal 11 9 5" xfId="3547" xr:uid="{DEB0AC4A-87A6-4388-8D71-9F8592D416B9}"/>
    <cellStyle name="Normal 11 9 5 2" xfId="3548" xr:uid="{3DB5749D-BCA0-423E-8F64-76DE544F67CE}"/>
    <cellStyle name="Normal 11 9 6" xfId="3549" xr:uid="{75028236-03C8-4551-B9FC-10050E6D88FE}"/>
    <cellStyle name="Normal 11 9 7" xfId="3550" xr:uid="{86427D2B-AF7B-4761-ABBB-3F7606609074}"/>
    <cellStyle name="Normal 11 9 8" xfId="3551" xr:uid="{A119A059-6388-40DE-9020-D55F2AA4E77F}"/>
    <cellStyle name="Normal 11 9 9" xfId="3552" xr:uid="{B6C91CAB-BD27-4ED5-AEDD-1A508AF2ED49}"/>
    <cellStyle name="Normal 110" xfId="3553" xr:uid="{C1BD8E55-7793-4812-935A-A90820EEE164}"/>
    <cellStyle name="Normal 111" xfId="3554" xr:uid="{749AB5C9-0323-49D8-A910-9C32239C61E7}"/>
    <cellStyle name="Normal 112" xfId="3555" xr:uid="{77B50A9E-2920-4B30-8ECF-73D42EF921CA}"/>
    <cellStyle name="Normal 113" xfId="3556" xr:uid="{DB4E4C7F-9431-4ECB-B541-CC69E65798F8}"/>
    <cellStyle name="Normal 114" xfId="3557" xr:uid="{AFF73575-5482-4413-A601-7B495BCE63EB}"/>
    <cellStyle name="Normal 115" xfId="3558" xr:uid="{B9E9D79D-0BFD-446F-B238-838935832F2F}"/>
    <cellStyle name="Normal 116" xfId="3559" xr:uid="{17C49715-74A7-41C7-9A18-BB41F1B954C5}"/>
    <cellStyle name="Normal 117" xfId="3560" xr:uid="{2E7B4806-18F0-4504-9C1C-55ADD4569F7E}"/>
    <cellStyle name="Normal 118" xfId="3561" xr:uid="{C4C617E8-B30E-4499-8418-FE15195DE775}"/>
    <cellStyle name="Normal 119" xfId="3562" xr:uid="{42B060EF-8BEB-4B9F-9831-CF21550DCA80}"/>
    <cellStyle name="Normal 12" xfId="3563" xr:uid="{6241BD23-DA96-4B42-9423-8819317F62E1}"/>
    <cellStyle name="Normal 12 10" xfId="3564" xr:uid="{31EA6A4C-77A4-4CD5-97F8-F60D66780433}"/>
    <cellStyle name="Normal 12 10 10" xfId="3565" xr:uid="{C5262063-C7AF-47A8-A3BE-4465AA924E74}"/>
    <cellStyle name="Normal 12 10 11" xfId="3566" xr:uid="{92DAF20C-6018-4BCC-937F-FB311BF6944A}"/>
    <cellStyle name="Normal 12 10 12" xfId="3567" xr:uid="{5638D4E1-B723-4383-B94E-0B3973DA5EA3}"/>
    <cellStyle name="Normal 12 10 13" xfId="3568" xr:uid="{60CADD64-E9B1-4D65-B966-4954394F9C24}"/>
    <cellStyle name="Normal 12 10 14" xfId="3569" xr:uid="{AB0EF8D1-CB68-436F-9FA3-A772B56C80CC}"/>
    <cellStyle name="Normal 12 10 2" xfId="3570" xr:uid="{64B02783-552A-43F8-BBFB-DFBF8081C327}"/>
    <cellStyle name="Normal 12 10 2 10" xfId="3571" xr:uid="{A1DDF551-DDA7-4529-8C0F-17F88392834A}"/>
    <cellStyle name="Normal 12 10 2 11" xfId="3572" xr:uid="{37A77C81-1E72-423E-A461-54350436A86E}"/>
    <cellStyle name="Normal 12 10 2 12" xfId="3573" xr:uid="{B7F41FCF-C927-44B0-8D0B-6587938AD2F4}"/>
    <cellStyle name="Normal 12 10 2 13" xfId="3574" xr:uid="{B851BCBD-215D-4C6E-B104-430E002794E7}"/>
    <cellStyle name="Normal 12 10 2 2" xfId="3575" xr:uid="{C830AD22-472C-4647-BF16-6447DF9CA820}"/>
    <cellStyle name="Normal 12 10 2 2 10" xfId="3576" xr:uid="{2D2EF98C-7C5B-4B59-AB45-767CC56FDDC0}"/>
    <cellStyle name="Normal 12 10 2 2 11" xfId="3577" xr:uid="{2DCE6431-13EA-46D8-B13F-E2630ADC6BAC}"/>
    <cellStyle name="Normal 12 10 2 2 2" xfId="3578" xr:uid="{158D849D-7894-49F0-8588-EB2B6A4584FF}"/>
    <cellStyle name="Normal 12 10 2 2 2 2" xfId="3579" xr:uid="{61F755A5-FEEA-4601-83D3-51B7ABF7939E}"/>
    <cellStyle name="Normal 12 10 2 2 2 2 2" xfId="3580" xr:uid="{04569BB1-B985-4F14-AEB5-FB117F495EAC}"/>
    <cellStyle name="Normal 12 10 2 2 2 3" xfId="3581" xr:uid="{82A7531E-7B51-4219-B579-C7128B6BF652}"/>
    <cellStyle name="Normal 12 10 2 2 2 4" xfId="3582" xr:uid="{B8862D56-9EA9-4809-B0B3-A10826314A20}"/>
    <cellStyle name="Normal 12 10 2 2 2 5" xfId="3583" xr:uid="{0BF0C7C5-AC3C-4B14-BF65-24198DC7D5DB}"/>
    <cellStyle name="Normal 12 10 2 2 3" xfId="3584" xr:uid="{ED49146D-AEF9-458B-9C43-7085D1D4633E}"/>
    <cellStyle name="Normal 12 10 2 2 3 2" xfId="3585" xr:uid="{9119F03B-3D09-4B91-99CF-E4FCFB9C3129}"/>
    <cellStyle name="Normal 12 10 2 2 4" xfId="3586" xr:uid="{7345D832-9237-4E38-A911-F40148E0507C}"/>
    <cellStyle name="Normal 12 10 2 2 5" xfId="3587" xr:uid="{42C54DA6-1A12-4616-B6C3-DF83FE10B13C}"/>
    <cellStyle name="Normal 12 10 2 2 6" xfId="3588" xr:uid="{63D4FF4B-6043-4853-8BD1-917F344DBDF0}"/>
    <cellStyle name="Normal 12 10 2 2 7" xfId="3589" xr:uid="{EE7F5F50-CBA0-45A9-B612-A00494323DB5}"/>
    <cellStyle name="Normal 12 10 2 2 8" xfId="3590" xr:uid="{C3441736-8EBF-449B-9B71-00AE312D6F2E}"/>
    <cellStyle name="Normal 12 10 2 2 9" xfId="3591" xr:uid="{06387AD9-74F6-4CCE-B21A-0B9F0C301368}"/>
    <cellStyle name="Normal 12 10 2 3" xfId="3592" xr:uid="{33D68EDD-CB41-4B51-B708-6A46E14328D6}"/>
    <cellStyle name="Normal 12 10 2 3 2" xfId="3593" xr:uid="{CFC7FEEE-6297-4EF8-9A74-783DC84D67F1}"/>
    <cellStyle name="Normal 12 10 2 3 2 2" xfId="3594" xr:uid="{32952920-5D83-4CA6-9354-E2AB28A29D5E}"/>
    <cellStyle name="Normal 12 10 2 3 3" xfId="3595" xr:uid="{9318253B-B38C-4CAE-BC85-12DFA82887FF}"/>
    <cellStyle name="Normal 12 10 2 3 4" xfId="3596" xr:uid="{54CAFFF2-B3F5-4E41-A114-829A3666B38F}"/>
    <cellStyle name="Normal 12 10 2 3 5" xfId="3597" xr:uid="{9C1D3DC5-29A7-4735-B648-A1C39474A01D}"/>
    <cellStyle name="Normal 12 10 2 4" xfId="3598" xr:uid="{87DFD21C-FB83-46F1-94A0-D5FCA9756958}"/>
    <cellStyle name="Normal 12 10 2 4 2" xfId="3599" xr:uid="{0C1049C1-487F-471C-B31B-E7C3911F0CD5}"/>
    <cellStyle name="Normal 12 10 2 5" xfId="3600" xr:uid="{0C9AF522-F27C-40D7-8C57-3F090277F565}"/>
    <cellStyle name="Normal 12 10 2 6" xfId="3601" xr:uid="{C643A65E-EC1A-49C8-8D09-AFADE7A57500}"/>
    <cellStyle name="Normal 12 10 2 7" xfId="3602" xr:uid="{F10DFE7F-12BF-4EA6-994D-D7751C834673}"/>
    <cellStyle name="Normal 12 10 2 8" xfId="3603" xr:uid="{00435D50-27E3-4CE6-9CDF-5AEAAF75451E}"/>
    <cellStyle name="Normal 12 10 2 9" xfId="3604" xr:uid="{87E3D232-9BC2-4FEE-B89E-DD108D6F3245}"/>
    <cellStyle name="Normal 12 10 3" xfId="3605" xr:uid="{FCB49F5A-D86C-466C-BE0E-CF100AE9BF8B}"/>
    <cellStyle name="Normal 12 10 3 10" xfId="3606" xr:uid="{0CF47BAD-5506-40F6-8703-728B41EEF3BA}"/>
    <cellStyle name="Normal 12 10 3 11" xfId="3607" xr:uid="{54388BD5-5FEF-48E9-B510-3D525D1BAA77}"/>
    <cellStyle name="Normal 12 10 3 2" xfId="3608" xr:uid="{78B54C87-C014-43B9-B06B-5DF6400CC6B3}"/>
    <cellStyle name="Normal 12 10 3 2 2" xfId="3609" xr:uid="{492B62C0-AACF-4EFC-9264-45816D5D4452}"/>
    <cellStyle name="Normal 12 10 3 2 2 2" xfId="3610" xr:uid="{A31F9A8E-4158-4F97-9EA5-5292A6B7DC16}"/>
    <cellStyle name="Normal 12 10 3 2 3" xfId="3611" xr:uid="{716704F0-FAEB-4790-8C87-C8FAE63E12EE}"/>
    <cellStyle name="Normal 12 10 3 2 4" xfId="3612" xr:uid="{FFA23A73-B259-4C7D-97CE-70C0E490FB9C}"/>
    <cellStyle name="Normal 12 10 3 2 5" xfId="3613" xr:uid="{A29C4E2E-E8DA-4C7F-830E-9756D957F44D}"/>
    <cellStyle name="Normal 12 10 3 3" xfId="3614" xr:uid="{20005269-38AF-4062-AAD5-3BF685C1B3C6}"/>
    <cellStyle name="Normal 12 10 3 3 2" xfId="3615" xr:uid="{C8D3EC29-3335-4140-AF3E-9842310BC02B}"/>
    <cellStyle name="Normal 12 10 3 4" xfId="3616" xr:uid="{1E4BB850-0E75-404D-8404-51539571EEF6}"/>
    <cellStyle name="Normal 12 10 3 5" xfId="3617" xr:uid="{A7870829-9608-4BE8-9C05-F9B0DA4687F7}"/>
    <cellStyle name="Normal 12 10 3 6" xfId="3618" xr:uid="{C0BBD6ED-2D17-4CED-BC8A-B929CA448552}"/>
    <cellStyle name="Normal 12 10 3 7" xfId="3619" xr:uid="{3E499B79-6B8C-4AA5-AB74-BBF84B2C330D}"/>
    <cellStyle name="Normal 12 10 3 8" xfId="3620" xr:uid="{CAEFD4BE-EB4E-4944-A09B-C8C02EF6EAF9}"/>
    <cellStyle name="Normal 12 10 3 9" xfId="3621" xr:uid="{23615769-50C3-4589-91A9-1275E88ABF1E}"/>
    <cellStyle name="Normal 12 10 4" xfId="3622" xr:uid="{61749FCB-B84A-4238-8968-BE5A7702B67E}"/>
    <cellStyle name="Normal 12 10 4 2" xfId="3623" xr:uid="{50D9FF52-6FC2-440A-8227-FF7090B30FA2}"/>
    <cellStyle name="Normal 12 10 4 2 2" xfId="3624" xr:uid="{DD517050-55C0-4566-A73D-3FF7D14A2FA0}"/>
    <cellStyle name="Normal 12 10 4 3" xfId="3625" xr:uid="{2A164167-FAEF-49C7-ACAF-EA99EBC4F363}"/>
    <cellStyle name="Normal 12 10 4 4" xfId="3626" xr:uid="{99A164D3-A861-4441-AC08-1C66AE31E270}"/>
    <cellStyle name="Normal 12 10 4 5" xfId="3627" xr:uid="{0E21411D-A472-4F52-9355-F1F7477466AF}"/>
    <cellStyle name="Normal 12 10 5" xfId="3628" xr:uid="{038F393A-BA40-4A6A-B640-FDA97E9EC0BD}"/>
    <cellStyle name="Normal 12 10 5 2" xfId="3629" xr:uid="{FC9BC01B-DF19-4766-8DC9-8E87D6413CE2}"/>
    <cellStyle name="Normal 12 10 6" xfId="3630" xr:uid="{D1D49E5F-3FA2-4C10-8BA8-8ECCDFE7075E}"/>
    <cellStyle name="Normal 12 10 7" xfId="3631" xr:uid="{DC740702-1F25-4411-96D0-8739B0211A35}"/>
    <cellStyle name="Normal 12 10 8" xfId="3632" xr:uid="{07B8E6EA-D85E-48FA-A64E-018BED5BF605}"/>
    <cellStyle name="Normal 12 10 9" xfId="3633" xr:uid="{85C36B9A-8012-42C5-BD8A-B9B827B702EE}"/>
    <cellStyle name="Normal 12 11" xfId="3634" xr:uid="{0843BDEA-56E1-4D2E-ABE2-4B6C47996643}"/>
    <cellStyle name="Normal 12 11 10" xfId="3635" xr:uid="{00A806DA-15AD-40AB-BA1D-2A8F82781775}"/>
    <cellStyle name="Normal 12 11 11" xfId="3636" xr:uid="{121BCE81-7A8F-4BAD-835D-CA5814CB790A}"/>
    <cellStyle name="Normal 12 11 12" xfId="3637" xr:uid="{EF9AF948-308A-494A-A381-741EA741DB27}"/>
    <cellStyle name="Normal 12 11 13" xfId="3638" xr:uid="{0DE32614-4B15-4BCA-97FA-A17EBF2BA44A}"/>
    <cellStyle name="Normal 12 11 14" xfId="3639" xr:uid="{9D6AE5D1-9DEF-4C77-9C17-DCF693DF1B32}"/>
    <cellStyle name="Normal 12 11 2" xfId="3640" xr:uid="{8D4BB83E-64BC-46C6-B7B6-460FFABE5032}"/>
    <cellStyle name="Normal 12 11 2 10" xfId="3641" xr:uid="{2707F32A-875F-4419-8924-44E8EFDBFD87}"/>
    <cellStyle name="Normal 12 11 2 11" xfId="3642" xr:uid="{03FA3E0B-9908-490E-90DB-0BF800919905}"/>
    <cellStyle name="Normal 12 11 2 12" xfId="3643" xr:uid="{B53D8817-07F6-4722-A3CC-450C7B434091}"/>
    <cellStyle name="Normal 12 11 2 13" xfId="3644" xr:uid="{783A051D-B0A6-4030-87EC-70DA223C497F}"/>
    <cellStyle name="Normal 12 11 2 2" xfId="3645" xr:uid="{499B9443-1627-4921-A26A-58CC25C399F7}"/>
    <cellStyle name="Normal 12 11 2 2 10" xfId="3646" xr:uid="{E73E1047-9BF5-4BB8-9AC5-66CEBF6BFC4C}"/>
    <cellStyle name="Normal 12 11 2 2 11" xfId="3647" xr:uid="{86330C5C-506C-439D-A3CA-C4BF86A48CBD}"/>
    <cellStyle name="Normal 12 11 2 2 2" xfId="3648" xr:uid="{E4E7E359-A8A5-43FE-996F-F62BF3CA50CE}"/>
    <cellStyle name="Normal 12 11 2 2 2 2" xfId="3649" xr:uid="{2198E072-3306-477A-9D60-3AC5ED5FFF64}"/>
    <cellStyle name="Normal 12 11 2 2 2 2 2" xfId="3650" xr:uid="{046B7B90-F453-473A-9008-38410A8AD912}"/>
    <cellStyle name="Normal 12 11 2 2 2 3" xfId="3651" xr:uid="{BF003583-F349-49B1-BD17-CE9A982C9AB0}"/>
    <cellStyle name="Normal 12 11 2 2 2 4" xfId="3652" xr:uid="{8A8B2AFE-35E1-40B5-9545-12AF98A4360B}"/>
    <cellStyle name="Normal 12 11 2 2 2 5" xfId="3653" xr:uid="{BD2E570C-18BC-43C5-9EB2-92D59B8B005D}"/>
    <cellStyle name="Normal 12 11 2 2 3" xfId="3654" xr:uid="{A1BEBFA9-A52F-43B7-A8A6-856ED30F3C98}"/>
    <cellStyle name="Normal 12 11 2 2 3 2" xfId="3655" xr:uid="{D7848D9D-E161-4E41-8B1A-79C9F392B1E2}"/>
    <cellStyle name="Normal 12 11 2 2 4" xfId="3656" xr:uid="{2146339B-975A-4F8D-91ED-2FA23C9FA0EE}"/>
    <cellStyle name="Normal 12 11 2 2 5" xfId="3657" xr:uid="{C8E89AB2-F726-481A-9A0F-2713D75BC9AD}"/>
    <cellStyle name="Normal 12 11 2 2 6" xfId="3658" xr:uid="{40EAE335-C73B-407A-A2A2-9D013AF18536}"/>
    <cellStyle name="Normal 12 11 2 2 7" xfId="3659" xr:uid="{84EBF350-848E-41F5-BE9C-670F56923744}"/>
    <cellStyle name="Normal 12 11 2 2 8" xfId="3660" xr:uid="{A59184A4-FB78-472D-BAA2-84C221AECB51}"/>
    <cellStyle name="Normal 12 11 2 2 9" xfId="3661" xr:uid="{67EB9EE0-29ED-4FE0-92BE-30604ED436A2}"/>
    <cellStyle name="Normal 12 11 2 3" xfId="3662" xr:uid="{44D8423F-96BC-42B2-B448-B5FE18C622F4}"/>
    <cellStyle name="Normal 12 11 2 3 2" xfId="3663" xr:uid="{2CAC6C89-BB4F-4786-A27D-E1FC20CA16BF}"/>
    <cellStyle name="Normal 12 11 2 3 2 2" xfId="3664" xr:uid="{FA85BE01-1B04-4252-BD18-299F00CD253F}"/>
    <cellStyle name="Normal 12 11 2 3 3" xfId="3665" xr:uid="{AF747ABF-B30B-4106-82EA-9291672A1524}"/>
    <cellStyle name="Normal 12 11 2 3 4" xfId="3666" xr:uid="{2BECB4D5-47C4-443E-819D-F7AFC4B2A6CF}"/>
    <cellStyle name="Normal 12 11 2 3 5" xfId="3667" xr:uid="{EE46E771-E1F6-46DE-9C65-D59AC96AB0FE}"/>
    <cellStyle name="Normal 12 11 2 4" xfId="3668" xr:uid="{3D9246C2-3E80-45EE-AF6E-161724331CE5}"/>
    <cellStyle name="Normal 12 11 2 4 2" xfId="3669" xr:uid="{14CADE72-191C-4FC1-9B21-FE66C375EDCA}"/>
    <cellStyle name="Normal 12 11 2 5" xfId="3670" xr:uid="{03DECCB8-436D-4EFA-8498-6FCBB55BCC51}"/>
    <cellStyle name="Normal 12 11 2 6" xfId="3671" xr:uid="{6ABC4BDF-55BC-4525-A741-51C5DE360976}"/>
    <cellStyle name="Normal 12 11 2 7" xfId="3672" xr:uid="{1D5AAD17-91F9-49F4-8B4A-593DE48F41D0}"/>
    <cellStyle name="Normal 12 11 2 8" xfId="3673" xr:uid="{3184BD8F-317C-44F4-ADDF-62344D4D0CE3}"/>
    <cellStyle name="Normal 12 11 2 9" xfId="3674" xr:uid="{71B1B585-056A-4BCA-8D74-9104D20A6136}"/>
    <cellStyle name="Normal 12 11 3" xfId="3675" xr:uid="{C4E04CD4-D29E-4D92-8EAA-8E3A85EA4778}"/>
    <cellStyle name="Normal 12 11 3 10" xfId="3676" xr:uid="{8C1F2379-6B3D-48B7-AFFF-37A2577503AB}"/>
    <cellStyle name="Normal 12 11 3 11" xfId="3677" xr:uid="{77969C9F-81DD-41B2-AC32-FCE2D248CCBC}"/>
    <cellStyle name="Normal 12 11 3 2" xfId="3678" xr:uid="{79969815-330F-4A82-AB20-5A942F496814}"/>
    <cellStyle name="Normal 12 11 3 2 2" xfId="3679" xr:uid="{5E698051-0212-4F21-80F5-C4CE54023194}"/>
    <cellStyle name="Normal 12 11 3 2 2 2" xfId="3680" xr:uid="{EBC6C6AF-CC00-474D-920D-BD6F46958C4E}"/>
    <cellStyle name="Normal 12 11 3 2 3" xfId="3681" xr:uid="{2B685A8C-583E-4015-87D0-3D1DCEFF5B26}"/>
    <cellStyle name="Normal 12 11 3 2 4" xfId="3682" xr:uid="{E8E114F1-988F-4E37-9901-39F10E1D96A1}"/>
    <cellStyle name="Normal 12 11 3 2 5" xfId="3683" xr:uid="{E2BF4474-15CA-448B-A079-3511F5A4E10F}"/>
    <cellStyle name="Normal 12 11 3 3" xfId="3684" xr:uid="{8E4D72C0-AC9F-4C3E-8E41-B828AAD3EC0E}"/>
    <cellStyle name="Normal 12 11 3 3 2" xfId="3685" xr:uid="{AA444722-9867-498D-9BDF-EE4C0D327C75}"/>
    <cellStyle name="Normal 12 11 3 4" xfId="3686" xr:uid="{D67625E8-1A28-4CA9-9806-6240C0E81DA0}"/>
    <cellStyle name="Normal 12 11 3 5" xfId="3687" xr:uid="{A053E145-34A0-463E-BCCF-8056E1B5FD7D}"/>
    <cellStyle name="Normal 12 11 3 6" xfId="3688" xr:uid="{387E44F1-0070-4730-9E88-8F065B58F5C8}"/>
    <cellStyle name="Normal 12 11 3 7" xfId="3689" xr:uid="{0DCA22E8-58CD-47F8-B8D7-C367D60852B2}"/>
    <cellStyle name="Normal 12 11 3 8" xfId="3690" xr:uid="{3B650CD2-F131-48A7-9E1C-600C54624B50}"/>
    <cellStyle name="Normal 12 11 3 9" xfId="3691" xr:uid="{943163F1-9486-4DAC-B676-AA5AB9694D3D}"/>
    <cellStyle name="Normal 12 11 4" xfId="3692" xr:uid="{6B65E7A2-F465-4714-8C20-42F8E8BE7801}"/>
    <cellStyle name="Normal 12 11 4 2" xfId="3693" xr:uid="{61B9058E-AC67-4EEE-9D83-86A1E354B676}"/>
    <cellStyle name="Normal 12 11 4 2 2" xfId="3694" xr:uid="{D251A36C-4C2C-4A7B-91B8-D6D5DED99584}"/>
    <cellStyle name="Normal 12 11 4 3" xfId="3695" xr:uid="{CFBFE90A-9395-4434-9D6F-84B1FFD7B278}"/>
    <cellStyle name="Normal 12 11 4 4" xfId="3696" xr:uid="{BE7DECC3-47CB-4C58-8E54-40B4771DA4F6}"/>
    <cellStyle name="Normal 12 11 4 5" xfId="3697" xr:uid="{3FC4CCD0-75FF-455C-883B-ABCDE8FE5471}"/>
    <cellStyle name="Normal 12 11 5" xfId="3698" xr:uid="{60EF4CA3-FF7F-4409-9EFA-1FF759DBEA5D}"/>
    <cellStyle name="Normal 12 11 5 2" xfId="3699" xr:uid="{83AF848C-4301-40FF-92EF-535148D1FF9D}"/>
    <cellStyle name="Normal 12 11 6" xfId="3700" xr:uid="{B3627EA7-398E-4B52-8816-04723A9F6BD0}"/>
    <cellStyle name="Normal 12 11 7" xfId="3701" xr:uid="{EFB7D6B8-1578-4AB6-9A5A-B0710C92BB52}"/>
    <cellStyle name="Normal 12 11 8" xfId="3702" xr:uid="{3C8DB492-9CB0-41C3-AF4B-29B0E3C4AC8E}"/>
    <cellStyle name="Normal 12 11 9" xfId="3703" xr:uid="{E5982994-CB0E-4D64-9269-ED43D33BA39B}"/>
    <cellStyle name="Normal 12 12" xfId="3704" xr:uid="{D3EB6CD4-0BA4-4D7A-9AA8-AC5AEA3EDBDB}"/>
    <cellStyle name="Normal 12 12 10" xfId="3705" xr:uid="{68C3E0D9-8BA7-45B7-A19B-F81F0BE4BA8B}"/>
    <cellStyle name="Normal 12 12 11" xfId="3706" xr:uid="{DD23B587-3405-439C-B3B5-12C908E1C545}"/>
    <cellStyle name="Normal 12 12 12" xfId="3707" xr:uid="{65B4FFD2-B993-4D54-A838-30457A89A54A}"/>
    <cellStyle name="Normal 12 12 13" xfId="3708" xr:uid="{CA905978-F80A-4708-9E03-E882C9EB1155}"/>
    <cellStyle name="Normal 12 12 14" xfId="3709" xr:uid="{9AF4C98A-1575-4C9A-97E7-5D023C8F3A65}"/>
    <cellStyle name="Normal 12 12 2" xfId="3710" xr:uid="{A271CCDE-5057-4CBC-B1E1-EFDA49DD20FF}"/>
    <cellStyle name="Normal 12 12 2 10" xfId="3711" xr:uid="{EE84F81D-158C-4856-9DE1-11F662B21494}"/>
    <cellStyle name="Normal 12 12 2 11" xfId="3712" xr:uid="{F7A0C697-B2C3-48FE-90DB-0B8F99CB5A58}"/>
    <cellStyle name="Normal 12 12 2 12" xfId="3713" xr:uid="{35246A47-4055-408C-9D59-749AC65C93ED}"/>
    <cellStyle name="Normal 12 12 2 13" xfId="3714" xr:uid="{F95C911F-E434-4C76-9528-345122A9AD16}"/>
    <cellStyle name="Normal 12 12 2 2" xfId="3715" xr:uid="{EA19FA61-53F2-4B9A-ADBF-A84E37616134}"/>
    <cellStyle name="Normal 12 12 2 2 10" xfId="3716" xr:uid="{CE779E54-FEBA-43AF-B5E6-B1A14D708A4D}"/>
    <cellStyle name="Normal 12 12 2 2 11" xfId="3717" xr:uid="{2EF1963D-F0B6-400A-B78F-E56EAACE78E6}"/>
    <cellStyle name="Normal 12 12 2 2 2" xfId="3718" xr:uid="{6D6E4DBC-4483-446C-8193-A01306C8BDDA}"/>
    <cellStyle name="Normal 12 12 2 2 2 2" xfId="3719" xr:uid="{2E0D709B-B230-46BB-A158-04FBEF3CD07A}"/>
    <cellStyle name="Normal 12 12 2 2 2 2 2" xfId="3720" xr:uid="{3D12A74B-E48B-4483-8CA8-BB49B84C3C59}"/>
    <cellStyle name="Normal 12 12 2 2 2 3" xfId="3721" xr:uid="{4001E2BA-D78B-4E20-A9F6-6B8C9D0073CD}"/>
    <cellStyle name="Normal 12 12 2 2 2 4" xfId="3722" xr:uid="{6D24B5AF-993C-4F9D-A9D3-4F599B4811DF}"/>
    <cellStyle name="Normal 12 12 2 2 2 5" xfId="3723" xr:uid="{F1CC6AA3-D6DD-4CE0-AE7B-087CF110B945}"/>
    <cellStyle name="Normal 12 12 2 2 3" xfId="3724" xr:uid="{60816537-A621-4DAF-8421-145D30EE1F4E}"/>
    <cellStyle name="Normal 12 12 2 2 3 2" xfId="3725" xr:uid="{6AE8C235-54B8-4D3B-B679-DFA1684623F5}"/>
    <cellStyle name="Normal 12 12 2 2 4" xfId="3726" xr:uid="{43D254FE-9CD3-4948-B3BC-A42878E8C9F5}"/>
    <cellStyle name="Normal 12 12 2 2 5" xfId="3727" xr:uid="{F332DC24-B7ED-4CDD-B7B6-DAE99C6B9F60}"/>
    <cellStyle name="Normal 12 12 2 2 6" xfId="3728" xr:uid="{45AE046C-01C2-41D2-9885-E988F04D60A8}"/>
    <cellStyle name="Normal 12 12 2 2 7" xfId="3729" xr:uid="{C8FCABCF-F46D-4DB4-B351-49F5D37796A0}"/>
    <cellStyle name="Normal 12 12 2 2 8" xfId="3730" xr:uid="{CC9385B6-C92C-4C80-B852-93891D8CA188}"/>
    <cellStyle name="Normal 12 12 2 2 9" xfId="3731" xr:uid="{D1C0AFF0-EB78-4610-8BF1-A8B417D4A3E0}"/>
    <cellStyle name="Normal 12 12 2 3" xfId="3732" xr:uid="{E5B091F8-C5C2-4212-A242-BB0E65756712}"/>
    <cellStyle name="Normal 12 12 2 3 2" xfId="3733" xr:uid="{36A60FE2-B4F8-45F4-89A7-36E5FA5D1398}"/>
    <cellStyle name="Normal 12 12 2 3 2 2" xfId="3734" xr:uid="{8FAEBB84-2D0D-491E-AF22-005C23B7D12E}"/>
    <cellStyle name="Normal 12 12 2 3 3" xfId="3735" xr:uid="{02DBB306-4177-4523-8680-B354D72DB06A}"/>
    <cellStyle name="Normal 12 12 2 3 4" xfId="3736" xr:uid="{B827998C-72E0-4D97-9AE4-342205D57D2C}"/>
    <cellStyle name="Normal 12 12 2 3 5" xfId="3737" xr:uid="{7AE3BB8D-653B-4140-852B-314F20AA4D64}"/>
    <cellStyle name="Normal 12 12 2 4" xfId="3738" xr:uid="{F7502206-F46F-4DA0-BF78-984C154E2883}"/>
    <cellStyle name="Normal 12 12 2 4 2" xfId="3739" xr:uid="{38BCDC04-C486-4C22-B2AA-3DE934FDAD4B}"/>
    <cellStyle name="Normal 12 12 2 5" xfId="3740" xr:uid="{2625BBE2-DE30-491B-B4F7-3CE186D6E599}"/>
    <cellStyle name="Normal 12 12 2 6" xfId="3741" xr:uid="{CCB9C88E-EBB9-46EE-860A-9CEF4816BECB}"/>
    <cellStyle name="Normal 12 12 2 7" xfId="3742" xr:uid="{95B25926-2DF1-409B-9621-B51828492E8C}"/>
    <cellStyle name="Normal 12 12 2 8" xfId="3743" xr:uid="{DF2660FC-A3C7-413D-9A5D-368E55C028F0}"/>
    <cellStyle name="Normal 12 12 2 9" xfId="3744" xr:uid="{155A9433-317A-4C51-8E93-D776E97CBFC5}"/>
    <cellStyle name="Normal 12 12 3" xfId="3745" xr:uid="{64A8AC35-50C4-4FC6-BA58-111B3AB85EA2}"/>
    <cellStyle name="Normal 12 12 3 10" xfId="3746" xr:uid="{665460AB-F2C5-4D41-B718-AFD4FCF4F522}"/>
    <cellStyle name="Normal 12 12 3 11" xfId="3747" xr:uid="{0013B000-21E0-4A8E-90D3-572E82A2FAFC}"/>
    <cellStyle name="Normal 12 12 3 2" xfId="3748" xr:uid="{5C71D5B7-D642-4CA0-BDB1-24DB4BA3AD65}"/>
    <cellStyle name="Normal 12 12 3 2 2" xfId="3749" xr:uid="{1DBCEC1A-5C35-4B38-9BDB-C22BFEA2F36F}"/>
    <cellStyle name="Normal 12 12 3 2 2 2" xfId="3750" xr:uid="{32335370-F19C-4E55-9668-BC9E9EC63583}"/>
    <cellStyle name="Normal 12 12 3 2 3" xfId="3751" xr:uid="{50F009A7-5E74-40F4-BD6D-585215EC79DF}"/>
    <cellStyle name="Normal 12 12 3 2 4" xfId="3752" xr:uid="{4FB8F877-B420-4ABA-ABAF-B60AB9F81654}"/>
    <cellStyle name="Normal 12 12 3 2 5" xfId="3753" xr:uid="{0C93544B-EB0D-47F4-8E7F-F93CBA1FAE6F}"/>
    <cellStyle name="Normal 12 12 3 3" xfId="3754" xr:uid="{16F4D91A-C294-4869-8CDC-357EB32E3C6C}"/>
    <cellStyle name="Normal 12 12 3 3 2" xfId="3755" xr:uid="{53F1F73D-D0BC-45D5-ACA4-728238830706}"/>
    <cellStyle name="Normal 12 12 3 4" xfId="3756" xr:uid="{170162F7-1374-43BA-ABC0-64E6FB56CCC3}"/>
    <cellStyle name="Normal 12 12 3 5" xfId="3757" xr:uid="{7834844C-3A27-4DB0-99A3-54686D8BA9FC}"/>
    <cellStyle name="Normal 12 12 3 6" xfId="3758" xr:uid="{5338D3A5-442B-4CE9-A027-3A862A00C6FA}"/>
    <cellStyle name="Normal 12 12 3 7" xfId="3759" xr:uid="{F09D905B-F5B2-4D55-B813-C058F0B2161E}"/>
    <cellStyle name="Normal 12 12 3 8" xfId="3760" xr:uid="{377848E1-44A4-43E0-B6B3-91A650B7D89A}"/>
    <cellStyle name="Normal 12 12 3 9" xfId="3761" xr:uid="{09C746D3-BA1B-4CA8-8E46-FEAEAF418531}"/>
    <cellStyle name="Normal 12 12 4" xfId="3762" xr:uid="{6703254F-C678-496C-BD33-A52E5D52BFCF}"/>
    <cellStyle name="Normal 12 12 4 2" xfId="3763" xr:uid="{BF0C50DA-1D12-4B25-867D-506E4ED3F6F0}"/>
    <cellStyle name="Normal 12 12 4 2 2" xfId="3764" xr:uid="{DA079E53-8A5D-4760-BB28-BE38E15861A1}"/>
    <cellStyle name="Normal 12 12 4 3" xfId="3765" xr:uid="{724D90FC-220A-4234-992F-4852A91D821F}"/>
    <cellStyle name="Normal 12 12 4 4" xfId="3766" xr:uid="{AA671229-B8A3-4D8D-B20D-6358E6DC35E0}"/>
    <cellStyle name="Normal 12 12 4 5" xfId="3767" xr:uid="{C9C9A00B-6D8E-4940-B77B-A89DD3387463}"/>
    <cellStyle name="Normal 12 12 5" xfId="3768" xr:uid="{98C0FD29-BBCB-467B-BCC8-135451CB2A4D}"/>
    <cellStyle name="Normal 12 12 5 2" xfId="3769" xr:uid="{43085EEE-9650-472C-A16D-34524A15785C}"/>
    <cellStyle name="Normal 12 12 6" xfId="3770" xr:uid="{B6798BF1-E376-4712-A521-9FECED60A69E}"/>
    <cellStyle name="Normal 12 12 7" xfId="3771" xr:uid="{C2E6DC98-7AAC-46EA-BDE7-97D0FF5A6338}"/>
    <cellStyle name="Normal 12 12 8" xfId="3772" xr:uid="{3602E1BC-7839-4BEB-B681-0A09A185AEE1}"/>
    <cellStyle name="Normal 12 12 9" xfId="3773" xr:uid="{BC1283E3-7B68-45E9-8A4E-4D61C1D7DD5D}"/>
    <cellStyle name="Normal 12 13" xfId="3774" xr:uid="{4D4DAABD-AA22-41B4-9990-7514F7206E36}"/>
    <cellStyle name="Normal 12 13 10" xfId="3775" xr:uid="{3CAB4156-6231-447E-B945-1C451D1F836B}"/>
    <cellStyle name="Normal 12 13 11" xfId="3776" xr:uid="{C3F394B3-34F8-4549-833C-9AE2F89ED86C}"/>
    <cellStyle name="Normal 12 13 12" xfId="3777" xr:uid="{CDE5A551-7E3A-49C3-BD17-4A6E818996FF}"/>
    <cellStyle name="Normal 12 13 13" xfId="3778" xr:uid="{1F2D271A-3B39-430B-A636-C5CFC7290D26}"/>
    <cellStyle name="Normal 12 13 14" xfId="3779" xr:uid="{85941D58-93A7-42C6-9DF2-7A6FC4A28C05}"/>
    <cellStyle name="Normal 12 13 2" xfId="3780" xr:uid="{C1686386-20EA-4441-B587-B165781C88DF}"/>
    <cellStyle name="Normal 12 13 2 10" xfId="3781" xr:uid="{22A41548-3535-42EA-97A3-08CEC64281CA}"/>
    <cellStyle name="Normal 12 13 2 11" xfId="3782" xr:uid="{EBB99BFB-3C55-4AB9-BC0A-DC0352E555EB}"/>
    <cellStyle name="Normal 12 13 2 12" xfId="3783" xr:uid="{540D922F-6920-4515-8089-28247C8D74CD}"/>
    <cellStyle name="Normal 12 13 2 13" xfId="3784" xr:uid="{3B7C7D8B-9F46-46EF-9E2F-6814F21DEC9A}"/>
    <cellStyle name="Normal 12 13 2 2" xfId="3785" xr:uid="{4CDAC1EF-2D53-4CCD-AC58-7A072E82E178}"/>
    <cellStyle name="Normal 12 13 2 2 10" xfId="3786" xr:uid="{3DA734F5-20D5-4AEC-9DCE-6D3AFBF07DF5}"/>
    <cellStyle name="Normal 12 13 2 2 11" xfId="3787" xr:uid="{7D450975-576B-4288-A085-6E3868D88491}"/>
    <cellStyle name="Normal 12 13 2 2 2" xfId="3788" xr:uid="{65257BE0-6AD5-4DD5-9035-B9F5D79E786B}"/>
    <cellStyle name="Normal 12 13 2 2 2 2" xfId="3789" xr:uid="{31DE9544-BE60-4E50-AAEB-2A156A376620}"/>
    <cellStyle name="Normal 12 13 2 2 2 2 2" xfId="3790" xr:uid="{7D0A416E-220B-4F65-92A1-62AAFA69EBFD}"/>
    <cellStyle name="Normal 12 13 2 2 2 3" xfId="3791" xr:uid="{DAE3C319-D7A6-4ADC-99AD-6C5F15B3063E}"/>
    <cellStyle name="Normal 12 13 2 2 2 4" xfId="3792" xr:uid="{B42063A1-5682-4A8F-A01F-2C9684A82FF5}"/>
    <cellStyle name="Normal 12 13 2 2 2 5" xfId="3793" xr:uid="{7A59CAAD-A2B8-4A94-8E2D-85DBE1730F4F}"/>
    <cellStyle name="Normal 12 13 2 2 3" xfId="3794" xr:uid="{F82690E3-9F6C-41A7-82D9-11E3200B7BBA}"/>
    <cellStyle name="Normal 12 13 2 2 3 2" xfId="3795" xr:uid="{5A759085-173C-4190-A7CD-81550BDEA218}"/>
    <cellStyle name="Normal 12 13 2 2 4" xfId="3796" xr:uid="{BB6BE6B9-5E29-48A4-82FC-CEFB060361F4}"/>
    <cellStyle name="Normal 12 13 2 2 5" xfId="3797" xr:uid="{7358C52D-71F0-4E67-AF53-F6F717925ACF}"/>
    <cellStyle name="Normal 12 13 2 2 6" xfId="3798" xr:uid="{23B2A456-D115-492A-A850-EE5173FAB349}"/>
    <cellStyle name="Normal 12 13 2 2 7" xfId="3799" xr:uid="{6F57EEB9-0CFA-4B0B-A08B-1CA1E0B0D0D3}"/>
    <cellStyle name="Normal 12 13 2 2 8" xfId="3800" xr:uid="{1F1CDE6C-B6BE-45B9-A49D-0726E7B8E2EF}"/>
    <cellStyle name="Normal 12 13 2 2 9" xfId="3801" xr:uid="{6DA3CD35-A158-4E96-BC42-3D1BAB6C8E9F}"/>
    <cellStyle name="Normal 12 13 2 3" xfId="3802" xr:uid="{A787549D-BC66-467A-9FA6-131F53B6AC33}"/>
    <cellStyle name="Normal 12 13 2 3 2" xfId="3803" xr:uid="{66739043-CA14-4E60-9F40-D08DFE7FADC2}"/>
    <cellStyle name="Normal 12 13 2 3 2 2" xfId="3804" xr:uid="{B24F52A9-C990-4EA6-BB44-D2BE829DBE98}"/>
    <cellStyle name="Normal 12 13 2 3 3" xfId="3805" xr:uid="{0679B069-FF87-4A72-BDE5-F0AE9C990461}"/>
    <cellStyle name="Normal 12 13 2 3 4" xfId="3806" xr:uid="{3227E428-4F16-4271-8884-91463BB036AC}"/>
    <cellStyle name="Normal 12 13 2 3 5" xfId="3807" xr:uid="{E13307B8-D0C4-40B3-BE31-9747421E5F0B}"/>
    <cellStyle name="Normal 12 13 2 4" xfId="3808" xr:uid="{945B26CB-B366-4740-B7D6-304E01AEFDCA}"/>
    <cellStyle name="Normal 12 13 2 4 2" xfId="3809" xr:uid="{3C140EE2-ACF3-4DA7-BA87-D85EB469A2CF}"/>
    <cellStyle name="Normal 12 13 2 5" xfId="3810" xr:uid="{47712882-44F2-4F6F-862D-CEF1802472F1}"/>
    <cellStyle name="Normal 12 13 2 6" xfId="3811" xr:uid="{C0F42DC1-91B1-4D2E-9794-147BB81F2FC9}"/>
    <cellStyle name="Normal 12 13 2 7" xfId="3812" xr:uid="{68295926-F8AA-4C88-A7D6-F2F34ABA6A0B}"/>
    <cellStyle name="Normal 12 13 2 8" xfId="3813" xr:uid="{E5F47B78-42B3-41DD-898A-0E3D902A29C2}"/>
    <cellStyle name="Normal 12 13 2 9" xfId="3814" xr:uid="{17F5DA3A-DDE7-4D76-86C0-C29E051141EB}"/>
    <cellStyle name="Normal 12 13 3" xfId="3815" xr:uid="{886AD749-0CD7-4E23-8AA5-53F99049EF56}"/>
    <cellStyle name="Normal 12 13 3 10" xfId="3816" xr:uid="{A423A168-ADA7-4D6D-9039-71C4FF35EA67}"/>
    <cellStyle name="Normal 12 13 3 11" xfId="3817" xr:uid="{85162BFC-81EB-421E-AF7D-DD997D68CE95}"/>
    <cellStyle name="Normal 12 13 3 2" xfId="3818" xr:uid="{B9D47C13-4E8B-4986-B005-BEFF0B8FB7AC}"/>
    <cellStyle name="Normal 12 13 3 2 2" xfId="3819" xr:uid="{CD4FBC65-2AE4-4F80-B1C9-16EE0B58FB8D}"/>
    <cellStyle name="Normal 12 13 3 2 2 2" xfId="3820" xr:uid="{F547EEF6-024F-4350-9C06-5268D93BAA45}"/>
    <cellStyle name="Normal 12 13 3 2 3" xfId="3821" xr:uid="{0E9DE7C7-CFB4-4009-8B34-CB5650B402B0}"/>
    <cellStyle name="Normal 12 13 3 2 4" xfId="3822" xr:uid="{43B8731A-1AC7-40A5-A31E-F93617677E40}"/>
    <cellStyle name="Normal 12 13 3 2 5" xfId="3823" xr:uid="{586C607F-8E74-4E85-8C9C-D62F1C8EF52E}"/>
    <cellStyle name="Normal 12 13 3 3" xfId="3824" xr:uid="{B8EDE318-C1F4-4CEA-AB0E-AA09AB96359E}"/>
    <cellStyle name="Normal 12 13 3 3 2" xfId="3825" xr:uid="{BAE20B71-2560-4BBB-B975-039825100280}"/>
    <cellStyle name="Normal 12 13 3 4" xfId="3826" xr:uid="{E5E58C4C-54C6-4525-8A25-22B617DB7AA2}"/>
    <cellStyle name="Normal 12 13 3 5" xfId="3827" xr:uid="{F4039707-5B4D-4ABE-B982-1D7161E16A76}"/>
    <cellStyle name="Normal 12 13 3 6" xfId="3828" xr:uid="{A1C28D30-0CD9-409A-A2C7-51433CB5D641}"/>
    <cellStyle name="Normal 12 13 3 7" xfId="3829" xr:uid="{58D4AE81-1F27-4976-A261-9C42E420A336}"/>
    <cellStyle name="Normal 12 13 3 8" xfId="3830" xr:uid="{F173299D-7BFC-4010-903D-BA255BC3D617}"/>
    <cellStyle name="Normal 12 13 3 9" xfId="3831" xr:uid="{3D82AFC6-0DC3-4EB5-86DF-3FE4CEE87EE8}"/>
    <cellStyle name="Normal 12 13 4" xfId="3832" xr:uid="{A9E05A5B-F987-4F89-AD94-F7EFD1B3C12E}"/>
    <cellStyle name="Normal 12 13 4 2" xfId="3833" xr:uid="{D4B4B125-BABB-4820-A41B-D8CC0261C45B}"/>
    <cellStyle name="Normal 12 13 4 2 2" xfId="3834" xr:uid="{ECE1BF94-FB9B-4DD1-8490-250F4E44CC61}"/>
    <cellStyle name="Normal 12 13 4 3" xfId="3835" xr:uid="{56C75094-67C1-4654-86E9-9288607EE03C}"/>
    <cellStyle name="Normal 12 13 4 4" xfId="3836" xr:uid="{4A7720BE-89BE-4864-BC11-4772BEC13EB7}"/>
    <cellStyle name="Normal 12 13 4 5" xfId="3837" xr:uid="{3C88D8BF-A059-46C7-807F-9349BB082D45}"/>
    <cellStyle name="Normal 12 13 5" xfId="3838" xr:uid="{43DF15ED-CF8A-4E1C-B70D-B4A7076F0BAF}"/>
    <cellStyle name="Normal 12 13 5 2" xfId="3839" xr:uid="{AE05E9C6-5323-490C-8874-AD2D52FF824A}"/>
    <cellStyle name="Normal 12 13 6" xfId="3840" xr:uid="{FBAFC28C-0CC2-42A4-8C49-7DB71EB5ABAC}"/>
    <cellStyle name="Normal 12 13 7" xfId="3841" xr:uid="{F365D446-C3EC-4F47-BC54-ED986578F548}"/>
    <cellStyle name="Normal 12 13 8" xfId="3842" xr:uid="{11AF64BF-067F-4151-B370-2D162784CB9A}"/>
    <cellStyle name="Normal 12 13 9" xfId="3843" xr:uid="{37B3B68F-B16B-48E9-881C-F1021C72FF19}"/>
    <cellStyle name="Normal 12 14" xfId="3844" xr:uid="{B1F6104F-C569-4F9B-8B60-F5573F7E9564}"/>
    <cellStyle name="Normal 12 14 10" xfId="3845" xr:uid="{5639F7E5-B8FF-4CDC-887B-819E7615A612}"/>
    <cellStyle name="Normal 12 14 11" xfId="3846" xr:uid="{3F9C4089-EA99-406B-AE27-E333FC88B88D}"/>
    <cellStyle name="Normal 12 14 12" xfId="3847" xr:uid="{BE40ED9F-C1BF-4A79-B712-9E385306BDB0}"/>
    <cellStyle name="Normal 12 14 13" xfId="3848" xr:uid="{66273F04-227C-4F39-AF4F-408BDDBC6E24}"/>
    <cellStyle name="Normal 12 14 14" xfId="3849" xr:uid="{C2090F96-79D8-4F1B-817F-75F3454D82D0}"/>
    <cellStyle name="Normal 12 14 2" xfId="3850" xr:uid="{E1F4B642-744F-4C64-899A-EB2C2BC86479}"/>
    <cellStyle name="Normal 12 14 2 10" xfId="3851" xr:uid="{2974636B-5028-4FA4-ABE5-3A2377FFAD5D}"/>
    <cellStyle name="Normal 12 14 2 11" xfId="3852" xr:uid="{274051A3-7528-4A79-BDEE-643CC31EBBAD}"/>
    <cellStyle name="Normal 12 14 2 12" xfId="3853" xr:uid="{B1216771-10B1-44BE-8526-572F787909B1}"/>
    <cellStyle name="Normal 12 14 2 13" xfId="3854" xr:uid="{082C4537-259D-4B8E-A145-EFE4BACCA325}"/>
    <cellStyle name="Normal 12 14 2 2" xfId="3855" xr:uid="{768913AE-B628-45C3-9B09-CA9ACD06B579}"/>
    <cellStyle name="Normal 12 14 2 2 10" xfId="3856" xr:uid="{BC14B5B1-72B5-498D-BA56-206B55254440}"/>
    <cellStyle name="Normal 12 14 2 2 11" xfId="3857" xr:uid="{AA1A4926-BFFA-41CE-BBC4-60DA08260825}"/>
    <cellStyle name="Normal 12 14 2 2 2" xfId="3858" xr:uid="{326CBCDF-CB8D-4E83-8724-3AB27728BC8E}"/>
    <cellStyle name="Normal 12 14 2 2 2 2" xfId="3859" xr:uid="{D615D72F-A2CD-473D-8EA2-3195C56F40DB}"/>
    <cellStyle name="Normal 12 14 2 2 2 2 2" xfId="3860" xr:uid="{55959DCD-9158-4BEF-A82F-46F7BF832B77}"/>
    <cellStyle name="Normal 12 14 2 2 2 3" xfId="3861" xr:uid="{82341157-D6FC-46CF-B9DB-9BE42CB01A91}"/>
    <cellStyle name="Normal 12 14 2 2 2 4" xfId="3862" xr:uid="{E311420A-DF86-4F4C-A5C1-A2687BCBF84B}"/>
    <cellStyle name="Normal 12 14 2 2 2 5" xfId="3863" xr:uid="{2ABD6AB0-6598-4892-B6E8-A22265B4EE4A}"/>
    <cellStyle name="Normal 12 14 2 2 3" xfId="3864" xr:uid="{FD6178C4-EC12-4DC8-AD04-D27D4FBDE338}"/>
    <cellStyle name="Normal 12 14 2 2 3 2" xfId="3865" xr:uid="{7C6EC4C8-679B-4C0E-A46B-7699002EE196}"/>
    <cellStyle name="Normal 12 14 2 2 4" xfId="3866" xr:uid="{E7189333-364D-4FE5-9343-D754025D8034}"/>
    <cellStyle name="Normal 12 14 2 2 5" xfId="3867" xr:uid="{B1AEF4AA-74F8-44BC-B968-F71EEBEFC1EC}"/>
    <cellStyle name="Normal 12 14 2 2 6" xfId="3868" xr:uid="{5F04CF62-0214-49F1-8C94-A6D03F5E1E7F}"/>
    <cellStyle name="Normal 12 14 2 2 7" xfId="3869" xr:uid="{7B04D649-D3AD-4058-AAA8-9EAB37025FE9}"/>
    <cellStyle name="Normal 12 14 2 2 8" xfId="3870" xr:uid="{7D40EBCC-E926-4D63-A8AB-7F955161FF8C}"/>
    <cellStyle name="Normal 12 14 2 2 9" xfId="3871" xr:uid="{AB412ABB-0C45-4743-B5F7-5183A73C7EC4}"/>
    <cellStyle name="Normal 12 14 2 3" xfId="3872" xr:uid="{34AD79CC-31AA-40E4-9F62-68D3B87F636E}"/>
    <cellStyle name="Normal 12 14 2 3 2" xfId="3873" xr:uid="{6D431F03-E8F9-455A-8F54-CE1CAD375901}"/>
    <cellStyle name="Normal 12 14 2 3 2 2" xfId="3874" xr:uid="{34A8322B-EEFB-44DD-B2B0-AC5339AF025B}"/>
    <cellStyle name="Normal 12 14 2 3 3" xfId="3875" xr:uid="{0B66D2D3-D880-4416-BC5A-439E17DD8C87}"/>
    <cellStyle name="Normal 12 14 2 3 4" xfId="3876" xr:uid="{27DF60F0-FCB1-4E11-9833-1B68551AA7E6}"/>
    <cellStyle name="Normal 12 14 2 3 5" xfId="3877" xr:uid="{D80AA0CC-24E0-4CA8-BF09-A80F741DE9D4}"/>
    <cellStyle name="Normal 12 14 2 4" xfId="3878" xr:uid="{8C28C0C5-8AF9-48CD-9D02-25B49EB450F3}"/>
    <cellStyle name="Normal 12 14 2 4 2" xfId="3879" xr:uid="{ED94BECE-45AA-40D9-8BC7-7239F3E61801}"/>
    <cellStyle name="Normal 12 14 2 5" xfId="3880" xr:uid="{42646DC4-ED4A-4215-BB14-D8DB2B50AE87}"/>
    <cellStyle name="Normal 12 14 2 6" xfId="3881" xr:uid="{488F6037-170A-4A6C-8BE0-B38C0405EBF8}"/>
    <cellStyle name="Normal 12 14 2 7" xfId="3882" xr:uid="{C43A0D00-B2E8-49EC-802E-0874333A23EF}"/>
    <cellStyle name="Normal 12 14 2 8" xfId="3883" xr:uid="{A3C54665-D0A8-4E0E-B375-BB7732882BE8}"/>
    <cellStyle name="Normal 12 14 2 9" xfId="3884" xr:uid="{1F629D5E-0793-4C7D-92E6-21AA7F3A6C0E}"/>
    <cellStyle name="Normal 12 14 3" xfId="3885" xr:uid="{6C5CF43E-27F3-4499-9924-A43B05395A57}"/>
    <cellStyle name="Normal 12 14 3 10" xfId="3886" xr:uid="{CF561F91-661E-4D92-803A-6693E98D61AA}"/>
    <cellStyle name="Normal 12 14 3 11" xfId="3887" xr:uid="{1236049D-477F-4C6F-8547-BFEDD3BAA282}"/>
    <cellStyle name="Normal 12 14 3 2" xfId="3888" xr:uid="{F793CDC6-3971-429B-A1B1-E847E9AEC944}"/>
    <cellStyle name="Normal 12 14 3 2 2" xfId="3889" xr:uid="{3BF23AD5-FEEF-40B4-8B84-445CA5404F64}"/>
    <cellStyle name="Normal 12 14 3 2 2 2" xfId="3890" xr:uid="{C1722030-C584-4EF2-AB36-2E3E8DB3B0E8}"/>
    <cellStyle name="Normal 12 14 3 2 3" xfId="3891" xr:uid="{E3D6275A-12AA-4385-94F5-6A52EEBE5549}"/>
    <cellStyle name="Normal 12 14 3 2 4" xfId="3892" xr:uid="{A420385A-0AB2-4AB2-903D-6D6C38A624AD}"/>
    <cellStyle name="Normal 12 14 3 2 5" xfId="3893" xr:uid="{9DF8338A-1D1E-48FF-BCE0-1A6CFB6D3945}"/>
    <cellStyle name="Normal 12 14 3 3" xfId="3894" xr:uid="{4CDF82CF-44DA-4722-ABFB-6F8CA1AED0AD}"/>
    <cellStyle name="Normal 12 14 3 3 2" xfId="3895" xr:uid="{3D859CFD-141C-409E-9CA1-E8ED4ADE9AE7}"/>
    <cellStyle name="Normal 12 14 3 4" xfId="3896" xr:uid="{651A3DD6-85C9-4D11-9F60-58A0C6EB178E}"/>
    <cellStyle name="Normal 12 14 3 5" xfId="3897" xr:uid="{EF60F724-99C8-49D9-91B9-E1AE96303674}"/>
    <cellStyle name="Normal 12 14 3 6" xfId="3898" xr:uid="{85854EC0-BC09-4B28-8220-52F21DAD4F21}"/>
    <cellStyle name="Normal 12 14 3 7" xfId="3899" xr:uid="{86334884-94B0-49F6-B3E7-3EABE483A1F0}"/>
    <cellStyle name="Normal 12 14 3 8" xfId="3900" xr:uid="{12B413A8-17FD-453F-845B-7ECA68995B66}"/>
    <cellStyle name="Normal 12 14 3 9" xfId="3901" xr:uid="{D069C9F0-62DE-449A-842D-7612573D0F27}"/>
    <cellStyle name="Normal 12 14 4" xfId="3902" xr:uid="{37A1340B-E825-4737-A94B-DCF66FB8D435}"/>
    <cellStyle name="Normal 12 14 4 2" xfId="3903" xr:uid="{FD54A3A9-35F1-4252-9F1E-74AB235BE8E9}"/>
    <cellStyle name="Normal 12 14 4 2 2" xfId="3904" xr:uid="{60F782A7-4599-4128-9EEC-947EE755D961}"/>
    <cellStyle name="Normal 12 14 4 3" xfId="3905" xr:uid="{53F6F1C2-0C59-4D10-8127-8D9C04733171}"/>
    <cellStyle name="Normal 12 14 4 4" xfId="3906" xr:uid="{D6EFAB7E-2479-4EFD-854A-85432731A53F}"/>
    <cellStyle name="Normal 12 14 4 5" xfId="3907" xr:uid="{8F4E68A4-A619-4F8F-88AD-0B9DE8736ACA}"/>
    <cellStyle name="Normal 12 14 5" xfId="3908" xr:uid="{D28B57BB-B0CB-45C4-8131-A0114966F383}"/>
    <cellStyle name="Normal 12 14 5 2" xfId="3909" xr:uid="{B89D0ED1-BF91-4056-BAA5-0358C8C29AA5}"/>
    <cellStyle name="Normal 12 14 6" xfId="3910" xr:uid="{6CC61745-FF1F-4EE6-8363-9A45416734B1}"/>
    <cellStyle name="Normal 12 14 7" xfId="3911" xr:uid="{E720088F-90D4-482A-8801-0310C453F11D}"/>
    <cellStyle name="Normal 12 14 8" xfId="3912" xr:uid="{AF193019-99D4-48A1-A880-FE084E4A2BBF}"/>
    <cellStyle name="Normal 12 14 9" xfId="3913" xr:uid="{0E828971-18BD-4DA9-9964-B7D7F99CADAA}"/>
    <cellStyle name="Normal 12 15" xfId="3914" xr:uid="{713E144C-4D83-47BE-A529-E207FC2CC5ED}"/>
    <cellStyle name="Normal 12 15 10" xfId="3915" xr:uid="{3B60D906-5691-4827-96A3-EBE90D4F7406}"/>
    <cellStyle name="Normal 12 15 11" xfId="3916" xr:uid="{8E691F30-DC6F-43C5-A43D-FBD361EF7DFB}"/>
    <cellStyle name="Normal 12 15 12" xfId="3917" xr:uid="{7F01C69D-4DEF-48EA-8ED6-3580C31A5C07}"/>
    <cellStyle name="Normal 12 15 13" xfId="3918" xr:uid="{BB1BC34E-042C-4D18-9542-1DDDA622290C}"/>
    <cellStyle name="Normal 12 15 14" xfId="3919" xr:uid="{EB566E27-CF2D-454D-8B74-046E0AF14C2D}"/>
    <cellStyle name="Normal 12 15 2" xfId="3920" xr:uid="{FA182B33-D524-4980-B8F6-BDB001EBCE0C}"/>
    <cellStyle name="Normal 12 15 2 10" xfId="3921" xr:uid="{9CB5B5FD-AD05-4D81-B9E2-967CD095E638}"/>
    <cellStyle name="Normal 12 15 2 11" xfId="3922" xr:uid="{5A3E660F-14F3-43DC-8896-5BDA8C04F89E}"/>
    <cellStyle name="Normal 12 15 2 12" xfId="3923" xr:uid="{F06B34FC-216D-4F3D-A2F9-3494C000E228}"/>
    <cellStyle name="Normal 12 15 2 13" xfId="3924" xr:uid="{89A53823-AECF-4128-ABC7-94C93225628E}"/>
    <cellStyle name="Normal 12 15 2 2" xfId="3925" xr:uid="{514E0D6F-F999-428F-9DA7-9ACEB2F4A040}"/>
    <cellStyle name="Normal 12 15 2 2 10" xfId="3926" xr:uid="{77F9F3B1-DC31-4CDA-83C5-C12030786630}"/>
    <cellStyle name="Normal 12 15 2 2 11" xfId="3927" xr:uid="{B78E314A-82BE-4D49-9119-F0C12294DCA5}"/>
    <cellStyle name="Normal 12 15 2 2 2" xfId="3928" xr:uid="{81599136-E515-4970-815B-AF6CEAE089D5}"/>
    <cellStyle name="Normal 12 15 2 2 2 2" xfId="3929" xr:uid="{118EBE32-B371-4810-893E-C012C6A12D5E}"/>
    <cellStyle name="Normal 12 15 2 2 2 2 2" xfId="3930" xr:uid="{BFB09864-0A6B-4D43-A4C1-0230944F5AFC}"/>
    <cellStyle name="Normal 12 15 2 2 2 3" xfId="3931" xr:uid="{F1B2D2D5-4AAE-479B-8DF6-33ABCED02EE1}"/>
    <cellStyle name="Normal 12 15 2 2 2 4" xfId="3932" xr:uid="{7B4F2813-7A78-4D9A-996C-E6AAEDBD129D}"/>
    <cellStyle name="Normal 12 15 2 2 2 5" xfId="3933" xr:uid="{70A92E7D-76A7-4ED7-9035-3D90FADE0469}"/>
    <cellStyle name="Normal 12 15 2 2 3" xfId="3934" xr:uid="{0E01BE89-30E1-440A-BF4A-62984720AEAF}"/>
    <cellStyle name="Normal 12 15 2 2 3 2" xfId="3935" xr:uid="{BD5DA5E2-4FB6-440D-B1B4-94FDA332AE21}"/>
    <cellStyle name="Normal 12 15 2 2 4" xfId="3936" xr:uid="{5A4F7C9B-CB01-4DCE-875A-DE1111333D9A}"/>
    <cellStyle name="Normal 12 15 2 2 5" xfId="3937" xr:uid="{B1295CC8-5D23-4BAE-B37D-9978208C8102}"/>
    <cellStyle name="Normal 12 15 2 2 6" xfId="3938" xr:uid="{C857DF34-1005-4ED6-8D48-DD55E1A279A9}"/>
    <cellStyle name="Normal 12 15 2 2 7" xfId="3939" xr:uid="{3BE4EE90-35D5-44F5-B64D-CC98F833AAC1}"/>
    <cellStyle name="Normal 12 15 2 2 8" xfId="3940" xr:uid="{7EF6ED0F-4BBB-407C-BCB0-8D1E2E7FBD57}"/>
    <cellStyle name="Normal 12 15 2 2 9" xfId="3941" xr:uid="{D415A906-8311-4147-87A4-B3BCED1C13A6}"/>
    <cellStyle name="Normal 12 15 2 3" xfId="3942" xr:uid="{E59E101C-1111-46E3-8D59-C4B2413A03F2}"/>
    <cellStyle name="Normal 12 15 2 3 2" xfId="3943" xr:uid="{98F3331F-8B9A-48B5-B35C-36C700724E04}"/>
    <cellStyle name="Normal 12 15 2 3 2 2" xfId="3944" xr:uid="{7B7B528A-AFF7-4680-94BB-0BFCADD1363C}"/>
    <cellStyle name="Normal 12 15 2 3 3" xfId="3945" xr:uid="{4BF3D98D-EBCA-46F1-9E6A-E3C8FB809855}"/>
    <cellStyle name="Normal 12 15 2 3 4" xfId="3946" xr:uid="{822F9F0D-774C-4DED-A9FF-BB509E1FBD5D}"/>
    <cellStyle name="Normal 12 15 2 3 5" xfId="3947" xr:uid="{7231093B-A62E-4076-AB7B-8188A39F2681}"/>
    <cellStyle name="Normal 12 15 2 4" xfId="3948" xr:uid="{E6B9F8DE-6D2D-4FF4-90B7-535862DD0CAE}"/>
    <cellStyle name="Normal 12 15 2 4 2" xfId="3949" xr:uid="{DA04BC2D-775C-4CE3-8B56-E77A76FE1712}"/>
    <cellStyle name="Normal 12 15 2 5" xfId="3950" xr:uid="{C1076098-92C7-41FB-9C5B-EC8EA86CFB1F}"/>
    <cellStyle name="Normal 12 15 2 6" xfId="3951" xr:uid="{6481FE87-5F85-43FE-A887-5F03F5AF532F}"/>
    <cellStyle name="Normal 12 15 2 7" xfId="3952" xr:uid="{50EC5B81-1C9E-44D5-A89C-70D28FFFCDEE}"/>
    <cellStyle name="Normal 12 15 2 8" xfId="3953" xr:uid="{0C09EA92-8139-4669-BBB2-766A52C6CE02}"/>
    <cellStyle name="Normal 12 15 2 9" xfId="3954" xr:uid="{39D517E2-E68B-43C6-8748-B41CB9526AFE}"/>
    <cellStyle name="Normal 12 15 3" xfId="3955" xr:uid="{24724F9C-B069-40C3-9738-D58D7428EBE4}"/>
    <cellStyle name="Normal 12 15 3 10" xfId="3956" xr:uid="{5C7EEF75-82D8-4DDB-ACBA-D35B17754212}"/>
    <cellStyle name="Normal 12 15 3 11" xfId="3957" xr:uid="{B3C185B2-FB4D-45CE-BC1E-E90E1C4886C4}"/>
    <cellStyle name="Normal 12 15 3 2" xfId="3958" xr:uid="{F58AE391-B234-4EC1-BFD9-4B051B971056}"/>
    <cellStyle name="Normal 12 15 3 2 2" xfId="3959" xr:uid="{2A373B1D-FEAC-4E19-B663-28FBD1AD98E5}"/>
    <cellStyle name="Normal 12 15 3 2 2 2" xfId="3960" xr:uid="{C4CDCB24-6CC6-4B03-BED8-47D335054CA5}"/>
    <cellStyle name="Normal 12 15 3 2 3" xfId="3961" xr:uid="{1A51652C-BD0F-40E7-8683-D1ED59FBADA2}"/>
    <cellStyle name="Normal 12 15 3 2 4" xfId="3962" xr:uid="{EAA38517-42AB-4874-90D3-65150D6F6A7A}"/>
    <cellStyle name="Normal 12 15 3 2 5" xfId="3963" xr:uid="{754DA370-50D6-4782-95D9-773E8B8CE234}"/>
    <cellStyle name="Normal 12 15 3 3" xfId="3964" xr:uid="{6ED9C231-BAD7-4A86-ABFD-75D87E05E142}"/>
    <cellStyle name="Normal 12 15 3 3 2" xfId="3965" xr:uid="{FD6EE777-9D3E-4A04-BC8B-83CC45D0A3D6}"/>
    <cellStyle name="Normal 12 15 3 4" xfId="3966" xr:uid="{28AB476A-5603-4ECA-BB5B-90DFB7A4F92E}"/>
    <cellStyle name="Normal 12 15 3 5" xfId="3967" xr:uid="{D20CECEB-993B-479F-B2B4-0278CBBACFB0}"/>
    <cellStyle name="Normal 12 15 3 6" xfId="3968" xr:uid="{CFC7BB0C-7BDB-4213-B712-A6B5C0F44F62}"/>
    <cellStyle name="Normal 12 15 3 7" xfId="3969" xr:uid="{675DDE55-D82E-484B-81A0-F9E8C3F057A6}"/>
    <cellStyle name="Normal 12 15 3 8" xfId="3970" xr:uid="{633DED61-CF32-4DD1-8E68-988927477E12}"/>
    <cellStyle name="Normal 12 15 3 9" xfId="3971" xr:uid="{55050A33-DA13-461A-A890-8C2D24E9BA93}"/>
    <cellStyle name="Normal 12 15 4" xfId="3972" xr:uid="{377D8B8E-135D-435B-990F-803B2735E7F6}"/>
    <cellStyle name="Normal 12 15 4 2" xfId="3973" xr:uid="{957DB9C4-B780-4A57-B3D6-B085DDFD1ED9}"/>
    <cellStyle name="Normal 12 15 4 2 2" xfId="3974" xr:uid="{06C99279-1A77-4276-B7A9-FC2D6DF671AE}"/>
    <cellStyle name="Normal 12 15 4 3" xfId="3975" xr:uid="{A5AC08CA-3A49-4836-A4F1-160114DB3A94}"/>
    <cellStyle name="Normal 12 15 4 4" xfId="3976" xr:uid="{E6CE64C3-89E4-488D-8F27-92CA2C998B60}"/>
    <cellStyle name="Normal 12 15 4 5" xfId="3977" xr:uid="{2311D932-8AF9-4930-9AF8-0EBB9B5C15FC}"/>
    <cellStyle name="Normal 12 15 5" xfId="3978" xr:uid="{AA1B85A2-478C-45BE-9594-7A1644F8DEF6}"/>
    <cellStyle name="Normal 12 15 5 2" xfId="3979" xr:uid="{137C5DBE-1D04-4152-B781-D076884E305D}"/>
    <cellStyle name="Normal 12 15 6" xfId="3980" xr:uid="{0AF92696-81A4-4C69-A807-C3479C6F4ECD}"/>
    <cellStyle name="Normal 12 15 7" xfId="3981" xr:uid="{694C621D-A430-44C8-8F29-1DCD5E88ED94}"/>
    <cellStyle name="Normal 12 15 8" xfId="3982" xr:uid="{867E9193-3B78-4335-B8BA-B3CD9B5C48EC}"/>
    <cellStyle name="Normal 12 15 9" xfId="3983" xr:uid="{EA6B0BB6-CD33-4754-A79F-1E25E1305E93}"/>
    <cellStyle name="Normal 12 16" xfId="3984" xr:uid="{3A2F9381-380F-449A-9F65-71FE9C2C0E8F}"/>
    <cellStyle name="Normal 12 16 10" xfId="3985" xr:uid="{6226140F-1AC3-4CC3-9279-9F6B40BF2461}"/>
    <cellStyle name="Normal 12 16 11" xfId="3986" xr:uid="{0AB11648-10B8-4E97-818C-2F2F258111B5}"/>
    <cellStyle name="Normal 12 16 12" xfId="3987" xr:uid="{5AAE7919-BBCB-4E7E-BE57-BD73B5D3AD39}"/>
    <cellStyle name="Normal 12 16 13" xfId="3988" xr:uid="{6C5E24EE-AC59-42B8-9A24-30D9F151162B}"/>
    <cellStyle name="Normal 12 16 14" xfId="3989" xr:uid="{7A3EFBDA-95A4-4D93-90E4-B2924DA883DF}"/>
    <cellStyle name="Normal 12 16 2" xfId="3990" xr:uid="{D92298BB-5E67-403A-BFFC-E7AC9D470DA2}"/>
    <cellStyle name="Normal 12 16 2 10" xfId="3991" xr:uid="{FC59758F-8D47-447D-9DD4-99CDBC733CEC}"/>
    <cellStyle name="Normal 12 16 2 11" xfId="3992" xr:uid="{DE7FB5E8-0DB7-4068-A459-080126C08B29}"/>
    <cellStyle name="Normal 12 16 2 12" xfId="3993" xr:uid="{B07066E0-9645-4329-8B58-BAC3B57B4E89}"/>
    <cellStyle name="Normal 12 16 2 13" xfId="3994" xr:uid="{4DBCA7CF-A6E5-42F6-A003-65DB8364EC24}"/>
    <cellStyle name="Normal 12 16 2 2" xfId="3995" xr:uid="{44BEB9CA-9090-4176-9ACD-5E0ED502A3D8}"/>
    <cellStyle name="Normal 12 16 2 2 10" xfId="3996" xr:uid="{8BE0345B-E42B-4BFA-8CBA-CFFC5CA9408F}"/>
    <cellStyle name="Normal 12 16 2 2 11" xfId="3997" xr:uid="{41C423AF-C4F1-49DD-807F-A9B10CE2877D}"/>
    <cellStyle name="Normal 12 16 2 2 2" xfId="3998" xr:uid="{240BEFF2-3C63-456D-8DE5-4D891923037A}"/>
    <cellStyle name="Normal 12 16 2 2 2 2" xfId="3999" xr:uid="{6511759A-2392-45A9-9A7C-8892E98CCF61}"/>
    <cellStyle name="Normal 12 16 2 2 2 2 2" xfId="4000" xr:uid="{28E1E765-713C-476F-A0E4-EDB49E40327B}"/>
    <cellStyle name="Normal 12 16 2 2 2 3" xfId="4001" xr:uid="{9842F78C-0433-41FF-A870-F37FC57EA31D}"/>
    <cellStyle name="Normal 12 16 2 2 2 4" xfId="4002" xr:uid="{4B75959B-98AB-4F4C-A436-C6E6FC318E35}"/>
    <cellStyle name="Normal 12 16 2 2 2 5" xfId="4003" xr:uid="{16E2D2E5-BDE4-4226-8A6B-139931738711}"/>
    <cellStyle name="Normal 12 16 2 2 3" xfId="4004" xr:uid="{07F313A0-9E27-4816-8E51-873E48900D5C}"/>
    <cellStyle name="Normal 12 16 2 2 3 2" xfId="4005" xr:uid="{3CB35A4D-DA32-429C-BB56-570D756CE6DA}"/>
    <cellStyle name="Normal 12 16 2 2 4" xfId="4006" xr:uid="{573E12A6-5DA3-4846-8392-FDBFFAD0B25E}"/>
    <cellStyle name="Normal 12 16 2 2 5" xfId="4007" xr:uid="{2B1065DC-8C60-49C3-9BD2-073840F22874}"/>
    <cellStyle name="Normal 12 16 2 2 6" xfId="4008" xr:uid="{50DC95F7-3168-4127-A1C6-014C964FE1A6}"/>
    <cellStyle name="Normal 12 16 2 2 7" xfId="4009" xr:uid="{0EC62239-C472-4D18-9571-6E7DE5024E34}"/>
    <cellStyle name="Normal 12 16 2 2 8" xfId="4010" xr:uid="{433E4F7D-76F7-4EC7-9939-3CC4422C0963}"/>
    <cellStyle name="Normal 12 16 2 2 9" xfId="4011" xr:uid="{00A6EE20-C9C1-4530-B2C9-0D88CDE0B323}"/>
    <cellStyle name="Normal 12 16 2 3" xfId="4012" xr:uid="{319F29FB-34A6-4DF3-BD9C-E64AE15B44B2}"/>
    <cellStyle name="Normal 12 16 2 3 2" xfId="4013" xr:uid="{18F8CDE2-8A01-4863-93AE-992970775896}"/>
    <cellStyle name="Normal 12 16 2 3 2 2" xfId="4014" xr:uid="{E13C2315-CDA6-4072-9AC1-063855876D17}"/>
    <cellStyle name="Normal 12 16 2 3 3" xfId="4015" xr:uid="{880A310D-AB2A-4A1D-A5A8-FFBBE5D12FEE}"/>
    <cellStyle name="Normal 12 16 2 3 4" xfId="4016" xr:uid="{809F0089-BFC6-4CD9-AC9E-DC82C3B74747}"/>
    <cellStyle name="Normal 12 16 2 3 5" xfId="4017" xr:uid="{C783D55B-1801-410F-8784-7886C14BEC5A}"/>
    <cellStyle name="Normal 12 16 2 4" xfId="4018" xr:uid="{5382246D-A721-4C02-BD90-668089EE9FD1}"/>
    <cellStyle name="Normal 12 16 2 4 2" xfId="4019" xr:uid="{EB3082C0-BCF0-4556-9151-9EAF616DC51C}"/>
    <cellStyle name="Normal 12 16 2 5" xfId="4020" xr:uid="{132CFFCD-B760-49FD-83B7-DAB46F66E51D}"/>
    <cellStyle name="Normal 12 16 2 6" xfId="4021" xr:uid="{E65B49B5-D201-4B4D-AD2E-2D14BE4B47EE}"/>
    <cellStyle name="Normal 12 16 2 7" xfId="4022" xr:uid="{DFCD220C-6E58-4B39-8E2B-E49F2B0F3946}"/>
    <cellStyle name="Normal 12 16 2 8" xfId="4023" xr:uid="{01F7576F-BCE0-4E8E-B389-B76D17629206}"/>
    <cellStyle name="Normal 12 16 2 9" xfId="4024" xr:uid="{A91A7AB8-6896-4DEA-9A62-467293B5512A}"/>
    <cellStyle name="Normal 12 16 3" xfId="4025" xr:uid="{1FECC3E2-7299-4DA6-8895-4707B9ECC4C9}"/>
    <cellStyle name="Normal 12 16 3 10" xfId="4026" xr:uid="{7FCF87AA-DFDE-429C-9E01-CA8A7C81841A}"/>
    <cellStyle name="Normal 12 16 3 11" xfId="4027" xr:uid="{A105852D-2F2A-48C0-BC1A-40F5FC669254}"/>
    <cellStyle name="Normal 12 16 3 2" xfId="4028" xr:uid="{415BF5A1-BB16-4C29-8A6A-50C0829DE412}"/>
    <cellStyle name="Normal 12 16 3 2 2" xfId="4029" xr:uid="{2A108B08-1EDE-455E-B8CB-90BD19D540E7}"/>
    <cellStyle name="Normal 12 16 3 2 2 2" xfId="4030" xr:uid="{51D690D2-7020-4AAD-9CED-122B025416E0}"/>
    <cellStyle name="Normal 12 16 3 2 3" xfId="4031" xr:uid="{AF493832-52AE-4542-A186-B9E422069435}"/>
    <cellStyle name="Normal 12 16 3 2 4" xfId="4032" xr:uid="{9ECC3782-64BE-40F6-B8FD-98A2770D14CD}"/>
    <cellStyle name="Normal 12 16 3 2 5" xfId="4033" xr:uid="{17FCAD6C-BD2A-4451-B282-BE73ED5533B8}"/>
    <cellStyle name="Normal 12 16 3 3" xfId="4034" xr:uid="{E7AB2D4F-7C60-4727-86BB-2243CF364C23}"/>
    <cellStyle name="Normal 12 16 3 3 2" xfId="4035" xr:uid="{DAB1DCFD-5EAC-4871-881E-36ED203C216D}"/>
    <cellStyle name="Normal 12 16 3 4" xfId="4036" xr:uid="{98AC9A7E-6C4C-4713-82C9-A11B448C4B41}"/>
    <cellStyle name="Normal 12 16 3 5" xfId="4037" xr:uid="{8568EA80-A32D-48CC-A542-6849F91B1402}"/>
    <cellStyle name="Normal 12 16 3 6" xfId="4038" xr:uid="{59EFC38C-590E-4325-B0EC-41DDC8D1867F}"/>
    <cellStyle name="Normal 12 16 3 7" xfId="4039" xr:uid="{0676ED79-D693-4C1C-9727-C397F38F95C2}"/>
    <cellStyle name="Normal 12 16 3 8" xfId="4040" xr:uid="{88C96516-6A2A-4041-9C16-81FAC6D0846A}"/>
    <cellStyle name="Normal 12 16 3 9" xfId="4041" xr:uid="{A7267655-625D-4D33-A9A4-1C41F5A29A90}"/>
    <cellStyle name="Normal 12 16 4" xfId="4042" xr:uid="{CEEB3976-741D-42F7-AF8E-B8C730277CA8}"/>
    <cellStyle name="Normal 12 16 4 2" xfId="4043" xr:uid="{94226D86-C6C2-4982-8557-3A158FBE3481}"/>
    <cellStyle name="Normal 12 16 4 2 2" xfId="4044" xr:uid="{4A1BFFF5-6DE1-4833-9D20-87D75E0DF1F7}"/>
    <cellStyle name="Normal 12 16 4 3" xfId="4045" xr:uid="{DD6BAF35-9D65-481A-A0BE-7FCB24100353}"/>
    <cellStyle name="Normal 12 16 4 4" xfId="4046" xr:uid="{DE3B3C1C-0113-46B3-8F0B-30F37A46DB84}"/>
    <cellStyle name="Normal 12 16 4 5" xfId="4047" xr:uid="{61D13D3D-A6ED-422C-AE25-FA957B64FF87}"/>
    <cellStyle name="Normal 12 16 5" xfId="4048" xr:uid="{3DB8B28E-98A4-40F5-9D75-BE414F75DB22}"/>
    <cellStyle name="Normal 12 16 5 2" xfId="4049" xr:uid="{B15CFF94-76D4-42E3-BD11-1421ABC6717E}"/>
    <cellStyle name="Normal 12 16 6" xfId="4050" xr:uid="{169A7E87-002A-41DE-9EC9-B9812AF5EA27}"/>
    <cellStyle name="Normal 12 16 7" xfId="4051" xr:uid="{E914CB02-E3C4-4EB8-8E12-345E1374E563}"/>
    <cellStyle name="Normal 12 16 8" xfId="4052" xr:uid="{CBC3BA3D-1EC7-4DE2-BB73-F19B8B1F3D6C}"/>
    <cellStyle name="Normal 12 16 9" xfId="4053" xr:uid="{2A918013-DE08-4C41-AFF2-C039059C0369}"/>
    <cellStyle name="Normal 12 17" xfId="4054" xr:uid="{4A753ADE-BA6F-4D64-879C-C4FD041B0D41}"/>
    <cellStyle name="Normal 12 17 10" xfId="4055" xr:uid="{7627BAE6-D872-489F-9409-D556A9D2B1EC}"/>
    <cellStyle name="Normal 12 17 11" xfId="4056" xr:uid="{7E8224CC-F2FA-451C-8016-2D9DE4CA9B2C}"/>
    <cellStyle name="Normal 12 17 12" xfId="4057" xr:uid="{C92DE53D-E397-4D8C-B322-6830CA6224BE}"/>
    <cellStyle name="Normal 12 17 13" xfId="4058" xr:uid="{F8A6A39B-D2FC-4184-BBE3-5DD415469A87}"/>
    <cellStyle name="Normal 12 17 14" xfId="4059" xr:uid="{A2D64EEC-9A7F-46E6-B419-28D196747C21}"/>
    <cellStyle name="Normal 12 17 2" xfId="4060" xr:uid="{3A0A0580-8135-4042-A557-27F463DB5A7E}"/>
    <cellStyle name="Normal 12 17 2 10" xfId="4061" xr:uid="{D8B2779B-80B1-49E2-A360-F9E11B2CAD7A}"/>
    <cellStyle name="Normal 12 17 2 11" xfId="4062" xr:uid="{ABB3779B-3B8E-437B-860E-D1F32023BEBC}"/>
    <cellStyle name="Normal 12 17 2 12" xfId="4063" xr:uid="{A34E611D-B70E-4458-BF7D-C2A569B5AB20}"/>
    <cellStyle name="Normal 12 17 2 13" xfId="4064" xr:uid="{B74BDE67-4AE8-4DEB-8427-2F48A558F34C}"/>
    <cellStyle name="Normal 12 17 2 2" xfId="4065" xr:uid="{F9E24C8A-50D2-4893-A7C8-80424A6419D5}"/>
    <cellStyle name="Normal 12 17 2 2 10" xfId="4066" xr:uid="{58137DF6-78DE-4564-9886-8AF68505346B}"/>
    <cellStyle name="Normal 12 17 2 2 11" xfId="4067" xr:uid="{1D5CA382-9CE0-4871-B0C8-EF7A03577EFC}"/>
    <cellStyle name="Normal 12 17 2 2 2" xfId="4068" xr:uid="{2773176A-1AF2-451A-8E62-4147450ABE4C}"/>
    <cellStyle name="Normal 12 17 2 2 2 2" xfId="4069" xr:uid="{5DBC1C8F-524A-456A-9DC3-3CA3B5522B81}"/>
    <cellStyle name="Normal 12 17 2 2 2 2 2" xfId="4070" xr:uid="{092801D2-1D72-435A-8C4F-1A3904D67BFE}"/>
    <cellStyle name="Normal 12 17 2 2 2 3" xfId="4071" xr:uid="{A30C80CA-B38E-47AB-9FA4-5BE5F8A1677A}"/>
    <cellStyle name="Normal 12 17 2 2 2 4" xfId="4072" xr:uid="{5E41F500-1CAA-455E-A5D3-F50C4A9A50A9}"/>
    <cellStyle name="Normal 12 17 2 2 2 5" xfId="4073" xr:uid="{3AC8EE53-1BB1-484C-B2C5-C74693047D5A}"/>
    <cellStyle name="Normal 12 17 2 2 3" xfId="4074" xr:uid="{72632277-E1C0-44F1-9701-0F6A59D24300}"/>
    <cellStyle name="Normal 12 17 2 2 3 2" xfId="4075" xr:uid="{EB64B70F-23F9-4F4B-A4F3-D54FC7B633DD}"/>
    <cellStyle name="Normal 12 17 2 2 4" xfId="4076" xr:uid="{8039CC1A-A375-46D4-9998-2413EEBF2D3D}"/>
    <cellStyle name="Normal 12 17 2 2 5" xfId="4077" xr:uid="{6A250B4C-C159-484F-A2DB-9BEB4D3046D8}"/>
    <cellStyle name="Normal 12 17 2 2 6" xfId="4078" xr:uid="{3F729A69-E7FE-4127-B527-4DB2C3C7F969}"/>
    <cellStyle name="Normal 12 17 2 2 7" xfId="4079" xr:uid="{92CD2AF4-8659-4B26-9622-634FAA00CD65}"/>
    <cellStyle name="Normal 12 17 2 2 8" xfId="4080" xr:uid="{1A30F180-5491-492A-B734-F3A9E25E1622}"/>
    <cellStyle name="Normal 12 17 2 2 9" xfId="4081" xr:uid="{817F0171-5229-4916-A54F-38603BEAFF9D}"/>
    <cellStyle name="Normal 12 17 2 3" xfId="4082" xr:uid="{AB5DEE33-ED11-44A6-A127-D5A1FBC96BC4}"/>
    <cellStyle name="Normal 12 17 2 3 2" xfId="4083" xr:uid="{6074BD6B-4CF8-47A9-81BD-9B0F2C5A4E4A}"/>
    <cellStyle name="Normal 12 17 2 3 2 2" xfId="4084" xr:uid="{95525B0F-F192-429A-8D3E-90F19AD1E414}"/>
    <cellStyle name="Normal 12 17 2 3 3" xfId="4085" xr:uid="{8609303B-32F2-439A-9F36-EAD3F3374354}"/>
    <cellStyle name="Normal 12 17 2 3 4" xfId="4086" xr:uid="{ED5229ED-A932-4EB0-A978-5385EB16CC34}"/>
    <cellStyle name="Normal 12 17 2 3 5" xfId="4087" xr:uid="{30A5A749-2091-4EE7-8EB3-B5E35D86994B}"/>
    <cellStyle name="Normal 12 17 2 4" xfId="4088" xr:uid="{CC8CF95F-0A5B-4BF5-97EA-592631A95CED}"/>
    <cellStyle name="Normal 12 17 2 4 2" xfId="4089" xr:uid="{0D7FB53B-6F5A-48F0-9ADD-4CE68E4F52BC}"/>
    <cellStyle name="Normal 12 17 2 5" xfId="4090" xr:uid="{B4EFF00C-BC1D-40C2-9B57-3C3ABC76D0FB}"/>
    <cellStyle name="Normal 12 17 2 6" xfId="4091" xr:uid="{8A1CC22A-8437-4C20-BBE6-9995DF5C1194}"/>
    <cellStyle name="Normal 12 17 2 7" xfId="4092" xr:uid="{E58D0B12-F92A-4DB9-BB55-338488086E14}"/>
    <cellStyle name="Normal 12 17 2 8" xfId="4093" xr:uid="{7D82C008-B62A-4C84-AE76-6382E76F9DA3}"/>
    <cellStyle name="Normal 12 17 2 9" xfId="4094" xr:uid="{96355311-FF60-4E2C-8C90-65DD6CBAF57C}"/>
    <cellStyle name="Normal 12 17 3" xfId="4095" xr:uid="{FFBD9033-A78E-4D7D-AB2B-0EF49CCBAF6F}"/>
    <cellStyle name="Normal 12 17 3 10" xfId="4096" xr:uid="{F2B35E45-8EBA-4081-87FE-4C3DE0B2D897}"/>
    <cellStyle name="Normal 12 17 3 11" xfId="4097" xr:uid="{EFAF01A9-5F06-4E47-9365-056BC50E9501}"/>
    <cellStyle name="Normal 12 17 3 2" xfId="4098" xr:uid="{75967DCD-1084-423F-A7F7-CF2880BD161A}"/>
    <cellStyle name="Normal 12 17 3 2 2" xfId="4099" xr:uid="{99E3FE26-B870-41FB-A606-09DA1AD15C9D}"/>
    <cellStyle name="Normal 12 17 3 2 2 2" xfId="4100" xr:uid="{0FBE2A92-5F6B-48F1-9E45-F820000DE77C}"/>
    <cellStyle name="Normal 12 17 3 2 3" xfId="4101" xr:uid="{83002FAE-5FA5-4D5D-9DF8-82B00B3811FA}"/>
    <cellStyle name="Normal 12 17 3 2 4" xfId="4102" xr:uid="{9D310D4E-4BA7-4599-A425-28F36050A568}"/>
    <cellStyle name="Normal 12 17 3 2 5" xfId="4103" xr:uid="{A81F39BA-F363-4363-B911-87DCF3BDDB72}"/>
    <cellStyle name="Normal 12 17 3 3" xfId="4104" xr:uid="{7E104EBB-BED9-4663-A1DE-BC84612ABA70}"/>
    <cellStyle name="Normal 12 17 3 3 2" xfId="4105" xr:uid="{C38743DA-133F-45F8-8016-88C85714B233}"/>
    <cellStyle name="Normal 12 17 3 4" xfId="4106" xr:uid="{D1BFB8DB-C7CB-4A76-B573-5486B03C9C5A}"/>
    <cellStyle name="Normal 12 17 3 5" xfId="4107" xr:uid="{4126DD9A-FD97-4C5F-84FC-59BDB0435C85}"/>
    <cellStyle name="Normal 12 17 3 6" xfId="4108" xr:uid="{68ED51DB-C287-4667-AE5F-97930124F535}"/>
    <cellStyle name="Normal 12 17 3 7" xfId="4109" xr:uid="{B0568646-9020-454D-9005-E90AD29AF51E}"/>
    <cellStyle name="Normal 12 17 3 8" xfId="4110" xr:uid="{571A4EFD-A519-4BD3-A677-9BE1912288D1}"/>
    <cellStyle name="Normal 12 17 3 9" xfId="4111" xr:uid="{A3E27718-E50B-4DAC-88AA-803710204221}"/>
    <cellStyle name="Normal 12 17 4" xfId="4112" xr:uid="{E79B2EB4-7D6E-4B86-A6DD-A1E6B1C64910}"/>
    <cellStyle name="Normal 12 17 4 2" xfId="4113" xr:uid="{45871470-2684-46BE-BF6B-B408A4E73F65}"/>
    <cellStyle name="Normal 12 17 4 2 2" xfId="4114" xr:uid="{2C57D21C-3660-4658-B98A-BBB2A2755CE8}"/>
    <cellStyle name="Normal 12 17 4 3" xfId="4115" xr:uid="{BB13AC97-090A-49B4-A6BC-7B6A4F5BAEF9}"/>
    <cellStyle name="Normal 12 17 4 4" xfId="4116" xr:uid="{222FA5CD-3C89-41E8-9129-A12E88622F83}"/>
    <cellStyle name="Normal 12 17 4 5" xfId="4117" xr:uid="{2C4B7776-AAC8-4B97-AB50-AD7B85AC75CF}"/>
    <cellStyle name="Normal 12 17 5" xfId="4118" xr:uid="{E4C05A0E-11B3-4D92-91D2-C195E99E24CB}"/>
    <cellStyle name="Normal 12 17 5 2" xfId="4119" xr:uid="{52052D27-12C9-4C1C-B09A-F09E99A14F45}"/>
    <cellStyle name="Normal 12 17 6" xfId="4120" xr:uid="{F77F2583-1C1D-4AB3-9908-BE07A1422CE5}"/>
    <cellStyle name="Normal 12 17 7" xfId="4121" xr:uid="{FA267C34-DE8C-43AB-BA54-DE69B8D04B96}"/>
    <cellStyle name="Normal 12 17 8" xfId="4122" xr:uid="{53F626D7-B788-4321-B9C4-ACAE7B1F4CC4}"/>
    <cellStyle name="Normal 12 17 9" xfId="4123" xr:uid="{F44EE6A1-70D8-4CDD-8286-C71B18D12194}"/>
    <cellStyle name="Normal 12 18" xfId="4124" xr:uid="{EC59C9A1-331B-49DD-BB06-62695FC9BD21}"/>
    <cellStyle name="Normal 12 18 10" xfId="4125" xr:uid="{EE62FE4C-C4EE-4365-B73F-B596B02BD7C6}"/>
    <cellStyle name="Normal 12 18 11" xfId="4126" xr:uid="{E4C19E12-92E0-4A25-93EB-9E3E66F95E61}"/>
    <cellStyle name="Normal 12 18 12" xfId="4127" xr:uid="{0B4500E6-7012-4791-9834-70E1D0CC633B}"/>
    <cellStyle name="Normal 12 18 13" xfId="4128" xr:uid="{4C1FD31C-AF54-4FF2-A33F-9F684F809C6A}"/>
    <cellStyle name="Normal 12 18 14" xfId="4129" xr:uid="{2A1B3DDC-51CF-4364-8BB6-F833E7FB5EF8}"/>
    <cellStyle name="Normal 12 18 2" xfId="4130" xr:uid="{0BF5646D-593B-45BB-A7FE-2A16F499FB4E}"/>
    <cellStyle name="Normal 12 18 2 10" xfId="4131" xr:uid="{A6648793-0E37-4DB5-AF4C-DD541F2033A9}"/>
    <cellStyle name="Normal 12 18 2 11" xfId="4132" xr:uid="{1A8B5592-60D7-4339-B634-65392FCC7417}"/>
    <cellStyle name="Normal 12 18 2 12" xfId="4133" xr:uid="{6C4DA30B-9B16-424B-94A3-0660C9E6C2A0}"/>
    <cellStyle name="Normal 12 18 2 13" xfId="4134" xr:uid="{FF415FBF-879D-45F3-8029-3CE7A14BBBEF}"/>
    <cellStyle name="Normal 12 18 2 2" xfId="4135" xr:uid="{6F72664E-9D67-44FF-8AE9-F3250CE71819}"/>
    <cellStyle name="Normal 12 18 2 2 10" xfId="4136" xr:uid="{E2A24A9C-BB03-403C-937A-25B97D650E31}"/>
    <cellStyle name="Normal 12 18 2 2 11" xfId="4137" xr:uid="{BC9BB871-3AF3-4ADE-A727-C5DE548F9FD7}"/>
    <cellStyle name="Normal 12 18 2 2 2" xfId="4138" xr:uid="{64ED4ABA-091B-49F0-894B-2221E988AB3D}"/>
    <cellStyle name="Normal 12 18 2 2 2 2" xfId="4139" xr:uid="{7A813EC8-ECF8-449D-96B9-BE5F6C035650}"/>
    <cellStyle name="Normal 12 18 2 2 2 2 2" xfId="4140" xr:uid="{2ED5FA91-E66F-45D4-97A5-CA6C409575A8}"/>
    <cellStyle name="Normal 12 18 2 2 2 3" xfId="4141" xr:uid="{43374907-AE04-4DEB-A53C-90C9B5736A30}"/>
    <cellStyle name="Normal 12 18 2 2 2 4" xfId="4142" xr:uid="{D05396CB-1CDA-44FC-AC72-19CF2B81A101}"/>
    <cellStyle name="Normal 12 18 2 2 2 5" xfId="4143" xr:uid="{FD8B998D-F6B6-4D93-8D6A-26A1D2BDC6DC}"/>
    <cellStyle name="Normal 12 18 2 2 3" xfId="4144" xr:uid="{E3116B12-EDF3-46E6-BF1F-C2CC225989E4}"/>
    <cellStyle name="Normal 12 18 2 2 3 2" xfId="4145" xr:uid="{5D39C6BF-E389-4232-9540-DC111C404C98}"/>
    <cellStyle name="Normal 12 18 2 2 4" xfId="4146" xr:uid="{25AC2A4E-7EC9-4865-9F25-DC58D13D90F0}"/>
    <cellStyle name="Normal 12 18 2 2 5" xfId="4147" xr:uid="{34984689-FD5A-49E8-81E2-507DF24ADD5F}"/>
    <cellStyle name="Normal 12 18 2 2 6" xfId="4148" xr:uid="{33546374-4569-4113-A0EA-12DF27FC0E75}"/>
    <cellStyle name="Normal 12 18 2 2 7" xfId="4149" xr:uid="{116EE644-6F60-4451-8F2A-5E660875BA0B}"/>
    <cellStyle name="Normal 12 18 2 2 8" xfId="4150" xr:uid="{EB6A2274-7E7B-4A3D-8FA5-4DA26129B981}"/>
    <cellStyle name="Normal 12 18 2 2 9" xfId="4151" xr:uid="{48039BF5-489E-486C-9D83-AFC60AEDB4C9}"/>
    <cellStyle name="Normal 12 18 2 3" xfId="4152" xr:uid="{316BECC9-008C-435F-A177-7987A98C1CA3}"/>
    <cellStyle name="Normal 12 18 2 3 2" xfId="4153" xr:uid="{EC744B77-7D6D-4BE3-9DF1-279F2A8C8ABD}"/>
    <cellStyle name="Normal 12 18 2 3 2 2" xfId="4154" xr:uid="{7F6EFA76-3D20-468F-9803-A1D2D41BA27D}"/>
    <cellStyle name="Normal 12 18 2 3 3" xfId="4155" xr:uid="{2F99D5D5-193D-4DCC-83ED-1E4B11BA09CE}"/>
    <cellStyle name="Normal 12 18 2 3 4" xfId="4156" xr:uid="{915B39D6-8382-47DF-8BFC-1661387EE540}"/>
    <cellStyle name="Normal 12 18 2 3 5" xfId="4157" xr:uid="{1CB8D4C8-52DA-450D-96B3-ECA3D5B5F5DA}"/>
    <cellStyle name="Normal 12 18 2 4" xfId="4158" xr:uid="{27A0B741-6637-4722-A6C0-6B5146EF3D51}"/>
    <cellStyle name="Normal 12 18 2 4 2" xfId="4159" xr:uid="{9539C2A0-C8C8-4F25-ABC6-4AB458CB70E6}"/>
    <cellStyle name="Normal 12 18 2 5" xfId="4160" xr:uid="{BB8A8705-8295-4CB1-8BFF-9EE71642EDD6}"/>
    <cellStyle name="Normal 12 18 2 6" xfId="4161" xr:uid="{CEA9AEC1-9D92-4482-B547-3A48EA50651A}"/>
    <cellStyle name="Normal 12 18 2 7" xfId="4162" xr:uid="{8EA26792-CE80-4847-B9B5-3D496B65F704}"/>
    <cellStyle name="Normal 12 18 2 8" xfId="4163" xr:uid="{5B0517E3-5AD3-4E47-A071-A1DD04BBD2B6}"/>
    <cellStyle name="Normal 12 18 2 9" xfId="4164" xr:uid="{B70F7C5A-D223-4EA3-863F-8D0D6DE9A45B}"/>
    <cellStyle name="Normal 12 18 3" xfId="4165" xr:uid="{056A5155-1F78-479C-958E-9D43C57ED86D}"/>
    <cellStyle name="Normal 12 18 3 10" xfId="4166" xr:uid="{55632B15-B4CE-4ED9-9285-B741AC019698}"/>
    <cellStyle name="Normal 12 18 3 11" xfId="4167" xr:uid="{E2C62737-3479-4E29-9C1A-DB8A158B807A}"/>
    <cellStyle name="Normal 12 18 3 2" xfId="4168" xr:uid="{CD9B0599-2436-480A-9F39-C7D2164B9137}"/>
    <cellStyle name="Normal 12 18 3 2 2" xfId="4169" xr:uid="{8F59E48B-BC0F-4B85-A73C-0D0B1CA30E2E}"/>
    <cellStyle name="Normal 12 18 3 2 2 2" xfId="4170" xr:uid="{4AEBDFD5-67A6-4019-819E-4165AD479B72}"/>
    <cellStyle name="Normal 12 18 3 2 3" xfId="4171" xr:uid="{DE1A726E-D7F0-438B-97E8-AC784C321735}"/>
    <cellStyle name="Normal 12 18 3 2 4" xfId="4172" xr:uid="{D5CE3634-3D17-402C-89AE-58F54943ED16}"/>
    <cellStyle name="Normal 12 18 3 2 5" xfId="4173" xr:uid="{1081D6BD-6983-463E-80A3-FB3E8AA13007}"/>
    <cellStyle name="Normal 12 18 3 3" xfId="4174" xr:uid="{2A330619-CDA4-43A1-973E-A1683BD9150A}"/>
    <cellStyle name="Normal 12 18 3 3 2" xfId="4175" xr:uid="{8169DF09-807C-43D8-8603-CCE51850FB17}"/>
    <cellStyle name="Normal 12 18 3 4" xfId="4176" xr:uid="{4FB354C6-DAF5-4B47-966D-D1746F6C06D2}"/>
    <cellStyle name="Normal 12 18 3 5" xfId="4177" xr:uid="{16AAAADD-5023-4056-8B70-4FEAEC00C00F}"/>
    <cellStyle name="Normal 12 18 3 6" xfId="4178" xr:uid="{A0D9567D-3298-4AC2-8A0B-94DB3DC3AB22}"/>
    <cellStyle name="Normal 12 18 3 7" xfId="4179" xr:uid="{38C95BED-C233-4067-890D-53A2DE0C6B90}"/>
    <cellStyle name="Normal 12 18 3 8" xfId="4180" xr:uid="{D6D489F6-9992-49C4-8CB4-5003910F55DC}"/>
    <cellStyle name="Normal 12 18 3 9" xfId="4181" xr:uid="{3FDE58AE-BD8A-4634-B082-B8EA62C042A1}"/>
    <cellStyle name="Normal 12 18 4" xfId="4182" xr:uid="{D1CEAE56-9C5C-46EB-914B-01A69EB525AA}"/>
    <cellStyle name="Normal 12 18 4 2" xfId="4183" xr:uid="{6A185DFF-25DF-4BB1-AE76-FE187519D572}"/>
    <cellStyle name="Normal 12 18 4 2 2" xfId="4184" xr:uid="{BDAAC115-EAA1-49A0-B2A8-D5C695B36EA8}"/>
    <cellStyle name="Normal 12 18 4 3" xfId="4185" xr:uid="{5C902A20-02F5-4656-9B81-ACE87121554F}"/>
    <cellStyle name="Normal 12 18 4 4" xfId="4186" xr:uid="{D8A79569-EDD4-4BEC-B323-50D131E97192}"/>
    <cellStyle name="Normal 12 18 4 5" xfId="4187" xr:uid="{B183426D-F5A0-4B1E-96F2-3CD1C338CC05}"/>
    <cellStyle name="Normal 12 18 5" xfId="4188" xr:uid="{BD1FA897-81D0-41D5-B196-928A6ECDFCBC}"/>
    <cellStyle name="Normal 12 18 5 2" xfId="4189" xr:uid="{A66715D0-0031-4B3F-B0F9-A7FF6577635F}"/>
    <cellStyle name="Normal 12 18 6" xfId="4190" xr:uid="{87E0C7C2-011E-4C0A-A70D-93DC6F8DC9A3}"/>
    <cellStyle name="Normal 12 18 7" xfId="4191" xr:uid="{67C3501D-A1BF-4A07-BA15-F73A8C4C7180}"/>
    <cellStyle name="Normal 12 18 8" xfId="4192" xr:uid="{1396F954-D31A-4BB0-AAB1-4977ABABA7D5}"/>
    <cellStyle name="Normal 12 18 9" xfId="4193" xr:uid="{88A0D561-950E-4816-844C-08890CDA6895}"/>
    <cellStyle name="Normal 12 19" xfId="4194" xr:uid="{4783FC07-95CF-4495-B040-73FBBDF2B3A9}"/>
    <cellStyle name="Normal 12 19 10" xfId="4195" xr:uid="{1FF7AE43-BB98-4CAD-A25F-97B77F2DE88C}"/>
    <cellStyle name="Normal 12 19 11" xfId="4196" xr:uid="{04397A69-BD6C-4FA7-AE2C-9EF73346CD16}"/>
    <cellStyle name="Normal 12 19 12" xfId="4197" xr:uid="{1BFB51EA-EC47-4F62-AFD1-364EA9E3A256}"/>
    <cellStyle name="Normal 12 19 13" xfId="4198" xr:uid="{5A117DCB-8FD8-40F7-9886-26821BD53B5A}"/>
    <cellStyle name="Normal 12 19 14" xfId="4199" xr:uid="{3DD38857-6229-4D59-9288-072B7A351155}"/>
    <cellStyle name="Normal 12 19 2" xfId="4200" xr:uid="{AF3A2D4E-470D-4964-9BE6-3C65E5FEB7DD}"/>
    <cellStyle name="Normal 12 19 2 10" xfId="4201" xr:uid="{A1DE6A12-35DC-4971-9281-593D9927DE43}"/>
    <cellStyle name="Normal 12 19 2 11" xfId="4202" xr:uid="{433AAD6E-E4E6-43A7-BE60-28CB78642AF1}"/>
    <cellStyle name="Normal 12 19 2 12" xfId="4203" xr:uid="{5DE4BBD0-596A-4675-9573-8C677053AE36}"/>
    <cellStyle name="Normal 12 19 2 13" xfId="4204" xr:uid="{9DE2F530-03A8-4450-9457-9E8533CF4CC6}"/>
    <cellStyle name="Normal 12 19 2 2" xfId="4205" xr:uid="{6F18F63D-E758-46D3-BD27-9012474FCAFD}"/>
    <cellStyle name="Normal 12 19 2 2 10" xfId="4206" xr:uid="{3CBAD63B-DD1D-4F72-AE77-5F1EA5BFFB46}"/>
    <cellStyle name="Normal 12 19 2 2 11" xfId="4207" xr:uid="{0EE2C47A-4D01-4281-9B33-4EF1C7608CCB}"/>
    <cellStyle name="Normal 12 19 2 2 2" xfId="4208" xr:uid="{DC9D1F07-33D6-40CB-99C6-0A489CBD5B84}"/>
    <cellStyle name="Normal 12 19 2 2 2 2" xfId="4209" xr:uid="{C8BA19DA-85BC-44C7-AD8A-2E529829F0C0}"/>
    <cellStyle name="Normal 12 19 2 2 2 2 2" xfId="4210" xr:uid="{4415ABDB-0863-4054-9695-160FEFAF0CE1}"/>
    <cellStyle name="Normal 12 19 2 2 2 3" xfId="4211" xr:uid="{FC0DE508-1B16-47E7-BE0A-CC6AB3474CA5}"/>
    <cellStyle name="Normal 12 19 2 2 2 4" xfId="4212" xr:uid="{634721BA-3D66-4BC0-8E1D-AC4FA52B6A9A}"/>
    <cellStyle name="Normal 12 19 2 2 2 5" xfId="4213" xr:uid="{2C26C554-75DF-4D63-A07A-27173EF5666C}"/>
    <cellStyle name="Normal 12 19 2 2 3" xfId="4214" xr:uid="{8880A280-24C9-419D-B10C-EFA2D9BB6858}"/>
    <cellStyle name="Normal 12 19 2 2 3 2" xfId="4215" xr:uid="{89E3DDA8-DD93-4AB6-BC4B-612944B074A0}"/>
    <cellStyle name="Normal 12 19 2 2 4" xfId="4216" xr:uid="{903D8EC9-E307-494C-8419-9D9F15592357}"/>
    <cellStyle name="Normal 12 19 2 2 5" xfId="4217" xr:uid="{4C18C167-DB89-4CBA-98E8-80C25B3D0F71}"/>
    <cellStyle name="Normal 12 19 2 2 6" xfId="4218" xr:uid="{6DC08207-B041-465D-BB86-F7712334347F}"/>
    <cellStyle name="Normal 12 19 2 2 7" xfId="4219" xr:uid="{5BBB47C6-6F79-4732-9D12-8361F8955A01}"/>
    <cellStyle name="Normal 12 19 2 2 8" xfId="4220" xr:uid="{F4C01688-7FEB-4FE7-82E1-453C08D6AE20}"/>
    <cellStyle name="Normal 12 19 2 2 9" xfId="4221" xr:uid="{638845D5-57E7-4941-9A6B-E33488234C37}"/>
    <cellStyle name="Normal 12 19 2 3" xfId="4222" xr:uid="{AE6175DC-1D5B-48D4-A238-9F6551F1DF33}"/>
    <cellStyle name="Normal 12 19 2 3 2" xfId="4223" xr:uid="{E862FE87-1212-4F82-8C3D-CFB07EAA9F16}"/>
    <cellStyle name="Normal 12 19 2 3 2 2" xfId="4224" xr:uid="{9603D691-521F-481E-867C-BF744F06FA5E}"/>
    <cellStyle name="Normal 12 19 2 3 3" xfId="4225" xr:uid="{EA90E183-A1CD-451C-A7FA-9C7920B08223}"/>
    <cellStyle name="Normal 12 19 2 3 4" xfId="4226" xr:uid="{139C309F-AF02-470B-9E88-A2AFB7E4C2FB}"/>
    <cellStyle name="Normal 12 19 2 3 5" xfId="4227" xr:uid="{1E94AA12-B25E-45FA-9932-A3D8D1AC30CF}"/>
    <cellStyle name="Normal 12 19 2 4" xfId="4228" xr:uid="{95C79721-AE60-4832-BED5-F1255BFBA961}"/>
    <cellStyle name="Normal 12 19 2 4 2" xfId="4229" xr:uid="{733038A1-C904-4EEC-8CA3-49C43F04C756}"/>
    <cellStyle name="Normal 12 19 2 5" xfId="4230" xr:uid="{50A8B083-F0AC-4821-8DFE-D6D72264A169}"/>
    <cellStyle name="Normal 12 19 2 6" xfId="4231" xr:uid="{8BE89C9F-2B22-4A2F-A701-7225092C834D}"/>
    <cellStyle name="Normal 12 19 2 7" xfId="4232" xr:uid="{B93013FD-B4AA-4331-93F8-DA300A7B3B01}"/>
    <cellStyle name="Normal 12 19 2 8" xfId="4233" xr:uid="{B20789CD-3646-4D0F-8937-594FCCA17F09}"/>
    <cellStyle name="Normal 12 19 2 9" xfId="4234" xr:uid="{D4BF2DBE-618E-4DE1-9E90-5D03FAD0E1F0}"/>
    <cellStyle name="Normal 12 19 3" xfId="4235" xr:uid="{45A8E29C-9A50-4E34-976F-0414570D9616}"/>
    <cellStyle name="Normal 12 19 3 10" xfId="4236" xr:uid="{08B07F04-6D43-4848-B80A-B57403F9881C}"/>
    <cellStyle name="Normal 12 19 3 11" xfId="4237" xr:uid="{1515FF17-877E-4BB1-A6A6-B31352A9093C}"/>
    <cellStyle name="Normal 12 19 3 2" xfId="4238" xr:uid="{C5F0417A-4A26-4B9D-B5F8-FE19BDF4FBD6}"/>
    <cellStyle name="Normal 12 19 3 2 2" xfId="4239" xr:uid="{7C0C00C1-B115-4FE3-9AC5-1C6CB8700292}"/>
    <cellStyle name="Normal 12 19 3 2 2 2" xfId="4240" xr:uid="{4C395E32-990B-4651-9FB7-6A9CC074A0E6}"/>
    <cellStyle name="Normal 12 19 3 2 3" xfId="4241" xr:uid="{A46F6DDB-66A0-426D-B8EC-01EFFDA2D9BE}"/>
    <cellStyle name="Normal 12 19 3 2 4" xfId="4242" xr:uid="{4F39A00A-1F28-4F2B-9B0F-14C43FDEE445}"/>
    <cellStyle name="Normal 12 19 3 2 5" xfId="4243" xr:uid="{7B2E2B82-F62A-4FCF-9BE9-4AF836324D08}"/>
    <cellStyle name="Normal 12 19 3 3" xfId="4244" xr:uid="{A844D409-892F-4A56-950C-26DA9B351F8D}"/>
    <cellStyle name="Normal 12 19 3 3 2" xfId="4245" xr:uid="{2793843F-956A-4DA6-BCC2-5EC49D73324A}"/>
    <cellStyle name="Normal 12 19 3 4" xfId="4246" xr:uid="{731FCA9A-A563-4A35-AAE8-D1609A231E17}"/>
    <cellStyle name="Normal 12 19 3 5" xfId="4247" xr:uid="{63E5439B-667E-4DE4-AD8E-9E149D813821}"/>
    <cellStyle name="Normal 12 19 3 6" xfId="4248" xr:uid="{20D07B95-6786-47FD-B911-AC242C84AD68}"/>
    <cellStyle name="Normal 12 19 3 7" xfId="4249" xr:uid="{2BBAA21F-292E-4DE2-B521-CB9F76FE5E4A}"/>
    <cellStyle name="Normal 12 19 3 8" xfId="4250" xr:uid="{338B192D-1532-45C6-9B58-17E572713E92}"/>
    <cellStyle name="Normal 12 19 3 9" xfId="4251" xr:uid="{D2FE56AF-E677-4B02-BC6D-16ED5849AD38}"/>
    <cellStyle name="Normal 12 19 4" xfId="4252" xr:uid="{C814EDAC-6784-4C34-A5A8-E37DECA1B838}"/>
    <cellStyle name="Normal 12 19 4 2" xfId="4253" xr:uid="{D27FD59C-0A70-4C7F-A37E-77AC33ADD77E}"/>
    <cellStyle name="Normal 12 19 4 2 2" xfId="4254" xr:uid="{C701B5F7-3D5B-4747-BE0B-5F72BEC0260E}"/>
    <cellStyle name="Normal 12 19 4 3" xfId="4255" xr:uid="{F18262C4-949B-478C-A9F2-942CEC971904}"/>
    <cellStyle name="Normal 12 19 4 4" xfId="4256" xr:uid="{B93E49AC-2778-4661-B3E9-6941FDDD7A6E}"/>
    <cellStyle name="Normal 12 19 4 5" xfId="4257" xr:uid="{DDCA08F2-0D3C-48FE-A851-F513702A8A62}"/>
    <cellStyle name="Normal 12 19 5" xfId="4258" xr:uid="{945443B4-AEE4-48B0-BB4F-83750FE59070}"/>
    <cellStyle name="Normal 12 19 5 2" xfId="4259" xr:uid="{3FD256EC-1148-4D4A-91AC-4B0DACE16505}"/>
    <cellStyle name="Normal 12 19 6" xfId="4260" xr:uid="{2DF7BE5B-61D0-4CEF-9360-72751653AD3B}"/>
    <cellStyle name="Normal 12 19 7" xfId="4261" xr:uid="{D58A52EC-310E-4ACC-8253-D0A4FDE88BE9}"/>
    <cellStyle name="Normal 12 19 8" xfId="4262" xr:uid="{E33363D8-A10B-4B4D-8DCD-5119B9FA4FAD}"/>
    <cellStyle name="Normal 12 19 9" xfId="4263" xr:uid="{224BDF56-F63B-48FC-B1FD-063C2A1E1AAD}"/>
    <cellStyle name="Normal 12 2" xfId="4264" xr:uid="{B08157D4-D51C-452E-8DE4-233E34563D34}"/>
    <cellStyle name="Normal 12 2 10" xfId="4265" xr:uid="{3994FF8E-09B5-40E8-BA2D-175C681FBF99}"/>
    <cellStyle name="Normal 12 2 11" xfId="4266" xr:uid="{2CF2B140-D5B8-46DC-B01B-1A714B8B324F}"/>
    <cellStyle name="Normal 12 2 12" xfId="4267" xr:uid="{04CA6428-366E-4AB6-A66F-E5519FEB7529}"/>
    <cellStyle name="Normal 12 2 13" xfId="4268" xr:uid="{4720151F-8F15-415B-8F4F-B8BAA4680FDE}"/>
    <cellStyle name="Normal 12 2 14" xfId="4269" xr:uid="{3B1821BE-2A0D-4D25-8088-A6597D4D0FB7}"/>
    <cellStyle name="Normal 12 2 15" xfId="4270" xr:uid="{335AF722-C166-4BBE-ABB6-B3E7D252F225}"/>
    <cellStyle name="Normal 12 2 16" xfId="4271" xr:uid="{3BFE072B-640B-40FA-98DC-A70057BEFB25}"/>
    <cellStyle name="Normal 12 2 17" xfId="4272" xr:uid="{0DF2C130-0651-415A-B477-31A0F8EEBB48}"/>
    <cellStyle name="Normal 12 2 18" xfId="4273" xr:uid="{F104045B-0B29-4957-9F29-F72CA3E7CD86}"/>
    <cellStyle name="Normal 12 2 2" xfId="4274" xr:uid="{638516E3-FC91-4FB9-AADC-7C33A339F8CD}"/>
    <cellStyle name="Normal 12 2 2 10" xfId="4275" xr:uid="{8DCDD299-C0DC-4006-9310-2A46A5DAB704}"/>
    <cellStyle name="Normal 12 2 2 11" xfId="4276" xr:uid="{1C4FBCA3-169D-4D28-84E5-04B164687C07}"/>
    <cellStyle name="Normal 12 2 2 12" xfId="4277" xr:uid="{94A13291-1B9E-4922-BF3F-DE2925F10A84}"/>
    <cellStyle name="Normal 12 2 2 13" xfId="4278" xr:uid="{C6D78323-61BA-4D44-A977-24C095B1030D}"/>
    <cellStyle name="Normal 12 2 2 14" xfId="4279" xr:uid="{732E2959-33A4-4B92-99EB-632442214D6C}"/>
    <cellStyle name="Normal 12 2 2 2" xfId="4280" xr:uid="{BA25B184-85EA-44AC-9960-A8CAB7C13C37}"/>
    <cellStyle name="Normal 12 2 2 2 10" xfId="4281" xr:uid="{71BE2B39-7F92-4A68-8574-7A04CDDEC392}"/>
    <cellStyle name="Normal 12 2 2 2 11" xfId="4282" xr:uid="{1EDC2DF5-1946-49E3-A30C-C64FD2D133BD}"/>
    <cellStyle name="Normal 12 2 2 2 2" xfId="4283" xr:uid="{8F0197E9-208C-4846-907D-29D401A5C4AC}"/>
    <cellStyle name="Normal 12 2 2 2 2 2" xfId="4284" xr:uid="{57EEDB03-A791-4BD6-B50C-3CCE2091B025}"/>
    <cellStyle name="Normal 12 2 2 2 2 2 2" xfId="4285" xr:uid="{66BB7E28-E994-4B0D-8D34-E27655E6ED5F}"/>
    <cellStyle name="Normal 12 2 2 2 2 3" xfId="4286" xr:uid="{F232C6A9-3CF9-45CD-8345-AE72C96043DE}"/>
    <cellStyle name="Normal 12 2 2 2 2 4" xfId="4287" xr:uid="{9DF20888-0772-4508-A95B-5178224196F4}"/>
    <cellStyle name="Normal 12 2 2 2 2 5" xfId="4288" xr:uid="{DA9B78A2-2ADA-4F5B-B859-176037FF184F}"/>
    <cellStyle name="Normal 12 2 2 2 3" xfId="4289" xr:uid="{08E05679-8F89-4805-A8B3-93F094E78985}"/>
    <cellStyle name="Normal 12 2 2 2 3 2" xfId="4290" xr:uid="{127D5163-341F-46DA-8B23-40B51958E0A5}"/>
    <cellStyle name="Normal 12 2 2 2 4" xfId="4291" xr:uid="{B37A1C05-EEC5-49B3-B837-851F8F634D38}"/>
    <cellStyle name="Normal 12 2 2 2 5" xfId="4292" xr:uid="{5D46C38A-C4D7-4F30-8494-156F8AB044D2}"/>
    <cellStyle name="Normal 12 2 2 2 6" xfId="4293" xr:uid="{4555B2A6-6987-434A-B05A-CCD19D23B9FD}"/>
    <cellStyle name="Normal 12 2 2 2 7" xfId="4294" xr:uid="{0F2D05C7-38D4-4167-9349-1F18C921E506}"/>
    <cellStyle name="Normal 12 2 2 2 8" xfId="4295" xr:uid="{CFA6B98F-5559-4C8A-9E48-A131E4072D5A}"/>
    <cellStyle name="Normal 12 2 2 2 9" xfId="4296" xr:uid="{2A29DBA6-A251-4BC1-8EDC-5CDF1D435F95}"/>
    <cellStyle name="Normal 12 2 2 3" xfId="4297" xr:uid="{EB96BA4D-94F8-4A17-A529-DEB428BA7D22}"/>
    <cellStyle name="Normal 12 2 2 3 2" xfId="4298" xr:uid="{5FF7438B-93D1-479D-8AA6-A33CDB83E453}"/>
    <cellStyle name="Normal 12 2 2 3 2 2" xfId="4299" xr:uid="{3D723B0E-20A5-423F-B3F2-7BFAED695B40}"/>
    <cellStyle name="Normal 12 2 2 3 3" xfId="4300" xr:uid="{DC8D9A06-8038-4361-B735-E2981A01A7AE}"/>
    <cellStyle name="Normal 12 2 2 3 4" xfId="4301" xr:uid="{5608F1D3-C35D-464F-9EEC-B37637DCAAAF}"/>
    <cellStyle name="Normal 12 2 2 3 5" xfId="4302" xr:uid="{B3ADDF5B-88A4-4299-8E34-85F217B1832A}"/>
    <cellStyle name="Normal 12 2 2 4" xfId="4303" xr:uid="{0970FEE1-085D-4041-BF56-14122EAA86A5}"/>
    <cellStyle name="Normal 12 2 2 4 2" xfId="4304" xr:uid="{47BE0652-1481-4371-8F10-E926596DFD28}"/>
    <cellStyle name="Normal 12 2 2 5" xfId="4305" xr:uid="{A96247ED-7DC3-4F70-872A-07DACA14216E}"/>
    <cellStyle name="Normal 12 2 2 6" xfId="4306" xr:uid="{980E9C23-28A6-4132-BFA5-A100816819EA}"/>
    <cellStyle name="Normal 12 2 2 7" xfId="4307" xr:uid="{015C7C1E-A953-4DF5-8E30-644AA862A7C2}"/>
    <cellStyle name="Normal 12 2 2 8" xfId="4308" xr:uid="{494BA3EA-1D0D-4D58-9050-652EC4DC5D37}"/>
    <cellStyle name="Normal 12 2 2 9" xfId="4309" xr:uid="{C41EE73E-CBB3-45A5-97B5-2B0E964A675B}"/>
    <cellStyle name="Normal 12 2 3" xfId="4310" xr:uid="{760033EF-FD10-4FBE-AF70-4D6EA9634DFA}"/>
    <cellStyle name="Normal 12 2 3 10" xfId="4311" xr:uid="{05C25120-E439-47E2-953E-B09125AC3789}"/>
    <cellStyle name="Normal 12 2 3 11" xfId="4312" xr:uid="{F86287AB-F98A-46F7-9477-900C441BE6D9}"/>
    <cellStyle name="Normal 12 2 3 2" xfId="4313" xr:uid="{56895814-7066-4FB9-912A-9BF93C7D8F02}"/>
    <cellStyle name="Normal 12 2 3 2 2" xfId="4314" xr:uid="{704C695A-932E-4A4E-BA35-7A34ED6943C5}"/>
    <cellStyle name="Normal 12 2 3 2 2 2" xfId="4315" xr:uid="{430BDF4F-D69D-4024-8E72-AEB17AFD1926}"/>
    <cellStyle name="Normal 12 2 3 2 3" xfId="4316" xr:uid="{3AF4E6DF-DC66-447B-9470-F30959AA8A49}"/>
    <cellStyle name="Normal 12 2 3 2 4" xfId="4317" xr:uid="{D60E5FA8-F66E-44F3-80D6-1FF5E6465448}"/>
    <cellStyle name="Normal 12 2 3 2 5" xfId="4318" xr:uid="{18C238C3-EC0D-4DD0-B0DA-E43F64B5AF9A}"/>
    <cellStyle name="Normal 12 2 3 3" xfId="4319" xr:uid="{50C11BE9-7296-4361-938C-6F79A5978F39}"/>
    <cellStyle name="Normal 12 2 3 3 2" xfId="4320" xr:uid="{C17929F6-CB81-497A-8CAC-A5F927E911A1}"/>
    <cellStyle name="Normal 12 2 3 4" xfId="4321" xr:uid="{032560D0-0529-4D00-8CCB-1D69F1CB1EEA}"/>
    <cellStyle name="Normal 12 2 3 5" xfId="4322" xr:uid="{0BA2D7D6-2F1F-492F-A66A-82E674A59A34}"/>
    <cellStyle name="Normal 12 2 3 6" xfId="4323" xr:uid="{B3BFB1B0-198B-4EA2-9D77-45F33219207B}"/>
    <cellStyle name="Normal 12 2 3 7" xfId="4324" xr:uid="{D3A62A7F-96B8-49A7-ABF4-96FAED548A87}"/>
    <cellStyle name="Normal 12 2 3 8" xfId="4325" xr:uid="{CC8D8128-8F76-4125-8CC4-9E7EE30E9D4E}"/>
    <cellStyle name="Normal 12 2 3 9" xfId="4326" xr:uid="{50256447-32F2-4E7E-A2A0-944EB46821CF}"/>
    <cellStyle name="Normal 12 2 4" xfId="4327" xr:uid="{F083392E-0DC8-45B4-A974-A2530289B683}"/>
    <cellStyle name="Normal 12 2 4 2" xfId="4328" xr:uid="{800AF22F-4E0D-48B3-B056-1AE10C58AB25}"/>
    <cellStyle name="Normal 12 2 4 2 2" xfId="4329" xr:uid="{6E48466F-9BC1-4386-80AF-3047FD56351D}"/>
    <cellStyle name="Normal 12 2 4 3" xfId="4330" xr:uid="{AD140F18-B5C8-454D-B4F8-730563049936}"/>
    <cellStyle name="Normal 12 2 4 4" xfId="4331" xr:uid="{B0155062-25A5-4A83-8863-8C5327EE2BEF}"/>
    <cellStyle name="Normal 12 2 4 5" xfId="4332" xr:uid="{C2B7BACF-BF86-4F5D-8118-53BD9D1764E5}"/>
    <cellStyle name="Normal 12 2 5" xfId="4333" xr:uid="{51060A8D-24F2-4D76-982E-AA8FD48D626B}"/>
    <cellStyle name="Normal 12 2 5 2" xfId="4334" xr:uid="{96386108-0392-4EAE-867D-932B7809064F}"/>
    <cellStyle name="Normal 12 2 6" xfId="4335" xr:uid="{AAC2D8D7-7D6A-4B57-966C-76E682926608}"/>
    <cellStyle name="Normal 12 2 7" xfId="4336" xr:uid="{CBA8D055-9DE5-48CF-82CC-CE9DECC9E55F}"/>
    <cellStyle name="Normal 12 2 8" xfId="4337" xr:uid="{B1BE1363-C2A4-4D0F-82AE-C4830EB4CC27}"/>
    <cellStyle name="Normal 12 2 9" xfId="4338" xr:uid="{0B62D8C1-B423-45A1-95F0-EA42280E7D77}"/>
    <cellStyle name="Normal 12 20" xfId="4339" xr:uid="{1911F7E2-78A5-4CE0-AA84-DF5F19152118}"/>
    <cellStyle name="Normal 12 20 10" xfId="4340" xr:uid="{B2352FA1-FF99-4D83-9B67-3BEA1CEB067D}"/>
    <cellStyle name="Normal 12 20 11" xfId="4341" xr:uid="{051803E0-7E2A-403C-8A79-BF3FDB4201A2}"/>
    <cellStyle name="Normal 12 20 12" xfId="4342" xr:uid="{D173DC81-1EC3-4FB1-ADC9-9547963A6B67}"/>
    <cellStyle name="Normal 12 20 13" xfId="4343" xr:uid="{4329233D-60F3-4309-ADC0-50AED62116A3}"/>
    <cellStyle name="Normal 12 20 14" xfId="4344" xr:uid="{CC55D303-FED9-4F37-A018-2FA4B4876359}"/>
    <cellStyle name="Normal 12 20 2" xfId="4345" xr:uid="{F0EEADC5-5C6C-4A75-AFDB-0270976EBAE1}"/>
    <cellStyle name="Normal 12 20 2 10" xfId="4346" xr:uid="{09CE301F-0369-48C7-A44D-014BD5C724F6}"/>
    <cellStyle name="Normal 12 20 2 11" xfId="4347" xr:uid="{405124C6-CF69-4D0F-B843-C95798FB3315}"/>
    <cellStyle name="Normal 12 20 2 12" xfId="4348" xr:uid="{DCBA91ED-C78F-4B69-B7D9-A973CBEBC800}"/>
    <cellStyle name="Normal 12 20 2 13" xfId="4349" xr:uid="{5F48B909-259A-4BF6-8457-0851450BF9E5}"/>
    <cellStyle name="Normal 12 20 2 2" xfId="4350" xr:uid="{6D4DE0B3-A63D-4A18-9F9A-081E36E46E11}"/>
    <cellStyle name="Normal 12 20 2 2 10" xfId="4351" xr:uid="{71390E21-A1FA-4D1A-91F9-D25C052062A6}"/>
    <cellStyle name="Normal 12 20 2 2 11" xfId="4352" xr:uid="{8330D56F-8D3B-4791-8178-36ABA45E5AAA}"/>
    <cellStyle name="Normal 12 20 2 2 2" xfId="4353" xr:uid="{51532A7C-E823-4E9F-9CA2-50C2FEDFE15B}"/>
    <cellStyle name="Normal 12 20 2 2 2 2" xfId="4354" xr:uid="{1BB3DE2B-FA57-4183-B263-944A1C92A3A8}"/>
    <cellStyle name="Normal 12 20 2 2 2 2 2" xfId="4355" xr:uid="{2FA68B0C-C2EE-43FC-BC51-F9AABFCEB7DE}"/>
    <cellStyle name="Normal 12 20 2 2 2 3" xfId="4356" xr:uid="{8567F6D4-74E1-4954-BA50-46C1D483B150}"/>
    <cellStyle name="Normal 12 20 2 2 2 4" xfId="4357" xr:uid="{BD8C8A71-8329-4AB0-9647-BD096517C467}"/>
    <cellStyle name="Normal 12 20 2 2 2 5" xfId="4358" xr:uid="{75648539-31ED-4FC9-B6EB-38698675912E}"/>
    <cellStyle name="Normal 12 20 2 2 3" xfId="4359" xr:uid="{A1113CA3-B951-4026-9DFA-7E90EC329743}"/>
    <cellStyle name="Normal 12 20 2 2 3 2" xfId="4360" xr:uid="{3992FC31-8378-4E95-A19F-9D40263A5F3A}"/>
    <cellStyle name="Normal 12 20 2 2 4" xfId="4361" xr:uid="{404D7BE4-778E-46F5-AB9A-69F83B6D12AA}"/>
    <cellStyle name="Normal 12 20 2 2 5" xfId="4362" xr:uid="{BA29867A-77AC-48BB-9EB6-892FB17BE187}"/>
    <cellStyle name="Normal 12 20 2 2 6" xfId="4363" xr:uid="{7FE814F5-83AF-45FF-BAB1-9B1139AF0685}"/>
    <cellStyle name="Normal 12 20 2 2 7" xfId="4364" xr:uid="{ADA829BC-3FA3-4AA4-B724-C9A3B9D56938}"/>
    <cellStyle name="Normal 12 20 2 2 8" xfId="4365" xr:uid="{2F2B81D8-FA99-40A3-8A3E-9C035683B49E}"/>
    <cellStyle name="Normal 12 20 2 2 9" xfId="4366" xr:uid="{1D133860-01A1-4F6A-B65D-6057E706587F}"/>
    <cellStyle name="Normal 12 20 2 3" xfId="4367" xr:uid="{D4A87DB5-4AC4-4594-8DDA-64BDE171BA7B}"/>
    <cellStyle name="Normal 12 20 2 3 2" xfId="4368" xr:uid="{06D57E82-779D-407F-8690-4E012985140F}"/>
    <cellStyle name="Normal 12 20 2 3 2 2" xfId="4369" xr:uid="{D335DD30-25C7-46AC-B299-A275478CAAA8}"/>
    <cellStyle name="Normal 12 20 2 3 3" xfId="4370" xr:uid="{7438E076-5F12-4E0E-9678-03EE15D4DAA0}"/>
    <cellStyle name="Normal 12 20 2 3 4" xfId="4371" xr:uid="{11A7CA09-37F4-42DF-B943-61970DD4E045}"/>
    <cellStyle name="Normal 12 20 2 3 5" xfId="4372" xr:uid="{96D27218-8117-4BEF-B4E3-0078596DD268}"/>
    <cellStyle name="Normal 12 20 2 4" xfId="4373" xr:uid="{7A36C4D2-14E7-4A49-9748-44E60938D480}"/>
    <cellStyle name="Normal 12 20 2 4 2" xfId="4374" xr:uid="{67DD0B73-B79C-4078-9BE9-462BEF699C59}"/>
    <cellStyle name="Normal 12 20 2 5" xfId="4375" xr:uid="{8C8066A3-5D6A-4841-AE56-35BAA2B5587B}"/>
    <cellStyle name="Normal 12 20 2 6" xfId="4376" xr:uid="{3848A6C1-EFB4-4E24-B72F-78BB540AE73E}"/>
    <cellStyle name="Normal 12 20 2 7" xfId="4377" xr:uid="{7BBA3317-2741-4D04-B9BE-CA92115F8F1C}"/>
    <cellStyle name="Normal 12 20 2 8" xfId="4378" xr:uid="{55D0D3E4-425E-4E43-9341-4B65B4C91B66}"/>
    <cellStyle name="Normal 12 20 2 9" xfId="4379" xr:uid="{6A53B76F-9476-4060-99FB-B094EA4AC6E3}"/>
    <cellStyle name="Normal 12 20 3" xfId="4380" xr:uid="{D46EDE5E-B4CD-427D-BE12-C60BE5BC0557}"/>
    <cellStyle name="Normal 12 20 3 10" xfId="4381" xr:uid="{08C2F54D-6C7B-4807-8E51-38112BFF59A2}"/>
    <cellStyle name="Normal 12 20 3 11" xfId="4382" xr:uid="{12901BDB-E45B-43C1-8412-AE71F3773F36}"/>
    <cellStyle name="Normal 12 20 3 2" xfId="4383" xr:uid="{3C5B63F7-BED2-4936-9254-8EF41A5228C5}"/>
    <cellStyle name="Normal 12 20 3 2 2" xfId="4384" xr:uid="{7DCC7EBE-10D5-4EC8-8651-F97563598A9A}"/>
    <cellStyle name="Normal 12 20 3 2 2 2" xfId="4385" xr:uid="{F02428A4-72A6-44AA-997C-FDF3EA981D17}"/>
    <cellStyle name="Normal 12 20 3 2 3" xfId="4386" xr:uid="{F979A91B-3E92-433D-834A-C5899CD049EF}"/>
    <cellStyle name="Normal 12 20 3 2 4" xfId="4387" xr:uid="{88E429EB-8EA1-4393-969D-8787D4064D49}"/>
    <cellStyle name="Normal 12 20 3 2 5" xfId="4388" xr:uid="{031F80A1-7958-4BC8-B772-3D019BFD6417}"/>
    <cellStyle name="Normal 12 20 3 3" xfId="4389" xr:uid="{2F9B062F-6E0D-4996-BD48-619AC502CB99}"/>
    <cellStyle name="Normal 12 20 3 3 2" xfId="4390" xr:uid="{5FE37EB1-8C4E-4F58-AD97-849B7E706226}"/>
    <cellStyle name="Normal 12 20 3 4" xfId="4391" xr:uid="{D66E6AF0-606E-4336-AAD1-E8E2CFB452FF}"/>
    <cellStyle name="Normal 12 20 3 5" xfId="4392" xr:uid="{E451B906-9F6D-4CF6-AAB0-B41D52A59ED6}"/>
    <cellStyle name="Normal 12 20 3 6" xfId="4393" xr:uid="{B5D08AB7-C2BB-4714-BEAC-9656B21619FF}"/>
    <cellStyle name="Normal 12 20 3 7" xfId="4394" xr:uid="{BC677DEA-F304-4A77-9094-83A43EBA91A7}"/>
    <cellStyle name="Normal 12 20 3 8" xfId="4395" xr:uid="{34498163-23D1-4838-88D9-4600D79FE621}"/>
    <cellStyle name="Normal 12 20 3 9" xfId="4396" xr:uid="{67F392FE-882E-4773-B57C-13BB9B098251}"/>
    <cellStyle name="Normal 12 20 4" xfId="4397" xr:uid="{67C66A65-2DF0-4B82-8B44-6C1B0FEDC1FC}"/>
    <cellStyle name="Normal 12 20 4 2" xfId="4398" xr:uid="{DC026F1E-CFE0-48C2-B80C-1FEAE3FA4172}"/>
    <cellStyle name="Normal 12 20 4 2 2" xfId="4399" xr:uid="{9F6CFDDC-B23F-4DC3-9F78-B66C1FB1FAB2}"/>
    <cellStyle name="Normal 12 20 4 3" xfId="4400" xr:uid="{0BFA77EB-67BC-4261-8397-717517980E1C}"/>
    <cellStyle name="Normal 12 20 4 4" xfId="4401" xr:uid="{069942ED-8E79-40A2-9C05-2E4812D6CA81}"/>
    <cellStyle name="Normal 12 20 4 5" xfId="4402" xr:uid="{B7F1E4CF-DAF1-409D-9DA4-535673D4D779}"/>
    <cellStyle name="Normal 12 20 5" xfId="4403" xr:uid="{DA5DE976-F428-4BB7-AD14-F36A48D5CE6D}"/>
    <cellStyle name="Normal 12 20 5 2" xfId="4404" xr:uid="{8B0AA841-DFD0-46F9-B8A6-B299D6E35BD5}"/>
    <cellStyle name="Normal 12 20 6" xfId="4405" xr:uid="{9EF875C4-6C57-4E56-B17D-D39393177F27}"/>
    <cellStyle name="Normal 12 20 7" xfId="4406" xr:uid="{23B5BCD1-2BA4-4F9C-A34F-59F12B0BBF27}"/>
    <cellStyle name="Normal 12 20 8" xfId="4407" xr:uid="{3C5A02AA-C9E2-4370-A649-32376830D8A1}"/>
    <cellStyle name="Normal 12 20 9" xfId="4408" xr:uid="{C9536C9F-BD20-45ED-99C9-3F4B797368F1}"/>
    <cellStyle name="Normal 12 21" xfId="4409" xr:uid="{95269BC3-C2AB-4C73-A051-F882DE9C2AA6}"/>
    <cellStyle name="Normal 12 21 10" xfId="4410" xr:uid="{EEF1C1D4-CD8F-42DF-9A79-581957DC819E}"/>
    <cellStyle name="Normal 12 21 11" xfId="4411" xr:uid="{ED4666FF-7B8D-427F-A69F-F244FF81D008}"/>
    <cellStyle name="Normal 12 21 12" xfId="4412" xr:uid="{72C0B9A9-52FA-4D47-820C-A22495E4277C}"/>
    <cellStyle name="Normal 12 21 13" xfId="4413" xr:uid="{297DC8AE-3403-41BE-8689-FE5B2FF22DAC}"/>
    <cellStyle name="Normal 12 21 14" xfId="4414" xr:uid="{3308AB41-474D-4BF3-B0F7-5FDF82A1AF74}"/>
    <cellStyle name="Normal 12 21 2" xfId="4415" xr:uid="{1AE8DDF4-3B20-4F7F-BB3E-EF4A2C6B3ACE}"/>
    <cellStyle name="Normal 12 21 2 10" xfId="4416" xr:uid="{C70B1255-0241-4BB7-B854-56329499E87E}"/>
    <cellStyle name="Normal 12 21 2 11" xfId="4417" xr:uid="{370EF7BA-84E4-4AC1-B2E6-B400ECE74B9A}"/>
    <cellStyle name="Normal 12 21 2 12" xfId="4418" xr:uid="{2473D792-6A81-473A-B433-15B3DB1DF47A}"/>
    <cellStyle name="Normal 12 21 2 2" xfId="4419" xr:uid="{C1FE9893-3C63-4D33-9F69-E49DFDEE1DDD}"/>
    <cellStyle name="Normal 12 21 2 2 10" xfId="4420" xr:uid="{BDD80E31-04F8-414A-B194-BE868DEE4955}"/>
    <cellStyle name="Normal 12 21 2 2 11" xfId="4421" xr:uid="{C7BD4AF2-2161-4B4D-B505-9093D3948688}"/>
    <cellStyle name="Normal 12 21 2 2 2" xfId="4422" xr:uid="{288EBE3D-24F6-412C-808D-ECA071BA84D5}"/>
    <cellStyle name="Normal 12 21 2 2 2 2" xfId="4423" xr:uid="{E8A8BBBB-8B18-4E5D-8619-8F31071912C2}"/>
    <cellStyle name="Normal 12 21 2 2 2 2 2" xfId="4424" xr:uid="{5F47F4E6-2B21-4CC9-928C-DF5812D2C330}"/>
    <cellStyle name="Normal 12 21 2 2 2 3" xfId="4425" xr:uid="{9D8DA15F-A35A-4260-8261-936D40C7728D}"/>
    <cellStyle name="Normal 12 21 2 2 2 4" xfId="4426" xr:uid="{0560EBA9-1E71-4276-97A6-0E0BA95BD270}"/>
    <cellStyle name="Normal 12 21 2 2 2 5" xfId="4427" xr:uid="{13FA0E74-F568-4BB9-8255-007FB9D35322}"/>
    <cellStyle name="Normal 12 21 2 2 3" xfId="4428" xr:uid="{3A48AAF4-4CE3-47A8-987D-5DB9325B7908}"/>
    <cellStyle name="Normal 12 21 2 2 3 2" xfId="4429" xr:uid="{8D1B4015-42A9-4734-A226-4ED0AF83F3CD}"/>
    <cellStyle name="Normal 12 21 2 2 4" xfId="4430" xr:uid="{E9DA7148-5A92-40B9-8B15-86CA3AF8C891}"/>
    <cellStyle name="Normal 12 21 2 2 5" xfId="4431" xr:uid="{E6D57469-1929-40C4-92BB-2E128A301608}"/>
    <cellStyle name="Normal 12 21 2 2 6" xfId="4432" xr:uid="{843F56E6-F025-41D4-B366-576B37DCB032}"/>
    <cellStyle name="Normal 12 21 2 2 7" xfId="4433" xr:uid="{6D123A2C-B8A5-4385-B51E-A9ADA4857363}"/>
    <cellStyle name="Normal 12 21 2 2 8" xfId="4434" xr:uid="{287B314D-B2F6-4BAB-8843-1A2FB023EF90}"/>
    <cellStyle name="Normal 12 21 2 2 9" xfId="4435" xr:uid="{80913DD2-BC3A-4573-A884-4271DFE4B690}"/>
    <cellStyle name="Normal 12 21 2 3" xfId="4436" xr:uid="{93877E5E-801A-4719-94CE-95C8FFA54395}"/>
    <cellStyle name="Normal 12 21 2 3 2" xfId="4437" xr:uid="{E8F2AC4D-E459-4D2F-AF0B-96918A0930F6}"/>
    <cellStyle name="Normal 12 21 2 3 2 2" xfId="4438" xr:uid="{7ACBD889-52CD-4E23-AC00-FEF1CC215956}"/>
    <cellStyle name="Normal 12 21 2 3 3" xfId="4439" xr:uid="{0FA0EF9E-AB9A-446F-BB29-B326D4A8EBD6}"/>
    <cellStyle name="Normal 12 21 2 3 4" xfId="4440" xr:uid="{894A73D7-47CC-4F11-8B18-E304519160A8}"/>
    <cellStyle name="Normal 12 21 2 3 5" xfId="4441" xr:uid="{A2D7F73D-ABCE-4BC0-9C9F-5109E3B1B3D0}"/>
    <cellStyle name="Normal 12 21 2 4" xfId="4442" xr:uid="{92D2E7EF-386B-4889-A531-1E2CBB3644C8}"/>
    <cellStyle name="Normal 12 21 2 4 2" xfId="4443" xr:uid="{43EA4140-206F-44B2-A3C8-AB6291B7ED6A}"/>
    <cellStyle name="Normal 12 21 2 5" xfId="4444" xr:uid="{03A6C26B-A94E-40C1-B1E7-5E1238A724E4}"/>
    <cellStyle name="Normal 12 21 2 6" xfId="4445" xr:uid="{E846A982-5F22-4891-9FA1-5EA82A7B3121}"/>
    <cellStyle name="Normal 12 21 2 7" xfId="4446" xr:uid="{823B8FBB-05C4-452F-A682-FDEBD83FA6B1}"/>
    <cellStyle name="Normal 12 21 2 8" xfId="4447" xr:uid="{EFA85AD8-E118-4B8A-B02A-826F0340A789}"/>
    <cellStyle name="Normal 12 21 2 9" xfId="4448" xr:uid="{7B3AE7E7-D475-49BB-90E5-7D9BF7B8AD99}"/>
    <cellStyle name="Normal 12 21 3" xfId="4449" xr:uid="{C39D85A2-9DA0-46D9-93D7-C74B1DD8EC8D}"/>
    <cellStyle name="Normal 12 21 3 10" xfId="4450" xr:uid="{27F74095-55F2-42F7-AB44-75F8EEEAB6F3}"/>
    <cellStyle name="Normal 12 21 3 11" xfId="4451" xr:uid="{99C269CC-4BB9-4ABF-BB70-6098D062427B}"/>
    <cellStyle name="Normal 12 21 3 2" xfId="4452" xr:uid="{A4A3D91C-DF98-4CD5-B144-AF3B93E96A01}"/>
    <cellStyle name="Normal 12 21 3 2 2" xfId="4453" xr:uid="{FEFE3113-B27C-4540-B453-36C846DB2652}"/>
    <cellStyle name="Normal 12 21 3 2 2 2" xfId="4454" xr:uid="{F621166C-6BCC-4B19-9C6C-299A64A5E685}"/>
    <cellStyle name="Normal 12 21 3 2 3" xfId="4455" xr:uid="{6DB3D5AA-5595-4A61-BF51-CD95D8294185}"/>
    <cellStyle name="Normal 12 21 3 2 4" xfId="4456" xr:uid="{F0D46BF5-EABA-46D4-8AFE-F84921E9C697}"/>
    <cellStyle name="Normal 12 21 3 2 5" xfId="4457" xr:uid="{AA184F11-53EF-47C3-AB57-BC90BCC26428}"/>
    <cellStyle name="Normal 12 21 3 3" xfId="4458" xr:uid="{3FC5CF46-F825-480B-BB65-30E07B47CE62}"/>
    <cellStyle name="Normal 12 21 3 3 2" xfId="4459" xr:uid="{2ED81778-8617-4E63-9FBB-AD8A84B8F422}"/>
    <cellStyle name="Normal 12 21 3 4" xfId="4460" xr:uid="{3C2886B4-096C-4CAB-95B0-B25A45680E03}"/>
    <cellStyle name="Normal 12 21 3 5" xfId="4461" xr:uid="{3110972E-C341-4828-897F-4B09008791C8}"/>
    <cellStyle name="Normal 12 21 3 6" xfId="4462" xr:uid="{2AC51310-1AC9-4F7A-A331-9FE39A894C37}"/>
    <cellStyle name="Normal 12 21 3 7" xfId="4463" xr:uid="{AFD3F4D8-0C5A-4C04-906F-E5E0A9BD2B71}"/>
    <cellStyle name="Normal 12 21 3 8" xfId="4464" xr:uid="{469CE351-67ED-40CA-9BBE-2EDFB08D5D03}"/>
    <cellStyle name="Normal 12 21 3 9" xfId="4465" xr:uid="{C7A35F89-CA15-4E35-B895-6189A231EEC2}"/>
    <cellStyle name="Normal 12 21 4" xfId="4466" xr:uid="{931EC963-8586-4D23-8C6F-F04569F478CF}"/>
    <cellStyle name="Normal 12 21 4 2" xfId="4467" xr:uid="{6B95669D-6C79-49BD-9CAB-866F39F423E1}"/>
    <cellStyle name="Normal 12 21 4 2 2" xfId="4468" xr:uid="{40052F02-180D-4746-96DB-AA8E14A50374}"/>
    <cellStyle name="Normal 12 21 4 3" xfId="4469" xr:uid="{592E4D3F-B098-4B1A-83AA-081B4847597F}"/>
    <cellStyle name="Normal 12 21 4 4" xfId="4470" xr:uid="{6F47CC6F-0A6D-4C2A-B49F-38EB7FE6DF40}"/>
    <cellStyle name="Normal 12 21 4 5" xfId="4471" xr:uid="{824C1F4E-ACD9-4AD3-8891-208237DC224A}"/>
    <cellStyle name="Normal 12 21 5" xfId="4472" xr:uid="{50B2B582-D5AD-4496-9366-314AEDFBB51D}"/>
    <cellStyle name="Normal 12 21 5 2" xfId="4473" xr:uid="{96B684E4-058F-48C8-9B84-94A5C4A93BEF}"/>
    <cellStyle name="Normal 12 21 6" xfId="4474" xr:uid="{FFC9FB2C-8A8E-4555-B000-72C674BCE228}"/>
    <cellStyle name="Normal 12 21 7" xfId="4475" xr:uid="{3FAAF106-3BDC-44A2-A706-CDD477391E4D}"/>
    <cellStyle name="Normal 12 21 8" xfId="4476" xr:uid="{2B6083BD-5E58-43CB-B341-639F99BB3A6B}"/>
    <cellStyle name="Normal 12 21 9" xfId="4477" xr:uid="{D85C0E4D-C716-4A44-929B-95EEFA8701E9}"/>
    <cellStyle name="Normal 12 22" xfId="4478" xr:uid="{AF7FE14F-0500-4A89-8096-6D80BEDBEB99}"/>
    <cellStyle name="Normal 12 22 10" xfId="4479" xr:uid="{9D468E78-EC66-4D61-B2BB-2EF0BB858E2A}"/>
    <cellStyle name="Normal 12 22 11" xfId="4480" xr:uid="{844285B9-96A4-4774-95C0-64CCFB11E6CB}"/>
    <cellStyle name="Normal 12 22 12" xfId="4481" xr:uid="{D15A45A0-8EFA-4954-9FE4-B3F9F97BA4E7}"/>
    <cellStyle name="Normal 12 22 13" xfId="4482" xr:uid="{36583231-8A89-4478-AD4F-BB56B05782FA}"/>
    <cellStyle name="Normal 12 22 2" xfId="4483" xr:uid="{0B428670-5D8D-45BF-987E-9DA1A8E42EDA}"/>
    <cellStyle name="Normal 12 22 2 10" xfId="4484" xr:uid="{5C70A2F9-9AD3-434E-B5A0-48C314978789}"/>
    <cellStyle name="Normal 12 22 2 11" xfId="4485" xr:uid="{13B5D751-95B3-46FD-A5A9-6416393F2433}"/>
    <cellStyle name="Normal 12 22 2 2" xfId="4486" xr:uid="{1F85AFD9-A31D-4ECE-8AB9-C48853CC25BC}"/>
    <cellStyle name="Normal 12 22 2 2 2" xfId="4487" xr:uid="{6BFCAADC-768B-4285-8F7E-CC61D512C53E}"/>
    <cellStyle name="Normal 12 22 2 2 2 2" xfId="4488" xr:uid="{2AD45464-569F-4AC3-AB5D-9D79B8E77A15}"/>
    <cellStyle name="Normal 12 22 2 2 3" xfId="4489" xr:uid="{012668CC-9C01-4708-9121-89DB215103DF}"/>
    <cellStyle name="Normal 12 22 2 2 4" xfId="4490" xr:uid="{B1F39022-652A-4A42-AEC1-A8312270E965}"/>
    <cellStyle name="Normal 12 22 2 2 5" xfId="4491" xr:uid="{5E8F8F0F-44AD-4D26-9AF4-097C3C1B0594}"/>
    <cellStyle name="Normal 12 22 2 3" xfId="4492" xr:uid="{F8387940-AA1D-4744-BF8C-AD1C3E36B4FF}"/>
    <cellStyle name="Normal 12 22 2 3 2" xfId="4493" xr:uid="{C6AEABED-0646-4B03-A237-814030041AA6}"/>
    <cellStyle name="Normal 12 22 2 4" xfId="4494" xr:uid="{B7AC0896-C19A-47A6-9BE2-24CB50746E9C}"/>
    <cellStyle name="Normal 12 22 2 5" xfId="4495" xr:uid="{D58D1C57-3727-496B-9ACD-6613E3D09E44}"/>
    <cellStyle name="Normal 12 22 2 6" xfId="4496" xr:uid="{F92C24D5-6953-4DB3-BC10-129C3B6CDAA6}"/>
    <cellStyle name="Normal 12 22 2 7" xfId="4497" xr:uid="{30FC7FE5-D572-47A6-AB7E-B6DC60425BB6}"/>
    <cellStyle name="Normal 12 22 2 8" xfId="4498" xr:uid="{C137100C-BC2E-4CDE-AC3D-75C2703D1C39}"/>
    <cellStyle name="Normal 12 22 2 9" xfId="4499" xr:uid="{3C90C75F-6B6B-43DA-98A1-9EEBE2A2AD9C}"/>
    <cellStyle name="Normal 12 22 3" xfId="4500" xr:uid="{EBE806AC-7A55-4CDD-A051-BCA3D511EE1F}"/>
    <cellStyle name="Normal 12 22 3 2" xfId="4501" xr:uid="{B8541723-69B6-4FBC-8103-8A906FBD4402}"/>
    <cellStyle name="Normal 12 22 3 2 2" xfId="4502" xr:uid="{E77D3754-ECDF-4A4C-8C1A-F90E97282916}"/>
    <cellStyle name="Normal 12 22 3 3" xfId="4503" xr:uid="{8A8AC164-3FF0-409B-B4CA-361863278304}"/>
    <cellStyle name="Normal 12 22 3 4" xfId="4504" xr:uid="{F299BA51-337E-485F-91B5-52559A4EB40E}"/>
    <cellStyle name="Normal 12 22 3 5" xfId="4505" xr:uid="{2092BD07-7E89-4A24-9BA1-8CD6C6FD90E6}"/>
    <cellStyle name="Normal 12 22 4" xfId="4506" xr:uid="{285E913F-C3BE-42B3-9B64-16E307B38420}"/>
    <cellStyle name="Normal 12 22 4 2" xfId="4507" xr:uid="{190FCB53-CA96-4DE4-8BF9-3407613B00B4}"/>
    <cellStyle name="Normal 12 22 5" xfId="4508" xr:uid="{912363E2-5E6F-4A48-BC32-801EFD441ABD}"/>
    <cellStyle name="Normal 12 22 6" xfId="4509" xr:uid="{0FFA7A30-D4A9-4ADC-8D5B-F460E2997EA4}"/>
    <cellStyle name="Normal 12 22 7" xfId="4510" xr:uid="{14866ADD-670E-466E-8D2A-354CC5739290}"/>
    <cellStyle name="Normal 12 22 8" xfId="4511" xr:uid="{412A4980-5AF4-4608-ADB0-EB0E1CD98AE1}"/>
    <cellStyle name="Normal 12 22 9" xfId="4512" xr:uid="{CB10347B-112B-4273-9B10-99F678DF3C0A}"/>
    <cellStyle name="Normal 12 23" xfId="4513" xr:uid="{5E41EC0D-C952-4691-A00C-0ACE2EB2F7FD}"/>
    <cellStyle name="Normal 12 23 10" xfId="4514" xr:uid="{F74CB6EA-1525-4E06-A93E-BBDC2111F670}"/>
    <cellStyle name="Normal 12 23 11" xfId="4515" xr:uid="{36A008FA-3032-4F26-B3A9-8A75150C8A6A}"/>
    <cellStyle name="Normal 12 23 12" xfId="4516" xr:uid="{03263DCF-1CEE-4BE9-B307-EA54555A260C}"/>
    <cellStyle name="Normal 12 23 2" xfId="4517" xr:uid="{3E3483E7-4F0A-4F11-BCB2-12DDE6E7FFED}"/>
    <cellStyle name="Normal 12 23 2 2" xfId="4518" xr:uid="{DEC69798-3111-4B18-B75E-294B20EC0618}"/>
    <cellStyle name="Normal 12 23 2 2 2" xfId="4519" xr:uid="{FFAF83C7-C081-4E27-AA1B-B2C40DD5CA0F}"/>
    <cellStyle name="Normal 12 23 2 3" xfId="4520" xr:uid="{20ECF2DC-C591-4B22-B043-4907FFF0C477}"/>
    <cellStyle name="Normal 12 23 2 4" xfId="4521" xr:uid="{32D28EF1-A8F1-4EA1-948B-35CBE2FB5113}"/>
    <cellStyle name="Normal 12 23 2 5" xfId="4522" xr:uid="{0193157B-9F7F-4199-BD96-1C06927D9B08}"/>
    <cellStyle name="Normal 12 23 3" xfId="4523" xr:uid="{FCEBB980-45D2-4246-A4C3-5CA5621F68C4}"/>
    <cellStyle name="Normal 12 23 3 2" xfId="4524" xr:uid="{E628DD2B-5060-47BE-B859-5523833B85E6}"/>
    <cellStyle name="Normal 12 23 4" xfId="4525" xr:uid="{CFF45F1F-18B8-41C3-A4EA-467CAB5E43DF}"/>
    <cellStyle name="Normal 12 23 5" xfId="4526" xr:uid="{2B3274AB-7FEC-415D-8DD0-CE5265A9DD0C}"/>
    <cellStyle name="Normal 12 23 6" xfId="4527" xr:uid="{BD2A057D-1354-4C66-BC64-FD77F1D668B9}"/>
    <cellStyle name="Normal 12 23 7" xfId="4528" xr:uid="{03086D70-1FAC-4128-B9E0-BA25B0BBAB86}"/>
    <cellStyle name="Normal 12 23 8" xfId="4529" xr:uid="{93B8F4DB-9391-4F7F-B37E-118BB3602922}"/>
    <cellStyle name="Normal 12 23 9" xfId="4530" xr:uid="{C25DC3BB-3C7E-4BB7-B78A-4E499110547C}"/>
    <cellStyle name="Normal 12 24" xfId="4531" xr:uid="{D1AF3E59-925F-4C4A-A642-D075D84304AA}"/>
    <cellStyle name="Normal 12 24 2" xfId="4532" xr:uid="{264FDA5C-E92D-420C-B7DF-461ECA128A76}"/>
    <cellStyle name="Normal 12 24 2 2" xfId="4533" xr:uid="{E8D8E2DA-8242-42EE-A6CA-1251BDF82D65}"/>
    <cellStyle name="Normal 12 24 3" xfId="4534" xr:uid="{E2069DF9-EEF3-4DE7-9EB2-A0F53C242790}"/>
    <cellStyle name="Normal 12 24 4" xfId="4535" xr:uid="{8F9E6150-D4C7-4C57-97A4-CE0EB3E02871}"/>
    <cellStyle name="Normal 12 24 5" xfId="4536" xr:uid="{BE21A91F-2854-40A2-B7A5-5795F10A2BDC}"/>
    <cellStyle name="Normal 12 25" xfId="4537" xr:uid="{337F55DE-F016-4EA4-88DA-C67980DDB72C}"/>
    <cellStyle name="Normal 12 25 2" xfId="4538" xr:uid="{D7EBFCF4-7252-42EE-B48D-6738C5DBD555}"/>
    <cellStyle name="Normal 12 26" xfId="4539" xr:uid="{97290EA9-3361-4CEC-9586-3D1DAD8E2C66}"/>
    <cellStyle name="Normal 12 27" xfId="4540" xr:uid="{058D1E43-E705-435D-8BDD-970C8BADB2D8}"/>
    <cellStyle name="Normal 12 28" xfId="4541" xr:uid="{F67F3E18-831F-49A2-92F0-C565AC4F343F}"/>
    <cellStyle name="Normal 12 29" xfId="4542" xr:uid="{2681CF68-6A31-439A-BBB1-50E7F4CA0CEB}"/>
    <cellStyle name="Normal 12 3" xfId="4543" xr:uid="{9466AFB9-53B1-4804-9B96-347C26AFA8C5}"/>
    <cellStyle name="Normal 12 3 10" xfId="4544" xr:uid="{992F1EFD-CB3B-4195-9E3D-01D7552F75EE}"/>
    <cellStyle name="Normal 12 3 11" xfId="4545" xr:uid="{1C0E7C76-4536-4927-9BB9-11896CD47C6B}"/>
    <cellStyle name="Normal 12 3 12" xfId="4546" xr:uid="{ACC43240-9DC9-4E04-BD68-CE6ED1F998B2}"/>
    <cellStyle name="Normal 12 3 13" xfId="4547" xr:uid="{2A7F7E82-9232-4D1C-8FD6-1D8493C69255}"/>
    <cellStyle name="Normal 12 3 14" xfId="4548" xr:uid="{3CE7925E-B172-4769-8C54-8E230DDCBD82}"/>
    <cellStyle name="Normal 12 3 15" xfId="4549" xr:uid="{4CAE02FE-7482-4C95-BA7F-75C105AAC04D}"/>
    <cellStyle name="Normal 12 3 16" xfId="4550" xr:uid="{13A50DF9-25A5-42C4-8390-3EA89EEECF99}"/>
    <cellStyle name="Normal 12 3 2" xfId="4551" xr:uid="{B00468B9-50D6-42B6-BE72-C5E4342D64BE}"/>
    <cellStyle name="Normal 12 3 2 10" xfId="4552" xr:uid="{594FCA3B-6BD2-41CE-A68D-C4DDDF628200}"/>
    <cellStyle name="Normal 12 3 2 11" xfId="4553" xr:uid="{9EC09013-7107-4419-AEFE-A28B8D9F3E08}"/>
    <cellStyle name="Normal 12 3 2 12" xfId="4554" xr:uid="{31C8687E-0787-49E1-9ACF-AB1217F994A6}"/>
    <cellStyle name="Normal 12 3 2 13" xfId="4555" xr:uid="{BDE4C68A-5492-4E34-A067-D8D1129DA788}"/>
    <cellStyle name="Normal 12 3 2 2" xfId="4556" xr:uid="{9A0371ED-7ADF-4EE8-98AF-9280457A628A}"/>
    <cellStyle name="Normal 12 3 2 2 10" xfId="4557" xr:uid="{146CF925-11C5-4898-99D2-F6E15588B60F}"/>
    <cellStyle name="Normal 12 3 2 2 11" xfId="4558" xr:uid="{2CCC8353-E4A8-43B9-9890-C797B0EF7426}"/>
    <cellStyle name="Normal 12 3 2 2 2" xfId="4559" xr:uid="{7B3ED2CB-B238-488A-84BC-3A9D08CF4463}"/>
    <cellStyle name="Normal 12 3 2 2 2 2" xfId="4560" xr:uid="{44CDA680-C73F-4C47-9A0F-DEA354BD07F3}"/>
    <cellStyle name="Normal 12 3 2 2 2 2 2" xfId="4561" xr:uid="{EEAD4258-9B2C-47C4-99E5-EDE0538F053D}"/>
    <cellStyle name="Normal 12 3 2 2 2 3" xfId="4562" xr:uid="{1B6D8316-A514-4968-A11C-386A496D5714}"/>
    <cellStyle name="Normal 12 3 2 2 2 4" xfId="4563" xr:uid="{6CFB3CC7-4D11-43EC-BF00-F18B2D75801B}"/>
    <cellStyle name="Normal 12 3 2 2 2 5" xfId="4564" xr:uid="{6890F096-1CBC-4621-B871-776360EAF8C1}"/>
    <cellStyle name="Normal 12 3 2 2 3" xfId="4565" xr:uid="{C13BD935-8856-495A-AF3D-9A7D11995814}"/>
    <cellStyle name="Normal 12 3 2 2 3 2" xfId="4566" xr:uid="{E38C725D-4199-4D20-8771-CF4A21FCF7BB}"/>
    <cellStyle name="Normal 12 3 2 2 4" xfId="4567" xr:uid="{483D7E80-05E6-4413-A51E-5C5BDB6E196A}"/>
    <cellStyle name="Normal 12 3 2 2 5" xfId="4568" xr:uid="{6F78752B-202C-4BBC-8420-09C95CD9D905}"/>
    <cellStyle name="Normal 12 3 2 2 6" xfId="4569" xr:uid="{8F304E04-EE53-485B-82E8-9AE6DF84F89B}"/>
    <cellStyle name="Normal 12 3 2 2 7" xfId="4570" xr:uid="{520655E1-C2E1-4C7D-B418-D170ABBFCC91}"/>
    <cellStyle name="Normal 12 3 2 2 8" xfId="4571" xr:uid="{780B0E81-749E-4E01-A15F-4C025B42C254}"/>
    <cellStyle name="Normal 12 3 2 2 9" xfId="4572" xr:uid="{85B67BE5-C637-491D-85D6-593E3AC8D258}"/>
    <cellStyle name="Normal 12 3 2 3" xfId="4573" xr:uid="{6DC3520D-40F1-46A2-9578-3A844A2D0BBD}"/>
    <cellStyle name="Normal 12 3 2 3 2" xfId="4574" xr:uid="{F424B368-5B63-423C-B455-D84468F09A83}"/>
    <cellStyle name="Normal 12 3 2 3 2 2" xfId="4575" xr:uid="{E58930D9-D794-4ACC-849D-488FAFACA493}"/>
    <cellStyle name="Normal 12 3 2 3 3" xfId="4576" xr:uid="{34EF6909-890E-4329-8366-BF9BC89D60FE}"/>
    <cellStyle name="Normal 12 3 2 3 4" xfId="4577" xr:uid="{0DF035DE-003C-40D3-8657-CF383BC924DB}"/>
    <cellStyle name="Normal 12 3 2 3 5" xfId="4578" xr:uid="{C149AF38-4BAE-48C4-93DC-355198737972}"/>
    <cellStyle name="Normal 12 3 2 4" xfId="4579" xr:uid="{E4E1FD67-E277-44B6-89B5-34F5EC8154D1}"/>
    <cellStyle name="Normal 12 3 2 4 2" xfId="4580" xr:uid="{97AE75F5-415A-44B7-B2C4-FE50D0F6C53B}"/>
    <cellStyle name="Normal 12 3 2 5" xfId="4581" xr:uid="{E410B493-4431-4EB8-A3A3-7AF3DFCA4858}"/>
    <cellStyle name="Normal 12 3 2 6" xfId="4582" xr:uid="{BD77C8D9-F223-4495-88CF-74329FD304DD}"/>
    <cellStyle name="Normal 12 3 2 7" xfId="4583" xr:uid="{7E063683-7E6A-477F-A3B1-5005FFFC4E92}"/>
    <cellStyle name="Normal 12 3 2 8" xfId="4584" xr:uid="{BB8C0EE9-A065-4B07-8345-7D3D0572245C}"/>
    <cellStyle name="Normal 12 3 2 9" xfId="4585" xr:uid="{A7A5149B-189E-4543-84FF-674C756A9A28}"/>
    <cellStyle name="Normal 12 3 3" xfId="4586" xr:uid="{C7A973F0-D5F1-42E6-B37C-B8DCBAFD1E18}"/>
    <cellStyle name="Normal 12 3 3 10" xfId="4587" xr:uid="{FEDF9B1C-378A-43DB-ABA8-27E9BA051A27}"/>
    <cellStyle name="Normal 12 3 3 11" xfId="4588" xr:uid="{3255252B-B1A6-47F4-830C-0056F48D2160}"/>
    <cellStyle name="Normal 12 3 3 2" xfId="4589" xr:uid="{E3CB4AE0-F968-47F5-A4E1-9E4058E7EC8A}"/>
    <cellStyle name="Normal 12 3 3 2 2" xfId="4590" xr:uid="{059C6252-4FFB-41F1-8662-5D3381577573}"/>
    <cellStyle name="Normal 12 3 3 2 2 2" xfId="4591" xr:uid="{B9A2A845-1843-434A-B00C-0311174058E8}"/>
    <cellStyle name="Normal 12 3 3 2 3" xfId="4592" xr:uid="{5FA3C5FD-EFA7-4F70-8BFF-CDFA11EC0C81}"/>
    <cellStyle name="Normal 12 3 3 2 4" xfId="4593" xr:uid="{5A3FC067-45BE-407F-92A9-87782C928106}"/>
    <cellStyle name="Normal 12 3 3 2 5" xfId="4594" xr:uid="{DAC7E965-73EF-4A30-A14B-F6FC32598E1C}"/>
    <cellStyle name="Normal 12 3 3 3" xfId="4595" xr:uid="{D318103E-90B7-498B-B3D2-8DDF2E77FAA8}"/>
    <cellStyle name="Normal 12 3 3 3 2" xfId="4596" xr:uid="{5D5D0EA4-42AD-4308-9581-187FB54A56F4}"/>
    <cellStyle name="Normal 12 3 3 4" xfId="4597" xr:uid="{23A7AB5B-BE5E-426C-A23F-B03D9EFF09A5}"/>
    <cellStyle name="Normal 12 3 3 5" xfId="4598" xr:uid="{43A3FA69-C8ED-4C68-BF3A-92FEFFF9B548}"/>
    <cellStyle name="Normal 12 3 3 6" xfId="4599" xr:uid="{0EAFDE91-44F2-4E74-87CF-2B9129D77F49}"/>
    <cellStyle name="Normal 12 3 3 7" xfId="4600" xr:uid="{7B702D90-01F3-4BAF-9B3F-9D162E9ADF18}"/>
    <cellStyle name="Normal 12 3 3 8" xfId="4601" xr:uid="{7355A07C-BDB4-4857-994F-CF5D01E9F5EE}"/>
    <cellStyle name="Normal 12 3 3 9" xfId="4602" xr:uid="{C7F69A51-5E33-4250-AF6C-5D762AC4322D}"/>
    <cellStyle name="Normal 12 3 4" xfId="4603" xr:uid="{96C9E457-4339-4CA4-A1B3-B0FB3E921613}"/>
    <cellStyle name="Normal 12 3 4 2" xfId="4604" xr:uid="{05950B75-7581-4F5D-84C2-4E129789B7A1}"/>
    <cellStyle name="Normal 12 3 4 2 2" xfId="4605" xr:uid="{B531145D-255F-4CDA-8C13-DE4FA0646427}"/>
    <cellStyle name="Normal 12 3 4 3" xfId="4606" xr:uid="{9D19B266-3221-4A51-9F9F-3C3F1AEE219C}"/>
    <cellStyle name="Normal 12 3 4 4" xfId="4607" xr:uid="{62B86D23-3AA4-4ABE-A10B-30129F89BAD3}"/>
    <cellStyle name="Normal 12 3 4 5" xfId="4608" xr:uid="{BEE623BD-F41D-4F71-B1E0-AA7F015F4475}"/>
    <cellStyle name="Normal 12 3 5" xfId="4609" xr:uid="{57E8908E-679B-4368-8501-09E70E889B38}"/>
    <cellStyle name="Normal 12 3 5 2" xfId="4610" xr:uid="{49B0740C-6293-4825-A40D-56D34B552AC7}"/>
    <cellStyle name="Normal 12 3 6" xfId="4611" xr:uid="{E8C4A542-F1CB-4AD7-9ADC-42457AA850CD}"/>
    <cellStyle name="Normal 12 3 7" xfId="4612" xr:uid="{4D33EFCC-535D-4A13-9974-44D2C0E69A80}"/>
    <cellStyle name="Normal 12 3 8" xfId="4613" xr:uid="{00C986A5-F6BD-4E06-B63F-7618A83C24B7}"/>
    <cellStyle name="Normal 12 3 9" xfId="4614" xr:uid="{AF0C6A38-BF3C-414E-ADD7-0D35C169BE55}"/>
    <cellStyle name="Normal 12 30" xfId="4615" xr:uid="{CBC29D8F-5437-40CE-8279-3AC690474921}"/>
    <cellStyle name="Normal 12 31" xfId="4616" xr:uid="{9DDB9DE5-9FF7-4141-972D-9BF8D50379CF}"/>
    <cellStyle name="Normal 12 32" xfId="4617" xr:uid="{147A7BE4-024B-415B-83A2-7F0DA786A4E6}"/>
    <cellStyle name="Normal 12 33" xfId="4618" xr:uid="{04011202-A90D-43A3-BEB8-9EAC262C3BB4}"/>
    <cellStyle name="Normal 12 34" xfId="4619" xr:uid="{703A8A5D-F439-4C26-9026-5AE92B15087F}"/>
    <cellStyle name="Normal 12 35" xfId="4620" xr:uid="{704F1DE4-4F45-4804-988B-44F7E66586BC}"/>
    <cellStyle name="Normal 12 36" xfId="4621" xr:uid="{44DE8E33-9271-42F5-9BB8-1889416F1F9F}"/>
    <cellStyle name="Normal 12 37" xfId="4622" xr:uid="{146CB5A6-28DD-4A16-A2C8-44104AB59960}"/>
    <cellStyle name="Normal 12 38" xfId="4623" xr:uid="{5E4219A8-2508-4C7F-AFB1-AD234DF5BC3D}"/>
    <cellStyle name="Normal 12 39" xfId="4624" xr:uid="{29FA4078-8425-4386-A8F7-6CBD4AD9C937}"/>
    <cellStyle name="Normal 12 4" xfId="4625" xr:uid="{172FFE87-90CF-42D7-AED3-E4AFF4627B35}"/>
    <cellStyle name="Normal 12 4 10" xfId="4626" xr:uid="{21B9B6D7-FF7D-4994-93B8-F97EB4018AFD}"/>
    <cellStyle name="Normal 12 4 11" xfId="4627" xr:uid="{75ED9BF4-CC43-46FF-B133-34B3346F26EF}"/>
    <cellStyle name="Normal 12 4 12" xfId="4628" xr:uid="{596354D5-71F6-4AF4-8FE3-390D0FAB5D48}"/>
    <cellStyle name="Normal 12 4 13" xfId="4629" xr:uid="{AD2059E1-F8A1-4702-BD7D-E7BD291E1E38}"/>
    <cellStyle name="Normal 12 4 14" xfId="4630" xr:uid="{09BFE561-6527-4321-8FD6-78221D042EA6}"/>
    <cellStyle name="Normal 12 4 2" xfId="4631" xr:uid="{51CC331E-F21F-4798-8D74-EF21CB9F9AED}"/>
    <cellStyle name="Normal 12 4 2 10" xfId="4632" xr:uid="{58E67913-305E-416F-A955-34D444E1B5C2}"/>
    <cellStyle name="Normal 12 4 2 11" xfId="4633" xr:uid="{0AB8061F-B5B6-4110-8656-AB3E35BC117F}"/>
    <cellStyle name="Normal 12 4 2 12" xfId="4634" xr:uid="{7DAAB95A-D2A4-4E3A-B98C-97F35944059C}"/>
    <cellStyle name="Normal 12 4 2 13" xfId="4635" xr:uid="{7682D6D8-AA45-4B23-9839-A0A4DEFF4B6F}"/>
    <cellStyle name="Normal 12 4 2 2" xfId="4636" xr:uid="{43E5CCFE-7670-46E6-A8C2-951DB0BE1E09}"/>
    <cellStyle name="Normal 12 4 2 2 10" xfId="4637" xr:uid="{28347942-0A13-4BF2-9231-2D1C52A465FE}"/>
    <cellStyle name="Normal 12 4 2 2 11" xfId="4638" xr:uid="{819AB5F4-7E0C-4B4F-9674-3CB256D06461}"/>
    <cellStyle name="Normal 12 4 2 2 2" xfId="4639" xr:uid="{CC2629E6-188B-4785-8801-6EC69C0BF385}"/>
    <cellStyle name="Normal 12 4 2 2 2 2" xfId="4640" xr:uid="{14AB5ADD-4FBB-4F89-BD0B-70892DCC39C4}"/>
    <cellStyle name="Normal 12 4 2 2 2 2 2" xfId="4641" xr:uid="{21283C2F-9301-48AD-AD18-5DF42F51D159}"/>
    <cellStyle name="Normal 12 4 2 2 2 3" xfId="4642" xr:uid="{E551F8AC-6B39-423F-B6DA-212900086707}"/>
    <cellStyle name="Normal 12 4 2 2 2 4" xfId="4643" xr:uid="{72F286D6-AB4D-42E1-B359-5A3D98C53528}"/>
    <cellStyle name="Normal 12 4 2 2 2 5" xfId="4644" xr:uid="{264E0263-C798-457C-99CB-C8F9D8E5699A}"/>
    <cellStyle name="Normal 12 4 2 2 3" xfId="4645" xr:uid="{9F97440A-5DC3-4DC0-9650-BF7A314DF182}"/>
    <cellStyle name="Normal 12 4 2 2 3 2" xfId="4646" xr:uid="{C9B63471-0246-4EC0-8A67-7CC677D0895B}"/>
    <cellStyle name="Normal 12 4 2 2 4" xfId="4647" xr:uid="{58507767-3689-44C6-B5ED-295DC8817B0B}"/>
    <cellStyle name="Normal 12 4 2 2 5" xfId="4648" xr:uid="{10C67227-170B-48DD-9CDD-D78AFBD50478}"/>
    <cellStyle name="Normal 12 4 2 2 6" xfId="4649" xr:uid="{F54DA717-4A17-4F1F-8228-2B355A058BDA}"/>
    <cellStyle name="Normal 12 4 2 2 7" xfId="4650" xr:uid="{723E1F8F-245F-414A-8054-F6AC7D0EE13C}"/>
    <cellStyle name="Normal 12 4 2 2 8" xfId="4651" xr:uid="{FA2185DD-DB53-4A38-9408-7B1109FC7E69}"/>
    <cellStyle name="Normal 12 4 2 2 9" xfId="4652" xr:uid="{11477B36-FDEE-43C0-B477-0E09697E59BA}"/>
    <cellStyle name="Normal 12 4 2 3" xfId="4653" xr:uid="{1D05F234-9D77-41E5-B355-C8622B969D19}"/>
    <cellStyle name="Normal 12 4 2 3 2" xfId="4654" xr:uid="{FB9914C3-01EF-40D8-9495-410DB685B7A4}"/>
    <cellStyle name="Normal 12 4 2 3 2 2" xfId="4655" xr:uid="{C30A1B30-370B-49F5-A397-176175E6B96F}"/>
    <cellStyle name="Normal 12 4 2 3 3" xfId="4656" xr:uid="{8D7651E2-2FA4-42B9-B345-60CBBE8F7675}"/>
    <cellStyle name="Normal 12 4 2 3 4" xfId="4657" xr:uid="{850A0559-0505-4D46-87D3-A338DE8126DA}"/>
    <cellStyle name="Normal 12 4 2 3 5" xfId="4658" xr:uid="{74635FD2-B71C-47CA-B909-B6BE19B2C84A}"/>
    <cellStyle name="Normal 12 4 2 4" xfId="4659" xr:uid="{4E26C579-9A15-4379-9ADC-8A7BE17C945C}"/>
    <cellStyle name="Normal 12 4 2 4 2" xfId="4660" xr:uid="{DA41401C-3744-4035-9872-A4C758D16A0C}"/>
    <cellStyle name="Normal 12 4 2 5" xfId="4661" xr:uid="{BDEB9F85-D2C4-449F-8B31-3B41017B339F}"/>
    <cellStyle name="Normal 12 4 2 6" xfId="4662" xr:uid="{BC5D756C-7F8B-475B-99B6-4DD088CF4D37}"/>
    <cellStyle name="Normal 12 4 2 7" xfId="4663" xr:uid="{F7645BEC-65E0-49C1-ADDC-53680C1B63DC}"/>
    <cellStyle name="Normal 12 4 2 8" xfId="4664" xr:uid="{C06BAA4C-BF71-4953-8D90-45DCCF204A75}"/>
    <cellStyle name="Normal 12 4 2 9" xfId="4665" xr:uid="{8F0DBDDB-1C56-4509-8DE6-B641A3D06071}"/>
    <cellStyle name="Normal 12 4 3" xfId="4666" xr:uid="{41E6DCDE-BA40-4AC4-AD77-21E81688096D}"/>
    <cellStyle name="Normal 12 4 3 10" xfId="4667" xr:uid="{54FC30ED-A02B-416C-9251-6052F153F78B}"/>
    <cellStyle name="Normal 12 4 3 11" xfId="4668" xr:uid="{254E3A66-8B25-423A-B5B9-E3564D39B838}"/>
    <cellStyle name="Normal 12 4 3 2" xfId="4669" xr:uid="{32F9BA45-2DCE-4972-B0C2-E5AE4FF462CA}"/>
    <cellStyle name="Normal 12 4 3 2 2" xfId="4670" xr:uid="{1E9BE40F-7F38-48C5-BA3E-F271CC4F17EF}"/>
    <cellStyle name="Normal 12 4 3 2 2 2" xfId="4671" xr:uid="{C66D1FF2-2668-4B03-B2B8-824DFEB9D1F1}"/>
    <cellStyle name="Normal 12 4 3 2 3" xfId="4672" xr:uid="{611A10CA-35B8-45E6-8DE0-610CE7C57556}"/>
    <cellStyle name="Normal 12 4 3 2 4" xfId="4673" xr:uid="{2A9AF03B-C608-43CC-8976-88A0E0AC2BAD}"/>
    <cellStyle name="Normal 12 4 3 2 5" xfId="4674" xr:uid="{D122FC1E-AA75-46AA-AD56-C2471B715FD5}"/>
    <cellStyle name="Normal 12 4 3 3" xfId="4675" xr:uid="{15CB2189-4194-434B-84AF-8F650D5E0C58}"/>
    <cellStyle name="Normal 12 4 3 3 2" xfId="4676" xr:uid="{85008C85-C78D-4C16-9073-9ACC009FC66C}"/>
    <cellStyle name="Normal 12 4 3 4" xfId="4677" xr:uid="{6716D1E2-C6AE-49B0-BC18-52A8FB5D0E4A}"/>
    <cellStyle name="Normal 12 4 3 5" xfId="4678" xr:uid="{0B2BE5A3-1808-4977-BBC0-FE46B459E8BF}"/>
    <cellStyle name="Normal 12 4 3 6" xfId="4679" xr:uid="{BDB1BF62-E20B-4315-87D7-FCA65210DD85}"/>
    <cellStyle name="Normal 12 4 3 7" xfId="4680" xr:uid="{91942827-AB78-46A0-A7F2-55326A2C751F}"/>
    <cellStyle name="Normal 12 4 3 8" xfId="4681" xr:uid="{555835E5-73B9-4D61-80F2-2FDAACF7D644}"/>
    <cellStyle name="Normal 12 4 3 9" xfId="4682" xr:uid="{931D2832-C722-48C3-8A1E-BC6D1A95A728}"/>
    <cellStyle name="Normal 12 4 4" xfId="4683" xr:uid="{CDCFCE22-40B3-4004-AA81-2FE25C600DA0}"/>
    <cellStyle name="Normal 12 4 4 2" xfId="4684" xr:uid="{5BA6C9FC-4332-41B9-BCD0-83249EFEAFBA}"/>
    <cellStyle name="Normal 12 4 4 2 2" xfId="4685" xr:uid="{69945953-2E4D-44C0-9EA9-DCBFF0A872C8}"/>
    <cellStyle name="Normal 12 4 4 3" xfId="4686" xr:uid="{A2524662-8CBA-4BEF-B374-9A88E9F290D1}"/>
    <cellStyle name="Normal 12 4 4 4" xfId="4687" xr:uid="{45151C42-1F34-492E-B2FC-493FE0F84A0D}"/>
    <cellStyle name="Normal 12 4 4 5" xfId="4688" xr:uid="{12A7F830-16AA-48A4-903C-AD2D63866823}"/>
    <cellStyle name="Normal 12 4 5" xfId="4689" xr:uid="{BBE2B25E-90B7-4A56-B6DA-D9904065B970}"/>
    <cellStyle name="Normal 12 4 5 2" xfId="4690" xr:uid="{4BA08303-8A34-44B8-AAFA-B08535154492}"/>
    <cellStyle name="Normal 12 4 6" xfId="4691" xr:uid="{60665DFF-9706-4538-8258-29F17E606833}"/>
    <cellStyle name="Normal 12 4 7" xfId="4692" xr:uid="{A964F3CE-FD3C-48F9-BD99-9999CC5C2542}"/>
    <cellStyle name="Normal 12 4 8" xfId="4693" xr:uid="{A5BB3453-49D0-476E-B402-763EE4A8FCAC}"/>
    <cellStyle name="Normal 12 4 9" xfId="4694" xr:uid="{086AD5E3-200F-4C3B-961E-F35490F296E3}"/>
    <cellStyle name="Normal 12 40" xfId="4695" xr:uid="{D2091834-3C7A-4CA1-9802-2BB60417BAA4}"/>
    <cellStyle name="Normal 12 5" xfId="4696" xr:uid="{93703AA6-B54A-4F64-B6F9-C9F77E96EFB6}"/>
    <cellStyle name="Normal 12 5 10" xfId="4697" xr:uid="{D8441D3B-F777-422F-BD19-C55F0398F660}"/>
    <cellStyle name="Normal 12 5 11" xfId="4698" xr:uid="{9918D0D1-5520-4620-869C-47EF910AB30C}"/>
    <cellStyle name="Normal 12 5 12" xfId="4699" xr:uid="{86092881-673D-47AB-A722-988522E6B2DE}"/>
    <cellStyle name="Normal 12 5 13" xfId="4700" xr:uid="{C5917A92-6B64-4EA3-A144-585AF688469B}"/>
    <cellStyle name="Normal 12 5 14" xfId="4701" xr:uid="{D89FEBB7-E8EA-47C9-869A-885002952A6D}"/>
    <cellStyle name="Normal 12 5 2" xfId="4702" xr:uid="{7A429704-3A70-4456-A7E6-6A191FE9E844}"/>
    <cellStyle name="Normal 12 5 2 10" xfId="4703" xr:uid="{04B574DF-2545-47EA-B615-7B2812259899}"/>
    <cellStyle name="Normal 12 5 2 11" xfId="4704" xr:uid="{EB7F2C4A-7AE0-4756-97E6-83D3307FAA6C}"/>
    <cellStyle name="Normal 12 5 2 12" xfId="4705" xr:uid="{1C714858-031E-47BC-B418-B8EDC6577BC5}"/>
    <cellStyle name="Normal 12 5 2 13" xfId="4706" xr:uid="{15D7AE08-A00D-49A5-BF06-6069169E4A5D}"/>
    <cellStyle name="Normal 12 5 2 2" xfId="4707" xr:uid="{F87374FB-B604-402C-B737-A12F002F052B}"/>
    <cellStyle name="Normal 12 5 2 2 10" xfId="4708" xr:uid="{1333C778-5B78-41F8-B78C-72B64FEF358D}"/>
    <cellStyle name="Normal 12 5 2 2 11" xfId="4709" xr:uid="{A177129A-A2CA-4F96-84EB-4BFFD4D5D446}"/>
    <cellStyle name="Normal 12 5 2 2 2" xfId="4710" xr:uid="{7622ADD8-CD81-4779-B38D-7960A1F25F62}"/>
    <cellStyle name="Normal 12 5 2 2 2 2" xfId="4711" xr:uid="{9685E80E-72A9-47A0-8BCB-35C6139C364F}"/>
    <cellStyle name="Normal 12 5 2 2 2 2 2" xfId="4712" xr:uid="{7265EF0A-F96A-4CF2-9DFF-32FCFE55D59D}"/>
    <cellStyle name="Normal 12 5 2 2 2 3" xfId="4713" xr:uid="{445B8B09-3595-4B48-9EF0-503FF512ABE6}"/>
    <cellStyle name="Normal 12 5 2 2 2 4" xfId="4714" xr:uid="{40C2AC55-A40A-475B-9812-503E73B3BC70}"/>
    <cellStyle name="Normal 12 5 2 2 2 5" xfId="4715" xr:uid="{1055EB52-8C9F-45D1-9376-89B23E9D38FE}"/>
    <cellStyle name="Normal 12 5 2 2 3" xfId="4716" xr:uid="{B34FCD7B-30CF-46B7-93DE-ADEE2D6FEFE6}"/>
    <cellStyle name="Normal 12 5 2 2 3 2" xfId="4717" xr:uid="{E035C654-CA41-4C4F-AAF4-AC8AA46E9465}"/>
    <cellStyle name="Normal 12 5 2 2 4" xfId="4718" xr:uid="{FDCD1353-25BF-4143-988D-ABD8C9BCEA61}"/>
    <cellStyle name="Normal 12 5 2 2 5" xfId="4719" xr:uid="{172CF565-0F73-49DF-899C-7A2728FB51E8}"/>
    <cellStyle name="Normal 12 5 2 2 6" xfId="4720" xr:uid="{6D1D721A-E072-4FE8-AF03-2E1D79182941}"/>
    <cellStyle name="Normal 12 5 2 2 7" xfId="4721" xr:uid="{6FB6935E-21C9-4745-A7BD-DC8BE4D49341}"/>
    <cellStyle name="Normal 12 5 2 2 8" xfId="4722" xr:uid="{DB39B4A5-3177-45A2-8976-2269C9859262}"/>
    <cellStyle name="Normal 12 5 2 2 9" xfId="4723" xr:uid="{37BE2CDB-F5B2-49F5-AA4B-B2A45A404E8F}"/>
    <cellStyle name="Normal 12 5 2 3" xfId="4724" xr:uid="{E56BB6A6-EB41-493E-AAB5-F16B845E72FC}"/>
    <cellStyle name="Normal 12 5 2 3 2" xfId="4725" xr:uid="{006C6A1F-2181-4949-8B77-BDCEE4FE231A}"/>
    <cellStyle name="Normal 12 5 2 3 2 2" xfId="4726" xr:uid="{883C5AA9-54DD-4640-800E-75746A5FC750}"/>
    <cellStyle name="Normal 12 5 2 3 3" xfId="4727" xr:uid="{1A9B7F7B-BE2B-43AA-8B5A-9DDF88B65D4B}"/>
    <cellStyle name="Normal 12 5 2 3 4" xfId="4728" xr:uid="{8754EC05-8EC9-482B-AB0A-436D7198F57D}"/>
    <cellStyle name="Normal 12 5 2 3 5" xfId="4729" xr:uid="{635ECB3A-9878-4FD4-AB9F-2AF52997F885}"/>
    <cellStyle name="Normal 12 5 2 4" xfId="4730" xr:uid="{3248BA02-A849-42AE-99BA-8DF766B0AA31}"/>
    <cellStyle name="Normal 12 5 2 4 2" xfId="4731" xr:uid="{169FEC08-07DE-4271-9FAA-568052EE7C15}"/>
    <cellStyle name="Normal 12 5 2 5" xfId="4732" xr:uid="{E253B848-39B2-4F21-A558-61F1E990F084}"/>
    <cellStyle name="Normal 12 5 2 6" xfId="4733" xr:uid="{ADC14723-0384-4D7E-BD55-6A52B9B03157}"/>
    <cellStyle name="Normal 12 5 2 7" xfId="4734" xr:uid="{813C7BDF-35B0-44DE-B1F3-567295785EEC}"/>
    <cellStyle name="Normal 12 5 2 8" xfId="4735" xr:uid="{FD0FF3E3-38AF-48E5-8BD3-6CC3E574B8A9}"/>
    <cellStyle name="Normal 12 5 2 9" xfId="4736" xr:uid="{06BD965A-4507-4558-9F97-DF974C1B69DB}"/>
    <cellStyle name="Normal 12 5 3" xfId="4737" xr:uid="{0F96C1B1-1B61-4AD9-B23C-2B88FBF62365}"/>
    <cellStyle name="Normal 12 5 3 10" xfId="4738" xr:uid="{F6BD182F-878D-4FC5-8C8B-838D4A6E98B9}"/>
    <cellStyle name="Normal 12 5 3 11" xfId="4739" xr:uid="{2EF2CB96-A2A7-4D2C-AD64-83CECC6867E8}"/>
    <cellStyle name="Normal 12 5 3 2" xfId="4740" xr:uid="{0FA864A0-5A2F-4AE7-BA22-3317F9C63881}"/>
    <cellStyle name="Normal 12 5 3 2 2" xfId="4741" xr:uid="{5CF44F77-E9F4-4CA5-9CD8-9492B2C446D5}"/>
    <cellStyle name="Normal 12 5 3 2 2 2" xfId="4742" xr:uid="{36F0D53F-E1C2-4DAC-9E35-24268BDC917E}"/>
    <cellStyle name="Normal 12 5 3 2 3" xfId="4743" xr:uid="{9CD31598-FED2-4D38-A109-9110A5EBDCA8}"/>
    <cellStyle name="Normal 12 5 3 2 4" xfId="4744" xr:uid="{C26D1538-8372-438B-80CB-6167C477E687}"/>
    <cellStyle name="Normal 12 5 3 2 5" xfId="4745" xr:uid="{47B5A58A-A58D-4EC0-8390-552AFE20E67C}"/>
    <cellStyle name="Normal 12 5 3 3" xfId="4746" xr:uid="{8A0ED73B-8968-4840-998F-C27863AD36FF}"/>
    <cellStyle name="Normal 12 5 3 3 2" xfId="4747" xr:uid="{99B8EB57-FF5E-4C2A-9FF0-B14245E285DF}"/>
    <cellStyle name="Normal 12 5 3 4" xfId="4748" xr:uid="{3E48309B-2BCC-4909-9EFC-EDE0C1F018A0}"/>
    <cellStyle name="Normal 12 5 3 5" xfId="4749" xr:uid="{D171CEDF-0AC0-4A25-A524-364158FD1A4D}"/>
    <cellStyle name="Normal 12 5 3 6" xfId="4750" xr:uid="{CA3CB7A7-E401-485C-84CD-BAEB67B56C6B}"/>
    <cellStyle name="Normal 12 5 3 7" xfId="4751" xr:uid="{E9527F4F-452D-445F-9137-9F130694AD0D}"/>
    <cellStyle name="Normal 12 5 3 8" xfId="4752" xr:uid="{1FB9B156-5773-4BB4-8C69-327111F345E9}"/>
    <cellStyle name="Normal 12 5 3 9" xfId="4753" xr:uid="{49587EDE-4632-429E-8E0A-F9B8A678E9B7}"/>
    <cellStyle name="Normal 12 5 4" xfId="4754" xr:uid="{62287B46-8300-4183-8D8A-EA7B672BB36B}"/>
    <cellStyle name="Normal 12 5 4 2" xfId="4755" xr:uid="{A1B0FA86-CEE4-4C4D-BCB5-0F6AD286E191}"/>
    <cellStyle name="Normal 12 5 4 2 2" xfId="4756" xr:uid="{3DD93549-172F-4A20-AA66-C42FD0137D5C}"/>
    <cellStyle name="Normal 12 5 4 3" xfId="4757" xr:uid="{8320A1A2-297C-4EEE-A4AC-F02B3C948B4B}"/>
    <cellStyle name="Normal 12 5 4 4" xfId="4758" xr:uid="{006F2285-D2E5-4427-8081-F60DB481320C}"/>
    <cellStyle name="Normal 12 5 4 5" xfId="4759" xr:uid="{0B6510E9-7F35-417E-A2CA-EE2F5A17F370}"/>
    <cellStyle name="Normal 12 5 5" xfId="4760" xr:uid="{8450D57C-B684-4AE4-A0F9-23ED62BBE044}"/>
    <cellStyle name="Normal 12 5 5 2" xfId="4761" xr:uid="{BE210490-B40B-4009-9DF7-514E369A79CB}"/>
    <cellStyle name="Normal 12 5 6" xfId="4762" xr:uid="{76A51EB4-E7CE-42C8-A2C7-27F85F6D59F9}"/>
    <cellStyle name="Normal 12 5 7" xfId="4763" xr:uid="{A2ABC041-6154-4866-8F03-83D2C32DC49C}"/>
    <cellStyle name="Normal 12 5 8" xfId="4764" xr:uid="{95E69528-D399-4503-AA1D-CC545C19400E}"/>
    <cellStyle name="Normal 12 5 9" xfId="4765" xr:uid="{47A6D249-F8F3-4075-AAE0-EBED54A65A6C}"/>
    <cellStyle name="Normal 12 6" xfId="4766" xr:uid="{1B1247C8-D7F3-4B95-94CF-04BB758D8076}"/>
    <cellStyle name="Normal 12 6 10" xfId="4767" xr:uid="{0494F438-7370-43D8-AF98-0456C0CB4496}"/>
    <cellStyle name="Normal 12 6 11" xfId="4768" xr:uid="{76CC455C-58F2-483E-90A7-6DA1DB6EFE60}"/>
    <cellStyle name="Normal 12 6 12" xfId="4769" xr:uid="{57E8F320-5515-4EFF-96E1-2E6423C61F53}"/>
    <cellStyle name="Normal 12 6 13" xfId="4770" xr:uid="{8411795E-12E6-444D-AD7B-795EC3EFBC59}"/>
    <cellStyle name="Normal 12 6 14" xfId="4771" xr:uid="{59238BEA-B9CE-44CE-A738-9EA0BF9AC38E}"/>
    <cellStyle name="Normal 12 6 2" xfId="4772" xr:uid="{FF98D726-971A-4444-BA0C-96AAA8A10708}"/>
    <cellStyle name="Normal 12 6 2 10" xfId="4773" xr:uid="{A81DD450-D1D4-4A42-B30A-6138E2A5F91D}"/>
    <cellStyle name="Normal 12 6 2 11" xfId="4774" xr:uid="{97C7C420-7F1A-4F6E-9D85-ED19D2D0B0EF}"/>
    <cellStyle name="Normal 12 6 2 12" xfId="4775" xr:uid="{1FE9C591-56A0-4460-B26E-3C16CD2F0EB4}"/>
    <cellStyle name="Normal 12 6 2 13" xfId="4776" xr:uid="{3A45E8BF-A682-4D86-B0F9-8621D6B23DBA}"/>
    <cellStyle name="Normal 12 6 2 2" xfId="4777" xr:uid="{3311292A-BF3A-4857-BC59-AB9F29B51EF9}"/>
    <cellStyle name="Normal 12 6 2 2 10" xfId="4778" xr:uid="{ECE9EC9A-EF41-4C6A-9BD3-F56753DCAA29}"/>
    <cellStyle name="Normal 12 6 2 2 11" xfId="4779" xr:uid="{15BA1C8F-7B54-4A3A-96D7-A3D3BF36F73C}"/>
    <cellStyle name="Normal 12 6 2 2 2" xfId="4780" xr:uid="{605A95DE-9237-4172-A746-E5B40753EDD5}"/>
    <cellStyle name="Normal 12 6 2 2 2 2" xfId="4781" xr:uid="{41F2BA7C-2F0E-4F82-8579-E0EB52F14784}"/>
    <cellStyle name="Normal 12 6 2 2 2 2 2" xfId="4782" xr:uid="{ECFEF7ED-9799-461F-B0AB-66CD0584CA7F}"/>
    <cellStyle name="Normal 12 6 2 2 2 3" xfId="4783" xr:uid="{477A4D2E-C4D1-4543-9398-67AB659F1241}"/>
    <cellStyle name="Normal 12 6 2 2 2 4" xfId="4784" xr:uid="{EFF1246E-1310-40EC-8012-0DDC6F0B779C}"/>
    <cellStyle name="Normal 12 6 2 2 2 5" xfId="4785" xr:uid="{3F797F76-F781-45BB-9D77-E6B32840D555}"/>
    <cellStyle name="Normal 12 6 2 2 3" xfId="4786" xr:uid="{15F48F32-CCA8-46C1-8166-42D015006DF1}"/>
    <cellStyle name="Normal 12 6 2 2 3 2" xfId="4787" xr:uid="{0CE0C2B2-AA1E-4258-8908-444A19F0D7B9}"/>
    <cellStyle name="Normal 12 6 2 2 4" xfId="4788" xr:uid="{6B107B72-DD15-4B2E-9998-DC1F2B228C05}"/>
    <cellStyle name="Normal 12 6 2 2 5" xfId="4789" xr:uid="{66379A3E-94F8-4936-A52E-906481E75517}"/>
    <cellStyle name="Normal 12 6 2 2 6" xfId="4790" xr:uid="{E38E49DB-4259-4488-8BD7-9B7CE2268E73}"/>
    <cellStyle name="Normal 12 6 2 2 7" xfId="4791" xr:uid="{0DE0A71E-8108-4500-B661-736BC8F31EBA}"/>
    <cellStyle name="Normal 12 6 2 2 8" xfId="4792" xr:uid="{CD88F6A3-12A9-4396-815C-F91801E9AEF2}"/>
    <cellStyle name="Normal 12 6 2 2 9" xfId="4793" xr:uid="{AAD503E7-0993-4C4C-9A13-DE89595BB4F9}"/>
    <cellStyle name="Normal 12 6 2 3" xfId="4794" xr:uid="{016CA421-7CC9-4A3C-BF14-474635AFBCC3}"/>
    <cellStyle name="Normal 12 6 2 3 2" xfId="4795" xr:uid="{65CC29C2-3167-4C62-A10D-FBED70C5D2C6}"/>
    <cellStyle name="Normal 12 6 2 3 2 2" xfId="4796" xr:uid="{51AEEC3D-AD55-422E-B1EA-44A4018BFDA4}"/>
    <cellStyle name="Normal 12 6 2 3 3" xfId="4797" xr:uid="{3D44D068-60D5-4B0C-8FCD-0FD4B053EF79}"/>
    <cellStyle name="Normal 12 6 2 3 4" xfId="4798" xr:uid="{40E903C0-945C-4571-9565-A8A4DF118A9C}"/>
    <cellStyle name="Normal 12 6 2 3 5" xfId="4799" xr:uid="{6EF1F036-CDEE-4DF0-99E9-76BABA076703}"/>
    <cellStyle name="Normal 12 6 2 4" xfId="4800" xr:uid="{2E11FC44-30A1-4BC3-8337-AEF4EC25149A}"/>
    <cellStyle name="Normal 12 6 2 4 2" xfId="4801" xr:uid="{50AC5143-3821-4D3E-97CF-2B25989237C7}"/>
    <cellStyle name="Normal 12 6 2 5" xfId="4802" xr:uid="{34EEFDC6-AD3F-4086-A9E1-748E818244AE}"/>
    <cellStyle name="Normal 12 6 2 6" xfId="4803" xr:uid="{F823D877-E871-4C7C-93E9-133EE0F37BB1}"/>
    <cellStyle name="Normal 12 6 2 7" xfId="4804" xr:uid="{50D19B56-E61A-414C-9A0E-9B0B6A679EF2}"/>
    <cellStyle name="Normal 12 6 2 8" xfId="4805" xr:uid="{926948AE-EB08-4E51-B210-1B5E90E6150D}"/>
    <cellStyle name="Normal 12 6 2 9" xfId="4806" xr:uid="{5D771184-409E-4EE4-8B58-ADBD9D04210B}"/>
    <cellStyle name="Normal 12 6 3" xfId="4807" xr:uid="{FDC4B8D8-7F16-425F-8973-488DCEF0880A}"/>
    <cellStyle name="Normal 12 6 3 10" xfId="4808" xr:uid="{6761378F-A87A-4FB1-8781-0036D492EAC1}"/>
    <cellStyle name="Normal 12 6 3 11" xfId="4809" xr:uid="{C2ABE230-E5A7-4A43-856C-B1FF3F886A17}"/>
    <cellStyle name="Normal 12 6 3 2" xfId="4810" xr:uid="{07EDAAF0-E8DE-4103-818A-DACF4D354F3F}"/>
    <cellStyle name="Normal 12 6 3 2 2" xfId="4811" xr:uid="{72BF7184-EDA5-4D48-9B20-2393C259623C}"/>
    <cellStyle name="Normal 12 6 3 2 2 2" xfId="4812" xr:uid="{28EDF554-858E-48B8-BE75-0D291AE7E913}"/>
    <cellStyle name="Normal 12 6 3 2 3" xfId="4813" xr:uid="{A0A906F2-7A82-4B98-BFB1-0F9ADC4FE441}"/>
    <cellStyle name="Normal 12 6 3 2 4" xfId="4814" xr:uid="{58A4B405-5CE5-482F-A4B6-B5A3B57DF627}"/>
    <cellStyle name="Normal 12 6 3 2 5" xfId="4815" xr:uid="{1D4B6918-9C3C-4312-81D8-525F062BDAEF}"/>
    <cellStyle name="Normal 12 6 3 3" xfId="4816" xr:uid="{8F813ABA-9B84-42C5-A7A1-121F7307EE07}"/>
    <cellStyle name="Normal 12 6 3 3 2" xfId="4817" xr:uid="{0FE9249F-6990-4760-9DDC-3904A70DE51D}"/>
    <cellStyle name="Normal 12 6 3 4" xfId="4818" xr:uid="{1A4E19FC-6363-4FA6-8B1C-44B78A9116DC}"/>
    <cellStyle name="Normal 12 6 3 5" xfId="4819" xr:uid="{87910260-3198-4547-B75F-96F21D77583E}"/>
    <cellStyle name="Normal 12 6 3 6" xfId="4820" xr:uid="{98BD38F1-4741-4B7A-9097-96658B3346BF}"/>
    <cellStyle name="Normal 12 6 3 7" xfId="4821" xr:uid="{7F5DD1F4-B252-4430-987C-BB6867E2F5B3}"/>
    <cellStyle name="Normal 12 6 3 8" xfId="4822" xr:uid="{80B40062-5B83-4D18-910E-DCE5035C6433}"/>
    <cellStyle name="Normal 12 6 3 9" xfId="4823" xr:uid="{A28FD589-FA81-46CB-8AB2-F6B4648D96E4}"/>
    <cellStyle name="Normal 12 6 4" xfId="4824" xr:uid="{E4528E3A-B0FD-4BF4-9CE6-A2F7551B1C1E}"/>
    <cellStyle name="Normal 12 6 4 2" xfId="4825" xr:uid="{1B0690FF-00C3-4E13-8BD3-4FE361410DB0}"/>
    <cellStyle name="Normal 12 6 4 2 2" xfId="4826" xr:uid="{18850776-4C1B-44CC-81DB-262E9DFA59BF}"/>
    <cellStyle name="Normal 12 6 4 3" xfId="4827" xr:uid="{9998332F-D344-41EA-9756-A646E7D51A97}"/>
    <cellStyle name="Normal 12 6 4 4" xfId="4828" xr:uid="{8ACF1A55-7EF9-4220-AD49-03F52FC19E1C}"/>
    <cellStyle name="Normal 12 6 4 5" xfId="4829" xr:uid="{F30EECB2-39FB-42C1-98BA-0C5F883B53F8}"/>
    <cellStyle name="Normal 12 6 5" xfId="4830" xr:uid="{E783685A-C9A1-409B-8E8F-F3D06620B5AB}"/>
    <cellStyle name="Normal 12 6 5 2" xfId="4831" xr:uid="{382CBFC5-CA36-488E-8EAA-FFA79C6BEEBD}"/>
    <cellStyle name="Normal 12 6 6" xfId="4832" xr:uid="{200649A7-97B2-4A90-B40D-034F7B3FC34E}"/>
    <cellStyle name="Normal 12 6 7" xfId="4833" xr:uid="{D9246589-3D6E-41AE-9F72-15783CD001EB}"/>
    <cellStyle name="Normal 12 6 8" xfId="4834" xr:uid="{A4B95645-4503-4F55-BB34-16BDA74F6AC8}"/>
    <cellStyle name="Normal 12 6 9" xfId="4835" xr:uid="{983BA849-3B99-4FE3-A811-3141285E5205}"/>
    <cellStyle name="Normal 12 7" xfId="4836" xr:uid="{86FC2BF2-57DB-43A8-99D4-389B60310389}"/>
    <cellStyle name="Normal 12 7 10" xfId="4837" xr:uid="{DBCCE4FD-4334-4248-B904-867D3624F316}"/>
    <cellStyle name="Normal 12 7 11" xfId="4838" xr:uid="{A88E491D-4456-492B-BD7B-F7C19E3D1067}"/>
    <cellStyle name="Normal 12 7 12" xfId="4839" xr:uid="{5C8036C4-003E-4694-A053-F2319C55B791}"/>
    <cellStyle name="Normal 12 7 13" xfId="4840" xr:uid="{53D06C53-09A8-4404-AE25-C1778713806A}"/>
    <cellStyle name="Normal 12 7 14" xfId="4841" xr:uid="{1659DC72-7A1D-4D32-97FC-FD1847383254}"/>
    <cellStyle name="Normal 12 7 2" xfId="4842" xr:uid="{AD238585-95E9-4136-B6D0-790E5EC8C3D6}"/>
    <cellStyle name="Normal 12 7 2 10" xfId="4843" xr:uid="{8A7CC173-CACE-4048-9165-5D8676005D7C}"/>
    <cellStyle name="Normal 12 7 2 11" xfId="4844" xr:uid="{5DEA3317-5126-431A-A087-C145F67B49CD}"/>
    <cellStyle name="Normal 12 7 2 12" xfId="4845" xr:uid="{BDADA6C7-C285-4A79-BC92-B8B57548A746}"/>
    <cellStyle name="Normal 12 7 2 13" xfId="4846" xr:uid="{24645D49-104C-4613-9805-F010F579BF1D}"/>
    <cellStyle name="Normal 12 7 2 2" xfId="4847" xr:uid="{8E5700B4-8D37-4A71-9D2D-953D44105CE3}"/>
    <cellStyle name="Normal 12 7 2 2 10" xfId="4848" xr:uid="{93773A85-4AC4-4E1D-B6F0-7F3BF83BD0EF}"/>
    <cellStyle name="Normal 12 7 2 2 11" xfId="4849" xr:uid="{2252E95A-7864-447F-BAAC-FA82CCAA2D42}"/>
    <cellStyle name="Normal 12 7 2 2 2" xfId="4850" xr:uid="{6823626A-5FF6-42F2-A909-AB73FEC0674A}"/>
    <cellStyle name="Normal 12 7 2 2 2 2" xfId="4851" xr:uid="{7647CC05-76E7-4819-8361-E74084FA4FE9}"/>
    <cellStyle name="Normal 12 7 2 2 2 2 2" xfId="4852" xr:uid="{9ADF22F3-D793-4FDC-A6A7-1A406DD4ECFB}"/>
    <cellStyle name="Normal 12 7 2 2 2 3" xfId="4853" xr:uid="{5D041DF2-FA12-452C-8115-39FD6E8B4872}"/>
    <cellStyle name="Normal 12 7 2 2 2 4" xfId="4854" xr:uid="{D3317D7E-FE78-4988-BEEF-9B6666753053}"/>
    <cellStyle name="Normal 12 7 2 2 2 5" xfId="4855" xr:uid="{9E7C18D5-B98B-4722-B66F-8EF9246065C2}"/>
    <cellStyle name="Normal 12 7 2 2 3" xfId="4856" xr:uid="{54443D79-A7B2-466B-80E8-F20F116B3106}"/>
    <cellStyle name="Normal 12 7 2 2 3 2" xfId="4857" xr:uid="{CCE48F57-2C8A-4360-B96A-666601671878}"/>
    <cellStyle name="Normal 12 7 2 2 4" xfId="4858" xr:uid="{B026D2C0-2F44-4CD0-B89E-CA1FFB93EF0D}"/>
    <cellStyle name="Normal 12 7 2 2 5" xfId="4859" xr:uid="{79EAB8B6-5864-4B23-AC42-3093AA02AF7F}"/>
    <cellStyle name="Normal 12 7 2 2 6" xfId="4860" xr:uid="{6F06A6F2-0E56-46AA-899D-ED6CFAE39AFC}"/>
    <cellStyle name="Normal 12 7 2 2 7" xfId="4861" xr:uid="{2B1F5A94-375C-44B0-8F22-41F7DE36AB80}"/>
    <cellStyle name="Normal 12 7 2 2 8" xfId="4862" xr:uid="{002402E8-2702-4690-A219-95C9F3330456}"/>
    <cellStyle name="Normal 12 7 2 2 9" xfId="4863" xr:uid="{58619F25-13D0-4D8F-A055-36FCE183EF6B}"/>
    <cellStyle name="Normal 12 7 2 3" xfId="4864" xr:uid="{66FE449A-BB9B-4400-8F2E-0B1495B27B00}"/>
    <cellStyle name="Normal 12 7 2 3 2" xfId="4865" xr:uid="{AAB82C19-D7E0-4F26-A6C8-179E970E132A}"/>
    <cellStyle name="Normal 12 7 2 3 2 2" xfId="4866" xr:uid="{A981F967-E1E6-4927-9A85-F0F7EB1A6FC4}"/>
    <cellStyle name="Normal 12 7 2 3 3" xfId="4867" xr:uid="{CA95298D-8950-4AE0-AFEF-A238CFEB147C}"/>
    <cellStyle name="Normal 12 7 2 3 4" xfId="4868" xr:uid="{2FB1C792-F490-4AB5-A9F9-DB393AF2E6C3}"/>
    <cellStyle name="Normal 12 7 2 3 5" xfId="4869" xr:uid="{BBFBA275-AB30-462C-B116-82A9312D2AAB}"/>
    <cellStyle name="Normal 12 7 2 4" xfId="4870" xr:uid="{55AA634E-DBFC-45DD-A3E2-E3C197C82F92}"/>
    <cellStyle name="Normal 12 7 2 4 2" xfId="4871" xr:uid="{2011F04F-13C1-4D93-B9DC-2594EBC14BB4}"/>
    <cellStyle name="Normal 12 7 2 5" xfId="4872" xr:uid="{46291F3D-F01F-4BB6-A1AE-081538C24461}"/>
    <cellStyle name="Normal 12 7 2 6" xfId="4873" xr:uid="{F3DD3437-8016-44FC-9760-BDD1DA87C526}"/>
    <cellStyle name="Normal 12 7 2 7" xfId="4874" xr:uid="{C783B81D-9392-4539-835A-6E99617F6DBE}"/>
    <cellStyle name="Normal 12 7 2 8" xfId="4875" xr:uid="{986DAD15-8091-4053-8940-7AF8A497AD38}"/>
    <cellStyle name="Normal 12 7 2 9" xfId="4876" xr:uid="{4D4911BE-2C3F-4A9D-B364-AFC6718EE713}"/>
    <cellStyle name="Normal 12 7 3" xfId="4877" xr:uid="{EA814BEA-A756-47FD-871C-BE2F1574AFA4}"/>
    <cellStyle name="Normal 12 7 3 10" xfId="4878" xr:uid="{D29A0FA8-2561-45EB-A8F8-19F5B78B9698}"/>
    <cellStyle name="Normal 12 7 3 11" xfId="4879" xr:uid="{8B96C762-471A-4CAC-8AD7-4185A565A610}"/>
    <cellStyle name="Normal 12 7 3 2" xfId="4880" xr:uid="{8D39445B-E7E6-4D99-A758-29DC54B7D2AD}"/>
    <cellStyle name="Normal 12 7 3 2 2" xfId="4881" xr:uid="{79D15B6E-F607-4F4E-B9E8-F5B3AEDD94DB}"/>
    <cellStyle name="Normal 12 7 3 2 2 2" xfId="4882" xr:uid="{C6FE155B-07D6-45C8-BFE7-B6EA1BB845D7}"/>
    <cellStyle name="Normal 12 7 3 2 3" xfId="4883" xr:uid="{805E9808-E105-49D8-B344-9844799D64EB}"/>
    <cellStyle name="Normal 12 7 3 2 4" xfId="4884" xr:uid="{2134C8CB-28EA-4DDF-9398-CF99B80D8BD1}"/>
    <cellStyle name="Normal 12 7 3 2 5" xfId="4885" xr:uid="{2D2EF904-EA5C-4438-BE86-2436222A1C7A}"/>
    <cellStyle name="Normal 12 7 3 3" xfId="4886" xr:uid="{3CA2A0FF-5E25-4F7D-88EF-289290CAE258}"/>
    <cellStyle name="Normal 12 7 3 3 2" xfId="4887" xr:uid="{71FE1281-F00C-4B82-B67C-4746C0F3B59E}"/>
    <cellStyle name="Normal 12 7 3 4" xfId="4888" xr:uid="{897DA8FD-2A1D-439F-8087-ABCEE4527B76}"/>
    <cellStyle name="Normal 12 7 3 5" xfId="4889" xr:uid="{351198BD-A359-4759-8326-05548B951FF4}"/>
    <cellStyle name="Normal 12 7 3 6" xfId="4890" xr:uid="{B75A00B2-C740-41D4-8D08-85255E99CD10}"/>
    <cellStyle name="Normal 12 7 3 7" xfId="4891" xr:uid="{2ACC95D7-FA63-48DE-975D-3F7429A8090D}"/>
    <cellStyle name="Normal 12 7 3 8" xfId="4892" xr:uid="{7D1D4B33-385F-449A-AE5C-4952EC7B33E3}"/>
    <cellStyle name="Normal 12 7 3 9" xfId="4893" xr:uid="{44EBF2B1-F351-4F8B-A439-3846E22FC32E}"/>
    <cellStyle name="Normal 12 7 4" xfId="4894" xr:uid="{7F017054-9201-4113-A3D2-A1CB30140624}"/>
    <cellStyle name="Normal 12 7 4 2" xfId="4895" xr:uid="{8B118EAE-7234-4109-8C69-DA082CD073CC}"/>
    <cellStyle name="Normal 12 7 4 2 2" xfId="4896" xr:uid="{B486ECFB-8B03-4B45-91DC-0568A6B23536}"/>
    <cellStyle name="Normal 12 7 4 3" xfId="4897" xr:uid="{380A1A98-5E4B-452C-A457-259E9792E4C2}"/>
    <cellStyle name="Normal 12 7 4 4" xfId="4898" xr:uid="{08B9D0B0-EFE3-4CA1-A44A-968214FE158D}"/>
    <cellStyle name="Normal 12 7 4 5" xfId="4899" xr:uid="{5C8978C6-87B4-4633-9958-DFF6F6FFA9F9}"/>
    <cellStyle name="Normal 12 7 5" xfId="4900" xr:uid="{EAE79F74-872A-4178-80E1-868C76123AEE}"/>
    <cellStyle name="Normal 12 7 5 2" xfId="4901" xr:uid="{AA2240FE-3F81-4121-809F-60A2997F13A5}"/>
    <cellStyle name="Normal 12 7 6" xfId="4902" xr:uid="{0A85C392-61FC-46A4-9115-25683B945B94}"/>
    <cellStyle name="Normal 12 7 7" xfId="4903" xr:uid="{3A869BDB-8C05-4F4F-8D98-1CA3B452DCA5}"/>
    <cellStyle name="Normal 12 7 8" xfId="4904" xr:uid="{2DBB1052-C929-41AA-9839-524129D29DC1}"/>
    <cellStyle name="Normal 12 7 9" xfId="4905" xr:uid="{D47BF9AF-C363-483A-9617-394A659E2A58}"/>
    <cellStyle name="Normal 12 8" xfId="4906" xr:uid="{403ED74A-F8B0-4029-91A1-5FAE14393E7E}"/>
    <cellStyle name="Normal 12 8 10" xfId="4907" xr:uid="{A72CC7F0-649B-410E-AC30-E841081A215F}"/>
    <cellStyle name="Normal 12 8 11" xfId="4908" xr:uid="{1E393C03-22C9-46C6-91AF-071AD3F13A74}"/>
    <cellStyle name="Normal 12 8 12" xfId="4909" xr:uid="{A707DC21-2C4B-4DA7-8D96-46B922B26040}"/>
    <cellStyle name="Normal 12 8 13" xfId="4910" xr:uid="{1BC53E74-929B-4D6E-AA2E-1B7FABEA654D}"/>
    <cellStyle name="Normal 12 8 14" xfId="4911" xr:uid="{4BD8F4E3-BD8D-473F-B21F-83084A7AF675}"/>
    <cellStyle name="Normal 12 8 2" xfId="4912" xr:uid="{196C3B98-1D82-4C4B-8E27-025F4C58DA15}"/>
    <cellStyle name="Normal 12 8 2 10" xfId="4913" xr:uid="{CB06D10B-4413-4D76-829D-1094FA37005C}"/>
    <cellStyle name="Normal 12 8 2 11" xfId="4914" xr:uid="{C857B1AC-9693-4EDB-9B16-F1BE231229A2}"/>
    <cellStyle name="Normal 12 8 2 12" xfId="4915" xr:uid="{0712C9BF-5724-48CC-A1FA-D809DCA0E333}"/>
    <cellStyle name="Normal 12 8 2 13" xfId="4916" xr:uid="{F63833B8-7267-4071-88D8-3133AE878E7D}"/>
    <cellStyle name="Normal 12 8 2 2" xfId="4917" xr:uid="{EA38EE02-CC16-4907-A629-DB86E9149ABF}"/>
    <cellStyle name="Normal 12 8 2 2 10" xfId="4918" xr:uid="{1DE0DA53-D890-4C37-9937-C472AC2EF7B7}"/>
    <cellStyle name="Normal 12 8 2 2 11" xfId="4919" xr:uid="{5D6F7D1C-CACA-4718-ADFF-67C232342CBD}"/>
    <cellStyle name="Normal 12 8 2 2 2" xfId="4920" xr:uid="{6C733EAB-5F99-4D2B-A17C-222B88230DFD}"/>
    <cellStyle name="Normal 12 8 2 2 2 2" xfId="4921" xr:uid="{147DBF55-2184-481A-988A-E298AD23F0F5}"/>
    <cellStyle name="Normal 12 8 2 2 2 2 2" xfId="4922" xr:uid="{6D951ECA-C9C6-4AB8-BC37-7485607C1A90}"/>
    <cellStyle name="Normal 12 8 2 2 2 3" xfId="4923" xr:uid="{14543582-7F41-4FAB-8567-913C2FA8B198}"/>
    <cellStyle name="Normal 12 8 2 2 2 4" xfId="4924" xr:uid="{C26ABE71-4236-4BD0-91CB-282B6FAE3858}"/>
    <cellStyle name="Normal 12 8 2 2 2 5" xfId="4925" xr:uid="{2FBC6A3D-CFA2-4F81-9CAA-B05DEAD25D33}"/>
    <cellStyle name="Normal 12 8 2 2 3" xfId="4926" xr:uid="{E0ED9FA9-ECFA-40B5-A766-954A17A61BBB}"/>
    <cellStyle name="Normal 12 8 2 2 3 2" xfId="4927" xr:uid="{C80B7A57-EF3A-4F12-8AFC-5A34A9DADA5D}"/>
    <cellStyle name="Normal 12 8 2 2 4" xfId="4928" xr:uid="{30DBA6E1-D93A-4532-B570-E1A88D327189}"/>
    <cellStyle name="Normal 12 8 2 2 5" xfId="4929" xr:uid="{37134BDB-6C1F-461E-A8CC-88F7E1164A93}"/>
    <cellStyle name="Normal 12 8 2 2 6" xfId="4930" xr:uid="{E0562A4D-F8DB-4B3C-9579-B5D85D2FE6FB}"/>
    <cellStyle name="Normal 12 8 2 2 7" xfId="4931" xr:uid="{AC61FDE6-E2C1-41D7-B35B-98562537ECAE}"/>
    <cellStyle name="Normal 12 8 2 2 8" xfId="4932" xr:uid="{D280FF96-D6AE-441D-845E-0FD9214A9EE4}"/>
    <cellStyle name="Normal 12 8 2 2 9" xfId="4933" xr:uid="{36051CCF-39C3-46B1-8D24-F56805645ED7}"/>
    <cellStyle name="Normal 12 8 2 3" xfId="4934" xr:uid="{BC0653D9-C36A-48C2-834D-3EFB88D3DCA0}"/>
    <cellStyle name="Normal 12 8 2 3 2" xfId="4935" xr:uid="{09236B80-A088-4FAE-9F73-2A96B50A641E}"/>
    <cellStyle name="Normal 12 8 2 3 2 2" xfId="4936" xr:uid="{BE2C15DF-D6E4-42EC-BC21-40B17AEDAC09}"/>
    <cellStyle name="Normal 12 8 2 3 3" xfId="4937" xr:uid="{C74ED093-8F2C-4855-882A-74E5FCF238E1}"/>
    <cellStyle name="Normal 12 8 2 3 4" xfId="4938" xr:uid="{B825B083-6AF1-4D62-8B67-F66606AE624A}"/>
    <cellStyle name="Normal 12 8 2 3 5" xfId="4939" xr:uid="{9F6D84C0-D04A-4106-B688-1F18A68A821E}"/>
    <cellStyle name="Normal 12 8 2 4" xfId="4940" xr:uid="{1C3A2C16-BBAA-48E8-9EF8-1EBE49C124A2}"/>
    <cellStyle name="Normal 12 8 2 4 2" xfId="4941" xr:uid="{092A4E16-ABB4-4BFA-8970-FDAC8F0BD3FE}"/>
    <cellStyle name="Normal 12 8 2 5" xfId="4942" xr:uid="{BA443853-C7C4-41E0-90E3-EF2D20B1CEA7}"/>
    <cellStyle name="Normal 12 8 2 6" xfId="4943" xr:uid="{19EEDF19-B365-4ADB-81E8-D129410F78CF}"/>
    <cellStyle name="Normal 12 8 2 7" xfId="4944" xr:uid="{488C087F-5540-47F7-BBF8-E674164DE919}"/>
    <cellStyle name="Normal 12 8 2 8" xfId="4945" xr:uid="{5C9150B9-84DE-4728-9C3C-6DE1D1CCA20F}"/>
    <cellStyle name="Normal 12 8 2 9" xfId="4946" xr:uid="{92129CA7-9467-4FA7-9FB3-E57B0EB185EA}"/>
    <cellStyle name="Normal 12 8 3" xfId="4947" xr:uid="{DEFD4EDC-B6A2-4495-9CDF-DFFA7DF93801}"/>
    <cellStyle name="Normal 12 8 3 10" xfId="4948" xr:uid="{DA6711E2-8DE5-44AA-B4D8-FB57371C0DEF}"/>
    <cellStyle name="Normal 12 8 3 11" xfId="4949" xr:uid="{59AD677B-9CE3-4066-9161-9812CAF84644}"/>
    <cellStyle name="Normal 12 8 3 2" xfId="4950" xr:uid="{8BBAA5C0-7116-477D-9E3F-979E46BAA92D}"/>
    <cellStyle name="Normal 12 8 3 2 2" xfId="4951" xr:uid="{C756E7E0-03F7-4ED1-AAAD-5BB2AAB30EA5}"/>
    <cellStyle name="Normal 12 8 3 2 2 2" xfId="4952" xr:uid="{0E0B731B-8898-4D6E-AA72-8A5390683F50}"/>
    <cellStyle name="Normal 12 8 3 2 3" xfId="4953" xr:uid="{CE1737D4-28BA-44A1-9414-452A4633D935}"/>
    <cellStyle name="Normal 12 8 3 2 4" xfId="4954" xr:uid="{BA2749BE-1B16-421A-988B-75F60324864A}"/>
    <cellStyle name="Normal 12 8 3 2 5" xfId="4955" xr:uid="{E5D66F73-44E8-4B1E-91BF-63AEBFD0B836}"/>
    <cellStyle name="Normal 12 8 3 3" xfId="4956" xr:uid="{874AC8B5-8F26-4BD2-99BB-8355D845232D}"/>
    <cellStyle name="Normal 12 8 3 3 2" xfId="4957" xr:uid="{CD9E3D98-BAD7-47DB-8964-51D4D5668C39}"/>
    <cellStyle name="Normal 12 8 3 4" xfId="4958" xr:uid="{A00E6773-2BF3-40BA-B51B-DD23567A0BC8}"/>
    <cellStyle name="Normal 12 8 3 5" xfId="4959" xr:uid="{C3A09C55-A72E-4CDB-8BC8-EB7873D84AA0}"/>
    <cellStyle name="Normal 12 8 3 6" xfId="4960" xr:uid="{D8BE77AA-4D39-4C8E-BECB-007D0246285E}"/>
    <cellStyle name="Normal 12 8 3 7" xfId="4961" xr:uid="{CE7B2244-4059-41AF-90B0-3308E652D32D}"/>
    <cellStyle name="Normal 12 8 3 8" xfId="4962" xr:uid="{FA4ADAA6-0079-4A3A-8B2B-5406A98139A5}"/>
    <cellStyle name="Normal 12 8 3 9" xfId="4963" xr:uid="{16CB99C0-512D-410F-B513-E0703C61A822}"/>
    <cellStyle name="Normal 12 8 4" xfId="4964" xr:uid="{9AD92C00-C1C0-4F4E-9C9E-E25CBDC2A394}"/>
    <cellStyle name="Normal 12 8 4 2" xfId="4965" xr:uid="{99E1A0CB-AE14-4F40-8154-37BD02454168}"/>
    <cellStyle name="Normal 12 8 4 2 2" xfId="4966" xr:uid="{579B8A1B-8980-4D30-9037-0AB523B4C609}"/>
    <cellStyle name="Normal 12 8 4 3" xfId="4967" xr:uid="{7DF0FCF1-B89A-4FA0-AA7C-F7AD74389110}"/>
    <cellStyle name="Normal 12 8 4 4" xfId="4968" xr:uid="{76D26D76-75AE-42FB-86C3-3CCCA73AB17C}"/>
    <cellStyle name="Normal 12 8 4 5" xfId="4969" xr:uid="{E043AC36-2DA1-48FF-AFA2-82B39E9729BD}"/>
    <cellStyle name="Normal 12 8 5" xfId="4970" xr:uid="{340ECE86-5F0B-482C-B61E-DE545898AE8A}"/>
    <cellStyle name="Normal 12 8 5 2" xfId="4971" xr:uid="{85E33A50-7BF3-47C0-B3A2-75B8F3EFD53C}"/>
    <cellStyle name="Normal 12 8 6" xfId="4972" xr:uid="{07C67FAA-36B7-4E2C-8D3D-131ACB381CD2}"/>
    <cellStyle name="Normal 12 8 7" xfId="4973" xr:uid="{E862A8BB-3E27-4F95-A2E2-3CC73AC8DE4A}"/>
    <cellStyle name="Normal 12 8 8" xfId="4974" xr:uid="{C2DE0E9A-C6B8-4307-9ED4-8FE3496EE4B9}"/>
    <cellStyle name="Normal 12 8 9" xfId="4975" xr:uid="{649A755A-0A59-44ED-A1A1-3DF9B1C75220}"/>
    <cellStyle name="Normal 12 9" xfId="4976" xr:uid="{D07FE18C-E4F7-4C1A-9CC4-1C3A0EA45DEA}"/>
    <cellStyle name="Normal 12 9 10" xfId="4977" xr:uid="{D3D2B65D-E456-42CE-B753-2E906DDC7401}"/>
    <cellStyle name="Normal 12 9 11" xfId="4978" xr:uid="{0AA0EBBA-E7E1-4D15-8304-8844BADDF370}"/>
    <cellStyle name="Normal 12 9 12" xfId="4979" xr:uid="{064F4EF3-31A3-4FF9-8291-25FE1497AA0F}"/>
    <cellStyle name="Normal 12 9 13" xfId="4980" xr:uid="{722504D1-5021-46C4-9E42-43D3411D8D52}"/>
    <cellStyle name="Normal 12 9 14" xfId="4981" xr:uid="{7A95BD93-7E1E-4BFF-ABEC-373DBF1812DD}"/>
    <cellStyle name="Normal 12 9 2" xfId="4982" xr:uid="{D34D51E6-1C7F-4786-AA8B-295B4371FF3D}"/>
    <cellStyle name="Normal 12 9 2 10" xfId="4983" xr:uid="{07DE60EE-8D64-4DF4-9E91-DB3B8AEB8EBE}"/>
    <cellStyle name="Normal 12 9 2 11" xfId="4984" xr:uid="{E0C81F79-F91F-4E20-B2DE-6D24CC1517BD}"/>
    <cellStyle name="Normal 12 9 2 12" xfId="4985" xr:uid="{C1F2F192-D971-4D56-83B2-E219CE21B075}"/>
    <cellStyle name="Normal 12 9 2 13" xfId="4986" xr:uid="{6612B29D-4E72-467B-8EE0-7E22F960C5CF}"/>
    <cellStyle name="Normal 12 9 2 2" xfId="4987" xr:uid="{6DC7B14C-5D19-4A38-924B-0552B69CE7D9}"/>
    <cellStyle name="Normal 12 9 2 2 10" xfId="4988" xr:uid="{EA6515B9-3EB8-4C31-9F67-8C6E9F556914}"/>
    <cellStyle name="Normal 12 9 2 2 11" xfId="4989" xr:uid="{18151236-40E7-4631-A058-AC471428E647}"/>
    <cellStyle name="Normal 12 9 2 2 2" xfId="4990" xr:uid="{2BA1C793-D12B-4FBA-A76A-6D3F51263707}"/>
    <cellStyle name="Normal 12 9 2 2 2 2" xfId="4991" xr:uid="{CBD03D50-8111-4132-BE24-8A095CBC8CBA}"/>
    <cellStyle name="Normal 12 9 2 2 2 2 2" xfId="4992" xr:uid="{39B81899-FD87-47FE-A690-D383EFB3FA91}"/>
    <cellStyle name="Normal 12 9 2 2 2 3" xfId="4993" xr:uid="{73E2624E-9345-4B84-9D59-4D9D29833276}"/>
    <cellStyle name="Normal 12 9 2 2 2 4" xfId="4994" xr:uid="{F58A4FAD-6F5B-4F16-AB51-69DFEBD7783E}"/>
    <cellStyle name="Normal 12 9 2 2 2 5" xfId="4995" xr:uid="{0CC84678-EFA5-4F20-BE5B-748654B6C4B5}"/>
    <cellStyle name="Normal 12 9 2 2 3" xfId="4996" xr:uid="{9D7541CB-AE9D-4924-80AD-55B1638FD2E3}"/>
    <cellStyle name="Normal 12 9 2 2 3 2" xfId="4997" xr:uid="{2A6F1028-EB2C-46AE-A80C-DF09FB9453E1}"/>
    <cellStyle name="Normal 12 9 2 2 4" xfId="4998" xr:uid="{483B0E4C-97EF-4D13-958F-39AC9AF76238}"/>
    <cellStyle name="Normal 12 9 2 2 5" xfId="4999" xr:uid="{C5D84250-4871-4CBD-853E-C48927CE6BA3}"/>
    <cellStyle name="Normal 12 9 2 2 6" xfId="5000" xr:uid="{8526B66F-0D2D-4225-B5AD-FDAA9CC899B3}"/>
    <cellStyle name="Normal 12 9 2 2 7" xfId="5001" xr:uid="{A2021EDA-1258-42C9-9808-438AE6F1B378}"/>
    <cellStyle name="Normal 12 9 2 2 8" xfId="5002" xr:uid="{30FC41C4-B774-4DD1-AED8-C2A8F409E4BF}"/>
    <cellStyle name="Normal 12 9 2 2 9" xfId="5003" xr:uid="{B972B8E1-6CF4-4A51-80C8-AE0ECF0BE41D}"/>
    <cellStyle name="Normal 12 9 2 3" xfId="5004" xr:uid="{1929517E-90C4-4236-B5D5-FB0EABC6DCA0}"/>
    <cellStyle name="Normal 12 9 2 3 2" xfId="5005" xr:uid="{DD43C557-BC49-42E6-BF72-F296D2961D79}"/>
    <cellStyle name="Normal 12 9 2 3 2 2" xfId="5006" xr:uid="{29E43CC9-B490-49C4-9CA4-8C738D618DFA}"/>
    <cellStyle name="Normal 12 9 2 3 3" xfId="5007" xr:uid="{B2C50431-CB6D-4A51-9688-7E3DE23DF915}"/>
    <cellStyle name="Normal 12 9 2 3 4" xfId="5008" xr:uid="{092B2113-B896-4EF5-B604-12249D4D2097}"/>
    <cellStyle name="Normal 12 9 2 3 5" xfId="5009" xr:uid="{B978654C-2995-4D46-9D0D-743F75630831}"/>
    <cellStyle name="Normal 12 9 2 4" xfId="5010" xr:uid="{DBBBD881-96B7-458C-ACF6-7B610036D0C9}"/>
    <cellStyle name="Normal 12 9 2 4 2" xfId="5011" xr:uid="{B30BA7AC-D489-430F-AF8A-6EB7910DDC20}"/>
    <cellStyle name="Normal 12 9 2 5" xfId="5012" xr:uid="{7C3FBDF8-B0A2-4C42-B7EA-48D391994F5E}"/>
    <cellStyle name="Normal 12 9 2 6" xfId="5013" xr:uid="{0D360283-D841-4A6E-A5D8-EB3FF24535AA}"/>
    <cellStyle name="Normal 12 9 2 7" xfId="5014" xr:uid="{9ADE107C-5D24-476B-9109-6F61959899C6}"/>
    <cellStyle name="Normal 12 9 2 8" xfId="5015" xr:uid="{1FD1DB91-9522-4BAE-8099-14010CA58EA7}"/>
    <cellStyle name="Normal 12 9 2 9" xfId="5016" xr:uid="{4BA02FA2-3CCC-482E-A004-5EB3BFE29F75}"/>
    <cellStyle name="Normal 12 9 3" xfId="5017" xr:uid="{43ED0E97-459E-4542-87C6-2CFF95AE4807}"/>
    <cellStyle name="Normal 12 9 3 10" xfId="5018" xr:uid="{1C721D94-638D-440F-B505-9A31B01E153A}"/>
    <cellStyle name="Normal 12 9 3 11" xfId="5019" xr:uid="{6D3CE86F-1FC8-4BBF-A610-F9BAF12F30FA}"/>
    <cellStyle name="Normal 12 9 3 2" xfId="5020" xr:uid="{A665B323-4849-4C22-BB35-E60D3A6E8472}"/>
    <cellStyle name="Normal 12 9 3 2 2" xfId="5021" xr:uid="{2977E610-6940-4DF0-B3E4-F61828E02BE2}"/>
    <cellStyle name="Normal 12 9 3 2 2 2" xfId="5022" xr:uid="{90FACD70-23B2-4C5C-A833-6A72545C8686}"/>
    <cellStyle name="Normal 12 9 3 2 3" xfId="5023" xr:uid="{B1332A5C-2511-4DB8-89D2-D17B66EA9A5F}"/>
    <cellStyle name="Normal 12 9 3 2 4" xfId="5024" xr:uid="{854F6F83-88E7-4E39-BE67-036CCF75182A}"/>
    <cellStyle name="Normal 12 9 3 2 5" xfId="5025" xr:uid="{B7B596FD-9D8F-4BD0-B880-BF638F613AF8}"/>
    <cellStyle name="Normal 12 9 3 3" xfId="5026" xr:uid="{DE9FD995-1A91-4608-8E94-C5B4456C2325}"/>
    <cellStyle name="Normal 12 9 3 3 2" xfId="5027" xr:uid="{8488B4A1-73A5-4C1B-94BE-0134633F6B85}"/>
    <cellStyle name="Normal 12 9 3 4" xfId="5028" xr:uid="{BE168E27-A371-4168-B7BF-E73E5773AD6B}"/>
    <cellStyle name="Normal 12 9 3 5" xfId="5029" xr:uid="{5FA2E7A9-6F1C-4C04-BEF3-F75257CA6505}"/>
    <cellStyle name="Normal 12 9 3 6" xfId="5030" xr:uid="{DE6FFE5A-8A6C-4F5E-8306-DF838129718F}"/>
    <cellStyle name="Normal 12 9 3 7" xfId="5031" xr:uid="{4A506108-8498-464D-BE4A-B15F50CFB007}"/>
    <cellStyle name="Normal 12 9 3 8" xfId="5032" xr:uid="{4173F879-7973-4A2D-8A1D-69DF70EDD1D6}"/>
    <cellStyle name="Normal 12 9 3 9" xfId="5033" xr:uid="{C563710E-3CD0-4C32-B463-9B6D9FFFA7CD}"/>
    <cellStyle name="Normal 12 9 4" xfId="5034" xr:uid="{31EE9D60-4338-48CF-AFE0-F933B317D2D7}"/>
    <cellStyle name="Normal 12 9 4 2" xfId="5035" xr:uid="{588EF0F6-B5D0-4AE0-8A98-4391EACE35D0}"/>
    <cellStyle name="Normal 12 9 4 2 2" xfId="5036" xr:uid="{3E46AC93-AC78-4F30-93B5-6CC1BCF9D1EC}"/>
    <cellStyle name="Normal 12 9 4 3" xfId="5037" xr:uid="{2C64F6D2-1DCC-4617-B1AF-4CEEF8D8CCE2}"/>
    <cellStyle name="Normal 12 9 4 4" xfId="5038" xr:uid="{CFBCD80E-BD36-4E68-8DBC-ED6DEA08DFE3}"/>
    <cellStyle name="Normal 12 9 4 5" xfId="5039" xr:uid="{D0B89DAA-A19C-4AE5-8EBA-B319897F0B31}"/>
    <cellStyle name="Normal 12 9 5" xfId="5040" xr:uid="{BE2AA05B-7948-4471-A1EF-6B8CC30CDF28}"/>
    <cellStyle name="Normal 12 9 5 2" xfId="5041" xr:uid="{B15405A3-4DAB-41EB-9669-4A8CEFA9D682}"/>
    <cellStyle name="Normal 12 9 6" xfId="5042" xr:uid="{73223175-9719-4618-BFD3-C55AD80A96BD}"/>
    <cellStyle name="Normal 12 9 7" xfId="5043" xr:uid="{38D34B52-96A1-4ECA-A327-7409AA10EFAC}"/>
    <cellStyle name="Normal 12 9 8" xfId="5044" xr:uid="{F16B3D7F-09C3-4D5B-9DE7-15EA6FA33A18}"/>
    <cellStyle name="Normal 12 9 9" xfId="5045" xr:uid="{3D5A3DA4-A509-4B3B-BFD4-CC5DCE15CD60}"/>
    <cellStyle name="Normal 120" xfId="5046" xr:uid="{1627E70D-C873-4266-8552-55F0D31654DC}"/>
    <cellStyle name="Normal 121" xfId="5047" xr:uid="{A94B1C40-C450-4CBC-9492-33E5BA632268}"/>
    <cellStyle name="Normal 122" xfId="5048" xr:uid="{5650D92E-E484-4F47-A14C-C6A56FC43291}"/>
    <cellStyle name="Normal 123" xfId="5049" xr:uid="{878C3C13-8D77-4F67-874A-7B1166390F01}"/>
    <cellStyle name="Normal 124" xfId="5050" xr:uid="{6306D4CE-DE16-401E-9670-B3FFB034FF39}"/>
    <cellStyle name="Normal 125" xfId="5051" xr:uid="{F98F0EDF-F408-4FD1-BAF6-E7A53DABAEF0}"/>
    <cellStyle name="Normal 126" xfId="5052" xr:uid="{C823B126-5BD2-48D6-8841-C2D6C7919D74}"/>
    <cellStyle name="Normal 127" xfId="5053" xr:uid="{E4341AD1-BD92-4432-B275-9156E884C31B}"/>
    <cellStyle name="Normal 128" xfId="5054" xr:uid="{38CAAF09-D5C8-430C-830B-01E5B81AC619}"/>
    <cellStyle name="Normal 129" xfId="5055" xr:uid="{2A13E7D3-CCDB-4E29-9289-A12755F9F7D4}"/>
    <cellStyle name="Normal 13" xfId="5056" xr:uid="{A2E1B7ED-2534-46DC-A494-287E3943D715}"/>
    <cellStyle name="Normal 13 10" xfId="5057" xr:uid="{7360712C-CA18-42C7-9723-16BA972239D0}"/>
    <cellStyle name="Normal 13 10 10" xfId="5058" xr:uid="{C18EB062-D609-4421-BB00-8FB0270DDE6A}"/>
    <cellStyle name="Normal 13 10 11" xfId="5059" xr:uid="{C7D26F9E-7823-4B0E-84D6-AD063DDA6444}"/>
    <cellStyle name="Normal 13 10 12" xfId="5060" xr:uid="{3149B3C4-F76E-46BD-A839-661140D4D2C0}"/>
    <cellStyle name="Normal 13 10 13" xfId="5061" xr:uid="{CE92B247-C780-41C3-AE87-AEC601D4E01A}"/>
    <cellStyle name="Normal 13 10 14" xfId="5062" xr:uid="{EEA61204-1191-46E5-A7B1-612168D04586}"/>
    <cellStyle name="Normal 13 10 2" xfId="5063" xr:uid="{D05BB1DC-1925-48BD-AC51-C51C2C4B3001}"/>
    <cellStyle name="Normal 13 10 2 10" xfId="5064" xr:uid="{3E75C8A1-58E6-4312-A4DD-629D3FD73A5F}"/>
    <cellStyle name="Normal 13 10 2 11" xfId="5065" xr:uid="{66FFC838-7531-4F3F-BB98-2FF022D1782E}"/>
    <cellStyle name="Normal 13 10 2 12" xfId="5066" xr:uid="{6F2E925A-999A-4F99-A9BE-E89FFFC8258A}"/>
    <cellStyle name="Normal 13 10 2 13" xfId="5067" xr:uid="{BBE77A1C-0B8C-4927-AF71-23C742269E3A}"/>
    <cellStyle name="Normal 13 10 2 2" xfId="5068" xr:uid="{1BDA3F15-E6DC-49B5-867D-289A61AE34BC}"/>
    <cellStyle name="Normal 13 10 2 2 10" xfId="5069" xr:uid="{0EBA3E21-DCE2-466A-97C0-A20EEBFA752C}"/>
    <cellStyle name="Normal 13 10 2 2 11" xfId="5070" xr:uid="{3EDA6266-40BB-40B8-8467-46C859679187}"/>
    <cellStyle name="Normal 13 10 2 2 2" xfId="5071" xr:uid="{0AC626CE-8BFF-457D-9437-0D9970964787}"/>
    <cellStyle name="Normal 13 10 2 2 2 2" xfId="5072" xr:uid="{50934E06-6A78-4F53-820D-88F3983B1256}"/>
    <cellStyle name="Normal 13 10 2 2 2 2 2" xfId="5073" xr:uid="{6AF9D46C-871A-40FD-9ECB-5717628B1A0D}"/>
    <cellStyle name="Normal 13 10 2 2 2 3" xfId="5074" xr:uid="{45C3C012-9E05-476D-9C9C-4B91A04E121C}"/>
    <cellStyle name="Normal 13 10 2 2 2 4" xfId="5075" xr:uid="{B2CAD2AF-2752-43A5-9CA8-C6BF1D11392F}"/>
    <cellStyle name="Normal 13 10 2 2 2 5" xfId="5076" xr:uid="{1B9F496F-3A50-4CE9-85D0-060B52F65573}"/>
    <cellStyle name="Normal 13 10 2 2 3" xfId="5077" xr:uid="{9BBEEE91-FF6B-4C47-95B7-F93E792CC71C}"/>
    <cellStyle name="Normal 13 10 2 2 3 2" xfId="5078" xr:uid="{ACF44870-E57A-4251-B9E9-C654F83D9663}"/>
    <cellStyle name="Normal 13 10 2 2 4" xfId="5079" xr:uid="{BD81A56F-3334-45C2-98FC-64D7D359E7EA}"/>
    <cellStyle name="Normal 13 10 2 2 5" xfId="5080" xr:uid="{B8C79F1C-5FBF-49BD-943E-A4BA869C4A4D}"/>
    <cellStyle name="Normal 13 10 2 2 6" xfId="5081" xr:uid="{0ABE1D09-C14B-4FD3-A25A-4960EC68328F}"/>
    <cellStyle name="Normal 13 10 2 2 7" xfId="5082" xr:uid="{D5EB3912-0499-4A07-B1D0-A78A42D8C89D}"/>
    <cellStyle name="Normal 13 10 2 2 8" xfId="5083" xr:uid="{F7696BA6-F651-4355-80F2-DD8A6CE5896F}"/>
    <cellStyle name="Normal 13 10 2 2 9" xfId="5084" xr:uid="{DBF39A43-FE54-4ABE-B359-84E44D73CD1B}"/>
    <cellStyle name="Normal 13 10 2 3" xfId="5085" xr:uid="{B99B3791-3B5E-4A6C-BE73-B69CC3DE1718}"/>
    <cellStyle name="Normal 13 10 2 3 2" xfId="5086" xr:uid="{A0D91D44-4ACD-448E-BDC7-A92A8BCF2E31}"/>
    <cellStyle name="Normal 13 10 2 3 2 2" xfId="5087" xr:uid="{8E794CC9-E897-496F-8B9C-94ACA75DA7E4}"/>
    <cellStyle name="Normal 13 10 2 3 3" xfId="5088" xr:uid="{D5374C3C-2232-4DC2-A451-0CCDF57711F5}"/>
    <cellStyle name="Normal 13 10 2 3 4" xfId="5089" xr:uid="{A8609FDE-D323-47AF-8148-A85B15A3B067}"/>
    <cellStyle name="Normal 13 10 2 3 5" xfId="5090" xr:uid="{24EA525A-F638-4B99-8393-85ED526164B9}"/>
    <cellStyle name="Normal 13 10 2 4" xfId="5091" xr:uid="{6D8C65FE-DF7B-463A-B227-CD731E772D85}"/>
    <cellStyle name="Normal 13 10 2 4 2" xfId="5092" xr:uid="{AAE8CC29-18C2-481B-B014-B41BCCD7106D}"/>
    <cellStyle name="Normal 13 10 2 5" xfId="5093" xr:uid="{F85D2268-01D6-41B5-A608-FFE1C689B6EB}"/>
    <cellStyle name="Normal 13 10 2 6" xfId="5094" xr:uid="{FCD2EC43-231D-4AAB-BFB8-D5FF44D8E0E7}"/>
    <cellStyle name="Normal 13 10 2 7" xfId="5095" xr:uid="{56896A46-8C99-4C87-AA66-72A44452EC4E}"/>
    <cellStyle name="Normal 13 10 2 8" xfId="5096" xr:uid="{B5A3895A-4E14-4BAF-B5D7-EF3A8E6BE74B}"/>
    <cellStyle name="Normal 13 10 2 9" xfId="5097" xr:uid="{878E9A0B-D457-4E48-932A-3E83297C4A10}"/>
    <cellStyle name="Normal 13 10 3" xfId="5098" xr:uid="{043C6386-D125-4FC7-9B60-77621B999098}"/>
    <cellStyle name="Normal 13 10 3 10" xfId="5099" xr:uid="{A61F8366-0240-43A8-B538-2A187AA4AE3F}"/>
    <cellStyle name="Normal 13 10 3 11" xfId="5100" xr:uid="{DEC2EE12-2CDA-4850-8C41-501714C40560}"/>
    <cellStyle name="Normal 13 10 3 2" xfId="5101" xr:uid="{C6B564E3-63DD-4294-964D-AB6B19553DC1}"/>
    <cellStyle name="Normal 13 10 3 2 2" xfId="5102" xr:uid="{20D685BC-4B32-4E10-9E03-042F6E8B8334}"/>
    <cellStyle name="Normal 13 10 3 2 2 2" xfId="5103" xr:uid="{557FA973-2E26-4583-95ED-C2DC589D2F1F}"/>
    <cellStyle name="Normal 13 10 3 2 3" xfId="5104" xr:uid="{B8F8E634-96B7-4C4A-9E56-F6702842F2E1}"/>
    <cellStyle name="Normal 13 10 3 2 4" xfId="5105" xr:uid="{0BEA990C-1E01-4A8A-844C-4BD099EDCFA6}"/>
    <cellStyle name="Normal 13 10 3 2 5" xfId="5106" xr:uid="{385A4582-C2CF-4045-9A0D-1D1BA0833FDD}"/>
    <cellStyle name="Normal 13 10 3 3" xfId="5107" xr:uid="{88331D34-5F6C-43CB-995A-BD9BE2AC32A3}"/>
    <cellStyle name="Normal 13 10 3 3 2" xfId="5108" xr:uid="{2ED59E9E-AFB5-45EA-A5BF-5DE5038CD1C4}"/>
    <cellStyle name="Normal 13 10 3 4" xfId="5109" xr:uid="{BFC2F2E9-58A0-40E0-B033-109FEE6E4675}"/>
    <cellStyle name="Normal 13 10 3 5" xfId="5110" xr:uid="{B086DE53-B6BB-4C5C-B374-6EF326E17E5F}"/>
    <cellStyle name="Normal 13 10 3 6" xfId="5111" xr:uid="{CCD28B41-8B81-435C-A1F8-1323FAF7B282}"/>
    <cellStyle name="Normal 13 10 3 7" xfId="5112" xr:uid="{2870BDA5-E0C5-413C-A9AE-30B652E93985}"/>
    <cellStyle name="Normal 13 10 3 8" xfId="5113" xr:uid="{3C6D93E1-8B05-4B8A-9751-37BE28D640E1}"/>
    <cellStyle name="Normal 13 10 3 9" xfId="5114" xr:uid="{BD21B1AA-992C-4896-A77F-C1BC7EAA15DF}"/>
    <cellStyle name="Normal 13 10 4" xfId="5115" xr:uid="{623412C3-A4F9-46AE-BEDD-5F778CFCDDB2}"/>
    <cellStyle name="Normal 13 10 4 2" xfId="5116" xr:uid="{134829CC-AF4A-4F0F-873F-43B3F9F10470}"/>
    <cellStyle name="Normal 13 10 4 2 2" xfId="5117" xr:uid="{993515EE-C310-429F-A210-DE0D54CE34A4}"/>
    <cellStyle name="Normal 13 10 4 3" xfId="5118" xr:uid="{F3D88FB9-D8B0-4B8F-A25C-6A00A991A794}"/>
    <cellStyle name="Normal 13 10 4 4" xfId="5119" xr:uid="{59DA2905-3B0C-4B31-9AF9-297CF2D4FE20}"/>
    <cellStyle name="Normal 13 10 4 5" xfId="5120" xr:uid="{FE23477C-8C7C-47F3-9C06-200A34FD28EC}"/>
    <cellStyle name="Normal 13 10 5" xfId="5121" xr:uid="{C4253F8D-191A-4A06-8AF9-F7FC79187BAE}"/>
    <cellStyle name="Normal 13 10 5 2" xfId="5122" xr:uid="{53C6CC8D-E0A9-4738-957A-365B58BBC7E4}"/>
    <cellStyle name="Normal 13 10 6" xfId="5123" xr:uid="{0FA567D4-AD4F-4A86-9552-661A47B5BDF9}"/>
    <cellStyle name="Normal 13 10 7" xfId="5124" xr:uid="{9FD1D0F9-9039-477E-9E7E-7570EE714401}"/>
    <cellStyle name="Normal 13 10 8" xfId="5125" xr:uid="{CCF3E7B3-0D57-4B6A-9006-784B79F50B6B}"/>
    <cellStyle name="Normal 13 10 9" xfId="5126" xr:uid="{78830270-D4C7-406B-ABFF-72491692783C}"/>
    <cellStyle name="Normal 13 11" xfId="5127" xr:uid="{9E5E523C-CCA1-4CE6-887D-43C530DE1F1E}"/>
    <cellStyle name="Normal 13 11 10" xfId="5128" xr:uid="{06366D60-E54A-4354-A42F-8F2187DA5FDD}"/>
    <cellStyle name="Normal 13 11 11" xfId="5129" xr:uid="{2B5AA57A-303D-4143-8A5F-9EEF406C90C7}"/>
    <cellStyle name="Normal 13 11 12" xfId="5130" xr:uid="{306CB65E-07D6-4330-BC90-754C232524B0}"/>
    <cellStyle name="Normal 13 11 13" xfId="5131" xr:uid="{28BC8623-F6D6-4BCE-BDEB-A79948C2A3E0}"/>
    <cellStyle name="Normal 13 11 14" xfId="5132" xr:uid="{FC27A2E3-B662-4CCA-A6FE-7F53B84A957F}"/>
    <cellStyle name="Normal 13 11 2" xfId="5133" xr:uid="{C1F0CBAD-1A7F-4758-AD97-799ACCCDEB79}"/>
    <cellStyle name="Normal 13 11 2 10" xfId="5134" xr:uid="{4EE3314C-02C6-4650-AE81-1AA731BECE20}"/>
    <cellStyle name="Normal 13 11 2 11" xfId="5135" xr:uid="{B16170F1-76AC-4B31-B9C5-5BEC096D51AF}"/>
    <cellStyle name="Normal 13 11 2 12" xfId="5136" xr:uid="{16B9B968-0845-4507-8341-01DF16FE42B9}"/>
    <cellStyle name="Normal 13 11 2 13" xfId="5137" xr:uid="{4999C344-5B85-488E-946B-0977CA8B5EC8}"/>
    <cellStyle name="Normal 13 11 2 2" xfId="5138" xr:uid="{E04D79B7-9129-4F34-B36C-88093EAA49B9}"/>
    <cellStyle name="Normal 13 11 2 2 10" xfId="5139" xr:uid="{F55959E2-EFF3-4DC2-BD9F-46F42F5E96D3}"/>
    <cellStyle name="Normal 13 11 2 2 11" xfId="5140" xr:uid="{E8EFF938-9B37-42F4-8EDC-6A1F543BA81F}"/>
    <cellStyle name="Normal 13 11 2 2 2" xfId="5141" xr:uid="{3C540DA5-B999-4733-8637-EF4BBB280C58}"/>
    <cellStyle name="Normal 13 11 2 2 2 2" xfId="5142" xr:uid="{B6EB382F-0FD6-4D53-BBEE-BE0B4C199308}"/>
    <cellStyle name="Normal 13 11 2 2 2 2 2" xfId="5143" xr:uid="{3FD2E350-CC9B-4AD3-B379-E4DFB508D7D7}"/>
    <cellStyle name="Normal 13 11 2 2 2 3" xfId="5144" xr:uid="{704BB375-1E4B-4532-A640-4A5AC58784FB}"/>
    <cellStyle name="Normal 13 11 2 2 2 4" xfId="5145" xr:uid="{7F832A50-CDA9-4650-9187-A823703084D4}"/>
    <cellStyle name="Normal 13 11 2 2 2 5" xfId="5146" xr:uid="{66783249-6CB1-433D-9660-A45D00895BDC}"/>
    <cellStyle name="Normal 13 11 2 2 3" xfId="5147" xr:uid="{2FE540DC-FF63-408A-ABC7-2F9BCCF2059B}"/>
    <cellStyle name="Normal 13 11 2 2 3 2" xfId="5148" xr:uid="{6985B2C5-7910-41B1-A108-3DC19C5910FC}"/>
    <cellStyle name="Normal 13 11 2 2 4" xfId="5149" xr:uid="{D1BBFC9A-EF35-4F11-A302-ACD79973F110}"/>
    <cellStyle name="Normal 13 11 2 2 5" xfId="5150" xr:uid="{6AB88858-153E-4C47-A675-99420F0E80DF}"/>
    <cellStyle name="Normal 13 11 2 2 6" xfId="5151" xr:uid="{49F86C04-B694-4F0B-AC7B-D2D4E716A835}"/>
    <cellStyle name="Normal 13 11 2 2 7" xfId="5152" xr:uid="{1552D5AF-4799-4551-A6E0-F3B7ACB4FE79}"/>
    <cellStyle name="Normal 13 11 2 2 8" xfId="5153" xr:uid="{9C7D29E1-AFF9-4D85-ADF7-EE8D90B69079}"/>
    <cellStyle name="Normal 13 11 2 2 9" xfId="5154" xr:uid="{6BEC1F1E-0F86-4DD4-91E0-7F2D6AB5A9EB}"/>
    <cellStyle name="Normal 13 11 2 3" xfId="5155" xr:uid="{2E98A17F-0E8A-4C4A-8EE0-D80B2D008595}"/>
    <cellStyle name="Normal 13 11 2 3 2" xfId="5156" xr:uid="{FE6F45E4-1B6A-48EA-B2B6-587DA98EF0CE}"/>
    <cellStyle name="Normal 13 11 2 3 2 2" xfId="5157" xr:uid="{538C34AE-5353-4331-8523-44FB34728407}"/>
    <cellStyle name="Normal 13 11 2 3 3" xfId="5158" xr:uid="{ACB75E78-9C54-4078-AA9A-A16ED58177C9}"/>
    <cellStyle name="Normal 13 11 2 3 4" xfId="5159" xr:uid="{B3BDF620-3832-4BB9-93BB-F3910CD78233}"/>
    <cellStyle name="Normal 13 11 2 3 5" xfId="5160" xr:uid="{04698A1B-2E22-4965-BCEA-B1928F613EEF}"/>
    <cellStyle name="Normal 13 11 2 4" xfId="5161" xr:uid="{A84465E8-E40D-4194-AF44-7424B6B88D8C}"/>
    <cellStyle name="Normal 13 11 2 4 2" xfId="5162" xr:uid="{2185A07C-561B-4587-9129-1D92005A44FF}"/>
    <cellStyle name="Normal 13 11 2 5" xfId="5163" xr:uid="{EE8BA77E-B7E3-4756-B952-3F02C37A08CE}"/>
    <cellStyle name="Normal 13 11 2 6" xfId="5164" xr:uid="{43768D6B-C018-466E-81C1-CA55B78DCD27}"/>
    <cellStyle name="Normal 13 11 2 7" xfId="5165" xr:uid="{EEDDFEC2-3FAE-42CD-91AA-DB63FABB0732}"/>
    <cellStyle name="Normal 13 11 2 8" xfId="5166" xr:uid="{96420CC0-72BD-42B6-991A-760D7F69B438}"/>
    <cellStyle name="Normal 13 11 2 9" xfId="5167" xr:uid="{E4BBBCE2-37AB-4352-A4A9-0EFE7C08F36B}"/>
    <cellStyle name="Normal 13 11 3" xfId="5168" xr:uid="{F5758BC8-08AF-4502-B5B2-44702DEDF6AB}"/>
    <cellStyle name="Normal 13 11 3 10" xfId="5169" xr:uid="{524CD023-8974-4870-8D06-6BD092674BF5}"/>
    <cellStyle name="Normal 13 11 3 11" xfId="5170" xr:uid="{88A45587-00E1-4322-B983-7C46BCEA9C09}"/>
    <cellStyle name="Normal 13 11 3 2" xfId="5171" xr:uid="{C8C2D324-002F-46BF-8DC5-FF71A2AF0C5D}"/>
    <cellStyle name="Normal 13 11 3 2 2" xfId="5172" xr:uid="{8D76823F-AC46-4E26-8728-8D59174B9691}"/>
    <cellStyle name="Normal 13 11 3 2 2 2" xfId="5173" xr:uid="{D237D571-1B45-44EE-A535-E305380DB3C7}"/>
    <cellStyle name="Normal 13 11 3 2 3" xfId="5174" xr:uid="{A43C436B-DEC3-45DD-BDC5-6C54B243BAB2}"/>
    <cellStyle name="Normal 13 11 3 2 4" xfId="5175" xr:uid="{14951EE5-4521-4A2C-A431-0A8D0881BA76}"/>
    <cellStyle name="Normal 13 11 3 2 5" xfId="5176" xr:uid="{90AD179C-A227-462F-A9D0-7B7E6BC4C3EC}"/>
    <cellStyle name="Normal 13 11 3 3" xfId="5177" xr:uid="{4412A424-0700-41EC-AD7D-6B004B6D06FE}"/>
    <cellStyle name="Normal 13 11 3 3 2" xfId="5178" xr:uid="{B66DB567-1E98-4731-AD1E-6271B58142D3}"/>
    <cellStyle name="Normal 13 11 3 4" xfId="5179" xr:uid="{F01DD764-BB81-4E94-804D-1D93C5F9D382}"/>
    <cellStyle name="Normal 13 11 3 5" xfId="5180" xr:uid="{A7F31D04-D110-4151-85E4-C700206598BD}"/>
    <cellStyle name="Normal 13 11 3 6" xfId="5181" xr:uid="{A04503F1-8E23-424D-BF65-F48007D16560}"/>
    <cellStyle name="Normal 13 11 3 7" xfId="5182" xr:uid="{DEBF7F44-C6D2-4E67-948A-0C8030AF7D3B}"/>
    <cellStyle name="Normal 13 11 3 8" xfId="5183" xr:uid="{D890591B-D339-4831-9985-593E4EBD5A21}"/>
    <cellStyle name="Normal 13 11 3 9" xfId="5184" xr:uid="{6CD13455-6BF8-48E4-B60A-33B92265AE22}"/>
    <cellStyle name="Normal 13 11 4" xfId="5185" xr:uid="{AE9EC8D7-749F-4135-B8CE-9435EEE3AE4A}"/>
    <cellStyle name="Normal 13 11 4 2" xfId="5186" xr:uid="{2DE7A8B9-47E1-4BD6-8E3D-0D043F4C0DB4}"/>
    <cellStyle name="Normal 13 11 4 2 2" xfId="5187" xr:uid="{0B0F9642-2329-4300-B178-B01580310E61}"/>
    <cellStyle name="Normal 13 11 4 3" xfId="5188" xr:uid="{A2DA3AFE-D684-454D-8114-4FD41F31069B}"/>
    <cellStyle name="Normal 13 11 4 4" xfId="5189" xr:uid="{5E9D73CA-A529-4D82-BA57-C240A34BB8AC}"/>
    <cellStyle name="Normal 13 11 4 5" xfId="5190" xr:uid="{48038FE8-2540-44BB-9CE7-033A83EC2162}"/>
    <cellStyle name="Normal 13 11 5" xfId="5191" xr:uid="{9B548C3D-07AB-45F8-83AD-B12FA4690D35}"/>
    <cellStyle name="Normal 13 11 5 2" xfId="5192" xr:uid="{AAA924BC-C5FB-4C6C-89F9-E81DC0380BDF}"/>
    <cellStyle name="Normal 13 11 6" xfId="5193" xr:uid="{98E30E1E-4BB3-4269-B90D-D70893C9704E}"/>
    <cellStyle name="Normal 13 11 7" xfId="5194" xr:uid="{BBB306BF-18D2-4D54-A8D2-D10107006CE5}"/>
    <cellStyle name="Normal 13 11 8" xfId="5195" xr:uid="{E4DD3E64-572F-41E0-AF3D-7444472E9C0A}"/>
    <cellStyle name="Normal 13 11 9" xfId="5196" xr:uid="{426A82D5-B96D-43FE-A698-F785BD475254}"/>
    <cellStyle name="Normal 13 12" xfId="5197" xr:uid="{CCF62245-F007-4D9F-A678-1812BDB338A6}"/>
    <cellStyle name="Normal 13 12 10" xfId="5198" xr:uid="{36325D7F-4F8D-43AD-9209-E0BDD5566F4E}"/>
    <cellStyle name="Normal 13 12 11" xfId="5199" xr:uid="{E568E617-4C4C-4D6B-9852-677A64FB9E7C}"/>
    <cellStyle name="Normal 13 12 12" xfId="5200" xr:uid="{75040F47-7CCC-42DF-9473-7EA1D74E2F8B}"/>
    <cellStyle name="Normal 13 12 13" xfId="5201" xr:uid="{80419C5F-3103-440A-A7FC-E0E2893222A6}"/>
    <cellStyle name="Normal 13 12 14" xfId="5202" xr:uid="{F87404E3-857D-45B0-9B8D-0CB1E3F5FA37}"/>
    <cellStyle name="Normal 13 12 2" xfId="5203" xr:uid="{C513A5A9-495B-4F92-80BE-C361D88CE31B}"/>
    <cellStyle name="Normal 13 12 2 10" xfId="5204" xr:uid="{81029283-F1ED-4027-95C3-956BEE828E85}"/>
    <cellStyle name="Normal 13 12 2 11" xfId="5205" xr:uid="{857EAF39-6296-45B1-9CCF-546AFC048250}"/>
    <cellStyle name="Normal 13 12 2 12" xfId="5206" xr:uid="{0724FABD-8D44-4911-9FC6-2712CB9DD2F5}"/>
    <cellStyle name="Normal 13 12 2 13" xfId="5207" xr:uid="{918DA467-A63F-4FDE-8C0D-CF0358D0A428}"/>
    <cellStyle name="Normal 13 12 2 2" xfId="5208" xr:uid="{6243EA02-B7DC-4593-8A4F-FAAE0BF25F71}"/>
    <cellStyle name="Normal 13 12 2 2 10" xfId="5209" xr:uid="{DDC9A2B5-D16A-43AE-B598-CDDF9C2C37A3}"/>
    <cellStyle name="Normal 13 12 2 2 11" xfId="5210" xr:uid="{DB62D01A-19FC-4837-A24D-395940A6C36E}"/>
    <cellStyle name="Normal 13 12 2 2 2" xfId="5211" xr:uid="{12A2963F-29A6-43D6-8A05-37BB75B1E9E4}"/>
    <cellStyle name="Normal 13 12 2 2 2 2" xfId="5212" xr:uid="{34A43064-04BF-4898-93CC-542EA7A898FE}"/>
    <cellStyle name="Normal 13 12 2 2 2 2 2" xfId="5213" xr:uid="{AA8C5CB3-2671-408F-9030-25DA5EA0AF7F}"/>
    <cellStyle name="Normal 13 12 2 2 2 3" xfId="5214" xr:uid="{5FE97F19-E529-4CDA-B627-166F78A873EA}"/>
    <cellStyle name="Normal 13 12 2 2 2 4" xfId="5215" xr:uid="{28EDDD8A-63FC-4E7A-8217-E310BC7011FF}"/>
    <cellStyle name="Normal 13 12 2 2 2 5" xfId="5216" xr:uid="{191EE1BE-0617-4B4A-A266-F75003F8E6FC}"/>
    <cellStyle name="Normal 13 12 2 2 3" xfId="5217" xr:uid="{C3C8FCEF-3AE0-478D-B964-DDA314C754AE}"/>
    <cellStyle name="Normal 13 12 2 2 3 2" xfId="5218" xr:uid="{37CD662E-F726-423D-87BB-A4875BDBD578}"/>
    <cellStyle name="Normal 13 12 2 2 4" xfId="5219" xr:uid="{F6073BA4-451D-4ADE-B140-18EC1F67E492}"/>
    <cellStyle name="Normal 13 12 2 2 5" xfId="5220" xr:uid="{D7CEF4DB-7CC2-4C88-9B8A-424836FBE2BB}"/>
    <cellStyle name="Normal 13 12 2 2 6" xfId="5221" xr:uid="{8591734D-3F80-4D9B-BCC4-DA69F686CE4F}"/>
    <cellStyle name="Normal 13 12 2 2 7" xfId="5222" xr:uid="{CAB720E3-0E60-4699-A83D-0D2D4804A4AF}"/>
    <cellStyle name="Normal 13 12 2 2 8" xfId="5223" xr:uid="{6052A325-EC4D-4664-A8C3-1FF7F3F0B601}"/>
    <cellStyle name="Normal 13 12 2 2 9" xfId="5224" xr:uid="{3B809821-1C39-4B40-9231-45A63CB69DD9}"/>
    <cellStyle name="Normal 13 12 2 3" xfId="5225" xr:uid="{12FB11CF-4101-478D-89AA-BDC54BC9D805}"/>
    <cellStyle name="Normal 13 12 2 3 2" xfId="5226" xr:uid="{CDD4BDFF-655E-4433-A846-F4510F8A9B9A}"/>
    <cellStyle name="Normal 13 12 2 3 2 2" xfId="5227" xr:uid="{9AE96361-C0AA-4C08-A11E-84712F37D570}"/>
    <cellStyle name="Normal 13 12 2 3 3" xfId="5228" xr:uid="{41C44CC7-BDEC-428A-AEF7-4C5145408D9D}"/>
    <cellStyle name="Normal 13 12 2 3 4" xfId="5229" xr:uid="{400633D9-7907-4C5F-803C-9763A6FB2D87}"/>
    <cellStyle name="Normal 13 12 2 3 5" xfId="5230" xr:uid="{4500AF45-63E7-4504-9601-036D0C8810B8}"/>
    <cellStyle name="Normal 13 12 2 4" xfId="5231" xr:uid="{9D4C2CBC-5B86-4D49-A7E7-9A4390EAD852}"/>
    <cellStyle name="Normal 13 12 2 4 2" xfId="5232" xr:uid="{ED7D33D2-CC38-4427-AF5B-93CCDB881951}"/>
    <cellStyle name="Normal 13 12 2 5" xfId="5233" xr:uid="{4BC6CCFF-339F-4F8C-AF82-34BD18E4D388}"/>
    <cellStyle name="Normal 13 12 2 6" xfId="5234" xr:uid="{8F25AECA-0FEA-4FB3-ADAF-5DFA0F31195C}"/>
    <cellStyle name="Normal 13 12 2 7" xfId="5235" xr:uid="{34C2A866-1BA9-44F2-B27C-8C3DC00488BF}"/>
    <cellStyle name="Normal 13 12 2 8" xfId="5236" xr:uid="{FE729173-E581-4D7C-8A74-17C8D34912A6}"/>
    <cellStyle name="Normal 13 12 2 9" xfId="5237" xr:uid="{7453A530-BF30-454D-B6E0-63C0A82D9002}"/>
    <cellStyle name="Normal 13 12 3" xfId="5238" xr:uid="{469FB1B2-F03C-4F22-B51D-3E32B3E2C84A}"/>
    <cellStyle name="Normal 13 12 3 10" xfId="5239" xr:uid="{BB629C90-3774-4903-9D7F-2B6EFA0FC8DF}"/>
    <cellStyle name="Normal 13 12 3 11" xfId="5240" xr:uid="{049E42E8-0D17-4574-933A-B87AB97E7E18}"/>
    <cellStyle name="Normal 13 12 3 2" xfId="5241" xr:uid="{09962657-8940-4645-A780-111FB8B8A695}"/>
    <cellStyle name="Normal 13 12 3 2 2" xfId="5242" xr:uid="{E04F79A4-DCDF-45ED-87C8-2EFE03D87917}"/>
    <cellStyle name="Normal 13 12 3 2 2 2" xfId="5243" xr:uid="{CB51FF4B-5ADD-42F8-BA82-677EFCE533C7}"/>
    <cellStyle name="Normal 13 12 3 2 3" xfId="5244" xr:uid="{FC9E408B-12F3-4BA4-A707-54FB25A091A4}"/>
    <cellStyle name="Normal 13 12 3 2 4" xfId="5245" xr:uid="{1ECC659F-929D-48F2-A500-F28850D12B1D}"/>
    <cellStyle name="Normal 13 12 3 2 5" xfId="5246" xr:uid="{3F07A625-5029-40EB-A7AF-7B3FB17F46A7}"/>
    <cellStyle name="Normal 13 12 3 3" xfId="5247" xr:uid="{3C052F81-2710-4FCB-94FE-B1113266520F}"/>
    <cellStyle name="Normal 13 12 3 3 2" xfId="5248" xr:uid="{CAD19299-A908-422E-A460-9C784A59C961}"/>
    <cellStyle name="Normal 13 12 3 4" xfId="5249" xr:uid="{248EB9D2-3B19-4D9C-B116-95BF9E2720C0}"/>
    <cellStyle name="Normal 13 12 3 5" xfId="5250" xr:uid="{68DA31B3-8C06-475C-9A73-0CF5F4C9457F}"/>
    <cellStyle name="Normal 13 12 3 6" xfId="5251" xr:uid="{6B28B500-1D7C-4C51-8E4D-61CECB1C4A6D}"/>
    <cellStyle name="Normal 13 12 3 7" xfId="5252" xr:uid="{B53F0BB4-A301-4AB8-9671-4965E9BC6333}"/>
    <cellStyle name="Normal 13 12 3 8" xfId="5253" xr:uid="{5F069D83-2A6B-4714-B98B-41DA58C5DD5B}"/>
    <cellStyle name="Normal 13 12 3 9" xfId="5254" xr:uid="{036D1574-C159-43F0-9A2F-2302991C5F65}"/>
    <cellStyle name="Normal 13 12 4" xfId="5255" xr:uid="{86DFF6C3-87CD-43E2-A098-BA9B2CDA39B2}"/>
    <cellStyle name="Normal 13 12 4 2" xfId="5256" xr:uid="{6F1510C3-3943-4F31-9E03-3CDC1EBB7A37}"/>
    <cellStyle name="Normal 13 12 4 2 2" xfId="5257" xr:uid="{83E1469C-B98F-4BFA-99D4-835E4B0E67E6}"/>
    <cellStyle name="Normal 13 12 4 3" xfId="5258" xr:uid="{9D1FA254-DEB3-4C3B-9CCA-0D59C9A3CB66}"/>
    <cellStyle name="Normal 13 12 4 4" xfId="5259" xr:uid="{DA40C5F9-8BB7-4532-9F57-27F16C420DBB}"/>
    <cellStyle name="Normal 13 12 4 5" xfId="5260" xr:uid="{926AED96-7B75-4162-8C18-37B808964130}"/>
    <cellStyle name="Normal 13 12 5" xfId="5261" xr:uid="{436B020F-F1CE-43CD-A634-DA9DE2A82E15}"/>
    <cellStyle name="Normal 13 12 5 2" xfId="5262" xr:uid="{799A20E4-EE9C-43AB-A83A-11C4BA50367C}"/>
    <cellStyle name="Normal 13 12 6" xfId="5263" xr:uid="{0F991A0A-313A-4374-AD78-745922751458}"/>
    <cellStyle name="Normal 13 12 7" xfId="5264" xr:uid="{4C400423-DA48-4E39-83CB-C69E1C70F98C}"/>
    <cellStyle name="Normal 13 12 8" xfId="5265" xr:uid="{0AE72625-2917-4B39-92BA-BCB92CADC137}"/>
    <cellStyle name="Normal 13 12 9" xfId="5266" xr:uid="{7CC8444F-6226-4108-A663-251D6ABA5F62}"/>
    <cellStyle name="Normal 13 13" xfId="5267" xr:uid="{EC8BA46D-6588-4761-B16F-4A90AB64D928}"/>
    <cellStyle name="Normal 13 13 10" xfId="5268" xr:uid="{B28557E1-2771-4531-966F-E970948B9968}"/>
    <cellStyle name="Normal 13 13 11" xfId="5269" xr:uid="{9CA5205B-9F4C-41DA-862A-83B67B35851D}"/>
    <cellStyle name="Normal 13 13 12" xfId="5270" xr:uid="{93A3D17C-0D3A-4AEF-BC8F-E57EA51BAB8A}"/>
    <cellStyle name="Normal 13 13 13" xfId="5271" xr:uid="{83BD79F8-5BA4-4DB1-B9E8-D76F19F900BE}"/>
    <cellStyle name="Normal 13 13 14" xfId="5272" xr:uid="{4EB284A2-DE6B-480B-A03E-9F87791792DF}"/>
    <cellStyle name="Normal 13 13 2" xfId="5273" xr:uid="{B9AAB400-6F66-48A8-AF58-7A20D64A8C33}"/>
    <cellStyle name="Normal 13 13 2 10" xfId="5274" xr:uid="{A14539B6-289B-46B7-84D6-7EAD032D08AE}"/>
    <cellStyle name="Normal 13 13 2 11" xfId="5275" xr:uid="{21743DC6-E978-4BF7-891B-A73053C632D0}"/>
    <cellStyle name="Normal 13 13 2 12" xfId="5276" xr:uid="{341CE34A-A0DB-412E-9177-454811C14C55}"/>
    <cellStyle name="Normal 13 13 2 13" xfId="5277" xr:uid="{B0CF85F6-475D-4752-83A1-3D05A36C8E98}"/>
    <cellStyle name="Normal 13 13 2 2" xfId="5278" xr:uid="{34C5F6CF-5D8C-4A3D-B366-9AF3DC6CB8DD}"/>
    <cellStyle name="Normal 13 13 2 2 10" xfId="5279" xr:uid="{8E8D9F90-74C9-4172-9058-3B545591CFB9}"/>
    <cellStyle name="Normal 13 13 2 2 11" xfId="5280" xr:uid="{A8F09EF3-0C07-43C9-800E-6B44736A22C8}"/>
    <cellStyle name="Normal 13 13 2 2 2" xfId="5281" xr:uid="{2B78C71F-5EC8-4454-B0B4-B8FAE276DE91}"/>
    <cellStyle name="Normal 13 13 2 2 2 2" xfId="5282" xr:uid="{03287E62-09FD-4A36-9189-E6CCAB0B1B0B}"/>
    <cellStyle name="Normal 13 13 2 2 2 2 2" xfId="5283" xr:uid="{E59D4BC8-120F-4B2F-8243-956FFD420715}"/>
    <cellStyle name="Normal 13 13 2 2 2 3" xfId="5284" xr:uid="{5CBB7144-EEF8-488E-8309-F71BFDAFFB9C}"/>
    <cellStyle name="Normal 13 13 2 2 2 4" xfId="5285" xr:uid="{BD5F4C5E-DD63-4411-9122-45AAF3AEA586}"/>
    <cellStyle name="Normal 13 13 2 2 2 5" xfId="5286" xr:uid="{F56D1216-3BDD-47BC-A00D-51A4A45E1D6D}"/>
    <cellStyle name="Normal 13 13 2 2 3" xfId="5287" xr:uid="{8CEA116D-46DA-4154-B268-57F75064F137}"/>
    <cellStyle name="Normal 13 13 2 2 3 2" xfId="5288" xr:uid="{162F3138-9535-4EF7-A403-045E4DC3A969}"/>
    <cellStyle name="Normal 13 13 2 2 4" xfId="5289" xr:uid="{71D223B9-1BF3-4837-BDBC-CEC7E7762288}"/>
    <cellStyle name="Normal 13 13 2 2 5" xfId="5290" xr:uid="{A8DC851D-6231-44A6-A255-00B28B293BF7}"/>
    <cellStyle name="Normal 13 13 2 2 6" xfId="5291" xr:uid="{B24305AA-F5C3-4FC5-BE65-98AA22701FFC}"/>
    <cellStyle name="Normal 13 13 2 2 7" xfId="5292" xr:uid="{6A52FFB4-9B73-41EE-97C9-7B9A73DB7ACC}"/>
    <cellStyle name="Normal 13 13 2 2 8" xfId="5293" xr:uid="{32CAD337-8595-4564-9802-8EB49A43391C}"/>
    <cellStyle name="Normal 13 13 2 2 9" xfId="5294" xr:uid="{A04AE4FB-D03B-4B63-8653-2F88A3807543}"/>
    <cellStyle name="Normal 13 13 2 3" xfId="5295" xr:uid="{70BF2504-D49C-4E47-A48A-C14A871D0BC4}"/>
    <cellStyle name="Normal 13 13 2 3 2" xfId="5296" xr:uid="{29B76EAB-EF56-4503-9E32-761BDE2B7752}"/>
    <cellStyle name="Normal 13 13 2 3 2 2" xfId="5297" xr:uid="{99C9D14F-D8AA-46E8-A49D-9496F1145DCC}"/>
    <cellStyle name="Normal 13 13 2 3 3" xfId="5298" xr:uid="{6A272BF8-5C3B-4CAA-B7E8-E20F3BF34745}"/>
    <cellStyle name="Normal 13 13 2 3 4" xfId="5299" xr:uid="{EC7CA839-76A2-44C4-8675-BF84A38650FC}"/>
    <cellStyle name="Normal 13 13 2 3 5" xfId="5300" xr:uid="{812021E5-0331-497C-9935-21139B17E92D}"/>
    <cellStyle name="Normal 13 13 2 4" xfId="5301" xr:uid="{2C7EC74B-C057-4674-8397-1F80A6888E26}"/>
    <cellStyle name="Normal 13 13 2 4 2" xfId="5302" xr:uid="{5543A823-4DA9-4A64-8A24-28B2113F5D51}"/>
    <cellStyle name="Normal 13 13 2 5" xfId="5303" xr:uid="{AA1F3D1F-AE19-4B82-97DD-DCD51213203F}"/>
    <cellStyle name="Normal 13 13 2 6" xfId="5304" xr:uid="{33FF8A65-1167-4098-873D-C6C17A9108E3}"/>
    <cellStyle name="Normal 13 13 2 7" xfId="5305" xr:uid="{6F14EF9E-CF74-4B8A-9ADC-1AAB4E452D24}"/>
    <cellStyle name="Normal 13 13 2 8" xfId="5306" xr:uid="{E226CDB4-4C23-459E-9038-A88E1E19B0EE}"/>
    <cellStyle name="Normal 13 13 2 9" xfId="5307" xr:uid="{414ECFA0-9B34-4A07-BF36-BF9EB525209B}"/>
    <cellStyle name="Normal 13 13 3" xfId="5308" xr:uid="{DF3BF4A1-B4C9-4F7D-BD26-3379DF759815}"/>
    <cellStyle name="Normal 13 13 3 10" xfId="5309" xr:uid="{AD8135C3-E7D4-4A12-9ED0-914B46150CF7}"/>
    <cellStyle name="Normal 13 13 3 11" xfId="5310" xr:uid="{D20D226A-235D-4453-843C-7DAC5201C300}"/>
    <cellStyle name="Normal 13 13 3 2" xfId="5311" xr:uid="{C33493D3-145B-4976-A26A-8F786D62F94A}"/>
    <cellStyle name="Normal 13 13 3 2 2" xfId="5312" xr:uid="{EE22EB38-452B-4342-B607-20A566F1A239}"/>
    <cellStyle name="Normal 13 13 3 2 2 2" xfId="5313" xr:uid="{E65FD3C8-28A9-4B9F-B7AB-2DC29FF56D50}"/>
    <cellStyle name="Normal 13 13 3 2 3" xfId="5314" xr:uid="{7FAE77E2-1B9F-4AA7-9A6D-5D85B7C98E6E}"/>
    <cellStyle name="Normal 13 13 3 2 4" xfId="5315" xr:uid="{F2BDD359-CDBF-4B2F-843E-12B0B34DA717}"/>
    <cellStyle name="Normal 13 13 3 2 5" xfId="5316" xr:uid="{53C82A23-5EA7-474E-929C-F493BED0404F}"/>
    <cellStyle name="Normal 13 13 3 3" xfId="5317" xr:uid="{BB566CB6-FD27-4E1B-A78C-CCFAF0FBCF46}"/>
    <cellStyle name="Normal 13 13 3 3 2" xfId="5318" xr:uid="{2A5FE5F1-E483-4A82-AD19-CFA5F97D2578}"/>
    <cellStyle name="Normal 13 13 3 4" xfId="5319" xr:uid="{B12B4BE1-08E0-4ED8-976C-76F29CB89A6E}"/>
    <cellStyle name="Normal 13 13 3 5" xfId="5320" xr:uid="{2703B93A-4FF3-4D75-8937-9DC8F917B2CE}"/>
    <cellStyle name="Normal 13 13 3 6" xfId="5321" xr:uid="{46CCD560-B72E-4197-8B99-C8B664943218}"/>
    <cellStyle name="Normal 13 13 3 7" xfId="5322" xr:uid="{7F563F33-8BAB-43D4-975D-436F933D2C59}"/>
    <cellStyle name="Normal 13 13 3 8" xfId="5323" xr:uid="{0576754D-DDCC-4037-BBED-D8EDAB962261}"/>
    <cellStyle name="Normal 13 13 3 9" xfId="5324" xr:uid="{83F63962-8011-440C-A5AB-A43506FF90D6}"/>
    <cellStyle name="Normal 13 13 4" xfId="5325" xr:uid="{99EF9FCC-7D23-4873-A4A3-235D103FCA14}"/>
    <cellStyle name="Normal 13 13 4 2" xfId="5326" xr:uid="{CF085EEB-CDEE-41E5-9F54-8191373AE2A1}"/>
    <cellStyle name="Normal 13 13 4 2 2" xfId="5327" xr:uid="{50B23D42-0E2B-4CDA-A916-92E4F528625E}"/>
    <cellStyle name="Normal 13 13 4 3" xfId="5328" xr:uid="{BD113DB6-E88B-4C02-BF50-9F943BB7D4E0}"/>
    <cellStyle name="Normal 13 13 4 4" xfId="5329" xr:uid="{F454C9B5-C437-4F06-98E4-CE49E94FC605}"/>
    <cellStyle name="Normal 13 13 4 5" xfId="5330" xr:uid="{06636358-9CEC-46CD-AEDC-EE7E8B5D4191}"/>
    <cellStyle name="Normal 13 13 5" xfId="5331" xr:uid="{941AA214-D8D2-43BD-8B62-A40CC163FE15}"/>
    <cellStyle name="Normal 13 13 5 2" xfId="5332" xr:uid="{E3E7ABB6-8BE5-416C-B226-437833BCCEA3}"/>
    <cellStyle name="Normal 13 13 6" xfId="5333" xr:uid="{193BDEA0-17A4-4C98-8AE6-2E996E336340}"/>
    <cellStyle name="Normal 13 13 7" xfId="5334" xr:uid="{8D8976FA-C2D1-450F-9992-8A6DE614D559}"/>
    <cellStyle name="Normal 13 13 8" xfId="5335" xr:uid="{5688423B-4302-4E73-B4A4-3C41B0E6F8AB}"/>
    <cellStyle name="Normal 13 13 9" xfId="5336" xr:uid="{0C86D3AC-38C7-4B8A-9297-46A1012612A2}"/>
    <cellStyle name="Normal 13 14" xfId="5337" xr:uid="{9D5B2459-393A-48D1-9A5B-C3634AF070B9}"/>
    <cellStyle name="Normal 13 14 10" xfId="5338" xr:uid="{BF3B0359-B0DF-488B-92EF-9142210E6D06}"/>
    <cellStyle name="Normal 13 14 11" xfId="5339" xr:uid="{82E76A61-7EBA-4170-89EC-E7D12ECB625D}"/>
    <cellStyle name="Normal 13 14 12" xfId="5340" xr:uid="{07A6769F-8998-4525-B67E-09D09B0FA5FE}"/>
    <cellStyle name="Normal 13 14 13" xfId="5341" xr:uid="{A67955EC-5874-4EFE-BFD9-229AC0547E98}"/>
    <cellStyle name="Normal 13 14 14" xfId="5342" xr:uid="{FA0AF79E-6C1F-4508-B310-8AF964E2E584}"/>
    <cellStyle name="Normal 13 14 2" xfId="5343" xr:uid="{16985D6F-661C-477A-A504-4B6739ED6FB8}"/>
    <cellStyle name="Normal 13 14 2 10" xfId="5344" xr:uid="{B2635A36-43CB-472C-92A5-0B9A7C415950}"/>
    <cellStyle name="Normal 13 14 2 11" xfId="5345" xr:uid="{29337078-B4ED-4A06-8E73-3CC9073B7C2C}"/>
    <cellStyle name="Normal 13 14 2 12" xfId="5346" xr:uid="{3BD113B5-5FD8-41FB-9977-230BB0C4AAF9}"/>
    <cellStyle name="Normal 13 14 2 13" xfId="5347" xr:uid="{CEEE9A4E-8840-4B87-B90E-19E7216C8ACA}"/>
    <cellStyle name="Normal 13 14 2 2" xfId="5348" xr:uid="{228910CB-E20A-459E-8C2A-ADBBB5F20638}"/>
    <cellStyle name="Normal 13 14 2 2 10" xfId="5349" xr:uid="{D6A46A6D-A30B-4B2C-A2EA-FC446481808C}"/>
    <cellStyle name="Normal 13 14 2 2 11" xfId="5350" xr:uid="{6A920223-45BA-4AEE-897E-F862E305FE3B}"/>
    <cellStyle name="Normal 13 14 2 2 2" xfId="5351" xr:uid="{4F222D18-BBF3-449E-9C7F-22DE7BE6DFE7}"/>
    <cellStyle name="Normal 13 14 2 2 2 2" xfId="5352" xr:uid="{11B4A247-C52B-4F68-915A-9FA4CD989D4B}"/>
    <cellStyle name="Normal 13 14 2 2 2 2 2" xfId="5353" xr:uid="{98B1C824-AC95-4816-9862-69E44387B3C3}"/>
    <cellStyle name="Normal 13 14 2 2 2 3" xfId="5354" xr:uid="{266DEA60-098B-4EA7-ACE5-61189EBCC080}"/>
    <cellStyle name="Normal 13 14 2 2 2 4" xfId="5355" xr:uid="{9DF2AAC1-3EB9-46BC-892C-CBCF18AB740C}"/>
    <cellStyle name="Normal 13 14 2 2 2 5" xfId="5356" xr:uid="{A46BCE84-D84E-49B0-B08F-DD957D8EA9FB}"/>
    <cellStyle name="Normal 13 14 2 2 3" xfId="5357" xr:uid="{9B9D0B30-0AC7-4023-A2F4-48FE8A2C2F63}"/>
    <cellStyle name="Normal 13 14 2 2 3 2" xfId="5358" xr:uid="{FE033FF1-2589-4549-B9C3-5C533DBAD4F7}"/>
    <cellStyle name="Normal 13 14 2 2 4" xfId="5359" xr:uid="{6816A81D-CB14-4B24-B1FD-37BCE8069CB5}"/>
    <cellStyle name="Normal 13 14 2 2 5" xfId="5360" xr:uid="{3AED8278-B9CE-4286-9096-4057DC7AAE22}"/>
    <cellStyle name="Normal 13 14 2 2 6" xfId="5361" xr:uid="{40C0AFBB-961E-4893-BE0B-18701346703F}"/>
    <cellStyle name="Normal 13 14 2 2 7" xfId="5362" xr:uid="{FCBFD2F5-8A0C-4275-B3AA-5026E802B55F}"/>
    <cellStyle name="Normal 13 14 2 2 8" xfId="5363" xr:uid="{0EF6C801-6289-4C24-82EC-D820E766AA21}"/>
    <cellStyle name="Normal 13 14 2 2 9" xfId="5364" xr:uid="{484CA807-FB8E-4ADC-8589-D475D4C201C4}"/>
    <cellStyle name="Normal 13 14 2 3" xfId="5365" xr:uid="{F9537E7F-8B91-403E-AD63-6C72DCB3656E}"/>
    <cellStyle name="Normal 13 14 2 3 2" xfId="5366" xr:uid="{C321C619-EEE1-4906-9D7D-B80F7389BF44}"/>
    <cellStyle name="Normal 13 14 2 3 2 2" xfId="5367" xr:uid="{0318E503-0CD8-4798-8CAE-5D7E548AFA90}"/>
    <cellStyle name="Normal 13 14 2 3 3" xfId="5368" xr:uid="{B12DFD83-69B2-4D39-B62C-16630B86DCCD}"/>
    <cellStyle name="Normal 13 14 2 3 4" xfId="5369" xr:uid="{53C3F448-819D-4CC6-99EE-290DA0AD6500}"/>
    <cellStyle name="Normal 13 14 2 3 5" xfId="5370" xr:uid="{90819BDE-595D-49B4-95B1-A2AF236C9357}"/>
    <cellStyle name="Normal 13 14 2 4" xfId="5371" xr:uid="{EF666DC9-AB5D-4567-9EA6-E9526EEAA919}"/>
    <cellStyle name="Normal 13 14 2 4 2" xfId="5372" xr:uid="{60547E52-548B-4152-9A14-DC468BDE3894}"/>
    <cellStyle name="Normal 13 14 2 5" xfId="5373" xr:uid="{0F3B6AF5-65E8-47A0-B557-C1B43F2FF239}"/>
    <cellStyle name="Normal 13 14 2 6" xfId="5374" xr:uid="{E118B9F1-7218-436E-BD8D-7010B8E83EAB}"/>
    <cellStyle name="Normal 13 14 2 7" xfId="5375" xr:uid="{5B010CC7-C550-41B9-9973-16EADBFB99F6}"/>
    <cellStyle name="Normal 13 14 2 8" xfId="5376" xr:uid="{FC0D54EF-F41C-4EF1-814A-0FEFC8EE8149}"/>
    <cellStyle name="Normal 13 14 2 9" xfId="5377" xr:uid="{407BC85A-C689-444B-97C1-56F6A4AFF1FC}"/>
    <cellStyle name="Normal 13 14 3" xfId="5378" xr:uid="{B7738A6A-4B72-48ED-AD33-A7FB65C12391}"/>
    <cellStyle name="Normal 13 14 3 10" xfId="5379" xr:uid="{FEDE01C8-B88F-421E-9B1B-5FAD0D3F3F3B}"/>
    <cellStyle name="Normal 13 14 3 11" xfId="5380" xr:uid="{B4D7505C-A26A-4710-852B-FC9096C8365C}"/>
    <cellStyle name="Normal 13 14 3 2" xfId="5381" xr:uid="{A151D168-0F95-4CB2-8E03-466BEAE1BB3F}"/>
    <cellStyle name="Normal 13 14 3 2 2" xfId="5382" xr:uid="{DAF6B8A6-10AC-4280-84EE-B40AA0FFA161}"/>
    <cellStyle name="Normal 13 14 3 2 2 2" xfId="5383" xr:uid="{6F7444D9-2305-4EE1-92F0-45C0DD851857}"/>
    <cellStyle name="Normal 13 14 3 2 3" xfId="5384" xr:uid="{B1656CD7-FB05-4307-A239-D66E8F40AD7C}"/>
    <cellStyle name="Normal 13 14 3 2 4" xfId="5385" xr:uid="{F762D895-4E3D-4742-9D6C-3A9D558C0518}"/>
    <cellStyle name="Normal 13 14 3 2 5" xfId="5386" xr:uid="{F73414D8-5617-429C-ADF7-82338179F3B1}"/>
    <cellStyle name="Normal 13 14 3 3" xfId="5387" xr:uid="{97EC315F-ED46-46C2-97C3-D7BF9F5B8FA8}"/>
    <cellStyle name="Normal 13 14 3 3 2" xfId="5388" xr:uid="{AD4AD8E1-35F7-42CB-8445-23E1C4C532E3}"/>
    <cellStyle name="Normal 13 14 3 4" xfId="5389" xr:uid="{E162E058-2543-4A30-9E91-05F3A4B96CE0}"/>
    <cellStyle name="Normal 13 14 3 5" xfId="5390" xr:uid="{D75FDD53-30E9-4AF0-80C7-7AB881EA3459}"/>
    <cellStyle name="Normal 13 14 3 6" xfId="5391" xr:uid="{23F879D6-6DFA-453E-BFCA-F213342C73A0}"/>
    <cellStyle name="Normal 13 14 3 7" xfId="5392" xr:uid="{00FD5BD8-8C51-47FD-A3EC-E012AFB63CE5}"/>
    <cellStyle name="Normal 13 14 3 8" xfId="5393" xr:uid="{D38B18CD-E27C-420F-B572-FFBE87E9B968}"/>
    <cellStyle name="Normal 13 14 3 9" xfId="5394" xr:uid="{F7F373B4-C433-48F4-B42D-B17E716411C9}"/>
    <cellStyle name="Normal 13 14 4" xfId="5395" xr:uid="{092FA143-562F-44AE-B201-8D0681D8811B}"/>
    <cellStyle name="Normal 13 14 4 2" xfId="5396" xr:uid="{2736DF74-03A7-4E92-B14F-96B6D0360D10}"/>
    <cellStyle name="Normal 13 14 4 2 2" xfId="5397" xr:uid="{4BDE03F0-A881-44E8-B82C-17ADB783F009}"/>
    <cellStyle name="Normal 13 14 4 3" xfId="5398" xr:uid="{25A242A0-B941-4D8C-85E3-B185DAE2D50E}"/>
    <cellStyle name="Normal 13 14 4 4" xfId="5399" xr:uid="{323F5F5D-5841-4BAD-B0A1-AA783340DAB0}"/>
    <cellStyle name="Normal 13 14 4 5" xfId="5400" xr:uid="{8AFA1783-B4B7-445C-B158-78E7FB5CE5E6}"/>
    <cellStyle name="Normal 13 14 5" xfId="5401" xr:uid="{A944A37B-F254-466D-AA2E-F04F2E2F57B9}"/>
    <cellStyle name="Normal 13 14 5 2" xfId="5402" xr:uid="{ECD8342C-C511-402B-B361-80B13D46BDC8}"/>
    <cellStyle name="Normal 13 14 6" xfId="5403" xr:uid="{9650C790-9F53-48D9-AC27-C73994E99299}"/>
    <cellStyle name="Normal 13 14 7" xfId="5404" xr:uid="{718EEDCC-61AB-471D-8C75-FE746DDE53F7}"/>
    <cellStyle name="Normal 13 14 8" xfId="5405" xr:uid="{1BE93B73-7A34-45D1-843F-DF4608D865C2}"/>
    <cellStyle name="Normal 13 14 9" xfId="5406" xr:uid="{74673A13-74F8-46E5-BC28-F6250576E91D}"/>
    <cellStyle name="Normal 13 15" xfId="5407" xr:uid="{A08B1C7D-DB8A-455B-86AB-7C2915FA1C4A}"/>
    <cellStyle name="Normal 13 15 10" xfId="5408" xr:uid="{0706C14C-7FD4-4020-942D-8552BE20738C}"/>
    <cellStyle name="Normal 13 15 11" xfId="5409" xr:uid="{53B1DEA9-7AA5-4761-8D40-CF00276A574D}"/>
    <cellStyle name="Normal 13 15 12" xfId="5410" xr:uid="{C1CC254E-1E63-4DC3-AA47-D130C0E59465}"/>
    <cellStyle name="Normal 13 15 13" xfId="5411" xr:uid="{23A9C2ED-16A2-4C7A-8DA2-138439862C3B}"/>
    <cellStyle name="Normal 13 15 14" xfId="5412" xr:uid="{4091962B-27CE-49A4-8847-D0E17D820F70}"/>
    <cellStyle name="Normal 13 15 2" xfId="5413" xr:uid="{F18EAE04-C1EF-4EA0-B72D-70EE3C112CF4}"/>
    <cellStyle name="Normal 13 15 2 10" xfId="5414" xr:uid="{6B9B73ED-9CBD-4960-AFF4-111CAF03433D}"/>
    <cellStyle name="Normal 13 15 2 11" xfId="5415" xr:uid="{4DEEF002-B971-4ACB-8C19-50485196ED41}"/>
    <cellStyle name="Normal 13 15 2 12" xfId="5416" xr:uid="{B33FE276-D8C3-4021-8F1A-33A76353694E}"/>
    <cellStyle name="Normal 13 15 2 13" xfId="5417" xr:uid="{53729E44-8D8D-4FC7-9F98-1D76451078FB}"/>
    <cellStyle name="Normal 13 15 2 2" xfId="5418" xr:uid="{2E9B9566-6206-4F19-A334-01C840F36748}"/>
    <cellStyle name="Normal 13 15 2 2 10" xfId="5419" xr:uid="{BAD2840F-9FDE-499F-B83F-4493271149F4}"/>
    <cellStyle name="Normal 13 15 2 2 11" xfId="5420" xr:uid="{E8C48367-0AA0-446D-87EA-628BC7469A2B}"/>
    <cellStyle name="Normal 13 15 2 2 2" xfId="5421" xr:uid="{19176B45-D238-4375-90A1-B271C27A65DF}"/>
    <cellStyle name="Normal 13 15 2 2 2 2" xfId="5422" xr:uid="{EEA5576B-D271-465D-9019-7EE6404D51A7}"/>
    <cellStyle name="Normal 13 15 2 2 2 2 2" xfId="5423" xr:uid="{10490F3B-5513-4BC7-BE72-5E1C4C84379F}"/>
    <cellStyle name="Normal 13 15 2 2 2 3" xfId="5424" xr:uid="{1040D3CA-7FF4-4A9F-8788-3A5176BAD543}"/>
    <cellStyle name="Normal 13 15 2 2 2 4" xfId="5425" xr:uid="{90B53BAE-15EF-4825-B505-825DF33771A7}"/>
    <cellStyle name="Normal 13 15 2 2 2 5" xfId="5426" xr:uid="{86DBA16A-F151-46CB-82D6-44606CF0B446}"/>
    <cellStyle name="Normal 13 15 2 2 3" xfId="5427" xr:uid="{589C81D1-9BE0-41F3-B4C6-5A0C2A0CF303}"/>
    <cellStyle name="Normal 13 15 2 2 3 2" xfId="5428" xr:uid="{4A062C97-9345-48BC-B9E2-1D2535BBA299}"/>
    <cellStyle name="Normal 13 15 2 2 4" xfId="5429" xr:uid="{C43CF96F-33FF-408C-B253-A031D24420F8}"/>
    <cellStyle name="Normal 13 15 2 2 5" xfId="5430" xr:uid="{4E227BFB-AB61-4965-895A-155BAD59DB62}"/>
    <cellStyle name="Normal 13 15 2 2 6" xfId="5431" xr:uid="{F69E311F-6D9F-4444-93CD-C401F96B59AA}"/>
    <cellStyle name="Normal 13 15 2 2 7" xfId="5432" xr:uid="{D30E5ECA-0372-49A7-B8C2-A53D0EB67827}"/>
    <cellStyle name="Normal 13 15 2 2 8" xfId="5433" xr:uid="{69F2F106-9232-4EBF-B238-42B06CDCEA1C}"/>
    <cellStyle name="Normal 13 15 2 2 9" xfId="5434" xr:uid="{11C4551A-AB25-470F-B51B-ECAC3DFD3913}"/>
    <cellStyle name="Normal 13 15 2 3" xfId="5435" xr:uid="{2067D3AB-C115-40C5-9A24-7A8DDC6A069E}"/>
    <cellStyle name="Normal 13 15 2 3 2" xfId="5436" xr:uid="{23E7A374-C57E-4D9E-A1BF-0DD9DA5FAA86}"/>
    <cellStyle name="Normal 13 15 2 3 2 2" xfId="5437" xr:uid="{DF08C2C5-970D-4BA4-B7C2-69E41EDF3249}"/>
    <cellStyle name="Normal 13 15 2 3 3" xfId="5438" xr:uid="{814C8DA7-BB66-40C9-AD84-8B9A43748FAC}"/>
    <cellStyle name="Normal 13 15 2 3 4" xfId="5439" xr:uid="{C1589AB9-5FEC-4E67-97DD-330468886190}"/>
    <cellStyle name="Normal 13 15 2 3 5" xfId="5440" xr:uid="{B5AEF548-166D-4B8C-A225-83DB96E84A25}"/>
    <cellStyle name="Normal 13 15 2 4" xfId="5441" xr:uid="{FF21DF19-DEA8-4123-9064-CA907ABD4468}"/>
    <cellStyle name="Normal 13 15 2 4 2" xfId="5442" xr:uid="{0FD9CDF8-421C-449F-809A-40356669E319}"/>
    <cellStyle name="Normal 13 15 2 5" xfId="5443" xr:uid="{ECB3BDDD-730E-46E7-B50A-5E8A5C94692B}"/>
    <cellStyle name="Normal 13 15 2 6" xfId="5444" xr:uid="{F17839BE-ACC4-43FE-A81C-D3AE3886D22C}"/>
    <cellStyle name="Normal 13 15 2 7" xfId="5445" xr:uid="{7DD640E8-D5DB-473A-8BC7-29A156F1FE66}"/>
    <cellStyle name="Normal 13 15 2 8" xfId="5446" xr:uid="{DB952FBA-E978-46F3-8D1D-D4005BE933F1}"/>
    <cellStyle name="Normal 13 15 2 9" xfId="5447" xr:uid="{DE515834-850F-497A-A6B1-1CC9ADCBDDCE}"/>
    <cellStyle name="Normal 13 15 3" xfId="5448" xr:uid="{CD9FF56E-574D-44E7-B02D-A628EDC07B77}"/>
    <cellStyle name="Normal 13 15 3 10" xfId="5449" xr:uid="{74818582-2FCD-46F9-AE1D-D3222E4C7053}"/>
    <cellStyle name="Normal 13 15 3 11" xfId="5450" xr:uid="{4B179BFF-033C-4E94-9659-43E423602E08}"/>
    <cellStyle name="Normal 13 15 3 2" xfId="5451" xr:uid="{966FE65A-F3BC-4CA8-8672-76BD671840BA}"/>
    <cellStyle name="Normal 13 15 3 2 2" xfId="5452" xr:uid="{7ADD8B1F-82FE-460D-9591-A6F1E9B7021F}"/>
    <cellStyle name="Normal 13 15 3 2 2 2" xfId="5453" xr:uid="{FC83AA4A-4674-40F5-911C-F92F07B453A2}"/>
    <cellStyle name="Normal 13 15 3 2 3" xfId="5454" xr:uid="{151218F7-DAED-4CD4-A68F-CCEE616ACA2A}"/>
    <cellStyle name="Normal 13 15 3 2 4" xfId="5455" xr:uid="{F3472E51-8568-408C-939E-F546846A38FB}"/>
    <cellStyle name="Normal 13 15 3 2 5" xfId="5456" xr:uid="{86DC8B3E-F1FD-4929-9F67-4169A54AEFAE}"/>
    <cellStyle name="Normal 13 15 3 3" xfId="5457" xr:uid="{5B42D5E5-3016-4938-AE55-CF40ADFA4A45}"/>
    <cellStyle name="Normal 13 15 3 3 2" xfId="5458" xr:uid="{B91F86D5-1DA7-421A-94F0-A8E5AE1CDFE1}"/>
    <cellStyle name="Normal 13 15 3 4" xfId="5459" xr:uid="{1D9E89B9-8603-4F22-92D9-58A5896B88F2}"/>
    <cellStyle name="Normal 13 15 3 5" xfId="5460" xr:uid="{934BEF4B-5475-4F2E-80C3-FF67FCC91695}"/>
    <cellStyle name="Normal 13 15 3 6" xfId="5461" xr:uid="{007D9C79-7CEE-43D5-941B-EEBCC56D4B4F}"/>
    <cellStyle name="Normal 13 15 3 7" xfId="5462" xr:uid="{7643B323-634A-48BF-AF4C-55F911608DF6}"/>
    <cellStyle name="Normal 13 15 3 8" xfId="5463" xr:uid="{44AAAEBD-0F21-4902-9483-016027FF37FE}"/>
    <cellStyle name="Normal 13 15 3 9" xfId="5464" xr:uid="{748B3B72-08DA-4A4C-A2D0-A10E3BE79A87}"/>
    <cellStyle name="Normal 13 15 4" xfId="5465" xr:uid="{82E05FF3-6A7B-4D4D-A72D-8AB73CDCA8C4}"/>
    <cellStyle name="Normal 13 15 4 2" xfId="5466" xr:uid="{CB83344D-D8A4-46F6-B543-89613A7AA630}"/>
    <cellStyle name="Normal 13 15 4 2 2" xfId="5467" xr:uid="{F31A2D8C-1A09-469E-991F-41BF45644253}"/>
    <cellStyle name="Normal 13 15 4 3" xfId="5468" xr:uid="{5AAB314E-3995-4540-B6C5-F73B499A9BC2}"/>
    <cellStyle name="Normal 13 15 4 4" xfId="5469" xr:uid="{BD8867DF-AC73-41E8-9828-4B080708FEEE}"/>
    <cellStyle name="Normal 13 15 4 5" xfId="5470" xr:uid="{C4DFAC58-CE71-4E96-84D7-FA129F359CF1}"/>
    <cellStyle name="Normal 13 15 5" xfId="5471" xr:uid="{2FFEF404-B7E8-4166-B5E2-2C6827E1DEA8}"/>
    <cellStyle name="Normal 13 15 5 2" xfId="5472" xr:uid="{517EDD32-193C-4E6B-8267-0BFDB68A0AA9}"/>
    <cellStyle name="Normal 13 15 6" xfId="5473" xr:uid="{99EC8926-176E-4612-B82C-B6820275110D}"/>
    <cellStyle name="Normal 13 15 7" xfId="5474" xr:uid="{10AD4A91-080E-4E0B-8817-A687A170F88E}"/>
    <cellStyle name="Normal 13 15 8" xfId="5475" xr:uid="{6045720C-22E1-4415-8B2F-B3ACAEAE4DD5}"/>
    <cellStyle name="Normal 13 15 9" xfId="5476" xr:uid="{C9A92262-3D4E-4D88-8B64-91705E1649A5}"/>
    <cellStyle name="Normal 13 16" xfId="5477" xr:uid="{5DA4691B-44FA-4C32-A930-62EF3E01F4FC}"/>
    <cellStyle name="Normal 13 16 10" xfId="5478" xr:uid="{E0CD6725-640D-4021-9D2B-36F75CF425F5}"/>
    <cellStyle name="Normal 13 16 11" xfId="5479" xr:uid="{F744E103-B9F3-4AC3-9750-605C3F7678A7}"/>
    <cellStyle name="Normal 13 16 12" xfId="5480" xr:uid="{8AE2F5E9-8B49-4269-A041-4EA1DD6A6FB9}"/>
    <cellStyle name="Normal 13 16 13" xfId="5481" xr:uid="{663F4448-3E85-4A76-8B28-E9413363EE3C}"/>
    <cellStyle name="Normal 13 16 14" xfId="5482" xr:uid="{C0A36986-5415-425F-84C8-0045DC7BF8C4}"/>
    <cellStyle name="Normal 13 16 2" xfId="5483" xr:uid="{51CE8B72-8E79-43F6-BE44-71D7CFE3F5A2}"/>
    <cellStyle name="Normal 13 16 2 10" xfId="5484" xr:uid="{F7EB756A-322D-470C-9268-66E23E437729}"/>
    <cellStyle name="Normal 13 16 2 11" xfId="5485" xr:uid="{80BE4B12-6298-48B4-90EA-96E3073758E4}"/>
    <cellStyle name="Normal 13 16 2 12" xfId="5486" xr:uid="{A72837EB-5C43-482D-B72A-DADCE67ED7AF}"/>
    <cellStyle name="Normal 13 16 2 13" xfId="5487" xr:uid="{8EB787E8-E286-41C3-B793-3FEB468BEE98}"/>
    <cellStyle name="Normal 13 16 2 2" xfId="5488" xr:uid="{41A8589C-051C-4937-A94A-BF4AC6131BE5}"/>
    <cellStyle name="Normal 13 16 2 2 10" xfId="5489" xr:uid="{740EE92F-3B7C-49B5-909C-D3A686FB9FBC}"/>
    <cellStyle name="Normal 13 16 2 2 11" xfId="5490" xr:uid="{835EDA1B-0609-4196-BFC3-33889761BAC4}"/>
    <cellStyle name="Normal 13 16 2 2 2" xfId="5491" xr:uid="{7748CCE0-D032-4CEF-B293-C4690B73C639}"/>
    <cellStyle name="Normal 13 16 2 2 2 2" xfId="5492" xr:uid="{02F91E58-9CAC-45D1-8D11-F27A32BB04DA}"/>
    <cellStyle name="Normal 13 16 2 2 2 2 2" xfId="5493" xr:uid="{B3799503-008F-438B-A215-1C388BAB1081}"/>
    <cellStyle name="Normal 13 16 2 2 2 3" xfId="5494" xr:uid="{E8AFCC00-B9DC-4004-9C21-92657ED7878A}"/>
    <cellStyle name="Normal 13 16 2 2 2 4" xfId="5495" xr:uid="{69F2C5DC-51B1-4779-9F56-12E0F8D8BEBB}"/>
    <cellStyle name="Normal 13 16 2 2 2 5" xfId="5496" xr:uid="{32F1514A-16EA-4A0F-A2CF-C020DC447D2A}"/>
    <cellStyle name="Normal 13 16 2 2 3" xfId="5497" xr:uid="{CA5F2587-3FA1-48F5-AFB3-3370294F93C1}"/>
    <cellStyle name="Normal 13 16 2 2 3 2" xfId="5498" xr:uid="{736268DA-7264-4910-9DA6-8C14144A403B}"/>
    <cellStyle name="Normal 13 16 2 2 4" xfId="5499" xr:uid="{917E9E93-569B-4E8C-981B-9907FD0D9FD9}"/>
    <cellStyle name="Normal 13 16 2 2 5" xfId="5500" xr:uid="{6F3F02B3-4268-4094-BD3D-458A835BC62B}"/>
    <cellStyle name="Normal 13 16 2 2 6" xfId="5501" xr:uid="{71407194-114B-4BAF-8172-DB8A6D11AA18}"/>
    <cellStyle name="Normal 13 16 2 2 7" xfId="5502" xr:uid="{35435FC1-4368-4C39-A07D-CF76AEEB844E}"/>
    <cellStyle name="Normal 13 16 2 2 8" xfId="5503" xr:uid="{056029FC-9039-4DD5-8710-0760FF71508F}"/>
    <cellStyle name="Normal 13 16 2 2 9" xfId="5504" xr:uid="{CADD29C8-D77C-4926-8A85-8374CCCD900B}"/>
    <cellStyle name="Normal 13 16 2 3" xfId="5505" xr:uid="{931552A7-74E4-41F0-A361-45024B47E037}"/>
    <cellStyle name="Normal 13 16 2 3 2" xfId="5506" xr:uid="{4A1CF687-C4EC-46C0-BA79-6E0243309AA6}"/>
    <cellStyle name="Normal 13 16 2 3 2 2" xfId="5507" xr:uid="{2A2132D5-E9B0-4588-A67C-A137A3A52A90}"/>
    <cellStyle name="Normal 13 16 2 3 3" xfId="5508" xr:uid="{12DF7A5F-49BD-4E1B-B3CF-1E232FE65B88}"/>
    <cellStyle name="Normal 13 16 2 3 4" xfId="5509" xr:uid="{746FDB89-06A1-4EFC-A15F-A20FCB495295}"/>
    <cellStyle name="Normal 13 16 2 3 5" xfId="5510" xr:uid="{D66D7DCB-9333-429F-97B0-86822E501876}"/>
    <cellStyle name="Normal 13 16 2 4" xfId="5511" xr:uid="{FBA6AA38-BFC2-4C50-821F-E49024099049}"/>
    <cellStyle name="Normal 13 16 2 4 2" xfId="5512" xr:uid="{6D15D3F1-7390-4716-AADF-48C7E31CA450}"/>
    <cellStyle name="Normal 13 16 2 5" xfId="5513" xr:uid="{C67F406D-9D87-40FB-A12C-D8AB707EFEBF}"/>
    <cellStyle name="Normal 13 16 2 6" xfId="5514" xr:uid="{3668EE24-867C-4A9F-BB73-1F6247E3C69D}"/>
    <cellStyle name="Normal 13 16 2 7" xfId="5515" xr:uid="{47C7D59C-68F8-4307-B93B-6DB2C4391C85}"/>
    <cellStyle name="Normal 13 16 2 8" xfId="5516" xr:uid="{9FDD8A1F-A74C-4674-B978-C95D69010296}"/>
    <cellStyle name="Normal 13 16 2 9" xfId="5517" xr:uid="{69495808-4928-4592-81FD-E7A4C9CA7F22}"/>
    <cellStyle name="Normal 13 16 3" xfId="5518" xr:uid="{134E144C-A448-4216-940C-5AF5C7A38D38}"/>
    <cellStyle name="Normal 13 16 3 10" xfId="5519" xr:uid="{7A9F6B78-2073-4F58-B99C-52BEDB162F5A}"/>
    <cellStyle name="Normal 13 16 3 11" xfId="5520" xr:uid="{518F1C22-4066-48FE-B0F1-BFA5DE76F82C}"/>
    <cellStyle name="Normal 13 16 3 2" xfId="5521" xr:uid="{56C3D1E5-02F0-4589-A5B3-27DBE19E3073}"/>
    <cellStyle name="Normal 13 16 3 2 2" xfId="5522" xr:uid="{D96C8016-18C6-4F6A-B74C-B010B01E20C0}"/>
    <cellStyle name="Normal 13 16 3 2 2 2" xfId="5523" xr:uid="{17D3F3DD-B011-4D27-8E2E-3B3B15E7B87C}"/>
    <cellStyle name="Normal 13 16 3 2 3" xfId="5524" xr:uid="{0514AD22-8DB6-414C-BAD5-CE54A2B34C7C}"/>
    <cellStyle name="Normal 13 16 3 2 4" xfId="5525" xr:uid="{9D594EA3-F127-4D77-A580-27CCD214601C}"/>
    <cellStyle name="Normal 13 16 3 2 5" xfId="5526" xr:uid="{3B0019C0-7227-4774-9261-49AC14886390}"/>
    <cellStyle name="Normal 13 16 3 3" xfId="5527" xr:uid="{FBBF6AE0-0120-4C8C-9F38-DAC9A746E579}"/>
    <cellStyle name="Normal 13 16 3 3 2" xfId="5528" xr:uid="{B4B92BF5-2C40-4132-AEC9-38B1E1A63ACB}"/>
    <cellStyle name="Normal 13 16 3 4" xfId="5529" xr:uid="{02B501E9-F020-4C6E-ADEA-28B51CEFEA2B}"/>
    <cellStyle name="Normal 13 16 3 5" xfId="5530" xr:uid="{504958CD-8317-44F2-83A1-6F451FFA8E22}"/>
    <cellStyle name="Normal 13 16 3 6" xfId="5531" xr:uid="{EA5B1A99-4079-474D-948C-DD5F7ACCC9AA}"/>
    <cellStyle name="Normal 13 16 3 7" xfId="5532" xr:uid="{6061A16F-77D1-43A3-869F-75548FFC58C3}"/>
    <cellStyle name="Normal 13 16 3 8" xfId="5533" xr:uid="{E5B02E1E-DC6D-4AEC-BEED-DFA7F1969930}"/>
    <cellStyle name="Normal 13 16 3 9" xfId="5534" xr:uid="{A4D5C603-E0A0-42DA-8F6D-8D7F3D42FE97}"/>
    <cellStyle name="Normal 13 16 4" xfId="5535" xr:uid="{AE12D552-2780-42C0-B4FF-3036A8FE202D}"/>
    <cellStyle name="Normal 13 16 4 2" xfId="5536" xr:uid="{74F9066B-8196-4251-B7DC-3A7B58680C37}"/>
    <cellStyle name="Normal 13 16 4 2 2" xfId="5537" xr:uid="{955C2610-19A1-487C-BD72-1C24967A417D}"/>
    <cellStyle name="Normal 13 16 4 3" xfId="5538" xr:uid="{6B6341E5-0F99-4A70-849D-4F8C7736D96E}"/>
    <cellStyle name="Normal 13 16 4 4" xfId="5539" xr:uid="{A36F2DC0-2C26-43DE-8E07-2D90A9A70ABD}"/>
    <cellStyle name="Normal 13 16 4 5" xfId="5540" xr:uid="{B4A70F36-B7F3-4C5E-90E4-E918854B7854}"/>
    <cellStyle name="Normal 13 16 5" xfId="5541" xr:uid="{1EE56F69-CAFC-4581-8932-73A2A0CF36F9}"/>
    <cellStyle name="Normal 13 16 5 2" xfId="5542" xr:uid="{C25D9E06-BF58-4950-A8EA-905A154DD494}"/>
    <cellStyle name="Normal 13 16 6" xfId="5543" xr:uid="{CD6BC64A-0EE6-43F1-B427-9A4C1D0A4F83}"/>
    <cellStyle name="Normal 13 16 7" xfId="5544" xr:uid="{9BED2628-2F7C-42C7-933E-48934AE169BC}"/>
    <cellStyle name="Normal 13 16 8" xfId="5545" xr:uid="{B2361B67-26FD-4BF3-BD14-251CEB5EE23B}"/>
    <cellStyle name="Normal 13 16 9" xfId="5546" xr:uid="{15C40BF8-F394-4482-8E15-869A2734B31F}"/>
    <cellStyle name="Normal 13 17" xfId="5547" xr:uid="{5684673B-2A7B-4B6E-8321-94DCA6844509}"/>
    <cellStyle name="Normal 13 17 10" xfId="5548" xr:uid="{8177E863-157F-4AC9-A367-501FBB8A10A6}"/>
    <cellStyle name="Normal 13 17 11" xfId="5549" xr:uid="{D93DA7E6-205F-4757-A280-A1C58F9D36F6}"/>
    <cellStyle name="Normal 13 17 12" xfId="5550" xr:uid="{7211AB1F-98C6-4DA4-8036-916672159471}"/>
    <cellStyle name="Normal 13 17 13" xfId="5551" xr:uid="{4A797E90-C51C-4D56-98C3-02074EA8FD66}"/>
    <cellStyle name="Normal 13 17 14" xfId="5552" xr:uid="{2BD2090B-FDC3-48E4-8EA3-B175ABE70731}"/>
    <cellStyle name="Normal 13 17 2" xfId="5553" xr:uid="{D72A5A03-AE5A-46CC-A0E7-332AC0E004D8}"/>
    <cellStyle name="Normal 13 17 2 10" xfId="5554" xr:uid="{B09FE23B-EF2C-4A07-953C-444897C1AAD9}"/>
    <cellStyle name="Normal 13 17 2 11" xfId="5555" xr:uid="{1F8D237B-3B69-46F2-92BB-A6A78BF1FCDF}"/>
    <cellStyle name="Normal 13 17 2 12" xfId="5556" xr:uid="{77F9C1B3-65CB-4759-B0BC-0BCF8F5C6581}"/>
    <cellStyle name="Normal 13 17 2 13" xfId="5557" xr:uid="{73F2BB48-C12D-4D5A-9965-DF4F5F54E6FE}"/>
    <cellStyle name="Normal 13 17 2 2" xfId="5558" xr:uid="{A056795E-0267-43FB-B701-7D95024DB5FB}"/>
    <cellStyle name="Normal 13 17 2 2 10" xfId="5559" xr:uid="{2F53B64F-EED6-40CF-873F-977FB0FABDB2}"/>
    <cellStyle name="Normal 13 17 2 2 11" xfId="5560" xr:uid="{6DF085B3-2DEB-437C-803D-0FC54746DCDC}"/>
    <cellStyle name="Normal 13 17 2 2 2" xfId="5561" xr:uid="{A7A71A4D-D6C9-4393-B981-1CEDB054E498}"/>
    <cellStyle name="Normal 13 17 2 2 2 2" xfId="5562" xr:uid="{E24CFE0F-D98C-425B-8611-018BE9FFC584}"/>
    <cellStyle name="Normal 13 17 2 2 2 2 2" xfId="5563" xr:uid="{FA5E9264-8083-4EB5-9C7E-08064CECF624}"/>
    <cellStyle name="Normal 13 17 2 2 2 3" xfId="5564" xr:uid="{0AF5894E-265A-4D17-A2BB-B378874D8014}"/>
    <cellStyle name="Normal 13 17 2 2 2 4" xfId="5565" xr:uid="{8A45566C-D4C4-42D1-AC40-384A66DE17A3}"/>
    <cellStyle name="Normal 13 17 2 2 2 5" xfId="5566" xr:uid="{437B6FE2-E314-4BC1-B888-9C09D2601029}"/>
    <cellStyle name="Normal 13 17 2 2 3" xfId="5567" xr:uid="{B9AD472D-58CF-4058-9620-4FE7EBCAC7B8}"/>
    <cellStyle name="Normal 13 17 2 2 3 2" xfId="5568" xr:uid="{F6C27CAD-1879-46DF-A7E0-9BCB6BAD42F5}"/>
    <cellStyle name="Normal 13 17 2 2 4" xfId="5569" xr:uid="{FA626AE4-F927-44CA-9250-685169DF937B}"/>
    <cellStyle name="Normal 13 17 2 2 5" xfId="5570" xr:uid="{7A6D338A-2429-4A9B-A9D2-E84E1E9732A6}"/>
    <cellStyle name="Normal 13 17 2 2 6" xfId="5571" xr:uid="{9967B9D3-1389-4822-BEC9-554401E2E898}"/>
    <cellStyle name="Normal 13 17 2 2 7" xfId="5572" xr:uid="{6B5AFAE3-0DA9-4B27-A6B9-DB0484FEEAB2}"/>
    <cellStyle name="Normal 13 17 2 2 8" xfId="5573" xr:uid="{2AD87A2C-26BB-4DFE-B106-0CB1774B0D89}"/>
    <cellStyle name="Normal 13 17 2 2 9" xfId="5574" xr:uid="{0DF3883F-642F-4C02-B930-3F2D548257F4}"/>
    <cellStyle name="Normal 13 17 2 3" xfId="5575" xr:uid="{1FCFE8C0-9882-4FD0-8046-A3D237DC2336}"/>
    <cellStyle name="Normal 13 17 2 3 2" xfId="5576" xr:uid="{0143D271-6E92-495F-BF03-EE4BE49A66E5}"/>
    <cellStyle name="Normal 13 17 2 3 2 2" xfId="5577" xr:uid="{0B90A646-5A24-4C00-A277-06E7A33380AF}"/>
    <cellStyle name="Normal 13 17 2 3 3" xfId="5578" xr:uid="{05F76C10-C9B2-4A15-86BE-1F244B86D5C2}"/>
    <cellStyle name="Normal 13 17 2 3 4" xfId="5579" xr:uid="{B9256773-5C24-4610-946E-38EBF500A520}"/>
    <cellStyle name="Normal 13 17 2 3 5" xfId="5580" xr:uid="{D08E3746-4F8A-4D7F-84FA-84E203BE0ED5}"/>
    <cellStyle name="Normal 13 17 2 4" xfId="5581" xr:uid="{EDC2A51E-2B61-4671-83D9-460D1D7729D9}"/>
    <cellStyle name="Normal 13 17 2 4 2" xfId="5582" xr:uid="{90C1450D-11B2-463A-BB88-D8F1F01CDE35}"/>
    <cellStyle name="Normal 13 17 2 5" xfId="5583" xr:uid="{5611C08F-1545-4CD5-B961-FC47D0D98AF9}"/>
    <cellStyle name="Normal 13 17 2 6" xfId="5584" xr:uid="{86CB7BEA-95EB-44F7-9E9A-29CF6C554A84}"/>
    <cellStyle name="Normal 13 17 2 7" xfId="5585" xr:uid="{67F13270-76BA-4BFD-B3EC-9711C7B3552E}"/>
    <cellStyle name="Normal 13 17 2 8" xfId="5586" xr:uid="{10AFF5D6-7746-479C-9FEE-8EFA9578E55A}"/>
    <cellStyle name="Normal 13 17 2 9" xfId="5587" xr:uid="{9D0514C9-B85A-45CD-A185-8A6A61BE1077}"/>
    <cellStyle name="Normal 13 17 3" xfId="5588" xr:uid="{4F462230-FCAD-4487-A693-E80F5D1968D4}"/>
    <cellStyle name="Normal 13 17 3 10" xfId="5589" xr:uid="{F328F999-B5BA-4639-96B1-1ADCC1492974}"/>
    <cellStyle name="Normal 13 17 3 11" xfId="5590" xr:uid="{5979C41F-6F09-4F23-BCE3-B91192BFD38F}"/>
    <cellStyle name="Normal 13 17 3 2" xfId="5591" xr:uid="{8EEFF62A-09BA-4BD9-92DE-B6FC70F325BA}"/>
    <cellStyle name="Normal 13 17 3 2 2" xfId="5592" xr:uid="{78A23425-0A26-4A7F-AA32-983B9BC4E3B5}"/>
    <cellStyle name="Normal 13 17 3 2 2 2" xfId="5593" xr:uid="{EF72CCBD-6BE0-4F56-848F-A8D7C2AA7A40}"/>
    <cellStyle name="Normal 13 17 3 2 3" xfId="5594" xr:uid="{D668A59F-B829-4CBC-A0C4-B4C7D0A63F6B}"/>
    <cellStyle name="Normal 13 17 3 2 4" xfId="5595" xr:uid="{7A9322E1-7037-41DB-B21D-EE8F89024D8D}"/>
    <cellStyle name="Normal 13 17 3 2 5" xfId="5596" xr:uid="{081CF6DE-66C0-4D02-99A0-F32F2F88CB68}"/>
    <cellStyle name="Normal 13 17 3 3" xfId="5597" xr:uid="{671E26C4-6C6A-4EAF-9E37-07E5470BF598}"/>
    <cellStyle name="Normal 13 17 3 3 2" xfId="5598" xr:uid="{87A67CFB-C187-4583-BB09-FC71C9A918B6}"/>
    <cellStyle name="Normal 13 17 3 4" xfId="5599" xr:uid="{2CD3A233-88B3-48C6-B26F-A4B026497AE7}"/>
    <cellStyle name="Normal 13 17 3 5" xfId="5600" xr:uid="{65C688ED-861C-482F-8EAF-93961FBB1445}"/>
    <cellStyle name="Normal 13 17 3 6" xfId="5601" xr:uid="{D0C5FD73-EB28-4911-B268-DBAE5A79B62C}"/>
    <cellStyle name="Normal 13 17 3 7" xfId="5602" xr:uid="{B5623D6C-FD7F-40B1-949F-47E1E1F5C549}"/>
    <cellStyle name="Normal 13 17 3 8" xfId="5603" xr:uid="{35EE00D0-FD02-4FCC-BD66-BAE7D9CE1E56}"/>
    <cellStyle name="Normal 13 17 3 9" xfId="5604" xr:uid="{FD3D64A9-9098-495A-AE91-D679F38CF29C}"/>
    <cellStyle name="Normal 13 17 4" xfId="5605" xr:uid="{6374B5B2-31FA-4C93-8178-2ADDF5687336}"/>
    <cellStyle name="Normal 13 17 4 2" xfId="5606" xr:uid="{25908A2D-D543-4115-9C8C-32612DEB0D21}"/>
    <cellStyle name="Normal 13 17 4 2 2" xfId="5607" xr:uid="{FF59DC2C-06F5-47C9-AAE1-BD1728C07C68}"/>
    <cellStyle name="Normal 13 17 4 3" xfId="5608" xr:uid="{90F56326-2FDE-4A49-B77A-2E6D0E03C040}"/>
    <cellStyle name="Normal 13 17 4 4" xfId="5609" xr:uid="{13E67434-DF6B-4927-B14C-776F8E2D02AB}"/>
    <cellStyle name="Normal 13 17 4 5" xfId="5610" xr:uid="{711FF8B7-E7E6-4782-AEF1-C8A2C430C473}"/>
    <cellStyle name="Normal 13 17 5" xfId="5611" xr:uid="{E9A19C75-99E7-45DD-A228-050C2B4D8BB4}"/>
    <cellStyle name="Normal 13 17 5 2" xfId="5612" xr:uid="{0116BECB-1B5A-4838-8BE9-F905E44A8EB2}"/>
    <cellStyle name="Normal 13 17 6" xfId="5613" xr:uid="{8B8A2B6F-FB26-4CF4-A55F-3829530191A4}"/>
    <cellStyle name="Normal 13 17 7" xfId="5614" xr:uid="{DDE49898-94AC-4E13-B9A1-CE401C267CBA}"/>
    <cellStyle name="Normal 13 17 8" xfId="5615" xr:uid="{899FA08F-B46C-4D02-907F-51701119460D}"/>
    <cellStyle name="Normal 13 17 9" xfId="5616" xr:uid="{BE98E4E8-8DA6-4BE4-BC21-4785C365401E}"/>
    <cellStyle name="Normal 13 18" xfId="5617" xr:uid="{0CF65A8D-2A81-4454-97E0-FFF198B4D9CD}"/>
    <cellStyle name="Normal 13 18 10" xfId="5618" xr:uid="{32DCC02E-6565-4533-9550-F95F82A08103}"/>
    <cellStyle name="Normal 13 18 11" xfId="5619" xr:uid="{A8053F39-271E-423F-9A82-56F4A180502C}"/>
    <cellStyle name="Normal 13 18 12" xfId="5620" xr:uid="{B7E671B9-B2C4-4339-9D6F-71399CE4ADEA}"/>
    <cellStyle name="Normal 13 18 13" xfId="5621" xr:uid="{B2F6B674-5EE5-46AD-94EF-441A6A6D80D5}"/>
    <cellStyle name="Normal 13 18 14" xfId="5622" xr:uid="{60840D85-B575-4801-B023-8D529F17B917}"/>
    <cellStyle name="Normal 13 18 2" xfId="5623" xr:uid="{57EBE1C1-FF33-442A-8C9A-25E68CF270A6}"/>
    <cellStyle name="Normal 13 18 2 10" xfId="5624" xr:uid="{2B3E153D-DCB3-4B1B-9293-BA4091E33078}"/>
    <cellStyle name="Normal 13 18 2 11" xfId="5625" xr:uid="{A8BBAFEE-8BC2-40F0-AAFE-63B29F2D1BE9}"/>
    <cellStyle name="Normal 13 18 2 12" xfId="5626" xr:uid="{E50C2320-E543-46D9-A9F8-56BF2B205029}"/>
    <cellStyle name="Normal 13 18 2 13" xfId="5627" xr:uid="{0B0CA7A6-BB59-4599-8789-0BAA8F4DC95A}"/>
    <cellStyle name="Normal 13 18 2 2" xfId="5628" xr:uid="{497D84E4-A1FD-4544-BF8E-5C4A7DB16270}"/>
    <cellStyle name="Normal 13 18 2 2 10" xfId="5629" xr:uid="{8F0F3907-E933-48F9-939E-82B2A3C7A30D}"/>
    <cellStyle name="Normal 13 18 2 2 11" xfId="5630" xr:uid="{9D2139CE-A1C5-4CB4-83C4-AD8924E3FBCE}"/>
    <cellStyle name="Normal 13 18 2 2 2" xfId="5631" xr:uid="{DE87303C-A8DF-4D7A-A64D-57510D003F0B}"/>
    <cellStyle name="Normal 13 18 2 2 2 2" xfId="5632" xr:uid="{3D610D66-D356-405E-A6C5-0D7855CA56AC}"/>
    <cellStyle name="Normal 13 18 2 2 2 2 2" xfId="5633" xr:uid="{74A885C1-D102-4FAF-B008-024A224B89CB}"/>
    <cellStyle name="Normal 13 18 2 2 2 3" xfId="5634" xr:uid="{350546F4-B976-4535-A2C5-DC59A9D06B1A}"/>
    <cellStyle name="Normal 13 18 2 2 2 4" xfId="5635" xr:uid="{6E56759C-4B3A-4D99-9C41-B88740ED493D}"/>
    <cellStyle name="Normal 13 18 2 2 2 5" xfId="5636" xr:uid="{614FFC56-592C-47EE-BACA-1EDC02E3590E}"/>
    <cellStyle name="Normal 13 18 2 2 3" xfId="5637" xr:uid="{0B4582CD-5560-4746-A5CD-AFCAFAE16253}"/>
    <cellStyle name="Normal 13 18 2 2 3 2" xfId="5638" xr:uid="{17BDF504-5357-495D-AA69-8CF21DD0DDC9}"/>
    <cellStyle name="Normal 13 18 2 2 4" xfId="5639" xr:uid="{89B19403-D31A-4284-9359-0CD81193E29E}"/>
    <cellStyle name="Normal 13 18 2 2 5" xfId="5640" xr:uid="{8AAA2DC5-19B4-4BEB-8026-A81D114F96E4}"/>
    <cellStyle name="Normal 13 18 2 2 6" xfId="5641" xr:uid="{B725EFC4-F7C3-4059-BEB3-FC3008247294}"/>
    <cellStyle name="Normal 13 18 2 2 7" xfId="5642" xr:uid="{40EDD075-297D-4E84-8B2D-2139D7DDF9DA}"/>
    <cellStyle name="Normal 13 18 2 2 8" xfId="5643" xr:uid="{C656CE0E-CFA8-46FE-82AA-3A170C7B64AC}"/>
    <cellStyle name="Normal 13 18 2 2 9" xfId="5644" xr:uid="{80D89A91-0CFA-4F53-8DC5-15D4C6C213A7}"/>
    <cellStyle name="Normal 13 18 2 3" xfId="5645" xr:uid="{E14F1581-39B1-4C86-B688-4C82D4B0208E}"/>
    <cellStyle name="Normal 13 18 2 3 2" xfId="5646" xr:uid="{CADDBE7E-0F3B-4599-8D5A-1158A396F9CC}"/>
    <cellStyle name="Normal 13 18 2 3 2 2" xfId="5647" xr:uid="{E66C0D48-0E4E-4B32-AF70-9EF907EE0295}"/>
    <cellStyle name="Normal 13 18 2 3 3" xfId="5648" xr:uid="{B17E92EA-3E31-43FD-9CAC-6184A03E3851}"/>
    <cellStyle name="Normal 13 18 2 3 4" xfId="5649" xr:uid="{F3E57BBF-F571-4A7E-8860-06115FDB343A}"/>
    <cellStyle name="Normal 13 18 2 3 5" xfId="5650" xr:uid="{FCA23E94-DCC8-42DC-B43F-289A98038D94}"/>
    <cellStyle name="Normal 13 18 2 4" xfId="5651" xr:uid="{6D09EF77-5AFA-4301-AA3F-AF8C53DD2A84}"/>
    <cellStyle name="Normal 13 18 2 4 2" xfId="5652" xr:uid="{6E364DF1-36CA-47DA-91E5-779728DA9982}"/>
    <cellStyle name="Normal 13 18 2 5" xfId="5653" xr:uid="{2D4A4070-CFDE-4C4B-B0C3-2D46189F56B9}"/>
    <cellStyle name="Normal 13 18 2 6" xfId="5654" xr:uid="{4C11291A-EB28-42E9-9F19-7B276592E2A4}"/>
    <cellStyle name="Normal 13 18 2 7" xfId="5655" xr:uid="{F2C8A8DE-55F6-49C8-81EE-E6D0F1F13577}"/>
    <cellStyle name="Normal 13 18 2 8" xfId="5656" xr:uid="{2CB716E2-7055-4D63-B09B-DA8159E41C97}"/>
    <cellStyle name="Normal 13 18 2 9" xfId="5657" xr:uid="{10F57836-2CF4-4309-AD55-9242A0A5FDCB}"/>
    <cellStyle name="Normal 13 18 3" xfId="5658" xr:uid="{8727C868-3725-4C08-886F-5FE52EE6B3F5}"/>
    <cellStyle name="Normal 13 18 3 10" xfId="5659" xr:uid="{5347CB12-C37F-4CC5-98D0-A67C2B35B91B}"/>
    <cellStyle name="Normal 13 18 3 11" xfId="5660" xr:uid="{7F6964FD-DCFF-435C-8949-9E7EE949148D}"/>
    <cellStyle name="Normal 13 18 3 2" xfId="5661" xr:uid="{0D28A635-6EF4-4142-BA54-21844AE210BE}"/>
    <cellStyle name="Normal 13 18 3 2 2" xfId="5662" xr:uid="{38AB2F46-5CC1-4F83-9FED-CB373B03DB2F}"/>
    <cellStyle name="Normal 13 18 3 2 2 2" xfId="5663" xr:uid="{54E85C5B-9860-4D6A-A940-5EFCEB4FE8F2}"/>
    <cellStyle name="Normal 13 18 3 2 3" xfId="5664" xr:uid="{A7787077-F702-45A9-A81D-DFE9DA4F5DAD}"/>
    <cellStyle name="Normal 13 18 3 2 4" xfId="5665" xr:uid="{0365568D-00C5-4B84-8FD4-B8A8E2626153}"/>
    <cellStyle name="Normal 13 18 3 2 5" xfId="5666" xr:uid="{88D92052-FA69-4D24-8300-62542B36D152}"/>
    <cellStyle name="Normal 13 18 3 3" xfId="5667" xr:uid="{918D3613-5F38-4652-9E44-E9B347FE83AE}"/>
    <cellStyle name="Normal 13 18 3 3 2" xfId="5668" xr:uid="{F68E281C-2D89-4150-AEBE-57DC967F3C8B}"/>
    <cellStyle name="Normal 13 18 3 4" xfId="5669" xr:uid="{4516FEFF-822F-47CD-BA02-6C597DE5C0B3}"/>
    <cellStyle name="Normal 13 18 3 5" xfId="5670" xr:uid="{25F187CA-5DF0-48BB-A655-0481BCACA4AD}"/>
    <cellStyle name="Normal 13 18 3 6" xfId="5671" xr:uid="{C5D752FC-303C-434B-9251-8ECC24320713}"/>
    <cellStyle name="Normal 13 18 3 7" xfId="5672" xr:uid="{872B0AE5-8688-4A65-9965-4FD1DD879CCE}"/>
    <cellStyle name="Normal 13 18 3 8" xfId="5673" xr:uid="{93F1B7A2-3C7F-457F-B319-8A8657BC246D}"/>
    <cellStyle name="Normal 13 18 3 9" xfId="5674" xr:uid="{E6B4E967-D0CD-4970-89DA-F53F82D28007}"/>
    <cellStyle name="Normal 13 18 4" xfId="5675" xr:uid="{A5D7EAD6-8134-4DB8-AAB1-D976819C4B7D}"/>
    <cellStyle name="Normal 13 18 4 2" xfId="5676" xr:uid="{37373F97-1ACE-4EB0-A9BB-A96A0913039E}"/>
    <cellStyle name="Normal 13 18 4 2 2" xfId="5677" xr:uid="{C8D2AA10-8883-4EAA-81EC-D43199248913}"/>
    <cellStyle name="Normal 13 18 4 3" xfId="5678" xr:uid="{B23819AB-2EFB-46EA-9B5C-3EBA08EF2810}"/>
    <cellStyle name="Normal 13 18 4 4" xfId="5679" xr:uid="{7DEDE292-4C5A-4F72-A49C-39E3270AC14E}"/>
    <cellStyle name="Normal 13 18 4 5" xfId="5680" xr:uid="{476A86AF-F0B1-4FA0-A5DA-8B7ED582217A}"/>
    <cellStyle name="Normal 13 18 5" xfId="5681" xr:uid="{9003760B-F66E-4882-8F06-E04CF440DEE2}"/>
    <cellStyle name="Normal 13 18 5 2" xfId="5682" xr:uid="{27A64E30-F6D6-4061-876B-001379FCBAB4}"/>
    <cellStyle name="Normal 13 18 6" xfId="5683" xr:uid="{5EB0A0BE-9258-4C85-899D-0FC6C7AFDB8F}"/>
    <cellStyle name="Normal 13 18 7" xfId="5684" xr:uid="{DD410A42-D042-4A6B-8B65-D624ADB54177}"/>
    <cellStyle name="Normal 13 18 8" xfId="5685" xr:uid="{7E4692F7-81D3-41D2-BE4C-BD6EB6AB70FD}"/>
    <cellStyle name="Normal 13 18 9" xfId="5686" xr:uid="{E769E5E3-9DF0-4B17-B627-84594874951E}"/>
    <cellStyle name="Normal 13 19" xfId="5687" xr:uid="{9FA33075-3DB4-4352-B19E-61EFE76AD26D}"/>
    <cellStyle name="Normal 13 19 10" xfId="5688" xr:uid="{A811E402-5D7D-43B8-A974-82CBB7259D03}"/>
    <cellStyle name="Normal 13 19 11" xfId="5689" xr:uid="{D3E3D93C-34B1-4ED9-9DCA-24212663CE75}"/>
    <cellStyle name="Normal 13 19 12" xfId="5690" xr:uid="{7123F802-ABF2-4A1D-8C74-C9DEAAAD9A07}"/>
    <cellStyle name="Normal 13 19 13" xfId="5691" xr:uid="{8A58A6E6-EF77-4A0B-9318-D1EBD08449DD}"/>
    <cellStyle name="Normal 13 19 14" xfId="5692" xr:uid="{38926604-13CB-4DA5-877E-2B0487CAAAB7}"/>
    <cellStyle name="Normal 13 19 2" xfId="5693" xr:uid="{740200A3-F2BD-4536-A97F-43F3678F214A}"/>
    <cellStyle name="Normal 13 19 2 10" xfId="5694" xr:uid="{E5EAE8E3-9844-4321-9E78-9608A5D38800}"/>
    <cellStyle name="Normal 13 19 2 11" xfId="5695" xr:uid="{0435F4F7-847F-4504-BF4A-379CD89ECF3E}"/>
    <cellStyle name="Normal 13 19 2 12" xfId="5696" xr:uid="{DA858B8D-BA04-438E-90C2-57D84ACA6FC0}"/>
    <cellStyle name="Normal 13 19 2 13" xfId="5697" xr:uid="{140D01DF-D937-42BE-A599-7D0DD30C26C7}"/>
    <cellStyle name="Normal 13 19 2 2" xfId="5698" xr:uid="{683E5769-2E50-4347-B958-1E4466DB9D98}"/>
    <cellStyle name="Normal 13 19 2 2 10" xfId="5699" xr:uid="{1DFB1837-D988-4433-A697-D692C4E0A1AF}"/>
    <cellStyle name="Normal 13 19 2 2 11" xfId="5700" xr:uid="{5364EF67-D2DB-4908-8528-15D9FF389EF9}"/>
    <cellStyle name="Normal 13 19 2 2 2" xfId="5701" xr:uid="{9BB4EAEE-4FE1-4FA2-9D07-ED422545EF84}"/>
    <cellStyle name="Normal 13 19 2 2 2 2" xfId="5702" xr:uid="{B7F45680-8700-48FD-84D3-F8D43AF058A1}"/>
    <cellStyle name="Normal 13 19 2 2 2 2 2" xfId="5703" xr:uid="{1FB79063-B7B6-47F7-B133-305E7CFC0155}"/>
    <cellStyle name="Normal 13 19 2 2 2 3" xfId="5704" xr:uid="{2CEF3DE6-2D28-4EDC-B73A-7572CBF6C8E2}"/>
    <cellStyle name="Normal 13 19 2 2 2 4" xfId="5705" xr:uid="{C415F770-A928-4255-9D23-6AF578A7C009}"/>
    <cellStyle name="Normal 13 19 2 2 2 5" xfId="5706" xr:uid="{52BD6EAC-BC21-480C-8374-476CF5E2DDE0}"/>
    <cellStyle name="Normal 13 19 2 2 3" xfId="5707" xr:uid="{2D87DC0C-1EA9-4ED7-BB82-CCBC38D5392C}"/>
    <cellStyle name="Normal 13 19 2 2 3 2" xfId="5708" xr:uid="{AC132FC7-3F19-4C8F-9E9A-3BA9D6ED86D1}"/>
    <cellStyle name="Normal 13 19 2 2 4" xfId="5709" xr:uid="{7C520C91-9ECC-4E17-A5B8-0FB10AFD932F}"/>
    <cellStyle name="Normal 13 19 2 2 5" xfId="5710" xr:uid="{B9B4C1EE-A69D-4A9A-9C88-91C0F2D49309}"/>
    <cellStyle name="Normal 13 19 2 2 6" xfId="5711" xr:uid="{C80AC159-DFD9-46E0-8576-D8E0660B736D}"/>
    <cellStyle name="Normal 13 19 2 2 7" xfId="5712" xr:uid="{FDA0298D-9320-40BA-A5C7-78E736AEF361}"/>
    <cellStyle name="Normal 13 19 2 2 8" xfId="5713" xr:uid="{A14497FA-553A-4A3C-A559-81E9C96434CC}"/>
    <cellStyle name="Normal 13 19 2 2 9" xfId="5714" xr:uid="{EBCF9603-CC1E-4600-8C51-7EDF064664D2}"/>
    <cellStyle name="Normal 13 19 2 3" xfId="5715" xr:uid="{EC2E821D-6014-4533-9B7A-55B5CE5F4B8E}"/>
    <cellStyle name="Normal 13 19 2 3 2" xfId="5716" xr:uid="{4D4A00B6-D521-472C-A602-2A9C72685FC2}"/>
    <cellStyle name="Normal 13 19 2 3 2 2" xfId="5717" xr:uid="{3A60C7AA-C07A-4EE7-9293-94B957E72F85}"/>
    <cellStyle name="Normal 13 19 2 3 3" xfId="5718" xr:uid="{733A8F7A-7FA0-42A5-A679-392D683D8354}"/>
    <cellStyle name="Normal 13 19 2 3 4" xfId="5719" xr:uid="{381D9FAF-5643-490A-9856-2A5718AD46F0}"/>
    <cellStyle name="Normal 13 19 2 3 5" xfId="5720" xr:uid="{FD11E4C0-8CE9-4152-8B42-E062DDD7FC33}"/>
    <cellStyle name="Normal 13 19 2 4" xfId="5721" xr:uid="{3783DE00-C9C4-4987-B986-DDC6F18DFDD8}"/>
    <cellStyle name="Normal 13 19 2 4 2" xfId="5722" xr:uid="{38398FE1-4231-4DF4-8798-0B786C42D4B3}"/>
    <cellStyle name="Normal 13 19 2 5" xfId="5723" xr:uid="{BC83291E-F0F2-4338-A1D4-3868D6DB3FE6}"/>
    <cellStyle name="Normal 13 19 2 6" xfId="5724" xr:uid="{38F1ED8C-E55A-4C02-9AE6-9CB6CD42DB7B}"/>
    <cellStyle name="Normal 13 19 2 7" xfId="5725" xr:uid="{BB09A92A-F9F9-443E-93B6-604735FC458C}"/>
    <cellStyle name="Normal 13 19 2 8" xfId="5726" xr:uid="{4C36CD5E-7D04-4FB1-A97B-8D1F475A6BC6}"/>
    <cellStyle name="Normal 13 19 2 9" xfId="5727" xr:uid="{A36C26A4-3BD4-4060-842C-EA8F90E1D1FA}"/>
    <cellStyle name="Normal 13 19 3" xfId="5728" xr:uid="{AEA2E54D-F454-4DC0-9121-8ED6B3134819}"/>
    <cellStyle name="Normal 13 19 3 10" xfId="5729" xr:uid="{D9C99205-5213-47C3-89D5-155E153214C9}"/>
    <cellStyle name="Normal 13 19 3 11" xfId="5730" xr:uid="{F386078A-26CE-4951-BB37-5232EFD150B6}"/>
    <cellStyle name="Normal 13 19 3 2" xfId="5731" xr:uid="{5763555B-E912-4214-864B-63246B54E588}"/>
    <cellStyle name="Normal 13 19 3 2 2" xfId="5732" xr:uid="{AF4218A7-94AE-4271-9CF5-630C3FB07CEB}"/>
    <cellStyle name="Normal 13 19 3 2 2 2" xfId="5733" xr:uid="{6689BB6A-1A45-403B-BF31-278D999FF383}"/>
    <cellStyle name="Normal 13 19 3 2 3" xfId="5734" xr:uid="{FF46F2BE-2C2E-4F1D-8D83-4C901C4B06AF}"/>
    <cellStyle name="Normal 13 19 3 2 4" xfId="5735" xr:uid="{E9DB0FDE-2BB8-4AFC-B9C1-0FBF51B2CEDF}"/>
    <cellStyle name="Normal 13 19 3 2 5" xfId="5736" xr:uid="{992E2BB2-55C4-42A6-B229-74AA530F2D61}"/>
    <cellStyle name="Normal 13 19 3 3" xfId="5737" xr:uid="{4F7AF72F-6816-46FD-8206-B6C6D0290CAE}"/>
    <cellStyle name="Normal 13 19 3 3 2" xfId="5738" xr:uid="{A51AA107-4C7E-4728-8822-28D01998959B}"/>
    <cellStyle name="Normal 13 19 3 4" xfId="5739" xr:uid="{3CBE3954-F30A-4387-A655-CEFA26B7C961}"/>
    <cellStyle name="Normal 13 19 3 5" xfId="5740" xr:uid="{EE91C896-20E7-420F-A007-49AD61F758F5}"/>
    <cellStyle name="Normal 13 19 3 6" xfId="5741" xr:uid="{04E9695B-F563-438C-8955-8C1EACDAD1E9}"/>
    <cellStyle name="Normal 13 19 3 7" xfId="5742" xr:uid="{90819593-A1F6-42DA-97F4-739A4F978A17}"/>
    <cellStyle name="Normal 13 19 3 8" xfId="5743" xr:uid="{7325A453-02D7-4B8D-86F0-61953382A715}"/>
    <cellStyle name="Normal 13 19 3 9" xfId="5744" xr:uid="{9FB31D0D-2111-424B-940B-CE498D65B63F}"/>
    <cellStyle name="Normal 13 19 4" xfId="5745" xr:uid="{51D87FE6-C75D-41A0-8830-2A1FE10AE35B}"/>
    <cellStyle name="Normal 13 19 4 2" xfId="5746" xr:uid="{F549C4FA-C9FA-484E-9141-2BCA3C0CC532}"/>
    <cellStyle name="Normal 13 19 4 2 2" xfId="5747" xr:uid="{704247A5-FFE3-4551-BDD6-A7DF8EDC4892}"/>
    <cellStyle name="Normal 13 19 4 3" xfId="5748" xr:uid="{4CBD175C-F110-417B-A76F-1CA87D4EC1B0}"/>
    <cellStyle name="Normal 13 19 4 4" xfId="5749" xr:uid="{1CBDC00C-319F-4B30-9B7B-1A850EA67080}"/>
    <cellStyle name="Normal 13 19 4 5" xfId="5750" xr:uid="{0F19E0C5-704C-4184-BB9F-3C3342E0E90C}"/>
    <cellStyle name="Normal 13 19 5" xfId="5751" xr:uid="{8AB455B7-9FF1-45EF-BA48-DA73F813B579}"/>
    <cellStyle name="Normal 13 19 5 2" xfId="5752" xr:uid="{BB5D56DE-289F-43EB-992C-6F089B4A5275}"/>
    <cellStyle name="Normal 13 19 6" xfId="5753" xr:uid="{7E3C766B-047C-4D05-8976-3B6FC103BF6F}"/>
    <cellStyle name="Normal 13 19 7" xfId="5754" xr:uid="{3314758E-C770-4CB9-8C8F-E50BE2ECE061}"/>
    <cellStyle name="Normal 13 19 8" xfId="5755" xr:uid="{BB1FFD48-9598-4985-8BA4-C45D398AF59F}"/>
    <cellStyle name="Normal 13 19 9" xfId="5756" xr:uid="{A2C67B66-2B84-4097-A201-B16D4E11CCC0}"/>
    <cellStyle name="Normal 13 2" xfId="5757" xr:uid="{5057C609-66E1-442D-945F-6886D0D8D5D6}"/>
    <cellStyle name="Normal 13 2 10" xfId="5758" xr:uid="{25300136-A8C6-43DD-91D8-6EDE270C8DA0}"/>
    <cellStyle name="Normal 13 2 11" xfId="5759" xr:uid="{4E9D6845-2295-4509-AAE8-CA7096C9D663}"/>
    <cellStyle name="Normal 13 2 12" xfId="5760" xr:uid="{E1538476-5C75-48C0-BC83-0A06DDB8751C}"/>
    <cellStyle name="Normal 13 2 13" xfId="5761" xr:uid="{AB367D98-793A-47B0-A073-B1E638299310}"/>
    <cellStyle name="Normal 13 2 14" xfId="5762" xr:uid="{5EABD2BF-CF36-4DA0-8642-5EFEAD3A8D52}"/>
    <cellStyle name="Normal 13 2 15" xfId="5763" xr:uid="{A21798B2-9905-4F8A-9BFE-F15FF7ACCB27}"/>
    <cellStyle name="Normal 13 2 16" xfId="5764" xr:uid="{73506AD1-59F3-4B1A-81CF-61024066F7C8}"/>
    <cellStyle name="Normal 13 2 17" xfId="5765" xr:uid="{562B6216-B408-462C-ADBD-B96FF870EB31}"/>
    <cellStyle name="Normal 13 2 18" xfId="5766" xr:uid="{B0F9889B-BA48-4950-A987-DDA8C49C28F4}"/>
    <cellStyle name="Normal 13 2 2" xfId="5767" xr:uid="{13E0CE9E-981E-4723-9DE8-9F9A40247B6B}"/>
    <cellStyle name="Normal 13 2 2 10" xfId="5768" xr:uid="{74751236-C4FE-4EB0-9000-9D3B9AFCD963}"/>
    <cellStyle name="Normal 13 2 2 11" xfId="5769" xr:uid="{3177FC19-8149-45E9-9D72-512CB7FFC041}"/>
    <cellStyle name="Normal 13 2 2 12" xfId="5770" xr:uid="{F8510548-5E85-4CCD-A79E-956864DFA318}"/>
    <cellStyle name="Normal 13 2 2 13" xfId="5771" xr:uid="{AFB48C74-205F-4FE0-88FE-400AA7098951}"/>
    <cellStyle name="Normal 13 2 2 14" xfId="5772" xr:uid="{DBC927B8-2A3F-43C9-9FF8-9E39C808DDE8}"/>
    <cellStyle name="Normal 13 2 2 2" xfId="5773" xr:uid="{4FAF4461-2AE3-4BDA-ACBD-1810730450B5}"/>
    <cellStyle name="Normal 13 2 2 2 10" xfId="5774" xr:uid="{1E58A293-0DED-40F6-8E1F-D4DF55950C06}"/>
    <cellStyle name="Normal 13 2 2 2 11" xfId="5775" xr:uid="{2C487362-3620-4875-8BC5-40E4969B5922}"/>
    <cellStyle name="Normal 13 2 2 2 2" xfId="5776" xr:uid="{22C74891-D467-44F5-A8E8-BC7F0F33480D}"/>
    <cellStyle name="Normal 13 2 2 2 2 2" xfId="5777" xr:uid="{E8064AB4-6C09-47C2-A2A2-680A1A485E27}"/>
    <cellStyle name="Normal 13 2 2 2 2 2 2" xfId="5778" xr:uid="{98C65D37-0AA8-450E-B7D5-089435BCB0B4}"/>
    <cellStyle name="Normal 13 2 2 2 2 3" xfId="5779" xr:uid="{C42285EF-1648-4EA6-A3F7-A79212242954}"/>
    <cellStyle name="Normal 13 2 2 2 2 4" xfId="5780" xr:uid="{823D6DD8-E7BA-412B-A601-B0E0B87777BE}"/>
    <cellStyle name="Normal 13 2 2 2 2 5" xfId="5781" xr:uid="{C93EBEAC-6F9D-458D-ABA0-91F8B8601848}"/>
    <cellStyle name="Normal 13 2 2 2 3" xfId="5782" xr:uid="{312127A7-6B29-4F0D-A674-2FFD6805D8BE}"/>
    <cellStyle name="Normal 13 2 2 2 3 2" xfId="5783" xr:uid="{13AEFF47-9870-4F44-A71B-50E5A7A2AB27}"/>
    <cellStyle name="Normal 13 2 2 2 4" xfId="5784" xr:uid="{77CA6E0D-1604-4652-A900-FD9D87C7D258}"/>
    <cellStyle name="Normal 13 2 2 2 5" xfId="5785" xr:uid="{B39FDB7F-A6FA-453A-948F-A947D16F69A1}"/>
    <cellStyle name="Normal 13 2 2 2 6" xfId="5786" xr:uid="{CA3A664B-0361-4810-9416-31D929B647CE}"/>
    <cellStyle name="Normal 13 2 2 2 7" xfId="5787" xr:uid="{0D69D536-ADE2-40B6-B28B-22405508E275}"/>
    <cellStyle name="Normal 13 2 2 2 8" xfId="5788" xr:uid="{16DE0CE1-3EEE-48B7-B650-307D0D83A5D8}"/>
    <cellStyle name="Normal 13 2 2 2 9" xfId="5789" xr:uid="{D07B8390-3E15-40B3-8AB4-46970BEC549B}"/>
    <cellStyle name="Normal 13 2 2 3" xfId="5790" xr:uid="{3251FCB5-7685-475E-A563-E5FAA7E21CDA}"/>
    <cellStyle name="Normal 13 2 2 3 2" xfId="5791" xr:uid="{3FE6BCF4-B7F7-4836-AA78-8B21429C1A93}"/>
    <cellStyle name="Normal 13 2 2 3 2 2" xfId="5792" xr:uid="{FC653AE8-0A40-42AC-9E8A-2B25DCDCC1CC}"/>
    <cellStyle name="Normal 13 2 2 3 3" xfId="5793" xr:uid="{177FE55B-C6B4-42DC-B195-C7048817B8B0}"/>
    <cellStyle name="Normal 13 2 2 3 4" xfId="5794" xr:uid="{A130A95C-47FD-4019-AB9E-E1F2B1280E52}"/>
    <cellStyle name="Normal 13 2 2 3 5" xfId="5795" xr:uid="{10C97102-60B4-48FF-BE9E-63970241A268}"/>
    <cellStyle name="Normal 13 2 2 4" xfId="5796" xr:uid="{6483FB99-2CFE-4D30-BC2D-5B5235AD0DF6}"/>
    <cellStyle name="Normal 13 2 2 4 2" xfId="5797" xr:uid="{4238CC24-A010-49F8-9292-40AA7F3F040F}"/>
    <cellStyle name="Normal 13 2 2 5" xfId="5798" xr:uid="{D3C22134-599A-4B01-8DE4-46C7FEF85D42}"/>
    <cellStyle name="Normal 13 2 2 6" xfId="5799" xr:uid="{B1755640-3BEB-4596-B4E5-0AC2B117D921}"/>
    <cellStyle name="Normal 13 2 2 7" xfId="5800" xr:uid="{568D9003-83FE-401A-BEAB-4A394242DFB5}"/>
    <cellStyle name="Normal 13 2 2 8" xfId="5801" xr:uid="{8D08B1EB-FE94-40B1-BE7B-BF9DC1538A8A}"/>
    <cellStyle name="Normal 13 2 2 9" xfId="5802" xr:uid="{208BC523-1A60-4CFE-B51F-B1E68352B8A3}"/>
    <cellStyle name="Normal 13 2 3" xfId="5803" xr:uid="{00661DC7-EC93-4391-BDCB-36A013B8344B}"/>
    <cellStyle name="Normal 13 2 3 10" xfId="5804" xr:uid="{71192A7B-5A32-4180-9BE4-A0483D33BA68}"/>
    <cellStyle name="Normal 13 2 3 11" xfId="5805" xr:uid="{EF3BC890-77F3-406F-A1B7-0B6A84A51F1F}"/>
    <cellStyle name="Normal 13 2 3 2" xfId="5806" xr:uid="{53B7FD77-E2B3-4DCD-8CDD-92CF08D858E4}"/>
    <cellStyle name="Normal 13 2 3 2 2" xfId="5807" xr:uid="{0C2DD7C0-089E-43E8-BCDF-F1106AE5756E}"/>
    <cellStyle name="Normal 13 2 3 2 2 2" xfId="5808" xr:uid="{6139245E-95C3-46BC-8209-570E5CCCE338}"/>
    <cellStyle name="Normal 13 2 3 2 3" xfId="5809" xr:uid="{DBA50179-ED81-4C1E-B22C-BB208FB8F165}"/>
    <cellStyle name="Normal 13 2 3 2 4" xfId="5810" xr:uid="{5EDD0773-6220-48FD-8141-FBD63B5899D7}"/>
    <cellStyle name="Normal 13 2 3 2 5" xfId="5811" xr:uid="{1FA494AC-96EE-4263-B346-AA671A797012}"/>
    <cellStyle name="Normal 13 2 3 3" xfId="5812" xr:uid="{FC5FF4C9-1D63-4D9B-8B84-A35643FA88BC}"/>
    <cellStyle name="Normal 13 2 3 3 2" xfId="5813" xr:uid="{E3D7D980-E53B-4479-9116-7EC50A49B238}"/>
    <cellStyle name="Normal 13 2 3 4" xfId="5814" xr:uid="{1AFA7D5E-D5F2-4F55-8520-233660809C74}"/>
    <cellStyle name="Normal 13 2 3 5" xfId="5815" xr:uid="{09601437-B278-44E2-A8F7-EED0A071A714}"/>
    <cellStyle name="Normal 13 2 3 6" xfId="5816" xr:uid="{22D5E943-19B2-4F2B-A743-B07F323F9E50}"/>
    <cellStyle name="Normal 13 2 3 7" xfId="5817" xr:uid="{C70AC381-F925-49F9-ADF2-A2122AF4B95C}"/>
    <cellStyle name="Normal 13 2 3 8" xfId="5818" xr:uid="{7016ADC1-3D99-40F0-AEF6-DFF66DBA70D0}"/>
    <cellStyle name="Normal 13 2 3 9" xfId="5819" xr:uid="{5CFE3B3E-A9D0-4E90-BD73-B23AC97C7A2C}"/>
    <cellStyle name="Normal 13 2 4" xfId="5820" xr:uid="{9CED43C3-B1C0-460B-9C66-281B84CEE9A7}"/>
    <cellStyle name="Normal 13 2 4 2" xfId="5821" xr:uid="{1E6BA52A-179A-4A98-9370-A9E9FBD599BF}"/>
    <cellStyle name="Normal 13 2 4 2 2" xfId="5822" xr:uid="{6C0CB463-D9AC-4465-9C62-A480849A5B6F}"/>
    <cellStyle name="Normal 13 2 4 3" xfId="5823" xr:uid="{87424E4E-E280-4EFF-9FEF-A2B3CA4E3EB5}"/>
    <cellStyle name="Normal 13 2 4 4" xfId="5824" xr:uid="{511F4EDC-CB89-40DB-87CC-E71DF45B7E6B}"/>
    <cellStyle name="Normal 13 2 4 5" xfId="5825" xr:uid="{489A03C9-CB81-445D-9206-2322575CCDB9}"/>
    <cellStyle name="Normal 13 2 5" xfId="5826" xr:uid="{698157B5-2BAB-4223-AA1F-E10266B18637}"/>
    <cellStyle name="Normal 13 2 5 2" xfId="5827" xr:uid="{9988A756-4764-418B-8A87-D784329645AB}"/>
    <cellStyle name="Normal 13 2 6" xfId="5828" xr:uid="{928E2F54-5C0B-4784-99E2-7720ED56F209}"/>
    <cellStyle name="Normal 13 2 7" xfId="5829" xr:uid="{DC0360FE-AF49-4E93-90B5-B96CEE925813}"/>
    <cellStyle name="Normal 13 2 8" xfId="5830" xr:uid="{0ED4C4CB-F908-460D-8547-5C1E079974BA}"/>
    <cellStyle name="Normal 13 2 9" xfId="5831" xr:uid="{49D3476F-B573-41DD-AD5A-8047E28CA93D}"/>
    <cellStyle name="Normal 13 20" xfId="5832" xr:uid="{768EDBD3-6554-4946-8FEF-3FED0365A58C}"/>
    <cellStyle name="Normal 13 20 10" xfId="5833" xr:uid="{5BBCB9F6-C725-458B-8A22-0AC06ECA1924}"/>
    <cellStyle name="Normal 13 20 11" xfId="5834" xr:uid="{4415E9C5-1757-454E-BD30-57AED1E0CEF0}"/>
    <cellStyle name="Normal 13 20 12" xfId="5835" xr:uid="{A7EBB54C-9241-4A11-BF06-CB338505FB3E}"/>
    <cellStyle name="Normal 13 20 13" xfId="5836" xr:uid="{297CCE4C-C08C-4540-912F-E45E4E458E13}"/>
    <cellStyle name="Normal 13 20 14" xfId="5837" xr:uid="{8C9C8D5B-0A71-472E-87E2-213AC86463A9}"/>
    <cellStyle name="Normal 13 20 2" xfId="5838" xr:uid="{10E77D9E-DA43-4287-B555-28C16F6FE672}"/>
    <cellStyle name="Normal 13 20 2 10" xfId="5839" xr:uid="{199F320D-7CDA-41BF-BF91-E78B0E57CA75}"/>
    <cellStyle name="Normal 13 20 2 11" xfId="5840" xr:uid="{04F1376F-1A59-4AE2-AEA5-1100B0AAD9DC}"/>
    <cellStyle name="Normal 13 20 2 12" xfId="5841" xr:uid="{1B1FA569-C6EC-47D2-A015-AA04BEF90F47}"/>
    <cellStyle name="Normal 13 20 2 2" xfId="5842" xr:uid="{EF0DBC01-F564-4ECC-A5F3-7C0AC2508834}"/>
    <cellStyle name="Normal 13 20 2 2 10" xfId="5843" xr:uid="{5C7064E4-71AB-48D1-AB00-DC71D061898B}"/>
    <cellStyle name="Normal 13 20 2 2 11" xfId="5844" xr:uid="{BDD3D4A9-7140-4845-BCE9-1FC191FDDF22}"/>
    <cellStyle name="Normal 13 20 2 2 2" xfId="5845" xr:uid="{814F1B39-0837-4BD3-A406-C1C6A32EA5B6}"/>
    <cellStyle name="Normal 13 20 2 2 2 2" xfId="5846" xr:uid="{CE9C45F1-3066-4732-9474-ECC9351AFA22}"/>
    <cellStyle name="Normal 13 20 2 2 2 2 2" xfId="5847" xr:uid="{DD6CC6DE-C2B8-4483-B480-5859BF40B27A}"/>
    <cellStyle name="Normal 13 20 2 2 2 3" xfId="5848" xr:uid="{EAA81308-E2A0-462F-A3EA-C5CE3F3FAA8C}"/>
    <cellStyle name="Normal 13 20 2 2 2 4" xfId="5849" xr:uid="{B5BFFBCF-BE5B-4EBF-9E7A-241CDE9388DB}"/>
    <cellStyle name="Normal 13 20 2 2 2 5" xfId="5850" xr:uid="{4D167C10-52CF-4F1E-88FD-C2125DD8D804}"/>
    <cellStyle name="Normal 13 20 2 2 3" xfId="5851" xr:uid="{FAA85F47-532F-4E06-9BFB-703306FAE733}"/>
    <cellStyle name="Normal 13 20 2 2 3 2" xfId="5852" xr:uid="{4F81599A-43E0-4BA8-9E69-CD963A8D827F}"/>
    <cellStyle name="Normal 13 20 2 2 4" xfId="5853" xr:uid="{DBA1D66C-12DB-4FDB-9DDD-508B0947AAD4}"/>
    <cellStyle name="Normal 13 20 2 2 5" xfId="5854" xr:uid="{8D26F525-7E16-422E-8A6D-DE661E2C1599}"/>
    <cellStyle name="Normal 13 20 2 2 6" xfId="5855" xr:uid="{C594678B-B71B-437C-BABC-C24B5F3B3B6F}"/>
    <cellStyle name="Normal 13 20 2 2 7" xfId="5856" xr:uid="{457142B0-685A-4CB9-B975-B8D763CD66B5}"/>
    <cellStyle name="Normal 13 20 2 2 8" xfId="5857" xr:uid="{A367BBC9-6E68-4502-8094-282ED8C91C8D}"/>
    <cellStyle name="Normal 13 20 2 2 9" xfId="5858" xr:uid="{483C8097-3477-467B-B784-A8137547E488}"/>
    <cellStyle name="Normal 13 20 2 3" xfId="5859" xr:uid="{AF414F41-B20D-4C40-9F15-29B49D368D1A}"/>
    <cellStyle name="Normal 13 20 2 3 2" xfId="5860" xr:uid="{62ACD745-E7D5-4992-BD2F-C42DF92CEE42}"/>
    <cellStyle name="Normal 13 20 2 3 2 2" xfId="5861" xr:uid="{2B3C2E06-1B59-472E-8CFE-CB59BB70E8AD}"/>
    <cellStyle name="Normal 13 20 2 3 3" xfId="5862" xr:uid="{11C1F8B4-9B87-4888-8C5D-9B39EDE7F86C}"/>
    <cellStyle name="Normal 13 20 2 3 4" xfId="5863" xr:uid="{1AA2DBC5-6071-48EF-B35C-56E0E65DA1D6}"/>
    <cellStyle name="Normal 13 20 2 3 5" xfId="5864" xr:uid="{816E60CE-A904-494C-8CDF-7228C2D4FEB4}"/>
    <cellStyle name="Normal 13 20 2 4" xfId="5865" xr:uid="{BEF6930D-3EB2-4014-B944-C34D33FFA995}"/>
    <cellStyle name="Normal 13 20 2 4 2" xfId="5866" xr:uid="{A8405DFE-D624-40B7-94CE-01688BABC37C}"/>
    <cellStyle name="Normal 13 20 2 5" xfId="5867" xr:uid="{D5CB8CB4-7ED8-41E1-9869-F1FD1C44BC86}"/>
    <cellStyle name="Normal 13 20 2 6" xfId="5868" xr:uid="{43DDBF49-686A-452D-AF80-2B6A11AB16F6}"/>
    <cellStyle name="Normal 13 20 2 7" xfId="5869" xr:uid="{70AFBD5F-83C3-4144-A0F0-CFD8EDDBDD22}"/>
    <cellStyle name="Normal 13 20 2 8" xfId="5870" xr:uid="{474C6914-0189-4EAA-A288-6B38D8410A51}"/>
    <cellStyle name="Normal 13 20 2 9" xfId="5871" xr:uid="{F8C9AFDF-F20A-4448-9C99-64850EC86FB7}"/>
    <cellStyle name="Normal 13 20 3" xfId="5872" xr:uid="{13F4EC07-F591-4333-B8CD-9F087F239950}"/>
    <cellStyle name="Normal 13 20 3 10" xfId="5873" xr:uid="{CCED7990-5330-4344-B69B-DDDC45331F75}"/>
    <cellStyle name="Normal 13 20 3 11" xfId="5874" xr:uid="{B1A299BE-3E17-4CBA-99E2-6EFDAF561A8C}"/>
    <cellStyle name="Normal 13 20 3 2" xfId="5875" xr:uid="{B760FC20-AAA3-40B5-B9C7-D0DA7B4DD4F1}"/>
    <cellStyle name="Normal 13 20 3 2 2" xfId="5876" xr:uid="{FAC8A52B-94E2-4927-8BD5-36B0F36C9BD0}"/>
    <cellStyle name="Normal 13 20 3 2 2 2" xfId="5877" xr:uid="{B4672665-64BD-41A3-9762-925F71ABEE27}"/>
    <cellStyle name="Normal 13 20 3 2 3" xfId="5878" xr:uid="{85E62A1A-6F2C-474D-900D-08236ACE9A86}"/>
    <cellStyle name="Normal 13 20 3 2 4" xfId="5879" xr:uid="{59FFA1D2-07A6-4ABC-BFC1-748E108D0D01}"/>
    <cellStyle name="Normal 13 20 3 2 5" xfId="5880" xr:uid="{92A41070-052D-42E7-8AE7-34778F0DABB5}"/>
    <cellStyle name="Normal 13 20 3 3" xfId="5881" xr:uid="{48104FDD-A005-47C8-87D3-7EA1013A1CF7}"/>
    <cellStyle name="Normal 13 20 3 3 2" xfId="5882" xr:uid="{26A24912-EB09-4E38-B923-F9C19C5DBC7D}"/>
    <cellStyle name="Normal 13 20 3 4" xfId="5883" xr:uid="{4C9A1712-F70D-41E7-8CCC-7599490AA88A}"/>
    <cellStyle name="Normal 13 20 3 5" xfId="5884" xr:uid="{1E9D8D5F-3904-43D6-98B9-0C0007C0EF90}"/>
    <cellStyle name="Normal 13 20 3 6" xfId="5885" xr:uid="{3FBB0DC6-6ED6-4B84-B67B-C9F860B9B14E}"/>
    <cellStyle name="Normal 13 20 3 7" xfId="5886" xr:uid="{F93A2947-5F0C-465D-9067-48D46B615BFE}"/>
    <cellStyle name="Normal 13 20 3 8" xfId="5887" xr:uid="{4E1E5AEB-A020-47A4-B1A7-89395E35AF88}"/>
    <cellStyle name="Normal 13 20 3 9" xfId="5888" xr:uid="{1BADB1F8-F5E6-4202-8DAB-3EF3B9F99076}"/>
    <cellStyle name="Normal 13 20 4" xfId="5889" xr:uid="{AA269BCF-E971-479A-AAC6-AC669B6585C2}"/>
    <cellStyle name="Normal 13 20 4 2" xfId="5890" xr:uid="{CD92D901-C7D4-4833-96E8-F38F49540EB6}"/>
    <cellStyle name="Normal 13 20 4 2 2" xfId="5891" xr:uid="{87EC13E7-E8FA-4009-92C5-80AE39ACC8FA}"/>
    <cellStyle name="Normal 13 20 4 3" xfId="5892" xr:uid="{C709A310-C26F-4CE5-A4A2-D19FB81CBE92}"/>
    <cellStyle name="Normal 13 20 4 4" xfId="5893" xr:uid="{545E1614-FBBA-420B-A863-BDFF412D4885}"/>
    <cellStyle name="Normal 13 20 4 5" xfId="5894" xr:uid="{79B68E31-90F2-44D0-B3F6-4FA5C4CB66ED}"/>
    <cellStyle name="Normal 13 20 5" xfId="5895" xr:uid="{951DA839-6CE4-49DB-8B37-C01110E17733}"/>
    <cellStyle name="Normal 13 20 5 2" xfId="5896" xr:uid="{D9A41DCE-47C7-420B-A4C5-07479B5EF2F2}"/>
    <cellStyle name="Normal 13 20 6" xfId="5897" xr:uid="{67AB6A70-D4B0-4B42-81C9-7874D57486B3}"/>
    <cellStyle name="Normal 13 20 7" xfId="5898" xr:uid="{B9C9E489-03A3-4948-9DAB-2F532CD11549}"/>
    <cellStyle name="Normal 13 20 8" xfId="5899" xr:uid="{852C5F59-867A-4387-8186-9160D83CCB7A}"/>
    <cellStyle name="Normal 13 20 9" xfId="5900" xr:uid="{1C52D52C-C24E-42FE-AEED-EC890D963FAD}"/>
    <cellStyle name="Normal 13 21" xfId="5901" xr:uid="{36071855-77A1-4424-98BA-AF58326F34CB}"/>
    <cellStyle name="Normal 13 21 10" xfId="5902" xr:uid="{FAE5EDB6-72A3-44BC-A684-D59E7DFFCED0}"/>
    <cellStyle name="Normal 13 21 11" xfId="5903" xr:uid="{C1E79209-3D03-4CF6-A886-4AA0FFC80F40}"/>
    <cellStyle name="Normal 13 21 12" xfId="5904" xr:uid="{37C28004-6AE3-476A-8145-6C609BE335EA}"/>
    <cellStyle name="Normal 13 21 13" xfId="5905" xr:uid="{FB57F90D-BECA-494A-AF88-3EB587BC3418}"/>
    <cellStyle name="Normal 13 21 2" xfId="5906" xr:uid="{99E32A41-53F3-4F27-A75C-7BD144E71DDF}"/>
    <cellStyle name="Normal 13 21 2 10" xfId="5907" xr:uid="{C4013010-C29B-42B6-B6B4-D650D2F416A9}"/>
    <cellStyle name="Normal 13 21 2 11" xfId="5908" xr:uid="{6DE9672A-A39A-41DE-B33B-41364389456E}"/>
    <cellStyle name="Normal 13 21 2 2" xfId="5909" xr:uid="{E7E1D575-1497-470D-8F9A-6389ABE7F251}"/>
    <cellStyle name="Normal 13 21 2 2 2" xfId="5910" xr:uid="{86BB5A88-E8A2-4153-89AA-C64234F3B50B}"/>
    <cellStyle name="Normal 13 21 2 2 2 2" xfId="5911" xr:uid="{A19A519E-0263-4DB9-8D6D-F428695BADFD}"/>
    <cellStyle name="Normal 13 21 2 2 3" xfId="5912" xr:uid="{0ACEF1D4-7CD2-4975-BBFE-9964CD374A6B}"/>
    <cellStyle name="Normal 13 21 2 2 4" xfId="5913" xr:uid="{7516BE8D-C929-428B-936E-DD9BFE17A711}"/>
    <cellStyle name="Normal 13 21 2 2 5" xfId="5914" xr:uid="{1CDA87C1-042E-468C-ACFF-CD3BE9713B3E}"/>
    <cellStyle name="Normal 13 21 2 3" xfId="5915" xr:uid="{8CAF3F85-7297-45BD-9A3D-DB457589B1DA}"/>
    <cellStyle name="Normal 13 21 2 3 2" xfId="5916" xr:uid="{270B45A5-1EB4-49B4-B266-78024299FCDE}"/>
    <cellStyle name="Normal 13 21 2 4" xfId="5917" xr:uid="{127EABAE-1A72-4CD9-85C8-A34EDC106C63}"/>
    <cellStyle name="Normal 13 21 2 5" xfId="5918" xr:uid="{3BAA9AD0-A080-4613-9CEB-A2F407DDD36C}"/>
    <cellStyle name="Normal 13 21 2 6" xfId="5919" xr:uid="{591C7A43-E0F2-4D94-A1BD-C476E30F19E7}"/>
    <cellStyle name="Normal 13 21 2 7" xfId="5920" xr:uid="{B94A87A5-2E20-4C69-ABA0-EA40EB22595A}"/>
    <cellStyle name="Normal 13 21 2 8" xfId="5921" xr:uid="{5148AD37-108C-4B2E-84A8-000D7B9E5C35}"/>
    <cellStyle name="Normal 13 21 2 9" xfId="5922" xr:uid="{7C65C3A9-5C68-4A76-B64A-DADB368F2E79}"/>
    <cellStyle name="Normal 13 21 3" xfId="5923" xr:uid="{A514F6BA-CD34-49D1-B18E-99FFB43BAF68}"/>
    <cellStyle name="Normal 13 21 3 2" xfId="5924" xr:uid="{75181572-51D3-4D8E-A8AE-64A1405A7F9E}"/>
    <cellStyle name="Normal 13 21 3 2 2" xfId="5925" xr:uid="{080B603F-CB8E-44C2-B78D-C4139B8490DA}"/>
    <cellStyle name="Normal 13 21 3 3" xfId="5926" xr:uid="{7E8E99DA-691B-4F4A-9081-A2B8200B3434}"/>
    <cellStyle name="Normal 13 21 3 4" xfId="5927" xr:uid="{F3111414-0106-429F-9600-73E0EA28823E}"/>
    <cellStyle name="Normal 13 21 3 5" xfId="5928" xr:uid="{412C12A3-6AAF-4814-89A3-41493322E1C7}"/>
    <cellStyle name="Normal 13 21 4" xfId="5929" xr:uid="{DE00DAEF-108E-42B3-88CC-05A870526246}"/>
    <cellStyle name="Normal 13 21 4 2" xfId="5930" xr:uid="{31596A57-5853-4B5C-8A13-240F4269CF70}"/>
    <cellStyle name="Normal 13 21 5" xfId="5931" xr:uid="{D9308CB1-342E-4639-BEC1-59E0C30D3243}"/>
    <cellStyle name="Normal 13 21 6" xfId="5932" xr:uid="{0193EA83-9B29-477E-B450-B5FE6D72EF0C}"/>
    <cellStyle name="Normal 13 21 7" xfId="5933" xr:uid="{BBC35D47-209C-4BBF-9D36-73FD9C9EE405}"/>
    <cellStyle name="Normal 13 21 8" xfId="5934" xr:uid="{9ABA0F68-E9A0-4EA9-ADF6-F9995EF86F61}"/>
    <cellStyle name="Normal 13 21 9" xfId="5935" xr:uid="{05DFD9D7-8803-42E9-A1BD-0DD532EB51BB}"/>
    <cellStyle name="Normal 13 22" xfId="5936" xr:uid="{5E1CFCA0-2DDD-470D-98D0-63AA253758DB}"/>
    <cellStyle name="Normal 13 22 10" xfId="5937" xr:uid="{7D221C60-33C0-4629-9504-0DB29970FF8A}"/>
    <cellStyle name="Normal 13 22 11" xfId="5938" xr:uid="{5C2006F3-E610-4611-9DAF-3498110726BD}"/>
    <cellStyle name="Normal 13 22 12" xfId="5939" xr:uid="{5DCFD862-F79A-4DED-B9D1-F1EAC9256763}"/>
    <cellStyle name="Normal 13 22 2" xfId="5940" xr:uid="{8386065F-91BC-4C8A-A3E1-72B7B4037706}"/>
    <cellStyle name="Normal 13 22 2 2" xfId="5941" xr:uid="{51B44D60-0BD3-41EA-A63F-C27DEF164E40}"/>
    <cellStyle name="Normal 13 22 2 2 2" xfId="5942" xr:uid="{D6473127-2B8E-4B06-ADDD-BD4E7AD6C411}"/>
    <cellStyle name="Normal 13 22 2 3" xfId="5943" xr:uid="{EAB3A66D-B913-4359-AE5F-A0EEB81FB304}"/>
    <cellStyle name="Normal 13 22 2 4" xfId="5944" xr:uid="{84183831-142C-4F02-8416-10A41E23D5CC}"/>
    <cellStyle name="Normal 13 22 2 5" xfId="5945" xr:uid="{3AC2D3EF-76F3-4FEE-88C9-AFDD492C52A7}"/>
    <cellStyle name="Normal 13 22 3" xfId="5946" xr:uid="{1BF5BBE1-5C03-4D92-8058-32B46D919F16}"/>
    <cellStyle name="Normal 13 22 3 2" xfId="5947" xr:uid="{2F5EFB3A-DCCA-4CCD-80E6-D17EB4AB7B8E}"/>
    <cellStyle name="Normal 13 22 4" xfId="5948" xr:uid="{D7D09D76-35CB-46E5-9D5B-4706325EA81D}"/>
    <cellStyle name="Normal 13 22 5" xfId="5949" xr:uid="{0996AEAE-C33E-4B34-958D-D3D8645AD6C0}"/>
    <cellStyle name="Normal 13 22 6" xfId="5950" xr:uid="{4BF6E666-7781-4888-8BBF-3F116844B6D0}"/>
    <cellStyle name="Normal 13 22 7" xfId="5951" xr:uid="{947DCB38-C567-4C5A-B927-E28CEF759CF4}"/>
    <cellStyle name="Normal 13 22 8" xfId="5952" xr:uid="{05BA652A-DF7A-4773-ADF9-6FAAF2EF4F65}"/>
    <cellStyle name="Normal 13 22 9" xfId="5953" xr:uid="{3487C5D4-1D4B-44A2-8184-EECDDF11EA67}"/>
    <cellStyle name="Normal 13 23" xfId="5954" xr:uid="{EBFD6FC2-8DA0-47BA-A7D7-54712C1DB722}"/>
    <cellStyle name="Normal 13 23 2" xfId="5955" xr:uid="{E223162E-51C3-4E8B-820E-F2EED0244987}"/>
    <cellStyle name="Normal 13 23 2 2" xfId="5956" xr:uid="{D0DEF2AE-4AD3-4895-82EA-CC0DCD50239C}"/>
    <cellStyle name="Normal 13 23 3" xfId="5957" xr:uid="{E10FF679-57E6-4157-8C25-F3FC406E8FE7}"/>
    <cellStyle name="Normal 13 23 4" xfId="5958" xr:uid="{8A5E1519-A40E-4F36-88D2-EBAF199BBDF3}"/>
    <cellStyle name="Normal 13 23 5" xfId="5959" xr:uid="{C62DE9B1-42E7-48F5-A52D-7311754280F3}"/>
    <cellStyle name="Normal 13 24" xfId="5960" xr:uid="{9E37FA4B-FC1B-4944-85CC-38E24A9EAF46}"/>
    <cellStyle name="Normal 13 24 2" xfId="5961" xr:uid="{F7A9534B-BEAF-4130-A57E-27F08CB4521F}"/>
    <cellStyle name="Normal 13 25" xfId="5962" xr:uid="{360CFEEE-593D-4576-81E8-CC8A469A10A5}"/>
    <cellStyle name="Normal 13 26" xfId="5963" xr:uid="{2AC5A107-6DE6-4596-BAF7-DB3ACC1E99D3}"/>
    <cellStyle name="Normal 13 27" xfId="5964" xr:uid="{2620C63F-0856-4CB8-BE88-92E108FD250C}"/>
    <cellStyle name="Normal 13 28" xfId="5965" xr:uid="{85E2B0CE-7586-4085-B8F1-4C0AB96C15D7}"/>
    <cellStyle name="Normal 13 29" xfId="5966" xr:uid="{642BB728-BB7B-4A15-ACEB-D0AFF4887820}"/>
    <cellStyle name="Normal 13 3" xfId="5967" xr:uid="{6D28FEC2-54DD-4FEE-8F57-2DC9C25D7C5E}"/>
    <cellStyle name="Normal 13 3 10" xfId="5968" xr:uid="{064E63EF-FE26-497B-8F91-64F8449BEAA8}"/>
    <cellStyle name="Normal 13 3 11" xfId="5969" xr:uid="{048EC588-2F41-4417-B3AF-D447AA2D69B7}"/>
    <cellStyle name="Normal 13 3 12" xfId="5970" xr:uid="{A534823A-EACF-436C-A1CE-3944D71BE96D}"/>
    <cellStyle name="Normal 13 3 13" xfId="5971" xr:uid="{39E77255-51B7-4A29-A3D5-C8FC254B503D}"/>
    <cellStyle name="Normal 13 3 14" xfId="5972" xr:uid="{4F22D8D6-152E-4B49-850C-44FD63E3BE55}"/>
    <cellStyle name="Normal 13 3 15" xfId="5973" xr:uid="{FB36B7F9-B8DE-40F9-A1CF-99B2592EA4C4}"/>
    <cellStyle name="Normal 13 3 16" xfId="5974" xr:uid="{235B1432-3595-4336-AB67-882C794A5429}"/>
    <cellStyle name="Normal 13 3 2" xfId="5975" xr:uid="{A44C3ADC-BE5F-49FF-8763-DEA368BA923E}"/>
    <cellStyle name="Normal 13 3 2 10" xfId="5976" xr:uid="{1FD57174-8F2A-4569-B193-E5DDA12C455A}"/>
    <cellStyle name="Normal 13 3 2 11" xfId="5977" xr:uid="{94088AE1-D223-439E-BB0E-275126FE0EF8}"/>
    <cellStyle name="Normal 13 3 2 12" xfId="5978" xr:uid="{4430251B-04CC-48FA-89E4-BA9D3171ED5B}"/>
    <cellStyle name="Normal 13 3 2 13" xfId="5979" xr:uid="{49069AFA-E60E-4354-8356-0C35D579606E}"/>
    <cellStyle name="Normal 13 3 2 2" xfId="5980" xr:uid="{BB52201F-7F04-467E-AB9D-21545DC9A709}"/>
    <cellStyle name="Normal 13 3 2 2 10" xfId="5981" xr:uid="{A23C670F-DAE5-4646-9D7E-D74E05E1522D}"/>
    <cellStyle name="Normal 13 3 2 2 11" xfId="5982" xr:uid="{44FEB1B2-D115-441B-8329-00EE349FCF85}"/>
    <cellStyle name="Normal 13 3 2 2 2" xfId="5983" xr:uid="{748030D1-3887-4A34-9350-BDF7F2BB6E81}"/>
    <cellStyle name="Normal 13 3 2 2 2 2" xfId="5984" xr:uid="{91341ABD-FA34-4A5D-A56A-E6BC5F6FF2A6}"/>
    <cellStyle name="Normal 13 3 2 2 2 2 2" xfId="5985" xr:uid="{57013550-93B3-4CC3-A561-C621E3DD4D09}"/>
    <cellStyle name="Normal 13 3 2 2 2 3" xfId="5986" xr:uid="{ECC5E8D2-7229-414A-B17B-BF2A4168D7A3}"/>
    <cellStyle name="Normal 13 3 2 2 2 4" xfId="5987" xr:uid="{8ADC9FFB-0A6B-4E28-A07D-3608A6ABFF30}"/>
    <cellStyle name="Normal 13 3 2 2 2 5" xfId="5988" xr:uid="{734DC18C-84FC-45EE-8DBA-F6E6C193040C}"/>
    <cellStyle name="Normal 13 3 2 2 3" xfId="5989" xr:uid="{4EAAE672-24F0-4A17-B239-8084122ADC57}"/>
    <cellStyle name="Normal 13 3 2 2 3 2" xfId="5990" xr:uid="{AA5636B2-F617-4E39-88CB-267B383506C0}"/>
    <cellStyle name="Normal 13 3 2 2 4" xfId="5991" xr:uid="{7011DE34-E3A8-46FC-9EAC-DBD4F89CE56C}"/>
    <cellStyle name="Normal 13 3 2 2 5" xfId="5992" xr:uid="{D067AD65-A219-4E95-B8F7-D8F0DD296664}"/>
    <cellStyle name="Normal 13 3 2 2 6" xfId="5993" xr:uid="{3D6499D2-2EDD-4B98-A805-B7807BA295CF}"/>
    <cellStyle name="Normal 13 3 2 2 7" xfId="5994" xr:uid="{C8B9582B-41FC-4747-8C82-A6281ECD28B2}"/>
    <cellStyle name="Normal 13 3 2 2 8" xfId="5995" xr:uid="{6B11B164-8EE1-4657-90BE-27F9450AE6DB}"/>
    <cellStyle name="Normal 13 3 2 2 9" xfId="5996" xr:uid="{B14086A3-1AAC-4628-8C8B-13893DE809FD}"/>
    <cellStyle name="Normal 13 3 2 3" xfId="5997" xr:uid="{0576DA45-256A-4D8B-BF29-91BE3F65D6AE}"/>
    <cellStyle name="Normal 13 3 2 3 2" xfId="5998" xr:uid="{C1087A60-1EF4-4938-8E1C-BB4EC8AD17F2}"/>
    <cellStyle name="Normal 13 3 2 3 2 2" xfId="5999" xr:uid="{7C6AC308-9574-4334-B63D-984EAC70BEFE}"/>
    <cellStyle name="Normal 13 3 2 3 3" xfId="6000" xr:uid="{24700034-CB5C-4971-9F43-507EF2485837}"/>
    <cellStyle name="Normal 13 3 2 3 4" xfId="6001" xr:uid="{AC539705-717E-4A71-A5DD-5DE66B67153F}"/>
    <cellStyle name="Normal 13 3 2 3 5" xfId="6002" xr:uid="{FE8A4343-746F-4466-AA71-F14439FCB9FE}"/>
    <cellStyle name="Normal 13 3 2 4" xfId="6003" xr:uid="{B46C8044-F61C-47C5-9A5E-312734A65C9D}"/>
    <cellStyle name="Normal 13 3 2 4 2" xfId="6004" xr:uid="{8FCDBCF7-8F56-4348-8204-C15D75F95DEB}"/>
    <cellStyle name="Normal 13 3 2 5" xfId="6005" xr:uid="{6725E70F-8B04-4D22-9E26-3E96745C51D4}"/>
    <cellStyle name="Normal 13 3 2 6" xfId="6006" xr:uid="{2EB5EEF0-B837-4AC2-BB7F-1E9A3A33FCED}"/>
    <cellStyle name="Normal 13 3 2 7" xfId="6007" xr:uid="{FBA37871-386D-4502-9C77-304A9A632A7A}"/>
    <cellStyle name="Normal 13 3 2 8" xfId="6008" xr:uid="{1275AE8F-7F78-4EB2-A6B2-8348DC702F65}"/>
    <cellStyle name="Normal 13 3 2 9" xfId="6009" xr:uid="{6255A7A7-C7D0-4CE6-BAA4-EAD8F57AB367}"/>
    <cellStyle name="Normal 13 3 3" xfId="6010" xr:uid="{81D07604-7905-4E3B-907F-BDA2B574F647}"/>
    <cellStyle name="Normal 13 3 3 10" xfId="6011" xr:uid="{6019679B-8126-4FCC-86C5-B166DD1B02D7}"/>
    <cellStyle name="Normal 13 3 3 11" xfId="6012" xr:uid="{7B448833-CFBE-442C-93D0-14A79F9C1A63}"/>
    <cellStyle name="Normal 13 3 3 2" xfId="6013" xr:uid="{2428F2FB-4C1C-4C75-BD01-ED0AC1621605}"/>
    <cellStyle name="Normal 13 3 3 2 2" xfId="6014" xr:uid="{78FCC79A-6B9B-424C-9584-6E5896472715}"/>
    <cellStyle name="Normal 13 3 3 2 2 2" xfId="6015" xr:uid="{89774584-EC54-4EA7-BAF0-B5A1389C4EC8}"/>
    <cellStyle name="Normal 13 3 3 2 3" xfId="6016" xr:uid="{CD57F4E7-EEE1-40FE-B648-CF992A0BC993}"/>
    <cellStyle name="Normal 13 3 3 2 4" xfId="6017" xr:uid="{B1B15258-E7B9-4023-BFEA-E2A55F0FD761}"/>
    <cellStyle name="Normal 13 3 3 2 5" xfId="6018" xr:uid="{06C8EE2E-F1EC-4A72-BE22-C415EE4F2EDD}"/>
    <cellStyle name="Normal 13 3 3 3" xfId="6019" xr:uid="{85EA3FFB-3BD1-45D5-A9B8-C3E8D2871C45}"/>
    <cellStyle name="Normal 13 3 3 3 2" xfId="6020" xr:uid="{8C02251F-12CA-4556-B24C-B08396354D4E}"/>
    <cellStyle name="Normal 13 3 3 4" xfId="6021" xr:uid="{F17BF282-1203-44D3-9725-A05B29F8F35E}"/>
    <cellStyle name="Normal 13 3 3 5" xfId="6022" xr:uid="{5BE0EB6D-92B5-4FA3-AE40-7A28B3A42FB6}"/>
    <cellStyle name="Normal 13 3 3 6" xfId="6023" xr:uid="{7288A5E1-4A03-461F-B769-A48A877D326F}"/>
    <cellStyle name="Normal 13 3 3 7" xfId="6024" xr:uid="{2896C8B0-80C8-4781-845B-D487FD481C94}"/>
    <cellStyle name="Normal 13 3 3 8" xfId="6025" xr:uid="{1EDF52CA-88F3-490B-A4C2-E29A4C0CAB50}"/>
    <cellStyle name="Normal 13 3 3 9" xfId="6026" xr:uid="{C554B5BC-041F-45B3-A780-04E9FC681947}"/>
    <cellStyle name="Normal 13 3 4" xfId="6027" xr:uid="{1625F3AF-B7DF-474E-B3D8-B1B9F55A8820}"/>
    <cellStyle name="Normal 13 3 4 2" xfId="6028" xr:uid="{6623D971-8622-449C-9B18-CF0DCFCE5453}"/>
    <cellStyle name="Normal 13 3 4 2 2" xfId="6029" xr:uid="{44D9117B-23A6-485B-92C7-B24A7B97C16B}"/>
    <cellStyle name="Normal 13 3 4 3" xfId="6030" xr:uid="{069B7C8F-0FB4-4596-BD55-8C08A3327D9A}"/>
    <cellStyle name="Normal 13 3 4 4" xfId="6031" xr:uid="{2F2208C9-73A2-4AC0-9563-849DFFD4A76D}"/>
    <cellStyle name="Normal 13 3 4 5" xfId="6032" xr:uid="{81AF28D3-AA0D-4A22-98B6-16117200F18B}"/>
    <cellStyle name="Normal 13 3 5" xfId="6033" xr:uid="{D4861873-62EC-4604-98D0-B6E30E92D522}"/>
    <cellStyle name="Normal 13 3 5 2" xfId="6034" xr:uid="{151E4083-8119-4109-8DD5-31398156E5E2}"/>
    <cellStyle name="Normal 13 3 6" xfId="6035" xr:uid="{C96D0942-D52A-424B-944B-AC894DCF4F89}"/>
    <cellStyle name="Normal 13 3 7" xfId="6036" xr:uid="{2550595F-7CB9-40C1-B022-0527E90E6141}"/>
    <cellStyle name="Normal 13 3 8" xfId="6037" xr:uid="{1F07E8D6-C3C6-4970-A21A-1689BF0BB791}"/>
    <cellStyle name="Normal 13 3 9" xfId="6038" xr:uid="{3A0825D9-6C38-4E1B-B6F2-A657AB866089}"/>
    <cellStyle name="Normal 13 30" xfId="6039" xr:uid="{62B725C6-7354-47E3-BC3F-80477FE21361}"/>
    <cellStyle name="Normal 13 31" xfId="6040" xr:uid="{5B80E70B-A0E8-4B3C-B612-BEA795B9B57F}"/>
    <cellStyle name="Normal 13 32" xfId="6041" xr:uid="{84FEE004-0D09-4D69-A32E-26C9BADB138B}"/>
    <cellStyle name="Normal 13 33" xfId="6042" xr:uid="{8A27E12A-61F7-427E-8A85-B1BFD292EFDD}"/>
    <cellStyle name="Normal 13 34" xfId="6043" xr:uid="{EA1016C6-7F0B-4575-91A8-572CF5C8CF5C}"/>
    <cellStyle name="Normal 13 35" xfId="6044" xr:uid="{FC42075F-8C5A-40C6-8A47-C348B7F9F17E}"/>
    <cellStyle name="Normal 13 36" xfId="6045" xr:uid="{3542BBE0-3C8B-4DAB-B5C1-DC4320263EEE}"/>
    <cellStyle name="Normal 13 37" xfId="6046" xr:uid="{43045077-4A7D-45B4-80CF-32D97B6D62EF}"/>
    <cellStyle name="Normal 13 38" xfId="6047" xr:uid="{36000B75-6EBA-4C9C-A4F0-6E9D0D32835B}"/>
    <cellStyle name="Normal 13 39" xfId="6048" xr:uid="{89F3467E-EBC3-4003-9201-4F2E2D1042C7}"/>
    <cellStyle name="Normal 13 4" xfId="6049" xr:uid="{BE980AF4-161C-4F07-B918-03C19A7B9162}"/>
    <cellStyle name="Normal 13 4 10" xfId="6050" xr:uid="{F34D3FF5-655F-4EFA-8F13-C6CF8F5958A2}"/>
    <cellStyle name="Normal 13 4 11" xfId="6051" xr:uid="{1D0E4DF0-E947-4898-8086-95FD05E1D42B}"/>
    <cellStyle name="Normal 13 4 12" xfId="6052" xr:uid="{67B2C378-9D0E-42F8-B719-2EF5308357C1}"/>
    <cellStyle name="Normal 13 4 13" xfId="6053" xr:uid="{CD14746E-00D9-4654-8CEF-2EBB5155F3B6}"/>
    <cellStyle name="Normal 13 4 14" xfId="6054" xr:uid="{244B4674-F0F0-4194-AACB-9542FA0EE1A5}"/>
    <cellStyle name="Normal 13 4 2" xfId="6055" xr:uid="{BCF68A13-32A1-4D54-A2FA-87CEE856AF25}"/>
    <cellStyle name="Normal 13 4 2 10" xfId="6056" xr:uid="{1610DF16-E07E-42D4-A951-88CBE28D02EC}"/>
    <cellStyle name="Normal 13 4 2 11" xfId="6057" xr:uid="{38817B1F-E380-4C19-8FDA-79FDBC30E4E3}"/>
    <cellStyle name="Normal 13 4 2 12" xfId="6058" xr:uid="{2B6DB778-7240-4A5D-8021-1F4B7FBA2FC7}"/>
    <cellStyle name="Normal 13 4 2 13" xfId="6059" xr:uid="{B4FBFF66-5754-4B41-9495-9A3788F8F9BA}"/>
    <cellStyle name="Normal 13 4 2 2" xfId="6060" xr:uid="{A8BC25A1-3194-4A88-BEC2-D36E682474D9}"/>
    <cellStyle name="Normal 13 4 2 2 10" xfId="6061" xr:uid="{11B9AB0E-F824-4141-920E-1340BC28B6C9}"/>
    <cellStyle name="Normal 13 4 2 2 11" xfId="6062" xr:uid="{63AEAC35-4C4F-4D74-8AFB-0F9D628018E1}"/>
    <cellStyle name="Normal 13 4 2 2 2" xfId="6063" xr:uid="{1ECDEFC6-669D-41F9-B04D-E67645B4B96B}"/>
    <cellStyle name="Normal 13 4 2 2 2 2" xfId="6064" xr:uid="{603645F3-EEAF-4DCC-8090-E5713304447B}"/>
    <cellStyle name="Normal 13 4 2 2 2 2 2" xfId="6065" xr:uid="{F8D49CCB-FC24-48B0-958D-DC2CA1D0DEC7}"/>
    <cellStyle name="Normal 13 4 2 2 2 3" xfId="6066" xr:uid="{D5DBCA1B-8939-4AE2-8E4B-9EF941886487}"/>
    <cellStyle name="Normal 13 4 2 2 2 4" xfId="6067" xr:uid="{311DD7F7-3FFF-49A2-9A99-F805D77561F8}"/>
    <cellStyle name="Normal 13 4 2 2 2 5" xfId="6068" xr:uid="{B87C1773-A4F4-4DB9-B4C1-D2B83C113FB8}"/>
    <cellStyle name="Normal 13 4 2 2 3" xfId="6069" xr:uid="{3D400BFD-98CD-434F-B39D-F0C7B9DA7A25}"/>
    <cellStyle name="Normal 13 4 2 2 3 2" xfId="6070" xr:uid="{F29D5C14-52E0-4132-896F-47C660DA6316}"/>
    <cellStyle name="Normal 13 4 2 2 4" xfId="6071" xr:uid="{4AEF0EB4-4648-4272-93EB-796453F4D461}"/>
    <cellStyle name="Normal 13 4 2 2 5" xfId="6072" xr:uid="{98DA2E1F-95AA-4C5B-B940-039DF8CC5837}"/>
    <cellStyle name="Normal 13 4 2 2 6" xfId="6073" xr:uid="{EDF0FFB9-21EB-4C0E-B821-29478E0E244A}"/>
    <cellStyle name="Normal 13 4 2 2 7" xfId="6074" xr:uid="{982E8232-2E29-4E7D-A1EC-7FF02B140BFE}"/>
    <cellStyle name="Normal 13 4 2 2 8" xfId="6075" xr:uid="{D59DDBCF-4767-40C8-902B-B7EE0778C5F2}"/>
    <cellStyle name="Normal 13 4 2 2 9" xfId="6076" xr:uid="{99851548-88AC-42C4-BB97-11A7059C1B00}"/>
    <cellStyle name="Normal 13 4 2 3" xfId="6077" xr:uid="{8F3DD799-E10A-480E-9683-085AA5517F0C}"/>
    <cellStyle name="Normal 13 4 2 3 2" xfId="6078" xr:uid="{CFAA9D54-4313-49B7-BD52-603C11E18A23}"/>
    <cellStyle name="Normal 13 4 2 3 2 2" xfId="6079" xr:uid="{E4BA3470-ACBA-41F5-9723-42DF6EE9916D}"/>
    <cellStyle name="Normal 13 4 2 3 3" xfId="6080" xr:uid="{BB636F8E-5038-44C4-815D-645F70746FEA}"/>
    <cellStyle name="Normal 13 4 2 3 4" xfId="6081" xr:uid="{A2F719C1-EF4A-4FDE-8508-0BA1894E081E}"/>
    <cellStyle name="Normal 13 4 2 3 5" xfId="6082" xr:uid="{B8DE3ABD-09F4-472D-A163-2D37DFF31276}"/>
    <cellStyle name="Normal 13 4 2 4" xfId="6083" xr:uid="{3D3A428E-8CEA-4738-9EA9-BB2CBEEF203A}"/>
    <cellStyle name="Normal 13 4 2 4 2" xfId="6084" xr:uid="{681A0CA4-EF62-44A3-875C-1972426AB864}"/>
    <cellStyle name="Normal 13 4 2 5" xfId="6085" xr:uid="{0469F173-BF76-491B-8427-F1FDB56D3019}"/>
    <cellStyle name="Normal 13 4 2 6" xfId="6086" xr:uid="{6F793072-F017-4F3E-835C-F5AEA97511A7}"/>
    <cellStyle name="Normal 13 4 2 7" xfId="6087" xr:uid="{FCE2E0DA-ADA4-4613-8A1E-EC77082151BB}"/>
    <cellStyle name="Normal 13 4 2 8" xfId="6088" xr:uid="{8DDB0FC0-14B8-4499-943C-2E69830FCFC2}"/>
    <cellStyle name="Normal 13 4 2 9" xfId="6089" xr:uid="{81D28EB3-5089-415F-8E6A-11B98972F555}"/>
    <cellStyle name="Normal 13 4 3" xfId="6090" xr:uid="{14D3E4F5-BF17-41AA-A1D7-1F84FD309792}"/>
    <cellStyle name="Normal 13 4 3 10" xfId="6091" xr:uid="{15D83212-9B43-442B-A2EB-CC4B15D0B358}"/>
    <cellStyle name="Normal 13 4 3 11" xfId="6092" xr:uid="{85E534CC-1EA5-4DBA-AD9D-CD3B12973C4C}"/>
    <cellStyle name="Normal 13 4 3 2" xfId="6093" xr:uid="{6E0DADA0-BBA5-4859-BEDE-4F9E43E8BCF4}"/>
    <cellStyle name="Normal 13 4 3 2 2" xfId="6094" xr:uid="{268F291D-E34E-4D45-A591-E1EC7F14FA51}"/>
    <cellStyle name="Normal 13 4 3 2 2 2" xfId="6095" xr:uid="{0CBC2064-8289-4C13-8B38-7C8C71F44E0F}"/>
    <cellStyle name="Normal 13 4 3 2 3" xfId="6096" xr:uid="{2E349B24-EFDD-40DB-BF8B-6BCDFDD82731}"/>
    <cellStyle name="Normal 13 4 3 2 4" xfId="6097" xr:uid="{F2907C13-B0DC-47E3-B887-6588930B0ECB}"/>
    <cellStyle name="Normal 13 4 3 2 5" xfId="6098" xr:uid="{6F2EA87A-6184-4BF5-B6DA-DCA05967AFB8}"/>
    <cellStyle name="Normal 13 4 3 3" xfId="6099" xr:uid="{419C346B-752D-4C53-90C2-57438F68F4BC}"/>
    <cellStyle name="Normal 13 4 3 3 2" xfId="6100" xr:uid="{47B09CAA-1935-4823-89B7-639D692EB9FF}"/>
    <cellStyle name="Normal 13 4 3 4" xfId="6101" xr:uid="{80343164-907F-4E23-960A-DE5BB0C2FCFC}"/>
    <cellStyle name="Normal 13 4 3 5" xfId="6102" xr:uid="{736CB203-0127-43BF-A030-DFCEA10847DA}"/>
    <cellStyle name="Normal 13 4 3 6" xfId="6103" xr:uid="{AEEB2663-C7A6-49A9-974B-40A1D58E74EE}"/>
    <cellStyle name="Normal 13 4 3 7" xfId="6104" xr:uid="{EFF12880-9925-429D-9E40-B1BF66D44D92}"/>
    <cellStyle name="Normal 13 4 3 8" xfId="6105" xr:uid="{07B363AF-B0CF-40E4-8D51-09D4DBC06A77}"/>
    <cellStyle name="Normal 13 4 3 9" xfId="6106" xr:uid="{FC16E860-3F06-4663-ADF8-F48E01902A70}"/>
    <cellStyle name="Normal 13 4 4" xfId="6107" xr:uid="{FDD46985-B551-4091-9710-A5800A533D5A}"/>
    <cellStyle name="Normal 13 4 4 2" xfId="6108" xr:uid="{DF9E0413-6AFA-424D-A299-AF7C84DD9A00}"/>
    <cellStyle name="Normal 13 4 4 2 2" xfId="6109" xr:uid="{A512394D-DFAD-4C3E-9E67-FF439F3651BC}"/>
    <cellStyle name="Normal 13 4 4 3" xfId="6110" xr:uid="{042CCA81-9F8C-4C00-A20F-FF201EB1DC14}"/>
    <cellStyle name="Normal 13 4 4 4" xfId="6111" xr:uid="{588B742B-D0DA-4E3E-A15F-312C4C977BA8}"/>
    <cellStyle name="Normal 13 4 4 5" xfId="6112" xr:uid="{76A40022-E025-486A-AD5D-48BA7B3C585C}"/>
    <cellStyle name="Normal 13 4 5" xfId="6113" xr:uid="{2E674FB8-A2D7-4490-A408-73FE34699FD7}"/>
    <cellStyle name="Normal 13 4 5 2" xfId="6114" xr:uid="{64A636CD-264A-4D2C-8FBA-F5676BE3C60C}"/>
    <cellStyle name="Normal 13 4 6" xfId="6115" xr:uid="{B6418A9E-4150-4A9A-80C3-5F99EED8853B}"/>
    <cellStyle name="Normal 13 4 7" xfId="6116" xr:uid="{AB31B8F7-D3AE-4F30-9F6C-02A614412E2A}"/>
    <cellStyle name="Normal 13 4 8" xfId="6117" xr:uid="{52A88EA0-558E-4629-A3C2-ABAC0CDB1D37}"/>
    <cellStyle name="Normal 13 4 9" xfId="6118" xr:uid="{E9D07B72-04D8-486B-94A2-CEE420F6A5E7}"/>
    <cellStyle name="Normal 13 5" xfId="6119" xr:uid="{26B48358-4759-4DF5-B409-7DEDF0B21392}"/>
    <cellStyle name="Normal 13 5 10" xfId="6120" xr:uid="{A040A2EF-8D50-4D69-BDA1-1B1E0B7BC505}"/>
    <cellStyle name="Normal 13 5 11" xfId="6121" xr:uid="{B42483D9-73A0-4352-96C4-95F5D40F4B1F}"/>
    <cellStyle name="Normal 13 5 12" xfId="6122" xr:uid="{6048796B-917D-49F7-938D-BF70CF1CC5B1}"/>
    <cellStyle name="Normal 13 5 13" xfId="6123" xr:uid="{038BD008-4BE7-41AC-9F87-59782D261769}"/>
    <cellStyle name="Normal 13 5 14" xfId="6124" xr:uid="{8A667C2E-2F84-469B-BF21-201F6A705F93}"/>
    <cellStyle name="Normal 13 5 2" xfId="6125" xr:uid="{6BD6F878-7A83-4ACB-B9D1-17602255F891}"/>
    <cellStyle name="Normal 13 5 2 10" xfId="6126" xr:uid="{DC98B6CB-DA3D-484B-A4A1-6C543A0758D7}"/>
    <cellStyle name="Normal 13 5 2 11" xfId="6127" xr:uid="{EF85A19F-1E97-414A-B9DC-F60E06AC000B}"/>
    <cellStyle name="Normal 13 5 2 12" xfId="6128" xr:uid="{CBD37F1C-2164-44E4-A7BF-940BE74967FA}"/>
    <cellStyle name="Normal 13 5 2 13" xfId="6129" xr:uid="{61EF267F-5AAC-4576-8F70-BDBA7D20191D}"/>
    <cellStyle name="Normal 13 5 2 2" xfId="6130" xr:uid="{232FADFB-15CC-42C4-A3AF-A467D0B3E7CD}"/>
    <cellStyle name="Normal 13 5 2 2 10" xfId="6131" xr:uid="{0C25B4C4-B1D2-40E3-B825-28CDEB0EA205}"/>
    <cellStyle name="Normal 13 5 2 2 11" xfId="6132" xr:uid="{CB3BA03D-CE10-45D0-9CBA-ACC0BB709A58}"/>
    <cellStyle name="Normal 13 5 2 2 2" xfId="6133" xr:uid="{D9D7915C-2E10-41FD-8E65-FE334B0E088C}"/>
    <cellStyle name="Normal 13 5 2 2 2 2" xfId="6134" xr:uid="{F0D66C01-4AE5-4F20-811E-AEEC78412FA2}"/>
    <cellStyle name="Normal 13 5 2 2 2 2 2" xfId="6135" xr:uid="{551184E3-F168-4235-AE67-6DF5CA0D510C}"/>
    <cellStyle name="Normal 13 5 2 2 2 3" xfId="6136" xr:uid="{7385E2BE-1DD4-42A8-931D-9AACAA420FE6}"/>
    <cellStyle name="Normal 13 5 2 2 2 4" xfId="6137" xr:uid="{23AD504F-DFB0-439D-94A6-51308FD79F1F}"/>
    <cellStyle name="Normal 13 5 2 2 2 5" xfId="6138" xr:uid="{C3644A6B-9FCB-4FBE-9705-370A3C54DCDA}"/>
    <cellStyle name="Normal 13 5 2 2 3" xfId="6139" xr:uid="{E9440DAE-2FA1-4D0F-B664-F0D234151C0C}"/>
    <cellStyle name="Normal 13 5 2 2 3 2" xfId="6140" xr:uid="{DA5D667C-FA79-48BA-A3A5-F0E822EF92FF}"/>
    <cellStyle name="Normal 13 5 2 2 4" xfId="6141" xr:uid="{A9152649-BCBB-4B55-9C7E-2935C498F201}"/>
    <cellStyle name="Normal 13 5 2 2 5" xfId="6142" xr:uid="{545200F3-2013-498C-8589-F25B5FF5AE89}"/>
    <cellStyle name="Normal 13 5 2 2 6" xfId="6143" xr:uid="{7868B353-1F95-4D48-81F8-D457A16816E1}"/>
    <cellStyle name="Normal 13 5 2 2 7" xfId="6144" xr:uid="{EF623EF1-F4B7-4EF0-94D5-A2C4C1764F52}"/>
    <cellStyle name="Normal 13 5 2 2 8" xfId="6145" xr:uid="{54358F17-2402-4AF3-A098-A9073C8FAF4F}"/>
    <cellStyle name="Normal 13 5 2 2 9" xfId="6146" xr:uid="{B96F11BB-FC55-406B-AF03-C55300C62591}"/>
    <cellStyle name="Normal 13 5 2 3" xfId="6147" xr:uid="{9402E6BC-603B-400D-BA2B-2316889D10C8}"/>
    <cellStyle name="Normal 13 5 2 3 2" xfId="6148" xr:uid="{886767A4-286C-40A7-AEA1-0FB3592A18D7}"/>
    <cellStyle name="Normal 13 5 2 3 2 2" xfId="6149" xr:uid="{1FD31A7C-DF9B-487A-BD93-B390ED9684C0}"/>
    <cellStyle name="Normal 13 5 2 3 3" xfId="6150" xr:uid="{1A1B2641-594D-4ABD-9265-B0F3B11476FF}"/>
    <cellStyle name="Normal 13 5 2 3 4" xfId="6151" xr:uid="{764B5D60-A789-4AEF-8F67-96E380B12461}"/>
    <cellStyle name="Normal 13 5 2 3 5" xfId="6152" xr:uid="{8270A150-D5B5-43E8-AFAE-6F353EBE0CCD}"/>
    <cellStyle name="Normal 13 5 2 4" xfId="6153" xr:uid="{7F1E8BAF-A8C9-40DF-A068-146A821D0D08}"/>
    <cellStyle name="Normal 13 5 2 4 2" xfId="6154" xr:uid="{0DF83532-D21E-460F-9B03-E76E547E4D13}"/>
    <cellStyle name="Normal 13 5 2 5" xfId="6155" xr:uid="{B1A1732D-BA58-4C76-809B-73D75A48AC6C}"/>
    <cellStyle name="Normal 13 5 2 6" xfId="6156" xr:uid="{28BFA0CC-6B65-419D-B1B3-1D9BEE21C2BB}"/>
    <cellStyle name="Normal 13 5 2 7" xfId="6157" xr:uid="{CC20C09C-7208-4792-9A67-69E32C295BAB}"/>
    <cellStyle name="Normal 13 5 2 8" xfId="6158" xr:uid="{3788750D-AB66-4989-BBA5-590CFE53E4E3}"/>
    <cellStyle name="Normal 13 5 2 9" xfId="6159" xr:uid="{A4B01800-5E42-4C3A-B977-9A202F3D85E4}"/>
    <cellStyle name="Normal 13 5 3" xfId="6160" xr:uid="{0D376948-378E-4A02-B650-F291866F5BFA}"/>
    <cellStyle name="Normal 13 5 3 10" xfId="6161" xr:uid="{556800F0-9956-4F37-8AA2-742C43C0A534}"/>
    <cellStyle name="Normal 13 5 3 11" xfId="6162" xr:uid="{4CA5F92E-8D27-47C2-989B-1E46E2ED1BBC}"/>
    <cellStyle name="Normal 13 5 3 2" xfId="6163" xr:uid="{986C992F-B47A-448A-B79C-1C947C36D21D}"/>
    <cellStyle name="Normal 13 5 3 2 2" xfId="6164" xr:uid="{2091FC77-8457-4DC6-93EB-5D3FE68FBAD4}"/>
    <cellStyle name="Normal 13 5 3 2 2 2" xfId="6165" xr:uid="{6811C362-710B-46C8-8C80-622F382B36B8}"/>
    <cellStyle name="Normal 13 5 3 2 3" xfId="6166" xr:uid="{A081E213-8070-4DC8-A899-8E806E8C0A9F}"/>
    <cellStyle name="Normal 13 5 3 2 4" xfId="6167" xr:uid="{76E1975E-76AD-42C8-8B66-AEDBD235B343}"/>
    <cellStyle name="Normal 13 5 3 2 5" xfId="6168" xr:uid="{2EF5ADAE-0ECB-4197-9EDE-E7925CCEBB92}"/>
    <cellStyle name="Normal 13 5 3 3" xfId="6169" xr:uid="{231469C6-0751-4586-ADB8-09C4C9407CD2}"/>
    <cellStyle name="Normal 13 5 3 3 2" xfId="6170" xr:uid="{B7EA6E63-959F-4DF0-BAC5-5C1638A8C90D}"/>
    <cellStyle name="Normal 13 5 3 4" xfId="6171" xr:uid="{6A842472-BADE-4873-89E9-9AF7A7F49735}"/>
    <cellStyle name="Normal 13 5 3 5" xfId="6172" xr:uid="{60B69977-E2CB-4F13-BEEE-328C3A397AA2}"/>
    <cellStyle name="Normal 13 5 3 6" xfId="6173" xr:uid="{2ABCD25F-02B7-48DF-99FC-523EE8EE2D72}"/>
    <cellStyle name="Normal 13 5 3 7" xfId="6174" xr:uid="{BA3497D2-75C6-437F-B2B5-F5FAE022C5D5}"/>
    <cellStyle name="Normal 13 5 3 8" xfId="6175" xr:uid="{CE419F59-65D3-413B-A2FE-161AD12D00AF}"/>
    <cellStyle name="Normal 13 5 3 9" xfId="6176" xr:uid="{8B28E96C-F0DD-4E6C-8D32-1B23F2DF13C9}"/>
    <cellStyle name="Normal 13 5 4" xfId="6177" xr:uid="{3C6F2011-A449-4A7B-9452-CD5550D9F92B}"/>
    <cellStyle name="Normal 13 5 4 2" xfId="6178" xr:uid="{6BA2ACFC-109B-4ACB-B191-6195BA7F76F6}"/>
    <cellStyle name="Normal 13 5 4 2 2" xfId="6179" xr:uid="{D4960005-D2BD-4F48-970D-C940EAA2778C}"/>
    <cellStyle name="Normal 13 5 4 3" xfId="6180" xr:uid="{5C3AA186-F7C4-49DD-8D94-C77FA716068A}"/>
    <cellStyle name="Normal 13 5 4 4" xfId="6181" xr:uid="{1E5EC215-7916-4E3A-B722-0E17894CE61E}"/>
    <cellStyle name="Normal 13 5 4 5" xfId="6182" xr:uid="{61138610-E058-49DF-B872-D63921F95A82}"/>
    <cellStyle name="Normal 13 5 5" xfId="6183" xr:uid="{84A2CDE2-624D-415D-B47E-A9F7405BE558}"/>
    <cellStyle name="Normal 13 5 5 2" xfId="6184" xr:uid="{C45813A8-0C5B-49D8-9580-BED3512ABBB0}"/>
    <cellStyle name="Normal 13 5 6" xfId="6185" xr:uid="{14F2E58E-D035-4CEB-B7E2-D9D17208A713}"/>
    <cellStyle name="Normal 13 5 7" xfId="6186" xr:uid="{FBF50CD0-9A79-400D-9BE5-F6250E95B31E}"/>
    <cellStyle name="Normal 13 5 8" xfId="6187" xr:uid="{EBF3B4E6-3030-486C-9C92-FFDBD89EBED3}"/>
    <cellStyle name="Normal 13 5 9" xfId="6188" xr:uid="{9E5DB33F-2D81-4EDF-98D9-0938477EC02C}"/>
    <cellStyle name="Normal 13 6" xfId="6189" xr:uid="{999A11E7-81BA-43B0-9B4A-03DD4241DC7A}"/>
    <cellStyle name="Normal 13 6 10" xfId="6190" xr:uid="{1FD0E415-6863-4FB3-91F7-61084E276EC9}"/>
    <cellStyle name="Normal 13 6 11" xfId="6191" xr:uid="{4C6A467D-3C7A-42A0-8A06-A4B903DA75A9}"/>
    <cellStyle name="Normal 13 6 12" xfId="6192" xr:uid="{CC06D272-09F2-403A-A14F-2076949C19D7}"/>
    <cellStyle name="Normal 13 6 13" xfId="6193" xr:uid="{CCECC799-FE9C-4CBE-B1F9-30368C080303}"/>
    <cellStyle name="Normal 13 6 14" xfId="6194" xr:uid="{7B9693AB-6325-49F7-94DF-2B2AACBEC843}"/>
    <cellStyle name="Normal 13 6 2" xfId="6195" xr:uid="{ACB80896-4136-4268-A785-86FEBDAB3F3B}"/>
    <cellStyle name="Normal 13 6 2 10" xfId="6196" xr:uid="{3CDFA217-0CF9-47BD-B9C3-88B190C9EC2E}"/>
    <cellStyle name="Normal 13 6 2 11" xfId="6197" xr:uid="{E3ABDF48-3C88-4062-B16F-3CF3C6A8BF4B}"/>
    <cellStyle name="Normal 13 6 2 12" xfId="6198" xr:uid="{3B54B213-E32E-4F93-8A90-5E25FBA081E2}"/>
    <cellStyle name="Normal 13 6 2 13" xfId="6199" xr:uid="{E9DCE77F-FDA8-4E6A-ACA9-438E2ADDD955}"/>
    <cellStyle name="Normal 13 6 2 2" xfId="6200" xr:uid="{1252747C-7282-4A24-9343-40F8E04B80F1}"/>
    <cellStyle name="Normal 13 6 2 2 10" xfId="6201" xr:uid="{F191E7C7-D31D-42D9-9E21-C8BF12B0F58C}"/>
    <cellStyle name="Normal 13 6 2 2 11" xfId="6202" xr:uid="{FE4D7636-4002-4692-BCF5-AA8D6D371814}"/>
    <cellStyle name="Normal 13 6 2 2 2" xfId="6203" xr:uid="{74E50DD5-FA8B-4834-A863-35C06AD676F3}"/>
    <cellStyle name="Normal 13 6 2 2 2 2" xfId="6204" xr:uid="{8A3B44AC-ED60-4EDD-BF26-53155A86E3CC}"/>
    <cellStyle name="Normal 13 6 2 2 2 2 2" xfId="6205" xr:uid="{1CF6F84C-1E2E-4777-AFC6-EBA2DE4794D5}"/>
    <cellStyle name="Normal 13 6 2 2 2 3" xfId="6206" xr:uid="{ACF7B978-775B-4F90-AB73-0259B47BEC4F}"/>
    <cellStyle name="Normal 13 6 2 2 2 4" xfId="6207" xr:uid="{D1E023E7-5C07-4F5E-A3C8-E5DBAC0DFF0A}"/>
    <cellStyle name="Normal 13 6 2 2 2 5" xfId="6208" xr:uid="{97293F17-E6B5-468B-BB0E-056CB2B825CA}"/>
    <cellStyle name="Normal 13 6 2 2 3" xfId="6209" xr:uid="{403AC3E9-0ED9-415A-994D-1AA1A8D1A9A7}"/>
    <cellStyle name="Normal 13 6 2 2 3 2" xfId="6210" xr:uid="{E8E6D8CB-278F-4D25-A84C-FBB25097634F}"/>
    <cellStyle name="Normal 13 6 2 2 4" xfId="6211" xr:uid="{104A633F-A68D-4014-8EFD-3EDD3234AFDE}"/>
    <cellStyle name="Normal 13 6 2 2 5" xfId="6212" xr:uid="{4C91FE6C-3930-411F-A9AC-573E5159CE6E}"/>
    <cellStyle name="Normal 13 6 2 2 6" xfId="6213" xr:uid="{1D6D60A4-543F-482E-9534-0BE6D62396E0}"/>
    <cellStyle name="Normal 13 6 2 2 7" xfId="6214" xr:uid="{EC189051-6175-4695-AE50-DDB5BF7EA4AE}"/>
    <cellStyle name="Normal 13 6 2 2 8" xfId="6215" xr:uid="{2BCAECB2-EA4E-49AE-A0DF-0B0FA0EFEA30}"/>
    <cellStyle name="Normal 13 6 2 2 9" xfId="6216" xr:uid="{F7948B6A-0628-400E-9811-C376AEA17852}"/>
    <cellStyle name="Normal 13 6 2 3" xfId="6217" xr:uid="{F0B18E52-426C-4C3C-AE0D-D712F61E5FB1}"/>
    <cellStyle name="Normal 13 6 2 3 2" xfId="6218" xr:uid="{C4DB0999-7F3A-426A-8BAF-C1496EB1568E}"/>
    <cellStyle name="Normal 13 6 2 3 2 2" xfId="6219" xr:uid="{17A329AC-C6E3-4C88-9E42-09D130EEE0B8}"/>
    <cellStyle name="Normal 13 6 2 3 3" xfId="6220" xr:uid="{664B3582-C90B-420E-A4B9-011C51EDA7B1}"/>
    <cellStyle name="Normal 13 6 2 3 4" xfId="6221" xr:uid="{EC8F8CBC-745B-4488-8AFD-95C5AF0EBD3B}"/>
    <cellStyle name="Normal 13 6 2 3 5" xfId="6222" xr:uid="{4ABF0852-0119-403D-9EED-A9660B8960B1}"/>
    <cellStyle name="Normal 13 6 2 4" xfId="6223" xr:uid="{7159F72E-1051-4EE2-8240-82411A705C8A}"/>
    <cellStyle name="Normal 13 6 2 4 2" xfId="6224" xr:uid="{6E0B67EC-5F94-45DE-9B0D-D7D9D31495A5}"/>
    <cellStyle name="Normal 13 6 2 5" xfId="6225" xr:uid="{0199ADC0-28C3-41F8-AB04-724F5C6F2B1F}"/>
    <cellStyle name="Normal 13 6 2 6" xfId="6226" xr:uid="{8B59413D-8EFA-4115-99D8-2CBC0B8D6DEC}"/>
    <cellStyle name="Normal 13 6 2 7" xfId="6227" xr:uid="{BE165486-6AB6-41ED-877E-CBDDCB3A50F8}"/>
    <cellStyle name="Normal 13 6 2 8" xfId="6228" xr:uid="{93E99D44-5BEB-44EC-A465-A8C94B973F71}"/>
    <cellStyle name="Normal 13 6 2 9" xfId="6229" xr:uid="{151FDE21-80BF-4D69-A032-9755483B0CFF}"/>
    <cellStyle name="Normal 13 6 3" xfId="6230" xr:uid="{4CC09E1E-4835-4430-8B27-17E609DE2BBD}"/>
    <cellStyle name="Normal 13 6 3 10" xfId="6231" xr:uid="{83D520E5-6610-4151-88A5-9E7936A60A67}"/>
    <cellStyle name="Normal 13 6 3 11" xfId="6232" xr:uid="{8131C97E-9466-4D2A-9DF9-7C41B74A2BB2}"/>
    <cellStyle name="Normal 13 6 3 2" xfId="6233" xr:uid="{8B4CB5B0-5874-4A80-BA97-F2BA9A511786}"/>
    <cellStyle name="Normal 13 6 3 2 2" xfId="6234" xr:uid="{E22E7F9F-440E-4DD5-96E7-D9C64BB4376F}"/>
    <cellStyle name="Normal 13 6 3 2 2 2" xfId="6235" xr:uid="{ACCDCDEE-4FE2-4900-AAB1-4B03036E1960}"/>
    <cellStyle name="Normal 13 6 3 2 3" xfId="6236" xr:uid="{C57F916E-295D-499C-AB3D-CE803825AA0E}"/>
    <cellStyle name="Normal 13 6 3 2 4" xfId="6237" xr:uid="{CA282CD3-8C0E-4092-B1A3-4048C2593E3B}"/>
    <cellStyle name="Normal 13 6 3 2 5" xfId="6238" xr:uid="{2DF8D3A0-253F-4DCE-83B8-D314F4177F13}"/>
    <cellStyle name="Normal 13 6 3 3" xfId="6239" xr:uid="{7D848945-E51E-4339-9819-A2138C395D1C}"/>
    <cellStyle name="Normal 13 6 3 3 2" xfId="6240" xr:uid="{B4D3F4DD-5388-4A3F-9827-C9DFFFDCA5C4}"/>
    <cellStyle name="Normal 13 6 3 4" xfId="6241" xr:uid="{6246A053-D0CC-4CDD-94B0-5BC31A286051}"/>
    <cellStyle name="Normal 13 6 3 5" xfId="6242" xr:uid="{028D08BF-5203-43AD-94DF-282929D01117}"/>
    <cellStyle name="Normal 13 6 3 6" xfId="6243" xr:uid="{170FE6CF-1202-470F-9BCD-6E494217F5B2}"/>
    <cellStyle name="Normal 13 6 3 7" xfId="6244" xr:uid="{2CC5B7E1-8CB6-4A95-9CA2-6473AEF1B55C}"/>
    <cellStyle name="Normal 13 6 3 8" xfId="6245" xr:uid="{B637A95B-6045-4F16-B271-624E26BDC457}"/>
    <cellStyle name="Normal 13 6 3 9" xfId="6246" xr:uid="{1129F744-3DCC-475F-904E-1AE3C65ACC10}"/>
    <cellStyle name="Normal 13 6 4" xfId="6247" xr:uid="{BD19D955-5039-4E20-BB8E-D8A923786406}"/>
    <cellStyle name="Normal 13 6 4 2" xfId="6248" xr:uid="{7857D783-C61C-4B74-9E59-A5EC5B040BE5}"/>
    <cellStyle name="Normal 13 6 4 2 2" xfId="6249" xr:uid="{D8364513-2A38-43FB-87AF-B1C99BB47FB9}"/>
    <cellStyle name="Normal 13 6 4 3" xfId="6250" xr:uid="{AD08E6F0-0DCB-4B22-88DA-2802AC46021C}"/>
    <cellStyle name="Normal 13 6 4 4" xfId="6251" xr:uid="{8115CAA5-B6B4-4C72-A335-EAFF493E7C27}"/>
    <cellStyle name="Normal 13 6 4 5" xfId="6252" xr:uid="{3C5B88C9-CB37-43EC-A7B6-F18AF26982AF}"/>
    <cellStyle name="Normal 13 6 5" xfId="6253" xr:uid="{F1AC71AB-F6CF-4BE1-AC10-65DFAFF6D623}"/>
    <cellStyle name="Normal 13 6 5 2" xfId="6254" xr:uid="{701D0F52-FA50-4470-B22E-944A39DD6BD4}"/>
    <cellStyle name="Normal 13 6 6" xfId="6255" xr:uid="{9FF28EBE-B32A-401B-8C07-84E75B646B1F}"/>
    <cellStyle name="Normal 13 6 7" xfId="6256" xr:uid="{6896D280-9A78-46B6-8495-76D0131C5645}"/>
    <cellStyle name="Normal 13 6 8" xfId="6257" xr:uid="{B9AB0064-1DEA-47D9-BBBD-C141802D5B7B}"/>
    <cellStyle name="Normal 13 6 9" xfId="6258" xr:uid="{3BA32102-B6A3-4CF2-A1A3-49D8E46DA00E}"/>
    <cellStyle name="Normal 13 7" xfId="6259" xr:uid="{FCCCCB51-D086-4BC3-9862-1F80652EA1C8}"/>
    <cellStyle name="Normal 13 7 10" xfId="6260" xr:uid="{CC3BFE14-1717-4628-9FF8-39BF4C8AE092}"/>
    <cellStyle name="Normal 13 7 11" xfId="6261" xr:uid="{2A3ECA4E-B0C6-488C-9ED3-B6B0DDBADF41}"/>
    <cellStyle name="Normal 13 7 12" xfId="6262" xr:uid="{12B2806B-BAFC-478B-B04B-B23BAF460F37}"/>
    <cellStyle name="Normal 13 7 13" xfId="6263" xr:uid="{2EBF9491-6F06-44A6-A918-CBB21682883C}"/>
    <cellStyle name="Normal 13 7 14" xfId="6264" xr:uid="{E9F1F9FD-D35E-4FA1-B26F-86B2AD069FE7}"/>
    <cellStyle name="Normal 13 7 2" xfId="6265" xr:uid="{C2E18267-ABFC-4BBE-97EB-08740D664C3D}"/>
    <cellStyle name="Normal 13 7 2 10" xfId="6266" xr:uid="{B12D8C84-18C2-4215-83F0-814B20268E3C}"/>
    <cellStyle name="Normal 13 7 2 11" xfId="6267" xr:uid="{5C2A1A3E-04BC-47AF-8CA4-9F9F14B3AD37}"/>
    <cellStyle name="Normal 13 7 2 12" xfId="6268" xr:uid="{C9FB269C-DF1D-460D-8B0C-C78715E9EDA0}"/>
    <cellStyle name="Normal 13 7 2 13" xfId="6269" xr:uid="{9174F5C2-1FBB-46BD-997D-C8656A9AA0CE}"/>
    <cellStyle name="Normal 13 7 2 2" xfId="6270" xr:uid="{CF3130C3-4E44-4912-BEA5-6C543504F603}"/>
    <cellStyle name="Normal 13 7 2 2 10" xfId="6271" xr:uid="{3426E74C-E9A3-411C-8A9D-2EE92C554FFD}"/>
    <cellStyle name="Normal 13 7 2 2 11" xfId="6272" xr:uid="{4DB9139F-7C84-413E-A059-3F27DD80D94A}"/>
    <cellStyle name="Normal 13 7 2 2 2" xfId="6273" xr:uid="{4C0E9DB2-1FA1-41B8-9B19-54F5846E8AAC}"/>
    <cellStyle name="Normal 13 7 2 2 2 2" xfId="6274" xr:uid="{96C4F1B1-6694-4D6F-8D21-CFEB19A51059}"/>
    <cellStyle name="Normal 13 7 2 2 2 2 2" xfId="6275" xr:uid="{09331003-649B-4141-88F4-066FF91A0656}"/>
    <cellStyle name="Normal 13 7 2 2 2 3" xfId="6276" xr:uid="{D268BFBD-8D45-4B73-B2E7-B662DE3660F5}"/>
    <cellStyle name="Normal 13 7 2 2 2 4" xfId="6277" xr:uid="{F88A29BE-C07C-4C2E-8096-4A980A5B1280}"/>
    <cellStyle name="Normal 13 7 2 2 2 5" xfId="6278" xr:uid="{EB7E3995-E39C-41E7-B5A4-C7AF7272A2BC}"/>
    <cellStyle name="Normal 13 7 2 2 3" xfId="6279" xr:uid="{99515316-46B3-4FD4-800C-E6607F820AF1}"/>
    <cellStyle name="Normal 13 7 2 2 3 2" xfId="6280" xr:uid="{04D92F33-B2D2-402B-B913-96E2FE921073}"/>
    <cellStyle name="Normal 13 7 2 2 4" xfId="6281" xr:uid="{1109706C-AB56-4E36-B9B8-F46CA93B7DAB}"/>
    <cellStyle name="Normal 13 7 2 2 5" xfId="6282" xr:uid="{75126242-7BC5-4DA3-9309-EC3FE28A5826}"/>
    <cellStyle name="Normal 13 7 2 2 6" xfId="6283" xr:uid="{96DE9AAB-EE8E-40F6-BBC1-DEC2FBA7113C}"/>
    <cellStyle name="Normal 13 7 2 2 7" xfId="6284" xr:uid="{8CEBB590-8799-40F3-ABF5-973C55F76769}"/>
    <cellStyle name="Normal 13 7 2 2 8" xfId="6285" xr:uid="{E15CAEFF-7726-464C-8B72-7EFF4F8A82ED}"/>
    <cellStyle name="Normal 13 7 2 2 9" xfId="6286" xr:uid="{D67F7A8B-D4FA-46D8-AEB6-A523FA75026F}"/>
    <cellStyle name="Normal 13 7 2 3" xfId="6287" xr:uid="{AC6C322D-3D42-45BC-A125-E3597C830A4A}"/>
    <cellStyle name="Normal 13 7 2 3 2" xfId="6288" xr:uid="{BD200B5F-1558-4351-9DCB-2F4830D7E1C5}"/>
    <cellStyle name="Normal 13 7 2 3 2 2" xfId="6289" xr:uid="{07653D62-1418-46B0-8663-70209D13C8B3}"/>
    <cellStyle name="Normal 13 7 2 3 3" xfId="6290" xr:uid="{EE92DB68-700F-47F4-894C-2C1E03A83F2B}"/>
    <cellStyle name="Normal 13 7 2 3 4" xfId="6291" xr:uid="{14098CF7-38CC-4ADC-8E88-97F6BE8FDDB4}"/>
    <cellStyle name="Normal 13 7 2 3 5" xfId="6292" xr:uid="{A97C4C09-0C42-4090-9781-BC7217CD8F97}"/>
    <cellStyle name="Normal 13 7 2 4" xfId="6293" xr:uid="{6B65AB8C-BC18-46E0-857F-613C496748CA}"/>
    <cellStyle name="Normal 13 7 2 4 2" xfId="6294" xr:uid="{8C3EE5BB-CB77-4E8B-81C8-8418C1B77CE1}"/>
    <cellStyle name="Normal 13 7 2 5" xfId="6295" xr:uid="{61F8E78E-D7E8-40DB-BD16-F00657A49E94}"/>
    <cellStyle name="Normal 13 7 2 6" xfId="6296" xr:uid="{36C329C4-EFE9-4E08-9B86-3171A41CED0B}"/>
    <cellStyle name="Normal 13 7 2 7" xfId="6297" xr:uid="{8E9B307C-5F38-4483-BD86-87D33319A9E4}"/>
    <cellStyle name="Normal 13 7 2 8" xfId="6298" xr:uid="{5CDB55EE-BEDB-47D2-823A-EB66A023D654}"/>
    <cellStyle name="Normal 13 7 2 9" xfId="6299" xr:uid="{4155B9A5-9092-4D54-9461-F7ED91BD295C}"/>
    <cellStyle name="Normal 13 7 3" xfId="6300" xr:uid="{8CB78191-EDFB-45B6-B315-EC298823DD9C}"/>
    <cellStyle name="Normal 13 7 3 10" xfId="6301" xr:uid="{FA63259C-8811-49CB-B1AB-68C6643F2737}"/>
    <cellStyle name="Normal 13 7 3 11" xfId="6302" xr:uid="{9CB1098A-D504-475E-9B4E-C519E63CFC0E}"/>
    <cellStyle name="Normal 13 7 3 2" xfId="6303" xr:uid="{A70398C8-F5E0-413E-9382-7F0CF3263748}"/>
    <cellStyle name="Normal 13 7 3 2 2" xfId="6304" xr:uid="{A2F28AE5-DEC2-4CB4-994A-90B7B517DA6F}"/>
    <cellStyle name="Normal 13 7 3 2 2 2" xfId="6305" xr:uid="{3F29433C-4833-482B-BA3C-5D175E890226}"/>
    <cellStyle name="Normal 13 7 3 2 3" xfId="6306" xr:uid="{CB3995D9-3E06-4714-90DA-1F7D12CF9252}"/>
    <cellStyle name="Normal 13 7 3 2 4" xfId="6307" xr:uid="{4514D523-B60D-4DCC-8693-F9313A1DAAA3}"/>
    <cellStyle name="Normal 13 7 3 2 5" xfId="6308" xr:uid="{13749ED8-FADA-439A-B115-3E6488047A29}"/>
    <cellStyle name="Normal 13 7 3 3" xfId="6309" xr:uid="{B0D3DA5C-0DD9-41F2-BEFD-20A940423BFD}"/>
    <cellStyle name="Normal 13 7 3 3 2" xfId="6310" xr:uid="{45527EEB-820D-4D3A-B6F2-80ED59A06412}"/>
    <cellStyle name="Normal 13 7 3 4" xfId="6311" xr:uid="{D6C33CC5-63D9-4C90-90B4-64EF22A38816}"/>
    <cellStyle name="Normal 13 7 3 5" xfId="6312" xr:uid="{07B33ED3-EC07-4B55-B519-042B75065638}"/>
    <cellStyle name="Normal 13 7 3 6" xfId="6313" xr:uid="{FC527771-7503-4EE9-A0EC-D451A328A46A}"/>
    <cellStyle name="Normal 13 7 3 7" xfId="6314" xr:uid="{F58A482A-4185-4EF0-A691-17C874DF44B9}"/>
    <cellStyle name="Normal 13 7 3 8" xfId="6315" xr:uid="{4882CE2D-B597-4D68-95DE-74FFD1B48942}"/>
    <cellStyle name="Normal 13 7 3 9" xfId="6316" xr:uid="{465F7448-9998-45A0-90E2-8A9D204DA858}"/>
    <cellStyle name="Normal 13 7 4" xfId="6317" xr:uid="{82919D4C-45E1-4635-A094-3EC704A8F028}"/>
    <cellStyle name="Normal 13 7 4 2" xfId="6318" xr:uid="{95224502-97F8-4911-A987-6468EED29933}"/>
    <cellStyle name="Normal 13 7 4 2 2" xfId="6319" xr:uid="{B9D7458D-8F33-456C-8288-A095D0C2F4D8}"/>
    <cellStyle name="Normal 13 7 4 3" xfId="6320" xr:uid="{DD89CE54-4A69-4BCD-ADA2-5182496C2DA0}"/>
    <cellStyle name="Normal 13 7 4 4" xfId="6321" xr:uid="{5A0466F1-2B8F-4DC3-A20C-80576CBA0E3A}"/>
    <cellStyle name="Normal 13 7 4 5" xfId="6322" xr:uid="{B0648077-9F54-4FED-9580-46CB842BC1A2}"/>
    <cellStyle name="Normal 13 7 5" xfId="6323" xr:uid="{E3AF9298-6F99-43C7-82A1-9BAA45BEDBCB}"/>
    <cellStyle name="Normal 13 7 5 2" xfId="6324" xr:uid="{61728A8B-F08E-401A-A9EA-8B57B1CF7AC0}"/>
    <cellStyle name="Normal 13 7 6" xfId="6325" xr:uid="{35067F6E-CA5D-4984-9BCD-82E6854374AF}"/>
    <cellStyle name="Normal 13 7 7" xfId="6326" xr:uid="{94B29D2B-2A61-4600-80E3-0DCAA7A8FDF3}"/>
    <cellStyle name="Normal 13 7 8" xfId="6327" xr:uid="{2CAC4492-1BB2-4529-9C85-DB1365B7C609}"/>
    <cellStyle name="Normal 13 7 9" xfId="6328" xr:uid="{F8269614-6E95-4444-BC79-7CCE37F3C532}"/>
    <cellStyle name="Normal 13 8" xfId="6329" xr:uid="{D508A02A-1F59-4FE7-90C9-D3CE2664BF6E}"/>
    <cellStyle name="Normal 13 8 10" xfId="6330" xr:uid="{7E59A4B7-EC58-47A8-96A0-B8C4B8A493A1}"/>
    <cellStyle name="Normal 13 8 11" xfId="6331" xr:uid="{51E5489D-2354-4F7C-AAD5-311B42D582E0}"/>
    <cellStyle name="Normal 13 8 12" xfId="6332" xr:uid="{8D74C263-322F-4A61-9274-766605C3F1E8}"/>
    <cellStyle name="Normal 13 8 13" xfId="6333" xr:uid="{0B0764F6-2130-46F7-BD5C-35F485CB778D}"/>
    <cellStyle name="Normal 13 8 14" xfId="6334" xr:uid="{9A086D82-F5BE-4D4A-BD0B-1F8DB663E244}"/>
    <cellStyle name="Normal 13 8 2" xfId="6335" xr:uid="{88690BE1-0147-4812-83AF-1E5E79203F06}"/>
    <cellStyle name="Normal 13 8 2 10" xfId="6336" xr:uid="{3FB136EA-B8A0-41EC-B915-4A721B98E7FE}"/>
    <cellStyle name="Normal 13 8 2 11" xfId="6337" xr:uid="{89D79FD8-2094-4F65-B99C-8511126AB143}"/>
    <cellStyle name="Normal 13 8 2 12" xfId="6338" xr:uid="{E170F4C9-ABC2-4DD4-A2D3-7B58431A1D2C}"/>
    <cellStyle name="Normal 13 8 2 13" xfId="6339" xr:uid="{150E0E7D-7DB8-40BB-BE82-9F33E09672A4}"/>
    <cellStyle name="Normal 13 8 2 2" xfId="6340" xr:uid="{5530DFC2-073C-4DA9-8076-E5C23BDF95C4}"/>
    <cellStyle name="Normal 13 8 2 2 10" xfId="6341" xr:uid="{B524BE13-20E2-424B-8383-BBE490B56D7C}"/>
    <cellStyle name="Normal 13 8 2 2 11" xfId="6342" xr:uid="{E7BF111E-4AE9-46D4-9B5F-FA7A3F0B6A07}"/>
    <cellStyle name="Normal 13 8 2 2 2" xfId="6343" xr:uid="{9EE35FC4-E72B-4F59-AC64-450994A9915C}"/>
    <cellStyle name="Normal 13 8 2 2 2 2" xfId="6344" xr:uid="{A31AABBE-CE42-412D-9278-74FD900E6BEA}"/>
    <cellStyle name="Normal 13 8 2 2 2 2 2" xfId="6345" xr:uid="{AE890A2E-73CB-4358-9E02-59853242AFC8}"/>
    <cellStyle name="Normal 13 8 2 2 2 3" xfId="6346" xr:uid="{53F19CE6-5EC2-4744-9B64-3B81B3FA3ED8}"/>
    <cellStyle name="Normal 13 8 2 2 2 4" xfId="6347" xr:uid="{133D6726-2711-4815-B61D-F40847725BDE}"/>
    <cellStyle name="Normal 13 8 2 2 2 5" xfId="6348" xr:uid="{9E33A356-C006-403D-9E6D-5F82A9EFAC64}"/>
    <cellStyle name="Normal 13 8 2 2 3" xfId="6349" xr:uid="{064061DF-C765-459D-9FE2-EE0505181F89}"/>
    <cellStyle name="Normal 13 8 2 2 3 2" xfId="6350" xr:uid="{3DD58987-E26C-4957-AFBB-4A7EF54A4CAE}"/>
    <cellStyle name="Normal 13 8 2 2 4" xfId="6351" xr:uid="{61A0338F-93CD-4ED1-B4F8-1833E01857B2}"/>
    <cellStyle name="Normal 13 8 2 2 5" xfId="6352" xr:uid="{9E115B3E-38B0-42E8-A881-26DA818627EA}"/>
    <cellStyle name="Normal 13 8 2 2 6" xfId="6353" xr:uid="{2923190D-8B64-4D56-99E7-222F4A1B0B87}"/>
    <cellStyle name="Normal 13 8 2 2 7" xfId="6354" xr:uid="{311116B2-9DD8-4E78-8EE9-8900C0438DAB}"/>
    <cellStyle name="Normal 13 8 2 2 8" xfId="6355" xr:uid="{981C5E6E-9877-45F3-95AF-4B5ADC45A259}"/>
    <cellStyle name="Normal 13 8 2 2 9" xfId="6356" xr:uid="{2302E265-1719-4A75-A264-979C5AD64781}"/>
    <cellStyle name="Normal 13 8 2 3" xfId="6357" xr:uid="{6EA9F403-0A81-4529-BEBB-853EC7EA8C7A}"/>
    <cellStyle name="Normal 13 8 2 3 2" xfId="6358" xr:uid="{7C813E02-D734-4418-89A5-30EC0AC6DFB0}"/>
    <cellStyle name="Normal 13 8 2 3 2 2" xfId="6359" xr:uid="{F21FCE0F-34A6-4E0C-87D5-FA532DCA285B}"/>
    <cellStyle name="Normal 13 8 2 3 3" xfId="6360" xr:uid="{CB55ED97-B733-4571-99B3-74FD0BFB3422}"/>
    <cellStyle name="Normal 13 8 2 3 4" xfId="6361" xr:uid="{305CB493-1DF7-4703-B7B8-7942A18B3DBC}"/>
    <cellStyle name="Normal 13 8 2 3 5" xfId="6362" xr:uid="{83117B27-FE32-44F1-823E-B95E1BA78FCD}"/>
    <cellStyle name="Normal 13 8 2 4" xfId="6363" xr:uid="{F95563A6-3E94-48DE-804E-208C5753B589}"/>
    <cellStyle name="Normal 13 8 2 4 2" xfId="6364" xr:uid="{532F62A7-0710-4C50-B0FF-228D05A48FA7}"/>
    <cellStyle name="Normal 13 8 2 5" xfId="6365" xr:uid="{EC053AC4-D943-4E1F-82E5-4C4739E11038}"/>
    <cellStyle name="Normal 13 8 2 6" xfId="6366" xr:uid="{57489C28-2F0B-4C62-AF79-451B2C5427BA}"/>
    <cellStyle name="Normal 13 8 2 7" xfId="6367" xr:uid="{0F568E9B-CC3E-4B0A-A227-55D7DD9D7A3E}"/>
    <cellStyle name="Normal 13 8 2 8" xfId="6368" xr:uid="{84653B83-14E6-4A50-8F79-A54620CA432B}"/>
    <cellStyle name="Normal 13 8 2 9" xfId="6369" xr:uid="{9F4A8C0A-EAC8-4A81-8F76-F51B522C7A0B}"/>
    <cellStyle name="Normal 13 8 3" xfId="6370" xr:uid="{E52D2B42-4AC3-491B-A4D9-4E472B1054A7}"/>
    <cellStyle name="Normal 13 8 3 10" xfId="6371" xr:uid="{85F7CDBF-2B77-4FCD-A9A3-9E77FED56DF0}"/>
    <cellStyle name="Normal 13 8 3 11" xfId="6372" xr:uid="{2D89A8ED-5012-4A35-BDF1-7E31965052E1}"/>
    <cellStyle name="Normal 13 8 3 2" xfId="6373" xr:uid="{9CA3975E-3264-42F8-BDF6-6735342245ED}"/>
    <cellStyle name="Normal 13 8 3 2 2" xfId="6374" xr:uid="{8449E782-D2FE-4FD2-B6B3-C2A3633906F6}"/>
    <cellStyle name="Normal 13 8 3 2 2 2" xfId="6375" xr:uid="{90EC302E-20AF-425A-8AD4-2D9E369DFC76}"/>
    <cellStyle name="Normal 13 8 3 2 3" xfId="6376" xr:uid="{61FCF8C5-1C7F-475E-8BF0-B31BDE4F84A2}"/>
    <cellStyle name="Normal 13 8 3 2 4" xfId="6377" xr:uid="{3FA29F44-098A-43A3-B2C2-84E77C30DFDA}"/>
    <cellStyle name="Normal 13 8 3 2 5" xfId="6378" xr:uid="{EA69D0CD-4FE0-4C81-8862-151278AD0DB8}"/>
    <cellStyle name="Normal 13 8 3 3" xfId="6379" xr:uid="{570C9F29-F26D-4D65-BCFA-F70832AB508A}"/>
    <cellStyle name="Normal 13 8 3 3 2" xfId="6380" xr:uid="{8E88837A-6236-418A-B0DD-469BF5B5B574}"/>
    <cellStyle name="Normal 13 8 3 4" xfId="6381" xr:uid="{EB678C78-4F1B-42C2-BCCA-A1974D094A5A}"/>
    <cellStyle name="Normal 13 8 3 5" xfId="6382" xr:uid="{9E3A98C3-4602-4C0D-B978-052F8694576D}"/>
    <cellStyle name="Normal 13 8 3 6" xfId="6383" xr:uid="{0F8B0A19-C161-4205-A60D-1DB007270E36}"/>
    <cellStyle name="Normal 13 8 3 7" xfId="6384" xr:uid="{DF84845C-7923-4E50-BFF1-7C8336349811}"/>
    <cellStyle name="Normal 13 8 3 8" xfId="6385" xr:uid="{2DD10485-8510-46D5-A768-38FD0ED1FD6C}"/>
    <cellStyle name="Normal 13 8 3 9" xfId="6386" xr:uid="{633D53E9-1456-4729-AE58-D0CC445A643F}"/>
    <cellStyle name="Normal 13 8 4" xfId="6387" xr:uid="{54BF0A79-3DC4-4BC9-BCFB-B1690E6CF1FA}"/>
    <cellStyle name="Normal 13 8 4 2" xfId="6388" xr:uid="{745FE13B-A70F-432F-88BF-C90F92BD53A5}"/>
    <cellStyle name="Normal 13 8 4 2 2" xfId="6389" xr:uid="{817F04A9-B010-43BE-998C-8B9F182C327E}"/>
    <cellStyle name="Normal 13 8 4 3" xfId="6390" xr:uid="{83B2F76C-CC9F-401D-B4AC-BD7FF0E17002}"/>
    <cellStyle name="Normal 13 8 4 4" xfId="6391" xr:uid="{C26CE4E6-11D8-40A2-B7FA-4506DDDDACD7}"/>
    <cellStyle name="Normal 13 8 4 5" xfId="6392" xr:uid="{6B0E9BA1-6173-463C-8ECC-2FE04004FF36}"/>
    <cellStyle name="Normal 13 8 5" xfId="6393" xr:uid="{5E7001E3-5094-4CCD-A53C-226A39F672E2}"/>
    <cellStyle name="Normal 13 8 5 2" xfId="6394" xr:uid="{1A6C84AD-2972-4AAE-9CCC-7C3BF8DE06F7}"/>
    <cellStyle name="Normal 13 8 6" xfId="6395" xr:uid="{9EA5E58E-8910-4CBD-B13A-BF629DD0A1FA}"/>
    <cellStyle name="Normal 13 8 7" xfId="6396" xr:uid="{AB367975-CDE8-48ED-9F90-041010FD0A57}"/>
    <cellStyle name="Normal 13 8 8" xfId="6397" xr:uid="{2ACCDF19-0CDE-4FE5-9EE4-5CF916796787}"/>
    <cellStyle name="Normal 13 8 9" xfId="6398" xr:uid="{4052EC73-1592-4621-A124-68E82A141CEB}"/>
    <cellStyle name="Normal 13 9" xfId="6399" xr:uid="{8724EB5B-F548-4CAC-8AB5-BA748B18DACE}"/>
    <cellStyle name="Normal 13 9 10" xfId="6400" xr:uid="{3A085CE4-CBE6-4E99-8F5F-0A1B52AF21BC}"/>
    <cellStyle name="Normal 13 9 11" xfId="6401" xr:uid="{A63F7D24-52D1-4613-B2B0-76552B0763ED}"/>
    <cellStyle name="Normal 13 9 12" xfId="6402" xr:uid="{E665C7A6-92D4-446D-8FD7-D9C8FE705725}"/>
    <cellStyle name="Normal 13 9 13" xfId="6403" xr:uid="{030DA810-FCA6-4DF9-BAAC-2670CA4B4303}"/>
    <cellStyle name="Normal 13 9 14" xfId="6404" xr:uid="{455153BB-A13A-4BD7-8A34-F1B04F254B00}"/>
    <cellStyle name="Normal 13 9 2" xfId="6405" xr:uid="{78B2A55A-BDD0-46E2-AB7E-7055D2D6604F}"/>
    <cellStyle name="Normal 13 9 2 10" xfId="6406" xr:uid="{E477123F-1575-407C-A586-F83E9363C876}"/>
    <cellStyle name="Normal 13 9 2 11" xfId="6407" xr:uid="{4AF47791-D32D-4DC5-9289-2DE16D2C9453}"/>
    <cellStyle name="Normal 13 9 2 12" xfId="6408" xr:uid="{DDA5FACC-D4ED-4289-8CFC-4415629426C7}"/>
    <cellStyle name="Normal 13 9 2 13" xfId="6409" xr:uid="{B22AFF36-BF01-43D3-8C73-BD0109015FF1}"/>
    <cellStyle name="Normal 13 9 2 2" xfId="6410" xr:uid="{D2038EA9-E042-4050-B89A-9F42254825F6}"/>
    <cellStyle name="Normal 13 9 2 2 10" xfId="6411" xr:uid="{7B9D82E3-8027-4E86-B06D-92D0419F13AE}"/>
    <cellStyle name="Normal 13 9 2 2 11" xfId="6412" xr:uid="{0D0BCAB5-3239-4F3B-A633-3F699571BDA9}"/>
    <cellStyle name="Normal 13 9 2 2 2" xfId="6413" xr:uid="{D9E504D0-F05D-4E18-89C9-EBADFD907926}"/>
    <cellStyle name="Normal 13 9 2 2 2 2" xfId="6414" xr:uid="{1D0FCBDA-FBB3-4D0C-90BD-5D8943E66775}"/>
    <cellStyle name="Normal 13 9 2 2 2 2 2" xfId="6415" xr:uid="{001F0650-95D4-4BA4-BD8B-B5D5D8AEB64E}"/>
    <cellStyle name="Normal 13 9 2 2 2 3" xfId="6416" xr:uid="{9B7EC4AE-904B-4B2C-B469-855FC3CD7A05}"/>
    <cellStyle name="Normal 13 9 2 2 2 4" xfId="6417" xr:uid="{4DD53425-668F-423B-8330-9909114F2337}"/>
    <cellStyle name="Normal 13 9 2 2 2 5" xfId="6418" xr:uid="{B9D7D37C-CCF5-4630-822B-445F19F50377}"/>
    <cellStyle name="Normal 13 9 2 2 3" xfId="6419" xr:uid="{0EF036C3-C96D-4E55-B200-D5DAFA5CCE48}"/>
    <cellStyle name="Normal 13 9 2 2 3 2" xfId="6420" xr:uid="{72302348-1A43-4B03-A996-80B59DE4010F}"/>
    <cellStyle name="Normal 13 9 2 2 4" xfId="6421" xr:uid="{5349EAF3-6079-417B-BC0E-74842FC4C0DF}"/>
    <cellStyle name="Normal 13 9 2 2 5" xfId="6422" xr:uid="{529B8C83-3508-49C8-BABE-A9F335A54870}"/>
    <cellStyle name="Normal 13 9 2 2 6" xfId="6423" xr:uid="{19A9A00A-F54C-4A32-BCB5-6771F6834C9F}"/>
    <cellStyle name="Normal 13 9 2 2 7" xfId="6424" xr:uid="{C77C30ED-A3A9-4205-8D67-52D6C4EF44CB}"/>
    <cellStyle name="Normal 13 9 2 2 8" xfId="6425" xr:uid="{EA57595F-C552-4C1F-ADC9-0628E9F08418}"/>
    <cellStyle name="Normal 13 9 2 2 9" xfId="6426" xr:uid="{3A8AA63A-F369-4CB3-BDD5-EDD72DD7863B}"/>
    <cellStyle name="Normal 13 9 2 3" xfId="6427" xr:uid="{C4D2EB7B-0FEA-4C14-93C4-98DE4C9D31AA}"/>
    <cellStyle name="Normal 13 9 2 3 2" xfId="6428" xr:uid="{5B931035-1808-4767-9295-6B1F57D13B07}"/>
    <cellStyle name="Normal 13 9 2 3 2 2" xfId="6429" xr:uid="{1C2AC85B-2C82-495F-B196-A726D3F6A9FA}"/>
    <cellStyle name="Normal 13 9 2 3 3" xfId="6430" xr:uid="{41F63B9F-CD17-4EFD-9F46-4886B0AB59AE}"/>
    <cellStyle name="Normal 13 9 2 3 4" xfId="6431" xr:uid="{06898390-A86B-4873-9101-615AADD5397A}"/>
    <cellStyle name="Normal 13 9 2 3 5" xfId="6432" xr:uid="{744FA54A-8530-413D-8DAE-A9B5F47988BF}"/>
    <cellStyle name="Normal 13 9 2 4" xfId="6433" xr:uid="{26F5B073-A0D8-4E8E-952F-E2D9AFC0BF48}"/>
    <cellStyle name="Normal 13 9 2 4 2" xfId="6434" xr:uid="{E6A67545-CE1B-45BA-AD8F-8C0A797FADC1}"/>
    <cellStyle name="Normal 13 9 2 5" xfId="6435" xr:uid="{78D53953-B4E7-4775-AF63-BC4756ADDD2A}"/>
    <cellStyle name="Normal 13 9 2 6" xfId="6436" xr:uid="{6FF3BE93-21D7-40A6-9991-C86A7B401374}"/>
    <cellStyle name="Normal 13 9 2 7" xfId="6437" xr:uid="{6FC25150-8258-4C68-906F-16A092939CBA}"/>
    <cellStyle name="Normal 13 9 2 8" xfId="6438" xr:uid="{362ADFBB-1C16-4D2D-B6F2-16BAA7BCBAC0}"/>
    <cellStyle name="Normal 13 9 2 9" xfId="6439" xr:uid="{3D66CE3A-3B33-44DA-9537-688CAC6F663A}"/>
    <cellStyle name="Normal 13 9 3" xfId="6440" xr:uid="{475ADA78-5506-43E2-9853-8A8FAE560DF0}"/>
    <cellStyle name="Normal 13 9 3 10" xfId="6441" xr:uid="{F6D5A03D-7CCB-44C8-9976-DF411DCAAE17}"/>
    <cellStyle name="Normal 13 9 3 11" xfId="6442" xr:uid="{B41FB433-8802-4A6F-B1D2-A563A3CF013A}"/>
    <cellStyle name="Normal 13 9 3 2" xfId="6443" xr:uid="{62BEBC70-D889-46CF-A116-22CA93C83DF3}"/>
    <cellStyle name="Normal 13 9 3 2 2" xfId="6444" xr:uid="{86D9B2D5-64A0-4C1D-A2E7-ACCD38CE2889}"/>
    <cellStyle name="Normal 13 9 3 2 2 2" xfId="6445" xr:uid="{FCA0170D-8DAF-48AD-9B55-8F2FBA32A8B3}"/>
    <cellStyle name="Normal 13 9 3 2 3" xfId="6446" xr:uid="{787948C3-DB91-474D-9F97-550614B8C36A}"/>
    <cellStyle name="Normal 13 9 3 2 4" xfId="6447" xr:uid="{AB1F846A-AF77-4122-B40D-3CFABAE4DA4A}"/>
    <cellStyle name="Normal 13 9 3 2 5" xfId="6448" xr:uid="{04227D8C-E3EB-46C7-8F76-4038A13B5934}"/>
    <cellStyle name="Normal 13 9 3 3" xfId="6449" xr:uid="{E5F1ED87-0C70-4409-84DC-8BBA935A71DD}"/>
    <cellStyle name="Normal 13 9 3 3 2" xfId="6450" xr:uid="{A1B320DF-325C-4F95-AA69-E3B75DD30B34}"/>
    <cellStyle name="Normal 13 9 3 4" xfId="6451" xr:uid="{4E02E84D-609C-482C-AD65-EA8B4CB9DECC}"/>
    <cellStyle name="Normal 13 9 3 5" xfId="6452" xr:uid="{EA2C16E0-D025-4965-98F6-07168B9EF727}"/>
    <cellStyle name="Normal 13 9 3 6" xfId="6453" xr:uid="{FC739A86-A80C-4079-9EC0-40B6A83BA8D6}"/>
    <cellStyle name="Normal 13 9 3 7" xfId="6454" xr:uid="{3618EAF2-CF34-4527-9EA5-9B5A08DC9063}"/>
    <cellStyle name="Normal 13 9 3 8" xfId="6455" xr:uid="{7563FF16-D3F4-4445-A3C1-0B4EF2B7972B}"/>
    <cellStyle name="Normal 13 9 3 9" xfId="6456" xr:uid="{4A7434B4-EA41-455D-A4C3-357CD1D5CE53}"/>
    <cellStyle name="Normal 13 9 4" xfId="6457" xr:uid="{166EC9C6-4945-44F0-80F2-4F38FF90EE65}"/>
    <cellStyle name="Normal 13 9 4 2" xfId="6458" xr:uid="{6890DA89-698B-41BE-B7AB-A519FF5101A6}"/>
    <cellStyle name="Normal 13 9 4 2 2" xfId="6459" xr:uid="{B692DD05-1617-4DE7-9F56-8FA0162D2C69}"/>
    <cellStyle name="Normal 13 9 4 3" xfId="6460" xr:uid="{FC28BDA8-5148-4654-9C5B-1E6C61E53017}"/>
    <cellStyle name="Normal 13 9 4 4" xfId="6461" xr:uid="{45606EF6-C37D-4517-ABC5-FAD4B56E1563}"/>
    <cellStyle name="Normal 13 9 4 5" xfId="6462" xr:uid="{3A85B4AE-079C-41E4-A95E-B49FDB426E2D}"/>
    <cellStyle name="Normal 13 9 5" xfId="6463" xr:uid="{B74FB382-A94B-47BE-8194-A8F1A8CF99B1}"/>
    <cellStyle name="Normal 13 9 5 2" xfId="6464" xr:uid="{276B2748-FF22-4BA4-9C0C-26F1BAEBEEF3}"/>
    <cellStyle name="Normal 13 9 6" xfId="6465" xr:uid="{6E33A3F5-0933-429E-85EC-E8E0D2D3E538}"/>
    <cellStyle name="Normal 13 9 7" xfId="6466" xr:uid="{A9C257D5-D327-405E-9507-D972BC859E75}"/>
    <cellStyle name="Normal 13 9 8" xfId="6467" xr:uid="{DDA1197E-1E4F-4DC2-AEA0-CD4C2B82816A}"/>
    <cellStyle name="Normal 13 9 9" xfId="6468" xr:uid="{B9ABA73B-1F4B-43D4-AC60-49DCCCDED195}"/>
    <cellStyle name="Normal 130" xfId="6469" xr:uid="{AE70D1A1-E5F5-4221-B40D-BD6A721DC39E}"/>
    <cellStyle name="Normal 131" xfId="6470" xr:uid="{923A6856-9119-4CC4-8287-CF0161B8987F}"/>
    <cellStyle name="Normal 132" xfId="6471" xr:uid="{C2576A45-514B-4E76-B849-B3945463A046}"/>
    <cellStyle name="Normal 133" xfId="6472" xr:uid="{5F4760A7-73C8-4426-92C4-FCEDBBDB8275}"/>
    <cellStyle name="Normal 134" xfId="6473" xr:uid="{97875319-CCFC-4F62-BB8B-584C43BC0E17}"/>
    <cellStyle name="Normal 135" xfId="6474" xr:uid="{2039D8DB-E14E-4F3D-B2EB-364240951CAF}"/>
    <cellStyle name="Normal 136" xfId="6475" xr:uid="{5057EB12-0465-4DF3-A7E5-C23E37AEA2A2}"/>
    <cellStyle name="Normal 137" xfId="6476" xr:uid="{DBEB9894-17F8-4006-81CE-EC36FEFC7673}"/>
    <cellStyle name="Normal 138" xfId="6477" xr:uid="{1E5B5FD6-A5BB-4E4A-97EC-6AEE45DED9F5}"/>
    <cellStyle name="Normal 139" xfId="6478" xr:uid="{E6F3E4FD-1634-4FDC-8B88-CD242B71FB76}"/>
    <cellStyle name="Normal 14" xfId="6479" xr:uid="{9006A704-3C1D-4FB3-85BE-8891CE198A1C}"/>
    <cellStyle name="Normal 14 10" xfId="6480" xr:uid="{3CCE1937-E4D2-49D1-82E5-8195BB1DF328}"/>
    <cellStyle name="Normal 14 11" xfId="6481" xr:uid="{78672C7A-879E-4E35-BCFD-EE69AFD8B172}"/>
    <cellStyle name="Normal 14 12" xfId="6482" xr:uid="{C30FC330-1D3D-4C2B-A939-7BBDAE2D5841}"/>
    <cellStyle name="Normal 14 13" xfId="6483" xr:uid="{5BA396A2-F580-4D06-9BEB-DC623A4566B5}"/>
    <cellStyle name="Normal 14 14" xfId="6484" xr:uid="{BF683FB5-81C9-4326-A17F-1E814F588274}"/>
    <cellStyle name="Normal 14 15" xfId="6485" xr:uid="{94D6AC75-AA11-4F99-83ED-A4793CD6265B}"/>
    <cellStyle name="Normal 14 16" xfId="6486" xr:uid="{A9E2C65D-4DEB-4062-9D4A-EFA4BAEDD2EB}"/>
    <cellStyle name="Normal 14 2" xfId="6487" xr:uid="{ACF3AF78-B431-4CDD-9798-06DE569AB17A}"/>
    <cellStyle name="Normal 14 2 10" xfId="6488" xr:uid="{19DF9F51-3CD8-4D13-BC65-AAB2CA567A3D}"/>
    <cellStyle name="Normal 14 2 11" xfId="6489" xr:uid="{E2CA65A3-33E5-4760-8FB3-1D86A4460E19}"/>
    <cellStyle name="Normal 14 2 12" xfId="6490" xr:uid="{55730519-C1B7-4685-9E5F-065DCF4882E1}"/>
    <cellStyle name="Normal 14 2 13" xfId="6491" xr:uid="{DBEF5041-F3BF-4B16-A03B-77F004BF97DF}"/>
    <cellStyle name="Normal 14 2 14" xfId="6492" xr:uid="{7016D286-167C-4418-8A58-C8717BE1077C}"/>
    <cellStyle name="Normal 14 2 15" xfId="6493" xr:uid="{E6FBAA79-183F-459D-97AD-BD94F64F0BCE}"/>
    <cellStyle name="Normal 14 2 2" xfId="6494" xr:uid="{F7EE11CA-A447-49FB-9E09-5F53C82175B6}"/>
    <cellStyle name="Normal 14 2 2 10" xfId="6495" xr:uid="{131294E0-A40C-4FE2-A2CE-F1FBDFA323E5}"/>
    <cellStyle name="Normal 14 2 2 11" xfId="6496" xr:uid="{6773A825-3C61-4A12-B713-2F86ECBEDCC6}"/>
    <cellStyle name="Normal 14 2 2 12" xfId="6497" xr:uid="{326C416E-E661-47F9-8C01-7DD268B082DA}"/>
    <cellStyle name="Normal 14 2 2 2" xfId="6498" xr:uid="{07C28C63-A064-4393-8B58-7FFFB4910842}"/>
    <cellStyle name="Normal 14 2 2 2 2" xfId="6499" xr:uid="{211D7308-638D-473F-8463-F2ECA61EB646}"/>
    <cellStyle name="Normal 14 2 2 2 2 2" xfId="6500" xr:uid="{AC3A7E7A-7129-49BA-82E7-AD794FAC73D9}"/>
    <cellStyle name="Normal 14 2 2 2 3" xfId="6501" xr:uid="{7E9BB008-02E2-42DA-A10D-E05274AD63AA}"/>
    <cellStyle name="Normal 14 2 2 2 4" xfId="6502" xr:uid="{89AC2D99-EAFE-4F54-B684-73E2513D4443}"/>
    <cellStyle name="Normal 14 2 2 2 5" xfId="6503" xr:uid="{207837BF-9C3D-4140-ABDE-F77388BE2A5E}"/>
    <cellStyle name="Normal 14 2 2 3" xfId="6504" xr:uid="{6CA29FF4-E150-4C6E-A02A-783F49888A9B}"/>
    <cellStyle name="Normal 14 2 2 3 2" xfId="6505" xr:uid="{2A952A10-17C8-4D66-9E12-DA105B5DF07F}"/>
    <cellStyle name="Normal 14 2 2 4" xfId="6506" xr:uid="{275F2DA9-F7B8-47B3-8BE9-E6BEF2A2A1BF}"/>
    <cellStyle name="Normal 14 2 2 5" xfId="6507" xr:uid="{46C37D22-4B78-4542-95A5-AFE77036B83A}"/>
    <cellStyle name="Normal 14 2 2 6" xfId="6508" xr:uid="{C549D6B7-1C92-4F70-8AFE-C583F0F29FA0}"/>
    <cellStyle name="Normal 14 2 2 7" xfId="6509" xr:uid="{215CD7B6-5424-491C-A633-DBC34BFD84F8}"/>
    <cellStyle name="Normal 14 2 2 8" xfId="6510" xr:uid="{3809F8B5-91FA-40DA-9D0B-9BEB4059E989}"/>
    <cellStyle name="Normal 14 2 2 9" xfId="6511" xr:uid="{4530740F-A187-49D3-8573-A7F91DD24FA6}"/>
    <cellStyle name="Normal 14 2 3" xfId="6512" xr:uid="{19A85C3F-13B4-42D1-93FE-22798704C712}"/>
    <cellStyle name="Normal 14 2 3 2" xfId="6513" xr:uid="{4C84D1DD-F27C-49C5-8782-ECA2F4BF692F}"/>
    <cellStyle name="Normal 14 2 3 2 2" xfId="6514" xr:uid="{B5B81675-4175-4A8E-9065-F1D3778067E6}"/>
    <cellStyle name="Normal 14 2 3 3" xfId="6515" xr:uid="{5D64454F-2C51-4140-B513-84E0737432C1}"/>
    <cellStyle name="Normal 14 2 3 4" xfId="6516" xr:uid="{B71A0537-77A0-421E-B2A2-E74F0F07B5D1}"/>
    <cellStyle name="Normal 14 2 3 5" xfId="6517" xr:uid="{6147F892-3CA9-4102-B7D8-3413D8F4ECEC}"/>
    <cellStyle name="Normal 14 2 4" xfId="6518" xr:uid="{A5FE489D-DE11-46A5-994C-B34CBC2504D9}"/>
    <cellStyle name="Normal 14 2 4 2" xfId="6519" xr:uid="{46D0E18A-66E1-46F7-A2C4-4FCB4BC6725D}"/>
    <cellStyle name="Normal 14 2 5" xfId="6520" xr:uid="{1186D094-5113-4D99-889F-E1D3A807433E}"/>
    <cellStyle name="Normal 14 2 6" xfId="6521" xr:uid="{B91137AD-1912-45F0-9B2A-1C247689903E}"/>
    <cellStyle name="Normal 14 2 7" xfId="6522" xr:uid="{0F73A71A-8A1A-48A5-85AF-1721F8361E74}"/>
    <cellStyle name="Normal 14 2 8" xfId="6523" xr:uid="{CE48A5AA-EA6E-4353-9FC5-02ABDB1C5B9D}"/>
    <cellStyle name="Normal 14 2 9" xfId="6524" xr:uid="{0A0E25BC-CF1F-4FE4-AD57-F509E49F5D8A}"/>
    <cellStyle name="Normal 14 3" xfId="6525" xr:uid="{B3F11F0F-857D-4A35-B585-3F926B27FBF7}"/>
    <cellStyle name="Normal 14 3 10" xfId="6526" xr:uid="{35D3506B-5A12-4A97-BC2B-05A97B700445}"/>
    <cellStyle name="Normal 14 3 11" xfId="6527" xr:uid="{974B2DB0-174A-4441-BC31-BF9C8241F0C4}"/>
    <cellStyle name="Normal 14 3 12" xfId="6528" xr:uid="{ADC48B45-1A1D-4F56-A1EA-F7712C11BDCF}"/>
    <cellStyle name="Normal 14 3 13" xfId="6529" xr:uid="{1C78D62C-074E-4880-AC69-C211F2898BB7}"/>
    <cellStyle name="Normal 14 3 2" xfId="6530" xr:uid="{1151235E-7112-46FF-94D3-0A71B7466634}"/>
    <cellStyle name="Normal 14 3 2 2" xfId="6531" xr:uid="{BC6875AF-52FD-4D77-852E-1B13E984230A}"/>
    <cellStyle name="Normal 14 3 2 2 2" xfId="6532" xr:uid="{4782798F-826E-4CA4-A054-E57C3A60CE94}"/>
    <cellStyle name="Normal 14 3 2 3" xfId="6533" xr:uid="{4E2C895E-B54C-4FF8-82C5-5899E91E9CF2}"/>
    <cellStyle name="Normal 14 3 2 4" xfId="6534" xr:uid="{53D96E2B-4B18-41CC-8C57-F1E27788101E}"/>
    <cellStyle name="Normal 14 3 2 5" xfId="6535" xr:uid="{EFE488DC-480A-47E3-8F7E-DCF9409CE73B}"/>
    <cellStyle name="Normal 14 3 3" xfId="6536" xr:uid="{EA32396B-1EA5-4981-B945-635D4C0AB36B}"/>
    <cellStyle name="Normal 14 3 3 2" xfId="6537" xr:uid="{73A7BF56-E3F5-4249-B3DF-5FF5A39724AD}"/>
    <cellStyle name="Normal 14 3 4" xfId="6538" xr:uid="{529E02E3-8569-443A-B994-EA3A07D16331}"/>
    <cellStyle name="Normal 14 3 5" xfId="6539" xr:uid="{1CC8F0BB-3C6F-400B-9550-47FA5196D9F2}"/>
    <cellStyle name="Normal 14 3 6" xfId="6540" xr:uid="{7E507963-6FA7-4202-A630-9D09C5C45410}"/>
    <cellStyle name="Normal 14 3 7" xfId="6541" xr:uid="{366F23F0-FE18-41B2-8A26-064B1E6268D0}"/>
    <cellStyle name="Normal 14 3 8" xfId="6542" xr:uid="{223620D0-00E1-46B1-971E-65944670A9C0}"/>
    <cellStyle name="Normal 14 3 9" xfId="6543" xr:uid="{DDAC879A-78DF-4C9A-83B9-618C941EB386}"/>
    <cellStyle name="Normal 14 4" xfId="6544" xr:uid="{3621BC85-41A0-4F9E-9D4C-EE122BFC6644}"/>
    <cellStyle name="Normal 14 4 2" xfId="6545" xr:uid="{E90BDEE6-1A47-44DB-A88E-2FD0A27000A8}"/>
    <cellStyle name="Normal 14 4 2 2" xfId="6546" xr:uid="{593FC279-1233-442B-84C3-EBF938D54D9C}"/>
    <cellStyle name="Normal 14 4 3" xfId="6547" xr:uid="{403F5B37-156E-4ECB-9C2C-0DD038269119}"/>
    <cellStyle name="Normal 14 4 4" xfId="6548" xr:uid="{B333B899-0DE0-4728-BB0A-4010CDF734E6}"/>
    <cellStyle name="Normal 14 4 5" xfId="6549" xr:uid="{A6E58073-8353-4CFD-BFF4-200DFC4AF251}"/>
    <cellStyle name="Normal 14 5" xfId="6550" xr:uid="{9FEE4342-DFF4-44B1-A485-6C351D5503EB}"/>
    <cellStyle name="Normal 14 5 2" xfId="6551" xr:uid="{D6897351-7207-4699-B452-3DAD73F13F4F}"/>
    <cellStyle name="Normal 14 6" xfId="6552" xr:uid="{9F72CDD6-0861-42C1-B2E1-7F255EA91654}"/>
    <cellStyle name="Normal 14 7" xfId="6553" xr:uid="{BE422B33-C202-453E-ABED-62EEEC0BD104}"/>
    <cellStyle name="Normal 14 8" xfId="6554" xr:uid="{FE016CC0-399A-460E-A3E8-4AA03917451E}"/>
    <cellStyle name="Normal 14 9" xfId="6555" xr:uid="{930D8D3D-A8C8-4553-96ED-CF9CBA6BF64B}"/>
    <cellStyle name="Normal 140" xfId="6556" xr:uid="{1FD4E596-959D-4855-AA47-8D2B8DD52FC8}"/>
    <cellStyle name="Normal 141" xfId="6557" xr:uid="{8A70B808-578A-46C3-8550-DC0A3F5193EA}"/>
    <cellStyle name="Normal 142" xfId="6558" xr:uid="{6C4050CA-1750-4943-974D-DEBFF5A35835}"/>
    <cellStyle name="Normal 143" xfId="6559" xr:uid="{7C7DDBE9-3DE1-45A6-AE7E-82CC06013713}"/>
    <cellStyle name="Normal 144" xfId="6560" xr:uid="{F854D966-B9F9-46DD-9BAD-D5223248F5F7}"/>
    <cellStyle name="Normal 145" xfId="6561" xr:uid="{E47DEA99-3E51-4F95-BB34-E3F163EC93D5}"/>
    <cellStyle name="Normal 146" xfId="6562" xr:uid="{EA7A0775-CC5E-4052-9614-25D93C207942}"/>
    <cellStyle name="Normal 147" xfId="6563" xr:uid="{3FCE5D8F-60F6-4FD8-86B6-80CACDA28BCF}"/>
    <cellStyle name="Normal 148" xfId="6564" xr:uid="{210D4B32-FE40-4E09-8EB3-9631BF5C20FE}"/>
    <cellStyle name="Normal 15" xfId="6565" xr:uid="{5A1E4C34-7AC3-4158-A4EB-E5879CCFF74C}"/>
    <cellStyle name="Normal 15 2" xfId="6566" xr:uid="{7B612F9C-3754-49AE-86B2-C91D2CD67380}"/>
    <cellStyle name="Normal 15 2 2" xfId="6567" xr:uid="{0F992A63-E6A4-4A44-BCC1-F05FD2C3AA53}"/>
    <cellStyle name="Normal 15 2 3" xfId="6568" xr:uid="{40655003-1724-4410-9CC0-79DEC71DB21B}"/>
    <cellStyle name="Normal 15 2 4" xfId="6569" xr:uid="{E0E90A60-5FEF-4A71-8EAB-31E9241D02E1}"/>
    <cellStyle name="Normal 15 3" xfId="6570" xr:uid="{E49B23F8-AE3A-4E3F-B78F-5E4A1ACF3D6D}"/>
    <cellStyle name="Normal 15 3 2" xfId="6571" xr:uid="{0B32D794-DAC5-46AC-BCF8-61256F82D90E}"/>
    <cellStyle name="Normal 15 4" xfId="6572" xr:uid="{A8CEA4A8-A3B3-4045-9C30-863108B21158}"/>
    <cellStyle name="Normal 15 5" xfId="6573" xr:uid="{057F3D05-FA84-4ED6-80BD-33596F6FB0BF}"/>
    <cellStyle name="Normal 16" xfId="6574" xr:uid="{75433DFF-2A58-415A-BE82-D7A9AB872AEA}"/>
    <cellStyle name="Normal 16 2" xfId="6575" xr:uid="{C625868A-D79F-4BB3-8DC1-F6D37106DD62}"/>
    <cellStyle name="Normal 16 2 2" xfId="6576" xr:uid="{28F1464B-3087-46A5-B40C-58F19FBE43B5}"/>
    <cellStyle name="Normal 16 2 2 2" xfId="6577" xr:uid="{94788061-FC5A-4D3F-8DAB-B4CB7459CBEB}"/>
    <cellStyle name="Normal 16 2 3" xfId="6578" xr:uid="{C0864F8E-FF25-43C0-9B66-FF2422F346FF}"/>
    <cellStyle name="Normal 16 2 4" xfId="6579" xr:uid="{DB1B7AFE-0D1A-4BB4-8984-1C41994BFD42}"/>
    <cellStyle name="Normal 16 2 5" xfId="6580" xr:uid="{2F9AC280-4DC1-4DDE-98FC-B11FA57D2151}"/>
    <cellStyle name="Normal 16 3" xfId="6581" xr:uid="{41DF66D1-6963-4E66-A51F-6ACBF0415396}"/>
    <cellStyle name="Normal 16 3 2" xfId="6582" xr:uid="{696EB5FB-5949-4599-9365-3AD5DD715B56}"/>
    <cellStyle name="Normal 16 4" xfId="6583" xr:uid="{BA9382C2-4F93-4613-A66A-748ED35B67EC}"/>
    <cellStyle name="Normal 17" xfId="6584" xr:uid="{A64FE559-0E2E-43C4-983A-081433CD67A5}"/>
    <cellStyle name="Normal 17 10" xfId="6585" xr:uid="{4A642405-04F9-4F0F-B8C2-A5E656120CAB}"/>
    <cellStyle name="Normal 17 11" xfId="6586" xr:uid="{97B66FE4-8EE5-46B3-9450-28800A28FF93}"/>
    <cellStyle name="Normal 17 12" xfId="6587" xr:uid="{A39FA21C-C5E5-4063-8A68-A01442A8D48E}"/>
    <cellStyle name="Normal 17 13" xfId="6588" xr:uid="{325434A6-F9AF-4937-AA25-7285CB041D9B}"/>
    <cellStyle name="Normal 17 14" xfId="6589" xr:uid="{7B0613AA-7DAF-4663-AD25-05FD0512DB6A}"/>
    <cellStyle name="Normal 17 15" xfId="6590" xr:uid="{CE5D3277-1202-4FE4-B3DD-DFA899AD1F06}"/>
    <cellStyle name="Normal 17 16" xfId="6591" xr:uid="{E0CE55C4-6E25-4478-B887-90C162E13FF9}"/>
    <cellStyle name="Normal 17 2" xfId="6592" xr:uid="{20AE7B70-7940-4165-85AA-BC1E8F42DA55}"/>
    <cellStyle name="Normal 17 2 10" xfId="6593" xr:uid="{E6E106EC-8034-4645-B3F0-943CA7EE0EF9}"/>
    <cellStyle name="Normal 17 2 11" xfId="6594" xr:uid="{C786F3D4-2B13-46CF-B01A-4D7DAFCF5075}"/>
    <cellStyle name="Normal 17 2 12" xfId="6595" xr:uid="{87C7CA12-AFA2-4CF2-9013-8D251F4636C3}"/>
    <cellStyle name="Normal 17 2 13" xfId="6596" xr:uid="{C15AF8AB-534B-4D95-9413-0B39FA84EDB5}"/>
    <cellStyle name="Normal 17 2 14" xfId="6597" xr:uid="{F36F8F22-E5A7-4DEF-8AD3-B1753E23BC29}"/>
    <cellStyle name="Normal 17 2 15" xfId="6598" xr:uid="{207E74E6-E54B-42C4-80A3-26DDEF3EFA44}"/>
    <cellStyle name="Normal 17 2 2" xfId="6599" xr:uid="{55AE43EB-8036-497B-8935-76FA4FE95C08}"/>
    <cellStyle name="Normal 17 2 2 10" xfId="6600" xr:uid="{1EDB7B78-CD19-4419-BB9D-3ED284A11933}"/>
    <cellStyle name="Normal 17 2 2 11" xfId="6601" xr:uid="{36893A54-1FE5-4607-B790-C108D5886E16}"/>
    <cellStyle name="Normal 17 2 2 2" xfId="6602" xr:uid="{D303C18D-17BA-4C3A-91CD-FE6DD00BEF61}"/>
    <cellStyle name="Normal 17 2 2 2 2" xfId="6603" xr:uid="{E1D6D9E6-6DB4-4C7B-B4DF-4F3703532FD3}"/>
    <cellStyle name="Normal 17 2 2 2 2 2" xfId="6604" xr:uid="{31AA6955-550F-453B-A8B8-BDE3BACCDE18}"/>
    <cellStyle name="Normal 17 2 2 2 3" xfId="6605" xr:uid="{D2E799A3-17A7-451C-AF39-8AA88AA91C27}"/>
    <cellStyle name="Normal 17 2 2 2 4" xfId="6606" xr:uid="{F7611936-6282-40B7-8FE3-3168E9D8E102}"/>
    <cellStyle name="Normal 17 2 2 2 5" xfId="6607" xr:uid="{35887CB8-EDFC-4492-BA13-28FAAA4F03A7}"/>
    <cellStyle name="Normal 17 2 2 3" xfId="6608" xr:uid="{53A581FA-AB10-49BB-B3E3-1A554CCFCDB2}"/>
    <cellStyle name="Normal 17 2 2 3 2" xfId="6609" xr:uid="{290BEE68-A4AD-43C7-8F93-43EFD381595D}"/>
    <cellStyle name="Normal 17 2 2 4" xfId="6610" xr:uid="{B7106990-4C10-48C2-BE72-34ED024A14D1}"/>
    <cellStyle name="Normal 17 2 2 5" xfId="6611" xr:uid="{77A0C84D-E19C-414F-AD8F-30CC240A182A}"/>
    <cellStyle name="Normal 17 2 2 6" xfId="6612" xr:uid="{1C50AA78-063C-4C05-BD9E-A79F0E3CA6CB}"/>
    <cellStyle name="Normal 17 2 2 7" xfId="6613" xr:uid="{F0EEEC50-19F6-4689-B844-B2B79512EE0E}"/>
    <cellStyle name="Normal 17 2 2 8" xfId="6614" xr:uid="{CC7F3B0D-B8BE-4D1E-ACC8-88C143EC6E70}"/>
    <cellStyle name="Normal 17 2 2 9" xfId="6615" xr:uid="{F713C219-25E8-4A81-AACD-4C27E16B3ABB}"/>
    <cellStyle name="Normal 17 2 3" xfId="6616" xr:uid="{1BED72B8-A2CB-410E-9DFF-3F51DD6BD75E}"/>
    <cellStyle name="Normal 17 2 3 2" xfId="6617" xr:uid="{921DC4DE-97E0-4347-8C9D-981F7CC75668}"/>
    <cellStyle name="Normal 17 2 3 2 2" xfId="6618" xr:uid="{762962D0-B6EE-432C-BA03-4917DBCDCDFA}"/>
    <cellStyle name="Normal 17 2 3 3" xfId="6619" xr:uid="{CC504722-9BF0-4EC4-97A0-E26C143FD384}"/>
    <cellStyle name="Normal 17 2 3 4" xfId="6620" xr:uid="{4D8757DC-75C1-403D-99C0-FB568CB14136}"/>
    <cellStyle name="Normal 17 2 3 5" xfId="6621" xr:uid="{05EB0676-912F-4E75-9DE1-EF06EE7D677D}"/>
    <cellStyle name="Normal 17 2 4" xfId="6622" xr:uid="{660256C5-39A0-4E25-800A-39FE3F1E1115}"/>
    <cellStyle name="Normal 17 2 4 2" xfId="6623" xr:uid="{228CA1E8-25D7-4DB5-800A-38B1713B7941}"/>
    <cellStyle name="Normal 17 2 5" xfId="6624" xr:uid="{8691CF45-A8A0-4D9B-BDA0-01E233532118}"/>
    <cellStyle name="Normal 17 2 6" xfId="6625" xr:uid="{8FEBAAA8-953C-48CB-AD7A-2D35B07A00AA}"/>
    <cellStyle name="Normal 17 2 7" xfId="6626" xr:uid="{9BD09F07-DEE8-43F7-B47F-F4F92CD20AC8}"/>
    <cellStyle name="Normal 17 2 8" xfId="6627" xr:uid="{36407EF8-B256-4E06-ABA6-6215C4BF1A1D}"/>
    <cellStyle name="Normal 17 2 9" xfId="6628" xr:uid="{0F54AE39-29C3-4168-913D-76761B9444CD}"/>
    <cellStyle name="Normal 17 3" xfId="6629" xr:uid="{9FAFDF74-686D-4A8E-A501-058DA5D7CD6E}"/>
    <cellStyle name="Normal 17 3 10" xfId="6630" xr:uid="{02155EF0-653C-430D-AC8E-82245E05BA6A}"/>
    <cellStyle name="Normal 17 3 11" xfId="6631" xr:uid="{2A52FD6C-74E6-4273-9036-A8018C5D47E5}"/>
    <cellStyle name="Normal 17 3 12" xfId="6632" xr:uid="{E1F947F1-AC61-43B2-9AFD-983E0B262A5E}"/>
    <cellStyle name="Normal 17 3 2" xfId="6633" xr:uid="{30A7FFE6-5998-4E3C-9374-B7DD9528D4CD}"/>
    <cellStyle name="Normal 17 3 2 2" xfId="6634" xr:uid="{108A8926-D7D2-4BE0-8263-1478E95B3ABB}"/>
    <cellStyle name="Normal 17 3 2 2 2" xfId="6635" xr:uid="{B2860B1E-5269-4C6F-837C-6741866774E7}"/>
    <cellStyle name="Normal 17 3 2 3" xfId="6636" xr:uid="{C2CBE096-304C-425D-BD23-956EC73B24F5}"/>
    <cellStyle name="Normal 17 3 2 4" xfId="6637" xr:uid="{1BA556EB-4AE0-48B1-9D2B-4F023036EF6B}"/>
    <cellStyle name="Normal 17 3 2 5" xfId="6638" xr:uid="{BC8E2D45-B046-4C68-A16B-0409BFD8270B}"/>
    <cellStyle name="Normal 17 3 3" xfId="6639" xr:uid="{CB7E6B5E-10D2-45CA-8454-ED90DFAECAD7}"/>
    <cellStyle name="Normal 17 3 3 2" xfId="6640" xr:uid="{70EBFD3C-6898-4FB7-8FD9-60BE51C53DF9}"/>
    <cellStyle name="Normal 17 3 4" xfId="6641" xr:uid="{B2FB498B-FFEC-4E9D-AB80-7986B4175D83}"/>
    <cellStyle name="Normal 17 3 5" xfId="6642" xr:uid="{2F41C4C1-2FEF-481C-83DF-2A7F4F2051F3}"/>
    <cellStyle name="Normal 17 3 6" xfId="6643" xr:uid="{15FF7F4A-1F8E-4131-85B4-4E0DCDA8FDC4}"/>
    <cellStyle name="Normal 17 3 7" xfId="6644" xr:uid="{4E6D3537-B727-4B35-BB20-AEF8F7FDF1B9}"/>
    <cellStyle name="Normal 17 3 8" xfId="6645" xr:uid="{454F631D-5BB6-443B-B87B-D928BF40D1ED}"/>
    <cellStyle name="Normal 17 3 9" xfId="6646" xr:uid="{3AE0A400-2569-4B84-884B-DF89DB383F78}"/>
    <cellStyle name="Normal 17 4" xfId="6647" xr:uid="{7583B87A-C737-47DE-BDA4-A8C20D6059F8}"/>
    <cellStyle name="Normal 17 4 2" xfId="6648" xr:uid="{C0DF7664-0E1F-4A58-921D-B1E5D8D5088F}"/>
    <cellStyle name="Normal 17 4 2 2" xfId="6649" xr:uid="{4AC3013F-11B0-4C79-9E8A-5CA3CE4E86AC}"/>
    <cellStyle name="Normal 17 4 3" xfId="6650" xr:uid="{6DB7D351-BC1D-4B94-A1FC-CF747D871DF2}"/>
    <cellStyle name="Normal 17 4 4" xfId="6651" xr:uid="{9C54F8E2-CBBA-4745-872A-DE2760BCCC73}"/>
    <cellStyle name="Normal 17 4 5" xfId="6652" xr:uid="{B090F689-3521-46AB-A8FC-53CF456CE263}"/>
    <cellStyle name="Normal 17 5" xfId="6653" xr:uid="{FACFD7BA-75FC-4B6C-8E2A-C11E00376399}"/>
    <cellStyle name="Normal 17 5 2" xfId="6654" xr:uid="{2D5C3B04-A83C-4798-85D1-64C887F273FD}"/>
    <cellStyle name="Normal 17 6" xfId="6655" xr:uid="{BB7DED79-B7D8-4F0A-B1FC-7F3BB6B82CAC}"/>
    <cellStyle name="Normal 17 7" xfId="6656" xr:uid="{1EF9F2F6-CF77-41BF-9325-013C56545D5F}"/>
    <cellStyle name="Normal 17 8" xfId="6657" xr:uid="{545E9756-F32A-4DA5-A9DE-FE0FE7F8A39E}"/>
    <cellStyle name="Normal 17 9" xfId="6658" xr:uid="{B147C395-5931-4318-804D-B8E4DC82A3A0}"/>
    <cellStyle name="Normal 18" xfId="6659" xr:uid="{FB317411-C543-4B64-BC2E-9A92A94E6FD1}"/>
    <cellStyle name="Normal 18 10" xfId="6660" xr:uid="{F3972DDB-3C95-4A36-9521-D9C00BDD1BF1}"/>
    <cellStyle name="Normal 18 11" xfId="6661" xr:uid="{3376D19F-8E49-4E99-A694-4C762F61A886}"/>
    <cellStyle name="Normal 18 12" xfId="6662" xr:uid="{B57B93D4-3241-45D3-8673-0FDC78950700}"/>
    <cellStyle name="Normal 18 13" xfId="6663" xr:uid="{04C54134-0842-488C-A133-8F9F23D94C0C}"/>
    <cellStyle name="Normal 18 14" xfId="6664" xr:uid="{85817F1E-1DCB-48C3-B73A-92FF51D66B8F}"/>
    <cellStyle name="Normal 18 15" xfId="6665" xr:uid="{70F59776-098D-4E13-8A09-5DDE85A3D0EC}"/>
    <cellStyle name="Normal 18 16" xfId="6666" xr:uid="{9535F474-CC32-433A-967F-EA6D31BC459A}"/>
    <cellStyle name="Normal 18 2" xfId="6667" xr:uid="{F6A3C606-41E3-4A05-8208-12C5FC226C5C}"/>
    <cellStyle name="Normal 18 2 10" xfId="6668" xr:uid="{427B3707-C540-4AEE-94E9-0581A1D62FF0}"/>
    <cellStyle name="Normal 18 2 11" xfId="6669" xr:uid="{1FE19BF4-D2B3-468F-8F6D-EB62C0BFB4E0}"/>
    <cellStyle name="Normal 18 2 12" xfId="6670" xr:uid="{4562B80F-FBE1-4D8E-8A53-78DF44017123}"/>
    <cellStyle name="Normal 18 2 13" xfId="6671" xr:uid="{F30022C3-1867-4F25-9207-17786DA7FD0E}"/>
    <cellStyle name="Normal 18 2 14" xfId="6672" xr:uid="{28FE20B8-3878-4DB6-9B10-399AC4546268}"/>
    <cellStyle name="Normal 18 2 2" xfId="6673" xr:uid="{BD86E88F-6952-4EFE-90E0-ACB2D9FFB67A}"/>
    <cellStyle name="Normal 18 2 2 10" xfId="6674" xr:uid="{02436036-C8E8-4C14-BFFB-87199D60382E}"/>
    <cellStyle name="Normal 18 2 2 11" xfId="6675" xr:uid="{51DF6BA3-09C4-459D-8F48-7FFD42147A37}"/>
    <cellStyle name="Normal 18 2 2 2" xfId="6676" xr:uid="{C52B89A6-8EFB-410F-9827-280334E4F7A7}"/>
    <cellStyle name="Normal 18 2 2 2 2" xfId="6677" xr:uid="{D8900EB1-C881-405B-AF64-191776153D7B}"/>
    <cellStyle name="Normal 18 2 2 2 2 2" xfId="6678" xr:uid="{74CD3520-DCEE-4465-8656-37B8DA6DE2F4}"/>
    <cellStyle name="Normal 18 2 2 2 3" xfId="6679" xr:uid="{72BB9087-79C7-4EF0-9B4C-564CA880B188}"/>
    <cellStyle name="Normal 18 2 2 2 4" xfId="6680" xr:uid="{A5AAE77B-C5FA-4B0E-8972-DA826490A453}"/>
    <cellStyle name="Normal 18 2 2 2 5" xfId="6681" xr:uid="{2E192473-5D35-488B-81E6-34DD0879FCB4}"/>
    <cellStyle name="Normal 18 2 2 3" xfId="6682" xr:uid="{E8692183-6140-48A5-9877-31818BD8FE2F}"/>
    <cellStyle name="Normal 18 2 2 3 2" xfId="6683" xr:uid="{2E3487B6-B9FF-4C6A-9E72-70337DE01A46}"/>
    <cellStyle name="Normal 18 2 2 4" xfId="6684" xr:uid="{DA4301EF-7D34-463F-A21C-CBF297D40711}"/>
    <cellStyle name="Normal 18 2 2 5" xfId="6685" xr:uid="{646276AF-F43C-4B52-9A5F-FF45B229E7A1}"/>
    <cellStyle name="Normal 18 2 2 6" xfId="6686" xr:uid="{2A619AD4-BFD3-4BE3-90F1-2F7E2CF4B1DB}"/>
    <cellStyle name="Normal 18 2 2 7" xfId="6687" xr:uid="{7A498329-7889-41A3-A647-1E8E544A6DB1}"/>
    <cellStyle name="Normal 18 2 2 8" xfId="6688" xr:uid="{BD01B42C-E2E3-4DC1-A163-6404DF3830C7}"/>
    <cellStyle name="Normal 18 2 2 9" xfId="6689" xr:uid="{9FD310CC-A8C4-4ED1-8780-9E42C6C22437}"/>
    <cellStyle name="Normal 18 2 3" xfId="6690" xr:uid="{08B2E1AD-6D0F-43CF-9E17-CEA50B4BEEA0}"/>
    <cellStyle name="Normal 18 2 3 2" xfId="6691" xr:uid="{81B3B730-BE90-4686-B39E-D07A318C6D85}"/>
    <cellStyle name="Normal 18 2 3 2 2" xfId="6692" xr:uid="{B9CAAB0E-F9A7-40C3-8A9F-1DF952DCB878}"/>
    <cellStyle name="Normal 18 2 3 3" xfId="6693" xr:uid="{171FD452-00A4-437C-A246-912A1351A882}"/>
    <cellStyle name="Normal 18 2 3 4" xfId="6694" xr:uid="{1E3E0B4E-C2F5-4B8F-937C-5B9AEC97BE62}"/>
    <cellStyle name="Normal 18 2 3 5" xfId="6695" xr:uid="{8CE10509-0192-41A9-A56A-D2945A046206}"/>
    <cellStyle name="Normal 18 2 4" xfId="6696" xr:uid="{500CB7DC-5C1F-4BD3-A868-3426724A52CD}"/>
    <cellStyle name="Normal 18 2 4 2" xfId="6697" xr:uid="{DE981000-0D74-490F-BC59-37371BB832EC}"/>
    <cellStyle name="Normal 18 2 5" xfId="6698" xr:uid="{2DF40F65-9F00-434A-BBC9-4635BC045B76}"/>
    <cellStyle name="Normal 18 2 6" xfId="6699" xr:uid="{B402EB3B-AF3A-4689-9272-456A5E7A0659}"/>
    <cellStyle name="Normal 18 2 7" xfId="6700" xr:uid="{95D0F0C0-62EC-47C1-84B1-26B13AD87189}"/>
    <cellStyle name="Normal 18 2 8" xfId="6701" xr:uid="{51EB4F63-ED3F-4BF5-8607-EEC233879EA2}"/>
    <cellStyle name="Normal 18 2 9" xfId="6702" xr:uid="{3715CA37-58AC-4058-85D7-87C51E377569}"/>
    <cellStyle name="Normal 18 3" xfId="6703" xr:uid="{DACF7A12-0FEE-4FA8-BFEE-65267BE1E706}"/>
    <cellStyle name="Normal 18 3 10" xfId="6704" xr:uid="{DF7F465F-F92A-4B4A-BB70-C23C183AFDF0}"/>
    <cellStyle name="Normal 18 3 11" xfId="6705" xr:uid="{46867F56-8322-4005-A5C2-E3366A26B880}"/>
    <cellStyle name="Normal 18 3 2" xfId="6706" xr:uid="{E7407E06-A946-4A28-AAD2-48BB1975E1A3}"/>
    <cellStyle name="Normal 18 3 2 2" xfId="6707" xr:uid="{94F26677-F5B6-4A4F-8A45-FC0C015BE56D}"/>
    <cellStyle name="Normal 18 3 2 2 2" xfId="6708" xr:uid="{EBE39B2B-7F29-43CF-9452-40A27650D543}"/>
    <cellStyle name="Normal 18 3 2 3" xfId="6709" xr:uid="{5110D228-D340-42E4-90F7-24ACDC566DA4}"/>
    <cellStyle name="Normal 18 3 2 4" xfId="6710" xr:uid="{93EC8C57-C1AB-4956-A7CD-0C0F55C11578}"/>
    <cellStyle name="Normal 18 3 2 5" xfId="6711" xr:uid="{1FDBDA04-5D90-413F-9C59-ABCCD62BAF2A}"/>
    <cellStyle name="Normal 18 3 3" xfId="6712" xr:uid="{67937E11-1C73-46AE-9B37-A43C1953AE76}"/>
    <cellStyle name="Normal 18 3 3 2" xfId="6713" xr:uid="{5A33CC81-79B2-4ACB-8C65-D7C94DBCD05D}"/>
    <cellStyle name="Normal 18 3 4" xfId="6714" xr:uid="{B9DAA52F-FD76-47E8-8290-3B93645E401C}"/>
    <cellStyle name="Normal 18 3 5" xfId="6715" xr:uid="{90A71A01-054F-4438-9561-2F576899E3F2}"/>
    <cellStyle name="Normal 18 3 6" xfId="6716" xr:uid="{1D56505E-4C72-4EDC-9787-68C5680241F6}"/>
    <cellStyle name="Normal 18 3 7" xfId="6717" xr:uid="{2A2240CA-17AF-4206-81E8-1F862169E0EA}"/>
    <cellStyle name="Normal 18 3 8" xfId="6718" xr:uid="{DE0DCD23-0104-4BD0-B3D0-E6F3578E673C}"/>
    <cellStyle name="Normal 18 3 9" xfId="6719" xr:uid="{E0147299-EEA1-4DE6-872A-7DD6A088A42B}"/>
    <cellStyle name="Normal 18 4" xfId="6720" xr:uid="{D786E599-87E5-46E4-B2CB-9EFC8518B2B1}"/>
    <cellStyle name="Normal 18 4 2" xfId="6721" xr:uid="{D953F2AB-CDBC-4030-A1ED-538523D4ED52}"/>
    <cellStyle name="Normal 18 4 2 2" xfId="6722" xr:uid="{22D452C9-1E15-4169-8153-27D88F0BE71C}"/>
    <cellStyle name="Normal 18 4 3" xfId="6723" xr:uid="{812735E2-5241-44DC-A0BC-F5CBB07BF36A}"/>
    <cellStyle name="Normal 18 4 4" xfId="6724" xr:uid="{0E16AC1F-4221-4E83-8508-D75F8F2BE599}"/>
    <cellStyle name="Normal 18 4 5" xfId="6725" xr:uid="{96F9E2EA-3DD2-4F9D-A099-B028243D2AC7}"/>
    <cellStyle name="Normal 18 5" xfId="6726" xr:uid="{11F39204-C86A-4E0E-92A3-AFF21129F367}"/>
    <cellStyle name="Normal 18 5 2" xfId="6727" xr:uid="{126D220A-84D3-4B52-9950-A32FB979F37E}"/>
    <cellStyle name="Normal 18 6" xfId="6728" xr:uid="{8B4F7D27-B33C-418B-9F25-CE5B9BC9BE46}"/>
    <cellStyle name="Normal 18 7" xfId="6729" xr:uid="{B567D7B7-2F73-4D14-92D2-5C8775C80AEF}"/>
    <cellStyle name="Normal 18 8" xfId="6730" xr:uid="{528679BB-6C41-4EFD-BBA8-57FC4362F649}"/>
    <cellStyle name="Normal 18 9" xfId="6731" xr:uid="{1E771527-05D4-469C-AC77-27A69FE5EB1B}"/>
    <cellStyle name="Normal 19" xfId="6732" xr:uid="{7CE30B77-8372-49B5-A6C9-F493FD8973B2}"/>
    <cellStyle name="Normal 19 10" xfId="6733" xr:uid="{03C6A5B0-EFCA-4E90-82DE-0B21EA393A64}"/>
    <cellStyle name="Normal 19 11" xfId="6734" xr:uid="{50C89060-C0A4-471E-8FFA-D2DE82E6ABF3}"/>
    <cellStyle name="Normal 19 12" xfId="6735" xr:uid="{E01A5117-BAE8-42DE-819E-63A3CC141FC3}"/>
    <cellStyle name="Normal 19 13" xfId="6736" xr:uid="{7CA53ED6-9C7C-4C85-9458-244A471853F0}"/>
    <cellStyle name="Normal 19 14" xfId="6737" xr:uid="{77A58CE3-88C0-46FE-96DB-08483C2BC3CE}"/>
    <cellStyle name="Normal 19 15" xfId="6738" xr:uid="{53DAFFB2-01F3-40EE-B0C8-881233FF5BC8}"/>
    <cellStyle name="Normal 19 16" xfId="6739" xr:uid="{72116694-7215-471A-91F6-E933D0E3E343}"/>
    <cellStyle name="Normal 19 2" xfId="6740" xr:uid="{62DB63D9-22FE-4593-BD57-2C53CA27B8E3}"/>
    <cellStyle name="Normal 19 2 10" xfId="6741" xr:uid="{B77AE7EA-E38C-4DC6-A947-B3CC42A488BA}"/>
    <cellStyle name="Normal 19 2 11" xfId="6742" xr:uid="{78D7200F-4E84-4BDB-904F-F329585B976C}"/>
    <cellStyle name="Normal 19 2 12" xfId="6743" xr:uid="{AFD241C7-26C3-4CAB-B1B3-F719B08233F1}"/>
    <cellStyle name="Normal 19 2 13" xfId="6744" xr:uid="{D720CCF8-A256-40AE-8D5E-AE0F475E3E44}"/>
    <cellStyle name="Normal 19 2 14" xfId="6745" xr:uid="{C9A97C4C-6447-4C45-A32A-F78608462660}"/>
    <cellStyle name="Normal 19 2 2" xfId="6746" xr:uid="{8597D622-5AE7-4777-BA05-5A4CEF7ADD71}"/>
    <cellStyle name="Normal 19 2 2 10" xfId="6747" xr:uid="{A090D656-4C3D-448B-9B91-6A6A5692CF45}"/>
    <cellStyle name="Normal 19 2 2 11" xfId="6748" xr:uid="{807755FF-2F78-49A2-B843-9E9640E8A956}"/>
    <cellStyle name="Normal 19 2 2 2" xfId="6749" xr:uid="{1001EC63-B831-484A-9A2C-73FFDCE309F5}"/>
    <cellStyle name="Normal 19 2 2 2 2" xfId="6750" xr:uid="{BB383974-4193-4850-9723-A5CB9BD73913}"/>
    <cellStyle name="Normal 19 2 2 2 2 2" xfId="6751" xr:uid="{000F384A-02A3-452F-9607-C40FB81B8E47}"/>
    <cellStyle name="Normal 19 2 2 2 3" xfId="6752" xr:uid="{A8938928-9B76-46A2-8047-0D235C7C8521}"/>
    <cellStyle name="Normal 19 2 2 2 4" xfId="6753" xr:uid="{8671FFF8-A4F1-4F4D-BC24-6A2503CD2995}"/>
    <cellStyle name="Normal 19 2 2 2 5" xfId="6754" xr:uid="{BD94CDA3-EEBA-45BE-84C9-AB4099DF2FBD}"/>
    <cellStyle name="Normal 19 2 2 3" xfId="6755" xr:uid="{A4A1FAF4-8C0A-4A0F-AE2F-A878EC3318D8}"/>
    <cellStyle name="Normal 19 2 2 3 2" xfId="6756" xr:uid="{E9E3BD16-5E7E-4F99-9F2B-7FB912EAE959}"/>
    <cellStyle name="Normal 19 2 2 4" xfId="6757" xr:uid="{2121AD47-A23B-44B7-B604-B2607CEF0CE8}"/>
    <cellStyle name="Normal 19 2 2 5" xfId="6758" xr:uid="{FC1B550E-E593-4910-BBBD-B360214255F9}"/>
    <cellStyle name="Normal 19 2 2 6" xfId="6759" xr:uid="{4D4C1118-7771-4CB6-B5E1-E520AABF16B9}"/>
    <cellStyle name="Normal 19 2 2 7" xfId="6760" xr:uid="{667548EE-C0BD-44D5-98DE-253FD3EAF582}"/>
    <cellStyle name="Normal 19 2 2 8" xfId="6761" xr:uid="{65BD5FC8-A338-4420-B20D-B7DF3D5462F0}"/>
    <cellStyle name="Normal 19 2 2 9" xfId="6762" xr:uid="{2FF235BF-2D7B-436B-A9AC-C971F75C5168}"/>
    <cellStyle name="Normal 19 2 3" xfId="6763" xr:uid="{DA68A080-1955-41EE-ABFA-93D9BEB24CAB}"/>
    <cellStyle name="Normal 19 2 3 2" xfId="6764" xr:uid="{5C26B54F-B704-4BF5-8C34-F020088674FC}"/>
    <cellStyle name="Normal 19 2 3 2 2" xfId="6765" xr:uid="{30CC09E6-CC2C-449A-A79F-C6085380A1D0}"/>
    <cellStyle name="Normal 19 2 3 3" xfId="6766" xr:uid="{14FF32D7-0EE9-447F-ACE0-F3992EB705CD}"/>
    <cellStyle name="Normal 19 2 3 4" xfId="6767" xr:uid="{D4DF8568-0C4B-43C4-8EF8-6E5A9EB69361}"/>
    <cellStyle name="Normal 19 2 3 5" xfId="6768" xr:uid="{FBB7277A-AA01-44C3-91C9-89EE9F39AB80}"/>
    <cellStyle name="Normal 19 2 4" xfId="6769" xr:uid="{6CD74673-39F8-4D8F-B55B-ED0480FB85DE}"/>
    <cellStyle name="Normal 19 2 4 2" xfId="6770" xr:uid="{8D94F089-05E4-4814-B61B-2B5180BCA7A5}"/>
    <cellStyle name="Normal 19 2 5" xfId="6771" xr:uid="{55DCB528-A5AE-4591-A325-B4DA60177B10}"/>
    <cellStyle name="Normal 19 2 6" xfId="6772" xr:uid="{8CB2C0FF-EF08-41F3-8BB7-EC6FE96A8662}"/>
    <cellStyle name="Normal 19 2 7" xfId="6773" xr:uid="{28590AA8-9FC2-47E5-993B-9AD322E7F025}"/>
    <cellStyle name="Normal 19 2 8" xfId="6774" xr:uid="{B61A04C8-8CF6-4B78-A7CB-1A9EC5E6BB5A}"/>
    <cellStyle name="Normal 19 2 9" xfId="6775" xr:uid="{93D39344-31F7-4B99-AC66-43DB0501CA90}"/>
    <cellStyle name="Normal 19 3" xfId="6776" xr:uid="{D7C0FCBB-DB49-4DCC-A2CC-033E06E36C17}"/>
    <cellStyle name="Normal 19 3 10" xfId="6777" xr:uid="{BFF268E7-82C5-4FE4-8F56-6132D95B0E6F}"/>
    <cellStyle name="Normal 19 3 11" xfId="6778" xr:uid="{80ECF086-7046-4D3C-AFDD-FA824CB24587}"/>
    <cellStyle name="Normal 19 3 2" xfId="6779" xr:uid="{947E2633-2233-4C53-B14B-77C1575C2CCC}"/>
    <cellStyle name="Normal 19 3 2 2" xfId="6780" xr:uid="{93B0D44B-91D2-4D6D-8088-F9E992324AE4}"/>
    <cellStyle name="Normal 19 3 2 2 2" xfId="6781" xr:uid="{7D94E620-3B72-4603-A727-C5413586456C}"/>
    <cellStyle name="Normal 19 3 2 3" xfId="6782" xr:uid="{15E16407-F76D-4B74-807B-A974DD1A2DCB}"/>
    <cellStyle name="Normal 19 3 2 4" xfId="6783" xr:uid="{6CEABF87-B125-4109-949D-517D90A24B2F}"/>
    <cellStyle name="Normal 19 3 2 5" xfId="6784" xr:uid="{A38F3FFC-4201-4CCA-BCEA-56505B48A475}"/>
    <cellStyle name="Normal 19 3 3" xfId="6785" xr:uid="{7FB49EE6-C4D1-4A93-A113-ADE4F71C9C10}"/>
    <cellStyle name="Normal 19 3 3 2" xfId="6786" xr:uid="{96926816-E8AE-4538-A578-D0ABAF71E89B}"/>
    <cellStyle name="Normal 19 3 4" xfId="6787" xr:uid="{0FC32327-C8A8-4AA2-BFA4-5F4CBF8BE160}"/>
    <cellStyle name="Normal 19 3 5" xfId="6788" xr:uid="{D607BC1A-FD6C-456A-8063-7FA67B968CFA}"/>
    <cellStyle name="Normal 19 3 6" xfId="6789" xr:uid="{5BAC7823-DFAE-4277-9AD1-19B340C3FC07}"/>
    <cellStyle name="Normal 19 3 7" xfId="6790" xr:uid="{77B4BF7E-D0D4-4FC8-A7B9-774C5823293D}"/>
    <cellStyle name="Normal 19 3 8" xfId="6791" xr:uid="{9E4962D1-C3BB-4E0C-AEB5-402D4A07672C}"/>
    <cellStyle name="Normal 19 3 9" xfId="6792" xr:uid="{DC0AC8FF-E6F6-4F41-B9F3-E7F61459FC14}"/>
    <cellStyle name="Normal 19 4" xfId="6793" xr:uid="{1A04BFC1-C241-44DF-8A61-933A308FDBAF}"/>
    <cellStyle name="Normal 19 4 2" xfId="6794" xr:uid="{AB7D242E-51FD-415D-B7CD-FA2981D6DBA3}"/>
    <cellStyle name="Normal 19 4 2 2" xfId="6795" xr:uid="{31FEE864-28E5-42C4-A358-4EAEB339B3E2}"/>
    <cellStyle name="Normal 19 4 3" xfId="6796" xr:uid="{5910DA52-9189-4D0A-9103-3DBB9DD97080}"/>
    <cellStyle name="Normal 19 4 4" xfId="6797" xr:uid="{F882C6E8-31CE-4375-9579-E8E650C148C6}"/>
    <cellStyle name="Normal 19 4 5" xfId="6798" xr:uid="{89622444-5FBF-428A-BE83-7A6881B4EFC9}"/>
    <cellStyle name="Normal 19 5" xfId="6799" xr:uid="{B5D59483-FB92-47C7-9487-C1C1B34C3223}"/>
    <cellStyle name="Normal 19 5 2" xfId="6800" xr:uid="{878ACC9C-A5D6-446C-92EC-4CBD760D84C8}"/>
    <cellStyle name="Normal 19 6" xfId="6801" xr:uid="{FACC5799-41F5-4BE9-BFB7-71FE0D381E4E}"/>
    <cellStyle name="Normal 19 7" xfId="6802" xr:uid="{2DAC8F13-E25D-449D-A6BA-347F9FDBFF11}"/>
    <cellStyle name="Normal 19 8" xfId="6803" xr:uid="{10A37854-A5CF-4A19-9B4A-9927A8B6B135}"/>
    <cellStyle name="Normal 19 9" xfId="6804" xr:uid="{297F5FDA-1F80-46D6-A0E0-B31DF5D622A9}"/>
    <cellStyle name="Normal 2" xfId="4" xr:uid="{A551BC13-9480-4424-9AE8-9DA486F21E4F}"/>
    <cellStyle name="Normal 2 10" xfId="6806" xr:uid="{B3A91581-B528-4071-89EF-3D7E651BF2DA}"/>
    <cellStyle name="Normal 2 10 10" xfId="6807" xr:uid="{7D96B462-2D58-4B02-94F6-4BC9E447D2A5}"/>
    <cellStyle name="Normal 2 10 11" xfId="6808" xr:uid="{C048C915-250E-42BA-971A-C5B4F5A849EC}"/>
    <cellStyle name="Normal 2 10 12" xfId="6809" xr:uid="{31DF37BA-11A9-4248-9FCA-CBAC51019DE8}"/>
    <cellStyle name="Normal 2 10 13" xfId="6810" xr:uid="{8385970C-1EAD-4E97-8416-47A563B8F864}"/>
    <cellStyle name="Normal 2 10 14" xfId="6811" xr:uid="{7F0D0D7A-509F-4ED5-93D4-EE0B085779BD}"/>
    <cellStyle name="Normal 2 10 2" xfId="6812" xr:uid="{321B419D-61E1-442C-B87A-A6F266469BE8}"/>
    <cellStyle name="Normal 2 10 2 10" xfId="6813" xr:uid="{876BCD57-9BA6-4822-A10E-AC75424C0FF5}"/>
    <cellStyle name="Normal 2 10 2 11" xfId="6814" xr:uid="{2BBC2A44-36D6-42FC-A676-BA3CE7A75C8D}"/>
    <cellStyle name="Normal 2 10 2 12" xfId="6815" xr:uid="{7645619B-7BBC-4579-AD79-B069610D0487}"/>
    <cellStyle name="Normal 2 10 2 13" xfId="6816" xr:uid="{27078519-FCFF-4934-B829-BCDFFA82E021}"/>
    <cellStyle name="Normal 2 10 2 2" xfId="6817" xr:uid="{A0DDCBCB-1EDE-4E2F-BE4A-0CC55AE97D72}"/>
    <cellStyle name="Normal 2 10 2 2 10" xfId="6818" xr:uid="{9F367673-1755-4558-A090-C9C902E52970}"/>
    <cellStyle name="Normal 2 10 2 2 11" xfId="6819" xr:uid="{A84C5CC6-CFAC-488E-9665-345727684167}"/>
    <cellStyle name="Normal 2 10 2 2 2" xfId="6820" xr:uid="{25FF2A4C-CE4D-45E1-A595-2D8FFCA9DE74}"/>
    <cellStyle name="Normal 2 10 2 2 2 2" xfId="6821" xr:uid="{BF752A53-0B29-413E-BCF3-E7F09C1B129F}"/>
    <cellStyle name="Normal 2 10 2 2 2 2 2" xfId="6822" xr:uid="{7E11DA4F-1850-437E-ADF7-A2FEDFF60489}"/>
    <cellStyle name="Normal 2 10 2 2 2 3" xfId="6823" xr:uid="{58F93710-103D-4525-ACCE-F2393059B4B0}"/>
    <cellStyle name="Normal 2 10 2 2 2 4" xfId="6824" xr:uid="{5BDCCBCD-6540-47C6-A378-A54FF4DB18F1}"/>
    <cellStyle name="Normal 2 10 2 2 2 5" xfId="6825" xr:uid="{7414EB6B-9370-4617-8EE5-485A7A270DB7}"/>
    <cellStyle name="Normal 2 10 2 2 3" xfId="6826" xr:uid="{82057C19-3F79-4E11-94A5-2A3A812C1F5B}"/>
    <cellStyle name="Normal 2 10 2 2 3 2" xfId="6827" xr:uid="{3AC50990-5262-465F-9719-148EAA87B6A3}"/>
    <cellStyle name="Normal 2 10 2 2 4" xfId="6828" xr:uid="{D7FD979F-66D6-400E-93CB-47003FC85E58}"/>
    <cellStyle name="Normal 2 10 2 2 5" xfId="6829" xr:uid="{6253E5AC-E95B-4B9C-B832-7968D0EDBA98}"/>
    <cellStyle name="Normal 2 10 2 2 6" xfId="6830" xr:uid="{C29DD5CD-1983-4915-AF3F-B6D4BF203D23}"/>
    <cellStyle name="Normal 2 10 2 2 7" xfId="6831" xr:uid="{3C014DFA-2748-4FB5-9593-D2CDB95BA30C}"/>
    <cellStyle name="Normal 2 10 2 2 8" xfId="6832" xr:uid="{F6F903D3-7B99-49F1-BF01-792D856A0E49}"/>
    <cellStyle name="Normal 2 10 2 2 9" xfId="6833" xr:uid="{3C0E4770-0DA6-4C36-967A-E12190536510}"/>
    <cellStyle name="Normal 2 10 2 3" xfId="6834" xr:uid="{8032ECE0-CB31-404B-9762-ED7C8A18408D}"/>
    <cellStyle name="Normal 2 10 2 3 2" xfId="6835" xr:uid="{D74114E1-EA1F-42D5-8FE2-356E0904B27D}"/>
    <cellStyle name="Normal 2 10 2 3 2 2" xfId="6836" xr:uid="{3D51BD15-2B34-480E-9657-873C57BDB9A4}"/>
    <cellStyle name="Normal 2 10 2 3 3" xfId="6837" xr:uid="{655429A7-58F1-4FDB-BE5B-CDE719D73888}"/>
    <cellStyle name="Normal 2 10 2 3 4" xfId="6838" xr:uid="{621D8E1F-7DF5-47D4-A9D5-AF6D1485A74D}"/>
    <cellStyle name="Normal 2 10 2 3 5" xfId="6839" xr:uid="{739984ED-989B-441D-A290-3673E69ECB09}"/>
    <cellStyle name="Normal 2 10 2 4" xfId="6840" xr:uid="{8FF79B5A-253F-4DF2-B61C-8C0A2D68DFF9}"/>
    <cellStyle name="Normal 2 10 2 4 2" xfId="6841" xr:uid="{5E6DB509-A4D9-4DC9-986F-8BA767C3710D}"/>
    <cellStyle name="Normal 2 10 2 5" xfId="6842" xr:uid="{E7305446-52D0-4152-9D56-EBF288413E66}"/>
    <cellStyle name="Normal 2 10 2 6" xfId="6843" xr:uid="{D4C5B563-D209-426A-BF67-2F6B07D424DF}"/>
    <cellStyle name="Normal 2 10 2 7" xfId="6844" xr:uid="{BA31DF6F-F3A8-4555-B9BF-856914A80E4C}"/>
    <cellStyle name="Normal 2 10 2 8" xfId="6845" xr:uid="{8EFC8C9F-8C8D-4D7F-BFFA-FCB90F2C05FA}"/>
    <cellStyle name="Normal 2 10 2 9" xfId="6846" xr:uid="{D27A600A-FB19-489D-87B7-3C35890B2E49}"/>
    <cellStyle name="Normal 2 10 3" xfId="6847" xr:uid="{68533173-132B-4F22-926E-B87D249727AB}"/>
    <cellStyle name="Normal 2 10 3 10" xfId="6848" xr:uid="{7BE82A0A-EA67-4BCC-928E-05352FF2E4B0}"/>
    <cellStyle name="Normal 2 10 3 11" xfId="6849" xr:uid="{67199A65-1F49-4158-9D46-1D5EE8E7C25C}"/>
    <cellStyle name="Normal 2 10 3 2" xfId="6850" xr:uid="{5A4D6479-610E-4FA5-AB18-13ABA68807F8}"/>
    <cellStyle name="Normal 2 10 3 2 2" xfId="6851" xr:uid="{C52C76F9-E3D3-44DB-A0D8-71A3716A4489}"/>
    <cellStyle name="Normal 2 10 3 2 2 2" xfId="6852" xr:uid="{8AB06335-182B-4562-BFF8-AF0DD365348C}"/>
    <cellStyle name="Normal 2 10 3 2 3" xfId="6853" xr:uid="{46E73C0A-EB2C-4CC1-BAB1-B5E24E122659}"/>
    <cellStyle name="Normal 2 10 3 2 4" xfId="6854" xr:uid="{6388719B-9ECC-4310-BD33-8C8B0AB17B73}"/>
    <cellStyle name="Normal 2 10 3 2 5" xfId="6855" xr:uid="{1C872541-CEE8-4330-9F10-2450840073EE}"/>
    <cellStyle name="Normal 2 10 3 3" xfId="6856" xr:uid="{2D4032B5-AE10-46EA-BEC7-7EDF7109E665}"/>
    <cellStyle name="Normal 2 10 3 3 2" xfId="6857" xr:uid="{AA38C439-4B79-4CB5-93DB-DFC1686827F1}"/>
    <cellStyle name="Normal 2 10 3 4" xfId="6858" xr:uid="{EC7F96C1-8A83-4DAF-9B55-52AA0E2A228B}"/>
    <cellStyle name="Normal 2 10 3 5" xfId="6859" xr:uid="{0B18F39E-0D06-49AF-A340-3751310680C5}"/>
    <cellStyle name="Normal 2 10 3 6" xfId="6860" xr:uid="{342BB68B-2762-42C3-85D1-B1708E351E4C}"/>
    <cellStyle name="Normal 2 10 3 7" xfId="6861" xr:uid="{A7C1E5BC-7C1F-47F4-8291-00132819F2A1}"/>
    <cellStyle name="Normal 2 10 3 8" xfId="6862" xr:uid="{F7E2C0AA-3B19-41B0-9E8C-6497698E8265}"/>
    <cellStyle name="Normal 2 10 3 9" xfId="6863" xr:uid="{D7667C91-7626-43F0-8F9B-B0F5B8C15399}"/>
    <cellStyle name="Normal 2 10 4" xfId="6864" xr:uid="{CFAEE471-CD32-4DE9-8D6A-EFA3A55FCB9A}"/>
    <cellStyle name="Normal 2 10 4 2" xfId="6865" xr:uid="{815315F9-0C0B-4B56-8D4F-2F0E900E2E77}"/>
    <cellStyle name="Normal 2 10 4 2 2" xfId="6866" xr:uid="{A91C395D-A0A9-412B-BE9C-5A00262EAADA}"/>
    <cellStyle name="Normal 2 10 4 3" xfId="6867" xr:uid="{CA9D8D84-6D3F-427A-9E07-D56814C573B9}"/>
    <cellStyle name="Normal 2 10 4 4" xfId="6868" xr:uid="{49307AA9-7383-48AB-85EB-946DE3DC2B9A}"/>
    <cellStyle name="Normal 2 10 4 5" xfId="6869" xr:uid="{89E2CE77-E8B7-4702-80A7-171F61FB711C}"/>
    <cellStyle name="Normal 2 10 5" xfId="6870" xr:uid="{B02DF9D4-80B9-4562-98E6-AE739BD62CE7}"/>
    <cellStyle name="Normal 2 10 5 2" xfId="6871" xr:uid="{9AA3FEF1-B70B-4BDE-8ABD-1F6F60AFA2A0}"/>
    <cellStyle name="Normal 2 10 6" xfId="6872" xr:uid="{4DA96CD9-F244-44A6-890C-3931C36D3A0F}"/>
    <cellStyle name="Normal 2 10 7" xfId="6873" xr:uid="{A0D1324B-6C34-46BA-A8F5-33AECAC93280}"/>
    <cellStyle name="Normal 2 10 8" xfId="6874" xr:uid="{69878E13-F99D-409D-ADF4-5ECA9C625AE1}"/>
    <cellStyle name="Normal 2 10 9" xfId="6875" xr:uid="{02866DBD-28A5-4AEE-A2A1-5C5CA8C070D1}"/>
    <cellStyle name="Normal 2 11" xfId="6876" xr:uid="{AEC9487B-CA62-46C0-8200-48F3A6FF82D5}"/>
    <cellStyle name="Normal 2 11 10" xfId="6877" xr:uid="{B504DDB8-5A49-4822-AB7F-BEA489B68E1D}"/>
    <cellStyle name="Normal 2 11 11" xfId="6878" xr:uid="{864825C5-9157-401A-B911-63627836ED88}"/>
    <cellStyle name="Normal 2 11 12" xfId="6879" xr:uid="{D1C23C00-4B10-40FB-A621-0AA163788B77}"/>
    <cellStyle name="Normal 2 11 13" xfId="6880" xr:uid="{6B5FB9A8-2C76-46A6-B81B-9679F24F23A5}"/>
    <cellStyle name="Normal 2 11 14" xfId="6881" xr:uid="{1AEAF0B4-D48F-4121-8B36-20C52FE63B4B}"/>
    <cellStyle name="Normal 2 11 2" xfId="6882" xr:uid="{BD5B616D-C2A0-43A0-94F9-9C1D1FF4A6C9}"/>
    <cellStyle name="Normal 2 11 2 10" xfId="6883" xr:uid="{ED1B8831-CBA7-469E-BDBA-C07F3193D12C}"/>
    <cellStyle name="Normal 2 11 2 11" xfId="6884" xr:uid="{D4E9C758-DC82-47A8-AD94-C398533F081A}"/>
    <cellStyle name="Normal 2 11 2 12" xfId="6885" xr:uid="{B622AABC-BEB3-4711-A47D-A4EF80255AE0}"/>
    <cellStyle name="Normal 2 11 2 13" xfId="6886" xr:uid="{ABF7C59C-FE56-4F93-BA10-FA03EC987443}"/>
    <cellStyle name="Normal 2 11 2 2" xfId="6887" xr:uid="{72627FFF-4F4F-41A3-9D87-F073F4AE963D}"/>
    <cellStyle name="Normal 2 11 2 2 10" xfId="6888" xr:uid="{91344372-A323-4DF1-81A8-8E357FD13C53}"/>
    <cellStyle name="Normal 2 11 2 2 11" xfId="6889" xr:uid="{B81B9094-C6E1-4ED5-B927-DD5EB76E6A77}"/>
    <cellStyle name="Normal 2 11 2 2 2" xfId="6890" xr:uid="{2C4F9DB2-4459-4576-9EB9-A41154F7D347}"/>
    <cellStyle name="Normal 2 11 2 2 2 2" xfId="6891" xr:uid="{972C7B3E-8224-4E03-86C1-EDE438BB4E2D}"/>
    <cellStyle name="Normal 2 11 2 2 2 2 2" xfId="6892" xr:uid="{3081CDFA-4518-4451-8D81-656F891755C2}"/>
    <cellStyle name="Normal 2 11 2 2 2 3" xfId="6893" xr:uid="{91D00F36-EFD1-4F32-8CA1-CC6AF7153E5C}"/>
    <cellStyle name="Normal 2 11 2 2 2 4" xfId="6894" xr:uid="{1F3B2709-7371-4584-A138-0AE45E7C42C7}"/>
    <cellStyle name="Normal 2 11 2 2 2 5" xfId="6895" xr:uid="{1DF2D4BE-F706-482F-8242-F419C5047FA4}"/>
    <cellStyle name="Normal 2 11 2 2 3" xfId="6896" xr:uid="{C7F7C71E-EE92-4C0B-8695-2EBF3D432DD2}"/>
    <cellStyle name="Normal 2 11 2 2 3 2" xfId="6897" xr:uid="{DB02B92F-B092-442E-9D66-BA00227A4F37}"/>
    <cellStyle name="Normal 2 11 2 2 4" xfId="6898" xr:uid="{31970904-D7F6-46FD-9A3F-E5BD253B285B}"/>
    <cellStyle name="Normal 2 11 2 2 5" xfId="6899" xr:uid="{6B925628-2BDE-489A-9119-311B220D9B61}"/>
    <cellStyle name="Normal 2 11 2 2 6" xfId="6900" xr:uid="{9E37B1F3-871E-4389-BCBE-19906D0BBCB9}"/>
    <cellStyle name="Normal 2 11 2 2 7" xfId="6901" xr:uid="{BEDAE2EB-9893-4276-AFE8-98BCEBC5BBF2}"/>
    <cellStyle name="Normal 2 11 2 2 8" xfId="6902" xr:uid="{95AC354B-1DA9-4B3D-8B40-22BAB3EBF3F6}"/>
    <cellStyle name="Normal 2 11 2 2 9" xfId="6903" xr:uid="{FB41433A-6E74-41A8-9642-E504EB15D20B}"/>
    <cellStyle name="Normal 2 11 2 3" xfId="6904" xr:uid="{5EAEF8C0-F2E6-472D-B2A5-CDFD2C7C8376}"/>
    <cellStyle name="Normal 2 11 2 3 2" xfId="6905" xr:uid="{CD67BB4E-9831-4015-B388-CF84058F130B}"/>
    <cellStyle name="Normal 2 11 2 3 2 2" xfId="6906" xr:uid="{C800087B-A73E-4248-B037-8A95906E5FC6}"/>
    <cellStyle name="Normal 2 11 2 3 3" xfId="6907" xr:uid="{48D76099-689E-4925-9760-36AFA4174DA2}"/>
    <cellStyle name="Normal 2 11 2 3 4" xfId="6908" xr:uid="{13B05162-8178-4323-8DFA-CBF62C1D3401}"/>
    <cellStyle name="Normal 2 11 2 3 5" xfId="6909" xr:uid="{19E8A116-E850-48AC-9D87-1AA04DBD7331}"/>
    <cellStyle name="Normal 2 11 2 4" xfId="6910" xr:uid="{3DC0A8C4-02B5-4E46-8479-9B08EF56F5EA}"/>
    <cellStyle name="Normal 2 11 2 4 2" xfId="6911" xr:uid="{BDF2D885-E799-4C5E-90EF-3E47C97CA837}"/>
    <cellStyle name="Normal 2 11 2 5" xfId="6912" xr:uid="{FBB80BF9-F77A-4253-8DEB-1248E4F17CEE}"/>
    <cellStyle name="Normal 2 11 2 6" xfId="6913" xr:uid="{A403CF09-00B6-4A5C-BD30-F289E7D3C6BE}"/>
    <cellStyle name="Normal 2 11 2 7" xfId="6914" xr:uid="{AD6C8FD5-D983-45C5-B652-C67FE549A42F}"/>
    <cellStyle name="Normal 2 11 2 8" xfId="6915" xr:uid="{DC762FBE-0127-473B-8428-16AFA8993350}"/>
    <cellStyle name="Normal 2 11 2 9" xfId="6916" xr:uid="{8B2FBB57-C28C-4ACC-AD4D-490C79D37B88}"/>
    <cellStyle name="Normal 2 11 3" xfId="6917" xr:uid="{86E5CC6D-54C1-4844-A257-CD0124477993}"/>
    <cellStyle name="Normal 2 11 3 10" xfId="6918" xr:uid="{67D9AB75-52FE-4317-96C6-60B36BA5522C}"/>
    <cellStyle name="Normal 2 11 3 11" xfId="6919" xr:uid="{E791B815-DECB-4269-8DBC-4DDC76E902D4}"/>
    <cellStyle name="Normal 2 11 3 2" xfId="6920" xr:uid="{B37D2B5E-957C-4B25-80B0-B89148C2E83A}"/>
    <cellStyle name="Normal 2 11 3 2 2" xfId="6921" xr:uid="{1C95529D-26F3-4AB8-B7A3-A081DB9C1B9B}"/>
    <cellStyle name="Normal 2 11 3 2 2 2" xfId="6922" xr:uid="{B955C482-5892-41D0-8103-E1C7C069F4FA}"/>
    <cellStyle name="Normal 2 11 3 2 3" xfId="6923" xr:uid="{21CF03BB-6833-41FB-88F3-16BBFE26FBA2}"/>
    <cellStyle name="Normal 2 11 3 2 4" xfId="6924" xr:uid="{F9A7FF02-DC66-41BE-A21C-55C9380D8F93}"/>
    <cellStyle name="Normal 2 11 3 2 5" xfId="6925" xr:uid="{4DB3ECAC-FE5F-4905-B72B-9F36A7307D03}"/>
    <cellStyle name="Normal 2 11 3 3" xfId="6926" xr:uid="{FF24A52A-4EDC-4AD0-BC6F-51B1478DDB50}"/>
    <cellStyle name="Normal 2 11 3 3 2" xfId="6927" xr:uid="{8ECA8EE4-6297-4B6E-910F-DFACB0D3D0EF}"/>
    <cellStyle name="Normal 2 11 3 4" xfId="6928" xr:uid="{37281057-E4E3-4176-841C-3BD25F3E010D}"/>
    <cellStyle name="Normal 2 11 3 5" xfId="6929" xr:uid="{BA5A2568-C908-42E7-97E7-687302886368}"/>
    <cellStyle name="Normal 2 11 3 6" xfId="6930" xr:uid="{6AB9CFE6-D0E9-4860-9BCD-35440D9EDFFB}"/>
    <cellStyle name="Normal 2 11 3 7" xfId="6931" xr:uid="{D0A07364-A1BE-4EF1-8AD1-4206F59A98C6}"/>
    <cellStyle name="Normal 2 11 3 8" xfId="6932" xr:uid="{29CF9803-871D-41DD-93D7-42C611EE1050}"/>
    <cellStyle name="Normal 2 11 3 9" xfId="6933" xr:uid="{120E4561-2AF4-4459-B7EF-21F31F0E52E2}"/>
    <cellStyle name="Normal 2 11 4" xfId="6934" xr:uid="{84BBF9C2-FF69-435D-94AD-46613B173354}"/>
    <cellStyle name="Normal 2 11 4 2" xfId="6935" xr:uid="{96974ABA-6DDA-43D0-8A39-6AAC8DBF8E93}"/>
    <cellStyle name="Normal 2 11 4 2 2" xfId="6936" xr:uid="{CEFE62DF-A1EC-4842-BC7A-0D41CE56D388}"/>
    <cellStyle name="Normal 2 11 4 3" xfId="6937" xr:uid="{FEE86C34-797A-437C-9E57-F9752FCA1B1A}"/>
    <cellStyle name="Normal 2 11 4 4" xfId="6938" xr:uid="{4975E83F-2B99-497F-92E2-FEF531FD0AE5}"/>
    <cellStyle name="Normal 2 11 4 5" xfId="6939" xr:uid="{6C7D7E3C-243A-46CC-861F-EF7192A3C82F}"/>
    <cellStyle name="Normal 2 11 5" xfId="6940" xr:uid="{81F43DE0-CC3D-4277-BDA0-69BCB6D69DFB}"/>
    <cellStyle name="Normal 2 11 5 2" xfId="6941" xr:uid="{795A6A28-2C7F-4616-BA26-B7BF1CD26DC9}"/>
    <cellStyle name="Normal 2 11 6" xfId="6942" xr:uid="{D4F13927-D45D-48BF-80DF-7179AAB7FC9F}"/>
    <cellStyle name="Normal 2 11 7" xfId="6943" xr:uid="{532B7BDA-959B-4F52-BA34-B2F550F82E62}"/>
    <cellStyle name="Normal 2 11 8" xfId="6944" xr:uid="{9F7EE1E2-F02C-4E12-9AC6-81306FBC0420}"/>
    <cellStyle name="Normal 2 11 9" xfId="6945" xr:uid="{6BB437D1-B62F-4563-AD73-2D1D52BDE598}"/>
    <cellStyle name="Normal 2 12" xfId="6946" xr:uid="{9527BDD6-AFB0-4DC2-B548-471D04794CCC}"/>
    <cellStyle name="Normal 2 12 10" xfId="6947" xr:uid="{2A2F192C-F743-4CF4-B38B-6C1D7810E8A1}"/>
    <cellStyle name="Normal 2 12 11" xfId="6948" xr:uid="{61681766-CF2C-4CA1-BA4C-49B79D944310}"/>
    <cellStyle name="Normal 2 12 12" xfId="6949" xr:uid="{0ECAB091-ED1E-4937-8A5D-BE0182D93539}"/>
    <cellStyle name="Normal 2 12 13" xfId="6950" xr:uid="{8598A8F6-811D-47C5-BA09-4CC13C22F9A5}"/>
    <cellStyle name="Normal 2 12 14" xfId="6951" xr:uid="{DB5A5E53-46F9-4E08-AFDE-3516400EF463}"/>
    <cellStyle name="Normal 2 12 2" xfId="6952" xr:uid="{A3490728-B472-40D6-9B2E-DBE00F410BB9}"/>
    <cellStyle name="Normal 2 12 2 10" xfId="6953" xr:uid="{349361D4-7CCF-40D2-86C1-1972FCD30EB4}"/>
    <cellStyle name="Normal 2 12 2 11" xfId="6954" xr:uid="{9C4F2BE6-AF31-481F-862E-A0914BA0307F}"/>
    <cellStyle name="Normal 2 12 2 12" xfId="6955" xr:uid="{9D303F7C-D490-4999-83D2-C3C8239986AA}"/>
    <cellStyle name="Normal 2 12 2 13" xfId="6956" xr:uid="{845CBF2E-38B7-402F-9E16-E8FDD5320B82}"/>
    <cellStyle name="Normal 2 12 2 2" xfId="6957" xr:uid="{4D6CD8D0-38DA-4862-AAB4-3B5461C8DBEB}"/>
    <cellStyle name="Normal 2 12 2 2 10" xfId="6958" xr:uid="{2A6411BB-B21B-4A95-B9C8-BD64761E6BE8}"/>
    <cellStyle name="Normal 2 12 2 2 11" xfId="6959" xr:uid="{3700FC4E-F94C-4728-AEF8-83047781C30A}"/>
    <cellStyle name="Normal 2 12 2 2 2" xfId="6960" xr:uid="{0AEA9E21-F0C6-4746-96D0-39D6583EE0D1}"/>
    <cellStyle name="Normal 2 12 2 2 2 2" xfId="6961" xr:uid="{2F890479-8650-4D7E-B620-6A30F1B748A1}"/>
    <cellStyle name="Normal 2 12 2 2 2 2 2" xfId="6962" xr:uid="{D5DBDCDB-B3A1-4583-A438-06014881CFAA}"/>
    <cellStyle name="Normal 2 12 2 2 2 3" xfId="6963" xr:uid="{21282057-F684-4BB5-95A6-694FA746DD7E}"/>
    <cellStyle name="Normal 2 12 2 2 2 4" xfId="6964" xr:uid="{E31469B0-75BF-4E60-A1C9-496F72746C09}"/>
    <cellStyle name="Normal 2 12 2 2 2 5" xfId="6965" xr:uid="{6BDBEE5C-6913-4A90-AF6A-764C2ADFCC09}"/>
    <cellStyle name="Normal 2 12 2 2 3" xfId="6966" xr:uid="{81CA1136-B2B6-49AF-BA38-C038BEABE0A6}"/>
    <cellStyle name="Normal 2 12 2 2 3 2" xfId="6967" xr:uid="{B03B302D-3E40-40A8-A131-BCF3E284B0A2}"/>
    <cellStyle name="Normal 2 12 2 2 4" xfId="6968" xr:uid="{8F9D21F7-17BD-4DBA-98EA-CFF0DA44A666}"/>
    <cellStyle name="Normal 2 12 2 2 5" xfId="6969" xr:uid="{5A53F5D0-9D1C-4124-BBBD-125FA988DEE1}"/>
    <cellStyle name="Normal 2 12 2 2 6" xfId="6970" xr:uid="{139E89C3-A500-4494-8F96-AA784F1AD966}"/>
    <cellStyle name="Normal 2 12 2 2 7" xfId="6971" xr:uid="{4376A85D-CD3E-473C-8A85-4301C1BBE3E3}"/>
    <cellStyle name="Normal 2 12 2 2 8" xfId="6972" xr:uid="{DF033DDE-67F2-4D9F-B64C-3E9FE4CFCF6F}"/>
    <cellStyle name="Normal 2 12 2 2 9" xfId="6973" xr:uid="{641D8315-34E4-42B9-8878-01F333B117D2}"/>
    <cellStyle name="Normal 2 12 2 3" xfId="6974" xr:uid="{6E7285FE-3724-4440-A645-84B46D0DFD4C}"/>
    <cellStyle name="Normal 2 12 2 3 2" xfId="6975" xr:uid="{C51F8244-4880-47D2-81AC-F7EC51518B0D}"/>
    <cellStyle name="Normal 2 12 2 3 2 2" xfId="6976" xr:uid="{8152CF61-46BE-400F-8B0D-5A48E8C8C6BE}"/>
    <cellStyle name="Normal 2 12 2 3 3" xfId="6977" xr:uid="{1E01108D-81CB-419A-9EE2-DE5D6F6EEC96}"/>
    <cellStyle name="Normal 2 12 2 3 4" xfId="6978" xr:uid="{14B5B02A-E734-4674-A5A7-BD0D5D4B64B9}"/>
    <cellStyle name="Normal 2 12 2 3 5" xfId="6979" xr:uid="{8EFD93EF-1C69-4DA6-834D-787CAB3AE2F0}"/>
    <cellStyle name="Normal 2 12 2 4" xfId="6980" xr:uid="{CE2DBDAE-BFD4-448E-973E-8D8C6E2642B9}"/>
    <cellStyle name="Normal 2 12 2 4 2" xfId="6981" xr:uid="{A0C6747E-BE90-4C79-AAD1-1FB98445F314}"/>
    <cellStyle name="Normal 2 12 2 5" xfId="6982" xr:uid="{D589CBA6-B624-4E11-9889-B928DAA378F8}"/>
    <cellStyle name="Normal 2 12 2 6" xfId="6983" xr:uid="{CA40DA40-6F8C-4857-9282-5DE8FFEF1114}"/>
    <cellStyle name="Normal 2 12 2 7" xfId="6984" xr:uid="{E12C578F-DFF1-494D-B832-93F4E39C8521}"/>
    <cellStyle name="Normal 2 12 2 8" xfId="6985" xr:uid="{9E9191F4-C929-4710-8C3D-23085D57F54F}"/>
    <cellStyle name="Normal 2 12 2 9" xfId="6986" xr:uid="{F0C5C737-6B6D-4B91-A526-8D478D91B2FD}"/>
    <cellStyle name="Normal 2 12 3" xfId="6987" xr:uid="{9F2374AB-DD90-46A9-8FF8-E6DB6EA6C25C}"/>
    <cellStyle name="Normal 2 12 3 10" xfId="6988" xr:uid="{14E7086B-41E1-4D09-8ABC-03F48896048D}"/>
    <cellStyle name="Normal 2 12 3 11" xfId="6989" xr:uid="{A8CE9167-C21C-48A7-8436-469D600E3FCC}"/>
    <cellStyle name="Normal 2 12 3 2" xfId="6990" xr:uid="{D4F94938-B61A-4F7D-9E1D-D90182EE3E1E}"/>
    <cellStyle name="Normal 2 12 3 2 2" xfId="6991" xr:uid="{7736A8DA-CBC7-4F28-B7D6-F34486EB3B78}"/>
    <cellStyle name="Normal 2 12 3 2 2 2" xfId="6992" xr:uid="{6EB41330-2023-4F4A-9C7E-A04BADEF61FC}"/>
    <cellStyle name="Normal 2 12 3 2 3" xfId="6993" xr:uid="{521E3759-3C47-437E-B462-79397DDE3CC6}"/>
    <cellStyle name="Normal 2 12 3 2 4" xfId="6994" xr:uid="{6A257CD7-AF9C-454A-A538-27FBD1A8FA68}"/>
    <cellStyle name="Normal 2 12 3 2 5" xfId="6995" xr:uid="{C93C9A0B-167A-4411-8AA6-8B97397B3749}"/>
    <cellStyle name="Normal 2 12 3 3" xfId="6996" xr:uid="{1A64DD63-20E3-404F-BD35-A867B926EB59}"/>
    <cellStyle name="Normal 2 12 3 3 2" xfId="6997" xr:uid="{00578785-7434-4EB8-B350-3FCB88407FE6}"/>
    <cellStyle name="Normal 2 12 3 4" xfId="6998" xr:uid="{F3980DD5-5CF7-4D56-984F-312091F8F16C}"/>
    <cellStyle name="Normal 2 12 3 5" xfId="6999" xr:uid="{F26BC508-3FFC-4217-BADD-B0470C3D7F64}"/>
    <cellStyle name="Normal 2 12 3 6" xfId="7000" xr:uid="{4C91AF9D-B542-41CB-A269-964B27577AF4}"/>
    <cellStyle name="Normal 2 12 3 7" xfId="7001" xr:uid="{1250A2D4-5AC3-42B0-8AA0-39BDA8554914}"/>
    <cellStyle name="Normal 2 12 3 8" xfId="7002" xr:uid="{583535D7-3C5B-4B7E-A042-E2C35B57DC45}"/>
    <cellStyle name="Normal 2 12 3 9" xfId="7003" xr:uid="{5F5E0035-6E62-42B3-A044-9DD74FE354D6}"/>
    <cellStyle name="Normal 2 12 4" xfId="7004" xr:uid="{54A8A218-FBFE-44BD-9DBE-D0DC3D000A4E}"/>
    <cellStyle name="Normal 2 12 4 2" xfId="7005" xr:uid="{EB7079C4-B537-43CC-8402-0EF6F9C77566}"/>
    <cellStyle name="Normal 2 12 4 2 2" xfId="7006" xr:uid="{4E2AA22C-0633-42B7-B4C5-AD32F2409B72}"/>
    <cellStyle name="Normal 2 12 4 3" xfId="7007" xr:uid="{853C3B66-5840-4422-B583-5FC33F09B1FA}"/>
    <cellStyle name="Normal 2 12 4 4" xfId="7008" xr:uid="{5B358DC9-62BE-4FF6-B2A8-6EE9EC621405}"/>
    <cellStyle name="Normal 2 12 4 5" xfId="7009" xr:uid="{CDB031ED-5A42-4F1E-9C1A-84406DD94AED}"/>
    <cellStyle name="Normal 2 12 5" xfId="7010" xr:uid="{57D95123-C86B-4493-8508-01CE637ADE3A}"/>
    <cellStyle name="Normal 2 12 5 2" xfId="7011" xr:uid="{2A95332E-5ECD-4F55-A0FF-ED0EF2A07DAF}"/>
    <cellStyle name="Normal 2 12 6" xfId="7012" xr:uid="{60324DBE-506C-4ACF-A377-7A4B1DD414D9}"/>
    <cellStyle name="Normal 2 12 7" xfId="7013" xr:uid="{73A409FE-CF1C-4CC2-9557-50ED76526B81}"/>
    <cellStyle name="Normal 2 12 8" xfId="7014" xr:uid="{A32EB8A3-755D-4C1B-B7FA-AB99FED9EB2F}"/>
    <cellStyle name="Normal 2 12 9" xfId="7015" xr:uid="{679BD972-7C15-4726-81D7-ABAFE88D55AD}"/>
    <cellStyle name="Normal 2 13" xfId="7016" xr:uid="{80EE3502-4B80-421F-8D93-FA82CB9EF035}"/>
    <cellStyle name="Normal 2 13 10" xfId="7017" xr:uid="{F39C6AC3-EC04-4101-A350-E69F77E58030}"/>
    <cellStyle name="Normal 2 13 11" xfId="7018" xr:uid="{1A89E163-9686-4EE2-8FBB-A98D6CE8C856}"/>
    <cellStyle name="Normal 2 13 12" xfId="7019" xr:uid="{05C0989B-64CF-486D-8282-FCF2B3A80B5D}"/>
    <cellStyle name="Normal 2 13 13" xfId="7020" xr:uid="{23763948-DFF0-402D-9987-68934BA24E48}"/>
    <cellStyle name="Normal 2 13 14" xfId="7021" xr:uid="{A0A392E1-0606-411D-8402-A2DDA61ED993}"/>
    <cellStyle name="Normal 2 13 2" xfId="7022" xr:uid="{7EC0FCB7-540A-4C48-A3CD-B90415B6BE47}"/>
    <cellStyle name="Normal 2 13 2 10" xfId="7023" xr:uid="{08522DEE-ECDA-4ECB-B05E-BFBF643D654D}"/>
    <cellStyle name="Normal 2 13 2 11" xfId="7024" xr:uid="{A522B97E-DED7-4117-9021-CCCECB17E69B}"/>
    <cellStyle name="Normal 2 13 2 12" xfId="7025" xr:uid="{81DA7F2A-C4B3-42FB-AD7E-DECDA51E283D}"/>
    <cellStyle name="Normal 2 13 2 13" xfId="7026" xr:uid="{24441E57-92DB-437D-A9AD-5562A5B91E12}"/>
    <cellStyle name="Normal 2 13 2 2" xfId="7027" xr:uid="{565F4A59-AAB2-48F1-8311-1EEBC8540004}"/>
    <cellStyle name="Normal 2 13 2 2 10" xfId="7028" xr:uid="{2FC8B9DE-648F-4277-AFD2-CBD007B1E9FB}"/>
    <cellStyle name="Normal 2 13 2 2 11" xfId="7029" xr:uid="{3176F6D0-F034-4C9C-A49D-76002C0E173F}"/>
    <cellStyle name="Normal 2 13 2 2 2" xfId="7030" xr:uid="{A6C460BF-DCBF-408E-83B2-7C3CBE7D3089}"/>
    <cellStyle name="Normal 2 13 2 2 2 2" xfId="7031" xr:uid="{B578064A-0066-4C41-9EC7-1DD69F1363D5}"/>
    <cellStyle name="Normal 2 13 2 2 2 2 2" xfId="7032" xr:uid="{408C63A9-F191-4DAC-A0FF-BED72E9E75CE}"/>
    <cellStyle name="Normal 2 13 2 2 2 3" xfId="7033" xr:uid="{ED40E5A1-57DC-42BD-AD21-604E19C52DE2}"/>
    <cellStyle name="Normal 2 13 2 2 2 4" xfId="7034" xr:uid="{5D42E0F8-BBE6-4215-8595-AFB9A36FEFCA}"/>
    <cellStyle name="Normal 2 13 2 2 2 5" xfId="7035" xr:uid="{57258885-24F0-4F65-A347-906D623A7F3C}"/>
    <cellStyle name="Normal 2 13 2 2 3" xfId="7036" xr:uid="{FF2490D1-77F1-4E25-AED3-018B9B834654}"/>
    <cellStyle name="Normal 2 13 2 2 3 2" xfId="7037" xr:uid="{D577730C-1BC5-44E4-A313-BEAF291E3490}"/>
    <cellStyle name="Normal 2 13 2 2 4" xfId="7038" xr:uid="{8E433368-C5E5-4B7D-A8E5-0BB62A8A01E9}"/>
    <cellStyle name="Normal 2 13 2 2 5" xfId="7039" xr:uid="{ABC7328C-18A1-49D2-B88C-36994E9C90D8}"/>
    <cellStyle name="Normal 2 13 2 2 6" xfId="7040" xr:uid="{8782C7B2-8615-4404-BD95-CBC97AB82935}"/>
    <cellStyle name="Normal 2 13 2 2 7" xfId="7041" xr:uid="{9EAA6C24-73C3-40CD-824C-F116C3085509}"/>
    <cellStyle name="Normal 2 13 2 2 8" xfId="7042" xr:uid="{5FA9D7F5-F6DC-4C47-8BA9-ED0B0CA54994}"/>
    <cellStyle name="Normal 2 13 2 2 9" xfId="7043" xr:uid="{24E80D0B-EFDA-4ADB-8870-CBF6012E54A8}"/>
    <cellStyle name="Normal 2 13 2 3" xfId="7044" xr:uid="{DAF57E92-37D3-408F-BF3B-83B49E8CA43D}"/>
    <cellStyle name="Normal 2 13 2 3 2" xfId="7045" xr:uid="{B1184097-9F07-44D3-A469-9229FCF260CE}"/>
    <cellStyle name="Normal 2 13 2 3 2 2" xfId="7046" xr:uid="{05DDB229-D0DB-4BDE-B09B-588415D886AD}"/>
    <cellStyle name="Normal 2 13 2 3 3" xfId="7047" xr:uid="{455D5AB0-7DA3-4325-A2C9-FBB03B562D47}"/>
    <cellStyle name="Normal 2 13 2 3 4" xfId="7048" xr:uid="{75D9C8CF-9629-4058-9BB8-080C90BA6251}"/>
    <cellStyle name="Normal 2 13 2 3 5" xfId="7049" xr:uid="{FF456D32-1A88-4BED-8E9E-E1A6388C4C7B}"/>
    <cellStyle name="Normal 2 13 2 4" xfId="7050" xr:uid="{75868E4B-39E1-4612-A450-F3DB374B7893}"/>
    <cellStyle name="Normal 2 13 2 4 2" xfId="7051" xr:uid="{B041EA00-E29A-45F3-82D8-BC7ACFC45366}"/>
    <cellStyle name="Normal 2 13 2 5" xfId="7052" xr:uid="{2FD6744A-52FA-4539-8235-8DA24543F1CB}"/>
    <cellStyle name="Normal 2 13 2 6" xfId="7053" xr:uid="{1FE28D21-9738-4019-A1DF-CF7BA5ACD9A6}"/>
    <cellStyle name="Normal 2 13 2 7" xfId="7054" xr:uid="{230D7ECC-B53C-43A6-AFC1-5EAD8EF95819}"/>
    <cellStyle name="Normal 2 13 2 8" xfId="7055" xr:uid="{0E2D8757-39ED-4B91-A719-2E06EF6241AA}"/>
    <cellStyle name="Normal 2 13 2 9" xfId="7056" xr:uid="{79A922C4-1649-4DB9-986F-6C2FED54ADCF}"/>
    <cellStyle name="Normal 2 13 3" xfId="7057" xr:uid="{CEC6CEA8-82E0-4327-B094-774746FD2CD2}"/>
    <cellStyle name="Normal 2 13 3 10" xfId="7058" xr:uid="{96530066-40CF-42FF-923D-2E699E39206A}"/>
    <cellStyle name="Normal 2 13 3 11" xfId="7059" xr:uid="{5F16C667-EADC-4DCB-886F-57C4CD679539}"/>
    <cellStyle name="Normal 2 13 3 2" xfId="7060" xr:uid="{B9EFE945-62E6-492F-ACB4-1A5C19437CBA}"/>
    <cellStyle name="Normal 2 13 3 2 2" xfId="7061" xr:uid="{214283FD-1D99-4838-9CC2-6BE846856A58}"/>
    <cellStyle name="Normal 2 13 3 2 2 2" xfId="7062" xr:uid="{AF76F770-4068-4948-9F68-373FA45F2BB7}"/>
    <cellStyle name="Normal 2 13 3 2 3" xfId="7063" xr:uid="{A6748E18-35F4-4201-A443-EE988699AF6D}"/>
    <cellStyle name="Normal 2 13 3 2 4" xfId="7064" xr:uid="{7820E476-1649-429A-A1C5-74A4A096800C}"/>
    <cellStyle name="Normal 2 13 3 2 5" xfId="7065" xr:uid="{4928B5C5-4260-4391-A12F-4E04F353C3EE}"/>
    <cellStyle name="Normal 2 13 3 3" xfId="7066" xr:uid="{BC8A4474-EE2D-4646-ABD8-B84DFDE76FE1}"/>
    <cellStyle name="Normal 2 13 3 3 2" xfId="7067" xr:uid="{D8D21D17-3C0E-48EF-98FD-906F5FB80645}"/>
    <cellStyle name="Normal 2 13 3 4" xfId="7068" xr:uid="{F4863CCE-7D05-4343-9C3E-5A55200E65C9}"/>
    <cellStyle name="Normal 2 13 3 5" xfId="7069" xr:uid="{B2B0BD3E-9549-46F1-9567-BCE8D3B58859}"/>
    <cellStyle name="Normal 2 13 3 6" xfId="7070" xr:uid="{CC53FFDC-7ACE-4343-BB1E-CE002EC354FE}"/>
    <cellStyle name="Normal 2 13 3 7" xfId="7071" xr:uid="{E9AA194F-B48D-469A-998E-75D46565605E}"/>
    <cellStyle name="Normal 2 13 3 8" xfId="7072" xr:uid="{3F81144C-A001-4DEA-986B-1E7F00D227EF}"/>
    <cellStyle name="Normal 2 13 3 9" xfId="7073" xr:uid="{3C3E01FF-EF4B-49DD-AFE2-DAACD4A55150}"/>
    <cellStyle name="Normal 2 13 4" xfId="7074" xr:uid="{66A2A795-7B70-4BB3-85E8-B31B33B0D92A}"/>
    <cellStyle name="Normal 2 13 4 2" xfId="7075" xr:uid="{0A52DD23-0F6A-422B-B077-8AFF1310D9A0}"/>
    <cellStyle name="Normal 2 13 4 2 2" xfId="7076" xr:uid="{2D63CFE7-B43D-4CB1-BA72-9ABB0811C110}"/>
    <cellStyle name="Normal 2 13 4 3" xfId="7077" xr:uid="{EFD282BA-6AC3-4498-8E68-107823E30426}"/>
    <cellStyle name="Normal 2 13 4 4" xfId="7078" xr:uid="{1D170515-13E4-45C0-B2FA-7FDABB85614A}"/>
    <cellStyle name="Normal 2 13 4 5" xfId="7079" xr:uid="{5E22C3AF-C0B1-4D77-9844-AC40CB4C6C7E}"/>
    <cellStyle name="Normal 2 13 5" xfId="7080" xr:uid="{893FD981-7985-40B8-AF79-3E7834F3167E}"/>
    <cellStyle name="Normal 2 13 5 2" xfId="7081" xr:uid="{45296D86-A07E-424A-B5E0-1D0C843AD998}"/>
    <cellStyle name="Normal 2 13 6" xfId="7082" xr:uid="{4EDC51B6-BA9F-4084-8006-5CD180CF89C7}"/>
    <cellStyle name="Normal 2 13 7" xfId="7083" xr:uid="{107A35EA-EA4D-469D-97E0-566D12FFB104}"/>
    <cellStyle name="Normal 2 13 8" xfId="7084" xr:uid="{F79935BB-D662-4A43-A037-C598583297C0}"/>
    <cellStyle name="Normal 2 13 9" xfId="7085" xr:uid="{8C3804C1-110B-4F8D-BFA5-8CA9B55DA1EF}"/>
    <cellStyle name="Normal 2 14" xfId="7086" xr:uid="{2D733955-6559-4C1F-B3F3-026BDE4386E1}"/>
    <cellStyle name="Normal 2 14 10" xfId="7087" xr:uid="{B8C366E6-EECD-4733-B5FC-720D147442E4}"/>
    <cellStyle name="Normal 2 14 11" xfId="7088" xr:uid="{3C600203-A0E0-40D4-841D-C53C2DECA573}"/>
    <cellStyle name="Normal 2 14 12" xfId="7089" xr:uid="{E943E8E5-4D98-446B-84FE-6A07CC1760A1}"/>
    <cellStyle name="Normal 2 14 13" xfId="7090" xr:uid="{06E6E0A9-44AE-439B-8A12-559BF68677AF}"/>
    <cellStyle name="Normal 2 14 14" xfId="7091" xr:uid="{4EEA4B4B-C2F3-454F-99A8-3B3210A241DD}"/>
    <cellStyle name="Normal 2 14 2" xfId="7092" xr:uid="{5BC2410F-2A7F-4F79-B5C8-8F0AFC37C1B2}"/>
    <cellStyle name="Normal 2 14 2 10" xfId="7093" xr:uid="{2F510CDD-12E1-47C5-A873-3BEED636D42C}"/>
    <cellStyle name="Normal 2 14 2 11" xfId="7094" xr:uid="{F2E9ACAD-652D-4086-9D3A-D6BBE0D4FEA4}"/>
    <cellStyle name="Normal 2 14 2 12" xfId="7095" xr:uid="{EB37BE55-BC00-440C-A217-6575F8C3293E}"/>
    <cellStyle name="Normal 2 14 2 13" xfId="7096" xr:uid="{66DA7F4F-F7DB-49A0-90AD-E8772012567D}"/>
    <cellStyle name="Normal 2 14 2 2" xfId="7097" xr:uid="{33F56844-7458-4830-A862-388E2D35EF4B}"/>
    <cellStyle name="Normal 2 14 2 2 10" xfId="7098" xr:uid="{0B7B20D5-5F7C-4C95-A2A8-E8E3A5C4F42D}"/>
    <cellStyle name="Normal 2 14 2 2 11" xfId="7099" xr:uid="{F2E1E2B4-312A-40A6-AB90-61D87CA2D213}"/>
    <cellStyle name="Normal 2 14 2 2 2" xfId="7100" xr:uid="{BF5B4E3B-39DE-4C65-83DA-436541067C13}"/>
    <cellStyle name="Normal 2 14 2 2 2 2" xfId="7101" xr:uid="{5F661C2F-9A5F-41CB-88BA-34AE48473B16}"/>
    <cellStyle name="Normal 2 14 2 2 2 2 2" xfId="7102" xr:uid="{BE1A61D1-150D-4256-B132-C3EDEBA99538}"/>
    <cellStyle name="Normal 2 14 2 2 2 3" xfId="7103" xr:uid="{6A9D1070-D6D9-478C-ACFE-BF1FCE65A87B}"/>
    <cellStyle name="Normal 2 14 2 2 2 4" xfId="7104" xr:uid="{E4155679-CEDD-4D2C-AEB3-035578CDCFFE}"/>
    <cellStyle name="Normal 2 14 2 2 2 5" xfId="7105" xr:uid="{78E44D8A-8F92-4031-A723-3B7529F90054}"/>
    <cellStyle name="Normal 2 14 2 2 3" xfId="7106" xr:uid="{3A8C8AEC-5A44-448B-BAFC-1F5A62B8EE5B}"/>
    <cellStyle name="Normal 2 14 2 2 3 2" xfId="7107" xr:uid="{CB0B2096-FBF8-44A3-AC77-7D9B4EDEC7D7}"/>
    <cellStyle name="Normal 2 14 2 2 4" xfId="7108" xr:uid="{096ECA43-A2FA-4149-B352-9252999ED031}"/>
    <cellStyle name="Normal 2 14 2 2 5" xfId="7109" xr:uid="{481B545B-3853-4C57-BCD5-F36052F1C4A7}"/>
    <cellStyle name="Normal 2 14 2 2 6" xfId="7110" xr:uid="{30DB265E-120D-45BE-A2C9-20B73A627D06}"/>
    <cellStyle name="Normal 2 14 2 2 7" xfId="7111" xr:uid="{85391D8A-40DD-4C90-9B76-05644B7135E8}"/>
    <cellStyle name="Normal 2 14 2 2 8" xfId="7112" xr:uid="{F97D908E-C0AD-4B08-B3B3-CD5FCE3A265E}"/>
    <cellStyle name="Normal 2 14 2 2 9" xfId="7113" xr:uid="{3C6A7517-8341-4319-B96C-576438232DCB}"/>
    <cellStyle name="Normal 2 14 2 3" xfId="7114" xr:uid="{E7952505-5BE3-4EE3-8065-B9D4DBBDE0C9}"/>
    <cellStyle name="Normal 2 14 2 3 2" xfId="7115" xr:uid="{FA312222-4325-4590-94D2-754062CFEB01}"/>
    <cellStyle name="Normal 2 14 2 3 2 2" xfId="7116" xr:uid="{67EE754D-0D0F-4276-B3FD-63B425B055EB}"/>
    <cellStyle name="Normal 2 14 2 3 3" xfId="7117" xr:uid="{79472799-311D-4595-AF3D-831346D4F113}"/>
    <cellStyle name="Normal 2 14 2 3 4" xfId="7118" xr:uid="{6EC52FCE-300A-41BF-BF8D-C3F284335489}"/>
    <cellStyle name="Normal 2 14 2 3 5" xfId="7119" xr:uid="{8936AEA2-0209-4207-947C-EE69FD7B4ED7}"/>
    <cellStyle name="Normal 2 14 2 4" xfId="7120" xr:uid="{40F03E65-B0EF-4F37-9A95-BB3E1DF91CFD}"/>
    <cellStyle name="Normal 2 14 2 4 2" xfId="7121" xr:uid="{53305D2D-0A4E-4643-970D-C33F85F6DE5B}"/>
    <cellStyle name="Normal 2 14 2 5" xfId="7122" xr:uid="{0C771324-88BC-4049-AFFF-80D5E495F2CB}"/>
    <cellStyle name="Normal 2 14 2 6" xfId="7123" xr:uid="{44DC1BEC-86E3-4A14-AD2A-E77E9BFCEC6E}"/>
    <cellStyle name="Normal 2 14 2 7" xfId="7124" xr:uid="{B8F88437-4E8B-4240-87DC-4B77FF33B7F5}"/>
    <cellStyle name="Normal 2 14 2 8" xfId="7125" xr:uid="{B48A13EB-08AE-4AEF-802C-0CABADE61011}"/>
    <cellStyle name="Normal 2 14 2 9" xfId="7126" xr:uid="{AFCD24AD-FC20-4A15-9E76-A997992E42AE}"/>
    <cellStyle name="Normal 2 14 3" xfId="7127" xr:uid="{8D8FE0EC-99AD-42B6-8D67-4DC3AAA5FF38}"/>
    <cellStyle name="Normal 2 14 3 10" xfId="7128" xr:uid="{240CCFCC-B3AA-4C22-BF84-87E34510B40A}"/>
    <cellStyle name="Normal 2 14 3 11" xfId="7129" xr:uid="{A897918D-8F34-438F-AC61-C464D567ECCF}"/>
    <cellStyle name="Normal 2 14 3 2" xfId="7130" xr:uid="{E44B7DE1-FBAF-4F13-99E8-95291204373D}"/>
    <cellStyle name="Normal 2 14 3 2 2" xfId="7131" xr:uid="{BE7E2D07-B76E-4A81-82A3-21BF7C378322}"/>
    <cellStyle name="Normal 2 14 3 2 2 2" xfId="7132" xr:uid="{39C26FCA-F212-49B7-B0DD-309C494F6154}"/>
    <cellStyle name="Normal 2 14 3 2 3" xfId="7133" xr:uid="{AD8C020C-EEB7-47E7-A504-207EEAE08940}"/>
    <cellStyle name="Normal 2 14 3 2 4" xfId="7134" xr:uid="{A821E2BF-788E-4A43-9ADF-F88F4BA93D16}"/>
    <cellStyle name="Normal 2 14 3 2 5" xfId="7135" xr:uid="{35946B86-5ADB-49F5-87EA-FB531B2A452D}"/>
    <cellStyle name="Normal 2 14 3 3" xfId="7136" xr:uid="{59E254FF-6766-4170-8F19-05266E24378E}"/>
    <cellStyle name="Normal 2 14 3 3 2" xfId="7137" xr:uid="{A7FCA453-56EB-4219-8815-D9AEC31FE924}"/>
    <cellStyle name="Normal 2 14 3 4" xfId="7138" xr:uid="{30D8DC29-305E-40F2-B469-725E6CBABAEE}"/>
    <cellStyle name="Normal 2 14 3 5" xfId="7139" xr:uid="{A99571EA-2EB4-477D-9214-B064CCA2AC5D}"/>
    <cellStyle name="Normal 2 14 3 6" xfId="7140" xr:uid="{423E0260-DA66-4F7D-AE69-B29D0F994D2E}"/>
    <cellStyle name="Normal 2 14 3 7" xfId="7141" xr:uid="{5F62344E-8808-42C5-A5BF-147AE26434B3}"/>
    <cellStyle name="Normal 2 14 3 8" xfId="7142" xr:uid="{A2C0177D-0883-48CE-A10A-5F4CD4FA0D3A}"/>
    <cellStyle name="Normal 2 14 3 9" xfId="7143" xr:uid="{2CF7FFEF-D5D7-4E38-96E1-9808BE850C90}"/>
    <cellStyle name="Normal 2 14 4" xfId="7144" xr:uid="{A622040A-B767-4E61-8F93-6C449E79D6CE}"/>
    <cellStyle name="Normal 2 14 4 2" xfId="7145" xr:uid="{23365754-40E5-4A82-9297-1054361FF7A3}"/>
    <cellStyle name="Normal 2 14 4 2 2" xfId="7146" xr:uid="{260FDE6B-6599-4F25-AB88-9DB7CA814FDF}"/>
    <cellStyle name="Normal 2 14 4 3" xfId="7147" xr:uid="{0D929211-C9AC-48B6-998D-758EDCF54C5D}"/>
    <cellStyle name="Normal 2 14 4 4" xfId="7148" xr:uid="{25DD4FF3-2E77-438B-8653-E8117321B083}"/>
    <cellStyle name="Normal 2 14 4 5" xfId="7149" xr:uid="{BD54F744-1628-42C2-87C1-0EB7162495BB}"/>
    <cellStyle name="Normal 2 14 5" xfId="7150" xr:uid="{7B8E86A7-5134-49F2-AD72-B59F69C93FD1}"/>
    <cellStyle name="Normal 2 14 5 2" xfId="7151" xr:uid="{8215B8D5-860F-4923-9311-3AC597B18DC9}"/>
    <cellStyle name="Normal 2 14 6" xfId="7152" xr:uid="{4C2011FA-542C-4541-B361-FC03F1A15042}"/>
    <cellStyle name="Normal 2 14 7" xfId="7153" xr:uid="{7D3FC892-07B2-4526-A0B7-97C6D206012B}"/>
    <cellStyle name="Normal 2 14 8" xfId="7154" xr:uid="{D37B3B70-2DB4-4A65-8A4E-BB0D04C92C30}"/>
    <cellStyle name="Normal 2 14 9" xfId="7155" xr:uid="{C0D5E67E-0ACC-4561-80D6-E67ABB6A8875}"/>
    <cellStyle name="Normal 2 15" xfId="7156" xr:uid="{287517A0-4000-4A5A-81A7-A5C242F919D6}"/>
    <cellStyle name="Normal 2 15 10" xfId="7157" xr:uid="{D05534B1-BE85-4B95-8F5B-73444A65AE0C}"/>
    <cellStyle name="Normal 2 15 11" xfId="7158" xr:uid="{E2B1BDC8-13D7-464A-AC45-4FBAB4D27800}"/>
    <cellStyle name="Normal 2 15 12" xfId="7159" xr:uid="{BAC09C5A-F509-45C6-B01F-B26936A84549}"/>
    <cellStyle name="Normal 2 15 13" xfId="7160" xr:uid="{75DF857A-C595-406E-ACE4-F70E292C11FF}"/>
    <cellStyle name="Normal 2 15 14" xfId="7161" xr:uid="{4CD1D74A-DEFF-491D-B338-A1ADA1AA3C9D}"/>
    <cellStyle name="Normal 2 15 2" xfId="7162" xr:uid="{9EE46894-A9A1-4FD5-BA79-A11B7CA86AF7}"/>
    <cellStyle name="Normal 2 15 2 10" xfId="7163" xr:uid="{CA311A10-5D77-4F4E-935E-0F4389BF3504}"/>
    <cellStyle name="Normal 2 15 2 11" xfId="7164" xr:uid="{11F66055-7E9C-4DB9-86F5-C2154C73A15E}"/>
    <cellStyle name="Normal 2 15 2 12" xfId="7165" xr:uid="{97871FD5-40FB-4E0F-9E84-B251E6CE76E2}"/>
    <cellStyle name="Normal 2 15 2 13" xfId="7166" xr:uid="{92B5B951-139A-4661-8D41-F16D4829F9B1}"/>
    <cellStyle name="Normal 2 15 2 2" xfId="7167" xr:uid="{2FDC1D98-D843-4357-9CFB-F2E26A11A58C}"/>
    <cellStyle name="Normal 2 15 2 2 10" xfId="7168" xr:uid="{2F1303E1-C8D2-4489-A51E-DFD429EBE923}"/>
    <cellStyle name="Normal 2 15 2 2 11" xfId="7169" xr:uid="{0E34E07B-713B-4DED-8332-E80182ED1371}"/>
    <cellStyle name="Normal 2 15 2 2 2" xfId="7170" xr:uid="{CBDFD74C-A03E-4029-A0D4-4081799F7F7D}"/>
    <cellStyle name="Normal 2 15 2 2 2 2" xfId="7171" xr:uid="{B3EDC061-6D94-450A-8235-377E0614FED1}"/>
    <cellStyle name="Normal 2 15 2 2 2 2 2" xfId="7172" xr:uid="{F59CF511-BBBD-4AEB-9F39-6100616DFBAF}"/>
    <cellStyle name="Normal 2 15 2 2 2 3" xfId="7173" xr:uid="{0F1512F6-DAAA-4B0E-801E-E07DAC222E73}"/>
    <cellStyle name="Normal 2 15 2 2 2 4" xfId="7174" xr:uid="{D8870C93-FE14-4096-895D-7B7AD8EB2C6B}"/>
    <cellStyle name="Normal 2 15 2 2 2 5" xfId="7175" xr:uid="{11AA45D8-E130-4B7B-B4E5-B8C272455687}"/>
    <cellStyle name="Normal 2 15 2 2 3" xfId="7176" xr:uid="{2D87CAFE-832B-4C97-BD81-DA2B6CB26CD6}"/>
    <cellStyle name="Normal 2 15 2 2 3 2" xfId="7177" xr:uid="{BC3CC4A1-FB3A-4683-8771-C8BE7A9AD271}"/>
    <cellStyle name="Normal 2 15 2 2 4" xfId="7178" xr:uid="{8E244FC0-2F55-4ADB-B61C-78BDABD8F725}"/>
    <cellStyle name="Normal 2 15 2 2 5" xfId="7179" xr:uid="{AF57E72E-B793-466F-99D9-F50848709725}"/>
    <cellStyle name="Normal 2 15 2 2 6" xfId="7180" xr:uid="{07D76402-9E9F-48A1-BE07-D5E364103FE8}"/>
    <cellStyle name="Normal 2 15 2 2 7" xfId="7181" xr:uid="{2D2F1D0A-C18C-4EAB-A61F-988B80190A0A}"/>
    <cellStyle name="Normal 2 15 2 2 8" xfId="7182" xr:uid="{B813026C-31B0-4298-BBDC-AD38B7AE8601}"/>
    <cellStyle name="Normal 2 15 2 2 9" xfId="7183" xr:uid="{13AB110C-1138-4D89-A63F-0FA923F31FF0}"/>
    <cellStyle name="Normal 2 15 2 3" xfId="7184" xr:uid="{899A3082-5AA4-4D4A-99A5-6145C5526862}"/>
    <cellStyle name="Normal 2 15 2 3 2" xfId="7185" xr:uid="{4831DC71-3CC6-4E70-92C9-65052E0B023F}"/>
    <cellStyle name="Normal 2 15 2 3 2 2" xfId="7186" xr:uid="{8EABBF0B-6906-4801-ABB8-C50A25792562}"/>
    <cellStyle name="Normal 2 15 2 3 3" xfId="7187" xr:uid="{205FDBE7-2D2E-423A-A671-BA7BDD91CA45}"/>
    <cellStyle name="Normal 2 15 2 3 4" xfId="7188" xr:uid="{FCAF39FE-F390-4506-B8A8-7B3068672A7E}"/>
    <cellStyle name="Normal 2 15 2 3 5" xfId="7189" xr:uid="{3350E9C1-7623-48EE-BA14-BBA8234C4260}"/>
    <cellStyle name="Normal 2 15 2 4" xfId="7190" xr:uid="{62CF2659-9F42-4D04-8175-202170BCF54C}"/>
    <cellStyle name="Normal 2 15 2 4 2" xfId="7191" xr:uid="{F82DD651-F679-45A5-A7F8-ED9E70E0E056}"/>
    <cellStyle name="Normal 2 15 2 5" xfId="7192" xr:uid="{D3106712-4BAC-461C-83FF-9796BACD4F38}"/>
    <cellStyle name="Normal 2 15 2 6" xfId="7193" xr:uid="{9720C66D-B3A3-4467-AA91-F3FA7D723453}"/>
    <cellStyle name="Normal 2 15 2 7" xfId="7194" xr:uid="{16AEE669-71AC-466E-9EA5-BC8EAC733B27}"/>
    <cellStyle name="Normal 2 15 2 8" xfId="7195" xr:uid="{A61D8459-A142-49E9-8246-8FD95B7FA85B}"/>
    <cellStyle name="Normal 2 15 2 9" xfId="7196" xr:uid="{B8DE9180-1E19-493B-A818-93B51F261C2E}"/>
    <cellStyle name="Normal 2 15 3" xfId="7197" xr:uid="{65CA663C-0BD5-4FB9-8AB0-B7714B09B395}"/>
    <cellStyle name="Normal 2 15 3 10" xfId="7198" xr:uid="{73BE0457-3E5F-48FD-A770-B3778F5CBB03}"/>
    <cellStyle name="Normal 2 15 3 11" xfId="7199" xr:uid="{6B2A24BE-9DE7-4790-8E27-33AAE0EEAB50}"/>
    <cellStyle name="Normal 2 15 3 2" xfId="7200" xr:uid="{1D043483-AD06-4C2B-B7B8-560A0D6744F0}"/>
    <cellStyle name="Normal 2 15 3 2 2" xfId="7201" xr:uid="{C7A556D4-AFFC-4706-A60F-A91933F32473}"/>
    <cellStyle name="Normal 2 15 3 2 2 2" xfId="7202" xr:uid="{4584E9C9-47F1-43D8-8C4F-7DD8534C6288}"/>
    <cellStyle name="Normal 2 15 3 2 3" xfId="7203" xr:uid="{7F2886F0-E9C2-4249-8376-48B7EBB85E6D}"/>
    <cellStyle name="Normal 2 15 3 2 4" xfId="7204" xr:uid="{D97E1BC4-38DF-490A-AB5B-7AB164A470AF}"/>
    <cellStyle name="Normal 2 15 3 2 5" xfId="7205" xr:uid="{B2DF02F8-652E-4BD1-88DC-F76231832414}"/>
    <cellStyle name="Normal 2 15 3 3" xfId="7206" xr:uid="{31B97D4A-76FE-4EFE-BF5D-E90EBCCE8FE3}"/>
    <cellStyle name="Normal 2 15 3 3 2" xfId="7207" xr:uid="{019709AC-2F53-469F-BC07-3ECAE1E8A68D}"/>
    <cellStyle name="Normal 2 15 3 4" xfId="7208" xr:uid="{0FD811F4-5358-4D21-A692-A9C1F2D55B6F}"/>
    <cellStyle name="Normal 2 15 3 5" xfId="7209" xr:uid="{6BDFD4A0-5C22-47F6-9984-A8E49A7E8621}"/>
    <cellStyle name="Normal 2 15 3 6" xfId="7210" xr:uid="{F4635385-B4BF-4AA7-B714-F818EF448E4C}"/>
    <cellStyle name="Normal 2 15 3 7" xfId="7211" xr:uid="{6741537D-C16C-4696-A2DB-333AE5BA89AC}"/>
    <cellStyle name="Normal 2 15 3 8" xfId="7212" xr:uid="{28A39CB4-6E48-4F79-8A18-DF7A7DB00941}"/>
    <cellStyle name="Normal 2 15 3 9" xfId="7213" xr:uid="{8B0EBF23-C33A-4DEE-841F-62734149A40E}"/>
    <cellStyle name="Normal 2 15 4" xfId="7214" xr:uid="{8321C9F0-7A49-4321-BABA-4D8465F8A457}"/>
    <cellStyle name="Normal 2 15 4 2" xfId="7215" xr:uid="{E92336DF-CA81-4AB4-8468-3A5CD0C6A01E}"/>
    <cellStyle name="Normal 2 15 4 2 2" xfId="7216" xr:uid="{5A079307-6A69-4526-B113-C5FD64C14931}"/>
    <cellStyle name="Normal 2 15 4 3" xfId="7217" xr:uid="{AFD0921A-3C92-4055-8377-3D6DD7EA005D}"/>
    <cellStyle name="Normal 2 15 4 4" xfId="7218" xr:uid="{5E5A665B-737A-4266-9C6B-8235E767A1DA}"/>
    <cellStyle name="Normal 2 15 4 5" xfId="7219" xr:uid="{588E6DF3-4D4E-44DE-9C32-5E89A8A29946}"/>
    <cellStyle name="Normal 2 15 5" xfId="7220" xr:uid="{660805F6-F04E-49B8-A0AE-C20E7B03D581}"/>
    <cellStyle name="Normal 2 15 5 2" xfId="7221" xr:uid="{362BE5CC-C582-4EF8-832A-F084D3882CCD}"/>
    <cellStyle name="Normal 2 15 6" xfId="7222" xr:uid="{02AB195E-ADC6-4324-9AF4-43351710EFCE}"/>
    <cellStyle name="Normal 2 15 7" xfId="7223" xr:uid="{2869449B-0EE7-48C3-8AD6-8C5F710DBDB1}"/>
    <cellStyle name="Normal 2 15 8" xfId="7224" xr:uid="{069E2590-BC1C-42E6-B44F-853C490CDC2A}"/>
    <cellStyle name="Normal 2 15 9" xfId="7225" xr:uid="{8D5CA18B-6AE0-4D7A-A184-EFDAC10EC2B9}"/>
    <cellStyle name="Normal 2 16" xfId="7226" xr:uid="{85CBCC1D-43C7-4F3C-A987-8515532C13CE}"/>
    <cellStyle name="Normal 2 16 10" xfId="7227" xr:uid="{3F01CD84-ACEA-43C6-954B-9C1FBD1BAB3F}"/>
    <cellStyle name="Normal 2 16 11" xfId="7228" xr:uid="{75566A6F-1790-42A2-8184-1B26F0330BA6}"/>
    <cellStyle name="Normal 2 16 12" xfId="7229" xr:uid="{17A29E26-A34F-42F7-8815-713CC793FA2D}"/>
    <cellStyle name="Normal 2 16 13" xfId="7230" xr:uid="{B59B0E6E-DA55-4D96-AF4B-8B8BD2031692}"/>
    <cellStyle name="Normal 2 16 14" xfId="7231" xr:uid="{4A600A9B-68E8-40B1-AE36-4D17C26DAFDA}"/>
    <cellStyle name="Normal 2 16 2" xfId="7232" xr:uid="{A1F38D99-DCA0-496C-9C48-AC99C6FE2A34}"/>
    <cellStyle name="Normal 2 16 2 10" xfId="7233" xr:uid="{1817593A-294C-46CE-AB99-49F8079B7405}"/>
    <cellStyle name="Normal 2 16 2 11" xfId="7234" xr:uid="{9D827A6F-02B5-485F-AF87-A7D1A79E8D74}"/>
    <cellStyle name="Normal 2 16 2 12" xfId="7235" xr:uid="{F860931E-6979-45D5-9CD6-1D8C2CDC3350}"/>
    <cellStyle name="Normal 2 16 2 13" xfId="7236" xr:uid="{E3999435-CC96-4702-A137-268870811759}"/>
    <cellStyle name="Normal 2 16 2 2" xfId="7237" xr:uid="{75357665-DD02-4E44-8F00-E24B9931D318}"/>
    <cellStyle name="Normal 2 16 2 2 10" xfId="7238" xr:uid="{D435E88E-997E-4AD6-A798-10F059035FCD}"/>
    <cellStyle name="Normal 2 16 2 2 11" xfId="7239" xr:uid="{9147698B-39C2-40C4-930C-ACC31633E276}"/>
    <cellStyle name="Normal 2 16 2 2 2" xfId="7240" xr:uid="{97D58226-C06A-41A8-9FEF-CE1A18A53B45}"/>
    <cellStyle name="Normal 2 16 2 2 2 2" xfId="7241" xr:uid="{BA6FBBA1-B265-44A9-B183-B45329C41B7F}"/>
    <cellStyle name="Normal 2 16 2 2 2 2 2" xfId="7242" xr:uid="{C4A3BB40-5B10-4A73-919D-1E2392A43D9D}"/>
    <cellStyle name="Normal 2 16 2 2 2 3" xfId="7243" xr:uid="{A6DD9FF5-5EEC-4AFF-B3F2-7078EF2D6229}"/>
    <cellStyle name="Normal 2 16 2 2 2 4" xfId="7244" xr:uid="{2A4A0403-B4E1-4779-BF3D-52B69E6E8371}"/>
    <cellStyle name="Normal 2 16 2 2 2 5" xfId="7245" xr:uid="{B76DB63E-8CCF-46D4-90EA-AF0B1DB5A071}"/>
    <cellStyle name="Normal 2 16 2 2 3" xfId="7246" xr:uid="{A6403C35-FFE6-4409-BA52-FE2D1D00243F}"/>
    <cellStyle name="Normal 2 16 2 2 3 2" xfId="7247" xr:uid="{C76E0546-8DA8-4C96-B656-DBE0B350BDEE}"/>
    <cellStyle name="Normal 2 16 2 2 4" xfId="7248" xr:uid="{67EC34E8-3015-495C-A700-42DF08532248}"/>
    <cellStyle name="Normal 2 16 2 2 5" xfId="7249" xr:uid="{F9A71B18-7088-40A4-B4E8-BBA84FD1B775}"/>
    <cellStyle name="Normal 2 16 2 2 6" xfId="7250" xr:uid="{B2FA85B1-725A-450B-A5C4-4480A027A680}"/>
    <cellStyle name="Normal 2 16 2 2 7" xfId="7251" xr:uid="{EF7F8F32-01DC-456C-B364-9702423A7B57}"/>
    <cellStyle name="Normal 2 16 2 2 8" xfId="7252" xr:uid="{42E9B7A1-0999-4655-8606-8AA6E5AAAE4E}"/>
    <cellStyle name="Normal 2 16 2 2 9" xfId="7253" xr:uid="{1CE0A323-D308-4ACA-B8E1-A69A2DB718BF}"/>
    <cellStyle name="Normal 2 16 2 3" xfId="7254" xr:uid="{9CF68086-BE4B-49F2-BE1C-0F64CBE44C73}"/>
    <cellStyle name="Normal 2 16 2 3 2" xfId="7255" xr:uid="{4576440F-CDF7-4413-9E24-1A71BB546375}"/>
    <cellStyle name="Normal 2 16 2 3 2 2" xfId="7256" xr:uid="{E76B286D-6DD9-4A21-9A8A-1DEAE0A372A0}"/>
    <cellStyle name="Normal 2 16 2 3 3" xfId="7257" xr:uid="{A562A2FE-C6C4-49E6-8E22-FD753DBE6759}"/>
    <cellStyle name="Normal 2 16 2 3 4" xfId="7258" xr:uid="{E4B99017-1888-4845-A49A-4D16A186478C}"/>
    <cellStyle name="Normal 2 16 2 3 5" xfId="7259" xr:uid="{525DA0B5-D738-4F63-82F8-55260B5B3D4C}"/>
    <cellStyle name="Normal 2 16 2 4" xfId="7260" xr:uid="{2BBB934B-D2BA-4E91-AE9B-AF4B131B2D8E}"/>
    <cellStyle name="Normal 2 16 2 4 2" xfId="7261" xr:uid="{2DB0717D-9F5D-42C8-B85D-124BAB790BF8}"/>
    <cellStyle name="Normal 2 16 2 5" xfId="7262" xr:uid="{370AA6EB-4B03-4893-85C8-EC42C683F26B}"/>
    <cellStyle name="Normal 2 16 2 6" xfId="7263" xr:uid="{18C5E50C-51B4-4CA2-9288-BC766EE77F6C}"/>
    <cellStyle name="Normal 2 16 2 7" xfId="7264" xr:uid="{764B1B60-8E2F-46EC-9CBC-535176A1A96D}"/>
    <cellStyle name="Normal 2 16 2 8" xfId="7265" xr:uid="{0C42AA54-ABB4-4442-B199-D07E3ED3C298}"/>
    <cellStyle name="Normal 2 16 2 9" xfId="7266" xr:uid="{5BADF81E-5C5E-49DC-B6A0-2F4C6196ACCE}"/>
    <cellStyle name="Normal 2 16 3" xfId="7267" xr:uid="{0A0B341B-CE53-42E4-B5BD-80152C9A5F65}"/>
    <cellStyle name="Normal 2 16 3 10" xfId="7268" xr:uid="{E7B0433D-35E7-4851-A340-07C81876DBFB}"/>
    <cellStyle name="Normal 2 16 3 11" xfId="7269" xr:uid="{5DDCE5AF-B036-4981-8AEF-9C45E6284C23}"/>
    <cellStyle name="Normal 2 16 3 2" xfId="7270" xr:uid="{14B9302E-2D53-485A-B04B-E06913A2690A}"/>
    <cellStyle name="Normal 2 16 3 2 2" xfId="7271" xr:uid="{16385F89-D672-4028-91B4-B195DAC1ABDC}"/>
    <cellStyle name="Normal 2 16 3 2 2 2" xfId="7272" xr:uid="{DE40F89C-B476-49D2-A6F5-97FDB2F1E73E}"/>
    <cellStyle name="Normal 2 16 3 2 3" xfId="7273" xr:uid="{2DEA1056-E5E9-4F1A-AA40-F297557F9C97}"/>
    <cellStyle name="Normal 2 16 3 2 4" xfId="7274" xr:uid="{70DD346C-7E8D-4C70-A24C-D2755D2FCFB0}"/>
    <cellStyle name="Normal 2 16 3 2 5" xfId="7275" xr:uid="{ECE05A6F-4110-410A-9CA2-071D56EEF6BD}"/>
    <cellStyle name="Normal 2 16 3 3" xfId="7276" xr:uid="{4026297E-3B47-49C5-B3AB-3D1B1D028D97}"/>
    <cellStyle name="Normal 2 16 3 3 2" xfId="7277" xr:uid="{06C3762D-9845-4768-A58C-D9D011128964}"/>
    <cellStyle name="Normal 2 16 3 4" xfId="7278" xr:uid="{B6CB4892-68F7-40D0-AD18-F9CA02A5DB28}"/>
    <cellStyle name="Normal 2 16 3 5" xfId="7279" xr:uid="{8461BBF4-0800-4A9C-89A7-340A27F6C2D3}"/>
    <cellStyle name="Normal 2 16 3 6" xfId="7280" xr:uid="{12A88C60-402E-4C75-A796-C413C9C601C1}"/>
    <cellStyle name="Normal 2 16 3 7" xfId="7281" xr:uid="{B84A602B-8209-4607-9FBE-A418257D5294}"/>
    <cellStyle name="Normal 2 16 3 8" xfId="7282" xr:uid="{017FCA00-3F06-441F-9585-0B45383D3846}"/>
    <cellStyle name="Normal 2 16 3 9" xfId="7283" xr:uid="{6A8CAB2F-7E4F-4B05-AE0D-7959C28A6414}"/>
    <cellStyle name="Normal 2 16 4" xfId="7284" xr:uid="{280B3A0A-AB8B-454F-AC23-0A450CDA740A}"/>
    <cellStyle name="Normal 2 16 4 2" xfId="7285" xr:uid="{F6607AB9-A8DC-4E7A-9D0A-FECAC2215ADC}"/>
    <cellStyle name="Normal 2 16 4 2 2" xfId="7286" xr:uid="{50687C82-6D85-46D2-8EF6-8596A1C62A1B}"/>
    <cellStyle name="Normal 2 16 4 3" xfId="7287" xr:uid="{1B49B273-A7B4-471C-B105-A259AD1C994B}"/>
    <cellStyle name="Normal 2 16 4 4" xfId="7288" xr:uid="{5B4ACC76-86E2-42D8-9C4D-C19260CE4633}"/>
    <cellStyle name="Normal 2 16 4 5" xfId="7289" xr:uid="{27ACD22E-0647-4FBA-92EB-8F1C563C7524}"/>
    <cellStyle name="Normal 2 16 5" xfId="7290" xr:uid="{9B7104B2-1248-4D02-8578-2BEB939A806D}"/>
    <cellStyle name="Normal 2 16 5 2" xfId="7291" xr:uid="{7D5F7544-1672-4C90-8FC3-8D362B4C56F5}"/>
    <cellStyle name="Normal 2 16 6" xfId="7292" xr:uid="{83861AD2-5099-43B8-A013-6EC770FAD413}"/>
    <cellStyle name="Normal 2 16 7" xfId="7293" xr:uid="{3C1F30FE-C81C-4FC7-B4E4-151F4A73C1AC}"/>
    <cellStyle name="Normal 2 16 8" xfId="7294" xr:uid="{8E95F035-087C-4AB2-8A49-25FBEAA64344}"/>
    <cellStyle name="Normal 2 16 9" xfId="7295" xr:uid="{EBB44679-ADF7-47C4-B738-521E3FBB0D43}"/>
    <cellStyle name="Normal 2 17" xfId="7296" xr:uid="{FF773B83-F54C-4E3B-8E31-D0D3E1F24998}"/>
    <cellStyle name="Normal 2 17 10" xfId="7297" xr:uid="{2FA12C8F-46CF-490B-A246-318D2A7B1059}"/>
    <cellStyle name="Normal 2 17 11" xfId="7298" xr:uid="{1F7086DA-80D5-4E16-A1BB-BEB5EF5D8B85}"/>
    <cellStyle name="Normal 2 17 12" xfId="7299" xr:uid="{613ADE4B-5163-4EFA-B668-6E48C7616944}"/>
    <cellStyle name="Normal 2 17 13" xfId="7300" xr:uid="{416CA092-B95F-4AF6-BBFB-2D627AAB8D56}"/>
    <cellStyle name="Normal 2 17 14" xfId="7301" xr:uid="{AB2E93A7-815C-4D7B-9973-BDE9E2FC56EC}"/>
    <cellStyle name="Normal 2 17 2" xfId="7302" xr:uid="{81BBFF48-9BE3-49DB-9FED-F3661A564160}"/>
    <cellStyle name="Normal 2 17 2 10" xfId="7303" xr:uid="{3592C407-B7BD-45D0-B972-6EC1B902B2E9}"/>
    <cellStyle name="Normal 2 17 2 11" xfId="7304" xr:uid="{F306D85E-2711-47CC-A465-8D332876F3C3}"/>
    <cellStyle name="Normal 2 17 2 12" xfId="7305" xr:uid="{C258199C-3ABF-4C23-946C-30CE970B3803}"/>
    <cellStyle name="Normal 2 17 2 13" xfId="7306" xr:uid="{60CD9E48-E12A-4BA4-BB5D-034D732C4E2A}"/>
    <cellStyle name="Normal 2 17 2 2" xfId="7307" xr:uid="{83A49A86-506E-4C2B-8346-49082195A1E1}"/>
    <cellStyle name="Normal 2 17 2 2 10" xfId="7308" xr:uid="{695008DC-3071-49FF-8C4B-C4257B18891D}"/>
    <cellStyle name="Normal 2 17 2 2 11" xfId="7309" xr:uid="{C21B4A26-F94B-49DD-9AF0-DC6AE2DF713E}"/>
    <cellStyle name="Normal 2 17 2 2 2" xfId="7310" xr:uid="{D4E7E3C3-208D-48A0-A78F-0E32C50527ED}"/>
    <cellStyle name="Normal 2 17 2 2 2 2" xfId="7311" xr:uid="{EBC1DB4A-576F-4C7B-9656-F58F72EACC55}"/>
    <cellStyle name="Normal 2 17 2 2 2 2 2" xfId="7312" xr:uid="{DAD9FE2D-15B5-460E-B2D3-073F51FC449E}"/>
    <cellStyle name="Normal 2 17 2 2 2 3" xfId="7313" xr:uid="{EA5E24EB-2D0E-4A93-83A1-3BF0E2FAA0E6}"/>
    <cellStyle name="Normal 2 17 2 2 2 4" xfId="7314" xr:uid="{03E7E04F-FAA4-4D2C-8F1C-C9C050B86D47}"/>
    <cellStyle name="Normal 2 17 2 2 2 5" xfId="7315" xr:uid="{53CDF91F-42B3-489F-8BF5-920D3FBD2C44}"/>
    <cellStyle name="Normal 2 17 2 2 3" xfId="7316" xr:uid="{91C5A4ED-FEA5-4813-89D9-DDDE59027F9F}"/>
    <cellStyle name="Normal 2 17 2 2 3 2" xfId="7317" xr:uid="{441C90E2-8A43-482A-8891-0FD87AD241F4}"/>
    <cellStyle name="Normal 2 17 2 2 4" xfId="7318" xr:uid="{AFB835EB-42B0-4C2C-8D22-BE11642C3957}"/>
    <cellStyle name="Normal 2 17 2 2 5" xfId="7319" xr:uid="{45C68946-6570-458C-8573-5DBE3DD70727}"/>
    <cellStyle name="Normal 2 17 2 2 6" xfId="7320" xr:uid="{133D2B43-EE39-466F-9023-1E9BD1E2A50B}"/>
    <cellStyle name="Normal 2 17 2 2 7" xfId="7321" xr:uid="{F9EECD5D-3EC9-4EB5-BA05-CC9FA8FC89B1}"/>
    <cellStyle name="Normal 2 17 2 2 8" xfId="7322" xr:uid="{8D5BBD8A-19B4-47AB-AFD7-94D490FB4A35}"/>
    <cellStyle name="Normal 2 17 2 2 9" xfId="7323" xr:uid="{526529F4-20DE-4326-9A64-B46018F6EC14}"/>
    <cellStyle name="Normal 2 17 2 3" xfId="7324" xr:uid="{DD4B2281-A4D6-4945-B05A-266820F3A044}"/>
    <cellStyle name="Normal 2 17 2 3 2" xfId="7325" xr:uid="{143A9A06-6055-46B6-A92D-A2A75E7CB4AD}"/>
    <cellStyle name="Normal 2 17 2 3 2 2" xfId="7326" xr:uid="{46DA7FA6-1061-424B-81C6-FC9ED8E309DA}"/>
    <cellStyle name="Normal 2 17 2 3 3" xfId="7327" xr:uid="{E450DBBD-1AFB-415D-9EEE-707CDC2872B5}"/>
    <cellStyle name="Normal 2 17 2 3 4" xfId="7328" xr:uid="{C02B8E52-DBED-4911-B06A-47E9262A1036}"/>
    <cellStyle name="Normal 2 17 2 3 5" xfId="7329" xr:uid="{86DF3E9E-B10D-454A-AC04-4514D116FAF4}"/>
    <cellStyle name="Normal 2 17 2 4" xfId="7330" xr:uid="{7A12B91F-49BA-47CF-9E56-B9737ED7E280}"/>
    <cellStyle name="Normal 2 17 2 4 2" xfId="7331" xr:uid="{7B314E73-95AE-476F-8067-07A15CB0CD9B}"/>
    <cellStyle name="Normal 2 17 2 5" xfId="7332" xr:uid="{EAD6CB92-8071-40B3-96A1-BD2AEF11BB95}"/>
    <cellStyle name="Normal 2 17 2 6" xfId="7333" xr:uid="{D6EA4532-BB5F-4291-874B-4BCE9F044D82}"/>
    <cellStyle name="Normal 2 17 2 7" xfId="7334" xr:uid="{9FF6726A-E13D-4586-AFF1-899DE0EE1AB2}"/>
    <cellStyle name="Normal 2 17 2 8" xfId="7335" xr:uid="{010EF810-EFD4-4CCC-A4CC-3E8E78691B84}"/>
    <cellStyle name="Normal 2 17 2 9" xfId="7336" xr:uid="{2841A1F4-0A96-4F53-930D-DB31D5869EFE}"/>
    <cellStyle name="Normal 2 17 3" xfId="7337" xr:uid="{E1BEB89E-EC52-41C2-BA5E-4199B9FBAC10}"/>
    <cellStyle name="Normal 2 17 3 10" xfId="7338" xr:uid="{5DFCB332-9B61-4FAA-9E1F-E3549A774E70}"/>
    <cellStyle name="Normal 2 17 3 11" xfId="7339" xr:uid="{9DD5F9E0-2BB9-4DFC-9363-DE2CDB33E80C}"/>
    <cellStyle name="Normal 2 17 3 2" xfId="7340" xr:uid="{7552ADC6-BDBE-411C-8330-D47036598812}"/>
    <cellStyle name="Normal 2 17 3 2 2" xfId="7341" xr:uid="{BA31F321-205F-461D-BDE7-D2DBED1A81D9}"/>
    <cellStyle name="Normal 2 17 3 2 2 2" xfId="7342" xr:uid="{E75A5C31-64F2-4F68-8F11-8BE28BF91717}"/>
    <cellStyle name="Normal 2 17 3 2 3" xfId="7343" xr:uid="{FBBDA486-4271-426A-BE96-EABC8CD330A1}"/>
    <cellStyle name="Normal 2 17 3 2 4" xfId="7344" xr:uid="{2AD3DA64-9990-415A-85FD-2ADCEB0F18DA}"/>
    <cellStyle name="Normal 2 17 3 2 5" xfId="7345" xr:uid="{6C1D951F-2FD5-4AD0-955F-186D9806150C}"/>
    <cellStyle name="Normal 2 17 3 3" xfId="7346" xr:uid="{3151D54C-5AC5-4CB2-8BCC-36CCCF69AB3C}"/>
    <cellStyle name="Normal 2 17 3 3 2" xfId="7347" xr:uid="{E028E632-EA9A-40D9-BB4F-11BBAF5EF8D8}"/>
    <cellStyle name="Normal 2 17 3 4" xfId="7348" xr:uid="{189BAD05-F112-475F-ABE3-1D9D994AF877}"/>
    <cellStyle name="Normal 2 17 3 5" xfId="7349" xr:uid="{81132CBD-D994-4F22-8FA9-3ABADA045D13}"/>
    <cellStyle name="Normal 2 17 3 6" xfId="7350" xr:uid="{CCCA74C6-9B8D-4F89-837B-2ADD7D5ECB0F}"/>
    <cellStyle name="Normal 2 17 3 7" xfId="7351" xr:uid="{EA637511-1A2E-411A-9445-EF6AFD8B8B24}"/>
    <cellStyle name="Normal 2 17 3 8" xfId="7352" xr:uid="{E69A2AE8-BE2F-4391-83C5-0B95D27C6F87}"/>
    <cellStyle name="Normal 2 17 3 9" xfId="7353" xr:uid="{F2B1AB83-A52F-40DD-8833-DFC4B9774008}"/>
    <cellStyle name="Normal 2 17 4" xfId="7354" xr:uid="{0B78BD79-E039-4965-A8EC-90AAC319D6F2}"/>
    <cellStyle name="Normal 2 17 4 2" xfId="7355" xr:uid="{8BE8A59F-BC4B-41A5-A437-0C20E6D644A9}"/>
    <cellStyle name="Normal 2 17 4 2 2" xfId="7356" xr:uid="{A8234FFE-1280-4D41-AEE7-7279EDD86C32}"/>
    <cellStyle name="Normal 2 17 4 3" xfId="7357" xr:uid="{DA1492E4-4340-40DC-9662-58403E2E2431}"/>
    <cellStyle name="Normal 2 17 4 4" xfId="7358" xr:uid="{5DEFCB8F-D120-4D38-BC6B-A874B64D6651}"/>
    <cellStyle name="Normal 2 17 4 5" xfId="7359" xr:uid="{056C20E4-6E25-4E4B-9FFB-A3D3023B9B9A}"/>
    <cellStyle name="Normal 2 17 5" xfId="7360" xr:uid="{D91B3E5A-EB30-4D5C-9318-C29F8AD934D6}"/>
    <cellStyle name="Normal 2 17 5 2" xfId="7361" xr:uid="{F04F3787-FF72-45BE-974D-F8056A73BDB3}"/>
    <cellStyle name="Normal 2 17 6" xfId="7362" xr:uid="{C2044296-94EE-49E6-A6DB-6C2D6D7A89B4}"/>
    <cellStyle name="Normal 2 17 7" xfId="7363" xr:uid="{4613F329-1029-4B23-A346-F0970CCCF568}"/>
    <cellStyle name="Normal 2 17 8" xfId="7364" xr:uid="{EEE5477B-5F42-400F-850A-DCD18106200C}"/>
    <cellStyle name="Normal 2 17 9" xfId="7365" xr:uid="{4A944796-2A52-4140-871C-059D8B1A6CD6}"/>
    <cellStyle name="Normal 2 18" xfId="7366" xr:uid="{D60058DD-6A0C-4FF4-B4E2-96D6014602F2}"/>
    <cellStyle name="Normal 2 18 10" xfId="7367" xr:uid="{1069764F-B003-4181-992D-C7D82D66E89A}"/>
    <cellStyle name="Normal 2 18 11" xfId="7368" xr:uid="{3F77C0BF-47E1-4A45-92DB-FEB1F7F73BF7}"/>
    <cellStyle name="Normal 2 18 12" xfId="7369" xr:uid="{49F47488-1D0D-4269-9806-DC111A8CBE64}"/>
    <cellStyle name="Normal 2 18 13" xfId="7370" xr:uid="{1B12820B-93D7-4DD1-9A3A-8FC73EB420EF}"/>
    <cellStyle name="Normal 2 18 14" xfId="7371" xr:uid="{6BC9C6AB-CDCA-4851-831E-A81BAB3BF3F2}"/>
    <cellStyle name="Normal 2 18 2" xfId="7372" xr:uid="{C7B892C3-D3BD-4AC5-8796-A740217D94B6}"/>
    <cellStyle name="Normal 2 18 2 10" xfId="7373" xr:uid="{36F140A1-10BB-47D6-A1C6-CF05721FEBEE}"/>
    <cellStyle name="Normal 2 18 2 11" xfId="7374" xr:uid="{BD2FBE1E-99F7-406A-9249-3CE9D51DF9AD}"/>
    <cellStyle name="Normal 2 18 2 12" xfId="7375" xr:uid="{95CD3FF6-25DE-40BB-977C-1A3B71AA1668}"/>
    <cellStyle name="Normal 2 18 2 13" xfId="7376" xr:uid="{33672A47-875A-4069-AE04-3B592641E985}"/>
    <cellStyle name="Normal 2 18 2 2" xfId="7377" xr:uid="{4231F5DC-2447-4EFB-9D7E-F15817549A9F}"/>
    <cellStyle name="Normal 2 18 2 2 10" xfId="7378" xr:uid="{E1B75B31-2146-40E1-ADC7-9F5DF015A43F}"/>
    <cellStyle name="Normal 2 18 2 2 11" xfId="7379" xr:uid="{DF6A9FE6-DDC5-469F-A136-D45F935CC138}"/>
    <cellStyle name="Normal 2 18 2 2 2" xfId="7380" xr:uid="{31C36FF5-5849-4663-9C1A-0715AE0DA9E1}"/>
    <cellStyle name="Normal 2 18 2 2 2 2" xfId="7381" xr:uid="{3CF51E6B-4434-4309-9FA7-E598E494D429}"/>
    <cellStyle name="Normal 2 18 2 2 2 2 2" xfId="7382" xr:uid="{D377DD94-697A-4D93-8FA7-7A1C94CD7819}"/>
    <cellStyle name="Normal 2 18 2 2 2 3" xfId="7383" xr:uid="{9F70D10B-7E34-4AB2-AD3E-39800DA1219A}"/>
    <cellStyle name="Normal 2 18 2 2 2 4" xfId="7384" xr:uid="{1E36AC9C-CE3C-4FF1-AB79-17372172881C}"/>
    <cellStyle name="Normal 2 18 2 2 2 5" xfId="7385" xr:uid="{7EEA9622-BAC6-4252-B255-DF5B9972EC35}"/>
    <cellStyle name="Normal 2 18 2 2 3" xfId="7386" xr:uid="{1B60B735-A479-420E-B7C6-65D910DB24A8}"/>
    <cellStyle name="Normal 2 18 2 2 3 2" xfId="7387" xr:uid="{64E1A3D4-7086-4A10-B175-FEB90798DC19}"/>
    <cellStyle name="Normal 2 18 2 2 4" xfId="7388" xr:uid="{A4DAD805-87E8-4848-A4E3-C0098C3D10A7}"/>
    <cellStyle name="Normal 2 18 2 2 5" xfId="7389" xr:uid="{C828C80B-62CE-4298-A379-168D1B79DE18}"/>
    <cellStyle name="Normal 2 18 2 2 6" xfId="7390" xr:uid="{8935B830-DBF9-469A-9AE6-3BE25FD1CDC7}"/>
    <cellStyle name="Normal 2 18 2 2 7" xfId="7391" xr:uid="{B68CE91B-B9BC-41A4-B56C-AEDBDCF5E824}"/>
    <cellStyle name="Normal 2 18 2 2 8" xfId="7392" xr:uid="{C820790F-3DD9-42C1-B910-517E4D186E23}"/>
    <cellStyle name="Normal 2 18 2 2 9" xfId="7393" xr:uid="{28796E0D-5E58-43EC-9F49-7C382477865F}"/>
    <cellStyle name="Normal 2 18 2 3" xfId="7394" xr:uid="{8D036EB7-E12F-4127-AEF7-E5672EA5FE71}"/>
    <cellStyle name="Normal 2 18 2 3 2" xfId="7395" xr:uid="{F4041C9C-6D4D-475F-912D-7A8C94868482}"/>
    <cellStyle name="Normal 2 18 2 3 2 2" xfId="7396" xr:uid="{770B7018-AAF3-48CA-B2CF-13F642F08541}"/>
    <cellStyle name="Normal 2 18 2 3 3" xfId="7397" xr:uid="{9745F419-EA63-4BE9-876B-9CBC8BA022E7}"/>
    <cellStyle name="Normal 2 18 2 3 4" xfId="7398" xr:uid="{B5EEB8E7-B5F5-477F-A12D-74C8A189673A}"/>
    <cellStyle name="Normal 2 18 2 3 5" xfId="7399" xr:uid="{0E6AA605-0BBA-45C1-995A-0E94E8F18947}"/>
    <cellStyle name="Normal 2 18 2 4" xfId="7400" xr:uid="{6AE29FF2-A362-46BF-BC7F-450C58948EA8}"/>
    <cellStyle name="Normal 2 18 2 4 2" xfId="7401" xr:uid="{19C70C8E-013A-4E40-9B4E-286DAB1DDEDE}"/>
    <cellStyle name="Normal 2 18 2 5" xfId="7402" xr:uid="{5A6A0320-DB39-4C76-8511-23791A91D1EE}"/>
    <cellStyle name="Normal 2 18 2 6" xfId="7403" xr:uid="{5C60A19F-3814-4FE3-AAB2-A722DBCA5B92}"/>
    <cellStyle name="Normal 2 18 2 7" xfId="7404" xr:uid="{99B74AD9-F824-4245-B9FA-EF68B24416E6}"/>
    <cellStyle name="Normal 2 18 2 8" xfId="7405" xr:uid="{B723555D-2DDB-476B-8985-4CC205D8CE0F}"/>
    <cellStyle name="Normal 2 18 2 9" xfId="7406" xr:uid="{73B3F9FA-D89C-453C-A504-CB16CF44E95A}"/>
    <cellStyle name="Normal 2 18 3" xfId="7407" xr:uid="{62FE1405-856B-45FC-88D5-9E05027C6124}"/>
    <cellStyle name="Normal 2 18 3 10" xfId="7408" xr:uid="{845D1BA2-F2CE-4BFA-8D5D-F9406F5F55B3}"/>
    <cellStyle name="Normal 2 18 3 11" xfId="7409" xr:uid="{27553009-E576-41E3-841F-A2E52CF23F97}"/>
    <cellStyle name="Normal 2 18 3 2" xfId="7410" xr:uid="{B5B2CECC-1F44-4FE2-9864-A1C55EB23253}"/>
    <cellStyle name="Normal 2 18 3 2 2" xfId="7411" xr:uid="{BC0FEAC0-F991-4387-B6F9-B2E73904E487}"/>
    <cellStyle name="Normal 2 18 3 2 2 2" xfId="7412" xr:uid="{6FAF0F43-531C-4A90-A49C-C6FD95DDB20C}"/>
    <cellStyle name="Normal 2 18 3 2 3" xfId="7413" xr:uid="{089841F1-AA1D-4C66-B2D0-C95430C13E1A}"/>
    <cellStyle name="Normal 2 18 3 2 4" xfId="7414" xr:uid="{27C1B562-3EE2-4319-B3D7-ABA203E8204B}"/>
    <cellStyle name="Normal 2 18 3 2 5" xfId="7415" xr:uid="{39566A51-135E-4A57-BD63-08447FE2E333}"/>
    <cellStyle name="Normal 2 18 3 3" xfId="7416" xr:uid="{49A2769B-5C7F-4305-8B6A-419A387D14D0}"/>
    <cellStyle name="Normal 2 18 3 3 2" xfId="7417" xr:uid="{C817D594-0725-4C58-AFAC-F3C5BA01DA1A}"/>
    <cellStyle name="Normal 2 18 3 4" xfId="7418" xr:uid="{22C841D5-7C14-49A5-BA37-1832057CEA15}"/>
    <cellStyle name="Normal 2 18 3 5" xfId="7419" xr:uid="{3257DD19-F40B-484E-9F20-0968BC13F175}"/>
    <cellStyle name="Normal 2 18 3 6" xfId="7420" xr:uid="{32EA24CE-873C-41F9-BCBF-B97D49FDFB4E}"/>
    <cellStyle name="Normal 2 18 3 7" xfId="7421" xr:uid="{60E77293-E5E9-4CAF-A6C7-D749D552FC5D}"/>
    <cellStyle name="Normal 2 18 3 8" xfId="7422" xr:uid="{85E33DD2-BA96-4672-A97D-36F2B06C7E55}"/>
    <cellStyle name="Normal 2 18 3 9" xfId="7423" xr:uid="{1DD971D3-11EB-4928-8DE9-FB588D891681}"/>
    <cellStyle name="Normal 2 18 4" xfId="7424" xr:uid="{57BB2E88-5030-4AA2-A085-9D1CAD9D8CDA}"/>
    <cellStyle name="Normal 2 18 4 2" xfId="7425" xr:uid="{67416814-2467-4307-BBDE-F38390F0A318}"/>
    <cellStyle name="Normal 2 18 4 2 2" xfId="7426" xr:uid="{0B56CD48-CDAE-4478-892E-616747C2AAD2}"/>
    <cellStyle name="Normal 2 18 4 3" xfId="7427" xr:uid="{8C60875A-06B4-4C6D-9DA8-0900D899C234}"/>
    <cellStyle name="Normal 2 18 4 4" xfId="7428" xr:uid="{6BCAA1C9-C668-4CF0-81E0-87A76B4F49F8}"/>
    <cellStyle name="Normal 2 18 4 5" xfId="7429" xr:uid="{122E10EB-EEDC-46AF-994F-E5BFA08797C7}"/>
    <cellStyle name="Normal 2 18 5" xfId="7430" xr:uid="{DE774A60-710D-46AC-BE6E-C9C1A549477E}"/>
    <cellStyle name="Normal 2 18 5 2" xfId="7431" xr:uid="{B3AEA1CA-6A04-40F2-840A-EBF7E20C3E03}"/>
    <cellStyle name="Normal 2 18 6" xfId="7432" xr:uid="{F2142376-A5F3-425A-9F4A-DE6418562CCA}"/>
    <cellStyle name="Normal 2 18 7" xfId="7433" xr:uid="{D3B6F3CC-AEBF-4EF0-B41B-7D31DB41573D}"/>
    <cellStyle name="Normal 2 18 8" xfId="7434" xr:uid="{25540B0B-5409-4E23-B4D2-0E50C6B60B1C}"/>
    <cellStyle name="Normal 2 18 9" xfId="7435" xr:uid="{E359D8FC-684F-4898-A575-15286A7B9587}"/>
    <cellStyle name="Normal 2 19" xfId="7436" xr:uid="{C4E94716-D19F-4ED7-A6AB-CD8E1CE84F0F}"/>
    <cellStyle name="Normal 2 19 10" xfId="7437" xr:uid="{CF38CD82-4DE6-4C21-A730-789D73A618B2}"/>
    <cellStyle name="Normal 2 19 11" xfId="7438" xr:uid="{3D329ADA-122A-4CAE-AFCE-7AA3F4ED88F0}"/>
    <cellStyle name="Normal 2 19 12" xfId="7439" xr:uid="{E6CB4C93-196E-4067-B7C3-466A0218044B}"/>
    <cellStyle name="Normal 2 19 13" xfId="7440" xr:uid="{F8E4D27F-A9F9-406D-806F-F1B33F5572A3}"/>
    <cellStyle name="Normal 2 19 14" xfId="7441" xr:uid="{2570FEAA-75D7-4CF7-A991-4EE7C58BB259}"/>
    <cellStyle name="Normal 2 19 2" xfId="7442" xr:uid="{DE94307F-46EA-4ED6-A764-D26A3D470741}"/>
    <cellStyle name="Normal 2 19 2 10" xfId="7443" xr:uid="{F916143C-CBCB-4182-AEBD-76000515276D}"/>
    <cellStyle name="Normal 2 19 2 11" xfId="7444" xr:uid="{B09A6714-F8E0-4723-B641-8E3CDD991D09}"/>
    <cellStyle name="Normal 2 19 2 12" xfId="7445" xr:uid="{50B113C2-D672-4725-97D0-4392E59FF402}"/>
    <cellStyle name="Normal 2 19 2 13" xfId="7446" xr:uid="{CDBFFA49-EC21-4D85-9E8E-27F5D1E95681}"/>
    <cellStyle name="Normal 2 19 2 2" xfId="7447" xr:uid="{A60D64B3-874F-41D2-A60C-0CB1E88BAD0C}"/>
    <cellStyle name="Normal 2 19 2 2 10" xfId="7448" xr:uid="{AE40044B-9BF6-4CD6-9D04-A6CD741BCA91}"/>
    <cellStyle name="Normal 2 19 2 2 11" xfId="7449" xr:uid="{95587F02-D414-4403-87AD-16A16842C8FC}"/>
    <cellStyle name="Normal 2 19 2 2 2" xfId="7450" xr:uid="{9BAA194F-2FC1-40AE-893B-CAC8EDFBC0BE}"/>
    <cellStyle name="Normal 2 19 2 2 2 2" xfId="7451" xr:uid="{951AB45C-2E3D-460B-A118-79137E4DA388}"/>
    <cellStyle name="Normal 2 19 2 2 2 2 2" xfId="7452" xr:uid="{5A69D8B5-6574-45A6-B696-BACB9F8CCB46}"/>
    <cellStyle name="Normal 2 19 2 2 2 3" xfId="7453" xr:uid="{F5BEB52D-84E4-417A-B6D4-803C87FA3333}"/>
    <cellStyle name="Normal 2 19 2 2 2 4" xfId="7454" xr:uid="{558B1CB0-14A3-4B43-95C7-C02F0A1E56D7}"/>
    <cellStyle name="Normal 2 19 2 2 2 5" xfId="7455" xr:uid="{AEEB739E-1D01-4588-B4DB-F21C440E6178}"/>
    <cellStyle name="Normal 2 19 2 2 3" xfId="7456" xr:uid="{5A3A1925-6881-463F-A953-462F1994D1F5}"/>
    <cellStyle name="Normal 2 19 2 2 3 2" xfId="7457" xr:uid="{8C7EFFED-3A7F-4B49-931C-5E0CA18D0EF4}"/>
    <cellStyle name="Normal 2 19 2 2 4" xfId="7458" xr:uid="{389F2B7A-DD96-4730-8D8A-3B7205724CF8}"/>
    <cellStyle name="Normal 2 19 2 2 5" xfId="7459" xr:uid="{73713C61-2C29-4AB7-89C8-9FDAB42F70BE}"/>
    <cellStyle name="Normal 2 19 2 2 6" xfId="7460" xr:uid="{CDA6FA4D-11C2-41A0-AF33-F7FEA052345F}"/>
    <cellStyle name="Normal 2 19 2 2 7" xfId="7461" xr:uid="{BDAFCEA4-789F-4BC8-AFCB-F922DC18D0F0}"/>
    <cellStyle name="Normal 2 19 2 2 8" xfId="7462" xr:uid="{837CEF6A-96FA-400C-BBE4-405564074AF1}"/>
    <cellStyle name="Normal 2 19 2 2 9" xfId="7463" xr:uid="{6619C3E7-C220-46DC-B8FC-49381557CB59}"/>
    <cellStyle name="Normal 2 19 2 3" xfId="7464" xr:uid="{DC7AD390-FD26-4D96-A018-13922ED72DF3}"/>
    <cellStyle name="Normal 2 19 2 3 2" xfId="7465" xr:uid="{2C08A392-A724-4674-99A3-810486AD58E1}"/>
    <cellStyle name="Normal 2 19 2 3 2 2" xfId="7466" xr:uid="{22F9D27A-A961-4085-8AA3-BB3123F452BE}"/>
    <cellStyle name="Normal 2 19 2 3 3" xfId="7467" xr:uid="{1B877C45-E225-4F74-B743-F7E466763B09}"/>
    <cellStyle name="Normal 2 19 2 3 4" xfId="7468" xr:uid="{3F8FB26F-ED3D-4C52-A932-08A4C85A76A6}"/>
    <cellStyle name="Normal 2 19 2 3 5" xfId="7469" xr:uid="{8C0B06BC-D7C6-4D38-8185-CCB3AF4625BE}"/>
    <cellStyle name="Normal 2 19 2 4" xfId="7470" xr:uid="{D1BC4D3F-B576-47E8-8C8F-FA84531606EA}"/>
    <cellStyle name="Normal 2 19 2 4 2" xfId="7471" xr:uid="{13A45B00-2F6E-4E0F-A639-AFFC61CA6578}"/>
    <cellStyle name="Normal 2 19 2 5" xfId="7472" xr:uid="{11A92E66-C1A7-4C63-8AFE-1DA5FBC6A839}"/>
    <cellStyle name="Normal 2 19 2 6" xfId="7473" xr:uid="{7F7002F2-6805-441F-867E-D29E71595678}"/>
    <cellStyle name="Normal 2 19 2 7" xfId="7474" xr:uid="{BBFC0C7F-517F-4B4B-AC19-D5708C9D550C}"/>
    <cellStyle name="Normal 2 19 2 8" xfId="7475" xr:uid="{6794C3BD-D9E5-492D-8F0F-99DCE06424F7}"/>
    <cellStyle name="Normal 2 19 2 9" xfId="7476" xr:uid="{9034D36B-28DF-4D67-B903-5F0AB828E177}"/>
    <cellStyle name="Normal 2 19 3" xfId="7477" xr:uid="{2F07D54F-030B-4726-B2C5-39799FA84599}"/>
    <cellStyle name="Normal 2 19 3 10" xfId="7478" xr:uid="{4672DB12-2135-4E25-AE85-D842105FFE37}"/>
    <cellStyle name="Normal 2 19 3 11" xfId="7479" xr:uid="{781B38D2-BE85-49C4-B77F-581C401CB3F2}"/>
    <cellStyle name="Normal 2 19 3 2" xfId="7480" xr:uid="{6F4CE529-5325-4787-998C-6415484540C5}"/>
    <cellStyle name="Normal 2 19 3 2 2" xfId="7481" xr:uid="{82AE2B60-4FC6-4120-96D1-A64211A72F51}"/>
    <cellStyle name="Normal 2 19 3 2 2 2" xfId="7482" xr:uid="{30C6327C-E654-4EBE-A75C-8F79E7A406C1}"/>
    <cellStyle name="Normal 2 19 3 2 3" xfId="7483" xr:uid="{EF7E35D2-22A0-4D6D-B9E1-4B7B8991AA49}"/>
    <cellStyle name="Normal 2 19 3 2 4" xfId="7484" xr:uid="{896AFB63-9E5C-4BC5-BC23-64F49122E764}"/>
    <cellStyle name="Normal 2 19 3 2 5" xfId="7485" xr:uid="{44C581DF-1D6A-41E1-A0CE-4AC6294A756B}"/>
    <cellStyle name="Normal 2 19 3 3" xfId="7486" xr:uid="{7E027D11-67BD-404D-9105-5B7CAF68834D}"/>
    <cellStyle name="Normal 2 19 3 3 2" xfId="7487" xr:uid="{FCF445D1-9B74-4122-B746-378B7760C721}"/>
    <cellStyle name="Normal 2 19 3 4" xfId="7488" xr:uid="{0E8482EE-5D64-4805-BA8F-B89480A90888}"/>
    <cellStyle name="Normal 2 19 3 5" xfId="7489" xr:uid="{FEE9E74B-21A7-4176-B4D2-BEB52DE9F46C}"/>
    <cellStyle name="Normal 2 19 3 6" xfId="7490" xr:uid="{A83E0CCF-5A10-470A-8C53-2B9567F9783B}"/>
    <cellStyle name="Normal 2 19 3 7" xfId="7491" xr:uid="{B0DCB189-12E9-4E33-A5E0-A41124E8B2D8}"/>
    <cellStyle name="Normal 2 19 3 8" xfId="7492" xr:uid="{E53524A8-D21D-4449-8D72-6B06A771614A}"/>
    <cellStyle name="Normal 2 19 3 9" xfId="7493" xr:uid="{6D7BFCF7-00F6-441A-9187-6B94ADF9002E}"/>
    <cellStyle name="Normal 2 19 4" xfId="7494" xr:uid="{AFCA9408-2652-45D6-A4E3-40405C4E93CA}"/>
    <cellStyle name="Normal 2 19 4 2" xfId="7495" xr:uid="{0E4D5EB9-DA5C-499F-B838-0ABDD158F383}"/>
    <cellStyle name="Normal 2 19 4 2 2" xfId="7496" xr:uid="{8DAE8B82-04D3-4530-9F84-431730608A0C}"/>
    <cellStyle name="Normal 2 19 4 3" xfId="7497" xr:uid="{444F9E81-F3E4-4A74-9AF9-DA2025DD4AF8}"/>
    <cellStyle name="Normal 2 19 4 4" xfId="7498" xr:uid="{437EE5BB-14F6-405B-A58A-E3DB906ED28A}"/>
    <cellStyle name="Normal 2 19 4 5" xfId="7499" xr:uid="{E6293355-A40E-40A4-969F-AB0EFD8B5416}"/>
    <cellStyle name="Normal 2 19 5" xfId="7500" xr:uid="{95312BCF-FA72-4F27-948B-7254A6DDA4C8}"/>
    <cellStyle name="Normal 2 19 5 2" xfId="7501" xr:uid="{89BC3CC5-799F-4153-A865-E380797F510C}"/>
    <cellStyle name="Normal 2 19 6" xfId="7502" xr:uid="{D3E77290-B1A5-4614-8A45-9A33050BE7CB}"/>
    <cellStyle name="Normal 2 19 7" xfId="7503" xr:uid="{F5EABC8E-0C92-4C25-9021-C0D14D6E2894}"/>
    <cellStyle name="Normal 2 19 8" xfId="7504" xr:uid="{6ABE2214-4342-43A6-9E60-4D525B310B11}"/>
    <cellStyle name="Normal 2 19 9" xfId="7505" xr:uid="{B1BEC84C-04DA-4055-BB8C-35BC6C9792E5}"/>
    <cellStyle name="Normal 2 2" xfId="7506" xr:uid="{A4F726E2-46D0-4AAE-91E6-60A6D7B08C67}"/>
    <cellStyle name="Normal 2 2 10" xfId="7507" xr:uid="{706DC944-DA82-47CB-8FFE-AD4606C414BF}"/>
    <cellStyle name="Normal 2 2 10 10" xfId="7508" xr:uid="{A90DB207-9B5E-424C-9899-9DAC653B4D05}"/>
    <cellStyle name="Normal 2 2 10 11" xfId="7509" xr:uid="{571C8C97-7DFD-4420-978F-86F7E66149FE}"/>
    <cellStyle name="Normal 2 2 10 12" xfId="7510" xr:uid="{356C4E60-AD74-49C8-8BF8-6516F1F821DF}"/>
    <cellStyle name="Normal 2 2 10 13" xfId="7511" xr:uid="{690167E2-F1F4-446C-A3C9-C56CC73B03E0}"/>
    <cellStyle name="Normal 2 2 10 14" xfId="7512" xr:uid="{DD4FFAC3-E1D2-43B6-9F72-ABD2FB58033A}"/>
    <cellStyle name="Normal 2 2 10 2" xfId="7513" xr:uid="{9131B19C-ACF2-40F5-8C50-9C610D3941A9}"/>
    <cellStyle name="Normal 2 2 10 2 10" xfId="7514" xr:uid="{68556DC1-7535-4E22-8C14-6368D1051AC4}"/>
    <cellStyle name="Normal 2 2 10 2 11" xfId="7515" xr:uid="{C52262DB-AD93-46AB-9CBA-7B241D8DD0D2}"/>
    <cellStyle name="Normal 2 2 10 2 12" xfId="7516" xr:uid="{9A9C15A9-6E1A-4711-B494-E8E54351EFF1}"/>
    <cellStyle name="Normal 2 2 10 2 13" xfId="7517" xr:uid="{5446D319-9AF1-4C60-AD38-1FD1122B8AEA}"/>
    <cellStyle name="Normal 2 2 10 2 2" xfId="7518" xr:uid="{7D4BFD98-19E8-4DF9-9567-4C18CF20AD83}"/>
    <cellStyle name="Normal 2 2 10 2 2 10" xfId="7519" xr:uid="{2B7B6906-999B-43C6-B198-AD7A37D290AF}"/>
    <cellStyle name="Normal 2 2 10 2 2 11" xfId="7520" xr:uid="{48FE731A-8DB1-4905-BD5F-11F40D110218}"/>
    <cellStyle name="Normal 2 2 10 2 2 2" xfId="7521" xr:uid="{9990B0E4-4C39-4B64-B7D1-220593694011}"/>
    <cellStyle name="Normal 2 2 10 2 2 2 2" xfId="7522" xr:uid="{3BB9C417-7C71-47BE-A81E-4815B2E07270}"/>
    <cellStyle name="Normal 2 2 10 2 2 2 2 2" xfId="7523" xr:uid="{32A5E57C-709C-4DC4-AF7A-D417F44272A4}"/>
    <cellStyle name="Normal 2 2 10 2 2 2 3" xfId="7524" xr:uid="{7CA33675-AD4C-4E8E-A498-1D163C8070CE}"/>
    <cellStyle name="Normal 2 2 10 2 2 2 4" xfId="7525" xr:uid="{EE7BF5B2-17C2-48CD-A42A-983B124D644E}"/>
    <cellStyle name="Normal 2 2 10 2 2 2 5" xfId="7526" xr:uid="{2EDBA745-69DE-49F7-A9EE-53E749C89E04}"/>
    <cellStyle name="Normal 2 2 10 2 2 3" xfId="7527" xr:uid="{D5055929-3647-4B71-B74D-D53D4A78389D}"/>
    <cellStyle name="Normal 2 2 10 2 2 3 2" xfId="7528" xr:uid="{3F11AB68-112D-4F15-B7AC-4CC32A8AB08F}"/>
    <cellStyle name="Normal 2 2 10 2 2 4" xfId="7529" xr:uid="{C2F8034F-954D-4575-87AC-45D6E061925A}"/>
    <cellStyle name="Normal 2 2 10 2 2 5" xfId="7530" xr:uid="{860A157A-7DE8-46D4-9B2B-6B46CFA4F21C}"/>
    <cellStyle name="Normal 2 2 10 2 2 6" xfId="7531" xr:uid="{00EA7645-7724-48B1-8948-809ECA91AD39}"/>
    <cellStyle name="Normal 2 2 10 2 2 7" xfId="7532" xr:uid="{E2E18B43-FB0E-4864-A4A6-F7B6F2E262EA}"/>
    <cellStyle name="Normal 2 2 10 2 2 8" xfId="7533" xr:uid="{B6F40C3F-10D2-4F69-AAAF-F61627287EB5}"/>
    <cellStyle name="Normal 2 2 10 2 2 9" xfId="7534" xr:uid="{39B20ABF-C673-43C5-B424-E5090FF12C11}"/>
    <cellStyle name="Normal 2 2 10 2 3" xfId="7535" xr:uid="{8F3544B9-2CC5-4C09-A316-D5C0D9103C55}"/>
    <cellStyle name="Normal 2 2 10 2 3 2" xfId="7536" xr:uid="{1D96AB90-65F9-457A-BFC4-EA7ECC0E88E0}"/>
    <cellStyle name="Normal 2 2 10 2 3 2 2" xfId="7537" xr:uid="{42B5BD67-AFAC-4AC9-A9A4-6BA22AB97AF4}"/>
    <cellStyle name="Normal 2 2 10 2 3 3" xfId="7538" xr:uid="{E7F565B8-1E52-4682-ABCB-32695808B945}"/>
    <cellStyle name="Normal 2 2 10 2 3 4" xfId="7539" xr:uid="{BB8FC476-BFDF-461D-AA68-D5153B7676A6}"/>
    <cellStyle name="Normal 2 2 10 2 3 5" xfId="7540" xr:uid="{6E1986C5-DEE1-4615-9C04-330A9E3CB187}"/>
    <cellStyle name="Normal 2 2 10 2 4" xfId="7541" xr:uid="{493041D4-F97E-42D5-9BCE-F91110238619}"/>
    <cellStyle name="Normal 2 2 10 2 4 2" xfId="7542" xr:uid="{0F61A508-2503-4E42-AB37-4B1489857743}"/>
    <cellStyle name="Normal 2 2 10 2 5" xfId="7543" xr:uid="{1D9CF4EA-21BC-4F0A-8504-0EC752D023EF}"/>
    <cellStyle name="Normal 2 2 10 2 6" xfId="7544" xr:uid="{B1B87A18-F815-48DD-94DC-DA9D94F9CAC4}"/>
    <cellStyle name="Normal 2 2 10 2 7" xfId="7545" xr:uid="{01AF4C42-7B58-43BD-8C76-D3898C0A9856}"/>
    <cellStyle name="Normal 2 2 10 2 8" xfId="7546" xr:uid="{EE9B6178-974B-415C-8306-7F91F7E857E1}"/>
    <cellStyle name="Normal 2 2 10 2 9" xfId="7547" xr:uid="{26B9AC51-0FCC-4AA1-BEB9-937F1747338C}"/>
    <cellStyle name="Normal 2 2 10 3" xfId="7548" xr:uid="{8B8D7CBB-33BF-4AF0-B264-47BC61211058}"/>
    <cellStyle name="Normal 2 2 10 3 10" xfId="7549" xr:uid="{C086AD26-38D4-4C76-BE8C-5A15F04D97C8}"/>
    <cellStyle name="Normal 2 2 10 3 11" xfId="7550" xr:uid="{B99787F3-9B77-49DF-BD92-11B321574C8B}"/>
    <cellStyle name="Normal 2 2 10 3 2" xfId="7551" xr:uid="{0D99BDA5-B371-4E65-B739-FF1F0A67C4CA}"/>
    <cellStyle name="Normal 2 2 10 3 2 2" xfId="7552" xr:uid="{88B3B485-EE22-4E0F-9B3B-10638E11DFA1}"/>
    <cellStyle name="Normal 2 2 10 3 2 2 2" xfId="7553" xr:uid="{762DB41C-FCBA-414A-B22F-E06FD155EB1C}"/>
    <cellStyle name="Normal 2 2 10 3 2 3" xfId="7554" xr:uid="{ABA1626B-FAC4-4FAC-8CDA-2A72C7F50BEF}"/>
    <cellStyle name="Normal 2 2 10 3 2 4" xfId="7555" xr:uid="{07847A48-0821-4C68-BF16-A7A93F4A7217}"/>
    <cellStyle name="Normal 2 2 10 3 2 5" xfId="7556" xr:uid="{7D2BDE2D-BEE7-42E6-9DD9-02728CB2AE7D}"/>
    <cellStyle name="Normal 2 2 10 3 3" xfId="7557" xr:uid="{67CBCA67-3F95-4970-B53A-D76B1870AD9B}"/>
    <cellStyle name="Normal 2 2 10 3 3 2" xfId="7558" xr:uid="{FE257A85-D706-4843-930D-7C4E595D90DD}"/>
    <cellStyle name="Normal 2 2 10 3 4" xfId="7559" xr:uid="{F0E31A1B-E56F-4A61-98C1-C78D7998B47F}"/>
    <cellStyle name="Normal 2 2 10 3 5" xfId="7560" xr:uid="{5369DB1C-A8C4-4303-9031-406FC5386B64}"/>
    <cellStyle name="Normal 2 2 10 3 6" xfId="7561" xr:uid="{0F5599A8-8D4F-4810-980E-7E669FA3FB57}"/>
    <cellStyle name="Normal 2 2 10 3 7" xfId="7562" xr:uid="{9CDF360C-12CD-4F4A-94C0-072008383279}"/>
    <cellStyle name="Normal 2 2 10 3 8" xfId="7563" xr:uid="{780400F9-7FB9-40D7-BC44-5F540FAAE3B7}"/>
    <cellStyle name="Normal 2 2 10 3 9" xfId="7564" xr:uid="{D6E6FF99-2A92-422E-9835-F87918BBE824}"/>
    <cellStyle name="Normal 2 2 10 4" xfId="7565" xr:uid="{FDD8F5E0-E123-4832-9583-A78A636B6DD3}"/>
    <cellStyle name="Normal 2 2 10 4 2" xfId="7566" xr:uid="{E73988B7-0559-44ED-8122-1230CBEE82AF}"/>
    <cellStyle name="Normal 2 2 10 4 2 2" xfId="7567" xr:uid="{B0F39597-1CDA-4EBF-BE6C-200EC7048FE9}"/>
    <cellStyle name="Normal 2 2 10 4 3" xfId="7568" xr:uid="{25BD128C-5F28-4BC1-8D28-83E8BCEECB2D}"/>
    <cellStyle name="Normal 2 2 10 4 4" xfId="7569" xr:uid="{5648C384-7FE5-4203-8D98-AD1383E46261}"/>
    <cellStyle name="Normal 2 2 10 4 5" xfId="7570" xr:uid="{6E23F002-9DF7-41C7-AB59-96FCCEFF435A}"/>
    <cellStyle name="Normal 2 2 10 5" xfId="7571" xr:uid="{38C826DD-B420-47B5-9E20-4DC5DC5E7769}"/>
    <cellStyle name="Normal 2 2 10 5 2" xfId="7572" xr:uid="{00C465CE-2D54-4BD0-BB8D-5AE934028807}"/>
    <cellStyle name="Normal 2 2 10 6" xfId="7573" xr:uid="{0041EACC-AC5E-4DBB-8EE1-E10DF91E6A7E}"/>
    <cellStyle name="Normal 2 2 10 7" xfId="7574" xr:uid="{464FBA70-308E-4D7B-8E01-2912491D83E0}"/>
    <cellStyle name="Normal 2 2 10 8" xfId="7575" xr:uid="{A3A5603A-66F2-463D-A49F-EB3ECAD83191}"/>
    <cellStyle name="Normal 2 2 10 9" xfId="7576" xr:uid="{3F12F071-2A7A-4BC1-BFAE-F27A8A3C6A5B}"/>
    <cellStyle name="Normal 2 2 11" xfId="7577" xr:uid="{D09FDBBB-AC3E-4296-B7C1-3B37F442B215}"/>
    <cellStyle name="Normal 2 2 11 10" xfId="7578" xr:uid="{7A02210B-98C7-4D08-84E9-E14CD97F931E}"/>
    <cellStyle name="Normal 2 2 11 11" xfId="7579" xr:uid="{942BFA88-612E-41F5-8DC4-C655C1294EE8}"/>
    <cellStyle name="Normal 2 2 11 12" xfId="7580" xr:uid="{7A1AEB4F-1434-4CF6-98D0-A80EA6A2C2A0}"/>
    <cellStyle name="Normal 2 2 11 13" xfId="7581" xr:uid="{7533FDAB-5962-41DD-8B77-AE70458784E5}"/>
    <cellStyle name="Normal 2 2 11 14" xfId="7582" xr:uid="{DFA060B3-73D5-40D6-A2A9-52B3806C6F3A}"/>
    <cellStyle name="Normal 2 2 11 2" xfId="7583" xr:uid="{A261D671-4279-4567-B146-D3E8813AC57A}"/>
    <cellStyle name="Normal 2 2 11 2 10" xfId="7584" xr:uid="{0C240749-27A1-4698-8213-586F8C7B2575}"/>
    <cellStyle name="Normal 2 2 11 2 11" xfId="7585" xr:uid="{E2DF2DB3-02C4-4901-B49E-BEF03C70DE7C}"/>
    <cellStyle name="Normal 2 2 11 2 12" xfId="7586" xr:uid="{204CC8F9-9B2D-4153-BD4E-D23EED925279}"/>
    <cellStyle name="Normal 2 2 11 2 13" xfId="7587" xr:uid="{957DAA89-5203-4F5A-83B5-CADF55EAFFAC}"/>
    <cellStyle name="Normal 2 2 11 2 2" xfId="7588" xr:uid="{E67B7504-5033-4A29-A40E-9A2AAB774E8E}"/>
    <cellStyle name="Normal 2 2 11 2 2 10" xfId="7589" xr:uid="{10224192-8F15-4233-A4C6-1238812D36F1}"/>
    <cellStyle name="Normal 2 2 11 2 2 11" xfId="7590" xr:uid="{4D84DE78-1ED8-4A30-A0F1-B34EBC1E119A}"/>
    <cellStyle name="Normal 2 2 11 2 2 2" xfId="7591" xr:uid="{904D9626-3F17-44BF-BA09-10B8C93E9D34}"/>
    <cellStyle name="Normal 2 2 11 2 2 2 2" xfId="7592" xr:uid="{09CA41FA-9EBB-4B4E-9121-288601851EF2}"/>
    <cellStyle name="Normal 2 2 11 2 2 2 2 2" xfId="7593" xr:uid="{3A39BFEA-8787-43B7-BDCD-EC1C88D0B121}"/>
    <cellStyle name="Normal 2 2 11 2 2 2 3" xfId="7594" xr:uid="{F4C041B2-1962-4E9D-9F20-29D9459CD5F0}"/>
    <cellStyle name="Normal 2 2 11 2 2 2 4" xfId="7595" xr:uid="{BB8D7267-E7CC-45C0-A550-74A7E3DDF16A}"/>
    <cellStyle name="Normal 2 2 11 2 2 2 5" xfId="7596" xr:uid="{677DAA9E-CA23-44D3-A319-209CCB4BB004}"/>
    <cellStyle name="Normal 2 2 11 2 2 3" xfId="7597" xr:uid="{68D871D8-51EC-4469-B7DD-7FB2FC54938D}"/>
    <cellStyle name="Normal 2 2 11 2 2 3 2" xfId="7598" xr:uid="{A30B2F6B-E63A-40E4-885E-EDA9ACC483C9}"/>
    <cellStyle name="Normal 2 2 11 2 2 4" xfId="7599" xr:uid="{B5D3774F-CFBD-4256-A3B0-35B4DCA6B9E4}"/>
    <cellStyle name="Normal 2 2 11 2 2 5" xfId="7600" xr:uid="{9CA7472D-D67F-4902-B3DA-3BFEE534CDB2}"/>
    <cellStyle name="Normal 2 2 11 2 2 6" xfId="7601" xr:uid="{1A393142-ABE3-403B-B206-04608E71DEFC}"/>
    <cellStyle name="Normal 2 2 11 2 2 7" xfId="7602" xr:uid="{DE60F4AE-6073-4A6F-B3B7-2E504970D2FD}"/>
    <cellStyle name="Normal 2 2 11 2 2 8" xfId="7603" xr:uid="{C97AC758-45C8-495B-9D00-F3633DD0E521}"/>
    <cellStyle name="Normal 2 2 11 2 2 9" xfId="7604" xr:uid="{48A0AFE7-E79A-4EB5-8D54-C3A44636E72F}"/>
    <cellStyle name="Normal 2 2 11 2 3" xfId="7605" xr:uid="{A7EE60BB-F29A-4FAC-A770-10DF39A40E67}"/>
    <cellStyle name="Normal 2 2 11 2 3 2" xfId="7606" xr:uid="{C96B49CE-7C20-452F-B3C6-7A85B87501F2}"/>
    <cellStyle name="Normal 2 2 11 2 3 2 2" xfId="7607" xr:uid="{B9B81A56-CA8D-4FB9-B8D7-8C2A9A46CAA5}"/>
    <cellStyle name="Normal 2 2 11 2 3 3" xfId="7608" xr:uid="{FBD14B02-DCB0-42D9-99FE-0EB0E75F4B54}"/>
    <cellStyle name="Normal 2 2 11 2 3 4" xfId="7609" xr:uid="{5B22C231-1719-4E0B-8298-01F555047FB8}"/>
    <cellStyle name="Normal 2 2 11 2 3 5" xfId="7610" xr:uid="{E7D3D7B3-20F7-4AB4-AECC-DFC16295735C}"/>
    <cellStyle name="Normal 2 2 11 2 4" xfId="7611" xr:uid="{2D41AF33-5BD5-45BE-B5D4-6CC30C49DD95}"/>
    <cellStyle name="Normal 2 2 11 2 4 2" xfId="7612" xr:uid="{A9798BDC-7212-4413-AE33-DBF8036A607D}"/>
    <cellStyle name="Normal 2 2 11 2 5" xfId="7613" xr:uid="{92525F4F-25F5-492E-B79D-2B2C8E78593F}"/>
    <cellStyle name="Normal 2 2 11 2 6" xfId="7614" xr:uid="{1B868D5F-E409-4428-BAFE-094A11DB244D}"/>
    <cellStyle name="Normal 2 2 11 2 7" xfId="7615" xr:uid="{134982C0-4D78-4631-8DA5-969EC41FBF59}"/>
    <cellStyle name="Normal 2 2 11 2 8" xfId="7616" xr:uid="{F9A0E20B-25A5-4B95-96A8-EE33FD483FEA}"/>
    <cellStyle name="Normal 2 2 11 2 9" xfId="7617" xr:uid="{F05F1BD1-FEF1-4615-AF75-3611C1D7FE98}"/>
    <cellStyle name="Normal 2 2 11 3" xfId="7618" xr:uid="{8AED8364-168B-4208-8BA9-B0B629BB5321}"/>
    <cellStyle name="Normal 2 2 11 3 10" xfId="7619" xr:uid="{248F8C5D-2477-4ABF-8B8B-C75234C54BE5}"/>
    <cellStyle name="Normal 2 2 11 3 11" xfId="7620" xr:uid="{41C8EB2E-F571-455A-8724-58EFEBEEAA8C}"/>
    <cellStyle name="Normal 2 2 11 3 2" xfId="7621" xr:uid="{9BC8837E-49F5-48B8-BF3E-DD10685A2F1C}"/>
    <cellStyle name="Normal 2 2 11 3 2 2" xfId="7622" xr:uid="{32D1481A-D95F-40B1-A75E-0DC2A3C19AC9}"/>
    <cellStyle name="Normal 2 2 11 3 2 2 2" xfId="7623" xr:uid="{0F0CE007-18AB-4781-9FDA-124AFBA9C827}"/>
    <cellStyle name="Normal 2 2 11 3 2 3" xfId="7624" xr:uid="{F565D3F5-9544-4379-9A5F-BDD14F0A5394}"/>
    <cellStyle name="Normal 2 2 11 3 2 4" xfId="7625" xr:uid="{0E858D0B-20CF-449C-8DCD-7E8F92C68F9B}"/>
    <cellStyle name="Normal 2 2 11 3 2 5" xfId="7626" xr:uid="{76B97E3A-2963-45DA-B885-514C9FEAD0B2}"/>
    <cellStyle name="Normal 2 2 11 3 3" xfId="7627" xr:uid="{3767749A-5E52-48F5-866D-D0E9DC867115}"/>
    <cellStyle name="Normal 2 2 11 3 3 2" xfId="7628" xr:uid="{B725C349-A06C-4525-884E-BCCE2B722204}"/>
    <cellStyle name="Normal 2 2 11 3 4" xfId="7629" xr:uid="{B08D18FE-1F5D-4BA4-B4CE-E565F97E2E3C}"/>
    <cellStyle name="Normal 2 2 11 3 5" xfId="7630" xr:uid="{BB00F430-A276-450A-B5C3-5FD5B77BD3C3}"/>
    <cellStyle name="Normal 2 2 11 3 6" xfId="7631" xr:uid="{B433F174-ECFB-4F54-92F1-A7FF2EEA5E0D}"/>
    <cellStyle name="Normal 2 2 11 3 7" xfId="7632" xr:uid="{7FD51E90-2A2F-420F-84AA-466E349674A3}"/>
    <cellStyle name="Normal 2 2 11 3 8" xfId="7633" xr:uid="{FAAFCBE1-1AFC-4E9C-96A3-060DC0F017C0}"/>
    <cellStyle name="Normal 2 2 11 3 9" xfId="7634" xr:uid="{6F602FE3-D2A3-4179-B759-2A350C2B0219}"/>
    <cellStyle name="Normal 2 2 11 4" xfId="7635" xr:uid="{A7580EC8-8CF4-46D8-8A29-2B3E077E0022}"/>
    <cellStyle name="Normal 2 2 11 4 2" xfId="7636" xr:uid="{A0B5A7EC-D212-4C12-8140-E71C4EE56DD4}"/>
    <cellStyle name="Normal 2 2 11 4 2 2" xfId="7637" xr:uid="{76FB3723-AB22-4575-9123-8AFF7ECC8603}"/>
    <cellStyle name="Normal 2 2 11 4 3" xfId="7638" xr:uid="{D24C7FAE-BB22-4CFC-882F-21B4D5D61C38}"/>
    <cellStyle name="Normal 2 2 11 4 4" xfId="7639" xr:uid="{E48E40F3-3218-44E9-A294-66DD88417327}"/>
    <cellStyle name="Normal 2 2 11 4 5" xfId="7640" xr:uid="{40C83823-3E3B-461A-A2E6-C21B27DB9337}"/>
    <cellStyle name="Normal 2 2 11 5" xfId="7641" xr:uid="{3FDF5E9B-D09E-47A7-8888-E7796BF80893}"/>
    <cellStyle name="Normal 2 2 11 5 2" xfId="7642" xr:uid="{54406AAA-3A5F-4E1D-BF46-3306CFEA4FC8}"/>
    <cellStyle name="Normal 2 2 11 6" xfId="7643" xr:uid="{B8BF290B-2E5F-45A2-8ED8-AD4189C3624E}"/>
    <cellStyle name="Normal 2 2 11 7" xfId="7644" xr:uid="{2AB00EB2-8826-4CC2-82E7-8B259D7C043A}"/>
    <cellStyle name="Normal 2 2 11 8" xfId="7645" xr:uid="{F887EFC8-AF1C-405A-8B1D-0D592F095423}"/>
    <cellStyle name="Normal 2 2 11 9" xfId="7646" xr:uid="{2CDB2330-8A09-4EAD-B80C-0790415BF526}"/>
    <cellStyle name="Normal 2 2 12" xfId="7647" xr:uid="{E75C4BA6-DD8B-48E2-A36A-03FBCF9ED59B}"/>
    <cellStyle name="Normal 2 2 12 10" xfId="7648" xr:uid="{6E0F9305-D604-48CD-B4AF-023AFCD2D217}"/>
    <cellStyle name="Normal 2 2 12 11" xfId="7649" xr:uid="{6CA74D93-4909-425E-93E5-4F19F137EDDA}"/>
    <cellStyle name="Normal 2 2 12 12" xfId="7650" xr:uid="{FF449D03-0D5F-4505-BCA2-6F6CEA38442B}"/>
    <cellStyle name="Normal 2 2 12 13" xfId="7651" xr:uid="{A4965FA3-6F6B-414F-AFD2-67A93BCB3404}"/>
    <cellStyle name="Normal 2 2 12 14" xfId="7652" xr:uid="{46F703A3-2B37-45F8-BC47-4D205ED0DB4D}"/>
    <cellStyle name="Normal 2 2 12 2" xfId="7653" xr:uid="{FC52EE4F-CF2D-49A7-A2C2-BEA8AE5E3EBA}"/>
    <cellStyle name="Normal 2 2 12 2 10" xfId="7654" xr:uid="{2E8933DD-9FCA-4ABB-8075-85FA501E01DB}"/>
    <cellStyle name="Normal 2 2 12 2 11" xfId="7655" xr:uid="{D604E3AE-9073-476D-9DC4-24A108F23052}"/>
    <cellStyle name="Normal 2 2 12 2 12" xfId="7656" xr:uid="{16AC68FF-A8CF-4103-836B-2805837C86A9}"/>
    <cellStyle name="Normal 2 2 12 2 13" xfId="7657" xr:uid="{391CADE2-6805-4BFA-B69F-346DF6D21AF3}"/>
    <cellStyle name="Normal 2 2 12 2 2" xfId="7658" xr:uid="{2837A967-88E1-49AD-A866-C839C77482A7}"/>
    <cellStyle name="Normal 2 2 12 2 2 10" xfId="7659" xr:uid="{025EAF5F-E516-44D2-BE94-BB491D099B51}"/>
    <cellStyle name="Normal 2 2 12 2 2 11" xfId="7660" xr:uid="{5B6D9A90-97A3-4D74-99E3-AE72711DB7DF}"/>
    <cellStyle name="Normal 2 2 12 2 2 2" xfId="7661" xr:uid="{947528D0-ED4D-47C4-BADF-A5F5FDD2A5D3}"/>
    <cellStyle name="Normal 2 2 12 2 2 2 2" xfId="7662" xr:uid="{0CB22E1E-BF5A-4FFC-B440-B6EBB13357F5}"/>
    <cellStyle name="Normal 2 2 12 2 2 2 2 2" xfId="7663" xr:uid="{A6241CC3-E5CD-4D77-B443-A8690762B93F}"/>
    <cellStyle name="Normal 2 2 12 2 2 2 3" xfId="7664" xr:uid="{63F1C986-50BE-44AD-B452-28F09F50042A}"/>
    <cellStyle name="Normal 2 2 12 2 2 2 4" xfId="7665" xr:uid="{579BFB74-E849-4697-A5FA-B0C076BE4538}"/>
    <cellStyle name="Normal 2 2 12 2 2 2 5" xfId="7666" xr:uid="{B93CB320-ACD3-4EA3-8F62-2253A430B5AB}"/>
    <cellStyle name="Normal 2 2 12 2 2 3" xfId="7667" xr:uid="{7A5B6A70-DE77-45D6-ABD2-1B951A4CF10D}"/>
    <cellStyle name="Normal 2 2 12 2 2 3 2" xfId="7668" xr:uid="{71E18E9A-6953-4659-AA55-6BB1546D5E16}"/>
    <cellStyle name="Normal 2 2 12 2 2 4" xfId="7669" xr:uid="{5AC6B50F-A067-4771-8E16-D886B0148C05}"/>
    <cellStyle name="Normal 2 2 12 2 2 5" xfId="7670" xr:uid="{3FC88599-03BC-41ED-AAC5-23DE818072EE}"/>
    <cellStyle name="Normal 2 2 12 2 2 6" xfId="7671" xr:uid="{277DE512-3D3B-446D-8F66-833A4700B946}"/>
    <cellStyle name="Normal 2 2 12 2 2 7" xfId="7672" xr:uid="{58813039-60C0-4183-B987-46367B4586BF}"/>
    <cellStyle name="Normal 2 2 12 2 2 8" xfId="7673" xr:uid="{1D46E8D7-B9B7-40BD-BAE7-534DE2643C13}"/>
    <cellStyle name="Normal 2 2 12 2 2 9" xfId="7674" xr:uid="{2C5378C0-4981-4096-BA1E-268C6D0C3388}"/>
    <cellStyle name="Normal 2 2 12 2 3" xfId="7675" xr:uid="{F1283991-836F-4996-84F3-B186F92BF4B8}"/>
    <cellStyle name="Normal 2 2 12 2 3 2" xfId="7676" xr:uid="{DF5480D3-F4B6-4745-B198-D044F5117673}"/>
    <cellStyle name="Normal 2 2 12 2 3 2 2" xfId="7677" xr:uid="{793176EB-8D31-44F3-AB78-F5DE7A4F4CA9}"/>
    <cellStyle name="Normal 2 2 12 2 3 3" xfId="7678" xr:uid="{4B4654A4-3AED-4283-B471-7B1435478C24}"/>
    <cellStyle name="Normal 2 2 12 2 3 4" xfId="7679" xr:uid="{EE3ED989-63EC-4D06-9E1F-403E9C986A70}"/>
    <cellStyle name="Normal 2 2 12 2 3 5" xfId="7680" xr:uid="{F60DFB41-FE00-49A4-A7BA-68FC26DC4C01}"/>
    <cellStyle name="Normal 2 2 12 2 4" xfId="7681" xr:uid="{F3C90C30-8CC3-48C7-82F9-95B80C83832A}"/>
    <cellStyle name="Normal 2 2 12 2 4 2" xfId="7682" xr:uid="{4334DC80-8C25-4FE1-A593-62EB81C32EEA}"/>
    <cellStyle name="Normal 2 2 12 2 5" xfId="7683" xr:uid="{F5E652F0-1E71-4F76-83F1-B815ACF80266}"/>
    <cellStyle name="Normal 2 2 12 2 6" xfId="7684" xr:uid="{C70B7D37-4D68-4091-B5BB-E4F77E4A8B7F}"/>
    <cellStyle name="Normal 2 2 12 2 7" xfId="7685" xr:uid="{BA07A5DC-390D-4401-8F8A-3B7340DB3E79}"/>
    <cellStyle name="Normal 2 2 12 2 8" xfId="7686" xr:uid="{FCC3C775-35E4-4F0D-B786-BB68E30D3F8D}"/>
    <cellStyle name="Normal 2 2 12 2 9" xfId="7687" xr:uid="{15307493-325B-4565-968B-C2766A5FDB58}"/>
    <cellStyle name="Normal 2 2 12 3" xfId="7688" xr:uid="{0260276A-CE2C-4217-9005-D41DFA57CF20}"/>
    <cellStyle name="Normal 2 2 12 3 10" xfId="7689" xr:uid="{4BFA03EA-79EC-4701-A749-250C30A9B778}"/>
    <cellStyle name="Normal 2 2 12 3 11" xfId="7690" xr:uid="{C5B15BCF-59E9-472C-A56B-7D9092444329}"/>
    <cellStyle name="Normal 2 2 12 3 2" xfId="7691" xr:uid="{DC06A806-73B3-4CDD-B755-B46941914C03}"/>
    <cellStyle name="Normal 2 2 12 3 2 2" xfId="7692" xr:uid="{CB05E0AA-5D21-470B-98D3-4C7EC8CC6F8D}"/>
    <cellStyle name="Normal 2 2 12 3 2 2 2" xfId="7693" xr:uid="{F5477784-EF0D-4529-BBF6-54C92830B5CF}"/>
    <cellStyle name="Normal 2 2 12 3 2 3" xfId="7694" xr:uid="{FDB82398-B121-4A80-BC3D-D55AB419ED9A}"/>
    <cellStyle name="Normal 2 2 12 3 2 4" xfId="7695" xr:uid="{7F89DB1B-4DE9-4762-8314-7052786AB576}"/>
    <cellStyle name="Normal 2 2 12 3 2 5" xfId="7696" xr:uid="{FF0FEFCF-99BC-42C6-BF42-1E4B51E14675}"/>
    <cellStyle name="Normal 2 2 12 3 3" xfId="7697" xr:uid="{87804F78-905D-4A39-9868-0C50EDD62B4A}"/>
    <cellStyle name="Normal 2 2 12 3 3 2" xfId="7698" xr:uid="{BD81C5B0-1B46-4BD9-A8E3-DE04FBDE2034}"/>
    <cellStyle name="Normal 2 2 12 3 4" xfId="7699" xr:uid="{64F3AAAA-1FC4-4EB0-B767-91279DA4D002}"/>
    <cellStyle name="Normal 2 2 12 3 5" xfId="7700" xr:uid="{6511057C-503A-433E-9B5B-C27969DCC67D}"/>
    <cellStyle name="Normal 2 2 12 3 6" xfId="7701" xr:uid="{A3EC487D-349D-4B7C-B8AD-8283CEF5B25B}"/>
    <cellStyle name="Normal 2 2 12 3 7" xfId="7702" xr:uid="{9A588EE3-1F73-4DEC-BBA4-5B60559063B6}"/>
    <cellStyle name="Normal 2 2 12 3 8" xfId="7703" xr:uid="{C5F56223-7A91-4FDF-8EF8-6C0C2DFC9F39}"/>
    <cellStyle name="Normal 2 2 12 3 9" xfId="7704" xr:uid="{DD9929CA-FFEE-4B5E-8AB4-8DDCFE2D8797}"/>
    <cellStyle name="Normal 2 2 12 4" xfId="7705" xr:uid="{6E6F1420-41DB-4CD8-B08D-D1171654DD1E}"/>
    <cellStyle name="Normal 2 2 12 4 2" xfId="7706" xr:uid="{CC7D35B0-53DC-4066-8AD9-278DA6742BAD}"/>
    <cellStyle name="Normal 2 2 12 4 2 2" xfId="7707" xr:uid="{C90347A7-F76B-40F5-89A7-5E6FF2D1A443}"/>
    <cellStyle name="Normal 2 2 12 4 3" xfId="7708" xr:uid="{773DE33E-BDB2-4F72-AA94-F3AE1ACE5460}"/>
    <cellStyle name="Normal 2 2 12 4 4" xfId="7709" xr:uid="{E27D2E63-F608-43D3-8E74-67C5C10BAE5D}"/>
    <cellStyle name="Normal 2 2 12 4 5" xfId="7710" xr:uid="{A152779B-F247-4255-B549-EF27DD772E72}"/>
    <cellStyle name="Normal 2 2 12 5" xfId="7711" xr:uid="{1D1C13D7-ACD6-4C6D-9417-81036070D2DD}"/>
    <cellStyle name="Normal 2 2 12 5 2" xfId="7712" xr:uid="{9D9D8E56-AF72-41C6-B7E3-303CF431DC16}"/>
    <cellStyle name="Normal 2 2 12 6" xfId="7713" xr:uid="{8912D794-0725-46E5-A12E-B42A1510C3E9}"/>
    <cellStyle name="Normal 2 2 12 7" xfId="7714" xr:uid="{ECE1FB9A-3010-4568-9A44-CF8E9E174E9B}"/>
    <cellStyle name="Normal 2 2 12 8" xfId="7715" xr:uid="{0FE6194F-3256-4F84-80FC-B3F85292C859}"/>
    <cellStyle name="Normal 2 2 12 9" xfId="7716" xr:uid="{D908A389-6903-4CE7-A928-116397C7FEA7}"/>
    <cellStyle name="Normal 2 2 13" xfId="7717" xr:uid="{F343A40F-53AF-448E-915A-365267AC3426}"/>
    <cellStyle name="Normal 2 2 13 10" xfId="7718" xr:uid="{243E257A-0144-48A1-AB37-7D8D60A6BBD3}"/>
    <cellStyle name="Normal 2 2 13 11" xfId="7719" xr:uid="{D7D5D216-915B-42F8-9159-0BC0F91907B6}"/>
    <cellStyle name="Normal 2 2 13 12" xfId="7720" xr:uid="{7178C90E-7F42-43FA-80D2-7E5EFF008DD4}"/>
    <cellStyle name="Normal 2 2 13 13" xfId="7721" xr:uid="{B616F1E6-08F4-4BC2-9A01-80613B01935C}"/>
    <cellStyle name="Normal 2 2 13 14" xfId="7722" xr:uid="{D252AB5C-B5EB-456A-8982-D83C28D9FD14}"/>
    <cellStyle name="Normal 2 2 13 2" xfId="7723" xr:uid="{62DEF30B-F712-44A7-B59B-A4A5FC9D3247}"/>
    <cellStyle name="Normal 2 2 13 2 10" xfId="7724" xr:uid="{A819B40F-B7A0-4472-B695-7D257E64F293}"/>
    <cellStyle name="Normal 2 2 13 2 11" xfId="7725" xr:uid="{CC44C831-2664-4C39-B050-E7D9636350DE}"/>
    <cellStyle name="Normal 2 2 13 2 12" xfId="7726" xr:uid="{33F5609F-BA1E-4377-8279-107E66274601}"/>
    <cellStyle name="Normal 2 2 13 2 13" xfId="7727" xr:uid="{CC6796CE-B34E-4CFD-B9AA-9854FD775112}"/>
    <cellStyle name="Normal 2 2 13 2 2" xfId="7728" xr:uid="{D685FEB3-1A6B-4118-8763-7E9E08E6A3E3}"/>
    <cellStyle name="Normal 2 2 13 2 2 10" xfId="7729" xr:uid="{84C55B1C-42FA-48BE-A1FA-D094248EAE37}"/>
    <cellStyle name="Normal 2 2 13 2 2 11" xfId="7730" xr:uid="{2A8CDB5F-E9C0-4317-BEF6-1E4B9EA669B6}"/>
    <cellStyle name="Normal 2 2 13 2 2 2" xfId="7731" xr:uid="{71A4A907-E0ED-40A4-9B55-59DC88280616}"/>
    <cellStyle name="Normal 2 2 13 2 2 2 2" xfId="7732" xr:uid="{52B443E7-782E-43E8-9C88-9BE8B3F68684}"/>
    <cellStyle name="Normal 2 2 13 2 2 2 2 2" xfId="7733" xr:uid="{119F15AF-0DDD-4906-9DCA-9682068F8CC4}"/>
    <cellStyle name="Normal 2 2 13 2 2 2 3" xfId="7734" xr:uid="{69FACDD8-4DF7-4A38-863C-774A3AF0B14D}"/>
    <cellStyle name="Normal 2 2 13 2 2 2 4" xfId="7735" xr:uid="{B7901FBD-A3FF-4AC3-9DCB-87B98BBF8C7C}"/>
    <cellStyle name="Normal 2 2 13 2 2 2 5" xfId="7736" xr:uid="{48825F3E-EE8B-4659-BB7B-FE946206A590}"/>
    <cellStyle name="Normal 2 2 13 2 2 3" xfId="7737" xr:uid="{F805254C-EF94-4E70-9423-053E61158684}"/>
    <cellStyle name="Normal 2 2 13 2 2 3 2" xfId="7738" xr:uid="{C23D5C31-0E67-4F92-BB5B-627A5625AA5E}"/>
    <cellStyle name="Normal 2 2 13 2 2 4" xfId="7739" xr:uid="{6CE3079C-1D1A-4199-A42A-F76164C905D3}"/>
    <cellStyle name="Normal 2 2 13 2 2 5" xfId="7740" xr:uid="{57042096-C421-40B5-A3A0-89AFC8B851E0}"/>
    <cellStyle name="Normal 2 2 13 2 2 6" xfId="7741" xr:uid="{252DB86A-AA92-44DD-BD56-6413E7935195}"/>
    <cellStyle name="Normal 2 2 13 2 2 7" xfId="7742" xr:uid="{C10734A5-0275-49D7-B8DB-E00FD9425BA8}"/>
    <cellStyle name="Normal 2 2 13 2 2 8" xfId="7743" xr:uid="{495FEFA4-5A07-4CCE-9D11-2D36460D1C55}"/>
    <cellStyle name="Normal 2 2 13 2 2 9" xfId="7744" xr:uid="{944A6B93-0B12-488D-A1DB-0C1AAA17AA0F}"/>
    <cellStyle name="Normal 2 2 13 2 3" xfId="7745" xr:uid="{E865949E-A078-4C96-8FFB-E32FC1E8DCFB}"/>
    <cellStyle name="Normal 2 2 13 2 3 2" xfId="7746" xr:uid="{196D5F13-E937-4526-9226-66ECF3BA0658}"/>
    <cellStyle name="Normal 2 2 13 2 3 2 2" xfId="7747" xr:uid="{680A1129-77C9-48E4-ADA6-7A18E4464E39}"/>
    <cellStyle name="Normal 2 2 13 2 3 3" xfId="7748" xr:uid="{EBFCED07-7F8A-47D6-8C48-6F18CD6EB8FC}"/>
    <cellStyle name="Normal 2 2 13 2 3 4" xfId="7749" xr:uid="{DF25B995-D67D-4AEB-8A4A-48828AADB096}"/>
    <cellStyle name="Normal 2 2 13 2 3 5" xfId="7750" xr:uid="{72BBEE2F-E002-4D39-8B53-E6CFD800E894}"/>
    <cellStyle name="Normal 2 2 13 2 4" xfId="7751" xr:uid="{EC19C4D2-981B-4F06-A119-0ADEA448B9F0}"/>
    <cellStyle name="Normal 2 2 13 2 4 2" xfId="7752" xr:uid="{C04D8557-6498-4C22-A3E9-2A88AC805854}"/>
    <cellStyle name="Normal 2 2 13 2 5" xfId="7753" xr:uid="{5FF57841-E4CC-4ABD-859D-66919FB2C942}"/>
    <cellStyle name="Normal 2 2 13 2 6" xfId="7754" xr:uid="{F0D7D8CC-54DC-4282-BF88-F1402BC65C64}"/>
    <cellStyle name="Normal 2 2 13 2 7" xfId="7755" xr:uid="{E7C0F0B2-584F-4BBB-87D8-5A7DBF58C244}"/>
    <cellStyle name="Normal 2 2 13 2 8" xfId="7756" xr:uid="{26BEFBFA-865B-4FF4-8CD9-0DAE9D0EB21E}"/>
    <cellStyle name="Normal 2 2 13 2 9" xfId="7757" xr:uid="{28562F6C-D339-4C04-B513-185EE01FC7BF}"/>
    <cellStyle name="Normal 2 2 13 3" xfId="7758" xr:uid="{8705AFDE-34DF-4963-8269-17123BE87C61}"/>
    <cellStyle name="Normal 2 2 13 3 10" xfId="7759" xr:uid="{1E593CC5-2278-4539-BB1F-984FB1336D51}"/>
    <cellStyle name="Normal 2 2 13 3 11" xfId="7760" xr:uid="{B45BCFFC-F19A-4415-AC95-1653AAA652ED}"/>
    <cellStyle name="Normal 2 2 13 3 2" xfId="7761" xr:uid="{7B09DFDA-4A55-44B8-AABC-9835471366AB}"/>
    <cellStyle name="Normal 2 2 13 3 2 2" xfId="7762" xr:uid="{8A896117-1ACC-402B-A224-BD277E526B77}"/>
    <cellStyle name="Normal 2 2 13 3 2 2 2" xfId="7763" xr:uid="{880A711F-D1B6-4ACD-9BE0-76D2036C7E08}"/>
    <cellStyle name="Normal 2 2 13 3 2 3" xfId="7764" xr:uid="{129D04D1-1765-4447-8180-4407481A6430}"/>
    <cellStyle name="Normal 2 2 13 3 2 4" xfId="7765" xr:uid="{EC3D7E7A-1A9A-4A5F-9B2E-39DDCD529B5C}"/>
    <cellStyle name="Normal 2 2 13 3 2 5" xfId="7766" xr:uid="{8124E677-92F0-4E53-81F7-085EC73016CB}"/>
    <cellStyle name="Normal 2 2 13 3 3" xfId="7767" xr:uid="{CF55172F-A243-4AC6-A930-250F951023C5}"/>
    <cellStyle name="Normal 2 2 13 3 3 2" xfId="7768" xr:uid="{66F2559C-26A1-4BFA-94D3-98EC4A22ACAA}"/>
    <cellStyle name="Normal 2 2 13 3 4" xfId="7769" xr:uid="{376524C7-1F7E-4844-9A37-9FA69C40E347}"/>
    <cellStyle name="Normal 2 2 13 3 5" xfId="7770" xr:uid="{95EA9234-AEC5-4E16-A5F8-7EACC4951982}"/>
    <cellStyle name="Normal 2 2 13 3 6" xfId="7771" xr:uid="{602AC2ED-D1AA-430B-8F6A-AB7C71DDD5D1}"/>
    <cellStyle name="Normal 2 2 13 3 7" xfId="7772" xr:uid="{C500D49A-FBCF-45FC-A1DB-C3957BCB181D}"/>
    <cellStyle name="Normal 2 2 13 3 8" xfId="7773" xr:uid="{BBD214D3-5DC8-45BE-A425-A73313C6F2A9}"/>
    <cellStyle name="Normal 2 2 13 3 9" xfId="7774" xr:uid="{F30B26EE-FB22-4F3E-ACCA-F044F70E4BF4}"/>
    <cellStyle name="Normal 2 2 13 4" xfId="7775" xr:uid="{93279B4B-7403-429B-8AAE-AA164C4086C3}"/>
    <cellStyle name="Normal 2 2 13 4 2" xfId="7776" xr:uid="{98430FAC-D345-4E7E-AF1D-2ECC6F8580A2}"/>
    <cellStyle name="Normal 2 2 13 4 2 2" xfId="7777" xr:uid="{6514F904-F3B1-46EC-81FC-D28B1E894747}"/>
    <cellStyle name="Normal 2 2 13 4 3" xfId="7778" xr:uid="{AA66DD16-A66B-4BCF-AB07-889A835A9428}"/>
    <cellStyle name="Normal 2 2 13 4 4" xfId="7779" xr:uid="{C61E7DB6-AFF7-4ED1-9B40-53796B85D220}"/>
    <cellStyle name="Normal 2 2 13 4 5" xfId="7780" xr:uid="{D9702F79-6EEA-42E2-87CE-41E800DA7E4E}"/>
    <cellStyle name="Normal 2 2 13 5" xfId="7781" xr:uid="{8195E065-44F7-4F29-AD14-35A3139EABD3}"/>
    <cellStyle name="Normal 2 2 13 5 2" xfId="7782" xr:uid="{D703BA6F-FDF0-49A2-9D5F-4219E9769730}"/>
    <cellStyle name="Normal 2 2 13 6" xfId="7783" xr:uid="{79D2CB13-1F40-4686-9C47-572313E1790C}"/>
    <cellStyle name="Normal 2 2 13 7" xfId="7784" xr:uid="{213DE3D2-EC16-4E15-9196-CC45E871688D}"/>
    <cellStyle name="Normal 2 2 13 8" xfId="7785" xr:uid="{BEEAC4D8-2907-4ED1-A945-B558D8CFF3F8}"/>
    <cellStyle name="Normal 2 2 13 9" xfId="7786" xr:uid="{E68488E1-943A-479E-BB88-256BCFA6DC85}"/>
    <cellStyle name="Normal 2 2 14" xfId="7787" xr:uid="{2F4C9690-6760-45AA-80A5-DE3366EB48DC}"/>
    <cellStyle name="Normal 2 2 14 10" xfId="7788" xr:uid="{70681B58-BE1D-4F33-8634-A31B622998A0}"/>
    <cellStyle name="Normal 2 2 14 11" xfId="7789" xr:uid="{C1478533-1308-4012-B065-1FFEC3223D8C}"/>
    <cellStyle name="Normal 2 2 14 12" xfId="7790" xr:uid="{F6A32F69-0942-4C51-91C2-2E0483D6CE65}"/>
    <cellStyle name="Normal 2 2 14 13" xfId="7791" xr:uid="{025FA397-1857-4947-AC34-C76ADE57A989}"/>
    <cellStyle name="Normal 2 2 14 14" xfId="7792" xr:uid="{DC34FF17-9E01-4B1F-96D6-62BABA728582}"/>
    <cellStyle name="Normal 2 2 14 2" xfId="7793" xr:uid="{851875D3-ABC3-4A35-A58D-FB1F1FBF0BCA}"/>
    <cellStyle name="Normal 2 2 14 2 10" xfId="7794" xr:uid="{0F9B7F7D-D10B-4806-B560-F9D732D18B06}"/>
    <cellStyle name="Normal 2 2 14 2 11" xfId="7795" xr:uid="{3F70034A-CC98-46A5-8CC6-96043D41E2A3}"/>
    <cellStyle name="Normal 2 2 14 2 12" xfId="7796" xr:uid="{897CF2EC-544F-4B48-826C-A42A1EBD86E0}"/>
    <cellStyle name="Normal 2 2 14 2 13" xfId="7797" xr:uid="{219E58FA-F064-4057-B8C0-FB51A6B2945A}"/>
    <cellStyle name="Normal 2 2 14 2 2" xfId="7798" xr:uid="{3BBABDD6-4796-45C7-AC47-5B97E1A2F65F}"/>
    <cellStyle name="Normal 2 2 14 2 2 10" xfId="7799" xr:uid="{1331DA93-8BD0-4B72-BF4B-4113DB81042F}"/>
    <cellStyle name="Normal 2 2 14 2 2 11" xfId="7800" xr:uid="{C759C99E-B765-4B81-9D77-85843D162FA6}"/>
    <cellStyle name="Normal 2 2 14 2 2 2" xfId="7801" xr:uid="{2EC72401-846F-4649-9C46-411CB58F78A4}"/>
    <cellStyle name="Normal 2 2 14 2 2 2 2" xfId="7802" xr:uid="{24614D1B-2765-47FB-8D21-E9389CA36A37}"/>
    <cellStyle name="Normal 2 2 14 2 2 2 2 2" xfId="7803" xr:uid="{823BA1A1-C11E-4984-BF94-FD874C006153}"/>
    <cellStyle name="Normal 2 2 14 2 2 2 3" xfId="7804" xr:uid="{3217D980-70C3-45FB-A56F-DEAB22AE8AFA}"/>
    <cellStyle name="Normal 2 2 14 2 2 2 4" xfId="7805" xr:uid="{499B8D04-E5C8-4CC1-8DA1-0CA13E934B62}"/>
    <cellStyle name="Normal 2 2 14 2 2 2 5" xfId="7806" xr:uid="{1F9E268A-F1F3-4304-9570-064A27B84F37}"/>
    <cellStyle name="Normal 2 2 14 2 2 3" xfId="7807" xr:uid="{42245ACA-0D31-455C-B821-C4A2BBE4DE53}"/>
    <cellStyle name="Normal 2 2 14 2 2 3 2" xfId="7808" xr:uid="{1DB0CF7B-20A0-4403-850E-61AED59E6006}"/>
    <cellStyle name="Normal 2 2 14 2 2 4" xfId="7809" xr:uid="{940EFE09-145F-4BD8-923F-08BE80B1FF8D}"/>
    <cellStyle name="Normal 2 2 14 2 2 5" xfId="7810" xr:uid="{13792CBF-00A2-4BC7-998E-3E92184C65E5}"/>
    <cellStyle name="Normal 2 2 14 2 2 6" xfId="7811" xr:uid="{EB59666A-6198-4195-8A94-14B423C7BDD4}"/>
    <cellStyle name="Normal 2 2 14 2 2 7" xfId="7812" xr:uid="{A12FD52E-A778-4AD0-82CD-1D469C540659}"/>
    <cellStyle name="Normal 2 2 14 2 2 8" xfId="7813" xr:uid="{7D00A2AC-0BF2-4E6D-A55D-2EB2C7D57A28}"/>
    <cellStyle name="Normal 2 2 14 2 2 9" xfId="7814" xr:uid="{EE975C71-F20D-4FB2-AEA3-8EA068E95926}"/>
    <cellStyle name="Normal 2 2 14 2 3" xfId="7815" xr:uid="{FA78CAF8-F236-4157-B53D-3C46346F6573}"/>
    <cellStyle name="Normal 2 2 14 2 3 2" xfId="7816" xr:uid="{FE80A3ED-0C22-47BF-BA57-961DEF397D9E}"/>
    <cellStyle name="Normal 2 2 14 2 3 2 2" xfId="7817" xr:uid="{FF29B2B0-CA01-49B5-9214-02D067C8EDFD}"/>
    <cellStyle name="Normal 2 2 14 2 3 3" xfId="7818" xr:uid="{80A3996C-468F-4087-8A94-A36CFC987E0E}"/>
    <cellStyle name="Normal 2 2 14 2 3 4" xfId="7819" xr:uid="{5DEAFCEB-499F-48AE-8FF2-E84AC7138C5E}"/>
    <cellStyle name="Normal 2 2 14 2 3 5" xfId="7820" xr:uid="{3857292B-BE9F-4820-9E6C-9D34E206146E}"/>
    <cellStyle name="Normal 2 2 14 2 4" xfId="7821" xr:uid="{3B51B88A-4FA6-4BD6-B450-257A44BC2C24}"/>
    <cellStyle name="Normal 2 2 14 2 4 2" xfId="7822" xr:uid="{C2D16407-A426-4CB7-B1A4-55F803409AB5}"/>
    <cellStyle name="Normal 2 2 14 2 5" xfId="7823" xr:uid="{C55D8272-1664-4A90-87E6-CA14883BB8CC}"/>
    <cellStyle name="Normal 2 2 14 2 6" xfId="7824" xr:uid="{EC9C347D-D751-4130-A7D7-C3024B99F912}"/>
    <cellStyle name="Normal 2 2 14 2 7" xfId="7825" xr:uid="{CFB28DCD-D29D-4D14-B992-8E473023FEDC}"/>
    <cellStyle name="Normal 2 2 14 2 8" xfId="7826" xr:uid="{EF71BB16-6E90-48E7-9DDD-CEDD2E46F850}"/>
    <cellStyle name="Normal 2 2 14 2 9" xfId="7827" xr:uid="{D0436DBF-A87D-44DF-A358-13105A88CCD9}"/>
    <cellStyle name="Normal 2 2 14 3" xfId="7828" xr:uid="{483449E4-A95A-477B-8272-3165927C8109}"/>
    <cellStyle name="Normal 2 2 14 3 10" xfId="7829" xr:uid="{3BCAD355-F9BB-4429-8303-F42946347271}"/>
    <cellStyle name="Normal 2 2 14 3 11" xfId="7830" xr:uid="{3BFCCCF3-4CAF-48EC-8312-32A3FD55874E}"/>
    <cellStyle name="Normal 2 2 14 3 2" xfId="7831" xr:uid="{5DD4C3DB-5DD9-41E5-90F3-BB8D27ECB1C4}"/>
    <cellStyle name="Normal 2 2 14 3 2 2" xfId="7832" xr:uid="{C7C8C7B1-4EE7-4587-9B3F-57BCC7108A35}"/>
    <cellStyle name="Normal 2 2 14 3 2 2 2" xfId="7833" xr:uid="{41330507-083C-4D5A-8F32-DE4B84F27BA5}"/>
    <cellStyle name="Normal 2 2 14 3 2 3" xfId="7834" xr:uid="{BB292DA2-3D94-47B0-86C8-157540EE6350}"/>
    <cellStyle name="Normal 2 2 14 3 2 4" xfId="7835" xr:uid="{73005E52-36BA-42B3-9557-97EEC93683D6}"/>
    <cellStyle name="Normal 2 2 14 3 2 5" xfId="7836" xr:uid="{FFBBDF9B-DB67-410D-9F7E-5A4D036DB6EA}"/>
    <cellStyle name="Normal 2 2 14 3 3" xfId="7837" xr:uid="{7E0DB823-D7A8-4B2B-B4D6-FE6202EB6CBE}"/>
    <cellStyle name="Normal 2 2 14 3 3 2" xfId="7838" xr:uid="{53A965C7-56AC-4F39-BE1A-295D1EE69937}"/>
    <cellStyle name="Normal 2 2 14 3 4" xfId="7839" xr:uid="{271A132A-4A8E-4A1A-8984-124B5AD4B233}"/>
    <cellStyle name="Normal 2 2 14 3 5" xfId="7840" xr:uid="{8F85286B-D87F-4984-8176-569B2494B584}"/>
    <cellStyle name="Normal 2 2 14 3 6" xfId="7841" xr:uid="{07760891-FB1D-4549-BE30-42A3958B6E5B}"/>
    <cellStyle name="Normal 2 2 14 3 7" xfId="7842" xr:uid="{E496B34A-D5B7-49BB-9DEA-7F850A8FFA3F}"/>
    <cellStyle name="Normal 2 2 14 3 8" xfId="7843" xr:uid="{3295E190-4441-4D9F-869F-33837E0B2811}"/>
    <cellStyle name="Normal 2 2 14 3 9" xfId="7844" xr:uid="{262B3EBD-1DB2-48C3-B485-8BB5338846A7}"/>
    <cellStyle name="Normal 2 2 14 4" xfId="7845" xr:uid="{61677DF1-D19C-4384-8F03-4D898D0CDC16}"/>
    <cellStyle name="Normal 2 2 14 4 2" xfId="7846" xr:uid="{A447BD54-C502-4A0A-BBE9-0D3435048066}"/>
    <cellStyle name="Normal 2 2 14 4 2 2" xfId="7847" xr:uid="{B8D0872A-A5DB-4D3F-BB75-DA271EAF7A54}"/>
    <cellStyle name="Normal 2 2 14 4 3" xfId="7848" xr:uid="{22B2CD59-90B1-45C9-A316-986DC2703232}"/>
    <cellStyle name="Normal 2 2 14 4 4" xfId="7849" xr:uid="{2CBBED4D-5D47-4CA8-9E08-B76DF8A83DE4}"/>
    <cellStyle name="Normal 2 2 14 4 5" xfId="7850" xr:uid="{8E12BD53-AE30-48E3-913F-DA4A15047B5C}"/>
    <cellStyle name="Normal 2 2 14 5" xfId="7851" xr:uid="{E079331E-1882-489A-8559-D3A520A69B4F}"/>
    <cellStyle name="Normal 2 2 14 5 2" xfId="7852" xr:uid="{68983950-28AF-4911-ADA8-B9ADA885FC86}"/>
    <cellStyle name="Normal 2 2 14 6" xfId="7853" xr:uid="{7A86AA68-65AA-48B6-9863-C07BB6F167F5}"/>
    <cellStyle name="Normal 2 2 14 7" xfId="7854" xr:uid="{C1B5DA66-457A-4378-AFF0-CD2E64BF767A}"/>
    <cellStyle name="Normal 2 2 14 8" xfId="7855" xr:uid="{B70323BA-CD65-448A-B466-2ED63E4770BC}"/>
    <cellStyle name="Normal 2 2 14 9" xfId="7856" xr:uid="{EFB2DDD7-A655-4D41-85C6-6FA40B0EECB4}"/>
    <cellStyle name="Normal 2 2 15" xfId="7857" xr:uid="{608D1C14-E289-463B-84AF-743E673F4CB8}"/>
    <cellStyle name="Normal 2 2 15 10" xfId="7858" xr:uid="{A16DAEFB-C3E2-4F54-9ECF-21A5A7E1EC49}"/>
    <cellStyle name="Normal 2 2 15 11" xfId="7859" xr:uid="{23438D03-29E4-4A7D-A841-19296A7E2F65}"/>
    <cellStyle name="Normal 2 2 15 12" xfId="7860" xr:uid="{FEFBD05B-C8DD-49D0-BB85-5A4AAEF08C7A}"/>
    <cellStyle name="Normal 2 2 15 13" xfId="7861" xr:uid="{8137381F-FC87-4029-A402-ADE5942F4E94}"/>
    <cellStyle name="Normal 2 2 15 14" xfId="7862" xr:uid="{6A5F7F61-7044-432A-A456-5A3A40473BC7}"/>
    <cellStyle name="Normal 2 2 15 2" xfId="7863" xr:uid="{35DDC2E8-23A7-42FA-AB24-D95BFBA4DD7F}"/>
    <cellStyle name="Normal 2 2 15 2 10" xfId="7864" xr:uid="{3853CF73-BB76-4768-87D1-4FB1583F36DF}"/>
    <cellStyle name="Normal 2 2 15 2 11" xfId="7865" xr:uid="{12EA8A9E-4411-4106-9738-D6A96AD9A27E}"/>
    <cellStyle name="Normal 2 2 15 2 12" xfId="7866" xr:uid="{EF71B3D0-71D4-4591-A326-EDC7418148E0}"/>
    <cellStyle name="Normal 2 2 15 2 13" xfId="7867" xr:uid="{B1B48279-0D70-441C-991B-F253F5BABC0F}"/>
    <cellStyle name="Normal 2 2 15 2 2" xfId="7868" xr:uid="{517E119A-9F03-4ACB-8C36-D3EF1BBB5ADC}"/>
    <cellStyle name="Normal 2 2 15 2 2 10" xfId="7869" xr:uid="{FD95EF67-DD26-45DF-80B2-9F403E4FA75A}"/>
    <cellStyle name="Normal 2 2 15 2 2 11" xfId="7870" xr:uid="{65F0C0D3-E38F-4AC3-8CCC-1D4D15433A34}"/>
    <cellStyle name="Normal 2 2 15 2 2 2" xfId="7871" xr:uid="{E35848F0-CCC2-407B-B863-3C382DDD4494}"/>
    <cellStyle name="Normal 2 2 15 2 2 2 2" xfId="7872" xr:uid="{3AD7717F-EC2D-4691-9BC0-7AE542ABEF48}"/>
    <cellStyle name="Normal 2 2 15 2 2 2 2 2" xfId="7873" xr:uid="{5BB0A337-3C25-40D6-968B-CA3986183011}"/>
    <cellStyle name="Normal 2 2 15 2 2 2 3" xfId="7874" xr:uid="{A4849917-D26C-4113-84D8-D8A7E0299EB3}"/>
    <cellStyle name="Normal 2 2 15 2 2 2 4" xfId="7875" xr:uid="{DADF0125-A7A3-48DF-9F5A-1F4B1E725743}"/>
    <cellStyle name="Normal 2 2 15 2 2 2 5" xfId="7876" xr:uid="{7789E67B-784B-4781-B15F-1A3C131F07BF}"/>
    <cellStyle name="Normal 2 2 15 2 2 3" xfId="7877" xr:uid="{6F657290-8EC0-4E04-A31E-C0237FE3F376}"/>
    <cellStyle name="Normal 2 2 15 2 2 3 2" xfId="7878" xr:uid="{2267F25A-61A0-49DB-B514-556F79659A1E}"/>
    <cellStyle name="Normal 2 2 15 2 2 4" xfId="7879" xr:uid="{24A2033E-2F4C-4EB1-B98C-E8095055221C}"/>
    <cellStyle name="Normal 2 2 15 2 2 5" xfId="7880" xr:uid="{354C9BD6-F34C-4A54-BD60-AB0C554FDBC7}"/>
    <cellStyle name="Normal 2 2 15 2 2 6" xfId="7881" xr:uid="{26717EB6-DC56-4537-A7D0-BAE3C75A4780}"/>
    <cellStyle name="Normal 2 2 15 2 2 7" xfId="7882" xr:uid="{86C5B0ED-1E4F-4DA8-8FC0-B4952A73FF63}"/>
    <cellStyle name="Normal 2 2 15 2 2 8" xfId="7883" xr:uid="{3090889A-0FAD-4BC3-B8EE-4B6647879900}"/>
    <cellStyle name="Normal 2 2 15 2 2 9" xfId="7884" xr:uid="{078EF1F2-9075-46D8-A38E-DF3B09BF6D9F}"/>
    <cellStyle name="Normal 2 2 15 2 3" xfId="7885" xr:uid="{E202AE66-626A-4017-AA8B-6CAC43C1F4FF}"/>
    <cellStyle name="Normal 2 2 15 2 3 2" xfId="7886" xr:uid="{36DFAB0E-AA92-40B6-9364-DAC3E6354958}"/>
    <cellStyle name="Normal 2 2 15 2 3 2 2" xfId="7887" xr:uid="{52256447-76C2-4D13-B4D3-12B78EA8D523}"/>
    <cellStyle name="Normal 2 2 15 2 3 3" xfId="7888" xr:uid="{CB1350EF-DCBF-4AC7-9CB0-86418F3A3C2C}"/>
    <cellStyle name="Normal 2 2 15 2 3 4" xfId="7889" xr:uid="{6785F794-10C5-4F04-AB18-6F6E0B3F6D36}"/>
    <cellStyle name="Normal 2 2 15 2 3 5" xfId="7890" xr:uid="{FBD06EEC-F17D-4B56-962F-CD3E852297D6}"/>
    <cellStyle name="Normal 2 2 15 2 4" xfId="7891" xr:uid="{8D54E064-BDC4-438E-881D-6C1F31B7BF94}"/>
    <cellStyle name="Normal 2 2 15 2 4 2" xfId="7892" xr:uid="{85AF197B-671A-48A1-B445-3C8460308AB8}"/>
    <cellStyle name="Normal 2 2 15 2 5" xfId="7893" xr:uid="{43F66B94-AE0D-4781-975E-8F33B8A57456}"/>
    <cellStyle name="Normal 2 2 15 2 6" xfId="7894" xr:uid="{C992171D-0337-4149-A226-1555D1C15CD0}"/>
    <cellStyle name="Normal 2 2 15 2 7" xfId="7895" xr:uid="{E51BF4EC-F3DC-49F3-AC96-2B1401975595}"/>
    <cellStyle name="Normal 2 2 15 2 8" xfId="7896" xr:uid="{20D677CE-8B03-4891-B3A5-52B6AEB94CBA}"/>
    <cellStyle name="Normal 2 2 15 2 9" xfId="7897" xr:uid="{F852B8E5-134B-45D5-9230-90E29C907981}"/>
    <cellStyle name="Normal 2 2 15 3" xfId="7898" xr:uid="{FD355B02-55B2-402B-BEE3-C66265ECE916}"/>
    <cellStyle name="Normal 2 2 15 3 10" xfId="7899" xr:uid="{C438AEFD-7713-4565-ACD4-2B1D7779198F}"/>
    <cellStyle name="Normal 2 2 15 3 11" xfId="7900" xr:uid="{E1452848-FBF3-43EF-B13A-36DB148ED4CC}"/>
    <cellStyle name="Normal 2 2 15 3 2" xfId="7901" xr:uid="{6C6C2527-AB6F-43C1-AFCD-F7DE668D7BD0}"/>
    <cellStyle name="Normal 2 2 15 3 2 2" xfId="7902" xr:uid="{FECFFCBE-F5D9-42CC-99F6-993684842CD7}"/>
    <cellStyle name="Normal 2 2 15 3 2 2 2" xfId="7903" xr:uid="{312AACBF-1D21-4C0F-9367-329B3B43A624}"/>
    <cellStyle name="Normal 2 2 15 3 2 3" xfId="7904" xr:uid="{928D2D05-E7A3-47A6-82CE-BF271FAAA413}"/>
    <cellStyle name="Normal 2 2 15 3 2 4" xfId="7905" xr:uid="{23CF3B6D-5058-41AF-8CE2-4FB788F39AFD}"/>
    <cellStyle name="Normal 2 2 15 3 2 5" xfId="7906" xr:uid="{44A4D1DE-2DCE-4B98-862D-67F0F680F582}"/>
    <cellStyle name="Normal 2 2 15 3 3" xfId="7907" xr:uid="{7779F4AF-66A4-4AAB-80DA-AD70F6B51F77}"/>
    <cellStyle name="Normal 2 2 15 3 3 2" xfId="7908" xr:uid="{2A278EB9-3D42-465B-A74D-9DEEA943B1F3}"/>
    <cellStyle name="Normal 2 2 15 3 4" xfId="7909" xr:uid="{AE25E0A4-DB54-42D6-8F73-C94653EA3F78}"/>
    <cellStyle name="Normal 2 2 15 3 5" xfId="7910" xr:uid="{BCCA4E5D-0B80-4C23-A03C-51530EC55FDC}"/>
    <cellStyle name="Normal 2 2 15 3 6" xfId="7911" xr:uid="{A9C66FAE-CDA0-4DDE-BE98-D718CFF22931}"/>
    <cellStyle name="Normal 2 2 15 3 7" xfId="7912" xr:uid="{B3907E58-13E9-454D-A7F9-55DA7CAC939E}"/>
    <cellStyle name="Normal 2 2 15 3 8" xfId="7913" xr:uid="{7311A9CC-67D3-46EE-A0FA-598BD0109936}"/>
    <cellStyle name="Normal 2 2 15 3 9" xfId="7914" xr:uid="{C84C83BC-EC3A-46A4-9078-8F81886938F3}"/>
    <cellStyle name="Normal 2 2 15 4" xfId="7915" xr:uid="{C0CD82AF-FDB1-4643-A1C7-B17C0F7D3B06}"/>
    <cellStyle name="Normal 2 2 15 4 2" xfId="7916" xr:uid="{E32D5E91-90C9-4BD7-9938-CD1C5B16707C}"/>
    <cellStyle name="Normal 2 2 15 4 2 2" xfId="7917" xr:uid="{7477BDE4-42E7-4619-846F-05038C092DDC}"/>
    <cellStyle name="Normal 2 2 15 4 3" xfId="7918" xr:uid="{DF9E2A9E-6AF0-419F-81CE-4406568C0CD2}"/>
    <cellStyle name="Normal 2 2 15 4 4" xfId="7919" xr:uid="{4E1C412C-7EEE-4836-B1DE-20A4C84CDCB0}"/>
    <cellStyle name="Normal 2 2 15 4 5" xfId="7920" xr:uid="{346DED44-137C-482A-9E76-6C77608EB992}"/>
    <cellStyle name="Normal 2 2 15 5" xfId="7921" xr:uid="{C1E87926-7E67-45EE-AC27-3B69517C3532}"/>
    <cellStyle name="Normal 2 2 15 5 2" xfId="7922" xr:uid="{DFEFF4FC-7CF1-4BB7-9D5C-037431D63BFF}"/>
    <cellStyle name="Normal 2 2 15 6" xfId="7923" xr:uid="{6DF8AA54-D260-4032-8028-39C5F291EA5C}"/>
    <cellStyle name="Normal 2 2 15 7" xfId="7924" xr:uid="{83B8726E-D5BE-4CBD-8311-AD76D3816281}"/>
    <cellStyle name="Normal 2 2 15 8" xfId="7925" xr:uid="{27D589FD-838B-4640-99F6-442815F2FDE0}"/>
    <cellStyle name="Normal 2 2 15 9" xfId="7926" xr:uid="{1F394141-BAFC-4702-91F9-AD4A2C9B099C}"/>
    <cellStyle name="Normal 2 2 16" xfId="7927" xr:uid="{EC274C37-7538-49B8-9F56-2D64C3F0E6BC}"/>
    <cellStyle name="Normal 2 2 16 10" xfId="7928" xr:uid="{2FF92DC9-95A6-4C2E-8FFB-A24284D41E9F}"/>
    <cellStyle name="Normal 2 2 16 11" xfId="7929" xr:uid="{B33901E0-4E1D-4D04-9C5B-FE88BD9A27FC}"/>
    <cellStyle name="Normal 2 2 16 12" xfId="7930" xr:uid="{654247CC-2571-4404-BC1E-E161032AC104}"/>
    <cellStyle name="Normal 2 2 16 13" xfId="7931" xr:uid="{11B740CD-E997-452B-8C87-F2BD915846F8}"/>
    <cellStyle name="Normal 2 2 16 14" xfId="7932" xr:uid="{8699C0BF-EC11-4056-8768-28A223C3B82B}"/>
    <cellStyle name="Normal 2 2 16 2" xfId="7933" xr:uid="{9EA041C4-F6BA-416B-BDC8-68D944D2C01D}"/>
    <cellStyle name="Normal 2 2 16 2 10" xfId="7934" xr:uid="{40616524-F526-4FE8-B452-F7045B6FD5AA}"/>
    <cellStyle name="Normal 2 2 16 2 11" xfId="7935" xr:uid="{BF7EF1DB-5975-4E51-BF59-2EAF5829B590}"/>
    <cellStyle name="Normal 2 2 16 2 12" xfId="7936" xr:uid="{66B1788F-C0AB-41FD-8E11-1D8926C45290}"/>
    <cellStyle name="Normal 2 2 16 2 13" xfId="7937" xr:uid="{C7DDED3B-4047-4770-BC18-01E0B666DD53}"/>
    <cellStyle name="Normal 2 2 16 2 2" xfId="7938" xr:uid="{82D193FD-BD92-40FF-9BBB-FF903F0B0A6E}"/>
    <cellStyle name="Normal 2 2 16 2 2 10" xfId="7939" xr:uid="{31A9E944-AF6D-4492-9A09-9A619E85DC86}"/>
    <cellStyle name="Normal 2 2 16 2 2 11" xfId="7940" xr:uid="{5723A56E-F6CF-4563-A7F8-DA75DD7E30E7}"/>
    <cellStyle name="Normal 2 2 16 2 2 2" xfId="7941" xr:uid="{9E07B923-E815-495D-A112-046DB9D9E623}"/>
    <cellStyle name="Normal 2 2 16 2 2 2 2" xfId="7942" xr:uid="{9963B2A7-2A0F-4048-839D-1D5BF715CF61}"/>
    <cellStyle name="Normal 2 2 16 2 2 2 2 2" xfId="7943" xr:uid="{C1727B79-C814-422E-B488-F2D49034E45C}"/>
    <cellStyle name="Normal 2 2 16 2 2 2 3" xfId="7944" xr:uid="{64DA0AA9-CB27-48E5-9B43-AD77417B9A27}"/>
    <cellStyle name="Normal 2 2 16 2 2 2 4" xfId="7945" xr:uid="{04E0A1B1-9D09-46A6-A2BC-24339B348424}"/>
    <cellStyle name="Normal 2 2 16 2 2 2 5" xfId="7946" xr:uid="{F6DC0D0D-4B09-4CEB-9AC3-220E4C075396}"/>
    <cellStyle name="Normal 2 2 16 2 2 3" xfId="7947" xr:uid="{6AF563AB-F4AC-4FB4-B665-842C98FCE6E1}"/>
    <cellStyle name="Normal 2 2 16 2 2 3 2" xfId="7948" xr:uid="{82630ECB-9E32-41C9-83AD-EFBDBFDCCD45}"/>
    <cellStyle name="Normal 2 2 16 2 2 4" xfId="7949" xr:uid="{8CAB5627-51E3-4C77-A3A7-3323C696D464}"/>
    <cellStyle name="Normal 2 2 16 2 2 5" xfId="7950" xr:uid="{A22126DF-85BB-4FC2-A446-6018A2FAA532}"/>
    <cellStyle name="Normal 2 2 16 2 2 6" xfId="7951" xr:uid="{5473A890-739C-46E9-BC31-2F4F4EE0D6C9}"/>
    <cellStyle name="Normal 2 2 16 2 2 7" xfId="7952" xr:uid="{C690E187-77A7-49BC-AE32-F796297B2B5B}"/>
    <cellStyle name="Normal 2 2 16 2 2 8" xfId="7953" xr:uid="{AA4E3B91-6BA8-4433-9F5F-C177EC59DF0B}"/>
    <cellStyle name="Normal 2 2 16 2 2 9" xfId="7954" xr:uid="{67118EDF-BA0C-4155-A65C-AFCAA8AF2DBB}"/>
    <cellStyle name="Normal 2 2 16 2 3" xfId="7955" xr:uid="{AFADC39F-C5B0-47CC-A17E-3A342909B222}"/>
    <cellStyle name="Normal 2 2 16 2 3 2" xfId="7956" xr:uid="{97BA653D-EABD-4AEA-87D5-AA31AEFBE5B8}"/>
    <cellStyle name="Normal 2 2 16 2 3 2 2" xfId="7957" xr:uid="{52787482-FBE6-4696-B4EE-7984B07D9E66}"/>
    <cellStyle name="Normal 2 2 16 2 3 3" xfId="7958" xr:uid="{D287CAED-F6DC-4067-9138-CCCD27EF2724}"/>
    <cellStyle name="Normal 2 2 16 2 3 4" xfId="7959" xr:uid="{F979A193-04E7-4465-88EE-7E1970F73014}"/>
    <cellStyle name="Normal 2 2 16 2 3 5" xfId="7960" xr:uid="{FA33F736-9F37-49DB-BE5B-B3366E59C025}"/>
    <cellStyle name="Normal 2 2 16 2 4" xfId="7961" xr:uid="{2A0BD4CF-0428-4D1A-8A63-1098B4DB15E0}"/>
    <cellStyle name="Normal 2 2 16 2 4 2" xfId="7962" xr:uid="{74F520D4-D029-4AAF-BC77-6B967CFB620A}"/>
    <cellStyle name="Normal 2 2 16 2 5" xfId="7963" xr:uid="{77892F7A-BB2E-4C2F-BA44-DA630DE1C74F}"/>
    <cellStyle name="Normal 2 2 16 2 6" xfId="7964" xr:uid="{891320ED-3A15-49E4-AC59-8262B0E36DDB}"/>
    <cellStyle name="Normal 2 2 16 2 7" xfId="7965" xr:uid="{85DDA0D3-4B7B-41FB-942C-4FCE227C2BD4}"/>
    <cellStyle name="Normal 2 2 16 2 8" xfId="7966" xr:uid="{E97E554D-B7B3-46A8-A41B-086CBB26E83A}"/>
    <cellStyle name="Normal 2 2 16 2 9" xfId="7967" xr:uid="{57EA9CDE-CEDD-4663-A6DD-33A34B440855}"/>
    <cellStyle name="Normal 2 2 16 3" xfId="7968" xr:uid="{0ED9EE62-81C2-4F53-A625-BDD6D4A3A9B7}"/>
    <cellStyle name="Normal 2 2 16 3 10" xfId="7969" xr:uid="{2AF7C86D-AA4A-4AEA-A2DF-05DAD344666C}"/>
    <cellStyle name="Normal 2 2 16 3 11" xfId="7970" xr:uid="{E3209F73-70E6-4325-8068-F7068291D809}"/>
    <cellStyle name="Normal 2 2 16 3 2" xfId="7971" xr:uid="{D828CF35-E7AC-4216-A98B-2280395F2FF6}"/>
    <cellStyle name="Normal 2 2 16 3 2 2" xfId="7972" xr:uid="{9FFB1867-9173-452B-B8BF-75DFE74CAA1F}"/>
    <cellStyle name="Normal 2 2 16 3 2 2 2" xfId="7973" xr:uid="{2EC60E98-A40B-44F7-A4EC-07E7CF88917D}"/>
    <cellStyle name="Normal 2 2 16 3 2 3" xfId="7974" xr:uid="{CE711A35-0F2E-4AC1-B36A-56F3AC38B247}"/>
    <cellStyle name="Normal 2 2 16 3 2 4" xfId="7975" xr:uid="{91198647-645D-4FB4-B2F0-658889E6245B}"/>
    <cellStyle name="Normal 2 2 16 3 2 5" xfId="7976" xr:uid="{E910D87A-397D-41C7-8A55-120936440896}"/>
    <cellStyle name="Normal 2 2 16 3 3" xfId="7977" xr:uid="{5AB37752-3A13-492D-9523-2C80423E4235}"/>
    <cellStyle name="Normal 2 2 16 3 3 2" xfId="7978" xr:uid="{F675167B-2249-4BC6-A85C-4354B14E66E1}"/>
    <cellStyle name="Normal 2 2 16 3 4" xfId="7979" xr:uid="{8C01F49A-C0AE-4DCE-BAD5-2D3603C95AFF}"/>
    <cellStyle name="Normal 2 2 16 3 5" xfId="7980" xr:uid="{636DA686-E012-43A1-AE59-49AA12714330}"/>
    <cellStyle name="Normal 2 2 16 3 6" xfId="7981" xr:uid="{61850466-08AF-4E83-BAE2-A5D77CC8216C}"/>
    <cellStyle name="Normal 2 2 16 3 7" xfId="7982" xr:uid="{9E97E914-C035-4296-AA3A-0D215A2191E1}"/>
    <cellStyle name="Normal 2 2 16 3 8" xfId="7983" xr:uid="{7ECB7A98-5B91-4A53-B793-EA845AA1270A}"/>
    <cellStyle name="Normal 2 2 16 3 9" xfId="7984" xr:uid="{3A1D42A8-ADC3-4DCD-872D-FC68EADCCC6F}"/>
    <cellStyle name="Normal 2 2 16 4" xfId="7985" xr:uid="{3B990B1C-A1FE-4E1D-8E3B-87DC0D56E21B}"/>
    <cellStyle name="Normal 2 2 16 4 2" xfId="7986" xr:uid="{6B40F804-9EF4-4B76-B583-CA0072C4FEA2}"/>
    <cellStyle name="Normal 2 2 16 4 2 2" xfId="7987" xr:uid="{A3CFE435-44AF-4778-A3AD-775B78753260}"/>
    <cellStyle name="Normal 2 2 16 4 3" xfId="7988" xr:uid="{05DD6AFE-9E77-4EFB-B83E-65AFD2B1312B}"/>
    <cellStyle name="Normal 2 2 16 4 4" xfId="7989" xr:uid="{67FC979C-3F20-4D48-B009-B381A71B6A1E}"/>
    <cellStyle name="Normal 2 2 16 4 5" xfId="7990" xr:uid="{23AEA11E-1306-4319-8538-F01BF8155A5D}"/>
    <cellStyle name="Normal 2 2 16 5" xfId="7991" xr:uid="{72411135-2D87-4973-9EF5-31DE93E2D710}"/>
    <cellStyle name="Normal 2 2 16 5 2" xfId="7992" xr:uid="{A255B644-C988-41A4-A883-3A3BD69022EF}"/>
    <cellStyle name="Normal 2 2 16 6" xfId="7993" xr:uid="{268BE735-80C0-414C-B1FF-38800710EECF}"/>
    <cellStyle name="Normal 2 2 16 7" xfId="7994" xr:uid="{177B8758-317B-4C99-8920-6F011DE1178F}"/>
    <cellStyle name="Normal 2 2 16 8" xfId="7995" xr:uid="{A2861D9B-3A8F-4C45-8F25-3F60FE4652FC}"/>
    <cellStyle name="Normal 2 2 16 9" xfId="7996" xr:uid="{03696C74-AFBF-4724-8E3B-CB31D9CDF073}"/>
    <cellStyle name="Normal 2 2 17" xfId="7997" xr:uid="{10CAB6E1-C30F-4105-812B-893CC1462E8E}"/>
    <cellStyle name="Normal 2 2 17 10" xfId="7998" xr:uid="{ABBDD5AF-9400-437E-90C8-1B591DC74158}"/>
    <cellStyle name="Normal 2 2 17 11" xfId="7999" xr:uid="{CFDA54B3-884F-4A17-9301-F7A4DA495584}"/>
    <cellStyle name="Normal 2 2 17 12" xfId="8000" xr:uid="{48628B91-A7EF-4DCA-A228-5FBCDADC79F5}"/>
    <cellStyle name="Normal 2 2 17 13" xfId="8001" xr:uid="{E93F0048-8FCB-4337-A91B-04E16F9855B5}"/>
    <cellStyle name="Normal 2 2 17 14" xfId="8002" xr:uid="{9A06BAB1-AC92-408E-8DCF-7421109CE004}"/>
    <cellStyle name="Normal 2 2 17 2" xfId="8003" xr:uid="{A50C6035-E347-4DF5-9656-69C3BF7CA21C}"/>
    <cellStyle name="Normal 2 2 17 2 10" xfId="8004" xr:uid="{FF0EFE53-79CA-4FDA-BCBF-D7106CDEBBA1}"/>
    <cellStyle name="Normal 2 2 17 2 11" xfId="8005" xr:uid="{6F6F6502-4A66-4072-9AA2-7D1B70BCA169}"/>
    <cellStyle name="Normal 2 2 17 2 12" xfId="8006" xr:uid="{AB4D7079-C909-4D43-9FAD-D47F76C6BD0A}"/>
    <cellStyle name="Normal 2 2 17 2 13" xfId="8007" xr:uid="{F9CA6B06-CB7C-4749-980D-187AB5391AE1}"/>
    <cellStyle name="Normal 2 2 17 2 2" xfId="8008" xr:uid="{1EF5E618-90DD-4C6D-9D04-A2CB5A65904B}"/>
    <cellStyle name="Normal 2 2 17 2 2 10" xfId="8009" xr:uid="{850CD2C5-F146-4E78-B896-488C26EBBBCA}"/>
    <cellStyle name="Normal 2 2 17 2 2 11" xfId="8010" xr:uid="{BB88C553-A73A-4937-99A9-59590B4F39A8}"/>
    <cellStyle name="Normal 2 2 17 2 2 2" xfId="8011" xr:uid="{54E0EFB6-9AB5-4311-9B2F-254788C47A8A}"/>
    <cellStyle name="Normal 2 2 17 2 2 2 2" xfId="8012" xr:uid="{404DBF61-5488-47D1-B18B-34B7B45CC84D}"/>
    <cellStyle name="Normal 2 2 17 2 2 2 2 2" xfId="8013" xr:uid="{38392BEB-3772-46BF-B984-FCB8A59CF977}"/>
    <cellStyle name="Normal 2 2 17 2 2 2 3" xfId="8014" xr:uid="{CE9AC403-8C92-4C8C-B8F4-8E5CE621C489}"/>
    <cellStyle name="Normal 2 2 17 2 2 2 4" xfId="8015" xr:uid="{F050F61F-1B65-4380-92CF-EFC8FBD77D8F}"/>
    <cellStyle name="Normal 2 2 17 2 2 2 5" xfId="8016" xr:uid="{AFE1C325-DA7B-4395-9847-94C33FD1C565}"/>
    <cellStyle name="Normal 2 2 17 2 2 3" xfId="8017" xr:uid="{C147C002-F21F-411F-9E8D-ADD0016BA161}"/>
    <cellStyle name="Normal 2 2 17 2 2 3 2" xfId="8018" xr:uid="{4BB95F8B-3CEA-4144-87CE-863B5D3C16CC}"/>
    <cellStyle name="Normal 2 2 17 2 2 4" xfId="8019" xr:uid="{2569B5D9-732C-4ED5-A033-80342B9B380B}"/>
    <cellStyle name="Normal 2 2 17 2 2 5" xfId="8020" xr:uid="{47B700A3-C824-4D37-B61C-5813DC02AE51}"/>
    <cellStyle name="Normal 2 2 17 2 2 6" xfId="8021" xr:uid="{F421A389-1A1F-4368-81A8-719E1DBC3049}"/>
    <cellStyle name="Normal 2 2 17 2 2 7" xfId="8022" xr:uid="{ABD5C32E-DE0A-4017-93A8-4A67B1477D33}"/>
    <cellStyle name="Normal 2 2 17 2 2 8" xfId="8023" xr:uid="{D24F2E5E-2B5A-45B7-9968-F0C872E0EF90}"/>
    <cellStyle name="Normal 2 2 17 2 2 9" xfId="8024" xr:uid="{96C21143-950E-43E0-9955-5EC301C96F2A}"/>
    <cellStyle name="Normal 2 2 17 2 3" xfId="8025" xr:uid="{76C566E2-9B13-4B18-AC67-1D0E76F76CDA}"/>
    <cellStyle name="Normal 2 2 17 2 3 2" xfId="8026" xr:uid="{C9B9AE8E-CA18-4E47-B33D-F40A584968BA}"/>
    <cellStyle name="Normal 2 2 17 2 3 2 2" xfId="8027" xr:uid="{B7311CA1-ED83-4D78-A82C-B8667CF66549}"/>
    <cellStyle name="Normal 2 2 17 2 3 3" xfId="8028" xr:uid="{CC8AAD4B-56B5-4ADA-A9C9-8112419DAB37}"/>
    <cellStyle name="Normal 2 2 17 2 3 4" xfId="8029" xr:uid="{FDE48AEE-1289-4D65-87F1-24F66D7FC7AB}"/>
    <cellStyle name="Normal 2 2 17 2 3 5" xfId="8030" xr:uid="{3538F716-38ED-466C-9010-361F1288B581}"/>
    <cellStyle name="Normal 2 2 17 2 4" xfId="8031" xr:uid="{6A6505E5-6577-41D5-85A6-98E125126534}"/>
    <cellStyle name="Normal 2 2 17 2 4 2" xfId="8032" xr:uid="{63E3140F-15AA-4115-AC25-B83D736BDFA5}"/>
    <cellStyle name="Normal 2 2 17 2 5" xfId="8033" xr:uid="{CC49AD4A-87CB-4772-ABD9-F3CE81058D16}"/>
    <cellStyle name="Normal 2 2 17 2 6" xfId="8034" xr:uid="{716C5304-E8E6-4583-AF55-C2086ED3075B}"/>
    <cellStyle name="Normal 2 2 17 2 7" xfId="8035" xr:uid="{3769AB0A-8C38-43BD-9336-6311B4746D36}"/>
    <cellStyle name="Normal 2 2 17 2 8" xfId="8036" xr:uid="{85F866AD-977C-4AF1-9116-88B265B5DF08}"/>
    <cellStyle name="Normal 2 2 17 2 9" xfId="8037" xr:uid="{36ED8EE5-6B7E-4FDD-B4D6-A683D0E708FD}"/>
    <cellStyle name="Normal 2 2 17 3" xfId="8038" xr:uid="{908AC13F-3094-47BA-9228-DD36153A8C59}"/>
    <cellStyle name="Normal 2 2 17 3 10" xfId="8039" xr:uid="{C6F3EDA8-F0E4-4299-8802-A6623CC71079}"/>
    <cellStyle name="Normal 2 2 17 3 11" xfId="8040" xr:uid="{A2C28900-05B0-4912-B6FE-5B4B9EDA84A8}"/>
    <cellStyle name="Normal 2 2 17 3 2" xfId="8041" xr:uid="{AE4307E1-9410-46EB-8576-F60EC78AB499}"/>
    <cellStyle name="Normal 2 2 17 3 2 2" xfId="8042" xr:uid="{0332A95D-0175-4FA3-8C03-0618106CD8DA}"/>
    <cellStyle name="Normal 2 2 17 3 2 2 2" xfId="8043" xr:uid="{D382F35E-0C3D-44AA-9BD7-2A3AC0BCF923}"/>
    <cellStyle name="Normal 2 2 17 3 2 3" xfId="8044" xr:uid="{85112E4E-F4B2-4B5A-B647-D3BF10E4641E}"/>
    <cellStyle name="Normal 2 2 17 3 2 4" xfId="8045" xr:uid="{8C1CDA8A-D407-47B6-9191-D02C582C5D2A}"/>
    <cellStyle name="Normal 2 2 17 3 2 5" xfId="8046" xr:uid="{550A6D44-8E7D-403A-9B01-16BDBC8D201D}"/>
    <cellStyle name="Normal 2 2 17 3 3" xfId="8047" xr:uid="{4EA467C1-9A3A-47E5-B4D1-7CBB9E8884D0}"/>
    <cellStyle name="Normal 2 2 17 3 3 2" xfId="8048" xr:uid="{4E2B3CF3-9B5E-4CB9-BB33-CF9E41ABFA6A}"/>
    <cellStyle name="Normal 2 2 17 3 4" xfId="8049" xr:uid="{42BAAFDF-A82E-48E2-A57D-FC9C3E4D3D83}"/>
    <cellStyle name="Normal 2 2 17 3 5" xfId="8050" xr:uid="{D1CA0CDD-10E0-4BE9-8D73-17EAD5D0D423}"/>
    <cellStyle name="Normal 2 2 17 3 6" xfId="8051" xr:uid="{5955E464-A0B6-4E32-9D6F-4DA419713CDB}"/>
    <cellStyle name="Normal 2 2 17 3 7" xfId="8052" xr:uid="{F333C3B8-333F-459B-9666-75060B153940}"/>
    <cellStyle name="Normal 2 2 17 3 8" xfId="8053" xr:uid="{C998DFEF-296F-4CDD-B908-AC38F04EF24B}"/>
    <cellStyle name="Normal 2 2 17 3 9" xfId="8054" xr:uid="{A0C7B0BA-2EAB-4B03-82AF-1C38B89E136E}"/>
    <cellStyle name="Normal 2 2 17 4" xfId="8055" xr:uid="{C19B5998-5D2C-44D9-91CF-20535CD9E154}"/>
    <cellStyle name="Normal 2 2 17 4 2" xfId="8056" xr:uid="{0189976E-3D23-4D94-A4FB-88E55789F72B}"/>
    <cellStyle name="Normal 2 2 17 4 2 2" xfId="8057" xr:uid="{C15ECF0E-1CD2-4B65-AE24-FED2EE12464E}"/>
    <cellStyle name="Normal 2 2 17 4 3" xfId="8058" xr:uid="{3B98CCA9-FEFD-4767-ABA2-59065569008F}"/>
    <cellStyle name="Normal 2 2 17 4 4" xfId="8059" xr:uid="{60CB0C3B-7F8A-4FB6-80C9-183C524185DA}"/>
    <cellStyle name="Normal 2 2 17 4 5" xfId="8060" xr:uid="{80F290E5-16F2-4D14-A4DE-B8ED52AE83B0}"/>
    <cellStyle name="Normal 2 2 17 5" xfId="8061" xr:uid="{7AFB2C3F-EFBB-4B01-AA50-D281FB818994}"/>
    <cellStyle name="Normal 2 2 17 5 2" xfId="8062" xr:uid="{98F2F731-F6E0-4A3A-8EE8-F05D9EBE4D74}"/>
    <cellStyle name="Normal 2 2 17 6" xfId="8063" xr:uid="{85545764-842E-49C3-8F81-902C67509049}"/>
    <cellStyle name="Normal 2 2 17 7" xfId="8064" xr:uid="{F01B76D5-01A3-464B-8060-B6C497C3FF71}"/>
    <cellStyle name="Normal 2 2 17 8" xfId="8065" xr:uid="{36B96AA4-EED1-4B8D-9687-4DF3197C8078}"/>
    <cellStyle name="Normal 2 2 17 9" xfId="8066" xr:uid="{B31C7223-3EC3-4112-B782-7D7C50DA274F}"/>
    <cellStyle name="Normal 2 2 18" xfId="8067" xr:uid="{A13F5A39-857F-45A1-8B11-DCC943C88171}"/>
    <cellStyle name="Normal 2 2 18 10" xfId="8068" xr:uid="{1EC67766-5767-482A-8DAA-B68AAC6185C0}"/>
    <cellStyle name="Normal 2 2 18 11" xfId="8069" xr:uid="{2508B34A-563A-40A3-B274-2D8559580ABA}"/>
    <cellStyle name="Normal 2 2 18 12" xfId="8070" xr:uid="{F0AF25B4-AA6E-4335-9E45-28DD14976DD0}"/>
    <cellStyle name="Normal 2 2 18 13" xfId="8071" xr:uid="{CE3694EE-580D-4090-AF93-F2235A1263DB}"/>
    <cellStyle name="Normal 2 2 18 14" xfId="8072" xr:uid="{A19CFC1F-C98F-4C30-98A6-A9CC93355618}"/>
    <cellStyle name="Normal 2 2 18 2" xfId="8073" xr:uid="{55493FEE-7BD1-4497-8040-8F2A753A1B4A}"/>
    <cellStyle name="Normal 2 2 18 2 10" xfId="8074" xr:uid="{71FB3039-2B71-40D9-A533-28BE67171180}"/>
    <cellStyle name="Normal 2 2 18 2 11" xfId="8075" xr:uid="{54F316FD-60B7-45D5-A7E4-8437DBB74B3A}"/>
    <cellStyle name="Normal 2 2 18 2 12" xfId="8076" xr:uid="{34E3FE50-52C7-4C46-B815-6E77266945CF}"/>
    <cellStyle name="Normal 2 2 18 2 13" xfId="8077" xr:uid="{1352C22E-4D5C-4695-8482-3758A0227F3E}"/>
    <cellStyle name="Normal 2 2 18 2 2" xfId="8078" xr:uid="{E6464CB6-FAF3-49A1-B42F-E8923A7E70DD}"/>
    <cellStyle name="Normal 2 2 18 2 2 10" xfId="8079" xr:uid="{243365C4-213B-4506-A4BA-3CC365F5BECE}"/>
    <cellStyle name="Normal 2 2 18 2 2 11" xfId="8080" xr:uid="{0383ACCC-C9F3-4C70-A186-5F0D972FC1FD}"/>
    <cellStyle name="Normal 2 2 18 2 2 2" xfId="8081" xr:uid="{57D6E3FD-6EDD-4F70-AB8D-54AFBCE03384}"/>
    <cellStyle name="Normal 2 2 18 2 2 2 2" xfId="8082" xr:uid="{1915E95B-4321-4F12-88D5-7DED357858D3}"/>
    <cellStyle name="Normal 2 2 18 2 2 2 2 2" xfId="8083" xr:uid="{DE77DF5C-3BA1-4AFC-A8B6-0D58652035EB}"/>
    <cellStyle name="Normal 2 2 18 2 2 2 3" xfId="8084" xr:uid="{8B496946-2427-48BF-BC9B-453413806719}"/>
    <cellStyle name="Normal 2 2 18 2 2 2 4" xfId="8085" xr:uid="{FF0B887F-2A0C-4B9C-AECF-4FAA54D0D23C}"/>
    <cellStyle name="Normal 2 2 18 2 2 2 5" xfId="8086" xr:uid="{2CC7A348-DDD7-47B6-BEEB-47A33336C326}"/>
    <cellStyle name="Normal 2 2 18 2 2 3" xfId="8087" xr:uid="{77795A72-1A5E-4165-81CC-73667DBAFB8E}"/>
    <cellStyle name="Normal 2 2 18 2 2 3 2" xfId="8088" xr:uid="{0C6DF57B-55F5-47CA-A819-F4D90E04EFE5}"/>
    <cellStyle name="Normal 2 2 18 2 2 4" xfId="8089" xr:uid="{57D77AAA-2EAE-4CC1-820C-09C8350B9841}"/>
    <cellStyle name="Normal 2 2 18 2 2 5" xfId="8090" xr:uid="{0E75F12A-332E-4DCA-B81E-16E127B01677}"/>
    <cellStyle name="Normal 2 2 18 2 2 6" xfId="8091" xr:uid="{7B6458C2-4A4A-4700-A709-09D39DDFFBEA}"/>
    <cellStyle name="Normal 2 2 18 2 2 7" xfId="8092" xr:uid="{66A44224-6481-4152-ACA2-40B21C5A68D1}"/>
    <cellStyle name="Normal 2 2 18 2 2 8" xfId="8093" xr:uid="{A79AC329-E636-4BB8-BFDD-318CDA7553FE}"/>
    <cellStyle name="Normal 2 2 18 2 2 9" xfId="8094" xr:uid="{36A0CED0-A542-4780-BD09-DA29674B0870}"/>
    <cellStyle name="Normal 2 2 18 2 3" xfId="8095" xr:uid="{F0E06602-D634-43D6-AB34-2292838C11BD}"/>
    <cellStyle name="Normal 2 2 18 2 3 2" xfId="8096" xr:uid="{E00F995A-12A7-41EA-9D6B-4C22555CEFCB}"/>
    <cellStyle name="Normal 2 2 18 2 3 2 2" xfId="8097" xr:uid="{7050DAB3-E0C3-46AE-A63C-E10D5885A0D7}"/>
    <cellStyle name="Normal 2 2 18 2 3 3" xfId="8098" xr:uid="{04E3993E-ED36-4312-BDCB-4E4CCEE674A5}"/>
    <cellStyle name="Normal 2 2 18 2 3 4" xfId="8099" xr:uid="{D94301D2-5107-40D1-A0EB-8FCC2B3AD8B2}"/>
    <cellStyle name="Normal 2 2 18 2 3 5" xfId="8100" xr:uid="{32113468-C716-4F47-B17D-8EEACBFDF5B6}"/>
    <cellStyle name="Normal 2 2 18 2 4" xfId="8101" xr:uid="{9DC5C8D1-A9C3-486D-BB8D-8A067984F547}"/>
    <cellStyle name="Normal 2 2 18 2 4 2" xfId="8102" xr:uid="{884518F7-E564-418A-A336-9C2F2E171CB5}"/>
    <cellStyle name="Normal 2 2 18 2 5" xfId="8103" xr:uid="{54B3F27D-FEC1-409E-8542-EFFA1DD9BCDD}"/>
    <cellStyle name="Normal 2 2 18 2 6" xfId="8104" xr:uid="{A731DAD3-2433-4052-AF9E-35537BBBD75F}"/>
    <cellStyle name="Normal 2 2 18 2 7" xfId="8105" xr:uid="{F9F9D865-3B59-4525-978B-E0150D94589A}"/>
    <cellStyle name="Normal 2 2 18 2 8" xfId="8106" xr:uid="{86E856B5-39C3-40BE-8DE7-4384F75C5AA6}"/>
    <cellStyle name="Normal 2 2 18 2 9" xfId="8107" xr:uid="{BD11CB15-50E8-48D0-A94D-D8EC378D062D}"/>
    <cellStyle name="Normal 2 2 18 3" xfId="8108" xr:uid="{C8326B9E-1EC3-4C44-A505-73566753667D}"/>
    <cellStyle name="Normal 2 2 18 3 10" xfId="8109" xr:uid="{F7AD57A4-8FF8-46C6-8363-A0B53469AC96}"/>
    <cellStyle name="Normal 2 2 18 3 11" xfId="8110" xr:uid="{DF6698F0-505A-4C0F-9080-95B9B25B16EB}"/>
    <cellStyle name="Normal 2 2 18 3 2" xfId="8111" xr:uid="{9ADBF5E0-B0A6-4ACB-A57E-7D53AFAC25A1}"/>
    <cellStyle name="Normal 2 2 18 3 2 2" xfId="8112" xr:uid="{AFCFA494-6816-4146-BDD8-A5AC7CF1FB5C}"/>
    <cellStyle name="Normal 2 2 18 3 2 2 2" xfId="8113" xr:uid="{30E4F696-6287-47D3-917E-1F76317E3308}"/>
    <cellStyle name="Normal 2 2 18 3 2 3" xfId="8114" xr:uid="{0E1A2C53-98F5-4D4E-A261-2589B65329A7}"/>
    <cellStyle name="Normal 2 2 18 3 2 4" xfId="8115" xr:uid="{27FD9615-4C3B-4A24-BF0C-100BF74AB714}"/>
    <cellStyle name="Normal 2 2 18 3 2 5" xfId="8116" xr:uid="{92A9459B-86E4-4009-8DD0-813913F4118A}"/>
    <cellStyle name="Normal 2 2 18 3 3" xfId="8117" xr:uid="{61A68223-DF44-4C28-84B9-12F163499704}"/>
    <cellStyle name="Normal 2 2 18 3 3 2" xfId="8118" xr:uid="{88572120-215A-4904-BBDC-CA6E9CF81DFC}"/>
    <cellStyle name="Normal 2 2 18 3 4" xfId="8119" xr:uid="{F216FB5A-B906-46D3-9F49-1D86C3798093}"/>
    <cellStyle name="Normal 2 2 18 3 5" xfId="8120" xr:uid="{ED8C7108-ECAD-4223-8CCF-B3E5444305C5}"/>
    <cellStyle name="Normal 2 2 18 3 6" xfId="8121" xr:uid="{D48912FD-B41F-43B5-B869-274D032BC5D6}"/>
    <cellStyle name="Normal 2 2 18 3 7" xfId="8122" xr:uid="{EE78052C-9C11-4A94-913B-E1F3DEC0B755}"/>
    <cellStyle name="Normal 2 2 18 3 8" xfId="8123" xr:uid="{106CC540-7B89-417D-8FE4-2B1DEC59D789}"/>
    <cellStyle name="Normal 2 2 18 3 9" xfId="8124" xr:uid="{F36610BC-4D86-43B3-8BC7-97C174BBA92F}"/>
    <cellStyle name="Normal 2 2 18 4" xfId="8125" xr:uid="{3B7A3D7A-FAC4-4B77-A038-04656F5FD9F1}"/>
    <cellStyle name="Normal 2 2 18 4 2" xfId="8126" xr:uid="{BB54485D-7D6E-4BCA-B41F-8C34EC05E072}"/>
    <cellStyle name="Normal 2 2 18 4 2 2" xfId="8127" xr:uid="{2CB1A6FE-C3D8-49FF-9603-A4747CB8FD4F}"/>
    <cellStyle name="Normal 2 2 18 4 3" xfId="8128" xr:uid="{9A052F6C-9FC9-457D-9137-6A23F634DF98}"/>
    <cellStyle name="Normal 2 2 18 4 4" xfId="8129" xr:uid="{23A86C6E-D151-4F58-A00B-69AC74177A1C}"/>
    <cellStyle name="Normal 2 2 18 4 5" xfId="8130" xr:uid="{C93B8098-73B0-4892-8F5D-DA9762C811B7}"/>
    <cellStyle name="Normal 2 2 18 5" xfId="8131" xr:uid="{710660E3-5DA6-4728-A1FF-9781F556F280}"/>
    <cellStyle name="Normal 2 2 18 5 2" xfId="8132" xr:uid="{4EEC8AE8-6CDB-4CC5-9AEC-F28227D45BC6}"/>
    <cellStyle name="Normal 2 2 18 6" xfId="8133" xr:uid="{847B7A08-9109-4203-BCED-35DC53A8D285}"/>
    <cellStyle name="Normal 2 2 18 7" xfId="8134" xr:uid="{F5C2C777-BC43-4C2A-BC32-BEC75FBF3259}"/>
    <cellStyle name="Normal 2 2 18 8" xfId="8135" xr:uid="{9E8CCBC8-E825-4760-AACB-84DA98E6C2A2}"/>
    <cellStyle name="Normal 2 2 18 9" xfId="8136" xr:uid="{A79DB685-C999-4C32-8D61-245301574E04}"/>
    <cellStyle name="Normal 2 2 19" xfId="8137" xr:uid="{92881C40-2778-4319-B6CF-8DB859DAF0AF}"/>
    <cellStyle name="Normal 2 2 19 10" xfId="8138" xr:uid="{4A51E499-A2F3-46CD-BCA6-7256F5FB6506}"/>
    <cellStyle name="Normal 2 2 19 11" xfId="8139" xr:uid="{B41E0460-0C51-4C3C-AD79-8C6B0945FBE5}"/>
    <cellStyle name="Normal 2 2 19 12" xfId="8140" xr:uid="{26F64026-C70D-4517-9B1A-DEB43161B92C}"/>
    <cellStyle name="Normal 2 2 19 13" xfId="8141" xr:uid="{A6265B80-FC59-4346-95FA-6E6BCD31BA35}"/>
    <cellStyle name="Normal 2 2 19 2" xfId="8142" xr:uid="{57724E89-893E-4136-A0B0-30B7D2D50380}"/>
    <cellStyle name="Normal 2 2 19 2 10" xfId="8143" xr:uid="{73BF651D-3A04-46FA-AF3C-5D596AA80462}"/>
    <cellStyle name="Normal 2 2 19 2 11" xfId="8144" xr:uid="{15CFCBE8-CBC0-433D-B6D9-1F982F3E2DC3}"/>
    <cellStyle name="Normal 2 2 19 2 2" xfId="8145" xr:uid="{85BB611D-06C3-4660-813E-35DE8EEA98C9}"/>
    <cellStyle name="Normal 2 2 19 2 2 2" xfId="8146" xr:uid="{E8F55332-A41F-48E8-8333-AC4248F5D892}"/>
    <cellStyle name="Normal 2 2 19 2 2 2 2" xfId="8147" xr:uid="{AEE567C0-E33C-4506-B2BC-F4E56FFD27B1}"/>
    <cellStyle name="Normal 2 2 19 2 2 3" xfId="8148" xr:uid="{460377E4-D243-4F04-89E8-49A00BF05D08}"/>
    <cellStyle name="Normal 2 2 19 2 2 4" xfId="8149" xr:uid="{2F0A1E66-C3F8-41F0-8B5E-E9A8FA4F9BE7}"/>
    <cellStyle name="Normal 2 2 19 2 2 5" xfId="8150" xr:uid="{E1E92F96-1D26-43FE-BEF4-0D1260E19016}"/>
    <cellStyle name="Normal 2 2 19 2 3" xfId="8151" xr:uid="{BA1F1C15-E6ED-4A0C-B981-184A26A60045}"/>
    <cellStyle name="Normal 2 2 19 2 3 2" xfId="8152" xr:uid="{FB4FF84A-C95A-4B23-BA5D-0831E45A490D}"/>
    <cellStyle name="Normal 2 2 19 2 4" xfId="8153" xr:uid="{AC82F569-9984-4611-9B0D-6E1A719A8C3A}"/>
    <cellStyle name="Normal 2 2 19 2 5" xfId="8154" xr:uid="{04D3D689-7816-46FC-BB45-3DAFFF1941F3}"/>
    <cellStyle name="Normal 2 2 19 2 6" xfId="8155" xr:uid="{C967F6F4-A5C4-4BC5-B557-A40E84C11B2D}"/>
    <cellStyle name="Normal 2 2 19 2 7" xfId="8156" xr:uid="{80CEFF07-A623-43A1-B10B-D966993B8473}"/>
    <cellStyle name="Normal 2 2 19 2 8" xfId="8157" xr:uid="{07456B40-5884-4F9A-A1FB-19E9C004A3B0}"/>
    <cellStyle name="Normal 2 2 19 2 9" xfId="8158" xr:uid="{F8F28108-39FE-4F07-9221-44B8BD03BE0C}"/>
    <cellStyle name="Normal 2 2 19 3" xfId="8159" xr:uid="{D74A744E-4CB8-4E7E-A36E-A6C04C7B8E8C}"/>
    <cellStyle name="Normal 2 2 19 3 2" xfId="8160" xr:uid="{18FA4F1B-E200-40F4-9950-47EEA4093C1C}"/>
    <cellStyle name="Normal 2 2 19 3 2 2" xfId="8161" xr:uid="{54843549-90AF-423A-AA4A-7E1599EE3091}"/>
    <cellStyle name="Normal 2 2 19 3 3" xfId="8162" xr:uid="{C6FBA82F-5A56-44D9-B527-46E75C2C86FE}"/>
    <cellStyle name="Normal 2 2 19 3 4" xfId="8163" xr:uid="{59977F19-4DB6-4745-9CE0-FFDF06895D64}"/>
    <cellStyle name="Normal 2 2 19 3 5" xfId="8164" xr:uid="{B5C60564-6D0B-4BB7-AB07-BDD63976F9DB}"/>
    <cellStyle name="Normal 2 2 19 4" xfId="8165" xr:uid="{7DB0CBFC-CA27-40C9-A37F-B3DF6F9F6681}"/>
    <cellStyle name="Normal 2 2 19 4 2" xfId="8166" xr:uid="{325DFC32-D2CE-4E6F-8FD9-ABA05E40510B}"/>
    <cellStyle name="Normal 2 2 19 5" xfId="8167" xr:uid="{8958868C-D451-4B88-9B79-E70B4B6B204A}"/>
    <cellStyle name="Normal 2 2 19 6" xfId="8168" xr:uid="{EED85702-4135-4CA5-AE12-7A48487871CF}"/>
    <cellStyle name="Normal 2 2 19 7" xfId="8169" xr:uid="{56B5D30B-3B7A-40DC-B3C3-FDD1DE20D432}"/>
    <cellStyle name="Normal 2 2 19 8" xfId="8170" xr:uid="{844A5B25-7A3F-4558-839A-0BBC6F25EA97}"/>
    <cellStyle name="Normal 2 2 19 9" xfId="8171" xr:uid="{F96DFAC3-A458-4960-A6F7-FCB4500F4EE1}"/>
    <cellStyle name="Normal 2 2 2" xfId="8172" xr:uid="{901EE4F1-45AA-409E-AA6B-383B3F12CF62}"/>
    <cellStyle name="Normal 2 2 2 10" xfId="8173" xr:uid="{7C2616DE-851F-4B36-8CD9-22EF4624F8CF}"/>
    <cellStyle name="Normal 2 2 2 11" xfId="8174" xr:uid="{6FD0AF15-0E88-47BA-AB3D-4A2921AC7450}"/>
    <cellStyle name="Normal 2 2 2 12" xfId="8175" xr:uid="{B876D9B9-85FD-44E9-A56D-7A0C22671FB8}"/>
    <cellStyle name="Normal 2 2 2 13" xfId="8176" xr:uid="{40484102-D64E-485A-BD83-FFED67E1CC43}"/>
    <cellStyle name="Normal 2 2 2 14" xfId="8177" xr:uid="{62FA4398-505E-4670-B129-74ED0C958C2F}"/>
    <cellStyle name="Normal 2 2 2 15" xfId="8178" xr:uid="{303DB1D5-2D46-4089-A68C-4DEFBACF1E7E}"/>
    <cellStyle name="Normal 2 2 2 16" xfId="8179" xr:uid="{04CD6814-1347-4638-A5B0-AD005B5EE1BD}"/>
    <cellStyle name="Normal 2 2 2 2" xfId="8180" xr:uid="{8A1A60E9-4493-403A-ADA4-223094052B99}"/>
    <cellStyle name="Normal 2 2 2 2 10" xfId="8181" xr:uid="{88133BB7-B184-486B-9560-9F843B151FAE}"/>
    <cellStyle name="Normal 2 2 2 2 11" xfId="8182" xr:uid="{BFDAB427-0CCD-47E4-ABCA-9BC5B30848CC}"/>
    <cellStyle name="Normal 2 2 2 2 12" xfId="8183" xr:uid="{DBADA5B2-8F81-4845-9BD6-A3DC8AA81337}"/>
    <cellStyle name="Normal 2 2 2 2 13" xfId="8184" xr:uid="{61664BD0-0A80-4A29-80FD-36A32E28FA3B}"/>
    <cellStyle name="Normal 2 2 2 2 2" xfId="8185" xr:uid="{38B91D33-D816-4B57-A19A-C48AA7B68015}"/>
    <cellStyle name="Normal 2 2 2 2 2 10" xfId="8186" xr:uid="{1EAFDD44-2515-4440-815C-944ADF198163}"/>
    <cellStyle name="Normal 2 2 2 2 2 11" xfId="8187" xr:uid="{FE559076-BBD9-47C4-B084-E2A87AB154CC}"/>
    <cellStyle name="Normal 2 2 2 2 2 2" xfId="8188" xr:uid="{52F26D42-B250-4C11-B7AE-F0C075FDEA53}"/>
    <cellStyle name="Normal 2 2 2 2 2 2 2" xfId="8189" xr:uid="{1F62DF18-DA3B-4A62-805B-5527F5DD7C3B}"/>
    <cellStyle name="Normal 2 2 2 2 2 2 2 2" xfId="8190" xr:uid="{E19B9B19-3B6F-4567-8356-1EEDBF4D278F}"/>
    <cellStyle name="Normal 2 2 2 2 2 2 3" xfId="8191" xr:uid="{D081C7F6-834D-4AB0-A983-EA19CDD02AD8}"/>
    <cellStyle name="Normal 2 2 2 2 2 2 4" xfId="8192" xr:uid="{734D75B7-3302-4ACD-8594-C4337A588B36}"/>
    <cellStyle name="Normal 2 2 2 2 2 2 5" xfId="8193" xr:uid="{0623453C-B781-4CF3-988D-9A795F44D33F}"/>
    <cellStyle name="Normal 2 2 2 2 2 3" xfId="8194" xr:uid="{95781567-505C-4094-AE9F-811F08ABAC33}"/>
    <cellStyle name="Normal 2 2 2 2 2 3 2" xfId="8195" xr:uid="{A1FE417E-7E1B-434B-B5B0-0B0B38D8482E}"/>
    <cellStyle name="Normal 2 2 2 2 2 4" xfId="8196" xr:uid="{1F0C93E4-42EE-42FC-970C-05A801970BA1}"/>
    <cellStyle name="Normal 2 2 2 2 2 5" xfId="8197" xr:uid="{65730A81-26E8-4DCE-9530-99500F6B1BC4}"/>
    <cellStyle name="Normal 2 2 2 2 2 6" xfId="8198" xr:uid="{55C78F3E-A74A-4CB6-8EF3-DC1F0EF2FD0B}"/>
    <cellStyle name="Normal 2 2 2 2 2 7" xfId="8199" xr:uid="{ACCB7132-C586-42B4-9F6B-A2E632B936FC}"/>
    <cellStyle name="Normal 2 2 2 2 2 8" xfId="8200" xr:uid="{B5A25C7C-78A4-4515-930F-3D536116DBAE}"/>
    <cellStyle name="Normal 2 2 2 2 2 9" xfId="8201" xr:uid="{71F3AD09-3C0F-431F-A687-A4C27BABC999}"/>
    <cellStyle name="Normal 2 2 2 2 3" xfId="8202" xr:uid="{F6D32545-88C8-47AC-A930-F9020DA62C14}"/>
    <cellStyle name="Normal 2 2 2 2 3 2" xfId="8203" xr:uid="{98B789E2-62BC-4A7D-ABF6-F37C98FFC8C6}"/>
    <cellStyle name="Normal 2 2 2 2 3 2 2" xfId="8204" xr:uid="{CC256AF2-427E-4B14-ACE1-4FDC9C3F3C99}"/>
    <cellStyle name="Normal 2 2 2 2 3 3" xfId="8205" xr:uid="{86E25774-BC79-4160-82C2-A6A0AF24AF0D}"/>
    <cellStyle name="Normal 2 2 2 2 3 4" xfId="8206" xr:uid="{DA7A7097-F36C-4788-B53C-CB259F1BC809}"/>
    <cellStyle name="Normal 2 2 2 2 3 5" xfId="8207" xr:uid="{4DA616C7-C3E1-45EC-84EA-157B16F417DF}"/>
    <cellStyle name="Normal 2 2 2 2 4" xfId="8208" xr:uid="{94729522-069F-4BBA-BE44-8A38DB1FFE27}"/>
    <cellStyle name="Normal 2 2 2 2 4 2" xfId="8209" xr:uid="{A2E806B0-92DC-491C-B5FB-28ACA3E0766F}"/>
    <cellStyle name="Normal 2 2 2 2 5" xfId="8210" xr:uid="{59443C66-B9D2-46AC-8B95-B0F2E07B8470}"/>
    <cellStyle name="Normal 2 2 2 2 6" xfId="8211" xr:uid="{D1210DE9-DD78-4E52-B1A2-EE8B2B3B0F01}"/>
    <cellStyle name="Normal 2 2 2 2 7" xfId="8212" xr:uid="{DA2054C5-1FAE-45E9-B24B-65305AAAAA9D}"/>
    <cellStyle name="Normal 2 2 2 2 8" xfId="8213" xr:uid="{3AA301FA-FD94-46C9-A74F-C34C08EDBAFD}"/>
    <cellStyle name="Normal 2 2 2 2 9" xfId="8214" xr:uid="{BD806BB2-AD92-4FB5-85BB-66AC3D57C157}"/>
    <cellStyle name="Normal 2 2 2 3" xfId="8215" xr:uid="{C2DEF5AE-6941-43D4-A1FE-E99510BAE502}"/>
    <cellStyle name="Normal 2 2 2 3 10" xfId="8216" xr:uid="{BDF2CE52-7D6B-40FD-9BBD-88350ED70915}"/>
    <cellStyle name="Normal 2 2 2 3 11" xfId="8217" xr:uid="{82900CCC-85A3-4AB4-A37A-A07E6C446E47}"/>
    <cellStyle name="Normal 2 2 2 3 2" xfId="8218" xr:uid="{5A1C5DC4-7335-4A7A-BD3B-4C11C66E70F6}"/>
    <cellStyle name="Normal 2 2 2 3 2 2" xfId="8219" xr:uid="{5317FDE0-27B0-401D-B5AB-5FADA2642AD3}"/>
    <cellStyle name="Normal 2 2 2 3 2 2 2" xfId="8220" xr:uid="{891A9E30-D637-497D-8DD0-8C0AED35D179}"/>
    <cellStyle name="Normal 2 2 2 3 2 3" xfId="8221" xr:uid="{77F17BB2-0F79-41DE-97A5-82C35BC08C89}"/>
    <cellStyle name="Normal 2 2 2 3 2 4" xfId="8222" xr:uid="{701CEE19-2CD9-4FE4-B0FD-8DB5ED3359DF}"/>
    <cellStyle name="Normal 2 2 2 3 2 5" xfId="8223" xr:uid="{84BDADBD-3BC4-4010-9E5B-7967ACACAEAC}"/>
    <cellStyle name="Normal 2 2 2 3 3" xfId="8224" xr:uid="{2A90FCFF-142C-47CF-8894-C2E2DCBE8D25}"/>
    <cellStyle name="Normal 2 2 2 3 3 2" xfId="8225" xr:uid="{EA719605-3C64-4AF1-890F-34428D40497A}"/>
    <cellStyle name="Normal 2 2 2 3 4" xfId="8226" xr:uid="{D935193B-CFD6-407F-A40A-44F9623BA3A6}"/>
    <cellStyle name="Normal 2 2 2 3 5" xfId="8227" xr:uid="{5DAA911E-8711-47B4-94D4-1984D635A549}"/>
    <cellStyle name="Normal 2 2 2 3 6" xfId="8228" xr:uid="{CFB65054-E239-4DCB-A4C6-A1A91C19FDBD}"/>
    <cellStyle name="Normal 2 2 2 3 7" xfId="8229" xr:uid="{BC9F65F4-563F-483C-9764-F38330E6CA35}"/>
    <cellStyle name="Normal 2 2 2 3 8" xfId="8230" xr:uid="{AAA01A08-99B7-4871-B5E2-16B2D13078E2}"/>
    <cellStyle name="Normal 2 2 2 3 9" xfId="8231" xr:uid="{3553E54D-D5A3-4EC5-8E78-2CE6F00138B5}"/>
    <cellStyle name="Normal 2 2 2 4" xfId="8232" xr:uid="{E7AAD052-FF3C-4B70-A35C-837D80C51E8F}"/>
    <cellStyle name="Normal 2 2 2 4 2" xfId="8233" xr:uid="{2AA28286-4223-4506-844A-84BC542B5F6B}"/>
    <cellStyle name="Normal 2 2 2 4 2 2" xfId="8234" xr:uid="{7811D60C-70F3-4F9B-A673-B86C90430040}"/>
    <cellStyle name="Normal 2 2 2 4 3" xfId="8235" xr:uid="{8691267B-83C5-4B85-AD58-B9E7C3A44C21}"/>
    <cellStyle name="Normal 2 2 2 4 4" xfId="8236" xr:uid="{0D0DF8B0-D312-4827-ADFC-73D7BC04F4F6}"/>
    <cellStyle name="Normal 2 2 2 4 5" xfId="8237" xr:uid="{0D4AD457-2098-4CBD-89AC-65A29EDCD501}"/>
    <cellStyle name="Normal 2 2 2 5" xfId="8238" xr:uid="{34D37C5F-1736-47AF-ACBA-31F801BAE09F}"/>
    <cellStyle name="Normal 2 2 2 5 2" xfId="8239" xr:uid="{AFB3FBA2-6D98-447D-AB1F-E7AA26817AAE}"/>
    <cellStyle name="Normal 2 2 2 6" xfId="8240" xr:uid="{1B2DE418-B78E-4F5E-BE94-49DD430D0CB4}"/>
    <cellStyle name="Normal 2 2 2 7" xfId="8241" xr:uid="{B17B75B2-B207-43A1-8364-F2B024CEFDCD}"/>
    <cellStyle name="Normal 2 2 2 8" xfId="8242" xr:uid="{5FF23468-7C76-4293-9588-FE2DD2BC33A1}"/>
    <cellStyle name="Normal 2 2 2 9" xfId="8243" xr:uid="{189A09D7-C865-469A-867C-45549C726D9B}"/>
    <cellStyle name="Normal 2 2 20" xfId="8244" xr:uid="{4BC8EB13-2615-43B3-AD88-B3EDF5293E7B}"/>
    <cellStyle name="Normal 2 2 20 10" xfId="8245" xr:uid="{CC8BA7A8-48B2-4D16-B1EA-9972638E6BDA}"/>
    <cellStyle name="Normal 2 2 20 11" xfId="8246" xr:uid="{9D2B2E94-B18C-4942-85E2-32500770746B}"/>
    <cellStyle name="Normal 2 2 20 12" xfId="8247" xr:uid="{62F12AE0-1836-46D9-A793-075B69CA6677}"/>
    <cellStyle name="Normal 2 2 20 2" xfId="8248" xr:uid="{391D69AE-CF3F-4A38-8438-5EDAFCD59D1D}"/>
    <cellStyle name="Normal 2 2 20 2 2" xfId="8249" xr:uid="{AE0FE9D7-FB6F-44E3-A3BC-9C1AFDECBA63}"/>
    <cellStyle name="Normal 2 2 20 2 2 2" xfId="8250" xr:uid="{836180DF-23B0-435F-A16A-931BF2C61E7D}"/>
    <cellStyle name="Normal 2 2 20 2 3" xfId="8251" xr:uid="{13175CAC-9086-4D97-AFAB-430E131FF4B6}"/>
    <cellStyle name="Normal 2 2 20 2 4" xfId="8252" xr:uid="{F2686AC5-3219-4E24-AF28-D83A1C09EB50}"/>
    <cellStyle name="Normal 2 2 20 2 5" xfId="8253" xr:uid="{DA6EE94B-B530-48EA-A6A4-A6A1507364CD}"/>
    <cellStyle name="Normal 2 2 20 3" xfId="8254" xr:uid="{E631DB00-4DA1-4145-A8A9-3CFFC529DA3F}"/>
    <cellStyle name="Normal 2 2 20 3 2" xfId="8255" xr:uid="{3E91A3B5-01CE-4419-8AC3-CE7DCAE81834}"/>
    <cellStyle name="Normal 2 2 20 4" xfId="8256" xr:uid="{DDDE3B5C-974E-46AC-9011-8A44D84AAB09}"/>
    <cellStyle name="Normal 2 2 20 5" xfId="8257" xr:uid="{F5E31DE6-CB5F-4F2A-A2DF-029514C879CB}"/>
    <cellStyle name="Normal 2 2 20 6" xfId="8258" xr:uid="{564CA3F1-3284-4937-8CB1-F9273CEB4944}"/>
    <cellStyle name="Normal 2 2 20 7" xfId="8259" xr:uid="{8B0111AD-C960-4692-BA55-05C393531B4A}"/>
    <cellStyle name="Normal 2 2 20 8" xfId="8260" xr:uid="{D687648A-681E-4284-9FE9-5F8EB6939C4E}"/>
    <cellStyle name="Normal 2 2 20 9" xfId="8261" xr:uid="{68622B6A-AE93-44C3-8D72-9CA727133F38}"/>
    <cellStyle name="Normal 2 2 21" xfId="8262" xr:uid="{BED71732-D116-4023-B34C-4623307B2F49}"/>
    <cellStyle name="Normal 2 2 21 2" xfId="8263" xr:uid="{97A880AE-4FD1-4A60-A98F-004440799696}"/>
    <cellStyle name="Normal 2 2 21 2 2" xfId="8264" xr:uid="{AA730CB8-A836-4C57-BD04-5DC7A3A3B4DE}"/>
    <cellStyle name="Normal 2 2 21 3" xfId="8265" xr:uid="{4B67D83D-36B8-4C07-A14E-141B795FF320}"/>
    <cellStyle name="Normal 2 2 21 4" xfId="8266" xr:uid="{CC00F439-6C49-4EE0-8756-6C92FCB9481C}"/>
    <cellStyle name="Normal 2 2 21 5" xfId="8267" xr:uid="{A55FECF8-888F-4242-B5D7-A1E80875E672}"/>
    <cellStyle name="Normal 2 2 22" xfId="8268" xr:uid="{1A7FC01B-BDA1-40D8-B744-E7E443F9F1B5}"/>
    <cellStyle name="Normal 2 2 22 2" xfId="8269" xr:uid="{0607B9A5-C8EB-42D3-831D-B70A29E627EE}"/>
    <cellStyle name="Normal 2 2 23" xfId="8270" xr:uid="{93F4C27A-592D-4185-85F3-2D7F686A4046}"/>
    <cellStyle name="Normal 2 2 24" xfId="8271" xr:uid="{7F955806-0F10-41C9-8C62-CDEBA6830714}"/>
    <cellStyle name="Normal 2 2 25" xfId="8272" xr:uid="{2196EC69-F590-48EE-9BF0-9806880885C9}"/>
    <cellStyle name="Normal 2 2 26" xfId="8273" xr:uid="{1E645A03-A22D-48F5-BABF-B227B02CF29A}"/>
    <cellStyle name="Normal 2 2 27" xfId="8274" xr:uid="{9FBB683B-9136-499E-9425-DAD54725C75C}"/>
    <cellStyle name="Normal 2 2 28" xfId="8275" xr:uid="{941831ED-A318-4512-BD38-9C9744CE7E96}"/>
    <cellStyle name="Normal 2 2 29" xfId="8276" xr:uid="{FEE2BD7D-B9E7-4C95-8F92-0DC8EA9C269F}"/>
    <cellStyle name="Normal 2 2 3" xfId="8277" xr:uid="{DC190BDC-2F4D-44AC-82D9-2518514EBE61}"/>
    <cellStyle name="Normal 2 2 3 10" xfId="8278" xr:uid="{0E244AB2-ED75-4C19-A18B-752AA183475B}"/>
    <cellStyle name="Normal 2 2 3 11" xfId="8279" xr:uid="{A913BE4C-E63F-4D51-8484-64D2FD3E4AF9}"/>
    <cellStyle name="Normal 2 2 3 12" xfId="8280" xr:uid="{225F37BB-BB8A-4629-BF1E-3CDB7D0529BA}"/>
    <cellStyle name="Normal 2 2 3 13" xfId="8281" xr:uid="{94088894-166F-4DE9-9FBF-D777188C6F4C}"/>
    <cellStyle name="Normal 2 2 3 14" xfId="8282" xr:uid="{C48C8312-044E-4307-8D3F-2F9EFE097C64}"/>
    <cellStyle name="Normal 2 2 3 15" xfId="8283" xr:uid="{A4FC92EC-6E27-4AC8-8BE2-BE2B6BE219AA}"/>
    <cellStyle name="Normal 2 2 3 2" xfId="8284" xr:uid="{E2456256-133C-43F0-9AFC-8862EFA1DE57}"/>
    <cellStyle name="Normal 2 2 3 2 10" xfId="8285" xr:uid="{CB33589F-5BAC-4DC2-8746-969FF34BD965}"/>
    <cellStyle name="Normal 2 2 3 2 11" xfId="8286" xr:uid="{E898288A-77E8-45EB-A78D-C7FB767DF635}"/>
    <cellStyle name="Normal 2 2 3 2 12" xfId="8287" xr:uid="{4F5E5101-ED57-43E6-85FA-5844E9AAF9A9}"/>
    <cellStyle name="Normal 2 2 3 2 13" xfId="8288" xr:uid="{B99639EB-BC75-4618-A2D4-D7E344AE4E49}"/>
    <cellStyle name="Normal 2 2 3 2 2" xfId="8289" xr:uid="{30951C0C-A485-4D17-B278-59AC3588EE08}"/>
    <cellStyle name="Normal 2 2 3 2 2 10" xfId="8290" xr:uid="{06A59298-1C16-4BDC-91D1-FF6740613F7F}"/>
    <cellStyle name="Normal 2 2 3 2 2 11" xfId="8291" xr:uid="{0CEB54EE-D130-42B2-AE81-1F2947352DB1}"/>
    <cellStyle name="Normal 2 2 3 2 2 2" xfId="8292" xr:uid="{EE9AB1E1-C7F5-4C47-8B46-644D5FA322DD}"/>
    <cellStyle name="Normal 2 2 3 2 2 2 2" xfId="8293" xr:uid="{F450004C-98B1-4B50-8806-E7649CAA9C52}"/>
    <cellStyle name="Normal 2 2 3 2 2 2 2 2" xfId="8294" xr:uid="{8D5374D5-71F6-468E-BCA4-E1F6B828E9AE}"/>
    <cellStyle name="Normal 2 2 3 2 2 2 3" xfId="8295" xr:uid="{01F7FC7B-8980-4EE8-9922-CA468FC00168}"/>
    <cellStyle name="Normal 2 2 3 2 2 2 4" xfId="8296" xr:uid="{BF98521A-251D-460D-9F2B-E8002EFBE5B4}"/>
    <cellStyle name="Normal 2 2 3 2 2 2 5" xfId="8297" xr:uid="{84EEDC7E-C7C2-4F20-BFB2-5E2583D000E2}"/>
    <cellStyle name="Normal 2 2 3 2 2 3" xfId="8298" xr:uid="{28C34677-4037-4982-99A3-4AE37D0EF120}"/>
    <cellStyle name="Normal 2 2 3 2 2 3 2" xfId="8299" xr:uid="{5B255821-3B60-4732-B354-CF8AD5565DDB}"/>
    <cellStyle name="Normal 2 2 3 2 2 4" xfId="8300" xr:uid="{1F718F17-E8A0-4148-8935-0450AFC69916}"/>
    <cellStyle name="Normal 2 2 3 2 2 5" xfId="8301" xr:uid="{348A9C6F-0873-4A51-B7E6-0F5EEE635B25}"/>
    <cellStyle name="Normal 2 2 3 2 2 6" xfId="8302" xr:uid="{AEA9F3AF-C963-4FD6-9B0C-F5EFE87F1167}"/>
    <cellStyle name="Normal 2 2 3 2 2 7" xfId="8303" xr:uid="{AF4A3CB5-0D84-44EB-8FE1-7C6582AD807E}"/>
    <cellStyle name="Normal 2 2 3 2 2 8" xfId="8304" xr:uid="{389C1584-C375-44C4-A4AF-7D5E6783C997}"/>
    <cellStyle name="Normal 2 2 3 2 2 9" xfId="8305" xr:uid="{240A5055-B407-486A-BB71-351042AE794D}"/>
    <cellStyle name="Normal 2 2 3 2 3" xfId="8306" xr:uid="{DE1F3A37-04D6-4E82-A149-DD17FA086B2C}"/>
    <cellStyle name="Normal 2 2 3 2 3 2" xfId="8307" xr:uid="{31E3DF84-4A6D-4600-A931-7E0AD7FCD494}"/>
    <cellStyle name="Normal 2 2 3 2 3 2 2" xfId="8308" xr:uid="{564F05B8-82F7-433D-B5DF-433B8936E060}"/>
    <cellStyle name="Normal 2 2 3 2 3 3" xfId="8309" xr:uid="{C98D939F-77C6-4DC2-B93F-D90D615B80EE}"/>
    <cellStyle name="Normal 2 2 3 2 3 4" xfId="8310" xr:uid="{B6FA28DF-2D6F-4C7F-ABF9-A730DCC729D0}"/>
    <cellStyle name="Normal 2 2 3 2 3 5" xfId="8311" xr:uid="{721DB9C9-C6DB-46DB-9407-2F2C2556D5CD}"/>
    <cellStyle name="Normal 2 2 3 2 4" xfId="8312" xr:uid="{36A4F707-26CC-4F04-8FCA-E3253D965D1B}"/>
    <cellStyle name="Normal 2 2 3 2 4 2" xfId="8313" xr:uid="{DC44F726-0DD3-4D82-ACC7-80E4B9FF0B2C}"/>
    <cellStyle name="Normal 2 2 3 2 5" xfId="8314" xr:uid="{A8AE76C9-FB9B-4ECF-9977-925EA5E87A30}"/>
    <cellStyle name="Normal 2 2 3 2 6" xfId="8315" xr:uid="{13F8CD88-5B57-498C-9858-871FE4A071E0}"/>
    <cellStyle name="Normal 2 2 3 2 7" xfId="8316" xr:uid="{79A94E5C-B7AC-48B1-8FC7-5180CAE1E89E}"/>
    <cellStyle name="Normal 2 2 3 2 8" xfId="8317" xr:uid="{CDADC159-11E9-4433-8BAA-D5C2866DEDB8}"/>
    <cellStyle name="Normal 2 2 3 2 9" xfId="8318" xr:uid="{20FD37C4-473D-43BF-A753-D28244621E46}"/>
    <cellStyle name="Normal 2 2 3 3" xfId="8319" xr:uid="{10754A29-FA70-4CE8-BD96-C40CC21BE12D}"/>
    <cellStyle name="Normal 2 2 3 3 10" xfId="8320" xr:uid="{E3C01EC4-2742-47EB-AD40-5A6829F0035E}"/>
    <cellStyle name="Normal 2 2 3 3 11" xfId="8321" xr:uid="{413A6D6C-4EB4-4AF5-BA5A-4DE1F1CA35C9}"/>
    <cellStyle name="Normal 2 2 3 3 2" xfId="8322" xr:uid="{5E8334E6-06F7-467F-8B60-8322CEC46422}"/>
    <cellStyle name="Normal 2 2 3 3 2 2" xfId="8323" xr:uid="{1FDD3DAE-160F-4859-8DFD-19B72BA842C3}"/>
    <cellStyle name="Normal 2 2 3 3 2 2 2" xfId="8324" xr:uid="{8FBA37DB-C2F0-41B9-A059-FD48C37890C6}"/>
    <cellStyle name="Normal 2 2 3 3 2 3" xfId="8325" xr:uid="{35DEABAE-1B17-4629-ABF4-85625BA11FAA}"/>
    <cellStyle name="Normal 2 2 3 3 2 4" xfId="8326" xr:uid="{921BA8B5-C232-446B-B762-30039F0773C3}"/>
    <cellStyle name="Normal 2 2 3 3 2 5" xfId="8327" xr:uid="{802F1EC0-34F5-4D5F-A938-2C1AB9528BD5}"/>
    <cellStyle name="Normal 2 2 3 3 3" xfId="8328" xr:uid="{79035385-7923-4FB6-9C66-268F682A202E}"/>
    <cellStyle name="Normal 2 2 3 3 3 2" xfId="8329" xr:uid="{05BCD363-AF79-4FEB-9D24-ED2EA4CA9D9A}"/>
    <cellStyle name="Normal 2 2 3 3 4" xfId="8330" xr:uid="{DABE91DF-A423-4320-9E42-AA587FADAB10}"/>
    <cellStyle name="Normal 2 2 3 3 5" xfId="8331" xr:uid="{C89BE59B-45CD-49A1-B9F8-11DA7C768142}"/>
    <cellStyle name="Normal 2 2 3 3 6" xfId="8332" xr:uid="{0D755BD6-10A9-4D04-849E-964761D84D9A}"/>
    <cellStyle name="Normal 2 2 3 3 7" xfId="8333" xr:uid="{084080AB-8116-4D83-99EC-091C315567E7}"/>
    <cellStyle name="Normal 2 2 3 3 8" xfId="8334" xr:uid="{6810EF2D-9D6A-4264-8865-46AF4386AE16}"/>
    <cellStyle name="Normal 2 2 3 3 9" xfId="8335" xr:uid="{005B5646-398A-4543-8F39-C118978B7CCD}"/>
    <cellStyle name="Normal 2 2 3 4" xfId="8336" xr:uid="{C6BB8B40-2429-462D-BD8D-93419F0C8402}"/>
    <cellStyle name="Normal 2 2 3 4 2" xfId="8337" xr:uid="{16F65664-A2C0-46EC-AD5B-7CEFC78D99EA}"/>
    <cellStyle name="Normal 2 2 3 4 2 2" xfId="8338" xr:uid="{6AAF963B-7F9D-4791-AA24-DA37D8237B14}"/>
    <cellStyle name="Normal 2 2 3 4 3" xfId="8339" xr:uid="{82801A6D-C722-4ECD-B264-7B186DCD422D}"/>
    <cellStyle name="Normal 2 2 3 4 4" xfId="8340" xr:uid="{3959F67E-08CD-4134-86E3-A653C4C13F62}"/>
    <cellStyle name="Normal 2 2 3 4 5" xfId="8341" xr:uid="{848FC893-546F-49FB-BBFB-59F01303E437}"/>
    <cellStyle name="Normal 2 2 3 5" xfId="8342" xr:uid="{0307FF4E-4AB0-4609-B96C-448024D85EB7}"/>
    <cellStyle name="Normal 2 2 3 5 2" xfId="8343" xr:uid="{72CEC412-D5CE-423F-8A31-96689651B5D9}"/>
    <cellStyle name="Normal 2 2 3 6" xfId="8344" xr:uid="{13BBAC82-243A-4413-9CE0-623F10D51A91}"/>
    <cellStyle name="Normal 2 2 3 7" xfId="8345" xr:uid="{F54A5685-F933-4AF1-9C79-67E724D50A0C}"/>
    <cellStyle name="Normal 2 2 3 8" xfId="8346" xr:uid="{58E352D8-4FFF-4F69-8697-0116CD74DCFC}"/>
    <cellStyle name="Normal 2 2 3 9" xfId="8347" xr:uid="{FC4AFF75-FB7D-4324-9135-857F0D161A1B}"/>
    <cellStyle name="Normal 2 2 30" xfId="8348" xr:uid="{6FE5CCF3-5EA3-4002-932E-6340AE7413FD}"/>
    <cellStyle name="Normal 2 2 31" xfId="8349" xr:uid="{6C9B9F6C-61BD-420D-94AC-4D1C2E5E5C9C}"/>
    <cellStyle name="Normal 2 2 32" xfId="8350" xr:uid="{9A9C584A-2DE9-4ED7-8EA8-B99ED3E20441}"/>
    <cellStyle name="Normal 2 2 33" xfId="8351" xr:uid="{9126BCF3-9877-4E0D-B8FE-D45529BA88E4}"/>
    <cellStyle name="Normal 2 2 34" xfId="8352" xr:uid="{764848D8-4FE7-4B9C-AE08-4BF6B957587E}"/>
    <cellStyle name="Normal 2 2 35" xfId="8353" xr:uid="{569E5922-33CB-4CCF-AB9D-F444F5FF21A4}"/>
    <cellStyle name="Normal 2 2 36" xfId="8354" xr:uid="{703208E5-49D2-4A07-BCA8-D7D53BC4EE63}"/>
    <cellStyle name="Normal 2 2 37" xfId="8355" xr:uid="{59761CB2-B822-47DF-85D4-4D1C35870B5D}"/>
    <cellStyle name="Normal 2 2 38" xfId="8356" xr:uid="{68635DBE-9469-41D9-8881-DDCC6ADCE9D8}"/>
    <cellStyle name="Normal 2 2 39" xfId="8357" xr:uid="{96DA6BF1-56A2-4C7F-82B6-391891B878FC}"/>
    <cellStyle name="Normal 2 2 4" xfId="8358" xr:uid="{59FA42AF-34D2-4E15-9A7D-7A2B79EC60BD}"/>
    <cellStyle name="Normal 2 2 4 10" xfId="8359" xr:uid="{5E32359A-A1C3-4740-81E6-934F96B834D3}"/>
    <cellStyle name="Normal 2 2 4 11" xfId="8360" xr:uid="{25B24DE1-5818-4D3C-843A-38B6D1B5D1ED}"/>
    <cellStyle name="Normal 2 2 4 12" xfId="8361" xr:uid="{09DAAD89-C9B9-4248-A43D-8F1A3B09BEAF}"/>
    <cellStyle name="Normal 2 2 4 13" xfId="8362" xr:uid="{7B10805E-FD3B-4344-8472-A2A3C60C664C}"/>
    <cellStyle name="Normal 2 2 4 14" xfId="8363" xr:uid="{EFAD8018-2D98-4358-AEDD-DF088BC13FF3}"/>
    <cellStyle name="Normal 2 2 4 15" xfId="8364" xr:uid="{CC6B1A1E-A134-4AB3-B3F1-DB5022A9A1FC}"/>
    <cellStyle name="Normal 2 2 4 2" xfId="8365" xr:uid="{3EA33903-3E3B-4F85-B871-D6CE348721CD}"/>
    <cellStyle name="Normal 2 2 4 2 10" xfId="8366" xr:uid="{81DB71AD-A684-4E3E-A270-F3BD1375A166}"/>
    <cellStyle name="Normal 2 2 4 2 11" xfId="8367" xr:uid="{D554A5D0-FA0E-476D-83C9-2B7DA36F4884}"/>
    <cellStyle name="Normal 2 2 4 2 12" xfId="8368" xr:uid="{D87193FA-0CD4-45E9-8455-6EE66131F650}"/>
    <cellStyle name="Normal 2 2 4 2 13" xfId="8369" xr:uid="{41578F3D-FBB2-4200-AEFC-D59360406D9E}"/>
    <cellStyle name="Normal 2 2 4 2 2" xfId="8370" xr:uid="{87D2A11D-460D-46ED-8614-BF218F861C95}"/>
    <cellStyle name="Normal 2 2 4 2 2 10" xfId="8371" xr:uid="{20A63ECA-E857-4327-9CE0-B82B62BFCB3B}"/>
    <cellStyle name="Normal 2 2 4 2 2 11" xfId="8372" xr:uid="{0768ED8E-12FB-492E-B8C2-69B654BE99A9}"/>
    <cellStyle name="Normal 2 2 4 2 2 2" xfId="8373" xr:uid="{14072C3A-A6C1-4E18-8024-700D42649486}"/>
    <cellStyle name="Normal 2 2 4 2 2 2 2" xfId="8374" xr:uid="{CD766C12-FCD2-4D94-92CC-5B5A18740323}"/>
    <cellStyle name="Normal 2 2 4 2 2 2 2 2" xfId="8375" xr:uid="{D85EE995-C73C-4079-B4EE-02B9E2AC7563}"/>
    <cellStyle name="Normal 2 2 4 2 2 2 3" xfId="8376" xr:uid="{268F5804-34B8-49C4-9D06-15DFBAD411AC}"/>
    <cellStyle name="Normal 2 2 4 2 2 2 4" xfId="8377" xr:uid="{E98DBCB1-2411-4AE3-AC20-F19C7A17BD34}"/>
    <cellStyle name="Normal 2 2 4 2 2 2 5" xfId="8378" xr:uid="{C262BAFC-D5E0-4378-B6C0-C2B1F0EB5A18}"/>
    <cellStyle name="Normal 2 2 4 2 2 3" xfId="8379" xr:uid="{C498E8B4-4595-499E-8317-6098910A5A97}"/>
    <cellStyle name="Normal 2 2 4 2 2 3 2" xfId="8380" xr:uid="{443774D2-3C3F-458F-A141-72AD99AA06CB}"/>
    <cellStyle name="Normal 2 2 4 2 2 4" xfId="8381" xr:uid="{4202E2D6-E933-4159-AB8F-571FB0E94439}"/>
    <cellStyle name="Normal 2 2 4 2 2 5" xfId="8382" xr:uid="{A1E46590-5398-47F4-A25A-0E06808650BD}"/>
    <cellStyle name="Normal 2 2 4 2 2 6" xfId="8383" xr:uid="{4D73594D-0094-4878-B5C4-FE4EB013B06C}"/>
    <cellStyle name="Normal 2 2 4 2 2 7" xfId="8384" xr:uid="{82545FB7-10F1-4698-91B7-8865AB9150A2}"/>
    <cellStyle name="Normal 2 2 4 2 2 8" xfId="8385" xr:uid="{1463EF9C-F593-4709-BB52-DA45B9545A74}"/>
    <cellStyle name="Normal 2 2 4 2 2 9" xfId="8386" xr:uid="{B2D3F3B9-32CE-4216-9D11-8A1B147B8373}"/>
    <cellStyle name="Normal 2 2 4 2 3" xfId="8387" xr:uid="{9A04A74B-B85F-4EC6-A4EB-F09C2784ACD5}"/>
    <cellStyle name="Normal 2 2 4 2 3 2" xfId="8388" xr:uid="{DBB3326A-9455-4FAF-AE2B-00E1D7F7604A}"/>
    <cellStyle name="Normal 2 2 4 2 3 2 2" xfId="8389" xr:uid="{16B78FD5-492D-4DDB-AAB7-C4CD1E5840BE}"/>
    <cellStyle name="Normal 2 2 4 2 3 3" xfId="8390" xr:uid="{089D53D8-985B-4A4C-88D8-0765E2A20FE1}"/>
    <cellStyle name="Normal 2 2 4 2 3 4" xfId="8391" xr:uid="{C8341AF1-8981-4269-B503-68F444495BAF}"/>
    <cellStyle name="Normal 2 2 4 2 3 5" xfId="8392" xr:uid="{7C77E421-C7E3-4EFA-914C-DD6530C63A05}"/>
    <cellStyle name="Normal 2 2 4 2 4" xfId="8393" xr:uid="{9D6048BD-DD9E-4032-9515-35673CA173FE}"/>
    <cellStyle name="Normal 2 2 4 2 4 2" xfId="8394" xr:uid="{0198FD3D-078C-49BA-9441-AAEFA904AAAB}"/>
    <cellStyle name="Normal 2 2 4 2 5" xfId="8395" xr:uid="{8A24321E-8724-455F-9121-32A9835B4514}"/>
    <cellStyle name="Normal 2 2 4 2 6" xfId="8396" xr:uid="{2D5455CE-0D5A-4777-8688-AD2BA4589254}"/>
    <cellStyle name="Normal 2 2 4 2 7" xfId="8397" xr:uid="{6BA2D7CA-93EB-4E17-B455-3DBEA3114531}"/>
    <cellStyle name="Normal 2 2 4 2 8" xfId="8398" xr:uid="{20AE0C89-07C3-44CD-ADB7-6BA9BFBB73AF}"/>
    <cellStyle name="Normal 2 2 4 2 9" xfId="8399" xr:uid="{8E0EC1EE-30CD-4631-B230-BDA60C134E09}"/>
    <cellStyle name="Normal 2 2 4 3" xfId="8400" xr:uid="{4CE2E4B6-6EAC-49FE-B929-A0C88AE589D9}"/>
    <cellStyle name="Normal 2 2 4 3 10" xfId="8401" xr:uid="{06251B13-C2F6-499B-B78E-23BA2811DF82}"/>
    <cellStyle name="Normal 2 2 4 3 11" xfId="8402" xr:uid="{BA8077D8-4C91-43CC-8726-925B55F7A5F9}"/>
    <cellStyle name="Normal 2 2 4 3 2" xfId="8403" xr:uid="{7E3DD4E7-072E-41BF-9ABC-D32223D5A234}"/>
    <cellStyle name="Normal 2 2 4 3 2 2" xfId="8404" xr:uid="{0C5C9D59-CC43-44F8-ACAC-2C6AA30A319B}"/>
    <cellStyle name="Normal 2 2 4 3 2 2 2" xfId="8405" xr:uid="{F5AD07AB-5618-4663-A984-6E4A680FF03A}"/>
    <cellStyle name="Normal 2 2 4 3 2 3" xfId="8406" xr:uid="{C2265ACA-F3E0-4CAA-865C-742A6CCF3565}"/>
    <cellStyle name="Normal 2 2 4 3 2 4" xfId="8407" xr:uid="{A67356F5-97B1-4EFB-8E26-88A91F399D5F}"/>
    <cellStyle name="Normal 2 2 4 3 2 5" xfId="8408" xr:uid="{DB3756EC-FDFB-45FD-859D-ACE870654271}"/>
    <cellStyle name="Normal 2 2 4 3 3" xfId="8409" xr:uid="{5D78D9DB-0017-45A8-9F22-80011F4EFAA3}"/>
    <cellStyle name="Normal 2 2 4 3 3 2" xfId="8410" xr:uid="{908AB4F0-6035-40A4-AEF6-C67C46E62F3C}"/>
    <cellStyle name="Normal 2 2 4 3 4" xfId="8411" xr:uid="{721AFEF6-9F23-4C97-8FB6-5F58F1433820}"/>
    <cellStyle name="Normal 2 2 4 3 5" xfId="8412" xr:uid="{60BF6912-440D-4C37-83B4-E6B954CB7BEF}"/>
    <cellStyle name="Normal 2 2 4 3 6" xfId="8413" xr:uid="{AF20B0DE-EAC9-4D07-B81D-97EB986296F2}"/>
    <cellStyle name="Normal 2 2 4 3 7" xfId="8414" xr:uid="{3A2A3D57-8315-4D97-8FBF-B9D052C186E8}"/>
    <cellStyle name="Normal 2 2 4 3 8" xfId="8415" xr:uid="{A9E5C4D3-149E-4421-B157-18A409437E58}"/>
    <cellStyle name="Normal 2 2 4 3 9" xfId="8416" xr:uid="{34877ECC-23B9-4060-911B-42164DA84A74}"/>
    <cellStyle name="Normal 2 2 4 4" xfId="8417" xr:uid="{F10517F2-84CC-4D32-9095-A75592EAC84A}"/>
    <cellStyle name="Normal 2 2 4 4 2" xfId="8418" xr:uid="{DA999EA6-559A-43BC-B769-1F934B940E18}"/>
    <cellStyle name="Normal 2 2 4 4 2 2" xfId="8419" xr:uid="{851542B6-4630-4013-BDBF-DCA3ABDF1350}"/>
    <cellStyle name="Normal 2 2 4 4 3" xfId="8420" xr:uid="{5115F0A8-A24C-4935-B91A-4E4345486893}"/>
    <cellStyle name="Normal 2 2 4 4 4" xfId="8421" xr:uid="{A76B6FB0-D5AA-43DB-8771-1AA4823A167D}"/>
    <cellStyle name="Normal 2 2 4 4 5" xfId="8422" xr:uid="{AC8848E1-2EE2-47FB-9C94-6345BA6636B7}"/>
    <cellStyle name="Normal 2 2 4 5" xfId="8423" xr:uid="{DBCABAE2-B878-4382-AD75-DCEB68981C2A}"/>
    <cellStyle name="Normal 2 2 4 5 2" xfId="8424" xr:uid="{E393AC5D-D959-42B7-8DFB-A22B151FC6D6}"/>
    <cellStyle name="Normal 2 2 4 6" xfId="8425" xr:uid="{60749E7A-C225-46B5-AE0C-05B2EF870969}"/>
    <cellStyle name="Normal 2 2 4 7" xfId="8426" xr:uid="{3F746F3B-2717-49CA-B156-3F1BB32D9BAF}"/>
    <cellStyle name="Normal 2 2 4 8" xfId="8427" xr:uid="{7FD9963E-A7C7-4761-A2BD-8404A843ADE9}"/>
    <cellStyle name="Normal 2 2 4 9" xfId="8428" xr:uid="{3445DADA-56AE-4953-93FF-58D7EFB33AF8}"/>
    <cellStyle name="Normal 2 2 5" xfId="8429" xr:uid="{781E1866-AA12-4424-BB9C-E92D72E6A3A4}"/>
    <cellStyle name="Normal 2 2 5 10" xfId="8430" xr:uid="{DB2212F3-DACE-48E5-B7F7-226BF614D806}"/>
    <cellStyle name="Normal 2 2 5 11" xfId="8431" xr:uid="{BF748914-72A2-4DFE-988B-F6383D3D7AD7}"/>
    <cellStyle name="Normal 2 2 5 12" xfId="8432" xr:uid="{B9AE0993-DDAB-474F-BDEB-7B9B128CFB94}"/>
    <cellStyle name="Normal 2 2 5 13" xfId="8433" xr:uid="{B23F88EB-AED3-4787-8943-CEB6F83A2C6F}"/>
    <cellStyle name="Normal 2 2 5 14" xfId="8434" xr:uid="{3B9C63C4-7523-4546-A50C-30FA44652CEE}"/>
    <cellStyle name="Normal 2 2 5 15" xfId="8435" xr:uid="{C6CEE9D9-E207-44B8-A428-B1BF03DA6B4C}"/>
    <cellStyle name="Normal 2 2 5 2" xfId="8436" xr:uid="{E2971169-6112-4013-A153-2E02A391D63D}"/>
    <cellStyle name="Normal 2 2 5 2 10" xfId="8437" xr:uid="{B0B7C5D0-B6EB-42F8-9ADB-54E632D1F059}"/>
    <cellStyle name="Normal 2 2 5 2 11" xfId="8438" xr:uid="{F86A66C6-18BD-46B4-B0FE-74FA517493F6}"/>
    <cellStyle name="Normal 2 2 5 2 12" xfId="8439" xr:uid="{0A1FC52D-C670-4A20-88D1-26203BCD2DC8}"/>
    <cellStyle name="Normal 2 2 5 2 13" xfId="8440" xr:uid="{095979F0-0BE7-46C0-8491-6000161623FB}"/>
    <cellStyle name="Normal 2 2 5 2 2" xfId="8441" xr:uid="{5623153E-61C8-4E22-833D-1A88F87EABB1}"/>
    <cellStyle name="Normal 2 2 5 2 2 10" xfId="8442" xr:uid="{A94C9651-C5D1-4308-9296-CA34C24A14CD}"/>
    <cellStyle name="Normal 2 2 5 2 2 11" xfId="8443" xr:uid="{DBD41473-ADBF-4852-AE7B-B3059531A23A}"/>
    <cellStyle name="Normal 2 2 5 2 2 2" xfId="8444" xr:uid="{49773A34-C7BD-4790-876F-ADBD40DDB454}"/>
    <cellStyle name="Normal 2 2 5 2 2 2 2" xfId="8445" xr:uid="{1B6EA68E-AE55-477A-B3E0-A7ABC52E0765}"/>
    <cellStyle name="Normal 2 2 5 2 2 2 2 2" xfId="8446" xr:uid="{E533C858-6E2F-41F3-ACC1-72B9BC496540}"/>
    <cellStyle name="Normal 2 2 5 2 2 2 3" xfId="8447" xr:uid="{09B45382-EAE5-4C95-9F19-962CC301DCE9}"/>
    <cellStyle name="Normal 2 2 5 2 2 2 4" xfId="8448" xr:uid="{9B12438F-067F-47E2-BD67-BA598ABCDAEA}"/>
    <cellStyle name="Normal 2 2 5 2 2 2 5" xfId="8449" xr:uid="{4CA3EDE0-08FD-43E2-B9C7-C3131BDBFAEB}"/>
    <cellStyle name="Normal 2 2 5 2 2 3" xfId="8450" xr:uid="{FBC1ACE1-B907-4AE1-8F00-253B098D4220}"/>
    <cellStyle name="Normal 2 2 5 2 2 3 2" xfId="8451" xr:uid="{B2B7E3D4-4B98-40A8-B42B-F27533317EFF}"/>
    <cellStyle name="Normal 2 2 5 2 2 4" xfId="8452" xr:uid="{F8C70992-5AFD-4FC8-ADBC-074F374468F6}"/>
    <cellStyle name="Normal 2 2 5 2 2 5" xfId="8453" xr:uid="{63139AE1-B3E9-4A50-A6F3-EAF47D697AFE}"/>
    <cellStyle name="Normal 2 2 5 2 2 6" xfId="8454" xr:uid="{C459D5FA-C61B-4495-BF20-00BAA9A064BF}"/>
    <cellStyle name="Normal 2 2 5 2 2 7" xfId="8455" xr:uid="{2352174D-F4FD-42AB-8971-15FD3DCD9955}"/>
    <cellStyle name="Normal 2 2 5 2 2 8" xfId="8456" xr:uid="{39DEABE1-BCF4-4411-AD00-B579536443C0}"/>
    <cellStyle name="Normal 2 2 5 2 2 9" xfId="8457" xr:uid="{3607C019-94DB-41FA-8DAA-1815112F92D4}"/>
    <cellStyle name="Normal 2 2 5 2 3" xfId="8458" xr:uid="{F78D85A5-F858-4AA5-ABFC-8F34259B5BDC}"/>
    <cellStyle name="Normal 2 2 5 2 3 2" xfId="8459" xr:uid="{7A7C98E8-BE6C-490C-BC1A-894086832CAE}"/>
    <cellStyle name="Normal 2 2 5 2 3 2 2" xfId="8460" xr:uid="{F1ADA8C7-39CB-4B3C-BF71-ECA4A1DDD1C7}"/>
    <cellStyle name="Normal 2 2 5 2 3 3" xfId="8461" xr:uid="{890BE013-D415-402F-85EC-D5118FF36A15}"/>
    <cellStyle name="Normal 2 2 5 2 3 4" xfId="8462" xr:uid="{FE94C9E7-FC6E-43EC-B0AE-82A9395CFAAB}"/>
    <cellStyle name="Normal 2 2 5 2 3 5" xfId="8463" xr:uid="{32FA2BCD-8123-47F0-93F3-3EF90528D633}"/>
    <cellStyle name="Normal 2 2 5 2 4" xfId="8464" xr:uid="{2F0D9368-6CD9-4E34-8618-504C330AA5A1}"/>
    <cellStyle name="Normal 2 2 5 2 4 2" xfId="8465" xr:uid="{74FEA873-54B6-4840-A392-D2D08655DAC3}"/>
    <cellStyle name="Normal 2 2 5 2 5" xfId="8466" xr:uid="{6E1ACB7B-338A-4D59-A00B-98201CDF7DDE}"/>
    <cellStyle name="Normal 2 2 5 2 6" xfId="8467" xr:uid="{885E0694-B175-42D1-8DC0-192B96F9F153}"/>
    <cellStyle name="Normal 2 2 5 2 7" xfId="8468" xr:uid="{5294A883-6844-46E8-B6B8-0A09792C777A}"/>
    <cellStyle name="Normal 2 2 5 2 8" xfId="8469" xr:uid="{C8F0995C-18A9-4FF8-BFEE-2CE9380521EE}"/>
    <cellStyle name="Normal 2 2 5 2 9" xfId="8470" xr:uid="{12CFCE77-63DF-4E23-8661-05DE2EA1F288}"/>
    <cellStyle name="Normal 2 2 5 3" xfId="8471" xr:uid="{52335E86-E4BE-4950-9417-896B521962A3}"/>
    <cellStyle name="Normal 2 2 5 3 10" xfId="8472" xr:uid="{1F011976-48CD-4685-B68F-E22DF1A9AA8A}"/>
    <cellStyle name="Normal 2 2 5 3 11" xfId="8473" xr:uid="{3F3CED66-CF11-425A-A9D2-06E3FB8761ED}"/>
    <cellStyle name="Normal 2 2 5 3 2" xfId="8474" xr:uid="{49DAAFFA-6E6C-44A1-9F94-7146369358C2}"/>
    <cellStyle name="Normal 2 2 5 3 2 2" xfId="8475" xr:uid="{2D3762C0-D409-4BFF-9AF0-C80F4BCE5573}"/>
    <cellStyle name="Normal 2 2 5 3 2 2 2" xfId="8476" xr:uid="{773B7353-8B06-4DF0-A4A3-CA93D30C0786}"/>
    <cellStyle name="Normal 2 2 5 3 2 3" xfId="8477" xr:uid="{36CD5868-1012-400A-98A1-F84437EF560B}"/>
    <cellStyle name="Normal 2 2 5 3 2 4" xfId="8478" xr:uid="{ADD207AD-1F5A-4F08-BB70-F0466C26A545}"/>
    <cellStyle name="Normal 2 2 5 3 2 5" xfId="8479" xr:uid="{00D70CB1-846C-4B6A-88A6-BA93C295CD5D}"/>
    <cellStyle name="Normal 2 2 5 3 3" xfId="8480" xr:uid="{47CEAD0E-8493-44FC-980C-DB68BBA454E0}"/>
    <cellStyle name="Normal 2 2 5 3 3 2" xfId="8481" xr:uid="{C978B36A-A309-4CB9-BA66-BD84D1E5B633}"/>
    <cellStyle name="Normal 2 2 5 3 4" xfId="8482" xr:uid="{372945AE-E855-47EA-A2A7-E10DBED75868}"/>
    <cellStyle name="Normal 2 2 5 3 5" xfId="8483" xr:uid="{E28A1465-0DE6-4AB9-9F3C-1FC9D0D658CD}"/>
    <cellStyle name="Normal 2 2 5 3 6" xfId="8484" xr:uid="{F3D83BE0-E516-45ED-A731-D81B1016487D}"/>
    <cellStyle name="Normal 2 2 5 3 7" xfId="8485" xr:uid="{EAF0385C-234A-4138-9EEC-910CBFA46C22}"/>
    <cellStyle name="Normal 2 2 5 3 8" xfId="8486" xr:uid="{D6ED6C0C-D514-46A3-BE5C-328AAAA50D28}"/>
    <cellStyle name="Normal 2 2 5 3 9" xfId="8487" xr:uid="{774588EE-7C11-40A5-989E-206FC8D24EC9}"/>
    <cellStyle name="Normal 2 2 5 4" xfId="8488" xr:uid="{587265BF-1F09-44FD-A970-3B150AD9B78F}"/>
    <cellStyle name="Normal 2 2 5 4 2" xfId="8489" xr:uid="{6F0AF052-9642-447A-9F35-94AAC1B57E27}"/>
    <cellStyle name="Normal 2 2 5 4 2 2" xfId="8490" xr:uid="{73FCD1D9-B443-47AE-A540-9D36A7977672}"/>
    <cellStyle name="Normal 2 2 5 4 3" xfId="8491" xr:uid="{04B460CB-E5CD-4916-BBBA-88A97788672B}"/>
    <cellStyle name="Normal 2 2 5 4 4" xfId="8492" xr:uid="{EC9FA5DA-C2B0-445F-A754-A0E1262ACC62}"/>
    <cellStyle name="Normal 2 2 5 4 5" xfId="8493" xr:uid="{1E74256B-BDBE-4514-96D3-05E70A8DA3E0}"/>
    <cellStyle name="Normal 2 2 5 5" xfId="8494" xr:uid="{5D01572C-DAF6-4E00-84D2-643AC1359B9E}"/>
    <cellStyle name="Normal 2 2 5 5 2" xfId="8495" xr:uid="{FD3E0954-F92A-4EE8-9678-5AE659063708}"/>
    <cellStyle name="Normal 2 2 5 6" xfId="8496" xr:uid="{CA774B50-128E-4C8C-A142-58D95509111B}"/>
    <cellStyle name="Normal 2 2 5 7" xfId="8497" xr:uid="{AC8A3C2C-224B-4D41-959F-DFDA06FB408D}"/>
    <cellStyle name="Normal 2 2 5 8" xfId="8498" xr:uid="{9582739F-04DC-4F3E-A75C-EBA31FFF327B}"/>
    <cellStyle name="Normal 2 2 5 9" xfId="8499" xr:uid="{38C18CDC-93F5-45FC-9D32-231EC2C2247A}"/>
    <cellStyle name="Normal 2 2 6" xfId="8500" xr:uid="{460D3393-DAD7-42A8-B991-4540860EA4A6}"/>
    <cellStyle name="Normal 2 2 6 10" xfId="8501" xr:uid="{F5481537-4F1B-40DE-B7E1-E98D1FAE3738}"/>
    <cellStyle name="Normal 2 2 6 11" xfId="8502" xr:uid="{4E23E434-44C0-4D29-8088-A0DA941D1D35}"/>
    <cellStyle name="Normal 2 2 6 12" xfId="8503" xr:uid="{7995FBAB-C504-469D-8447-8AF3B149A24F}"/>
    <cellStyle name="Normal 2 2 6 13" xfId="8504" xr:uid="{E0CFB26A-93F1-4459-A6BB-5221AD3F1D92}"/>
    <cellStyle name="Normal 2 2 6 14" xfId="8505" xr:uid="{01893A80-DFF6-4758-AE77-66FCE1FB4751}"/>
    <cellStyle name="Normal 2 2 6 2" xfId="8506" xr:uid="{F4B63D10-8755-424D-8CA0-C9407FF988E1}"/>
    <cellStyle name="Normal 2 2 6 2 10" xfId="8507" xr:uid="{64C4B677-A316-43D9-98A6-091CEFE985FD}"/>
    <cellStyle name="Normal 2 2 6 2 11" xfId="8508" xr:uid="{53F5FAB5-188B-4839-97D4-0776EBF112E0}"/>
    <cellStyle name="Normal 2 2 6 2 12" xfId="8509" xr:uid="{767382F3-049F-40D7-A7D2-6580DF3B5CEE}"/>
    <cellStyle name="Normal 2 2 6 2 13" xfId="8510" xr:uid="{F9838CD8-3BA1-4C01-97C3-92030CB1D747}"/>
    <cellStyle name="Normal 2 2 6 2 2" xfId="8511" xr:uid="{87CD794B-E9E5-4485-B10B-5FAB6D037B6F}"/>
    <cellStyle name="Normal 2 2 6 2 2 10" xfId="8512" xr:uid="{79A6791B-CB6C-45FE-90B6-AA6A6E151216}"/>
    <cellStyle name="Normal 2 2 6 2 2 11" xfId="8513" xr:uid="{8D30CE45-3441-4BA0-968B-5E71E286E3A4}"/>
    <cellStyle name="Normal 2 2 6 2 2 2" xfId="8514" xr:uid="{2C17346C-6096-4569-924E-477582301FD2}"/>
    <cellStyle name="Normal 2 2 6 2 2 2 2" xfId="8515" xr:uid="{B95B63F4-ACFA-4D9F-9FD9-77D0EF6E0791}"/>
    <cellStyle name="Normal 2 2 6 2 2 2 2 2" xfId="8516" xr:uid="{046667FC-05F3-4529-9743-94A5458F3C63}"/>
    <cellStyle name="Normal 2 2 6 2 2 2 3" xfId="8517" xr:uid="{90076D16-5F0E-47A4-869D-EA4A48F16A43}"/>
    <cellStyle name="Normal 2 2 6 2 2 2 4" xfId="8518" xr:uid="{AA8BAC2B-DA76-49AD-8289-00FF796533CF}"/>
    <cellStyle name="Normal 2 2 6 2 2 2 5" xfId="8519" xr:uid="{965F2830-4EF6-40C9-B33C-02CD3C1C2C23}"/>
    <cellStyle name="Normal 2 2 6 2 2 3" xfId="8520" xr:uid="{D3CD1BFC-CB6E-47A6-8002-5A911BC7D8E4}"/>
    <cellStyle name="Normal 2 2 6 2 2 3 2" xfId="8521" xr:uid="{E22E559C-E561-4E1C-B5E4-FFCAA6902E09}"/>
    <cellStyle name="Normal 2 2 6 2 2 4" xfId="8522" xr:uid="{3ADFC5E2-366E-4EDB-944A-1A9CA58BA3FC}"/>
    <cellStyle name="Normal 2 2 6 2 2 5" xfId="8523" xr:uid="{A7284EE4-615D-4BF1-826B-5B5C693935E3}"/>
    <cellStyle name="Normal 2 2 6 2 2 6" xfId="8524" xr:uid="{6BBE17D8-A655-49A3-BCCB-879A310BFD89}"/>
    <cellStyle name="Normal 2 2 6 2 2 7" xfId="8525" xr:uid="{D5C6CD5C-5B80-4586-8AC9-778077DFD0FE}"/>
    <cellStyle name="Normal 2 2 6 2 2 8" xfId="8526" xr:uid="{9D64DCF5-15CA-47C2-8878-56479F560786}"/>
    <cellStyle name="Normal 2 2 6 2 2 9" xfId="8527" xr:uid="{6CB529CB-BDDE-4D7E-B29E-0DB7E6975FF4}"/>
    <cellStyle name="Normal 2 2 6 2 3" xfId="8528" xr:uid="{F27A0CE6-4FDA-4EB3-A49E-F5EB8D14B2D8}"/>
    <cellStyle name="Normal 2 2 6 2 3 2" xfId="8529" xr:uid="{465C54E5-902D-4860-9F50-20CFEC9F59CC}"/>
    <cellStyle name="Normal 2 2 6 2 3 2 2" xfId="8530" xr:uid="{654D1267-BF88-44CE-A327-88216D0504C7}"/>
    <cellStyle name="Normal 2 2 6 2 3 3" xfId="8531" xr:uid="{F687EA3A-F229-48CC-91C8-36AB13F6CE6F}"/>
    <cellStyle name="Normal 2 2 6 2 3 4" xfId="8532" xr:uid="{479253BC-0A61-440F-A80F-DA1AB990D1D4}"/>
    <cellStyle name="Normal 2 2 6 2 3 5" xfId="8533" xr:uid="{B14FC8BA-EB72-479B-A6AC-D0E0227BCF9B}"/>
    <cellStyle name="Normal 2 2 6 2 4" xfId="8534" xr:uid="{54727BED-47C2-4B21-BD73-B31638DA25E0}"/>
    <cellStyle name="Normal 2 2 6 2 4 2" xfId="8535" xr:uid="{90C67511-C82F-4BE8-AC34-3437220EDC64}"/>
    <cellStyle name="Normal 2 2 6 2 5" xfId="8536" xr:uid="{29199086-FDA3-4427-A6BE-1A23F8E0071E}"/>
    <cellStyle name="Normal 2 2 6 2 6" xfId="8537" xr:uid="{824E52E4-ABC2-43ED-B3AC-EE068222C952}"/>
    <cellStyle name="Normal 2 2 6 2 7" xfId="8538" xr:uid="{D1D9169B-7646-4F81-9A61-0EE78B70BC6D}"/>
    <cellStyle name="Normal 2 2 6 2 8" xfId="8539" xr:uid="{E055088B-BBCD-4D97-A1F3-C7EB6AAD0217}"/>
    <cellStyle name="Normal 2 2 6 2 9" xfId="8540" xr:uid="{79BDEEEA-8F22-4601-9FDB-96D1BF926202}"/>
    <cellStyle name="Normal 2 2 6 3" xfId="8541" xr:uid="{9B327D28-608F-42CC-BBF1-08E4AECD1AFF}"/>
    <cellStyle name="Normal 2 2 6 3 10" xfId="8542" xr:uid="{CF7A0DF1-17D1-4129-B3FE-4D7671484255}"/>
    <cellStyle name="Normal 2 2 6 3 11" xfId="8543" xr:uid="{94CF23D2-C440-4F81-BF8F-7152AAE7874D}"/>
    <cellStyle name="Normal 2 2 6 3 2" xfId="8544" xr:uid="{EC90613A-B697-49B9-A265-81D114B0A29C}"/>
    <cellStyle name="Normal 2 2 6 3 2 2" xfId="8545" xr:uid="{B1ADAE91-1569-41FE-851A-F52B3C007630}"/>
    <cellStyle name="Normal 2 2 6 3 2 2 2" xfId="8546" xr:uid="{E6F3F5E6-5943-4C1E-8D95-6648BD9E4290}"/>
    <cellStyle name="Normal 2 2 6 3 2 3" xfId="8547" xr:uid="{E594B792-73CC-43A3-A28A-894139CC8ACA}"/>
    <cellStyle name="Normal 2 2 6 3 2 4" xfId="8548" xr:uid="{C9B0823D-B634-41B8-8521-80B2E945D608}"/>
    <cellStyle name="Normal 2 2 6 3 2 5" xfId="8549" xr:uid="{2E07EA03-7186-4CC7-A9F4-4EFBC0BA6270}"/>
    <cellStyle name="Normal 2 2 6 3 3" xfId="8550" xr:uid="{C0634E83-3648-49BF-B988-349E2958D1F8}"/>
    <cellStyle name="Normal 2 2 6 3 3 2" xfId="8551" xr:uid="{96F2678D-5EBE-4131-B3E8-0261807B3E8D}"/>
    <cellStyle name="Normal 2 2 6 3 4" xfId="8552" xr:uid="{3675E4FB-BA37-4E27-88EA-A25EEF827388}"/>
    <cellStyle name="Normal 2 2 6 3 5" xfId="8553" xr:uid="{54C53603-7A4F-42CE-95E8-B4814D515EAF}"/>
    <cellStyle name="Normal 2 2 6 3 6" xfId="8554" xr:uid="{7EE43B91-53A6-4D04-BDA9-000B5AE9F16D}"/>
    <cellStyle name="Normal 2 2 6 3 7" xfId="8555" xr:uid="{246322A8-B263-480E-B845-E01DC3D0AB1D}"/>
    <cellStyle name="Normal 2 2 6 3 8" xfId="8556" xr:uid="{0400ABAC-E1AF-4F06-8163-87556BE13DE7}"/>
    <cellStyle name="Normal 2 2 6 3 9" xfId="8557" xr:uid="{3757EE0E-B97D-47BF-BB72-9A1066C29B84}"/>
    <cellStyle name="Normal 2 2 6 4" xfId="8558" xr:uid="{9A8AD9A3-6779-4AF2-9B4C-CFC33A63A20F}"/>
    <cellStyle name="Normal 2 2 6 4 2" xfId="8559" xr:uid="{67C85C93-1A37-4BE2-8BF1-CA1FD96B9AC0}"/>
    <cellStyle name="Normal 2 2 6 4 2 2" xfId="8560" xr:uid="{3E713B30-BAEC-4AAD-AF00-628DA877CE5B}"/>
    <cellStyle name="Normal 2 2 6 4 3" xfId="8561" xr:uid="{6F24CBFC-49DF-45F8-9DAA-B3AC73D3700A}"/>
    <cellStyle name="Normal 2 2 6 4 4" xfId="8562" xr:uid="{05BE7FB6-DFA2-4FEB-AA16-DE4AC9E98F62}"/>
    <cellStyle name="Normal 2 2 6 4 5" xfId="8563" xr:uid="{0EDAD8D4-0483-4ED0-AD63-1A3ACDACD2C7}"/>
    <cellStyle name="Normal 2 2 6 5" xfId="8564" xr:uid="{87665A81-46C9-4E49-90DE-48D4466E9E09}"/>
    <cellStyle name="Normal 2 2 6 5 2" xfId="8565" xr:uid="{808BEDF8-B8BF-49FB-BAB8-C5700AA5F956}"/>
    <cellStyle name="Normal 2 2 6 6" xfId="8566" xr:uid="{3901F51B-C9BE-4241-A32F-8197888FEBF6}"/>
    <cellStyle name="Normal 2 2 6 7" xfId="8567" xr:uid="{E5F7AC14-E1B8-43CA-A549-3A86B9FA8DF8}"/>
    <cellStyle name="Normal 2 2 6 8" xfId="8568" xr:uid="{C66490EE-A43B-4B0A-ABA7-1A9EBB45EB88}"/>
    <cellStyle name="Normal 2 2 6 9" xfId="8569" xr:uid="{62843AF4-6A46-43F7-A953-1FA64270E2BA}"/>
    <cellStyle name="Normal 2 2 7" xfId="8570" xr:uid="{4001EF02-B7F3-4087-9D9A-40FA94463E40}"/>
    <cellStyle name="Normal 2 2 7 10" xfId="8571" xr:uid="{FC4E4EA6-60E5-4C6C-B1C3-F79D422CC890}"/>
    <cellStyle name="Normal 2 2 7 11" xfId="8572" xr:uid="{8868AC93-D1C6-4B77-8005-A02A7C2BE7A5}"/>
    <cellStyle name="Normal 2 2 7 12" xfId="8573" xr:uid="{4D04E51A-AD38-4800-903D-42FAD7E1035B}"/>
    <cellStyle name="Normal 2 2 7 13" xfId="8574" xr:uid="{3AD45776-D076-457F-A4A5-0C18B708A15A}"/>
    <cellStyle name="Normal 2 2 7 14" xfId="8575" xr:uid="{CBF813DF-69F7-4F6C-8050-E79994EEDB03}"/>
    <cellStyle name="Normal 2 2 7 2" xfId="8576" xr:uid="{B81E354A-2A6D-49A3-A8F8-858A7DAF0B96}"/>
    <cellStyle name="Normal 2 2 7 2 10" xfId="8577" xr:uid="{119D5769-7758-422F-94C0-EEA363CE314D}"/>
    <cellStyle name="Normal 2 2 7 2 11" xfId="8578" xr:uid="{EF480D8A-8372-43FB-902E-5F695F0B843E}"/>
    <cellStyle name="Normal 2 2 7 2 12" xfId="8579" xr:uid="{5600820F-C7A9-463E-9D0F-E6702AAFD700}"/>
    <cellStyle name="Normal 2 2 7 2 13" xfId="8580" xr:uid="{22924EBB-DC0F-4D70-BE8F-76A27EF8901C}"/>
    <cellStyle name="Normal 2 2 7 2 2" xfId="8581" xr:uid="{26FB21FA-8222-4EE5-9374-745C92FE2714}"/>
    <cellStyle name="Normal 2 2 7 2 2 10" xfId="8582" xr:uid="{BB23D8F7-126B-4BE7-858D-EF035826846D}"/>
    <cellStyle name="Normal 2 2 7 2 2 11" xfId="8583" xr:uid="{31EAC023-83D0-4A25-8200-5B9FE8A0FA63}"/>
    <cellStyle name="Normal 2 2 7 2 2 2" xfId="8584" xr:uid="{BDC80D08-5E79-4B64-96FB-EA9A70C38B10}"/>
    <cellStyle name="Normal 2 2 7 2 2 2 2" xfId="8585" xr:uid="{355EF7D2-5E0B-416B-9E5B-A948C683D4E2}"/>
    <cellStyle name="Normal 2 2 7 2 2 2 2 2" xfId="8586" xr:uid="{397A951E-9D07-414A-8A4D-CA2B43B6BB37}"/>
    <cellStyle name="Normal 2 2 7 2 2 2 3" xfId="8587" xr:uid="{ACBFAF53-D55F-478D-B05E-F4556EEDD099}"/>
    <cellStyle name="Normal 2 2 7 2 2 2 4" xfId="8588" xr:uid="{05E42B15-FAF1-4C37-AD9A-314D5B9CD179}"/>
    <cellStyle name="Normal 2 2 7 2 2 2 5" xfId="8589" xr:uid="{4C70C153-B131-4954-8A95-E379317F2282}"/>
    <cellStyle name="Normal 2 2 7 2 2 3" xfId="8590" xr:uid="{AE42F73B-D11C-4665-B08A-FF32417982FA}"/>
    <cellStyle name="Normal 2 2 7 2 2 3 2" xfId="8591" xr:uid="{0BEEE39A-556E-4CDA-8E40-218487291FF4}"/>
    <cellStyle name="Normal 2 2 7 2 2 4" xfId="8592" xr:uid="{B253409C-BCCB-4579-A79F-8E55F416311C}"/>
    <cellStyle name="Normal 2 2 7 2 2 5" xfId="8593" xr:uid="{F5EADC5A-6264-4A0D-91B4-EC541A9E780C}"/>
    <cellStyle name="Normal 2 2 7 2 2 6" xfId="8594" xr:uid="{A3D7CAB8-96A4-4A6B-8E7C-1FB7297C4827}"/>
    <cellStyle name="Normal 2 2 7 2 2 7" xfId="8595" xr:uid="{BEAB8E0E-5F6A-4713-9E41-107FFA51AFCA}"/>
    <cellStyle name="Normal 2 2 7 2 2 8" xfId="8596" xr:uid="{BC7F83DC-C4CD-43CF-B07F-CB5B5721BD74}"/>
    <cellStyle name="Normal 2 2 7 2 2 9" xfId="8597" xr:uid="{A7DF4F11-88C7-47D1-98A4-9C18E8DA7DA0}"/>
    <cellStyle name="Normal 2 2 7 2 3" xfId="8598" xr:uid="{CE1D31AA-2C16-4B43-A0B0-6163A5DE6F90}"/>
    <cellStyle name="Normal 2 2 7 2 3 2" xfId="8599" xr:uid="{B53FD74B-6BE7-46AB-97F3-F843EAD294F8}"/>
    <cellStyle name="Normal 2 2 7 2 3 2 2" xfId="8600" xr:uid="{2D19FE38-9F9E-419A-B9CC-2EA9DF4DD9E9}"/>
    <cellStyle name="Normal 2 2 7 2 3 3" xfId="8601" xr:uid="{4253A873-03F8-4E31-8E34-B726DD20F952}"/>
    <cellStyle name="Normal 2 2 7 2 3 4" xfId="8602" xr:uid="{D4B6F785-7367-40CA-92E4-1E8A4842ED49}"/>
    <cellStyle name="Normal 2 2 7 2 3 5" xfId="8603" xr:uid="{DACE83A6-6F00-4091-BB12-5E2B9A84FD50}"/>
    <cellStyle name="Normal 2 2 7 2 4" xfId="8604" xr:uid="{9136B8B6-C546-4D03-9D5C-E44CF5AA1CEB}"/>
    <cellStyle name="Normal 2 2 7 2 4 2" xfId="8605" xr:uid="{9425C4C1-C00B-41C4-9921-3E9D1B1C11FE}"/>
    <cellStyle name="Normal 2 2 7 2 5" xfId="8606" xr:uid="{F1EF56C6-B684-4C30-B138-3AD6FFD171B1}"/>
    <cellStyle name="Normal 2 2 7 2 6" xfId="8607" xr:uid="{55484ACC-67BB-4092-990C-B18F7A42908C}"/>
    <cellStyle name="Normal 2 2 7 2 7" xfId="8608" xr:uid="{AE2E2609-4BDF-4256-82BA-EA62B38122E0}"/>
    <cellStyle name="Normal 2 2 7 2 8" xfId="8609" xr:uid="{DC1D52B0-4BFC-45CB-84E5-B649905F0496}"/>
    <cellStyle name="Normal 2 2 7 2 9" xfId="8610" xr:uid="{1DF7F2A3-42DF-4E61-A815-D1744E19EA97}"/>
    <cellStyle name="Normal 2 2 7 3" xfId="8611" xr:uid="{541C68F9-37BD-44CF-B616-6CC51F227226}"/>
    <cellStyle name="Normal 2 2 7 3 10" xfId="8612" xr:uid="{13F6EE7E-DBFC-49D4-9C0C-8BDF9D8CBF97}"/>
    <cellStyle name="Normal 2 2 7 3 11" xfId="8613" xr:uid="{AE4CB60F-F0C9-497A-8F38-F6213C5C05A4}"/>
    <cellStyle name="Normal 2 2 7 3 2" xfId="8614" xr:uid="{3966B3C4-8331-469B-B9B5-1FC1AFEFB84B}"/>
    <cellStyle name="Normal 2 2 7 3 2 2" xfId="8615" xr:uid="{E92D8734-4703-4BB5-8451-7562341197AB}"/>
    <cellStyle name="Normal 2 2 7 3 2 2 2" xfId="8616" xr:uid="{5ACC9763-BDC4-4130-BAAE-04602107C607}"/>
    <cellStyle name="Normal 2 2 7 3 2 3" xfId="8617" xr:uid="{2F3F0885-EC5F-4A98-96CA-9BB99B1AF63D}"/>
    <cellStyle name="Normal 2 2 7 3 2 4" xfId="8618" xr:uid="{EB1E6D37-F118-4CFC-BBE2-BA2012C81861}"/>
    <cellStyle name="Normal 2 2 7 3 2 5" xfId="8619" xr:uid="{F4A55946-CE97-4849-A2C7-C042E48DC557}"/>
    <cellStyle name="Normal 2 2 7 3 3" xfId="8620" xr:uid="{716FD84D-E525-4A3B-9EBF-95DA777F1E3B}"/>
    <cellStyle name="Normal 2 2 7 3 3 2" xfId="8621" xr:uid="{086F0ADA-B300-4870-BBFF-EE901737CD08}"/>
    <cellStyle name="Normal 2 2 7 3 4" xfId="8622" xr:uid="{3C007961-E9EF-45D7-9E14-9FAF4B19F6C2}"/>
    <cellStyle name="Normal 2 2 7 3 5" xfId="8623" xr:uid="{075305CB-5AA2-4D36-AF49-435DD745A765}"/>
    <cellStyle name="Normal 2 2 7 3 6" xfId="8624" xr:uid="{034E695B-9CDE-40F9-8AA0-E400837FC178}"/>
    <cellStyle name="Normal 2 2 7 3 7" xfId="8625" xr:uid="{D1CFE1C3-92D1-458B-83F6-48E49BECADA9}"/>
    <cellStyle name="Normal 2 2 7 3 8" xfId="8626" xr:uid="{E78230DF-0E20-4C74-8D0A-238B9DF12206}"/>
    <cellStyle name="Normal 2 2 7 3 9" xfId="8627" xr:uid="{4A3B5E98-81F0-4185-B7CB-9010B558F005}"/>
    <cellStyle name="Normal 2 2 7 4" xfId="8628" xr:uid="{C5EE364C-8B6C-425B-AB6E-50C165F191A8}"/>
    <cellStyle name="Normal 2 2 7 4 2" xfId="8629" xr:uid="{B3B350F0-B44D-4F8C-A7E8-8FE3D5A25CD3}"/>
    <cellStyle name="Normal 2 2 7 4 2 2" xfId="8630" xr:uid="{C846B111-D7D0-453B-AF3C-2E9A03C8BCCE}"/>
    <cellStyle name="Normal 2 2 7 4 3" xfId="8631" xr:uid="{4506E1AB-894A-41F1-9D47-E0C42BB67D40}"/>
    <cellStyle name="Normal 2 2 7 4 4" xfId="8632" xr:uid="{4A378970-AE21-42FE-9B8F-B7C20659938D}"/>
    <cellStyle name="Normal 2 2 7 4 5" xfId="8633" xr:uid="{98AA66DA-62B3-4846-9800-18473F9F907F}"/>
    <cellStyle name="Normal 2 2 7 5" xfId="8634" xr:uid="{FAF4AF1F-A516-4B4A-8D0B-9DA7A9BB0555}"/>
    <cellStyle name="Normal 2 2 7 5 2" xfId="8635" xr:uid="{339471F2-8AB6-4CA8-86B3-FBE578094842}"/>
    <cellStyle name="Normal 2 2 7 6" xfId="8636" xr:uid="{C24FC441-D900-4839-A90E-1AD8EF36275B}"/>
    <cellStyle name="Normal 2 2 7 7" xfId="8637" xr:uid="{84E18B39-67C2-48E2-BF7A-38C6ACD82E84}"/>
    <cellStyle name="Normal 2 2 7 8" xfId="8638" xr:uid="{88A7B346-B1A5-48EE-BD7D-917335A56E09}"/>
    <cellStyle name="Normal 2 2 7 9" xfId="8639" xr:uid="{FC0A6A37-3F81-48D4-8115-FB79D90500F7}"/>
    <cellStyle name="Normal 2 2 8" xfId="8640" xr:uid="{AF5A4EE3-A3B7-4421-B54E-08923D18FB76}"/>
    <cellStyle name="Normal 2 2 8 10" xfId="8641" xr:uid="{87897DBA-5E32-4CA6-BBE5-E41E3AC1981B}"/>
    <cellStyle name="Normal 2 2 8 11" xfId="8642" xr:uid="{B50BC3B2-7EFB-4112-A751-2B9DF004243F}"/>
    <cellStyle name="Normal 2 2 8 12" xfId="8643" xr:uid="{293F4D81-CDF3-4C53-89D3-456E7B897309}"/>
    <cellStyle name="Normal 2 2 8 13" xfId="8644" xr:uid="{CDE8332C-5876-4A02-9D2A-C21AB86B2088}"/>
    <cellStyle name="Normal 2 2 8 14" xfId="8645" xr:uid="{01644F88-C3F7-46DD-B128-A06D94CF4050}"/>
    <cellStyle name="Normal 2 2 8 2" xfId="8646" xr:uid="{F009D706-E76B-4F92-A5EF-9EFC48E0477A}"/>
    <cellStyle name="Normal 2 2 8 2 10" xfId="8647" xr:uid="{A52B32F5-0368-4252-ADEF-88D44995C354}"/>
    <cellStyle name="Normal 2 2 8 2 11" xfId="8648" xr:uid="{96239E8D-7E60-4D8A-BEEC-C390450EAD8F}"/>
    <cellStyle name="Normal 2 2 8 2 12" xfId="8649" xr:uid="{5915CD43-D43A-4966-8123-5D58408F0A97}"/>
    <cellStyle name="Normal 2 2 8 2 13" xfId="8650" xr:uid="{BF7670BB-49F2-48B0-86A3-FC55DA82DC78}"/>
    <cellStyle name="Normal 2 2 8 2 2" xfId="8651" xr:uid="{79E8FF22-0996-47B1-8092-4AB804C7DCED}"/>
    <cellStyle name="Normal 2 2 8 2 2 10" xfId="8652" xr:uid="{7E3D4B16-9BB9-47AD-8D05-2624E10D1E71}"/>
    <cellStyle name="Normal 2 2 8 2 2 11" xfId="8653" xr:uid="{5035E899-A980-4350-8D90-3E535541D81F}"/>
    <cellStyle name="Normal 2 2 8 2 2 2" xfId="8654" xr:uid="{23F6F17C-8760-4A3C-AFA8-71554A651DF9}"/>
    <cellStyle name="Normal 2 2 8 2 2 2 2" xfId="8655" xr:uid="{01DB40E9-F577-4F10-B2E8-7DED62B8927E}"/>
    <cellStyle name="Normal 2 2 8 2 2 2 2 2" xfId="8656" xr:uid="{EA19D7D1-6C0F-4117-9C8F-765C19691973}"/>
    <cellStyle name="Normal 2 2 8 2 2 2 3" xfId="8657" xr:uid="{89358FD7-EB13-4E49-8B1E-38FBB9AD3142}"/>
    <cellStyle name="Normal 2 2 8 2 2 2 4" xfId="8658" xr:uid="{4BDA5FC3-E54C-4823-A9F9-2A0CE7EBD06F}"/>
    <cellStyle name="Normal 2 2 8 2 2 2 5" xfId="8659" xr:uid="{2DD0C1C0-0DBF-4700-AC7F-A020F9C29666}"/>
    <cellStyle name="Normal 2 2 8 2 2 3" xfId="8660" xr:uid="{C1B5F35D-EA45-4BFC-A77D-9F73AFBCA083}"/>
    <cellStyle name="Normal 2 2 8 2 2 3 2" xfId="8661" xr:uid="{993768BA-967F-4738-B15E-ADE76BCD027B}"/>
    <cellStyle name="Normal 2 2 8 2 2 4" xfId="8662" xr:uid="{7C1965A2-059B-4C87-8CCF-9F342D94BBA5}"/>
    <cellStyle name="Normal 2 2 8 2 2 5" xfId="8663" xr:uid="{573CC385-72AD-4E8E-9DD7-DC58DCDA6FF2}"/>
    <cellStyle name="Normal 2 2 8 2 2 6" xfId="8664" xr:uid="{7892E9D3-ED73-4B26-A10D-8DB1DD6F8F8A}"/>
    <cellStyle name="Normal 2 2 8 2 2 7" xfId="8665" xr:uid="{4BA98D6C-D468-44D6-AD9C-CD98280679FA}"/>
    <cellStyle name="Normal 2 2 8 2 2 8" xfId="8666" xr:uid="{823509C2-5E1C-42AD-A3DA-78F2123A355A}"/>
    <cellStyle name="Normal 2 2 8 2 2 9" xfId="8667" xr:uid="{A1F1E253-043C-4C84-A555-528A42D2BFB6}"/>
    <cellStyle name="Normal 2 2 8 2 3" xfId="8668" xr:uid="{67C2B082-43CA-4FE1-8134-1D7FF5243E43}"/>
    <cellStyle name="Normal 2 2 8 2 3 2" xfId="8669" xr:uid="{0803A342-5D02-49EB-BB19-010E811AB7D7}"/>
    <cellStyle name="Normal 2 2 8 2 3 2 2" xfId="8670" xr:uid="{348FBF56-9E30-4BDE-8955-8E337A8CCE0C}"/>
    <cellStyle name="Normal 2 2 8 2 3 3" xfId="8671" xr:uid="{A4270DA9-9B14-4F45-857A-A7BA7F9645EA}"/>
    <cellStyle name="Normal 2 2 8 2 3 4" xfId="8672" xr:uid="{7A887DA2-9A0C-412B-A05C-1565FF4EBB17}"/>
    <cellStyle name="Normal 2 2 8 2 3 5" xfId="8673" xr:uid="{204E9A0F-571B-4669-B7DC-A0DDD03D0A1E}"/>
    <cellStyle name="Normal 2 2 8 2 4" xfId="8674" xr:uid="{664DC5E8-DF95-4E64-A4EF-767646A99911}"/>
    <cellStyle name="Normal 2 2 8 2 4 2" xfId="8675" xr:uid="{4817900D-5794-4E36-8D73-8881FF191B43}"/>
    <cellStyle name="Normal 2 2 8 2 5" xfId="8676" xr:uid="{317BD63C-BB8E-4DBA-9A83-4D8B5D95C42D}"/>
    <cellStyle name="Normal 2 2 8 2 6" xfId="8677" xr:uid="{6D1BEDB7-EA4E-45C6-926F-4D9907BCEFA0}"/>
    <cellStyle name="Normal 2 2 8 2 7" xfId="8678" xr:uid="{70223943-573B-481C-9F28-E29B63C01AAC}"/>
    <cellStyle name="Normal 2 2 8 2 8" xfId="8679" xr:uid="{20B6CB3A-6463-43F3-AB45-B00FE9A751BF}"/>
    <cellStyle name="Normal 2 2 8 2 9" xfId="8680" xr:uid="{E9B02911-FDA3-4B19-B526-A48DD01216D4}"/>
    <cellStyle name="Normal 2 2 8 3" xfId="8681" xr:uid="{342F9502-A52F-4765-96D8-7C2A8F242157}"/>
    <cellStyle name="Normal 2 2 8 3 10" xfId="8682" xr:uid="{9BE54CC6-DF9F-4946-A8C8-E694BA66B964}"/>
    <cellStyle name="Normal 2 2 8 3 11" xfId="8683" xr:uid="{61C0C1EE-5776-484A-B11F-91A758D45C96}"/>
    <cellStyle name="Normal 2 2 8 3 2" xfId="8684" xr:uid="{ADF42B8B-C207-447C-819B-46F373F1116C}"/>
    <cellStyle name="Normal 2 2 8 3 2 2" xfId="8685" xr:uid="{4E169B40-C59C-470A-97F7-DA3653D14818}"/>
    <cellStyle name="Normal 2 2 8 3 2 2 2" xfId="8686" xr:uid="{A3A99488-FDDD-4B47-892A-1E3990A00CC9}"/>
    <cellStyle name="Normal 2 2 8 3 2 3" xfId="8687" xr:uid="{6AD089CF-A52E-44C6-89DE-D398E82C12B6}"/>
    <cellStyle name="Normal 2 2 8 3 2 4" xfId="8688" xr:uid="{FAD057A0-DC10-42BD-9B44-018151746094}"/>
    <cellStyle name="Normal 2 2 8 3 2 5" xfId="8689" xr:uid="{BAFA24D6-B2CF-4F1C-8ECE-2F2AF80B4EB7}"/>
    <cellStyle name="Normal 2 2 8 3 3" xfId="8690" xr:uid="{4185ACEB-433F-4B75-AFC7-83542D670D36}"/>
    <cellStyle name="Normal 2 2 8 3 3 2" xfId="8691" xr:uid="{DABDA471-CE1C-4407-9CA4-BC2396BD8847}"/>
    <cellStyle name="Normal 2 2 8 3 4" xfId="8692" xr:uid="{820DCE5F-1234-4B64-AA4A-D8A1F08302A0}"/>
    <cellStyle name="Normal 2 2 8 3 5" xfId="8693" xr:uid="{D9BB1E9B-FB47-49D3-874C-4B6831E89BFB}"/>
    <cellStyle name="Normal 2 2 8 3 6" xfId="8694" xr:uid="{80AB4B12-0CBB-4F04-BACB-8E2E0B3E7A07}"/>
    <cellStyle name="Normal 2 2 8 3 7" xfId="8695" xr:uid="{0175A182-AD2C-4581-B954-92F587092206}"/>
    <cellStyle name="Normal 2 2 8 3 8" xfId="8696" xr:uid="{FFE89CF6-006E-4CE9-B6E2-672C09D669CA}"/>
    <cellStyle name="Normal 2 2 8 3 9" xfId="8697" xr:uid="{6F869722-A26F-46E8-818B-6EE779A85AE4}"/>
    <cellStyle name="Normal 2 2 8 4" xfId="8698" xr:uid="{6E794B74-8BF8-446A-AF7D-589BA7E9B764}"/>
    <cellStyle name="Normal 2 2 8 4 2" xfId="8699" xr:uid="{8EADA8A7-F36C-428E-90B5-B9D968C0037E}"/>
    <cellStyle name="Normal 2 2 8 4 2 2" xfId="8700" xr:uid="{28CF2432-2F1A-4A03-A791-02134FBDB6B8}"/>
    <cellStyle name="Normal 2 2 8 4 3" xfId="8701" xr:uid="{B6E1E90E-31AE-4A85-9D11-BADBD3C2DF10}"/>
    <cellStyle name="Normal 2 2 8 4 4" xfId="8702" xr:uid="{6BF0ED9A-C8B5-4316-B354-77003BF4736B}"/>
    <cellStyle name="Normal 2 2 8 4 5" xfId="8703" xr:uid="{5913306A-2694-4F4A-858A-734A77F17DAD}"/>
    <cellStyle name="Normal 2 2 8 5" xfId="8704" xr:uid="{643AB9BC-2B73-4F29-956C-78159EF52418}"/>
    <cellStyle name="Normal 2 2 8 5 2" xfId="8705" xr:uid="{5E7947E1-2B3A-42C2-AEA4-1D015A809B0B}"/>
    <cellStyle name="Normal 2 2 8 6" xfId="8706" xr:uid="{9B0825E6-45AD-427C-8FF4-29F5F7F78D89}"/>
    <cellStyle name="Normal 2 2 8 7" xfId="8707" xr:uid="{8132C604-60D1-43E6-8D8E-8FE7C34B6190}"/>
    <cellStyle name="Normal 2 2 8 8" xfId="8708" xr:uid="{4C7739D7-DC37-4C92-A07C-FA9B7A863C90}"/>
    <cellStyle name="Normal 2 2 8 9" xfId="8709" xr:uid="{76A19C8E-7434-436C-94E9-426ED42707D3}"/>
    <cellStyle name="Normal 2 2 9" xfId="8710" xr:uid="{4C24DA15-9CC5-4E5C-B9B0-6AF49ECCFB46}"/>
    <cellStyle name="Normal 2 2 9 10" xfId="8711" xr:uid="{2FEDF53B-2616-441E-B8AC-4E231A4FC055}"/>
    <cellStyle name="Normal 2 2 9 11" xfId="8712" xr:uid="{939ACF84-C379-4042-95DC-D3764B270385}"/>
    <cellStyle name="Normal 2 2 9 12" xfId="8713" xr:uid="{04FC29FB-0A56-474E-8855-9CE90A4F56B9}"/>
    <cellStyle name="Normal 2 2 9 13" xfId="8714" xr:uid="{E77C7153-AB8F-4723-BB31-EC5777006148}"/>
    <cellStyle name="Normal 2 2 9 14" xfId="8715" xr:uid="{68638A01-42D9-46D2-AA0A-BF862BBEAB71}"/>
    <cellStyle name="Normal 2 2 9 2" xfId="8716" xr:uid="{EFE65442-DFC7-416A-9C70-AADEF24ADA32}"/>
    <cellStyle name="Normal 2 2 9 2 10" xfId="8717" xr:uid="{84E2655F-2996-4EFA-874E-8ACF1CCDB99D}"/>
    <cellStyle name="Normal 2 2 9 2 11" xfId="8718" xr:uid="{F418348D-06DC-45DB-8DE9-9EAF24032A3A}"/>
    <cellStyle name="Normal 2 2 9 2 12" xfId="8719" xr:uid="{B7484185-25FC-45CE-9AAD-42D3B0AE08A3}"/>
    <cellStyle name="Normal 2 2 9 2 13" xfId="8720" xr:uid="{AC18378E-84D9-4B7D-AE3B-61933452ED0A}"/>
    <cellStyle name="Normal 2 2 9 2 2" xfId="8721" xr:uid="{6B5AAC2B-C839-4462-8A50-C4F84FC099AD}"/>
    <cellStyle name="Normal 2 2 9 2 2 10" xfId="8722" xr:uid="{982CB9B5-19CC-40B2-BDDA-F71157235517}"/>
    <cellStyle name="Normal 2 2 9 2 2 11" xfId="8723" xr:uid="{9F7D7F9E-C2F3-4C29-9C0A-D24D32E458C6}"/>
    <cellStyle name="Normal 2 2 9 2 2 2" xfId="8724" xr:uid="{D1025A08-5047-41C2-85E8-7318D4F65187}"/>
    <cellStyle name="Normal 2 2 9 2 2 2 2" xfId="8725" xr:uid="{7FC15398-D16B-42B1-A5DE-77A9C336092E}"/>
    <cellStyle name="Normal 2 2 9 2 2 2 2 2" xfId="8726" xr:uid="{8A242498-23A6-45FD-B661-EE9FB19FF523}"/>
    <cellStyle name="Normal 2 2 9 2 2 2 3" xfId="8727" xr:uid="{B8A75AE5-6531-4AD8-BF85-F2B21E0EE926}"/>
    <cellStyle name="Normal 2 2 9 2 2 2 4" xfId="8728" xr:uid="{88869269-7560-487A-9CE4-2F2B2E446C34}"/>
    <cellStyle name="Normal 2 2 9 2 2 2 5" xfId="8729" xr:uid="{07B5706E-85F2-49C2-85C5-4232EC98D003}"/>
    <cellStyle name="Normal 2 2 9 2 2 3" xfId="8730" xr:uid="{1CCC5CD3-EA2B-4EC7-A926-45A37A3F70FA}"/>
    <cellStyle name="Normal 2 2 9 2 2 3 2" xfId="8731" xr:uid="{4B6455B4-DBD9-4973-AE92-368AC5D27601}"/>
    <cellStyle name="Normal 2 2 9 2 2 4" xfId="8732" xr:uid="{91F9F302-3E8B-4A68-8DC3-0D099293A899}"/>
    <cellStyle name="Normal 2 2 9 2 2 5" xfId="8733" xr:uid="{7356DCB9-B75E-4FB5-BF6F-F5DBA24E075D}"/>
    <cellStyle name="Normal 2 2 9 2 2 6" xfId="8734" xr:uid="{5240968F-5424-496E-B293-D669CDA1CDAE}"/>
    <cellStyle name="Normal 2 2 9 2 2 7" xfId="8735" xr:uid="{D05B73A0-3046-46BB-AB81-620D4DEFC860}"/>
    <cellStyle name="Normal 2 2 9 2 2 8" xfId="8736" xr:uid="{BDED3269-862A-4A06-BCCC-F7271CD09C4C}"/>
    <cellStyle name="Normal 2 2 9 2 2 9" xfId="8737" xr:uid="{EA5EA3EB-ABC1-45AA-AAF6-1955A3E08193}"/>
    <cellStyle name="Normal 2 2 9 2 3" xfId="8738" xr:uid="{435872B5-02DE-451A-8BA2-4CE718D63607}"/>
    <cellStyle name="Normal 2 2 9 2 3 2" xfId="8739" xr:uid="{2877B0D6-1AF2-4201-8312-3A9CC748CD51}"/>
    <cellStyle name="Normal 2 2 9 2 3 2 2" xfId="8740" xr:uid="{1D0C8C34-3497-4595-BEFA-54321E48F9C7}"/>
    <cellStyle name="Normal 2 2 9 2 3 3" xfId="8741" xr:uid="{B801A8F8-8659-4B01-BFDA-EC1082900EDF}"/>
    <cellStyle name="Normal 2 2 9 2 3 4" xfId="8742" xr:uid="{CBEF88F7-893C-48CB-A6E3-B52076CFFF48}"/>
    <cellStyle name="Normal 2 2 9 2 3 5" xfId="8743" xr:uid="{80C73796-50BD-4637-A8A5-CA8559200799}"/>
    <cellStyle name="Normal 2 2 9 2 4" xfId="8744" xr:uid="{70A69659-46BC-47D8-83B9-F7FFA4A525FE}"/>
    <cellStyle name="Normal 2 2 9 2 4 2" xfId="8745" xr:uid="{88FBE9A0-D053-4E86-A88E-44C211E6D3FF}"/>
    <cellStyle name="Normal 2 2 9 2 5" xfId="8746" xr:uid="{23621CBB-A289-469B-8476-245B2FD3685E}"/>
    <cellStyle name="Normal 2 2 9 2 6" xfId="8747" xr:uid="{F3EC387F-5610-4666-97DB-C48C33A7D389}"/>
    <cellStyle name="Normal 2 2 9 2 7" xfId="8748" xr:uid="{C00537FC-DAA2-4382-8EDA-F51E76B447C1}"/>
    <cellStyle name="Normal 2 2 9 2 8" xfId="8749" xr:uid="{055D2CE8-33D0-4245-9970-2AE7B17FEBDA}"/>
    <cellStyle name="Normal 2 2 9 2 9" xfId="8750" xr:uid="{279DA8E8-95E3-4B3A-B743-12AFB4F996B4}"/>
    <cellStyle name="Normal 2 2 9 3" xfId="8751" xr:uid="{434247FB-FEA1-4843-B863-C6EFD4BEF29F}"/>
    <cellStyle name="Normal 2 2 9 3 10" xfId="8752" xr:uid="{F9259AAA-C9A2-4175-9B6E-BE655FEAF513}"/>
    <cellStyle name="Normal 2 2 9 3 11" xfId="8753" xr:uid="{CC3DB82A-909D-4F3D-A3B6-023F36212A45}"/>
    <cellStyle name="Normal 2 2 9 3 2" xfId="8754" xr:uid="{31D7F574-CB47-41C7-A1B6-2BD00F183F8A}"/>
    <cellStyle name="Normal 2 2 9 3 2 2" xfId="8755" xr:uid="{3EC16DF2-9500-48BC-9117-E0C3EC4DD787}"/>
    <cellStyle name="Normal 2 2 9 3 2 2 2" xfId="8756" xr:uid="{156F7C62-C158-4728-9780-DF952B1B181D}"/>
    <cellStyle name="Normal 2 2 9 3 2 3" xfId="8757" xr:uid="{8B826B70-FCC1-4022-9974-CFFDA5D8843D}"/>
    <cellStyle name="Normal 2 2 9 3 2 4" xfId="8758" xr:uid="{0D07F81D-C1A2-49FE-A867-5410A3EAADE4}"/>
    <cellStyle name="Normal 2 2 9 3 2 5" xfId="8759" xr:uid="{7B55CBCF-6F73-4CBE-9983-6382A4BBBC1B}"/>
    <cellStyle name="Normal 2 2 9 3 3" xfId="8760" xr:uid="{98ED27D1-44EA-42BA-A958-70C8716BC173}"/>
    <cellStyle name="Normal 2 2 9 3 3 2" xfId="8761" xr:uid="{0D4A6244-417B-4BEC-8923-6AB022DFA55A}"/>
    <cellStyle name="Normal 2 2 9 3 4" xfId="8762" xr:uid="{80E61851-8CBD-484F-BD51-E7398082D7ED}"/>
    <cellStyle name="Normal 2 2 9 3 5" xfId="8763" xr:uid="{AEBA073E-F391-4984-B6D9-05686808CAF2}"/>
    <cellStyle name="Normal 2 2 9 3 6" xfId="8764" xr:uid="{76EEE621-FABE-4FFD-933F-F21A7772E4DA}"/>
    <cellStyle name="Normal 2 2 9 3 7" xfId="8765" xr:uid="{62D2A286-8592-49B6-927D-1F24A87BB837}"/>
    <cellStyle name="Normal 2 2 9 3 8" xfId="8766" xr:uid="{ACDBBED2-7170-4D3A-930D-761A4BD69F54}"/>
    <cellStyle name="Normal 2 2 9 3 9" xfId="8767" xr:uid="{75FCCF8E-4132-4A3D-BDEF-2DAC88289953}"/>
    <cellStyle name="Normal 2 2 9 4" xfId="8768" xr:uid="{D00252A2-B220-4F8E-9EF6-D69ED8E60785}"/>
    <cellStyle name="Normal 2 2 9 4 2" xfId="8769" xr:uid="{EE195CA6-1DA4-46D3-A23C-8B11560B91E1}"/>
    <cellStyle name="Normal 2 2 9 4 2 2" xfId="8770" xr:uid="{78A4C300-3BBC-49F6-BC5F-A1B583B5A10F}"/>
    <cellStyle name="Normal 2 2 9 4 3" xfId="8771" xr:uid="{69A17AFF-28C6-4480-A2FD-111D10331B8B}"/>
    <cellStyle name="Normal 2 2 9 4 4" xfId="8772" xr:uid="{4EF54B48-09AF-4DDB-A884-20F459C64AF8}"/>
    <cellStyle name="Normal 2 2 9 4 5" xfId="8773" xr:uid="{DBA20533-D5F8-4455-A6E6-C59743B02FA8}"/>
    <cellStyle name="Normal 2 2 9 5" xfId="8774" xr:uid="{97B08AF8-B12D-4A47-8F80-0E4DA6002679}"/>
    <cellStyle name="Normal 2 2 9 5 2" xfId="8775" xr:uid="{8AF787DB-E5FB-4D5F-8DA7-72540F6162E5}"/>
    <cellStyle name="Normal 2 2 9 6" xfId="8776" xr:uid="{D73274DC-46DE-4BCB-943F-7C0D9B75BC0A}"/>
    <cellStyle name="Normal 2 2 9 7" xfId="8777" xr:uid="{1A2FAE67-49BC-4F22-A30B-45E5CD7ECF29}"/>
    <cellStyle name="Normal 2 2 9 8" xfId="8778" xr:uid="{B7148799-5FBB-43FA-AFC5-B3FD2FA3A16E}"/>
    <cellStyle name="Normal 2 2 9 9" xfId="8779" xr:uid="{84C30805-AB20-4BE6-BB37-D45D402A54E0}"/>
    <cellStyle name="Normal 2 20" xfId="8780" xr:uid="{DB90BBD9-4E25-4A75-8720-F8F45C31FD1E}"/>
    <cellStyle name="Normal 2 20 10" xfId="8781" xr:uid="{BA48976E-F447-4B68-A90F-2C998B5D6CDD}"/>
    <cellStyle name="Normal 2 20 11" xfId="8782" xr:uid="{F2265D85-73A2-4E77-8039-DB751A48AFB2}"/>
    <cellStyle name="Normal 2 20 12" xfId="8783" xr:uid="{B55700D0-4761-41FB-9021-292A788022E6}"/>
    <cellStyle name="Normal 2 20 13" xfId="8784" xr:uid="{71F5AA4D-4D2C-4576-92C4-5A7FDBAC5495}"/>
    <cellStyle name="Normal 2 20 14" xfId="8785" xr:uid="{ADF7EFA3-9A0F-4688-8AC8-50A990E3867D}"/>
    <cellStyle name="Normal 2 20 2" xfId="8786" xr:uid="{BEA31D1F-DCB7-416F-86E8-FC8A603F7734}"/>
    <cellStyle name="Normal 2 20 2 10" xfId="8787" xr:uid="{56BD92E3-7608-4B9A-BA87-E70F883234A9}"/>
    <cellStyle name="Normal 2 20 2 11" xfId="8788" xr:uid="{1F23DEB8-76FC-4DC5-9D42-FDCED5897D5E}"/>
    <cellStyle name="Normal 2 20 2 12" xfId="8789" xr:uid="{F97F7D91-6139-4B2F-A4FD-70F9426EF5AA}"/>
    <cellStyle name="Normal 2 20 2 13" xfId="8790" xr:uid="{1420F247-E42E-42A2-9D76-7F66283F2FB8}"/>
    <cellStyle name="Normal 2 20 2 2" xfId="8791" xr:uid="{8C4D1FF1-0812-478A-885A-278F44784FA7}"/>
    <cellStyle name="Normal 2 20 2 2 10" xfId="8792" xr:uid="{5E3AE7D1-1FBD-4801-8536-7D6F9505C4CD}"/>
    <cellStyle name="Normal 2 20 2 2 11" xfId="8793" xr:uid="{13F583E5-A617-4928-8E3C-3824F346DFBE}"/>
    <cellStyle name="Normal 2 20 2 2 2" xfId="8794" xr:uid="{D1ADB179-3B4A-4BEA-A4D5-8883F1CF280A}"/>
    <cellStyle name="Normal 2 20 2 2 2 2" xfId="8795" xr:uid="{0B2251E0-8056-41C2-8AE3-2AD4C77D2DEE}"/>
    <cellStyle name="Normal 2 20 2 2 2 2 2" xfId="8796" xr:uid="{9AD62FF8-82EA-4375-B3B2-5300E5B59A9B}"/>
    <cellStyle name="Normal 2 20 2 2 2 3" xfId="8797" xr:uid="{786B94A6-234C-450D-97F9-8DD4EAEB80C5}"/>
    <cellStyle name="Normal 2 20 2 2 2 4" xfId="8798" xr:uid="{84D1373C-4B2F-480C-B43C-23BA9E3C02FC}"/>
    <cellStyle name="Normal 2 20 2 2 2 5" xfId="8799" xr:uid="{90770A82-C096-46B9-A1B1-45A0A7B176E3}"/>
    <cellStyle name="Normal 2 20 2 2 3" xfId="8800" xr:uid="{3610A3FD-B61E-47E1-9CA6-12E1926FEFCC}"/>
    <cellStyle name="Normal 2 20 2 2 3 2" xfId="8801" xr:uid="{327CF69C-0FE6-4BE6-8355-A12201B4C4E3}"/>
    <cellStyle name="Normal 2 20 2 2 4" xfId="8802" xr:uid="{BB3C5264-95FD-4C6E-B7FC-F660AA31A05E}"/>
    <cellStyle name="Normal 2 20 2 2 5" xfId="8803" xr:uid="{1328039E-1959-4751-8D4F-E2C6DD175E0D}"/>
    <cellStyle name="Normal 2 20 2 2 6" xfId="8804" xr:uid="{90E8FC8F-7A6C-4F32-AF77-34A399EBDBD6}"/>
    <cellStyle name="Normal 2 20 2 2 7" xfId="8805" xr:uid="{B7386866-2B86-4CBB-9450-E82A167D3199}"/>
    <cellStyle name="Normal 2 20 2 2 8" xfId="8806" xr:uid="{1D535FF0-4031-40BF-BC26-84EDDDBCB817}"/>
    <cellStyle name="Normal 2 20 2 2 9" xfId="8807" xr:uid="{A3AD4844-1896-427B-BA24-B494AFEFF15A}"/>
    <cellStyle name="Normal 2 20 2 3" xfId="8808" xr:uid="{F446FFEA-BD95-460F-9C08-F3B61AD860CB}"/>
    <cellStyle name="Normal 2 20 2 3 2" xfId="8809" xr:uid="{AFDE7918-EF81-4553-854B-05435CB1BFEF}"/>
    <cellStyle name="Normal 2 20 2 3 2 2" xfId="8810" xr:uid="{1D59CC4F-F7CB-4965-B20F-49C3100EB163}"/>
    <cellStyle name="Normal 2 20 2 3 3" xfId="8811" xr:uid="{8EA56181-8652-459D-BA01-7DB84320A1EE}"/>
    <cellStyle name="Normal 2 20 2 3 4" xfId="8812" xr:uid="{488F82F8-90F2-467B-8986-FCD0D9E551FE}"/>
    <cellStyle name="Normal 2 20 2 3 5" xfId="8813" xr:uid="{21F1F862-5DC5-4154-9157-1FA9507FC2A5}"/>
    <cellStyle name="Normal 2 20 2 4" xfId="8814" xr:uid="{37D12843-A451-41B8-8D94-8D92254324C5}"/>
    <cellStyle name="Normal 2 20 2 4 2" xfId="8815" xr:uid="{A2698EAF-30B7-4A80-A38B-DE4BAEC26F8E}"/>
    <cellStyle name="Normal 2 20 2 5" xfId="8816" xr:uid="{95ED4327-CDD2-44F4-9D25-6D47912969B8}"/>
    <cellStyle name="Normal 2 20 2 6" xfId="8817" xr:uid="{D5F55C9E-7AA9-4CCE-B211-C4ACE594F55F}"/>
    <cellStyle name="Normal 2 20 2 7" xfId="8818" xr:uid="{66276CDC-08B7-4F3D-9DB1-C39CA8053D62}"/>
    <cellStyle name="Normal 2 20 2 8" xfId="8819" xr:uid="{3705B030-0DDC-47C7-83D9-AE6186950B41}"/>
    <cellStyle name="Normal 2 20 2 9" xfId="8820" xr:uid="{D714E664-33B5-4860-AFA1-590FD68107E1}"/>
    <cellStyle name="Normal 2 20 3" xfId="8821" xr:uid="{07576247-52FD-4E43-9FF9-A680EFF74CE0}"/>
    <cellStyle name="Normal 2 20 3 10" xfId="8822" xr:uid="{9111311C-20B3-4567-A468-CA5556E73134}"/>
    <cellStyle name="Normal 2 20 3 11" xfId="8823" xr:uid="{2FAB77D9-3678-430C-86DE-BC18E46E8EDA}"/>
    <cellStyle name="Normal 2 20 3 2" xfId="8824" xr:uid="{5A2DE77F-12FA-4CC7-9A27-010ADD810DC7}"/>
    <cellStyle name="Normal 2 20 3 2 2" xfId="8825" xr:uid="{4E140200-BF30-47EB-90AD-8FA4DD4B248C}"/>
    <cellStyle name="Normal 2 20 3 2 2 2" xfId="8826" xr:uid="{231CE544-3B1E-43DA-BC33-56279E631236}"/>
    <cellStyle name="Normal 2 20 3 2 3" xfId="8827" xr:uid="{D8819520-B8D0-4F66-BB6D-74748E0364BA}"/>
    <cellStyle name="Normal 2 20 3 2 4" xfId="8828" xr:uid="{52CD12E1-5072-4A61-B11B-029546FD3E25}"/>
    <cellStyle name="Normal 2 20 3 2 5" xfId="8829" xr:uid="{2B6826F1-A757-4452-887E-20C484624D94}"/>
    <cellStyle name="Normal 2 20 3 3" xfId="8830" xr:uid="{93F48C42-0895-4FEF-8DB2-4ED188B9C164}"/>
    <cellStyle name="Normal 2 20 3 3 2" xfId="8831" xr:uid="{9368E799-0057-448E-B464-4B41436C8AA8}"/>
    <cellStyle name="Normal 2 20 3 4" xfId="8832" xr:uid="{DEEDB6D5-97FB-447D-A3EA-FF88C843FFDF}"/>
    <cellStyle name="Normal 2 20 3 5" xfId="8833" xr:uid="{D9DC49AB-5F9E-4573-AF1E-BA2FACFD98AC}"/>
    <cellStyle name="Normal 2 20 3 6" xfId="8834" xr:uid="{3935ADA3-8011-41BE-BB37-FD7240EB3D5B}"/>
    <cellStyle name="Normal 2 20 3 7" xfId="8835" xr:uid="{CEB65EB1-05E3-4E1F-BC6C-48082E8BC46C}"/>
    <cellStyle name="Normal 2 20 3 8" xfId="8836" xr:uid="{78A548BD-0EAF-4985-9724-EBEA2D210EDA}"/>
    <cellStyle name="Normal 2 20 3 9" xfId="8837" xr:uid="{6AC17E05-F7BB-480D-B434-C21BCD9871ED}"/>
    <cellStyle name="Normal 2 20 4" xfId="8838" xr:uid="{1B00CB94-3DD3-4B73-9870-D6A7F95FD11A}"/>
    <cellStyle name="Normal 2 20 4 2" xfId="8839" xr:uid="{0A5ADF5B-75FA-4D02-A00F-AC92DF3A8470}"/>
    <cellStyle name="Normal 2 20 4 2 2" xfId="8840" xr:uid="{3BA1EB21-69DF-42B9-B444-5E9D99D83006}"/>
    <cellStyle name="Normal 2 20 4 3" xfId="8841" xr:uid="{CA58E3D6-0A15-4A7A-BDC8-1A9F599E10F6}"/>
    <cellStyle name="Normal 2 20 4 4" xfId="8842" xr:uid="{E980ADD6-7659-4E48-BBD9-7173B732E5ED}"/>
    <cellStyle name="Normal 2 20 4 5" xfId="8843" xr:uid="{D3165AB9-7BA7-482E-9F81-FCD00D41AFA4}"/>
    <cellStyle name="Normal 2 20 5" xfId="8844" xr:uid="{68D7D693-FF88-48F1-B216-EDAD18719102}"/>
    <cellStyle name="Normal 2 20 5 2" xfId="8845" xr:uid="{F746467C-71D7-4730-9B6A-0FE0C1E0A791}"/>
    <cellStyle name="Normal 2 20 6" xfId="8846" xr:uid="{DF6ED762-A084-4D8A-89C3-626179CF1E7D}"/>
    <cellStyle name="Normal 2 20 7" xfId="8847" xr:uid="{720A4C6B-42CB-4EE8-93AF-579C7AB54D1A}"/>
    <cellStyle name="Normal 2 20 8" xfId="8848" xr:uid="{00BB3FA4-377E-4507-AF43-49593D7CAF99}"/>
    <cellStyle name="Normal 2 20 9" xfId="8849" xr:uid="{C612456E-B43A-43F2-9721-3732305B9AB0}"/>
    <cellStyle name="Normal 2 21" xfId="8850" xr:uid="{1C8258B6-C9C4-44D8-861B-AC3EBBA013E7}"/>
    <cellStyle name="Normal 2 21 10" xfId="8851" xr:uid="{AA915351-9662-46CD-836D-471ADBD3A479}"/>
    <cellStyle name="Normal 2 21 11" xfId="8852" xr:uid="{CECA63FE-FE48-459E-A4C1-8ABF36155462}"/>
    <cellStyle name="Normal 2 21 12" xfId="8853" xr:uid="{43302BFF-CE53-4C16-92E1-6824788A5AEF}"/>
    <cellStyle name="Normal 2 21 13" xfId="8854" xr:uid="{4A4A0627-9964-443E-8A0E-0AC62D1AB6CE}"/>
    <cellStyle name="Normal 2 21 14" xfId="8855" xr:uid="{060A8ACB-97AC-434A-B29D-7DF442703B2E}"/>
    <cellStyle name="Normal 2 21 2" xfId="8856" xr:uid="{87BBFC6C-E568-45FA-B9EC-DD736ABEB296}"/>
    <cellStyle name="Normal 2 21 2 10" xfId="8857" xr:uid="{79F3941A-23DA-4CFB-97B9-68D020AEB8B6}"/>
    <cellStyle name="Normal 2 21 2 11" xfId="8858" xr:uid="{B2167B1B-CC41-4D75-8595-349929276266}"/>
    <cellStyle name="Normal 2 21 2 12" xfId="8859" xr:uid="{14672EAE-6DD6-4112-B92C-A6D697381141}"/>
    <cellStyle name="Normal 2 21 2 13" xfId="8860" xr:uid="{7F27B851-BD19-430A-A1F8-F040B3122006}"/>
    <cellStyle name="Normal 2 21 2 2" xfId="8861" xr:uid="{0799214D-235F-4C23-AE6D-7666397A96C5}"/>
    <cellStyle name="Normal 2 21 2 2 10" xfId="8862" xr:uid="{5062F01F-0741-4587-84C7-2200C8CDBDAC}"/>
    <cellStyle name="Normal 2 21 2 2 11" xfId="8863" xr:uid="{A75C066F-8413-484D-820F-624749440893}"/>
    <cellStyle name="Normal 2 21 2 2 2" xfId="8864" xr:uid="{939AB8C7-E537-4907-B8EC-7D5E23B63091}"/>
    <cellStyle name="Normal 2 21 2 2 2 2" xfId="8865" xr:uid="{1C3F17A6-6D60-458C-AF8D-CDDBF052AECD}"/>
    <cellStyle name="Normal 2 21 2 2 2 2 2" xfId="8866" xr:uid="{E7261326-1EA7-4CF7-A4C6-968F25E28EFB}"/>
    <cellStyle name="Normal 2 21 2 2 2 3" xfId="8867" xr:uid="{2B856280-EF5B-4606-8682-B72D7CB2CFCF}"/>
    <cellStyle name="Normal 2 21 2 2 2 4" xfId="8868" xr:uid="{1E4D3D87-7108-4907-9BE3-3DCB5D1E302B}"/>
    <cellStyle name="Normal 2 21 2 2 2 5" xfId="8869" xr:uid="{2B14ECA8-1985-4510-9969-04833FFC3500}"/>
    <cellStyle name="Normal 2 21 2 2 3" xfId="8870" xr:uid="{EA74275E-184C-4CD1-A17C-79F8DFCBB146}"/>
    <cellStyle name="Normal 2 21 2 2 3 2" xfId="8871" xr:uid="{3FCD0A5F-C8C3-4CCD-818B-EBA09CA0A285}"/>
    <cellStyle name="Normal 2 21 2 2 4" xfId="8872" xr:uid="{BF58F342-769E-4B2C-8320-DAA1D144EE91}"/>
    <cellStyle name="Normal 2 21 2 2 5" xfId="8873" xr:uid="{2F45973C-E326-49EC-802F-8287AD5AF48E}"/>
    <cellStyle name="Normal 2 21 2 2 6" xfId="8874" xr:uid="{8D31B072-0AC5-4329-B6E6-A6AE9316A80B}"/>
    <cellStyle name="Normal 2 21 2 2 7" xfId="8875" xr:uid="{38070D9B-1D75-47BB-B575-F548BBA318FC}"/>
    <cellStyle name="Normal 2 21 2 2 8" xfId="8876" xr:uid="{5760322E-1A58-488E-AB65-0AFFEFF6E676}"/>
    <cellStyle name="Normal 2 21 2 2 9" xfId="8877" xr:uid="{0A3A4FDE-8E5D-433A-B5C4-6AE89CDA6FCE}"/>
    <cellStyle name="Normal 2 21 2 3" xfId="8878" xr:uid="{3E7E0CD1-BFEC-4C60-A08B-4BF4F3D6534C}"/>
    <cellStyle name="Normal 2 21 2 3 2" xfId="8879" xr:uid="{09963833-22C3-458C-AABF-D53B56808161}"/>
    <cellStyle name="Normal 2 21 2 3 2 2" xfId="8880" xr:uid="{61A09DA0-2612-4B4A-AF6B-71E8C9728842}"/>
    <cellStyle name="Normal 2 21 2 3 3" xfId="8881" xr:uid="{FD56E01E-B786-4065-9B69-5460B5046DFC}"/>
    <cellStyle name="Normal 2 21 2 3 4" xfId="8882" xr:uid="{ABDDAD07-E2F4-42CF-991C-ACC408847B89}"/>
    <cellStyle name="Normal 2 21 2 3 5" xfId="8883" xr:uid="{409CFAF3-D682-49AF-B136-9236154FD4A5}"/>
    <cellStyle name="Normal 2 21 2 4" xfId="8884" xr:uid="{3A537353-ECAF-43A1-9A57-6AE4E7102381}"/>
    <cellStyle name="Normal 2 21 2 4 2" xfId="8885" xr:uid="{0E94A94B-67F6-4271-A235-5521273FFB1C}"/>
    <cellStyle name="Normal 2 21 2 5" xfId="8886" xr:uid="{74E0E7A3-4F7F-4DD1-9983-0E193D65CF48}"/>
    <cellStyle name="Normal 2 21 2 6" xfId="8887" xr:uid="{8BF5E02E-20F8-43C2-874D-FC2242497B4A}"/>
    <cellStyle name="Normal 2 21 2 7" xfId="8888" xr:uid="{F19184F9-7ED4-4F34-BEE1-014241D23F45}"/>
    <cellStyle name="Normal 2 21 2 8" xfId="8889" xr:uid="{3AA320B0-E6B1-4208-A9BE-10C0480272DD}"/>
    <cellStyle name="Normal 2 21 2 9" xfId="8890" xr:uid="{81C71327-99BB-4A1F-84DD-24C19DE9736A}"/>
    <cellStyle name="Normal 2 21 3" xfId="8891" xr:uid="{057A70DF-9317-4042-B5AD-829C2F930D5D}"/>
    <cellStyle name="Normal 2 21 3 10" xfId="8892" xr:uid="{044A4FFA-2D91-4250-975D-F25684560638}"/>
    <cellStyle name="Normal 2 21 3 11" xfId="8893" xr:uid="{175A0DBF-00C6-4E50-B8E3-76545A3FF390}"/>
    <cellStyle name="Normal 2 21 3 2" xfId="8894" xr:uid="{943015F8-6F4A-43EA-A93A-B6ABFA885279}"/>
    <cellStyle name="Normal 2 21 3 2 2" xfId="8895" xr:uid="{F82466AA-CD93-4522-925D-0AFBE95FEE2E}"/>
    <cellStyle name="Normal 2 21 3 2 2 2" xfId="8896" xr:uid="{2FA934C1-1607-4A43-A75F-6DB033A2093B}"/>
    <cellStyle name="Normal 2 21 3 2 3" xfId="8897" xr:uid="{900BE4BD-C7FF-48B5-B927-578FA257EDDC}"/>
    <cellStyle name="Normal 2 21 3 2 4" xfId="8898" xr:uid="{A96F95DE-EA64-410C-B7B0-26C090171CC5}"/>
    <cellStyle name="Normal 2 21 3 2 5" xfId="8899" xr:uid="{2FF1F9AE-9657-44C6-8592-9A0BE5FDC55D}"/>
    <cellStyle name="Normal 2 21 3 3" xfId="8900" xr:uid="{9F104685-E5FA-4B11-9336-3275DA9FBA06}"/>
    <cellStyle name="Normal 2 21 3 3 2" xfId="8901" xr:uid="{0807933A-3E0C-45AE-B6F6-4B7CCB440F36}"/>
    <cellStyle name="Normal 2 21 3 4" xfId="8902" xr:uid="{13B5723B-C722-4CA5-A6EA-9F16F9C92106}"/>
    <cellStyle name="Normal 2 21 3 5" xfId="8903" xr:uid="{CAAB0767-4CC3-4580-B1B7-470E4D1F5C98}"/>
    <cellStyle name="Normal 2 21 3 6" xfId="8904" xr:uid="{45238BFF-A9CB-4153-AF35-1A3CE2E69D99}"/>
    <cellStyle name="Normal 2 21 3 7" xfId="8905" xr:uid="{D91F413C-37FE-44E3-9D00-D7E3E37152BE}"/>
    <cellStyle name="Normal 2 21 3 8" xfId="8906" xr:uid="{080757DE-7440-437D-8DAB-5DF7074698DF}"/>
    <cellStyle name="Normal 2 21 3 9" xfId="8907" xr:uid="{015982A0-5432-485B-9F12-23802D618812}"/>
    <cellStyle name="Normal 2 21 4" xfId="8908" xr:uid="{325E9497-D3BE-4219-B143-CF8A58685F13}"/>
    <cellStyle name="Normal 2 21 4 2" xfId="8909" xr:uid="{2FB78E72-006E-4D9C-A629-76AE4AF97526}"/>
    <cellStyle name="Normal 2 21 4 2 2" xfId="8910" xr:uid="{89BA1573-44E1-4434-ACC5-6B9D2BEDE8F5}"/>
    <cellStyle name="Normal 2 21 4 3" xfId="8911" xr:uid="{F337F4A7-E276-4F75-8B8C-148C09F188E9}"/>
    <cellStyle name="Normal 2 21 4 4" xfId="8912" xr:uid="{6F5FE4FF-175E-4B8F-B1BA-1D2CCA476C77}"/>
    <cellStyle name="Normal 2 21 4 5" xfId="8913" xr:uid="{F3454DC0-6A7B-4281-86E6-56A3D5F8A7E9}"/>
    <cellStyle name="Normal 2 21 5" xfId="8914" xr:uid="{B2F35437-43F3-4FB3-B82D-97D44ED5CA7E}"/>
    <cellStyle name="Normal 2 21 5 2" xfId="8915" xr:uid="{E97FF406-10A9-4B72-9076-34F0ACEFC1E2}"/>
    <cellStyle name="Normal 2 21 6" xfId="8916" xr:uid="{B2F82DDE-B84B-4D42-BE72-9303A0ECC313}"/>
    <cellStyle name="Normal 2 21 7" xfId="8917" xr:uid="{F047C0EC-4035-4A73-85B7-3EB5D3793267}"/>
    <cellStyle name="Normal 2 21 8" xfId="8918" xr:uid="{DFE73F39-97C2-420A-BE61-A626EA8C44FF}"/>
    <cellStyle name="Normal 2 21 9" xfId="8919" xr:uid="{A574B909-20D9-468D-B402-5B6B0D046768}"/>
    <cellStyle name="Normal 2 22" xfId="8920" xr:uid="{C26DCF60-D9FA-4C4C-BD84-8EFF0D5626EA}"/>
    <cellStyle name="Normal 2 22 10" xfId="8921" xr:uid="{D99DF477-3671-4A4B-B246-6944EF967B44}"/>
    <cellStyle name="Normal 2 22 11" xfId="8922" xr:uid="{6C491EC9-670E-4FE0-B696-FCCEE019329D}"/>
    <cellStyle name="Normal 2 22 12" xfId="8923" xr:uid="{30A790B7-16E7-4219-A442-9FA6C9C981F4}"/>
    <cellStyle name="Normal 2 22 13" xfId="8924" xr:uid="{1EB25A49-3201-402E-A2A3-37AA45DE79D2}"/>
    <cellStyle name="Normal 2 22 14" xfId="8925" xr:uid="{C5FA039C-35AF-4587-9253-DEF1A1DDE12A}"/>
    <cellStyle name="Normal 2 22 2" xfId="8926" xr:uid="{8E6C70A3-B3C5-4438-84DA-2C4D553877AB}"/>
    <cellStyle name="Normal 2 22 2 10" xfId="8927" xr:uid="{F3D71575-30B7-4173-9C46-165BADDA362C}"/>
    <cellStyle name="Normal 2 22 2 11" xfId="8928" xr:uid="{101BA629-923E-430D-B733-4235BFC32CF9}"/>
    <cellStyle name="Normal 2 22 2 12" xfId="8929" xr:uid="{E667FE3E-525D-4195-9BB3-3DFBF8291BC7}"/>
    <cellStyle name="Normal 2 22 2 2" xfId="8930" xr:uid="{F5A247B2-750A-435C-9738-0688B852C59A}"/>
    <cellStyle name="Normal 2 22 2 2 10" xfId="8931" xr:uid="{7BC1D7F0-1DB7-428D-B625-F9F6EFBBA4A9}"/>
    <cellStyle name="Normal 2 22 2 2 11" xfId="8932" xr:uid="{1740F2FA-E7DF-49F2-8030-9DFBDBC84DF7}"/>
    <cellStyle name="Normal 2 22 2 2 2" xfId="8933" xr:uid="{7AD9B491-FEAD-4E0D-B000-DF1000470533}"/>
    <cellStyle name="Normal 2 22 2 2 2 2" xfId="8934" xr:uid="{8660E402-A4B1-4C26-BFB2-0EF6A6EE301E}"/>
    <cellStyle name="Normal 2 22 2 2 2 2 2" xfId="8935" xr:uid="{D4BAE5E7-7727-48F0-9150-320182AE6EE9}"/>
    <cellStyle name="Normal 2 22 2 2 2 3" xfId="8936" xr:uid="{A9AA3B7C-4E94-458E-911C-83C418759709}"/>
    <cellStyle name="Normal 2 22 2 2 2 4" xfId="8937" xr:uid="{36783239-5046-456C-8B26-90FE0C4581C5}"/>
    <cellStyle name="Normal 2 22 2 2 2 5" xfId="8938" xr:uid="{9CC7EDDD-D7D7-4CC7-8474-D32112FA70A7}"/>
    <cellStyle name="Normal 2 22 2 2 3" xfId="8939" xr:uid="{31B1D6FB-98A4-447D-AED0-D4C1C0060AAE}"/>
    <cellStyle name="Normal 2 22 2 2 3 2" xfId="8940" xr:uid="{80FEBA73-D4E5-4376-9BA1-5BE6DC5E8C5B}"/>
    <cellStyle name="Normal 2 22 2 2 4" xfId="8941" xr:uid="{9CEFAD2E-927E-4CE0-9320-447FC67A53E7}"/>
    <cellStyle name="Normal 2 22 2 2 5" xfId="8942" xr:uid="{F2CC1BDB-27F5-4D4E-9B0C-A7F56C93AA39}"/>
    <cellStyle name="Normal 2 22 2 2 6" xfId="8943" xr:uid="{719CA4AD-3A74-4B54-8381-73C0747E7211}"/>
    <cellStyle name="Normal 2 22 2 2 7" xfId="8944" xr:uid="{BB4C14A4-63F9-46F9-8D37-98873C6D2763}"/>
    <cellStyle name="Normal 2 22 2 2 8" xfId="8945" xr:uid="{BD299B23-7992-41BC-B051-56EC7161FCAE}"/>
    <cellStyle name="Normal 2 22 2 2 9" xfId="8946" xr:uid="{AD89654C-4606-4053-AFA8-99E8FBED41DE}"/>
    <cellStyle name="Normal 2 22 2 3" xfId="8947" xr:uid="{3EBF3E91-C117-448E-A61B-1FA04BF0F78E}"/>
    <cellStyle name="Normal 2 22 2 3 2" xfId="8948" xr:uid="{157506EC-781E-48F2-8A07-394CF2A3C159}"/>
    <cellStyle name="Normal 2 22 2 3 2 2" xfId="8949" xr:uid="{4F60354E-599C-40C3-9B04-1152397AA22B}"/>
    <cellStyle name="Normal 2 22 2 3 3" xfId="8950" xr:uid="{36B858FD-CD6E-4B0C-93B6-B99A159478F4}"/>
    <cellStyle name="Normal 2 22 2 3 4" xfId="8951" xr:uid="{71DD50DF-88C7-428E-88A6-0EBE54E7ED9D}"/>
    <cellStyle name="Normal 2 22 2 3 5" xfId="8952" xr:uid="{167EFD39-0F72-4F99-B011-373CE28A7E02}"/>
    <cellStyle name="Normal 2 22 2 4" xfId="8953" xr:uid="{A0F7A7B9-8C49-4CB6-9504-B4981D330247}"/>
    <cellStyle name="Normal 2 22 2 4 2" xfId="8954" xr:uid="{7B782746-6854-4DAC-82A5-6EAE647ED39D}"/>
    <cellStyle name="Normal 2 22 2 5" xfId="8955" xr:uid="{A7EA5160-A825-4C66-B98A-923365BF2426}"/>
    <cellStyle name="Normal 2 22 2 6" xfId="8956" xr:uid="{4BB052D5-77B1-40E8-B83C-D4EA2EB67922}"/>
    <cellStyle name="Normal 2 22 2 7" xfId="8957" xr:uid="{88CEAF03-1088-457B-8A53-D955071AF9BA}"/>
    <cellStyle name="Normal 2 22 2 8" xfId="8958" xr:uid="{7060AF32-212C-4D46-986C-6BA6FF4F592D}"/>
    <cellStyle name="Normal 2 22 2 9" xfId="8959" xr:uid="{B8A870C1-BE64-4FBF-AD35-74031B0D08D3}"/>
    <cellStyle name="Normal 2 22 3" xfId="8960" xr:uid="{9503FBA5-061A-480C-96DC-59B1DEF6C3AD}"/>
    <cellStyle name="Normal 2 22 3 10" xfId="8961" xr:uid="{40893E98-45F1-4F20-BC5B-6D1694CE0A37}"/>
    <cellStyle name="Normal 2 22 3 11" xfId="8962" xr:uid="{C77A2CA8-C34C-412A-9AAE-75BEA33E7349}"/>
    <cellStyle name="Normal 2 22 3 2" xfId="8963" xr:uid="{3A3E94CD-62EF-4FAC-BC1B-D5E8F7219C87}"/>
    <cellStyle name="Normal 2 22 3 2 2" xfId="8964" xr:uid="{09FA6AC5-77E3-4B5D-94C7-5DDB60F2C81B}"/>
    <cellStyle name="Normal 2 22 3 2 2 2" xfId="8965" xr:uid="{884436E6-19DF-4F0B-BFBF-5B568E261F61}"/>
    <cellStyle name="Normal 2 22 3 2 3" xfId="8966" xr:uid="{3B077CFC-028D-455F-B0C0-0B9A1D2EF0B2}"/>
    <cellStyle name="Normal 2 22 3 2 4" xfId="8967" xr:uid="{4FC41BD0-CA22-47F3-96AF-CEE0038A77DF}"/>
    <cellStyle name="Normal 2 22 3 2 5" xfId="8968" xr:uid="{7C40E10E-10D8-4F12-800D-3B0013CA045D}"/>
    <cellStyle name="Normal 2 22 3 3" xfId="8969" xr:uid="{4B2314E9-FE02-4011-9343-6E9EED994E44}"/>
    <cellStyle name="Normal 2 22 3 3 2" xfId="8970" xr:uid="{E8761158-8C84-4BA0-88B4-F2D1D250CD53}"/>
    <cellStyle name="Normal 2 22 3 4" xfId="8971" xr:uid="{3BAE8600-A978-41B6-9212-E79E13A208D7}"/>
    <cellStyle name="Normal 2 22 3 5" xfId="8972" xr:uid="{EF208B87-FFE8-4BC3-86F9-DCE6059F3CB7}"/>
    <cellStyle name="Normal 2 22 3 6" xfId="8973" xr:uid="{4DED02C5-52F7-46D1-9749-6BF0ABF7A2F3}"/>
    <cellStyle name="Normal 2 22 3 7" xfId="8974" xr:uid="{E917A8CA-2504-4A3A-8820-54727B6C529A}"/>
    <cellStyle name="Normal 2 22 3 8" xfId="8975" xr:uid="{52FF9386-9C94-4050-AA4A-1F104A81597F}"/>
    <cellStyle name="Normal 2 22 3 9" xfId="8976" xr:uid="{02FA9585-0837-4EBB-837D-4CD92A2A5838}"/>
    <cellStyle name="Normal 2 22 4" xfId="8977" xr:uid="{A9E9341F-9254-402B-86D4-E07C4DBAF547}"/>
    <cellStyle name="Normal 2 22 4 2" xfId="8978" xr:uid="{1ABAF73F-627D-4D82-887E-76CC1D921002}"/>
    <cellStyle name="Normal 2 22 4 2 2" xfId="8979" xr:uid="{63ACCC38-8D1B-4FBF-B847-9089B1125C17}"/>
    <cellStyle name="Normal 2 22 4 3" xfId="8980" xr:uid="{0ACADD75-28EB-4FA9-A988-F39E7AC974B8}"/>
    <cellStyle name="Normal 2 22 4 4" xfId="8981" xr:uid="{CDE1D006-3D36-470C-8F70-19B47C650F27}"/>
    <cellStyle name="Normal 2 22 4 5" xfId="8982" xr:uid="{545AEFA3-7752-40F6-8B95-1210F09AC9E5}"/>
    <cellStyle name="Normal 2 22 5" xfId="8983" xr:uid="{89B30EEA-9A40-435B-A519-428E93B57736}"/>
    <cellStyle name="Normal 2 22 5 2" xfId="8984" xr:uid="{E78BBFE4-5436-472B-A080-7F313B7D70A9}"/>
    <cellStyle name="Normal 2 22 6" xfId="8985" xr:uid="{87CA2F24-82EF-49B6-A646-695C5305F9CA}"/>
    <cellStyle name="Normal 2 22 7" xfId="8986" xr:uid="{D1817A8F-8450-4BCD-89F8-C4104D519806}"/>
    <cellStyle name="Normal 2 22 8" xfId="8987" xr:uid="{9EA81A16-D741-4A2F-BD75-BF15E53C8A00}"/>
    <cellStyle name="Normal 2 22 9" xfId="8988" xr:uid="{4310AA4A-552E-4F81-8ED0-5FB473E349EB}"/>
    <cellStyle name="Normal 2 23" xfId="8989" xr:uid="{F377CB1E-6291-4FD2-BFDB-A4CECBA0E82A}"/>
    <cellStyle name="Normal 2 24" xfId="8990" xr:uid="{BFA08E14-CA5D-4F98-986B-D5DDA2769A57}"/>
    <cellStyle name="Normal 2 25" xfId="8991" xr:uid="{29000DF0-3FEF-43CE-BC24-DA551DB01501}"/>
    <cellStyle name="Normal 2 26" xfId="8992" xr:uid="{80BD68EA-9FCA-43E7-B5E9-33DD05692239}"/>
    <cellStyle name="Normal 2 27" xfId="8993" xr:uid="{820D719D-5839-4A3C-BEB2-D6895FFF06D5}"/>
    <cellStyle name="Normal 2 28" xfId="8994" xr:uid="{A80DFD92-AF2D-4B3C-BBFA-B30939D7CA5F}"/>
    <cellStyle name="Normal 2 29" xfId="8995" xr:uid="{CE0F0A17-0C8A-4963-82A0-A3B46D7EB450}"/>
    <cellStyle name="Normal 2 3" xfId="8996" xr:uid="{B37F40DB-77B2-4493-AF44-846C53DA3B6A}"/>
    <cellStyle name="Normal 2 3 2" xfId="8997" xr:uid="{C18E1FB5-C124-406D-953A-029DBB55E846}"/>
    <cellStyle name="Normal 2 3 3" xfId="8998" xr:uid="{6B1B347D-52AC-49C5-BA43-81287DBF5B7B}"/>
    <cellStyle name="Normal 2 3 4" xfId="6" xr:uid="{47A16517-1EAB-42A8-8888-2AC374B63875}"/>
    <cellStyle name="Normal 2 30" xfId="8999" xr:uid="{EB8F7022-E7E6-4206-9CBB-8897ED2DBC75}"/>
    <cellStyle name="Normal 2 31" xfId="9000" xr:uid="{D987373E-EC66-440B-BB5E-9238A3927B68}"/>
    <cellStyle name="Normal 2 32" xfId="9001" xr:uid="{7B379881-D815-4889-885B-F023E6DE8F2A}"/>
    <cellStyle name="Normal 2 33" xfId="9002" xr:uid="{89E3D7BD-AFAB-4D3D-94EB-F7405D67295A}"/>
    <cellStyle name="Normal 2 34" xfId="9003" xr:uid="{E642EB52-AFE2-44BC-AF64-3DADD9B2481E}"/>
    <cellStyle name="Normal 2 35" xfId="9004" xr:uid="{EFF2CF83-0AC4-4606-952D-2FFB832DB99F}"/>
    <cellStyle name="Normal 2 36" xfId="9005" xr:uid="{FC05A40A-1C99-44AC-83ED-76F11DA0DD33}"/>
    <cellStyle name="Normal 2 37" xfId="9006" xr:uid="{BE8EBF37-C10F-4B41-BDF4-61CF19B5AE7B}"/>
    <cellStyle name="Normal 2 38" xfId="9007" xr:uid="{03EB36EC-CACE-432D-8A4C-8451503E1A62}"/>
    <cellStyle name="Normal 2 39" xfId="9008" xr:uid="{182B6F06-8EE7-4A1A-9B6C-828E89F72C3F}"/>
    <cellStyle name="Normal 2 4" xfId="9009" xr:uid="{A18CF597-4034-491A-8A24-9EFE8621A393}"/>
    <cellStyle name="Normal 2 4 10" xfId="9010" xr:uid="{0EE4DB87-00EA-41DC-B3DD-D0C180C966B6}"/>
    <cellStyle name="Normal 2 4 11" xfId="9011" xr:uid="{6A4ECEC0-E8C0-42CF-BE4B-BA0DBC8336AE}"/>
    <cellStyle name="Normal 2 4 12" xfId="9012" xr:uid="{E71F6A6F-00A9-4110-864E-E7B20A85BF4E}"/>
    <cellStyle name="Normal 2 4 13" xfId="9013" xr:uid="{7BF54020-C665-46F6-AED2-C04FC1C728D6}"/>
    <cellStyle name="Normal 2 4 14" xfId="9014" xr:uid="{0907F249-AF17-4FFE-9FEE-C9D8D6D392D1}"/>
    <cellStyle name="Normal 2 4 15" xfId="9015" xr:uid="{C024794B-C9BD-44DB-8E30-8D736046FCD8}"/>
    <cellStyle name="Normal 2 4 16" xfId="9016" xr:uid="{76F36046-AE41-48A1-851E-CAAA8BE21F51}"/>
    <cellStyle name="Normal 2 4 2" xfId="9017" xr:uid="{2CDA739D-BCFC-4770-9B89-3F212CCD19E3}"/>
    <cellStyle name="Normal 2 4 2 10" xfId="9018" xr:uid="{63AB100F-8259-49DD-955A-7E15C7BE284B}"/>
    <cellStyle name="Normal 2 4 2 11" xfId="9019" xr:uid="{05499C18-8B19-4E99-A0C3-49C14C7FFF5A}"/>
    <cellStyle name="Normal 2 4 2 12" xfId="9020" xr:uid="{DBEA913D-3DA7-4BCE-B142-B38B42192ADD}"/>
    <cellStyle name="Normal 2 4 2 13" xfId="9021" xr:uid="{077A0C1D-A514-4F96-A16E-2914D58A1A31}"/>
    <cellStyle name="Normal 2 4 2 2" xfId="9022" xr:uid="{B71B03F9-F672-4AD7-905A-D2D4142DB874}"/>
    <cellStyle name="Normal 2 4 2 2 10" xfId="9023" xr:uid="{B267F357-F3A5-4567-AA35-00688E2C1F74}"/>
    <cellStyle name="Normal 2 4 2 2 11" xfId="9024" xr:uid="{D9C1BE25-9AD7-4D51-BDCA-2A1DC1E57771}"/>
    <cellStyle name="Normal 2 4 2 2 2" xfId="9025" xr:uid="{528C1E7F-C72A-411A-BE8D-19C83E89B5DD}"/>
    <cellStyle name="Normal 2 4 2 2 2 2" xfId="9026" xr:uid="{6C413C0C-FCFE-4640-963C-B6E5B60EBE03}"/>
    <cellStyle name="Normal 2 4 2 2 2 2 2" xfId="9027" xr:uid="{1EB59770-FD55-4720-8FFD-E9520D2D1EF0}"/>
    <cellStyle name="Normal 2 4 2 2 2 3" xfId="9028" xr:uid="{E97950C6-0EA5-4972-9CFD-AE5273ED145B}"/>
    <cellStyle name="Normal 2 4 2 2 2 4" xfId="9029" xr:uid="{ED29F40C-4407-4E73-A820-4AB1F482698C}"/>
    <cellStyle name="Normal 2 4 2 2 2 5" xfId="9030" xr:uid="{DB5395FE-DFF8-4112-A559-5704A3920D18}"/>
    <cellStyle name="Normal 2 4 2 2 3" xfId="9031" xr:uid="{C8AC6AED-8244-4883-B717-E18901CF3A64}"/>
    <cellStyle name="Normal 2 4 2 2 3 2" xfId="9032" xr:uid="{B4EF0F51-3316-4D15-B1C9-7F046042DE22}"/>
    <cellStyle name="Normal 2 4 2 2 4" xfId="9033" xr:uid="{3E67CBC2-3AC0-4E47-8A8E-55F4B99BF4C8}"/>
    <cellStyle name="Normal 2 4 2 2 5" xfId="9034" xr:uid="{59894F7B-847F-42D7-8A75-683B4957D125}"/>
    <cellStyle name="Normal 2 4 2 2 6" xfId="9035" xr:uid="{81C3CE6A-E9A3-4BE4-9D3A-A79730F82530}"/>
    <cellStyle name="Normal 2 4 2 2 7" xfId="9036" xr:uid="{4F61B7F2-5F7E-4870-83B5-8AE74BFC9DAA}"/>
    <cellStyle name="Normal 2 4 2 2 8" xfId="9037" xr:uid="{75B8BC63-F5B3-4DF6-B7BE-0EE22F38FA7A}"/>
    <cellStyle name="Normal 2 4 2 2 9" xfId="9038" xr:uid="{3C8FB47F-6BC5-4307-9196-98F5DB93FE8B}"/>
    <cellStyle name="Normal 2 4 2 3" xfId="9039" xr:uid="{903F9474-04CB-4955-915C-95A1A17E0879}"/>
    <cellStyle name="Normal 2 4 2 3 2" xfId="9040" xr:uid="{CD911197-8F5A-48D5-BC94-28C392411685}"/>
    <cellStyle name="Normal 2 4 2 3 2 2" xfId="9041" xr:uid="{BD6167E8-74E3-4DFA-B07B-3FDD23D09296}"/>
    <cellStyle name="Normal 2 4 2 3 3" xfId="9042" xr:uid="{5E687045-AE05-4F13-B55E-4DE21616082E}"/>
    <cellStyle name="Normal 2 4 2 3 4" xfId="9043" xr:uid="{B682EF7E-8BEC-447E-B8C5-D9959B60A342}"/>
    <cellStyle name="Normal 2 4 2 3 5" xfId="9044" xr:uid="{EC429176-59AD-4F87-8062-6A7E84783346}"/>
    <cellStyle name="Normal 2 4 2 4" xfId="9045" xr:uid="{4B064FC3-25B8-4525-A887-0D1A2A744499}"/>
    <cellStyle name="Normal 2 4 2 4 2" xfId="9046" xr:uid="{1C660259-B375-4E15-95C8-BC8F6AC1F10E}"/>
    <cellStyle name="Normal 2 4 2 5" xfId="9047" xr:uid="{6A6C5FA4-09A0-4F16-AF51-21149E94DD07}"/>
    <cellStyle name="Normal 2 4 2 6" xfId="9048" xr:uid="{39579860-B08C-48C7-9693-5BE873D6CA4F}"/>
    <cellStyle name="Normal 2 4 2 7" xfId="9049" xr:uid="{9B5C05F6-919B-4C59-AC7B-D024CC2D745F}"/>
    <cellStyle name="Normal 2 4 2 8" xfId="9050" xr:uid="{903ADD16-65C9-4E57-BDF0-DE0355ABACA0}"/>
    <cellStyle name="Normal 2 4 2 9" xfId="9051" xr:uid="{5DECE826-F049-4E82-8F64-FCF7ADB6E56F}"/>
    <cellStyle name="Normal 2 4 3" xfId="9052" xr:uid="{97AE1EE3-DEFD-42A5-B4AB-5B973FA42492}"/>
    <cellStyle name="Normal 2 4 3 10" xfId="9053" xr:uid="{0A271EAD-79D4-48A3-A307-222BBD578370}"/>
    <cellStyle name="Normal 2 4 3 11" xfId="9054" xr:uid="{F13F9F7D-E06D-484D-8F3F-4C71F200735F}"/>
    <cellStyle name="Normal 2 4 3 2" xfId="9055" xr:uid="{AFC6EEF4-7931-4CCD-A9E1-AB2985C4753B}"/>
    <cellStyle name="Normal 2 4 3 2 2" xfId="9056" xr:uid="{34B42AA7-3F11-4B77-8F3D-9C58C9F03B82}"/>
    <cellStyle name="Normal 2 4 3 2 2 2" xfId="9057" xr:uid="{AA7CFC92-EC23-43EC-B34D-30F58C138CBB}"/>
    <cellStyle name="Normal 2 4 3 2 3" xfId="9058" xr:uid="{19E4464E-37F1-4309-B945-C41B15C0A63F}"/>
    <cellStyle name="Normal 2 4 3 2 4" xfId="9059" xr:uid="{AFE3F2F4-9420-4CA3-A933-A85EED6BB3C3}"/>
    <cellStyle name="Normal 2 4 3 2 5" xfId="9060" xr:uid="{1B735CAF-2783-4A52-91FE-9876795A82F9}"/>
    <cellStyle name="Normal 2 4 3 3" xfId="9061" xr:uid="{ADA7065E-16D7-4A3A-A77D-5DBFA9BA71EF}"/>
    <cellStyle name="Normal 2 4 3 3 2" xfId="9062" xr:uid="{B76A60C7-0915-4A81-8C2D-70D5282D87DB}"/>
    <cellStyle name="Normal 2 4 3 4" xfId="9063" xr:uid="{B77F2D28-03D9-4B88-9A04-68D318963A41}"/>
    <cellStyle name="Normal 2 4 3 5" xfId="9064" xr:uid="{E7D782B4-5A98-4A29-96F5-70926A7026B0}"/>
    <cellStyle name="Normal 2 4 3 6" xfId="9065" xr:uid="{DF41C236-1601-461C-992D-5A9486C4B104}"/>
    <cellStyle name="Normal 2 4 3 7" xfId="9066" xr:uid="{9A7E573A-2DFE-4923-AA67-5D250EF3D909}"/>
    <cellStyle name="Normal 2 4 3 8" xfId="9067" xr:uid="{783DDF3D-89C3-4914-9663-7170E6ACE958}"/>
    <cellStyle name="Normal 2 4 3 9" xfId="9068" xr:uid="{5729D25A-58E5-4E95-A9FD-90D34A0480BD}"/>
    <cellStyle name="Normal 2 4 4" xfId="9069" xr:uid="{E43989E2-371F-4947-8951-927A97795FD5}"/>
    <cellStyle name="Normal 2 4 4 2" xfId="9070" xr:uid="{9A1B039E-E1F8-4D72-8DA6-23313F887BD4}"/>
    <cellStyle name="Normal 2 4 4 2 2" xfId="9071" xr:uid="{7BFC4F2A-398E-4D62-A68D-0776171ED0C3}"/>
    <cellStyle name="Normal 2 4 4 3" xfId="9072" xr:uid="{4AB0B85F-B2CC-46D3-99D3-DA062E89434E}"/>
    <cellStyle name="Normal 2 4 4 4" xfId="9073" xr:uid="{BBDC085A-FA94-448A-97C2-EA1F774D709B}"/>
    <cellStyle name="Normal 2 4 4 5" xfId="9074" xr:uid="{3B10844A-F03E-4C41-9591-01DF0E133AB3}"/>
    <cellStyle name="Normal 2 4 5" xfId="9075" xr:uid="{7180C91F-64C7-4EFF-987A-9E0E3FB8352F}"/>
    <cellStyle name="Normal 2 4 5 2" xfId="9076" xr:uid="{7256FAA6-62E6-4981-B3A2-045500B33C40}"/>
    <cellStyle name="Normal 2 4 6" xfId="9077" xr:uid="{112B11B5-AC48-44D0-9791-CA1B8816AC09}"/>
    <cellStyle name="Normal 2 4 7" xfId="9078" xr:uid="{AB381F8B-C83A-4651-8ECE-15C446660307}"/>
    <cellStyle name="Normal 2 4 8" xfId="9079" xr:uid="{607C1D44-1E41-416F-963A-1B0D5DC16A99}"/>
    <cellStyle name="Normal 2 4 9" xfId="9080" xr:uid="{E2288A0A-47CA-4AF9-9AF0-D855771776D8}"/>
    <cellStyle name="Normal 2 40" xfId="9081" xr:uid="{29B2EBD7-3B3E-4701-9FFA-0A180DF2672F}"/>
    <cellStyle name="Normal 2 41" xfId="9082" xr:uid="{E82F76AF-2D0A-421D-9CDF-14E77A864CD8}"/>
    <cellStyle name="Normal 2 5" xfId="9083" xr:uid="{6BF12055-D033-4EB2-9EB8-EDDEF5188BCB}"/>
    <cellStyle name="Normal 2 5 10" xfId="9084" xr:uid="{46D89B83-EB6B-4788-9D29-3E4EB838FCE9}"/>
    <cellStyle name="Normal 2 5 11" xfId="9085" xr:uid="{29B93278-6620-4202-B080-E59C7468FBCC}"/>
    <cellStyle name="Normal 2 5 12" xfId="9086" xr:uid="{7E0AE52B-816E-4E8D-B869-AA10F69273F2}"/>
    <cellStyle name="Normal 2 5 13" xfId="9087" xr:uid="{F10DE93C-B1EF-4041-8F76-0CD89719D486}"/>
    <cellStyle name="Normal 2 5 14" xfId="9088" xr:uid="{CB22D1B9-C747-43CA-BA5F-C10D0EA811C1}"/>
    <cellStyle name="Normal 2 5 15" xfId="9089" xr:uid="{F09A4600-6A8C-4802-88C1-B1F40BC499B3}"/>
    <cellStyle name="Normal 2 5 2" xfId="9090" xr:uid="{B221F4D4-4867-4DE8-B103-A2C2AEDDB96E}"/>
    <cellStyle name="Normal 2 5 2 10" xfId="9091" xr:uid="{2B3A7EC2-9008-4EDB-9A3B-50B8E0E54471}"/>
    <cellStyle name="Normal 2 5 2 11" xfId="9092" xr:uid="{47FE73F1-6594-4072-AD33-C215F8A6AD27}"/>
    <cellStyle name="Normal 2 5 2 12" xfId="9093" xr:uid="{D0DB5299-6D56-4166-B805-2FEE585E219B}"/>
    <cellStyle name="Normal 2 5 2 13" xfId="9094" xr:uid="{7F4E1EC3-7216-422B-A7EA-01F8858D507E}"/>
    <cellStyle name="Normal 2 5 2 2" xfId="9095" xr:uid="{D1AEDBD8-BBA9-4D07-AC63-81426FC7C6C7}"/>
    <cellStyle name="Normal 2 5 2 2 10" xfId="9096" xr:uid="{C5E34FA0-B302-40B1-8645-A21CC574304A}"/>
    <cellStyle name="Normal 2 5 2 2 11" xfId="9097" xr:uid="{A635DE25-DC98-459D-8AC7-CB44936E068D}"/>
    <cellStyle name="Normal 2 5 2 2 2" xfId="9098" xr:uid="{1C6E1EA0-D5D7-4CD3-B3B5-51A66F63EBE6}"/>
    <cellStyle name="Normal 2 5 2 2 2 2" xfId="9099" xr:uid="{69053A43-69C7-4109-9246-A791437927F5}"/>
    <cellStyle name="Normal 2 5 2 2 2 2 2" xfId="9100" xr:uid="{76CE71C2-22E4-4063-81E2-0542C0B738CE}"/>
    <cellStyle name="Normal 2 5 2 2 2 3" xfId="9101" xr:uid="{04F68154-6E34-47B5-8DFC-D754EB3F683E}"/>
    <cellStyle name="Normal 2 5 2 2 2 4" xfId="9102" xr:uid="{5A0AB0DC-BA29-4744-8168-3D72E8F7593C}"/>
    <cellStyle name="Normal 2 5 2 2 2 5" xfId="9103" xr:uid="{0A107B9B-1B1A-4B4A-BA5E-89491C0174A9}"/>
    <cellStyle name="Normal 2 5 2 2 3" xfId="9104" xr:uid="{BCA087D0-9CB8-4563-A9D7-C03A878E8D83}"/>
    <cellStyle name="Normal 2 5 2 2 3 2" xfId="9105" xr:uid="{67F2FF69-E67D-4E77-B0E6-DCCB5FEC8E60}"/>
    <cellStyle name="Normal 2 5 2 2 4" xfId="9106" xr:uid="{750B7B56-AEAE-40D4-88C0-268CB03B5060}"/>
    <cellStyle name="Normal 2 5 2 2 5" xfId="9107" xr:uid="{59CBFE53-D71C-4D41-8008-83B0D60368CB}"/>
    <cellStyle name="Normal 2 5 2 2 6" xfId="9108" xr:uid="{ADF8BD41-B65A-4DD4-BD0F-6197BFC834B1}"/>
    <cellStyle name="Normal 2 5 2 2 7" xfId="9109" xr:uid="{DD2555B1-EC4D-4100-9CAA-FCE3263BD958}"/>
    <cellStyle name="Normal 2 5 2 2 8" xfId="9110" xr:uid="{B0278ABA-A6D8-4CC3-B606-DBEC7F2DF91D}"/>
    <cellStyle name="Normal 2 5 2 2 9" xfId="9111" xr:uid="{4D3E4BEB-C0B9-4C4D-BC54-FFCAED5FE123}"/>
    <cellStyle name="Normal 2 5 2 3" xfId="9112" xr:uid="{E6480782-E9BF-4BCB-B382-242BC86516BF}"/>
    <cellStyle name="Normal 2 5 2 3 2" xfId="9113" xr:uid="{9A62CEC3-3304-41C6-9148-208F28A45C7E}"/>
    <cellStyle name="Normal 2 5 2 3 2 2" xfId="9114" xr:uid="{90B8072D-28FD-48B2-A1E6-F1136557926F}"/>
    <cellStyle name="Normal 2 5 2 3 3" xfId="9115" xr:uid="{A1E490D4-5A31-4D19-A1DF-1635469A69A0}"/>
    <cellStyle name="Normal 2 5 2 3 4" xfId="9116" xr:uid="{9FC9E24E-AD24-41C2-9E14-700C4AA77E40}"/>
    <cellStyle name="Normal 2 5 2 3 5" xfId="9117" xr:uid="{CBDC6A69-39D5-4E84-AC3A-66399EF6FD22}"/>
    <cellStyle name="Normal 2 5 2 4" xfId="9118" xr:uid="{04A5373E-096C-4448-B43A-0C0EB851128B}"/>
    <cellStyle name="Normal 2 5 2 4 2" xfId="9119" xr:uid="{6FA612C0-A2F4-4E2E-A6B5-17D5DDB56927}"/>
    <cellStyle name="Normal 2 5 2 5" xfId="9120" xr:uid="{AD61FC4C-5AA5-4586-BEDB-049CE078192C}"/>
    <cellStyle name="Normal 2 5 2 6" xfId="9121" xr:uid="{1F65727E-DF61-458D-AE6C-30CC133FAE01}"/>
    <cellStyle name="Normal 2 5 2 7" xfId="9122" xr:uid="{951E7BB3-E74F-47E9-9349-F63EF5B327B5}"/>
    <cellStyle name="Normal 2 5 2 8" xfId="9123" xr:uid="{CDF4E189-2069-427D-AC24-B73F0172CCF2}"/>
    <cellStyle name="Normal 2 5 2 9" xfId="9124" xr:uid="{3E5A6D6D-0743-4A50-9CCB-A37F3F8CAE0D}"/>
    <cellStyle name="Normal 2 5 3" xfId="9125" xr:uid="{0108EC53-B18A-430C-ACCC-2A4D4CA03D88}"/>
    <cellStyle name="Normal 2 5 3 10" xfId="9126" xr:uid="{9E2B16FD-FE08-4606-B666-84CB27149A4E}"/>
    <cellStyle name="Normal 2 5 3 11" xfId="9127" xr:uid="{C82B9704-CD3A-4997-AC42-030EB635057B}"/>
    <cellStyle name="Normal 2 5 3 2" xfId="9128" xr:uid="{351B61B9-F512-47D6-AFCA-6B74DC5D05E4}"/>
    <cellStyle name="Normal 2 5 3 2 2" xfId="9129" xr:uid="{BF36B2E8-1021-4A6C-BEFF-CB47BF216387}"/>
    <cellStyle name="Normal 2 5 3 2 2 2" xfId="9130" xr:uid="{DB51E980-CFCC-46BD-9ECF-96453E7CA341}"/>
    <cellStyle name="Normal 2 5 3 2 3" xfId="9131" xr:uid="{7A0C2163-B615-4077-A74A-300605D0EA34}"/>
    <cellStyle name="Normal 2 5 3 2 4" xfId="9132" xr:uid="{4867FA0F-3B91-41A0-A3D4-0DE759BDBC39}"/>
    <cellStyle name="Normal 2 5 3 2 5" xfId="9133" xr:uid="{91DD1691-5BBF-4B2F-9BBE-5B7D860E54AC}"/>
    <cellStyle name="Normal 2 5 3 3" xfId="9134" xr:uid="{620A107F-09F3-44F7-992B-DFD6C30D8C0B}"/>
    <cellStyle name="Normal 2 5 3 3 2" xfId="9135" xr:uid="{FE27A1C9-38C3-4283-B5CA-E2EA1F056C4B}"/>
    <cellStyle name="Normal 2 5 3 4" xfId="9136" xr:uid="{CA5113C1-6AFE-4B3F-9CBB-5347F2361094}"/>
    <cellStyle name="Normal 2 5 3 5" xfId="9137" xr:uid="{BB449745-5343-4B4A-A028-D438696BEF68}"/>
    <cellStyle name="Normal 2 5 3 6" xfId="9138" xr:uid="{CAFE3478-7B28-4CBD-A3A5-8DD2BC5DA616}"/>
    <cellStyle name="Normal 2 5 3 7" xfId="9139" xr:uid="{2A7AA7CC-03CF-4DCF-A08C-B1802EC70060}"/>
    <cellStyle name="Normal 2 5 3 8" xfId="9140" xr:uid="{94C5E433-0B67-41A1-B9A8-5721644DE874}"/>
    <cellStyle name="Normal 2 5 3 9" xfId="9141" xr:uid="{EF9D8ED6-E934-4F61-ADFA-894645E30AAB}"/>
    <cellStyle name="Normal 2 5 4" xfId="9142" xr:uid="{9494890A-8524-4120-8374-4043F795259D}"/>
    <cellStyle name="Normal 2 5 4 2" xfId="9143" xr:uid="{954FEF2D-E52B-4480-B34A-5BC9E1C4617E}"/>
    <cellStyle name="Normal 2 5 4 2 2" xfId="9144" xr:uid="{9057C6CF-13D6-474D-8ABA-B229807574E3}"/>
    <cellStyle name="Normal 2 5 4 3" xfId="9145" xr:uid="{67AC09B4-BE8E-4C40-ABEA-DA7C19A99A7B}"/>
    <cellStyle name="Normal 2 5 4 4" xfId="9146" xr:uid="{85993A98-FBA7-4C65-9C47-A8EFF09DB7A7}"/>
    <cellStyle name="Normal 2 5 4 5" xfId="9147" xr:uid="{A9A0947F-0991-41A1-80EB-2A27F74868D5}"/>
    <cellStyle name="Normal 2 5 5" xfId="9148" xr:uid="{489121AF-E5AC-4A38-88BD-ADCF3ECC8223}"/>
    <cellStyle name="Normal 2 5 5 2" xfId="9149" xr:uid="{5A7747EB-B64A-42F6-B515-4C8289E272D1}"/>
    <cellStyle name="Normal 2 5 6" xfId="9150" xr:uid="{8C28A8D1-8139-4E91-9B31-73D6946AF9C4}"/>
    <cellStyle name="Normal 2 5 7" xfId="9151" xr:uid="{4B2D3896-1D88-4BA9-84E6-5BAAB80D05D9}"/>
    <cellStyle name="Normal 2 5 8" xfId="9152" xr:uid="{DF315730-361E-41D7-88D9-A32591B27559}"/>
    <cellStyle name="Normal 2 5 9" xfId="9153" xr:uid="{6CF9DE33-458E-43FC-AE6F-5BCF696EA3F8}"/>
    <cellStyle name="Normal 2 6" xfId="9154" xr:uid="{0D8F7449-8F9E-410D-8F88-446958C0137B}"/>
    <cellStyle name="Normal 2 6 10" xfId="9155" xr:uid="{4DBB33D7-C873-4C8E-BF1A-45E3FDCC36AF}"/>
    <cellStyle name="Normal 2 6 11" xfId="9156" xr:uid="{39DDE190-19E1-4C0E-8D62-5E17ADE788A7}"/>
    <cellStyle name="Normal 2 6 12" xfId="9157" xr:uid="{A284F841-13C7-4129-8000-050CEA981391}"/>
    <cellStyle name="Normal 2 6 13" xfId="9158" xr:uid="{C842C8EF-6EDA-41E7-A499-909AEB0EAA61}"/>
    <cellStyle name="Normal 2 6 14" xfId="9159" xr:uid="{A08B3E4A-AF10-4E97-A08E-4C6A8734A1DC}"/>
    <cellStyle name="Normal 2 6 15" xfId="9160" xr:uid="{DD10DC4F-CEF0-4F0B-9830-89BB00406AD5}"/>
    <cellStyle name="Normal 2 6 2" xfId="9161" xr:uid="{AE3A2836-E01E-4FEA-8EC6-DAD6812DD249}"/>
    <cellStyle name="Normal 2 6 2 10" xfId="9162" xr:uid="{A98B9C28-8E91-45EE-BAEA-769430B981E9}"/>
    <cellStyle name="Normal 2 6 2 11" xfId="9163" xr:uid="{6650A1CA-9CE1-40F9-8140-49063ED4C0B0}"/>
    <cellStyle name="Normal 2 6 2 12" xfId="9164" xr:uid="{9526D248-8A8F-415A-BA5B-6AC8EAC4B385}"/>
    <cellStyle name="Normal 2 6 2 13" xfId="9165" xr:uid="{D98C2E40-0355-475C-A668-4CA9CBB9A36D}"/>
    <cellStyle name="Normal 2 6 2 2" xfId="9166" xr:uid="{C2E7429C-C29A-40AB-AD69-C615DB1EACBA}"/>
    <cellStyle name="Normal 2 6 2 2 10" xfId="9167" xr:uid="{DBD8DE24-8DCA-43C4-94D0-2B587513FD29}"/>
    <cellStyle name="Normal 2 6 2 2 11" xfId="9168" xr:uid="{3C3484C0-EF38-48EE-A296-EB0201295153}"/>
    <cellStyle name="Normal 2 6 2 2 2" xfId="9169" xr:uid="{ACE80C9B-00E6-4AB0-8E6C-47714054867F}"/>
    <cellStyle name="Normal 2 6 2 2 2 2" xfId="9170" xr:uid="{096C0C09-E878-4128-B181-48595016B892}"/>
    <cellStyle name="Normal 2 6 2 2 2 2 2" xfId="9171" xr:uid="{726ABBE9-45D4-4135-BBA9-FA281ED1F0EA}"/>
    <cellStyle name="Normal 2 6 2 2 2 3" xfId="9172" xr:uid="{544CB804-461E-496E-9103-63846BD525FF}"/>
    <cellStyle name="Normal 2 6 2 2 2 4" xfId="9173" xr:uid="{BE3AF4F8-A64A-4C53-9C52-2CC57954B7BC}"/>
    <cellStyle name="Normal 2 6 2 2 2 5" xfId="9174" xr:uid="{757F48B7-8CF7-4B6D-B5A5-E021FAB64A21}"/>
    <cellStyle name="Normal 2 6 2 2 3" xfId="9175" xr:uid="{7404C13C-560C-43BE-911E-2BC6F8D1F513}"/>
    <cellStyle name="Normal 2 6 2 2 3 2" xfId="9176" xr:uid="{3E091A77-376E-495B-910A-E92A966DFFB7}"/>
    <cellStyle name="Normal 2 6 2 2 4" xfId="9177" xr:uid="{5A44F8B5-C7D7-4266-9B2C-FE30C31ADA16}"/>
    <cellStyle name="Normal 2 6 2 2 5" xfId="9178" xr:uid="{ADD445CA-856B-48E3-A931-CFFC720D6C55}"/>
    <cellStyle name="Normal 2 6 2 2 6" xfId="9179" xr:uid="{39E6DB85-C2B0-4F27-B275-523F1D3C79E5}"/>
    <cellStyle name="Normal 2 6 2 2 7" xfId="9180" xr:uid="{B873B856-00CF-426B-B484-23245A53AB44}"/>
    <cellStyle name="Normal 2 6 2 2 8" xfId="9181" xr:uid="{58F906A3-CAFC-4810-87F9-F85C63C6105D}"/>
    <cellStyle name="Normal 2 6 2 2 9" xfId="9182" xr:uid="{AE0A095E-295E-4DEF-8DB3-4F78CF49F695}"/>
    <cellStyle name="Normal 2 6 2 3" xfId="9183" xr:uid="{81DD2CB2-BB39-4A49-BAE8-A099125696E3}"/>
    <cellStyle name="Normal 2 6 2 3 2" xfId="9184" xr:uid="{A0FEB0CE-5F1F-4C84-8925-75001E8F7940}"/>
    <cellStyle name="Normal 2 6 2 3 2 2" xfId="9185" xr:uid="{4FEB0DC3-10FC-4C89-99D5-382696BF77B3}"/>
    <cellStyle name="Normal 2 6 2 3 3" xfId="9186" xr:uid="{CFA59D07-B007-4A68-B459-320186423A6D}"/>
    <cellStyle name="Normal 2 6 2 3 4" xfId="9187" xr:uid="{50ADEFC9-174F-4C7A-9CB5-F63F88805A61}"/>
    <cellStyle name="Normal 2 6 2 3 5" xfId="9188" xr:uid="{180DFE15-BD38-47FC-A292-D90931044FC7}"/>
    <cellStyle name="Normal 2 6 2 4" xfId="9189" xr:uid="{EDB3D77B-E1E3-4025-8DE3-B9618A0E2E9A}"/>
    <cellStyle name="Normal 2 6 2 4 2" xfId="9190" xr:uid="{E8A1C4F1-EAB0-4CA9-9177-96960B1C5A06}"/>
    <cellStyle name="Normal 2 6 2 5" xfId="9191" xr:uid="{406C4B83-2C6E-4031-930D-379408B61A19}"/>
    <cellStyle name="Normal 2 6 2 6" xfId="9192" xr:uid="{8B62E74B-19C4-4320-BE4B-5F6767EDEA5B}"/>
    <cellStyle name="Normal 2 6 2 7" xfId="9193" xr:uid="{E46492CB-18D5-4B90-9C0B-EE60E394D642}"/>
    <cellStyle name="Normal 2 6 2 8" xfId="9194" xr:uid="{5856214A-365E-4D83-A3AA-600E4AC0191D}"/>
    <cellStyle name="Normal 2 6 2 9" xfId="9195" xr:uid="{13AFB433-2CEA-43BC-8311-EF460A082ACC}"/>
    <cellStyle name="Normal 2 6 3" xfId="9196" xr:uid="{4543DD3E-F047-47E8-902E-E0DDC152E25B}"/>
    <cellStyle name="Normal 2 6 3 10" xfId="9197" xr:uid="{065FFB86-8347-4707-A2B6-0715613592F2}"/>
    <cellStyle name="Normal 2 6 3 11" xfId="9198" xr:uid="{B719E807-2220-46E6-80AA-B15FCF2812DD}"/>
    <cellStyle name="Normal 2 6 3 2" xfId="9199" xr:uid="{9DC3053E-CA47-43C3-9A88-C2ACDF920402}"/>
    <cellStyle name="Normal 2 6 3 2 2" xfId="9200" xr:uid="{7667FE1A-43D5-42B8-A06D-80D79C30A4B6}"/>
    <cellStyle name="Normal 2 6 3 2 2 2" xfId="9201" xr:uid="{4FD02012-4CA8-4FFD-8C53-DD7554ECF6AA}"/>
    <cellStyle name="Normal 2 6 3 2 3" xfId="9202" xr:uid="{B9F58BB5-169C-4BFA-860E-E52595BEF081}"/>
    <cellStyle name="Normal 2 6 3 2 4" xfId="9203" xr:uid="{EE02F175-8A60-4D73-9FFB-DC2E8465BE1C}"/>
    <cellStyle name="Normal 2 6 3 2 5" xfId="9204" xr:uid="{6E5F3E83-CD2B-4F2B-B004-21D1ADC27885}"/>
    <cellStyle name="Normal 2 6 3 3" xfId="9205" xr:uid="{887C903E-1EF1-427D-95A6-8711CDDA49C5}"/>
    <cellStyle name="Normal 2 6 3 3 2" xfId="9206" xr:uid="{21E6C65F-B411-462E-B357-804689399882}"/>
    <cellStyle name="Normal 2 6 3 4" xfId="9207" xr:uid="{19C5DDF5-1714-432D-88BD-A6135D5EE494}"/>
    <cellStyle name="Normal 2 6 3 5" xfId="9208" xr:uid="{EE647D93-1F41-48AC-AEC5-F7EC17C80432}"/>
    <cellStyle name="Normal 2 6 3 6" xfId="9209" xr:uid="{AE7E6B6E-38CD-4857-A0D4-F0B004446186}"/>
    <cellStyle name="Normal 2 6 3 7" xfId="9210" xr:uid="{7560D6A5-E135-4F33-A9F7-599F13128674}"/>
    <cellStyle name="Normal 2 6 3 8" xfId="9211" xr:uid="{256B45D2-811E-4AC0-BFBC-6A5D52F8ECD7}"/>
    <cellStyle name="Normal 2 6 3 9" xfId="9212" xr:uid="{FBB4B31B-766F-426B-8DB0-C2638F4B2AD0}"/>
    <cellStyle name="Normal 2 6 4" xfId="9213" xr:uid="{5AB4997F-429A-4CBD-B517-521CAED27AC9}"/>
    <cellStyle name="Normal 2 6 4 2" xfId="9214" xr:uid="{BB076EC5-C4A8-4600-B331-CCAB147FC75A}"/>
    <cellStyle name="Normal 2 6 4 2 2" xfId="9215" xr:uid="{A91DA859-3F83-4DAC-A3C7-9DB390B03B20}"/>
    <cellStyle name="Normal 2 6 4 3" xfId="9216" xr:uid="{1EC36566-1A05-467F-9686-365A99B4CE00}"/>
    <cellStyle name="Normal 2 6 4 4" xfId="9217" xr:uid="{5C09732D-A252-4FA2-BF82-5E38ED484236}"/>
    <cellStyle name="Normal 2 6 4 5" xfId="9218" xr:uid="{B88B0261-5664-41BF-9D9B-170AED676123}"/>
    <cellStyle name="Normal 2 6 5" xfId="9219" xr:uid="{70CD65F1-C378-4A3B-90B6-8EDDDA1121C1}"/>
    <cellStyle name="Normal 2 6 5 2" xfId="9220" xr:uid="{A6477476-9C78-4DF3-9D18-38D2A5CEF452}"/>
    <cellStyle name="Normal 2 6 6" xfId="9221" xr:uid="{81B2CEA1-EA51-4E59-892F-CA1639038ACF}"/>
    <cellStyle name="Normal 2 6 7" xfId="9222" xr:uid="{DBCA0229-30CD-4857-8CAD-9D0E146C7129}"/>
    <cellStyle name="Normal 2 6 8" xfId="9223" xr:uid="{AF446A12-C591-4A3E-A93E-2377DB594480}"/>
    <cellStyle name="Normal 2 6 9" xfId="9224" xr:uid="{02010556-495B-4110-819D-59B2031AAF90}"/>
    <cellStyle name="Normal 2 7" xfId="9225" xr:uid="{75FA2BC5-182D-4FED-9BFE-94BA3E7D1E2D}"/>
    <cellStyle name="Normal 2 7 10" xfId="9226" xr:uid="{D23F278E-289E-4C11-8C93-FF930C879D44}"/>
    <cellStyle name="Normal 2 7 11" xfId="9227" xr:uid="{C72A9F07-9B03-496A-BE5D-3FC1A03F3634}"/>
    <cellStyle name="Normal 2 7 12" xfId="9228" xr:uid="{F62BCE63-41B0-4C77-B59F-AF2E72156B8A}"/>
    <cellStyle name="Normal 2 7 13" xfId="9229" xr:uid="{8A7C8AF4-78E6-48C9-A88E-2E683039C2BB}"/>
    <cellStyle name="Normal 2 7 14" xfId="9230" xr:uid="{DDD2A681-D61D-4ABE-87D9-C7489DF90254}"/>
    <cellStyle name="Normal 2 7 2" xfId="9231" xr:uid="{E4A0C6BE-0857-419B-8B1F-D0F29D2CD0AC}"/>
    <cellStyle name="Normal 2 7 2 10" xfId="9232" xr:uid="{147FC24C-ED75-405C-A784-16785CA0C628}"/>
    <cellStyle name="Normal 2 7 2 11" xfId="9233" xr:uid="{F538B991-9835-43CF-AC30-F2C1DEC36201}"/>
    <cellStyle name="Normal 2 7 2 12" xfId="9234" xr:uid="{43D681E1-0828-46D2-9B8B-7A8353D00EB5}"/>
    <cellStyle name="Normal 2 7 2 13" xfId="9235" xr:uid="{8B349EFD-8680-408A-96B3-BE03DFF9EBF5}"/>
    <cellStyle name="Normal 2 7 2 2" xfId="9236" xr:uid="{F2FF21FB-2ACA-4D2A-AF64-B5E6E0A50755}"/>
    <cellStyle name="Normal 2 7 2 2 10" xfId="9237" xr:uid="{2135D1CC-C32E-4EC8-BF6C-29D5287BE3FE}"/>
    <cellStyle name="Normal 2 7 2 2 11" xfId="9238" xr:uid="{1F3EE432-ABD4-41D5-802D-6CC3BA5B95F4}"/>
    <cellStyle name="Normal 2 7 2 2 2" xfId="9239" xr:uid="{B650C208-8439-48DF-B001-D83E6BC1B3ED}"/>
    <cellStyle name="Normal 2 7 2 2 2 2" xfId="9240" xr:uid="{F0411B51-D333-40E0-98C4-34141981C2E6}"/>
    <cellStyle name="Normal 2 7 2 2 2 2 2" xfId="9241" xr:uid="{DF427116-9A10-47CD-9633-16F77323B4EE}"/>
    <cellStyle name="Normal 2 7 2 2 2 3" xfId="9242" xr:uid="{6E1F32FF-7636-4194-94C4-D749EB892994}"/>
    <cellStyle name="Normal 2 7 2 2 2 4" xfId="9243" xr:uid="{70A21C05-857F-4353-8833-39ADB82FEDB6}"/>
    <cellStyle name="Normal 2 7 2 2 2 5" xfId="9244" xr:uid="{636FA646-025F-4928-98CC-CDBCB7BE64D5}"/>
    <cellStyle name="Normal 2 7 2 2 3" xfId="9245" xr:uid="{62F66C4D-88F5-4CC1-A9F7-B3E1CB5D5F8E}"/>
    <cellStyle name="Normal 2 7 2 2 3 2" xfId="9246" xr:uid="{BD358D4F-DF05-46A3-9DFC-1B23D412CFE2}"/>
    <cellStyle name="Normal 2 7 2 2 4" xfId="9247" xr:uid="{DFC68513-04FC-4A16-9C16-B404B10BB787}"/>
    <cellStyle name="Normal 2 7 2 2 5" xfId="9248" xr:uid="{EDDAD925-B1E3-4612-9581-346B8A1FBBE2}"/>
    <cellStyle name="Normal 2 7 2 2 6" xfId="9249" xr:uid="{000879AE-8B76-4E46-965F-14E1CB1D982F}"/>
    <cellStyle name="Normal 2 7 2 2 7" xfId="9250" xr:uid="{084112DA-A261-475F-B867-EE4F16230CA6}"/>
    <cellStyle name="Normal 2 7 2 2 8" xfId="9251" xr:uid="{7047950B-64DF-4993-BD28-86F96C7DD3A2}"/>
    <cellStyle name="Normal 2 7 2 2 9" xfId="9252" xr:uid="{9E66E7CB-DEB9-44FC-99BB-1759606080F1}"/>
    <cellStyle name="Normal 2 7 2 3" xfId="9253" xr:uid="{EBE1A35E-EDEE-45B6-8C78-009957EFC257}"/>
    <cellStyle name="Normal 2 7 2 3 2" xfId="9254" xr:uid="{C9F2CE18-A86B-43BB-84A6-3C8DFBC31F41}"/>
    <cellStyle name="Normal 2 7 2 3 2 2" xfId="9255" xr:uid="{EC53A8A7-C68D-4D2E-BD89-425A04BBE4E0}"/>
    <cellStyle name="Normal 2 7 2 3 3" xfId="9256" xr:uid="{84C06953-0B58-4FC4-8015-2EADD06001AE}"/>
    <cellStyle name="Normal 2 7 2 3 4" xfId="9257" xr:uid="{E5A7A66B-18F4-47C1-B6D8-8DEBB38F936E}"/>
    <cellStyle name="Normal 2 7 2 3 5" xfId="9258" xr:uid="{10D242A2-B2BA-4B3D-AB9E-735FD3BBB83B}"/>
    <cellStyle name="Normal 2 7 2 4" xfId="9259" xr:uid="{8772C7BD-EDDF-4E72-8CAB-9798620573B5}"/>
    <cellStyle name="Normal 2 7 2 4 2" xfId="9260" xr:uid="{EE3B2BA1-97AB-4C51-A16D-979088FB46CC}"/>
    <cellStyle name="Normal 2 7 2 5" xfId="9261" xr:uid="{80C4C1C8-CB30-4195-BEDB-EC00A7DCE413}"/>
    <cellStyle name="Normal 2 7 2 6" xfId="9262" xr:uid="{EE2545A9-F239-42CF-9FCE-9D38CAF47A81}"/>
    <cellStyle name="Normal 2 7 2 7" xfId="9263" xr:uid="{C64796B1-FF52-4F0B-A54B-A78BFCF9FD56}"/>
    <cellStyle name="Normal 2 7 2 8" xfId="9264" xr:uid="{DF7D901E-C759-434E-8256-30C8D9190A15}"/>
    <cellStyle name="Normal 2 7 2 9" xfId="9265" xr:uid="{0B4F2ECA-9044-426F-92BA-1ADE16A7DA4E}"/>
    <cellStyle name="Normal 2 7 3" xfId="9266" xr:uid="{2E41D7CE-1A52-40A0-B8D1-FBAA096A9D4E}"/>
    <cellStyle name="Normal 2 7 3 10" xfId="9267" xr:uid="{F644E727-04EC-40F6-BC73-0F5A85D1CAA0}"/>
    <cellStyle name="Normal 2 7 3 11" xfId="9268" xr:uid="{C6979BB2-C052-44E2-ADA3-D06315BFD575}"/>
    <cellStyle name="Normal 2 7 3 2" xfId="9269" xr:uid="{14DFD7AF-8D84-464D-94B6-736FEFC04A4A}"/>
    <cellStyle name="Normal 2 7 3 2 2" xfId="9270" xr:uid="{A64F450F-8601-46D1-BB04-53C9556B9BCD}"/>
    <cellStyle name="Normal 2 7 3 2 2 2" xfId="9271" xr:uid="{2C83A4E7-D1A3-4F7A-BCA8-909D06C23CAD}"/>
    <cellStyle name="Normal 2 7 3 2 3" xfId="9272" xr:uid="{CE0921B8-1FA0-4E08-9A67-88BF32DB3AAC}"/>
    <cellStyle name="Normal 2 7 3 2 4" xfId="9273" xr:uid="{8D02BB5E-1DE4-40B7-B5B4-8B38F3BE605C}"/>
    <cellStyle name="Normal 2 7 3 2 5" xfId="9274" xr:uid="{9A9AF603-ED3F-4D9E-971B-2F07CDE157F4}"/>
    <cellStyle name="Normal 2 7 3 3" xfId="9275" xr:uid="{7683C755-B171-4C59-8CB6-634944B21334}"/>
    <cellStyle name="Normal 2 7 3 3 2" xfId="9276" xr:uid="{D11CC72E-444F-4B28-B5A3-652C8A736870}"/>
    <cellStyle name="Normal 2 7 3 4" xfId="9277" xr:uid="{70185621-CC70-444D-846E-2F6B629EED9E}"/>
    <cellStyle name="Normal 2 7 3 5" xfId="9278" xr:uid="{0A371077-2536-4501-A549-60721CF84DB5}"/>
    <cellStyle name="Normal 2 7 3 6" xfId="9279" xr:uid="{3A1D8E7F-50E6-4CF0-AF6C-9C28CB42062B}"/>
    <cellStyle name="Normal 2 7 3 7" xfId="9280" xr:uid="{90A09BC0-23E2-42BD-ABD3-A2A2B7FD16D9}"/>
    <cellStyle name="Normal 2 7 3 8" xfId="9281" xr:uid="{7AD305AE-511D-493C-8A5D-936A0D097618}"/>
    <cellStyle name="Normal 2 7 3 9" xfId="9282" xr:uid="{D2394442-4C22-45DD-8E56-64E66BE048AB}"/>
    <cellStyle name="Normal 2 7 4" xfId="9283" xr:uid="{6420BC81-008D-4FB0-BAF3-5CF7472625AF}"/>
    <cellStyle name="Normal 2 7 4 2" xfId="9284" xr:uid="{0F110927-5EF6-4B28-92E3-1295E3E82217}"/>
    <cellStyle name="Normal 2 7 4 2 2" xfId="9285" xr:uid="{50E50F45-28BD-469C-8C04-FC71B8043F1D}"/>
    <cellStyle name="Normal 2 7 4 3" xfId="9286" xr:uid="{9A3D8414-A5AC-4DBE-918A-65E7416AF9F5}"/>
    <cellStyle name="Normal 2 7 4 4" xfId="9287" xr:uid="{30F52A55-926D-4ABF-BEA4-9B56CD2FCE4D}"/>
    <cellStyle name="Normal 2 7 4 5" xfId="9288" xr:uid="{5A3A97D5-33D4-4F11-AC0B-16257D7CCC8D}"/>
    <cellStyle name="Normal 2 7 5" xfId="9289" xr:uid="{FA97A059-6AA0-4FC0-A666-CD8638A1ACEF}"/>
    <cellStyle name="Normal 2 7 5 2" xfId="9290" xr:uid="{C44A4A38-C0B7-4FEF-895B-252B400048E3}"/>
    <cellStyle name="Normal 2 7 6" xfId="9291" xr:uid="{81C11BD0-8DCE-4B6B-8FE6-BF7F77AFA2B5}"/>
    <cellStyle name="Normal 2 7 7" xfId="9292" xr:uid="{72494CA3-C547-4EE2-A8A2-8CC1CAD5E172}"/>
    <cellStyle name="Normal 2 7 8" xfId="9293" xr:uid="{EEEFC5B4-A249-48C8-9DC8-1B0442012579}"/>
    <cellStyle name="Normal 2 7 9" xfId="9294" xr:uid="{F689D18C-0FC9-4456-BD00-178F716FF965}"/>
    <cellStyle name="Normal 2 8" xfId="9295" xr:uid="{A216EAC2-B41B-44E2-80AC-7CE48CC01432}"/>
    <cellStyle name="Normal 2 8 10" xfId="9296" xr:uid="{090AF496-8B94-4870-BC45-AA21043312A2}"/>
    <cellStyle name="Normal 2 8 11" xfId="9297" xr:uid="{DB7CF5F0-4816-44F5-B2EA-D1A69F5DB321}"/>
    <cellStyle name="Normal 2 8 12" xfId="9298" xr:uid="{0094CC7F-38CF-40AD-A4B5-6DD593A4EC70}"/>
    <cellStyle name="Normal 2 8 13" xfId="9299" xr:uid="{F4809512-F501-45AC-A540-41EEE9C6247D}"/>
    <cellStyle name="Normal 2 8 14" xfId="9300" xr:uid="{60D4E60A-F5DE-44F4-92D7-3B0EF0EAC1CD}"/>
    <cellStyle name="Normal 2 8 2" xfId="9301" xr:uid="{995F3A0F-3753-4C09-89B6-858649D6A7A2}"/>
    <cellStyle name="Normal 2 8 2 10" xfId="9302" xr:uid="{1B5EED1E-760D-4C01-96F1-00B558D15DB2}"/>
    <cellStyle name="Normal 2 8 2 11" xfId="9303" xr:uid="{5E1ACA44-CDB5-4218-8290-B8CB61720002}"/>
    <cellStyle name="Normal 2 8 2 12" xfId="9304" xr:uid="{72FE0BC0-EFBA-4972-B0D3-24C48A403507}"/>
    <cellStyle name="Normal 2 8 2 13" xfId="9305" xr:uid="{195D4997-87D9-4F34-A675-C157428ADFA0}"/>
    <cellStyle name="Normal 2 8 2 2" xfId="9306" xr:uid="{2FD0DCB9-616C-48FA-AAFE-7CC0A0780B3A}"/>
    <cellStyle name="Normal 2 8 2 2 10" xfId="9307" xr:uid="{DA89D0DC-41FB-4E24-A659-543619AEBC33}"/>
    <cellStyle name="Normal 2 8 2 2 11" xfId="9308" xr:uid="{FD69EDB1-5A1C-43E1-A202-DE5AE63BDBDE}"/>
    <cellStyle name="Normal 2 8 2 2 2" xfId="9309" xr:uid="{70451AA3-7B16-49F0-92CC-09969BE296A9}"/>
    <cellStyle name="Normal 2 8 2 2 2 2" xfId="9310" xr:uid="{7CF0D17A-E54D-4E6A-91DD-153D2C1C4B41}"/>
    <cellStyle name="Normal 2 8 2 2 2 2 2" xfId="9311" xr:uid="{EEDCE41F-71FD-4188-8E0C-7BF071208B8A}"/>
    <cellStyle name="Normal 2 8 2 2 2 3" xfId="9312" xr:uid="{068504E3-1A07-4399-82ED-B697F0D16349}"/>
    <cellStyle name="Normal 2 8 2 2 2 4" xfId="9313" xr:uid="{4DF75C89-BB19-4D1B-87FF-863F89257FFC}"/>
    <cellStyle name="Normal 2 8 2 2 2 5" xfId="9314" xr:uid="{295C97B8-EC4F-4E4A-A165-E45CFDB6B8A0}"/>
    <cellStyle name="Normal 2 8 2 2 3" xfId="9315" xr:uid="{56794347-4D73-49C2-A3CB-FA37D10B0039}"/>
    <cellStyle name="Normal 2 8 2 2 3 2" xfId="9316" xr:uid="{51BB4747-754F-48F0-B12F-D082DAF61A4B}"/>
    <cellStyle name="Normal 2 8 2 2 4" xfId="9317" xr:uid="{FCC0CA93-F582-4F4F-B6FE-CB1BBFF345D4}"/>
    <cellStyle name="Normal 2 8 2 2 5" xfId="9318" xr:uid="{349EB29A-1CAC-463C-8DD5-12F66E7AAA7C}"/>
    <cellStyle name="Normal 2 8 2 2 6" xfId="9319" xr:uid="{588D3E32-B76E-46FF-BC2E-EC97B792E53F}"/>
    <cellStyle name="Normal 2 8 2 2 7" xfId="9320" xr:uid="{DD813BF9-0D16-41A3-9006-4BD963CEBC88}"/>
    <cellStyle name="Normal 2 8 2 2 8" xfId="9321" xr:uid="{2753C95A-D88A-49CC-A916-12A12B62DFCE}"/>
    <cellStyle name="Normal 2 8 2 2 9" xfId="9322" xr:uid="{37AF918B-320E-4833-A8A1-8E573C1D94DE}"/>
    <cellStyle name="Normal 2 8 2 3" xfId="9323" xr:uid="{1E873B32-4F7F-4278-B9C9-8EF62742AEFB}"/>
    <cellStyle name="Normal 2 8 2 3 2" xfId="9324" xr:uid="{0DF18CD2-DC93-472E-9CA6-0F6303498E65}"/>
    <cellStyle name="Normal 2 8 2 3 2 2" xfId="9325" xr:uid="{626A4388-DC46-4AD7-9FA6-4B313B7FB56E}"/>
    <cellStyle name="Normal 2 8 2 3 3" xfId="9326" xr:uid="{C300A5C5-2DEB-4C37-B0CC-E21F4B926324}"/>
    <cellStyle name="Normal 2 8 2 3 4" xfId="9327" xr:uid="{EA8BCAFD-5D19-4239-B38F-13EF86F0EA4A}"/>
    <cellStyle name="Normal 2 8 2 3 5" xfId="9328" xr:uid="{6F0EE881-170F-4175-8779-6973CFB28BA9}"/>
    <cellStyle name="Normal 2 8 2 4" xfId="9329" xr:uid="{3E6C2E12-CB87-4D61-B7C2-9FF861A912BC}"/>
    <cellStyle name="Normal 2 8 2 4 2" xfId="9330" xr:uid="{79A195CC-217B-473A-BD86-5ED0DDE90A7D}"/>
    <cellStyle name="Normal 2 8 2 5" xfId="9331" xr:uid="{4A20E7D1-9041-46BF-8942-9A5B7C1A2BAF}"/>
    <cellStyle name="Normal 2 8 2 6" xfId="9332" xr:uid="{294A72D7-FFF2-4A2E-BEF3-A33982147A80}"/>
    <cellStyle name="Normal 2 8 2 7" xfId="9333" xr:uid="{1782D2EC-3E45-4AA6-9CC5-2767BB6F6DE4}"/>
    <cellStyle name="Normal 2 8 2 8" xfId="9334" xr:uid="{314AB575-9963-49D2-8B09-7B1D786FF88E}"/>
    <cellStyle name="Normal 2 8 2 9" xfId="9335" xr:uid="{D5C550A9-C252-4811-A728-D9752D2F8058}"/>
    <cellStyle name="Normal 2 8 3" xfId="9336" xr:uid="{1A4D09E3-400F-4A55-8C70-24D48CEB6E82}"/>
    <cellStyle name="Normal 2 8 3 10" xfId="9337" xr:uid="{BFA8AB2D-BAF9-4B66-AA10-60DAD56F8C3A}"/>
    <cellStyle name="Normal 2 8 3 11" xfId="9338" xr:uid="{A2DF4BFF-C7F2-4EBF-93BA-99CD33A8719B}"/>
    <cellStyle name="Normal 2 8 3 2" xfId="9339" xr:uid="{89C5DEE1-1E0D-4D71-870B-3D44258E549B}"/>
    <cellStyle name="Normal 2 8 3 2 2" xfId="9340" xr:uid="{F6314D44-C367-48ED-A7FE-1DBE3AE97B72}"/>
    <cellStyle name="Normal 2 8 3 2 2 2" xfId="9341" xr:uid="{3C3572AB-D624-40FF-AD5B-0779E3671CB3}"/>
    <cellStyle name="Normal 2 8 3 2 3" xfId="9342" xr:uid="{1216CB68-9669-4E64-B585-761A763D155E}"/>
    <cellStyle name="Normal 2 8 3 2 4" xfId="9343" xr:uid="{21D07A5C-9289-4601-B5EA-EB15193B9A67}"/>
    <cellStyle name="Normal 2 8 3 2 5" xfId="9344" xr:uid="{44229E35-E192-48B9-8481-F23B2270281C}"/>
    <cellStyle name="Normal 2 8 3 3" xfId="9345" xr:uid="{9AE6C139-D52D-4F7A-AC22-CC3DAEA1FEE2}"/>
    <cellStyle name="Normal 2 8 3 3 2" xfId="9346" xr:uid="{291A9848-E8CB-4D3F-9992-A023A703C5CB}"/>
    <cellStyle name="Normal 2 8 3 4" xfId="9347" xr:uid="{41A4C783-C45B-4909-8A79-B405606412F0}"/>
    <cellStyle name="Normal 2 8 3 5" xfId="9348" xr:uid="{E62B68B8-9C54-48A8-9984-6D96FFA0F557}"/>
    <cellStyle name="Normal 2 8 3 6" xfId="9349" xr:uid="{458A6A3E-3635-40A9-B5A2-854153053536}"/>
    <cellStyle name="Normal 2 8 3 7" xfId="9350" xr:uid="{904E1BB2-7FEA-4F0C-BC79-B61876482939}"/>
    <cellStyle name="Normal 2 8 3 8" xfId="9351" xr:uid="{2457B0FF-ED47-4A1F-AEE1-07D7B2E0B06A}"/>
    <cellStyle name="Normal 2 8 3 9" xfId="9352" xr:uid="{4AA9BC88-80FD-4F27-8C42-479255FB596F}"/>
    <cellStyle name="Normal 2 8 4" xfId="9353" xr:uid="{0239C91E-B5CB-49F1-8368-4AD5935C6EBF}"/>
    <cellStyle name="Normal 2 8 4 2" xfId="9354" xr:uid="{EE71D599-7571-4C24-AEED-1A8DE8C84C6F}"/>
    <cellStyle name="Normal 2 8 4 2 2" xfId="9355" xr:uid="{EF80DB01-2874-4DFC-BFF3-13F298AE310F}"/>
    <cellStyle name="Normal 2 8 4 3" xfId="9356" xr:uid="{F2023BFD-F514-4F51-BB4F-5B0ED25C7974}"/>
    <cellStyle name="Normal 2 8 4 4" xfId="9357" xr:uid="{D187D884-2B0D-4787-B0BF-547EAE709751}"/>
    <cellStyle name="Normal 2 8 4 5" xfId="9358" xr:uid="{68500819-7D96-4F76-BCC1-B376F564748A}"/>
    <cellStyle name="Normal 2 8 5" xfId="9359" xr:uid="{BF7426A0-2825-4F90-ACD5-42954DE2C967}"/>
    <cellStyle name="Normal 2 8 5 2" xfId="9360" xr:uid="{670F78FE-0A51-47B0-AF88-5120469A4410}"/>
    <cellStyle name="Normal 2 8 6" xfId="9361" xr:uid="{1B823610-19D2-49E9-A893-1F2DB88BCE56}"/>
    <cellStyle name="Normal 2 8 7" xfId="9362" xr:uid="{B9BD4FD0-DFE1-46DB-8820-A4E44A2D228D}"/>
    <cellStyle name="Normal 2 8 8" xfId="9363" xr:uid="{800CAF66-B02C-4420-A475-CBEAD8B358AD}"/>
    <cellStyle name="Normal 2 8 9" xfId="9364" xr:uid="{E75E38A0-6211-4303-9059-DBD03551654D}"/>
    <cellStyle name="Normal 2 9" xfId="9365" xr:uid="{C9BE2901-F084-4230-8041-5A46DECD6298}"/>
    <cellStyle name="Normal 2 9 10" xfId="9366" xr:uid="{3A82EA51-42AD-4F77-8417-3582E813D178}"/>
    <cellStyle name="Normal 2 9 11" xfId="9367" xr:uid="{E9A3D44E-F7BC-40BD-B402-8B45D58E7E95}"/>
    <cellStyle name="Normal 2 9 12" xfId="9368" xr:uid="{76D3CD58-EC30-4E22-8C3D-7DF8D9AB7376}"/>
    <cellStyle name="Normal 2 9 13" xfId="9369" xr:uid="{23E6C349-D0BD-48EE-B273-D2E0EBEB181D}"/>
    <cellStyle name="Normal 2 9 14" xfId="9370" xr:uid="{687FE3F1-56A9-49AB-AF15-F4192E432C1B}"/>
    <cellStyle name="Normal 2 9 2" xfId="9371" xr:uid="{14DF3781-2EA5-4EB9-8F8E-09B48873C0C4}"/>
    <cellStyle name="Normal 2 9 2 10" xfId="9372" xr:uid="{E408F6BF-C03B-4875-B2F9-1921D6771FA5}"/>
    <cellStyle name="Normal 2 9 2 11" xfId="9373" xr:uid="{48D95031-D51A-45B2-A557-54559D6801D8}"/>
    <cellStyle name="Normal 2 9 2 12" xfId="9374" xr:uid="{347DF6FC-2468-40A7-9F59-88A7B832662B}"/>
    <cellStyle name="Normal 2 9 2 13" xfId="9375" xr:uid="{3106A78D-F76F-4681-8387-BE2227BF8F92}"/>
    <cellStyle name="Normal 2 9 2 2" xfId="9376" xr:uid="{A42DA52E-5832-4B35-9FF1-CB9EE35A93B3}"/>
    <cellStyle name="Normal 2 9 2 2 10" xfId="9377" xr:uid="{08F8FF17-2FBC-4170-A97A-B21C8A23B3C0}"/>
    <cellStyle name="Normal 2 9 2 2 11" xfId="9378" xr:uid="{0517D4DC-9D16-4C58-8B62-8DA3148518C4}"/>
    <cellStyle name="Normal 2 9 2 2 2" xfId="9379" xr:uid="{A3D1D552-23B2-4DE3-B7E8-FBCF7164973F}"/>
    <cellStyle name="Normal 2 9 2 2 2 2" xfId="9380" xr:uid="{81D26E96-6830-4DBD-A234-909F0DAD9CE5}"/>
    <cellStyle name="Normal 2 9 2 2 2 2 2" xfId="9381" xr:uid="{F9748F50-F8F2-431A-B35D-8DADA2A7C9CD}"/>
    <cellStyle name="Normal 2 9 2 2 2 3" xfId="9382" xr:uid="{B2FC77BC-0D0F-4EDD-AE05-A7116B73537D}"/>
    <cellStyle name="Normal 2 9 2 2 2 4" xfId="9383" xr:uid="{AF24206D-42CA-4D1C-B0D2-41A693A5EC38}"/>
    <cellStyle name="Normal 2 9 2 2 2 5" xfId="9384" xr:uid="{1BEEF797-1165-4838-BD72-D5EEDB7BEF27}"/>
    <cellStyle name="Normal 2 9 2 2 3" xfId="9385" xr:uid="{2AF2D1D2-D898-48AC-BD07-E5C150235031}"/>
    <cellStyle name="Normal 2 9 2 2 3 2" xfId="9386" xr:uid="{65ECAC15-B143-4B2F-834B-B3B0D2BBF646}"/>
    <cellStyle name="Normal 2 9 2 2 4" xfId="9387" xr:uid="{8B7EAE86-795D-4635-AA82-2A175544C5DF}"/>
    <cellStyle name="Normal 2 9 2 2 5" xfId="9388" xr:uid="{10D32EE6-63DC-4648-9D3A-A48163D1E2AE}"/>
    <cellStyle name="Normal 2 9 2 2 6" xfId="9389" xr:uid="{BB89961F-92F2-4F84-8FB0-EC7741CC96B0}"/>
    <cellStyle name="Normal 2 9 2 2 7" xfId="9390" xr:uid="{6B0CCD66-B07B-45BD-960F-2EBD48B569C8}"/>
    <cellStyle name="Normal 2 9 2 2 8" xfId="9391" xr:uid="{59BE4FA9-FF4B-4CE9-9985-1BEDF9B4CA93}"/>
    <cellStyle name="Normal 2 9 2 2 9" xfId="9392" xr:uid="{27899198-302B-4F33-B25D-EDF63150EF5A}"/>
    <cellStyle name="Normal 2 9 2 3" xfId="9393" xr:uid="{708A9548-05AA-4DD5-8E9A-B516BC399098}"/>
    <cellStyle name="Normal 2 9 2 3 2" xfId="9394" xr:uid="{DB50F675-558B-4839-9594-455D31488EC7}"/>
    <cellStyle name="Normal 2 9 2 3 2 2" xfId="9395" xr:uid="{67FCD654-26E9-4438-8E25-8D1856947114}"/>
    <cellStyle name="Normal 2 9 2 3 3" xfId="9396" xr:uid="{12EC8033-B610-4AF9-B0D1-9CA20D1E9801}"/>
    <cellStyle name="Normal 2 9 2 3 4" xfId="9397" xr:uid="{7E67813F-1C3C-4E58-91A4-627B2EFAE053}"/>
    <cellStyle name="Normal 2 9 2 3 5" xfId="9398" xr:uid="{F2AF79FB-72AE-4154-B6E9-1D29D1C44950}"/>
    <cellStyle name="Normal 2 9 2 4" xfId="9399" xr:uid="{73939398-0DF5-490A-BCAD-352B3AF919D4}"/>
    <cellStyle name="Normal 2 9 2 4 2" xfId="9400" xr:uid="{D64AEDB1-179A-493D-8683-FDC4556A460D}"/>
    <cellStyle name="Normal 2 9 2 5" xfId="9401" xr:uid="{B3363E54-31EC-498D-A767-AB9FD60FCA1D}"/>
    <cellStyle name="Normal 2 9 2 6" xfId="9402" xr:uid="{60CC7903-A943-42C2-BB06-164D0285F83F}"/>
    <cellStyle name="Normal 2 9 2 7" xfId="9403" xr:uid="{E792BE88-0A37-4093-820E-3CD042AB30FA}"/>
    <cellStyle name="Normal 2 9 2 8" xfId="9404" xr:uid="{433DBFCC-913A-48FE-B849-7565AF49A551}"/>
    <cellStyle name="Normal 2 9 2 9" xfId="9405" xr:uid="{0120C964-2C1B-45C7-9617-E4A91508FD9B}"/>
    <cellStyle name="Normal 2 9 3" xfId="9406" xr:uid="{75AF7E69-D624-4E67-A4B7-22B3249752CE}"/>
    <cellStyle name="Normal 2 9 3 10" xfId="9407" xr:uid="{DEEEAA68-1F77-4C99-AEAD-B962EB40F655}"/>
    <cellStyle name="Normal 2 9 3 11" xfId="9408" xr:uid="{0C617D58-DB8D-4B78-BC75-853BF2BD294B}"/>
    <cellStyle name="Normal 2 9 3 2" xfId="9409" xr:uid="{8509BCEE-A99A-4F22-BD61-C593F9EB576F}"/>
    <cellStyle name="Normal 2 9 3 2 2" xfId="9410" xr:uid="{6A4BC5DF-AD61-4F93-86AF-F122B171D909}"/>
    <cellStyle name="Normal 2 9 3 2 2 2" xfId="9411" xr:uid="{3591651C-1D9A-4485-8564-82A700640E4C}"/>
    <cellStyle name="Normal 2 9 3 2 3" xfId="9412" xr:uid="{C895AF32-1BA8-44D0-83BE-0295B88D5DCC}"/>
    <cellStyle name="Normal 2 9 3 2 4" xfId="9413" xr:uid="{6C4A616C-EEF8-44FD-A874-6A646F4AEAC7}"/>
    <cellStyle name="Normal 2 9 3 2 5" xfId="9414" xr:uid="{1512408E-06C4-4B9D-AAE0-6BA60F3297CD}"/>
    <cellStyle name="Normal 2 9 3 3" xfId="9415" xr:uid="{847BF39F-591C-451B-B91E-2784FF33A245}"/>
    <cellStyle name="Normal 2 9 3 3 2" xfId="9416" xr:uid="{FDCD6DD3-89AA-4C81-B89C-F1C785D3D7DD}"/>
    <cellStyle name="Normal 2 9 3 4" xfId="9417" xr:uid="{1BA0CCA4-00B1-4819-AC4D-445E79E1A386}"/>
    <cellStyle name="Normal 2 9 3 5" xfId="9418" xr:uid="{DCF90531-5866-474B-A5CF-23CD4B4726CD}"/>
    <cellStyle name="Normal 2 9 3 6" xfId="9419" xr:uid="{FBB691CC-6130-4A28-BC4E-323F7898C2DD}"/>
    <cellStyle name="Normal 2 9 3 7" xfId="9420" xr:uid="{7ECD2907-986D-4D66-9F4E-0E12EF67B334}"/>
    <cellStyle name="Normal 2 9 3 8" xfId="9421" xr:uid="{BEA94662-48F7-4E70-A280-8B2D3BCD9588}"/>
    <cellStyle name="Normal 2 9 3 9" xfId="9422" xr:uid="{08A88ECC-030B-409D-8345-341425369125}"/>
    <cellStyle name="Normal 2 9 4" xfId="9423" xr:uid="{E0A826E3-9695-43D6-B613-8BCF72705E68}"/>
    <cellStyle name="Normal 2 9 4 2" xfId="9424" xr:uid="{36E5E912-A8C9-4298-A06B-ACB42D121017}"/>
    <cellStyle name="Normal 2 9 4 2 2" xfId="9425" xr:uid="{0F639213-173B-4C5E-8C46-8D14DE7AFA94}"/>
    <cellStyle name="Normal 2 9 4 3" xfId="9426" xr:uid="{BDE2B3E8-2475-40C6-9DDD-FF04A121BA31}"/>
    <cellStyle name="Normal 2 9 4 4" xfId="9427" xr:uid="{55F28C67-D930-4270-8A15-5E96D1D56F36}"/>
    <cellStyle name="Normal 2 9 4 5" xfId="9428" xr:uid="{C1DA5458-86D7-4009-BF40-53F8852CAAC9}"/>
    <cellStyle name="Normal 2 9 5" xfId="9429" xr:uid="{6E23995D-5BDE-4BB0-9655-5DD7434BB623}"/>
    <cellStyle name="Normal 2 9 5 2" xfId="9430" xr:uid="{BD6C4476-31A5-43C9-B004-AA85159508FB}"/>
    <cellStyle name="Normal 2 9 6" xfId="9431" xr:uid="{9C88E1D0-EA7B-49B8-95E9-F4407ADD8FAC}"/>
    <cellStyle name="Normal 2 9 7" xfId="9432" xr:uid="{3FFED08E-C810-43A1-B3EB-26A388601370}"/>
    <cellStyle name="Normal 2 9 8" xfId="9433" xr:uid="{D4925692-0BDC-4FC9-A248-85CC55334450}"/>
    <cellStyle name="Normal 2 9 9" xfId="9434" xr:uid="{87C74161-4D82-43A6-AF2F-8A1539AE2C84}"/>
    <cellStyle name="Normal 2_24(1)" xfId="6805" xr:uid="{E60A8A7C-8DA1-4A8B-87B3-E65C3E3BEC6A}"/>
    <cellStyle name="Normal 20" xfId="9435" xr:uid="{B498534F-A31B-4C05-A9EF-D1E905CF02CD}"/>
    <cellStyle name="Normal 20 10" xfId="9436" xr:uid="{20409ACC-68C8-4F5F-92B1-6483EAB11B2E}"/>
    <cellStyle name="Normal 20 11" xfId="9437" xr:uid="{5A221355-44AA-4B7D-8CAA-17CEF4600F43}"/>
    <cellStyle name="Normal 20 12" xfId="9438" xr:uid="{F92FBB10-F46A-43A6-BACE-768AD1444969}"/>
    <cellStyle name="Normal 20 13" xfId="9439" xr:uid="{37696031-1C81-408A-B233-F99932179F71}"/>
    <cellStyle name="Normal 20 14" xfId="9440" xr:uid="{09A46396-FE16-4BED-A3C4-D54F5F7B18E2}"/>
    <cellStyle name="Normal 20 15" xfId="9441" xr:uid="{2ED61A38-1D3B-4F6C-8AD6-D16BE7B327FB}"/>
    <cellStyle name="Normal 20 16" xfId="9442" xr:uid="{4EF26DEB-67D0-4212-83D2-84EC4CDE80F0}"/>
    <cellStyle name="Normal 20 2" xfId="9443" xr:uid="{322F26F3-93DF-4F73-B20D-5F5E5E3FB01E}"/>
    <cellStyle name="Normal 20 2 10" xfId="9444" xr:uid="{DEE24108-BE48-4A1D-9C23-620166ACB294}"/>
    <cellStyle name="Normal 20 2 11" xfId="9445" xr:uid="{0A8580A7-EB10-4471-A550-120E15839DC3}"/>
    <cellStyle name="Normal 20 2 12" xfId="9446" xr:uid="{0E20E47B-3C76-45B9-8F01-242C84BC7F50}"/>
    <cellStyle name="Normal 20 2 13" xfId="9447" xr:uid="{5838F87F-BD9B-4E05-806F-8D4DCFF1DC12}"/>
    <cellStyle name="Normal 20 2 14" xfId="9448" xr:uid="{E83EDBF0-839D-4B02-B188-A2D1B383A209}"/>
    <cellStyle name="Normal 20 2 2" xfId="9449" xr:uid="{D3CEC996-9BC7-450B-B622-1803C5BCF417}"/>
    <cellStyle name="Normal 20 2 2 10" xfId="9450" xr:uid="{09BE07E7-F7DA-430A-9684-BCD75F18192B}"/>
    <cellStyle name="Normal 20 2 2 11" xfId="9451" xr:uid="{7FA065D0-F3F4-40F4-BAB6-1681BC011089}"/>
    <cellStyle name="Normal 20 2 2 2" xfId="9452" xr:uid="{2CED662C-FB93-4334-A6A3-BD73A3D42B81}"/>
    <cellStyle name="Normal 20 2 2 2 2" xfId="9453" xr:uid="{5BE06558-394A-4B43-850C-A6CC6533FA4A}"/>
    <cellStyle name="Normal 20 2 2 2 2 2" xfId="9454" xr:uid="{96B4E997-FEC2-43ED-83DE-C2E57446BB26}"/>
    <cellStyle name="Normal 20 2 2 2 3" xfId="9455" xr:uid="{089C0B57-B4BD-4318-A7C0-458656B4856A}"/>
    <cellStyle name="Normal 20 2 2 2 4" xfId="9456" xr:uid="{BAC09996-C259-4125-B3CA-14F82BD21D21}"/>
    <cellStyle name="Normal 20 2 2 2 5" xfId="9457" xr:uid="{6CBC6B8D-81D7-4347-ABCA-0E824C5CFA26}"/>
    <cellStyle name="Normal 20 2 2 3" xfId="9458" xr:uid="{C3BF5A05-6304-4678-943A-9C5502FC792F}"/>
    <cellStyle name="Normal 20 2 2 3 2" xfId="9459" xr:uid="{B61FE093-4E72-4B96-8341-8B30DB73A6B2}"/>
    <cellStyle name="Normal 20 2 2 4" xfId="9460" xr:uid="{B225B14D-76A8-4E7E-9B6C-63EF7D96B38E}"/>
    <cellStyle name="Normal 20 2 2 5" xfId="9461" xr:uid="{555A4713-29C8-4A1A-BA4F-C65ADC3F4091}"/>
    <cellStyle name="Normal 20 2 2 6" xfId="9462" xr:uid="{D6B399FA-F294-4AA4-8F45-5ECEB27A018F}"/>
    <cellStyle name="Normal 20 2 2 7" xfId="9463" xr:uid="{2CBACD15-E57A-47C3-A19F-3FA994A2ED70}"/>
    <cellStyle name="Normal 20 2 2 8" xfId="9464" xr:uid="{D73D6714-0D71-4325-BCF5-AA490F12084C}"/>
    <cellStyle name="Normal 20 2 2 9" xfId="9465" xr:uid="{8381970D-437A-42DE-8DB2-511B089CF72D}"/>
    <cellStyle name="Normal 20 2 3" xfId="9466" xr:uid="{F1E3D688-B06E-4251-8DF8-D51C59A4DEAC}"/>
    <cellStyle name="Normal 20 2 3 2" xfId="9467" xr:uid="{4920482F-445B-4603-BB12-D650B5238BDB}"/>
    <cellStyle name="Normal 20 2 3 2 2" xfId="9468" xr:uid="{A0607EC5-DDAF-4BB2-9054-9E1CB88A0C4E}"/>
    <cellStyle name="Normal 20 2 3 3" xfId="9469" xr:uid="{A8755460-4D22-4629-AED5-846EBD3FC39A}"/>
    <cellStyle name="Normal 20 2 3 4" xfId="9470" xr:uid="{09B4B9A0-F942-4386-AD2F-50AD3F006FB6}"/>
    <cellStyle name="Normal 20 2 3 5" xfId="9471" xr:uid="{A6D015D3-AF69-410B-91F3-C3790F161D89}"/>
    <cellStyle name="Normal 20 2 4" xfId="9472" xr:uid="{549BD4D0-8ED8-4878-BA2E-93D626858C13}"/>
    <cellStyle name="Normal 20 2 4 2" xfId="9473" xr:uid="{14CFED51-785A-4949-9A81-B349AEB45EC6}"/>
    <cellStyle name="Normal 20 2 5" xfId="9474" xr:uid="{94586A63-0C31-48EC-82ED-859522F9CE99}"/>
    <cellStyle name="Normal 20 2 6" xfId="9475" xr:uid="{65E8C8F1-017A-4174-BF15-0AFCFA0605D9}"/>
    <cellStyle name="Normal 20 2 7" xfId="9476" xr:uid="{BFC2367C-FDA5-4D72-8636-215627E3DC1F}"/>
    <cellStyle name="Normal 20 2 8" xfId="9477" xr:uid="{C2D1E733-CC3B-4DB8-9882-9EB5221536C7}"/>
    <cellStyle name="Normal 20 2 9" xfId="9478" xr:uid="{964EA54C-55FD-4467-BA72-406037413FFE}"/>
    <cellStyle name="Normal 20 3" xfId="9479" xr:uid="{74760D88-E158-413F-A145-28B3498553D9}"/>
    <cellStyle name="Normal 20 3 10" xfId="9480" xr:uid="{5BF14A70-8547-43A4-985F-AAF9D3EA355A}"/>
    <cellStyle name="Normal 20 3 11" xfId="9481" xr:uid="{03C9C116-77FB-4406-9AD7-670A39EDBC51}"/>
    <cellStyle name="Normal 20 3 2" xfId="9482" xr:uid="{8170D9CE-A131-4941-B045-C93A8C461DA3}"/>
    <cellStyle name="Normal 20 3 2 2" xfId="9483" xr:uid="{D5F37613-0CAD-40F4-8C26-DBDD83765EBC}"/>
    <cellStyle name="Normal 20 3 2 2 2" xfId="9484" xr:uid="{9462D207-65BC-49F5-A00E-096358A713BD}"/>
    <cellStyle name="Normal 20 3 2 3" xfId="9485" xr:uid="{0F39641F-B742-43EE-BD08-444519379929}"/>
    <cellStyle name="Normal 20 3 2 4" xfId="9486" xr:uid="{8426BD80-A314-403B-8CF7-41E458751507}"/>
    <cellStyle name="Normal 20 3 2 5" xfId="9487" xr:uid="{73B3B267-8A7A-4626-A835-BB319ADA248D}"/>
    <cellStyle name="Normal 20 3 3" xfId="9488" xr:uid="{3BFEB4F2-622A-4135-A501-6B08426D5649}"/>
    <cellStyle name="Normal 20 3 3 2" xfId="9489" xr:uid="{72DBEA5A-5BFA-4C03-B410-13CD7DCAA5B1}"/>
    <cellStyle name="Normal 20 3 4" xfId="9490" xr:uid="{EEE7AEE4-15F7-4130-9C7D-228818A1E269}"/>
    <cellStyle name="Normal 20 3 5" xfId="9491" xr:uid="{93297B35-9097-4BDD-BE62-804103FD5929}"/>
    <cellStyle name="Normal 20 3 6" xfId="9492" xr:uid="{2859F630-C765-4796-8D12-3C22751100D9}"/>
    <cellStyle name="Normal 20 3 7" xfId="9493" xr:uid="{6A36531F-6D77-443D-B572-5DC1AE464042}"/>
    <cellStyle name="Normal 20 3 8" xfId="9494" xr:uid="{E0FEB7DB-DF71-456A-A660-7DB00B38083D}"/>
    <cellStyle name="Normal 20 3 9" xfId="9495" xr:uid="{398815E3-F978-41A7-B55F-01F24EB60513}"/>
    <cellStyle name="Normal 20 4" xfId="9496" xr:uid="{EFE0A9B9-39D1-451E-AE01-FE765A26EFD3}"/>
    <cellStyle name="Normal 20 4 2" xfId="9497" xr:uid="{9F6B3F8D-7697-42FB-AE60-4E18E52A4C0E}"/>
    <cellStyle name="Normal 20 4 2 2" xfId="9498" xr:uid="{D38E9631-CE88-441E-BB48-CADE7C4D2DF2}"/>
    <cellStyle name="Normal 20 4 3" xfId="9499" xr:uid="{4EA46E27-08E5-4745-BB88-8B33A9E36C50}"/>
    <cellStyle name="Normal 20 4 4" xfId="9500" xr:uid="{69E74F0F-CC59-4B89-BDEB-2CABE443207F}"/>
    <cellStyle name="Normal 20 4 5" xfId="9501" xr:uid="{9A9D645B-D5D2-4C64-8E8D-9923BC2FA416}"/>
    <cellStyle name="Normal 20 5" xfId="9502" xr:uid="{F746A39D-EDD9-4B06-AC6E-C98BB1BCD10B}"/>
    <cellStyle name="Normal 20 5 2" xfId="9503" xr:uid="{BD7B47C8-08CB-440D-A52B-10A1E3A53EB6}"/>
    <cellStyle name="Normal 20 6" xfId="9504" xr:uid="{96E7FD17-7A93-4F9A-A1DB-1062D7EE810E}"/>
    <cellStyle name="Normal 20 7" xfId="9505" xr:uid="{5A258EB6-023A-44A6-BAEA-1973A34EB912}"/>
    <cellStyle name="Normal 20 8" xfId="9506" xr:uid="{B798E817-DF89-43D2-A99A-69C36158F81A}"/>
    <cellStyle name="Normal 20 9" xfId="9507" xr:uid="{550031BE-5C97-4AF3-8F36-D9A6F3E4C2AF}"/>
    <cellStyle name="Normal 21" xfId="9508" xr:uid="{6270C187-3AA4-4D17-AD34-4DEE8C6AB651}"/>
    <cellStyle name="Normal 21 2" xfId="9509" xr:uid="{6529DA7F-B451-489B-9F09-040E5D54A00B}"/>
    <cellStyle name="Normal 21 2 2" xfId="9510" xr:uid="{1E7344FF-B72B-4D09-B68C-8610E89F706E}"/>
    <cellStyle name="Normal 21 3" xfId="9511" xr:uid="{ACEA8C07-1D9E-4F5D-B982-80C7A8F25A50}"/>
    <cellStyle name="Normal 21 4" xfId="9512" xr:uid="{D471B343-C150-43DF-84D5-401230D4E3F0}"/>
    <cellStyle name="Normal 22" xfId="9513" xr:uid="{D8FE846C-2601-4441-BA4D-ABDC920249D3}"/>
    <cellStyle name="Normal 22 2" xfId="9514" xr:uid="{2A4B4A4C-07C9-46AE-BA4E-8E2C7E0E637E}"/>
    <cellStyle name="Normal 22 2 2" xfId="9515" xr:uid="{5B57AF54-1225-494B-9FCF-03AB7124E199}"/>
    <cellStyle name="Normal 22 3" xfId="9516" xr:uid="{3DF8B449-78F1-41D5-BF97-E434E32B890A}"/>
    <cellStyle name="Normal 22 4" xfId="9517" xr:uid="{D555E569-4C72-41C2-B486-F14FE512FE54}"/>
    <cellStyle name="Normal 23" xfId="9518" xr:uid="{21D727D4-FDD1-427F-A08A-0CAF19688EC8}"/>
    <cellStyle name="Normal 23 10" xfId="9519" xr:uid="{8DBCA9A8-C43F-43AF-958B-95846D162182}"/>
    <cellStyle name="Normal 23 11" xfId="9520" xr:uid="{BEFB9E4D-175A-4881-B441-ABB5B0B2F75C}"/>
    <cellStyle name="Normal 23 12" xfId="9521" xr:uid="{3969059B-CB83-4FC5-90C2-420CDD892AC8}"/>
    <cellStyle name="Normal 23 13" xfId="9522" xr:uid="{178041A2-51B6-4436-B02B-36D6374B4A4A}"/>
    <cellStyle name="Normal 23 14" xfId="9523" xr:uid="{F3A9B587-74EA-41B9-BA8A-2BDC27823FBF}"/>
    <cellStyle name="Normal 23 15" xfId="9524" xr:uid="{2A597CA3-7590-42CC-9AA1-53E28222B33D}"/>
    <cellStyle name="Normal 23 16" xfId="9525" xr:uid="{E3210553-46D8-4566-8C99-CE48356E24CB}"/>
    <cellStyle name="Normal 23 2" xfId="9526" xr:uid="{9BF245DB-AC40-484F-83A9-C38E9C3819AC}"/>
    <cellStyle name="Normal 23 2 10" xfId="9527" xr:uid="{D979C6D4-BA9C-40C0-8AAD-8E00CB50F009}"/>
    <cellStyle name="Normal 23 2 11" xfId="9528" xr:uid="{712F8D22-2CC1-4AD1-ABDA-DD4080801DF8}"/>
    <cellStyle name="Normal 23 2 12" xfId="9529" xr:uid="{22F7995A-41FF-418A-895D-66A42ADFBCB1}"/>
    <cellStyle name="Normal 23 2 13" xfId="9530" xr:uid="{7C43B9DC-654D-4624-BEA1-CA5529A424F2}"/>
    <cellStyle name="Normal 23 2 14" xfId="9531" xr:uid="{1BCB2FE4-6B6C-43BA-8E6D-A20DD8024E14}"/>
    <cellStyle name="Normal 23 2 2" xfId="9532" xr:uid="{72BE80C0-7AE8-42CC-AA10-3B317A804912}"/>
    <cellStyle name="Normal 23 2 2 10" xfId="9533" xr:uid="{5C46D07C-A180-4189-A3E5-2E31F41CE44F}"/>
    <cellStyle name="Normal 23 2 2 11" xfId="9534" xr:uid="{D110E45E-BF48-4F76-941C-518A692F7E15}"/>
    <cellStyle name="Normal 23 2 2 2" xfId="9535" xr:uid="{19E57864-8856-4DE3-841C-FD64456A8AE5}"/>
    <cellStyle name="Normal 23 2 2 2 2" xfId="9536" xr:uid="{A95D5E7E-6789-44BD-B8C0-008781552185}"/>
    <cellStyle name="Normal 23 2 2 2 2 2" xfId="9537" xr:uid="{D4ADB3D0-8AD0-4C15-AB6F-95BDFB33F5E0}"/>
    <cellStyle name="Normal 23 2 2 2 3" xfId="9538" xr:uid="{2C143042-EB0B-4B0A-9E97-FF51DF64FA23}"/>
    <cellStyle name="Normal 23 2 2 2 4" xfId="9539" xr:uid="{C31A7412-39AA-4F03-A3A8-C5C0336842C1}"/>
    <cellStyle name="Normal 23 2 2 2 5" xfId="9540" xr:uid="{903176A4-5F72-4446-A787-A4496DD32DA0}"/>
    <cellStyle name="Normal 23 2 2 3" xfId="9541" xr:uid="{68CA6B06-896B-441F-806A-F9E14F227F00}"/>
    <cellStyle name="Normal 23 2 2 3 2" xfId="9542" xr:uid="{D2158AEE-C50C-4698-9E12-738E0437A4D2}"/>
    <cellStyle name="Normal 23 2 2 4" xfId="9543" xr:uid="{96FBFDFF-EA5B-44FD-ABDA-212EAC3780EC}"/>
    <cellStyle name="Normal 23 2 2 5" xfId="9544" xr:uid="{085DA38C-AB28-472F-BA3C-66F51A3F0ED1}"/>
    <cellStyle name="Normal 23 2 2 6" xfId="9545" xr:uid="{0398B861-607F-4A65-8805-44E0DA90BC20}"/>
    <cellStyle name="Normal 23 2 2 7" xfId="9546" xr:uid="{E356F000-A245-47C1-B72E-839020E658E7}"/>
    <cellStyle name="Normal 23 2 2 8" xfId="9547" xr:uid="{AB2384DF-3C3F-44C1-B4E6-3F1D2C385D42}"/>
    <cellStyle name="Normal 23 2 2 9" xfId="9548" xr:uid="{D9306877-7462-4A45-8E8A-7274480F7F60}"/>
    <cellStyle name="Normal 23 2 3" xfId="9549" xr:uid="{AA52A2B1-C1D4-4E69-AB6F-7CDAE5092B56}"/>
    <cellStyle name="Normal 23 2 3 2" xfId="9550" xr:uid="{B81D6AE5-044A-471C-9C52-9C7E76B3F794}"/>
    <cellStyle name="Normal 23 2 3 2 2" xfId="9551" xr:uid="{032CA4E1-4CF3-411E-B146-2CC482643FC3}"/>
    <cellStyle name="Normal 23 2 3 3" xfId="9552" xr:uid="{845E6D2E-FBF1-4F28-A59F-F444D331412E}"/>
    <cellStyle name="Normal 23 2 3 4" xfId="9553" xr:uid="{9EC9AD14-E0DF-4AE8-8647-048684EFCCEF}"/>
    <cellStyle name="Normal 23 2 3 5" xfId="9554" xr:uid="{4432872D-7E09-4A28-BABD-7CA0D8565F08}"/>
    <cellStyle name="Normal 23 2 4" xfId="9555" xr:uid="{4AD28948-27E4-4BA9-A8F5-39EAC8011552}"/>
    <cellStyle name="Normal 23 2 4 2" xfId="9556" xr:uid="{E6AC0C01-03E0-4421-8FDA-4A8DB720DE9B}"/>
    <cellStyle name="Normal 23 2 5" xfId="9557" xr:uid="{915E051A-E4A1-4260-BF8E-060FAC4D7D69}"/>
    <cellStyle name="Normal 23 2 6" xfId="9558" xr:uid="{7EB2E75A-CD51-4C77-9741-25872525791A}"/>
    <cellStyle name="Normal 23 2 7" xfId="9559" xr:uid="{A44B18B9-3DEC-4D8E-A314-6493A04F11EB}"/>
    <cellStyle name="Normal 23 2 8" xfId="9560" xr:uid="{A10083A9-10F7-450D-9408-60A94A446C77}"/>
    <cellStyle name="Normal 23 2 9" xfId="9561" xr:uid="{276899FF-24FF-4B62-A456-2CDEF0357D30}"/>
    <cellStyle name="Normal 23 3" xfId="9562" xr:uid="{3A4A3D19-6940-4BF9-A24E-1049C74B8BB1}"/>
    <cellStyle name="Normal 23 3 10" xfId="9563" xr:uid="{57945D85-D0FF-42D2-8F50-CFA566AE8AE0}"/>
    <cellStyle name="Normal 23 3 11" xfId="9564" xr:uid="{1A3B3418-49E0-4778-8127-7AC8C7F628D6}"/>
    <cellStyle name="Normal 23 3 2" xfId="9565" xr:uid="{0AA02FA5-F8C5-41FF-8A38-B0BEAEA74D1F}"/>
    <cellStyle name="Normal 23 3 2 2" xfId="9566" xr:uid="{F45D7DEB-F18C-4CA5-A9A9-C30E264FEA93}"/>
    <cellStyle name="Normal 23 3 2 2 2" xfId="9567" xr:uid="{4A839DFF-4B85-423B-A449-31FECC544E9A}"/>
    <cellStyle name="Normal 23 3 2 3" xfId="9568" xr:uid="{AD87F6B8-1E7F-4081-94B0-362E4D133B0F}"/>
    <cellStyle name="Normal 23 3 2 4" xfId="9569" xr:uid="{D0ABD6CD-3022-49C5-9A5E-6C1C42BD6AEB}"/>
    <cellStyle name="Normal 23 3 2 5" xfId="9570" xr:uid="{CED40DD9-9E7D-44DC-9A68-B93BA4328C73}"/>
    <cellStyle name="Normal 23 3 3" xfId="9571" xr:uid="{A60E0C16-9B3B-4AA8-89EE-C1B7DDC6DF18}"/>
    <cellStyle name="Normal 23 3 3 2" xfId="9572" xr:uid="{D69A43E5-158B-4824-8F10-56ECB3FA21A7}"/>
    <cellStyle name="Normal 23 3 4" xfId="9573" xr:uid="{37E17419-ECC1-4B3F-9CDD-9F12A7528E72}"/>
    <cellStyle name="Normal 23 3 5" xfId="9574" xr:uid="{22AC0784-4BAE-4436-9687-5060678229D5}"/>
    <cellStyle name="Normal 23 3 6" xfId="9575" xr:uid="{BE7F96C0-D068-4DD9-AE84-569D5B5B16AA}"/>
    <cellStyle name="Normal 23 3 7" xfId="9576" xr:uid="{F5541C16-E2B9-4570-AE4A-464F485E23D8}"/>
    <cellStyle name="Normal 23 3 8" xfId="9577" xr:uid="{19902A43-B3E4-459F-997E-42593C15C965}"/>
    <cellStyle name="Normal 23 3 9" xfId="9578" xr:uid="{AB0C97B7-390A-48E7-9DBC-C570A1EC2F97}"/>
    <cellStyle name="Normal 23 4" xfId="9579" xr:uid="{789BD147-4FAF-46F5-9790-9B533706338C}"/>
    <cellStyle name="Normal 23 4 2" xfId="9580" xr:uid="{332E175C-D2B9-40DC-A0C7-9E986BEE0029}"/>
    <cellStyle name="Normal 23 4 2 2" xfId="9581" xr:uid="{5EECA0F5-3343-4BDD-AD4B-A0506A2ED553}"/>
    <cellStyle name="Normal 23 4 3" xfId="9582" xr:uid="{146FF281-E820-47B9-A0E5-116E9E505D34}"/>
    <cellStyle name="Normal 23 4 4" xfId="9583" xr:uid="{D060FE8D-970B-4562-B287-CA1537395CD0}"/>
    <cellStyle name="Normal 23 4 5" xfId="9584" xr:uid="{2E45015C-065D-4EF4-A62C-6DD44C3E967C}"/>
    <cellStyle name="Normal 23 5" xfId="9585" xr:uid="{C3B883AA-566E-47D3-9CDD-6334B9BB2402}"/>
    <cellStyle name="Normal 23 5 2" xfId="9586" xr:uid="{EF7A2602-0D6B-42D8-B4C8-E6B9A4D45C20}"/>
    <cellStyle name="Normal 23 6" xfId="9587" xr:uid="{B1771074-7758-45BA-8E9D-85D28B0B340D}"/>
    <cellStyle name="Normal 23 7" xfId="9588" xr:uid="{695DF44C-B433-42EB-8DF5-45D6BA055E73}"/>
    <cellStyle name="Normal 23 8" xfId="9589" xr:uid="{4442FA00-C4DF-4F54-9EBF-5C8EA99A9352}"/>
    <cellStyle name="Normal 23 9" xfId="9590" xr:uid="{DA651E6B-7465-45B7-8430-E8A822D59823}"/>
    <cellStyle name="Normal 24" xfId="9591" xr:uid="{BF54B1A9-9B3F-42F7-B40E-854CC0976D99}"/>
    <cellStyle name="Normal 24 2" xfId="9592" xr:uid="{6BE2505B-D2EE-4DC2-B168-73F51532A538}"/>
    <cellStyle name="Normal 24 2 2" xfId="9593" xr:uid="{CB3E29AC-A21D-430E-840F-57313CA3E5D1}"/>
    <cellStyle name="Normal 24 3" xfId="9594" xr:uid="{360DAD85-4541-4FA0-965B-A43532324C68}"/>
    <cellStyle name="Normal 24 4" xfId="9595" xr:uid="{E63A93D5-7BB8-4932-9D23-945CA6781129}"/>
    <cellStyle name="Normal 25" xfId="9596" xr:uid="{897874A3-317C-4BE4-89B1-4E4C700E8B2C}"/>
    <cellStyle name="Normal 25 2" xfId="9597" xr:uid="{B39FABBC-A204-4E5E-A665-1725AA92AC04}"/>
    <cellStyle name="Normal 25 2 2" xfId="9598" xr:uid="{4AC48CEC-10B5-472D-93A2-B1DC0526E111}"/>
    <cellStyle name="Normal 25 3" xfId="9599" xr:uid="{55E86CFF-FC39-4F74-86E1-05AC5BCD7A6B}"/>
    <cellStyle name="Normal 25 4" xfId="9600" xr:uid="{E3DD8A12-E635-42CD-ADF1-B5F99530F900}"/>
    <cellStyle name="Normal 25 5" xfId="9601" xr:uid="{395F0ADA-7C7E-4528-9B6E-B5CCD0589793}"/>
    <cellStyle name="Normal 26" xfId="9602" xr:uid="{B9C8895F-0CE6-49B7-AF90-37CC8C3FC596}"/>
    <cellStyle name="Normal 26 2" xfId="9603" xr:uid="{F108C769-F0BE-4095-A43A-80037D7F8956}"/>
    <cellStyle name="Normal 26 2 2" xfId="9604" xr:uid="{7EA2C469-8A37-43A0-A636-96C77022B78A}"/>
    <cellStyle name="Normal 26 3" xfId="9605" xr:uid="{28F87882-CD81-4371-8D47-B8E972EE9624}"/>
    <cellStyle name="Normal 26 4" xfId="9606" xr:uid="{15C9BFA3-B36C-4624-B6BB-6D4D2635E2BB}"/>
    <cellStyle name="Normal 27" xfId="9607" xr:uid="{AB5B9D36-7F2B-4AAE-87D9-9597ADA311E6}"/>
    <cellStyle name="Normal 27 10" xfId="9608" xr:uid="{11528095-BF2C-406E-BE95-DBC54C1B5E7B}"/>
    <cellStyle name="Normal 27 11" xfId="9609" xr:uid="{747A3123-15BE-4F18-BB69-378E03E247EF}"/>
    <cellStyle name="Normal 27 12" xfId="9610" xr:uid="{08554B7E-5784-4367-BE81-F832B72B089B}"/>
    <cellStyle name="Normal 27 13" xfId="9611" xr:uid="{8235DF70-E9BF-4EE3-965D-A34C3795A0BB}"/>
    <cellStyle name="Normal 27 14" xfId="9612" xr:uid="{08E9370B-CB02-42FD-9B99-07244360D6E8}"/>
    <cellStyle name="Normal 27 15" xfId="9613" xr:uid="{889E3A1D-6CBC-4410-83D4-0FACE3203401}"/>
    <cellStyle name="Normal 27 16" xfId="9614" xr:uid="{DDD7F83F-72CF-4F64-839D-A29629C46673}"/>
    <cellStyle name="Normal 27 2" xfId="9615" xr:uid="{2EB71A7E-7514-48D7-9227-428C6D1C3480}"/>
    <cellStyle name="Normal 27 2 10" xfId="9616" xr:uid="{329D64D9-1546-46F7-9F94-0C653B3E06FB}"/>
    <cellStyle name="Normal 27 2 11" xfId="9617" xr:uid="{79950078-1904-4DBB-8CC3-B9AC47E9C027}"/>
    <cellStyle name="Normal 27 2 12" xfId="9618" xr:uid="{D2F4BB5D-6F65-4ECA-ABF9-3A23D75A417E}"/>
    <cellStyle name="Normal 27 2 13" xfId="9619" xr:uid="{2E636492-F151-4CCF-B428-8165A418F15F}"/>
    <cellStyle name="Normal 27 2 2" xfId="9620" xr:uid="{866532C3-0C97-4764-B3E8-7E07BEE3216D}"/>
    <cellStyle name="Normal 27 2 2 10" xfId="9621" xr:uid="{609BAE74-EB60-457A-9E9A-0F69691CEDF2}"/>
    <cellStyle name="Normal 27 2 2 11" xfId="9622" xr:uid="{0043B59F-1DDC-47B2-958A-F1604438BEE5}"/>
    <cellStyle name="Normal 27 2 2 2" xfId="9623" xr:uid="{40F97426-6289-46DC-9E98-3462F514781D}"/>
    <cellStyle name="Normal 27 2 2 2 2" xfId="9624" xr:uid="{07305F5B-C4A3-4C0A-BCFC-99769B127D86}"/>
    <cellStyle name="Normal 27 2 2 2 2 2" xfId="9625" xr:uid="{84F44134-4FB4-4B5C-A2A6-B5274C1F52BB}"/>
    <cellStyle name="Normal 27 2 2 2 3" xfId="9626" xr:uid="{0CB409B7-7973-433F-B8DC-46AE5655E6A8}"/>
    <cellStyle name="Normal 27 2 2 2 4" xfId="9627" xr:uid="{86DA6E57-BF2B-47A3-9C72-7BA10BFAB1AE}"/>
    <cellStyle name="Normal 27 2 2 2 5" xfId="9628" xr:uid="{7991C2B1-6C40-4F4F-A8A0-3A34CDBBDAA8}"/>
    <cellStyle name="Normal 27 2 2 3" xfId="9629" xr:uid="{4814F71B-13A3-49C4-9028-7F804E74E9DB}"/>
    <cellStyle name="Normal 27 2 2 3 2" xfId="9630" xr:uid="{28E04E3B-3C43-415E-8B7E-581CF16A79D2}"/>
    <cellStyle name="Normal 27 2 2 4" xfId="9631" xr:uid="{930D6759-649B-4B1F-A837-94B030AA4CAD}"/>
    <cellStyle name="Normal 27 2 2 5" xfId="9632" xr:uid="{31112CAA-D1A3-4BBB-85CD-10CED52C3A85}"/>
    <cellStyle name="Normal 27 2 2 6" xfId="9633" xr:uid="{752D69FE-5D33-4A57-AF39-643F9069DC41}"/>
    <cellStyle name="Normal 27 2 2 7" xfId="9634" xr:uid="{F6780D63-BDB0-4268-B94A-2C5BA690A649}"/>
    <cellStyle name="Normal 27 2 2 8" xfId="9635" xr:uid="{F4AD4769-38D4-4B14-A4A7-29DD841374EC}"/>
    <cellStyle name="Normal 27 2 2 9" xfId="9636" xr:uid="{221E1683-D0AB-433A-BF36-4C9C4C343867}"/>
    <cellStyle name="Normal 27 2 3" xfId="9637" xr:uid="{8855C62A-5451-480A-AB2E-702A9EB5D737}"/>
    <cellStyle name="Normal 27 2 3 2" xfId="9638" xr:uid="{B51AE1A3-48D5-453D-8FCB-06145FCD837E}"/>
    <cellStyle name="Normal 27 2 3 2 2" xfId="9639" xr:uid="{E6A8370A-02FD-4592-B206-E17701180A26}"/>
    <cellStyle name="Normal 27 2 3 3" xfId="9640" xr:uid="{C8FCADF7-801F-486F-8F2C-ABCDC1734948}"/>
    <cellStyle name="Normal 27 2 3 4" xfId="9641" xr:uid="{637AFB7E-58BD-4D5F-9942-8A0D6C654F34}"/>
    <cellStyle name="Normal 27 2 3 5" xfId="9642" xr:uid="{2E2AB8F7-9896-4A63-93CB-51A8F30DABF1}"/>
    <cellStyle name="Normal 27 2 4" xfId="9643" xr:uid="{B52F4A5B-8F90-4DD8-AE02-3D5932A87C9D}"/>
    <cellStyle name="Normal 27 2 4 2" xfId="9644" xr:uid="{7646DC9B-247C-4FFC-9EA8-050EA8312348}"/>
    <cellStyle name="Normal 27 2 5" xfId="9645" xr:uid="{A60ED7A0-EB1A-4D63-9ADE-CF29A35298BE}"/>
    <cellStyle name="Normal 27 2 6" xfId="9646" xr:uid="{469D6EF8-56D2-4D64-945E-F9D347D45D4E}"/>
    <cellStyle name="Normal 27 2 7" xfId="9647" xr:uid="{92C197E2-B2A9-4364-B98F-A43C91C9EEBE}"/>
    <cellStyle name="Normal 27 2 8" xfId="9648" xr:uid="{069805A2-D8F2-4756-B473-7AFEDA57DAC0}"/>
    <cellStyle name="Normal 27 2 9" xfId="9649" xr:uid="{C5421EA6-6944-4FE1-AF07-E48AA1E2BF3C}"/>
    <cellStyle name="Normal 27 3" xfId="9650" xr:uid="{DAFB0436-682E-4E6E-B37D-5B0684B40AB1}"/>
    <cellStyle name="Normal 27 3 10" xfId="9651" xr:uid="{AD30D07E-3DD8-4B3E-AB1C-43C066D0A7F0}"/>
    <cellStyle name="Normal 27 3 11" xfId="9652" xr:uid="{156818BC-B524-4A12-A8E1-48445CF4DD5B}"/>
    <cellStyle name="Normal 27 3 2" xfId="9653" xr:uid="{EAB36FD4-9780-4CA2-8D97-16A9352CCAD6}"/>
    <cellStyle name="Normal 27 3 2 2" xfId="9654" xr:uid="{263F2A77-CAB1-4E47-997D-93EF3FCFC491}"/>
    <cellStyle name="Normal 27 3 2 2 2" xfId="9655" xr:uid="{4441B49F-E3FB-40E0-AF23-2F7B5549F828}"/>
    <cellStyle name="Normal 27 3 2 3" xfId="9656" xr:uid="{44D467FE-DBED-4E0D-AA96-8AFB3F680899}"/>
    <cellStyle name="Normal 27 3 2 4" xfId="9657" xr:uid="{A9EEA959-751E-41B9-8510-7DBB2686C76A}"/>
    <cellStyle name="Normal 27 3 2 5" xfId="9658" xr:uid="{A7389BA9-5998-419B-AA57-C2A9F0FD4F61}"/>
    <cellStyle name="Normal 27 3 3" xfId="9659" xr:uid="{CAF1FF71-6B13-4606-8C00-BD0AFF3C2A1F}"/>
    <cellStyle name="Normal 27 3 3 2" xfId="9660" xr:uid="{5DA84AD8-0BB4-4B2D-A472-A6C3AB24CFBF}"/>
    <cellStyle name="Normal 27 3 4" xfId="9661" xr:uid="{EF740E5B-05BB-4BD3-BD08-5DBB9E7A83EC}"/>
    <cellStyle name="Normal 27 3 5" xfId="9662" xr:uid="{082EDB82-7AFC-496F-B7EC-85508E34A8F5}"/>
    <cellStyle name="Normal 27 3 6" xfId="9663" xr:uid="{A68D03A2-3AAD-469D-B21E-FCB9784E62D2}"/>
    <cellStyle name="Normal 27 3 7" xfId="9664" xr:uid="{2E47509E-9F63-4C90-8D27-CD7CB349322B}"/>
    <cellStyle name="Normal 27 3 8" xfId="9665" xr:uid="{C5885EF6-6DD7-4AA6-83D8-D47B7425F3AC}"/>
    <cellStyle name="Normal 27 3 9" xfId="9666" xr:uid="{72664649-1798-4052-A0B2-33157D74EBE0}"/>
    <cellStyle name="Normal 27 4" xfId="9667" xr:uid="{684D43B0-3443-4AC0-BC8C-ED74CD88C193}"/>
    <cellStyle name="Normal 27 4 2" xfId="9668" xr:uid="{5F2D87FA-0BE0-4D75-856A-3DAD75C83546}"/>
    <cellStyle name="Normal 27 4 2 2" xfId="9669" xr:uid="{70AD3B28-A543-43EF-99D2-E616A0C56D6B}"/>
    <cellStyle name="Normal 27 4 3" xfId="9670" xr:uid="{FC845B11-A965-49A3-AFFE-E7D9DB167F71}"/>
    <cellStyle name="Normal 27 4 4" xfId="9671" xr:uid="{364DF46C-B089-455C-8638-1C05E8CB2127}"/>
    <cellStyle name="Normal 27 4 5" xfId="9672" xr:uid="{3E3C871B-F07F-4123-9DE4-0C6A8697FA05}"/>
    <cellStyle name="Normal 27 5" xfId="9673" xr:uid="{DDEDEC37-5EA8-4044-BBDD-48F694BA1E94}"/>
    <cellStyle name="Normal 27 5 2" xfId="9674" xr:uid="{02743110-1C57-46F5-A48C-E10D8AEC5AB7}"/>
    <cellStyle name="Normal 27 6" xfId="9675" xr:uid="{28B19669-B6A1-49F5-BC2D-27B2B1E69E7C}"/>
    <cellStyle name="Normal 27 7" xfId="9676" xr:uid="{801412C1-863D-419E-8ACA-E7A59EA1D6F2}"/>
    <cellStyle name="Normal 27 8" xfId="9677" xr:uid="{52B8E316-06B6-482A-A31D-B68E894365C0}"/>
    <cellStyle name="Normal 27 9" xfId="9678" xr:uid="{7FB89540-AD8C-4355-ABBB-B291BC79D010}"/>
    <cellStyle name="Normal 28" xfId="9679" xr:uid="{52B4BDC9-938A-4380-BBD9-A4E5D2ED709D}"/>
    <cellStyle name="Normal 28 2" xfId="9680" xr:uid="{D6721034-7D13-426C-A456-C36F80974785}"/>
    <cellStyle name="Normal 28 2 2" xfId="9681" xr:uid="{5A604CFD-6563-4E3A-A5D6-1679BA9B7D2E}"/>
    <cellStyle name="Normal 28 3" xfId="9682" xr:uid="{24C8FA13-0237-4E1F-83C4-0FDB21E6AB4E}"/>
    <cellStyle name="Normal 28 4" xfId="9683" xr:uid="{D6D11B44-82AC-41B4-8E33-FC3FA4158347}"/>
    <cellStyle name="Normal 29" xfId="9684" xr:uid="{96ECA9D7-0CD3-4483-94E8-E36E526129E3}"/>
    <cellStyle name="Normal 29 2" xfId="9685" xr:uid="{3B89072C-9772-4992-ADA8-0BFD28CB57FB}"/>
    <cellStyle name="Normal 29 2 2" xfId="9686" xr:uid="{4E246A28-CEBF-4784-BCB8-D42B972D3A34}"/>
    <cellStyle name="Normal 29 3" xfId="9687" xr:uid="{32BEB868-5561-40D1-A106-1A00EA9548BC}"/>
    <cellStyle name="Normal 29 4" xfId="9688" xr:uid="{036DC3B1-8026-4787-B23B-E83F25D3F2ED}"/>
    <cellStyle name="Normal 3" xfId="9689" xr:uid="{C5BD2322-1F42-4F39-A449-CF8348A14C7F}"/>
    <cellStyle name="Normal 3 10" xfId="9690" xr:uid="{E6ADE1E2-2B8A-4958-897D-8FBE5AB12ED7}"/>
    <cellStyle name="Normal 3 10 10" xfId="9691" xr:uid="{13065D4F-C96E-4BB9-A64C-721CC5187F32}"/>
    <cellStyle name="Normal 3 10 11" xfId="9692" xr:uid="{8BFEAA4F-FF81-4FAC-B78D-B9DF7A0DD767}"/>
    <cellStyle name="Normal 3 10 12" xfId="9693" xr:uid="{E21D9883-C9BC-431F-B34E-38C145FB1704}"/>
    <cellStyle name="Normal 3 10 13" xfId="9694" xr:uid="{A9EC4CD9-E36C-4167-9B38-98DF6420F331}"/>
    <cellStyle name="Normal 3 10 14" xfId="9695" xr:uid="{B34F7D40-B588-49E0-B336-01E7DF3B2487}"/>
    <cellStyle name="Normal 3 10 2" xfId="9696" xr:uid="{9BA734BC-D135-4F98-BFE2-82851C527E50}"/>
    <cellStyle name="Normal 3 10 2 10" xfId="9697" xr:uid="{E6C26B7A-84F2-4354-A454-F4B317E02B83}"/>
    <cellStyle name="Normal 3 10 2 11" xfId="9698" xr:uid="{669F01DD-0F72-435B-A200-9B52074801F4}"/>
    <cellStyle name="Normal 3 10 2 12" xfId="9699" xr:uid="{2027B200-2E62-4E0A-87EC-B9395F75C8C1}"/>
    <cellStyle name="Normal 3 10 2 13" xfId="9700" xr:uid="{DD69B9B5-1B7B-47AA-B574-FD8448BA4775}"/>
    <cellStyle name="Normal 3 10 2 2" xfId="9701" xr:uid="{D0231D36-2BAC-4ACD-A95A-9C7CC7A498F0}"/>
    <cellStyle name="Normal 3 10 2 2 10" xfId="9702" xr:uid="{55FE319E-A1C0-49D5-8173-E429B2B2C13E}"/>
    <cellStyle name="Normal 3 10 2 2 11" xfId="9703" xr:uid="{1F81A40D-92A3-4B4C-AE9B-4B86BD1BDDD5}"/>
    <cellStyle name="Normal 3 10 2 2 2" xfId="9704" xr:uid="{10859C89-DA27-4B8C-8250-E273CD2FB695}"/>
    <cellStyle name="Normal 3 10 2 2 2 2" xfId="9705" xr:uid="{17FE1FDF-3A6C-441C-8241-8B72D9C6778C}"/>
    <cellStyle name="Normal 3 10 2 2 2 2 2" xfId="9706" xr:uid="{958761FE-E3C8-4D91-9053-4755A810AFED}"/>
    <cellStyle name="Normal 3 10 2 2 2 3" xfId="9707" xr:uid="{04A291C4-C385-4E2A-BD86-27C934B7CAC5}"/>
    <cellStyle name="Normal 3 10 2 2 2 4" xfId="9708" xr:uid="{C0B71B66-E08F-4F4F-A5AD-1005571B447C}"/>
    <cellStyle name="Normal 3 10 2 2 2 5" xfId="9709" xr:uid="{4805A4CE-2FC3-4E8C-849E-FF1C3319C3A1}"/>
    <cellStyle name="Normal 3 10 2 2 3" xfId="9710" xr:uid="{5471054B-2200-44E3-BD61-2B26C6B75C45}"/>
    <cellStyle name="Normal 3 10 2 2 3 2" xfId="9711" xr:uid="{259A875A-1047-43D8-AF9D-56F3150B312E}"/>
    <cellStyle name="Normal 3 10 2 2 4" xfId="9712" xr:uid="{2C701190-1687-4727-975E-FB82FBD96FB1}"/>
    <cellStyle name="Normal 3 10 2 2 5" xfId="9713" xr:uid="{D8811957-D336-48E4-93EB-C79638F6EA82}"/>
    <cellStyle name="Normal 3 10 2 2 6" xfId="9714" xr:uid="{C4C56171-BD16-4655-92C8-21FF76E11DE7}"/>
    <cellStyle name="Normal 3 10 2 2 7" xfId="9715" xr:uid="{3D970CC6-4D6B-4130-8F93-018E554486D6}"/>
    <cellStyle name="Normal 3 10 2 2 8" xfId="9716" xr:uid="{DCD6CBA0-CCA3-4CF1-9916-3924621C6346}"/>
    <cellStyle name="Normal 3 10 2 2 9" xfId="9717" xr:uid="{41ADE31E-8E5C-4003-8F7B-5E1B5D0D42D0}"/>
    <cellStyle name="Normal 3 10 2 3" xfId="9718" xr:uid="{94E7BA83-6E14-4094-9C75-A4BC805CEFB8}"/>
    <cellStyle name="Normal 3 10 2 3 2" xfId="9719" xr:uid="{1BC9A759-DB6C-4A79-81C9-244B6B84C395}"/>
    <cellStyle name="Normal 3 10 2 3 2 2" xfId="9720" xr:uid="{7CA50BB0-D10A-4DB2-875B-FDA5CAE8A676}"/>
    <cellStyle name="Normal 3 10 2 3 3" xfId="9721" xr:uid="{3A706F4F-AACB-4A78-93F6-010C8E79608E}"/>
    <cellStyle name="Normal 3 10 2 3 4" xfId="9722" xr:uid="{0962D001-4A57-4322-8219-F15B6A2F5B84}"/>
    <cellStyle name="Normal 3 10 2 3 5" xfId="9723" xr:uid="{9875EFD3-C522-4126-9C10-EA4D40C3F08D}"/>
    <cellStyle name="Normal 3 10 2 4" xfId="9724" xr:uid="{9C6B9F51-6D13-48CA-8BCA-C23A597DEFC9}"/>
    <cellStyle name="Normal 3 10 2 4 2" xfId="9725" xr:uid="{4DABB42A-3639-4E14-86FB-935D152AE179}"/>
    <cellStyle name="Normal 3 10 2 5" xfId="9726" xr:uid="{BE7390BA-4A69-4671-9075-2E37E38CA206}"/>
    <cellStyle name="Normal 3 10 2 6" xfId="9727" xr:uid="{C838EE6B-F801-40FD-B704-99B034551542}"/>
    <cellStyle name="Normal 3 10 2 7" xfId="9728" xr:uid="{D0FB9A65-0484-464B-8112-82B5538ABD0C}"/>
    <cellStyle name="Normal 3 10 2 8" xfId="9729" xr:uid="{E777FA6C-850B-49D6-8E79-1C8AD16D43CE}"/>
    <cellStyle name="Normal 3 10 2 9" xfId="9730" xr:uid="{D60A1D6A-8820-4300-9145-9A769EED4222}"/>
    <cellStyle name="Normal 3 10 3" xfId="9731" xr:uid="{916C2C3B-FA7E-40A9-90CD-6BED6AB09DC7}"/>
    <cellStyle name="Normal 3 10 3 10" xfId="9732" xr:uid="{32F91D4E-E5D6-470C-B75C-7EEE976D7278}"/>
    <cellStyle name="Normal 3 10 3 11" xfId="9733" xr:uid="{EF19BCE5-6839-4443-A890-6C82CCB45677}"/>
    <cellStyle name="Normal 3 10 3 2" xfId="9734" xr:uid="{097122F0-CAEB-443B-A03F-7DD3BD7D973A}"/>
    <cellStyle name="Normal 3 10 3 2 2" xfId="9735" xr:uid="{D39FE5D5-2B20-4676-A9F1-5794592C7486}"/>
    <cellStyle name="Normal 3 10 3 2 2 2" xfId="9736" xr:uid="{85D2801B-CC69-4BBE-ABC1-BA580BFF0BC2}"/>
    <cellStyle name="Normal 3 10 3 2 3" xfId="9737" xr:uid="{B2D40C8F-4A43-4814-85F8-EB4B8A4989AD}"/>
    <cellStyle name="Normal 3 10 3 2 4" xfId="9738" xr:uid="{B4670453-D493-4989-A2D7-18D418C47808}"/>
    <cellStyle name="Normal 3 10 3 2 5" xfId="9739" xr:uid="{C9D6D708-E061-431E-B49E-4A44208AF5E6}"/>
    <cellStyle name="Normal 3 10 3 3" xfId="9740" xr:uid="{5A7D3A8E-5950-4927-B400-430103D34705}"/>
    <cellStyle name="Normal 3 10 3 3 2" xfId="9741" xr:uid="{F19E1D6E-AB00-49FC-A5AC-E55DEA6FE19B}"/>
    <cellStyle name="Normal 3 10 3 4" xfId="9742" xr:uid="{930BE195-9B48-46B7-9E7F-C33591551440}"/>
    <cellStyle name="Normal 3 10 3 5" xfId="9743" xr:uid="{80E492CF-D0B4-46C7-8358-648D8046836B}"/>
    <cellStyle name="Normal 3 10 3 6" xfId="9744" xr:uid="{887BC165-0DE2-4E83-BA45-2FEFF1A835FF}"/>
    <cellStyle name="Normal 3 10 3 7" xfId="9745" xr:uid="{A96B27D2-B77D-40BC-8104-06CA01DC980F}"/>
    <cellStyle name="Normal 3 10 3 8" xfId="9746" xr:uid="{33CCB54F-8E51-4815-A103-073F7497139A}"/>
    <cellStyle name="Normal 3 10 3 9" xfId="9747" xr:uid="{3EA57685-76AB-43B3-A92A-546F21B96D4C}"/>
    <cellStyle name="Normal 3 10 4" xfId="9748" xr:uid="{F5F1F898-968D-4638-A4E0-03B501356AF5}"/>
    <cellStyle name="Normal 3 10 4 2" xfId="9749" xr:uid="{9DDDE3C7-088A-42B8-904F-8AF7129CFA0C}"/>
    <cellStyle name="Normal 3 10 4 2 2" xfId="9750" xr:uid="{628D3422-A723-4360-9ED3-FDB432B436ED}"/>
    <cellStyle name="Normal 3 10 4 3" xfId="9751" xr:uid="{BC8F6C88-6CB3-4CF3-919E-ADFC67FFF5E4}"/>
    <cellStyle name="Normal 3 10 4 4" xfId="9752" xr:uid="{B05ADD4D-CF6E-46DD-98F7-4A830991443D}"/>
    <cellStyle name="Normal 3 10 4 5" xfId="9753" xr:uid="{419A4BE3-E745-4F92-81E0-5F338E3F18EA}"/>
    <cellStyle name="Normal 3 10 5" xfId="9754" xr:uid="{D8DFED72-3D2F-4B6E-BBE0-EB712EDF5A76}"/>
    <cellStyle name="Normal 3 10 5 2" xfId="9755" xr:uid="{DE7250E3-980B-469B-AB5A-CF7D12B0C6BE}"/>
    <cellStyle name="Normal 3 10 6" xfId="9756" xr:uid="{73C5A3F8-9847-41EF-8445-93B6B48FE22A}"/>
    <cellStyle name="Normal 3 10 7" xfId="9757" xr:uid="{580E702F-C6BE-415E-AC3C-13D07D4C652D}"/>
    <cellStyle name="Normal 3 10 8" xfId="9758" xr:uid="{249C8A67-5F49-49B9-B993-C9F94428BD9B}"/>
    <cellStyle name="Normal 3 10 9" xfId="9759" xr:uid="{EF7E46A1-735A-41F1-872B-EF475001E986}"/>
    <cellStyle name="Normal 3 11" xfId="9760" xr:uid="{C5DC046B-6094-4017-BBF5-431E37EC3059}"/>
    <cellStyle name="Normal 3 11 10" xfId="9761" xr:uid="{A4409290-5C35-4790-9001-574034FFCEA3}"/>
    <cellStyle name="Normal 3 11 11" xfId="9762" xr:uid="{C040CA38-2380-4855-9183-9EC00F8AFA60}"/>
    <cellStyle name="Normal 3 11 12" xfId="9763" xr:uid="{6A9AECFE-BB9A-479B-B45D-8D54F9CBB5C9}"/>
    <cellStyle name="Normal 3 11 13" xfId="9764" xr:uid="{7803E620-67FA-4080-8C4E-AB9662883475}"/>
    <cellStyle name="Normal 3 11 14" xfId="9765" xr:uid="{D9D4F1BD-051E-4497-9ED4-3A2DB4715DF8}"/>
    <cellStyle name="Normal 3 11 2" xfId="9766" xr:uid="{AC4CA895-9B07-4321-82AC-9FE597807FCE}"/>
    <cellStyle name="Normal 3 11 2 10" xfId="9767" xr:uid="{42B56085-BB64-4459-85D3-EB13C06CCF67}"/>
    <cellStyle name="Normal 3 11 2 11" xfId="9768" xr:uid="{A48BFA63-0641-45B5-93CF-221223EF435E}"/>
    <cellStyle name="Normal 3 11 2 12" xfId="9769" xr:uid="{F4E701DC-94AB-497E-BBA9-4D0A39D7C64A}"/>
    <cellStyle name="Normal 3 11 2 13" xfId="9770" xr:uid="{DC637FFD-B0D0-464C-8400-D242B2DC2B66}"/>
    <cellStyle name="Normal 3 11 2 2" xfId="9771" xr:uid="{148D7BA7-27D0-4E29-8583-DEC7A9D0E798}"/>
    <cellStyle name="Normal 3 11 2 2 10" xfId="9772" xr:uid="{E5DD0DCA-4820-4935-9434-B8C970611490}"/>
    <cellStyle name="Normal 3 11 2 2 11" xfId="9773" xr:uid="{9A9F5B4F-DC8E-429B-843F-5B72F50E86B5}"/>
    <cellStyle name="Normal 3 11 2 2 2" xfId="9774" xr:uid="{F1FB8227-6F97-4954-B452-4FCFAD6C4E77}"/>
    <cellStyle name="Normal 3 11 2 2 2 2" xfId="9775" xr:uid="{1B147034-566C-48FB-899E-3C18B1F25FE0}"/>
    <cellStyle name="Normal 3 11 2 2 2 2 2" xfId="9776" xr:uid="{077665CD-9995-4DF5-B4B5-78FEDD5A9771}"/>
    <cellStyle name="Normal 3 11 2 2 2 3" xfId="9777" xr:uid="{1DDE64D3-6E97-436F-A96B-2A36F6EE65EA}"/>
    <cellStyle name="Normal 3 11 2 2 2 4" xfId="9778" xr:uid="{F843AE65-797C-49D1-8569-D760AF6C0D2F}"/>
    <cellStyle name="Normal 3 11 2 2 2 5" xfId="9779" xr:uid="{A41F0BDF-2BC7-4548-89AC-86843C467A04}"/>
    <cellStyle name="Normal 3 11 2 2 3" xfId="9780" xr:uid="{A7A8371D-E147-4563-8664-FBE1C545CA1D}"/>
    <cellStyle name="Normal 3 11 2 2 3 2" xfId="9781" xr:uid="{E9EEC009-7BE3-466F-AB37-09309A3E7490}"/>
    <cellStyle name="Normal 3 11 2 2 4" xfId="9782" xr:uid="{F7B2828B-B28F-47FE-A313-4D7E50B0B1D7}"/>
    <cellStyle name="Normal 3 11 2 2 5" xfId="9783" xr:uid="{08881109-BF8C-4E15-9D2D-10CFFEFAB108}"/>
    <cellStyle name="Normal 3 11 2 2 6" xfId="9784" xr:uid="{02CCB206-E2D5-4016-B101-ABD406C29858}"/>
    <cellStyle name="Normal 3 11 2 2 7" xfId="9785" xr:uid="{98F99714-A7F9-46B4-9536-998C48CE8F86}"/>
    <cellStyle name="Normal 3 11 2 2 8" xfId="9786" xr:uid="{6095EEA0-7555-4179-A51D-7A2A86DC4D30}"/>
    <cellStyle name="Normal 3 11 2 2 9" xfId="9787" xr:uid="{52D4925E-796A-4C9C-9DE7-5E63237D6FD6}"/>
    <cellStyle name="Normal 3 11 2 3" xfId="9788" xr:uid="{98E4E6E8-1416-473D-BFDD-1375CD565E9D}"/>
    <cellStyle name="Normal 3 11 2 3 2" xfId="9789" xr:uid="{CED008BC-8EEE-43CA-93FA-7F140069EFAC}"/>
    <cellStyle name="Normal 3 11 2 3 2 2" xfId="9790" xr:uid="{4B3CF15C-B425-4E04-B1D3-0EA9A5A6BDF9}"/>
    <cellStyle name="Normal 3 11 2 3 3" xfId="9791" xr:uid="{73143160-5FFE-4AAE-8933-6DD36CA3BD6F}"/>
    <cellStyle name="Normal 3 11 2 3 4" xfId="9792" xr:uid="{DAA66E60-B441-4A5D-96EE-C7AF5D30A80D}"/>
    <cellStyle name="Normal 3 11 2 3 5" xfId="9793" xr:uid="{4B39C6DA-B50B-407F-9E19-005CDF057F80}"/>
    <cellStyle name="Normal 3 11 2 4" xfId="9794" xr:uid="{9ABCF0CC-250A-4096-B988-315D732D83D6}"/>
    <cellStyle name="Normal 3 11 2 4 2" xfId="9795" xr:uid="{B01982B9-EB16-40B7-A969-92410CA9C967}"/>
    <cellStyle name="Normal 3 11 2 5" xfId="9796" xr:uid="{F52941F2-20CA-4891-9529-E7D137F865B2}"/>
    <cellStyle name="Normal 3 11 2 6" xfId="9797" xr:uid="{34C56D15-D0D3-4078-95E3-9391D5D7DCFE}"/>
    <cellStyle name="Normal 3 11 2 7" xfId="9798" xr:uid="{3AA46778-4024-432A-B37F-A9167FA680D0}"/>
    <cellStyle name="Normal 3 11 2 8" xfId="9799" xr:uid="{AAEE9F09-A8D3-4E3D-AECB-F86D0AE5C1D4}"/>
    <cellStyle name="Normal 3 11 2 9" xfId="9800" xr:uid="{FC497B07-98E2-406B-9319-56251F3F83AC}"/>
    <cellStyle name="Normal 3 11 3" xfId="9801" xr:uid="{464E3103-24DB-4A33-A005-F4754966BCDE}"/>
    <cellStyle name="Normal 3 11 3 10" xfId="9802" xr:uid="{39F25B96-7628-4771-A011-1292BC2D483E}"/>
    <cellStyle name="Normal 3 11 3 11" xfId="9803" xr:uid="{F449E581-C272-4688-9B27-F65B43256BAB}"/>
    <cellStyle name="Normal 3 11 3 2" xfId="9804" xr:uid="{11E23C4D-7968-4B46-9D15-AED70B1F47CA}"/>
    <cellStyle name="Normal 3 11 3 2 2" xfId="9805" xr:uid="{3E432228-DA15-4C2B-927B-7346310197C4}"/>
    <cellStyle name="Normal 3 11 3 2 2 2" xfId="9806" xr:uid="{9DDAD9CA-161F-4607-95A7-2E158A38AB40}"/>
    <cellStyle name="Normal 3 11 3 2 3" xfId="9807" xr:uid="{260610D3-B6E3-4FDD-9982-1A1EFA171D64}"/>
    <cellStyle name="Normal 3 11 3 2 4" xfId="9808" xr:uid="{016F3EDF-E5A8-4600-995E-0CF22DBDC736}"/>
    <cellStyle name="Normal 3 11 3 2 5" xfId="9809" xr:uid="{578EE682-E91A-4080-A3D2-0B6A81A5B966}"/>
    <cellStyle name="Normal 3 11 3 3" xfId="9810" xr:uid="{EF9E26D3-5679-4979-89E4-5177A3F49668}"/>
    <cellStyle name="Normal 3 11 3 3 2" xfId="9811" xr:uid="{C28FE686-0CCE-4D61-B011-21D545CDA8DA}"/>
    <cellStyle name="Normal 3 11 3 4" xfId="9812" xr:uid="{994F1414-FD6E-4082-9829-7C27B6FA5CB7}"/>
    <cellStyle name="Normal 3 11 3 5" xfId="9813" xr:uid="{E56A6163-41E1-462D-A7D4-6AD80841A6EB}"/>
    <cellStyle name="Normal 3 11 3 6" xfId="9814" xr:uid="{39CCCF9A-D4CA-4F15-A89E-FF88BDD89504}"/>
    <cellStyle name="Normal 3 11 3 7" xfId="9815" xr:uid="{F4950F1B-6DBE-4050-965A-F94ABF734F8D}"/>
    <cellStyle name="Normal 3 11 3 8" xfId="9816" xr:uid="{2190963E-7BC5-41EB-BA21-76F9DA455CA8}"/>
    <cellStyle name="Normal 3 11 3 9" xfId="9817" xr:uid="{799B69B8-E61E-4EA8-80E5-E10145E0C8E5}"/>
    <cellStyle name="Normal 3 11 4" xfId="9818" xr:uid="{463AB9C5-AAC1-4492-8289-F76D9421AB44}"/>
    <cellStyle name="Normal 3 11 4 2" xfId="9819" xr:uid="{DBD39F73-2118-4657-8FE1-B1122AA014A1}"/>
    <cellStyle name="Normal 3 11 4 2 2" xfId="9820" xr:uid="{BBFA43B3-A77F-4AC6-95C2-3EAA8B18BE19}"/>
    <cellStyle name="Normal 3 11 4 3" xfId="9821" xr:uid="{C917D38C-3B99-4339-A3B3-580048645BEF}"/>
    <cellStyle name="Normal 3 11 4 4" xfId="9822" xr:uid="{7E65BD97-4685-48E3-B169-E8D2A03D2F70}"/>
    <cellStyle name="Normal 3 11 4 5" xfId="9823" xr:uid="{28ADC62F-0D49-4611-816D-64022E9F5AA5}"/>
    <cellStyle name="Normal 3 11 5" xfId="9824" xr:uid="{23514CB1-C67E-4C7C-8D6E-9E7FEC68CD33}"/>
    <cellStyle name="Normal 3 11 5 2" xfId="9825" xr:uid="{6DB7BE5D-6BD8-4CFC-86D6-A5A99A65346F}"/>
    <cellStyle name="Normal 3 11 6" xfId="9826" xr:uid="{9C8043F5-4BE9-4AA7-8906-89A6A031825C}"/>
    <cellStyle name="Normal 3 11 7" xfId="9827" xr:uid="{9EF97A8D-746A-4E16-8715-1C5BD62B013C}"/>
    <cellStyle name="Normal 3 11 8" xfId="9828" xr:uid="{BA3EF7F8-ABA9-4FF4-B1F3-2299111A3C21}"/>
    <cellStyle name="Normal 3 11 9" xfId="9829" xr:uid="{2FF8D17D-9338-4F3A-9C38-48864CB12CF5}"/>
    <cellStyle name="Normal 3 12" xfId="9830" xr:uid="{BB3B30A9-F780-43A6-80A0-45B87288C849}"/>
    <cellStyle name="Normal 3 12 10" xfId="9831" xr:uid="{C85C0D1A-D0BF-4FC8-B8BD-24C5AC146B22}"/>
    <cellStyle name="Normal 3 12 11" xfId="9832" xr:uid="{B854385E-57F3-4F16-B5E2-8B321148DE4D}"/>
    <cellStyle name="Normal 3 12 12" xfId="9833" xr:uid="{62DBFB57-A72B-4928-92B6-F0C2C7AACA1A}"/>
    <cellStyle name="Normal 3 12 13" xfId="9834" xr:uid="{60688266-5C99-424A-A9B6-D75ED4D7E7CD}"/>
    <cellStyle name="Normal 3 12 14" xfId="9835" xr:uid="{4E0734BF-AB60-4451-BB02-2D8BFBC14C70}"/>
    <cellStyle name="Normal 3 12 2" xfId="9836" xr:uid="{D3E2AD82-6D93-4903-BD83-7EE56F78246B}"/>
    <cellStyle name="Normal 3 12 2 10" xfId="9837" xr:uid="{107AB503-905B-4F00-9705-FE14445F5AA9}"/>
    <cellStyle name="Normal 3 12 2 11" xfId="9838" xr:uid="{7C9A7BAB-1067-4BFF-9EDE-46C2E8FEA4D0}"/>
    <cellStyle name="Normal 3 12 2 12" xfId="9839" xr:uid="{7BEB9C38-9016-442E-B501-C41342965E0C}"/>
    <cellStyle name="Normal 3 12 2 13" xfId="9840" xr:uid="{A9766D7C-4797-4B9E-8C3A-F1A8F3F8F1D6}"/>
    <cellStyle name="Normal 3 12 2 2" xfId="9841" xr:uid="{E00C26BA-7160-416D-B0EF-C87C6B8FA3C4}"/>
    <cellStyle name="Normal 3 12 2 2 10" xfId="9842" xr:uid="{59359A96-724C-4773-97BB-DB0C40AA9A4B}"/>
    <cellStyle name="Normal 3 12 2 2 11" xfId="9843" xr:uid="{062FA69C-31F0-4AC6-8CB7-2DE7908E7D8C}"/>
    <cellStyle name="Normal 3 12 2 2 2" xfId="9844" xr:uid="{87B5EE22-4218-4F83-9642-A2DAC3A3865E}"/>
    <cellStyle name="Normal 3 12 2 2 2 2" xfId="9845" xr:uid="{AE42F833-D9B6-4336-A6BA-A35B6F9ACA25}"/>
    <cellStyle name="Normal 3 12 2 2 2 2 2" xfId="9846" xr:uid="{16F0D17C-E285-4D5C-969C-AB63FB99C0F2}"/>
    <cellStyle name="Normal 3 12 2 2 2 3" xfId="9847" xr:uid="{9591AEC2-CD8C-4DFF-8E77-4906A1F662D3}"/>
    <cellStyle name="Normal 3 12 2 2 2 4" xfId="9848" xr:uid="{15DE12F0-0F11-4579-9F90-E5C16299E854}"/>
    <cellStyle name="Normal 3 12 2 2 2 5" xfId="9849" xr:uid="{DBC43113-B283-43AD-8895-61455AC47E86}"/>
    <cellStyle name="Normal 3 12 2 2 3" xfId="9850" xr:uid="{24CEECC5-5A46-4A2C-AA17-B85232EBC48C}"/>
    <cellStyle name="Normal 3 12 2 2 3 2" xfId="9851" xr:uid="{1EAE69BC-9492-469B-BAAA-19A8BD902EE6}"/>
    <cellStyle name="Normal 3 12 2 2 4" xfId="9852" xr:uid="{B1A818C1-DF30-44E6-8155-A8188063A6EC}"/>
    <cellStyle name="Normal 3 12 2 2 5" xfId="9853" xr:uid="{3615B16D-533C-4F15-88D9-567A82AC9589}"/>
    <cellStyle name="Normal 3 12 2 2 6" xfId="9854" xr:uid="{E4A13067-A459-43FE-9A1C-3069428ADF46}"/>
    <cellStyle name="Normal 3 12 2 2 7" xfId="9855" xr:uid="{1F8D6640-41A4-42D2-A981-9949984CC0E2}"/>
    <cellStyle name="Normal 3 12 2 2 8" xfId="9856" xr:uid="{4A204E5C-324D-4DE2-A4F7-ABFCE1CB96D6}"/>
    <cellStyle name="Normal 3 12 2 2 9" xfId="9857" xr:uid="{FE68CEE3-D64B-43EE-8FEF-72DB71EA5770}"/>
    <cellStyle name="Normal 3 12 2 3" xfId="9858" xr:uid="{890203A2-A836-462C-B28D-3AC83A1786DB}"/>
    <cellStyle name="Normal 3 12 2 3 2" xfId="9859" xr:uid="{9426F6AB-D8CD-4720-9C78-B264BA0B95AF}"/>
    <cellStyle name="Normal 3 12 2 3 2 2" xfId="9860" xr:uid="{C4CC3DDB-4989-4C42-8971-8D3EECAD306D}"/>
    <cellStyle name="Normal 3 12 2 3 3" xfId="9861" xr:uid="{C6B54296-FC8B-4DA6-A3C0-A87BBCB4FAA9}"/>
    <cellStyle name="Normal 3 12 2 3 4" xfId="9862" xr:uid="{EF4C7097-4BDB-45BE-8C7A-9B0C3C7C1764}"/>
    <cellStyle name="Normal 3 12 2 3 5" xfId="9863" xr:uid="{90DFBC91-50FD-4B84-A2E8-5E29043FC548}"/>
    <cellStyle name="Normal 3 12 2 4" xfId="9864" xr:uid="{29F9EACF-AB3A-48C3-B5EC-316B0E67F439}"/>
    <cellStyle name="Normal 3 12 2 4 2" xfId="9865" xr:uid="{08AEE40A-0E7E-49F2-BB00-A7D920040DEB}"/>
    <cellStyle name="Normal 3 12 2 5" xfId="9866" xr:uid="{0C1558EF-ED0E-4AED-B56F-848A525A7363}"/>
    <cellStyle name="Normal 3 12 2 6" xfId="9867" xr:uid="{7F37659E-98E8-42F7-A4FC-6D3B4C77EA4E}"/>
    <cellStyle name="Normal 3 12 2 7" xfId="9868" xr:uid="{5AEE9766-4C84-4373-BB65-0EDCB010875E}"/>
    <cellStyle name="Normal 3 12 2 8" xfId="9869" xr:uid="{8A53F15B-9B6F-4AED-9D71-06829081D762}"/>
    <cellStyle name="Normal 3 12 2 9" xfId="9870" xr:uid="{1F9DC0A4-E2F4-47D0-8A99-AEBEC0AD600E}"/>
    <cellStyle name="Normal 3 12 3" xfId="9871" xr:uid="{03AD1040-1708-4A7B-AFBC-5A54FBECA02B}"/>
    <cellStyle name="Normal 3 12 3 10" xfId="9872" xr:uid="{4C0896D8-52D9-46A4-A5ED-FBAB4B83EB67}"/>
    <cellStyle name="Normal 3 12 3 11" xfId="9873" xr:uid="{8B3F902F-27F7-4BB7-A69E-72903BA6B0D0}"/>
    <cellStyle name="Normal 3 12 3 2" xfId="9874" xr:uid="{5FE76EDC-6FBA-44A8-89DE-F808CAF56674}"/>
    <cellStyle name="Normal 3 12 3 2 2" xfId="9875" xr:uid="{2C0AA3C6-1004-4746-91D7-93DFBD03FB23}"/>
    <cellStyle name="Normal 3 12 3 2 2 2" xfId="9876" xr:uid="{35C1FED2-586B-4CDB-92F0-5B20FFCE862F}"/>
    <cellStyle name="Normal 3 12 3 2 3" xfId="9877" xr:uid="{342B5D43-D1C9-4CE7-AC56-6F6A4F409472}"/>
    <cellStyle name="Normal 3 12 3 2 4" xfId="9878" xr:uid="{FB1ACF5A-5A54-44CF-B5B0-DE270962A821}"/>
    <cellStyle name="Normal 3 12 3 2 5" xfId="9879" xr:uid="{E5BD5752-1430-42EA-9DEE-F3C166537120}"/>
    <cellStyle name="Normal 3 12 3 3" xfId="9880" xr:uid="{78CFE897-9D86-4892-9BCA-9D66400D1690}"/>
    <cellStyle name="Normal 3 12 3 3 2" xfId="9881" xr:uid="{C93D1461-073A-4D31-B082-D36FD5B3DCEB}"/>
    <cellStyle name="Normal 3 12 3 4" xfId="9882" xr:uid="{2F691C36-941F-4E9E-BE88-9611DD5A7B23}"/>
    <cellStyle name="Normal 3 12 3 5" xfId="9883" xr:uid="{796CF4FD-DB63-4046-BCC2-F45D8C778136}"/>
    <cellStyle name="Normal 3 12 3 6" xfId="9884" xr:uid="{543382C3-AEFB-4E3C-B6B9-2FFF4EA0F0E5}"/>
    <cellStyle name="Normal 3 12 3 7" xfId="9885" xr:uid="{072F4BC5-2EC1-4FE6-94F8-61777717BA01}"/>
    <cellStyle name="Normal 3 12 3 8" xfId="9886" xr:uid="{7DD1A016-B94C-4F27-B39D-6796985319B7}"/>
    <cellStyle name="Normal 3 12 3 9" xfId="9887" xr:uid="{A27E2DDB-0412-4DD0-A471-D4C1000DFDEA}"/>
    <cellStyle name="Normal 3 12 4" xfId="9888" xr:uid="{47D19904-6038-4263-96D3-2AC132699C9A}"/>
    <cellStyle name="Normal 3 12 4 2" xfId="9889" xr:uid="{E2BBE8F0-34FF-4273-BA5C-3981E694F378}"/>
    <cellStyle name="Normal 3 12 4 2 2" xfId="9890" xr:uid="{33B8E96D-660D-450C-97DE-F9C9CAB09DCE}"/>
    <cellStyle name="Normal 3 12 4 3" xfId="9891" xr:uid="{E7F707A3-87B4-4584-BB8F-E9E40C06B6AF}"/>
    <cellStyle name="Normal 3 12 4 4" xfId="9892" xr:uid="{D5FBC021-9404-4B86-9C44-210D80A8EF9C}"/>
    <cellStyle name="Normal 3 12 4 5" xfId="9893" xr:uid="{72E4360D-237E-4080-A018-E720BAA92FF2}"/>
    <cellStyle name="Normal 3 12 5" xfId="9894" xr:uid="{DC6E8F6F-82C5-47D3-BA8F-3D89C4F7EDEC}"/>
    <cellStyle name="Normal 3 12 5 2" xfId="9895" xr:uid="{79B761F0-C561-4A3F-9F35-0B2D910AEB2C}"/>
    <cellStyle name="Normal 3 12 6" xfId="9896" xr:uid="{4CF5952C-86DF-4D64-BFE8-E3258FD161D8}"/>
    <cellStyle name="Normal 3 12 7" xfId="9897" xr:uid="{279C877E-3021-48AA-8C57-CEDE2AD8493F}"/>
    <cellStyle name="Normal 3 12 8" xfId="9898" xr:uid="{08ABDB76-B2BB-4F44-94DD-A59180B15D75}"/>
    <cellStyle name="Normal 3 12 9" xfId="9899" xr:uid="{7E8DA093-2B44-46FA-A683-EE7E6E95C4B1}"/>
    <cellStyle name="Normal 3 13" xfId="9900" xr:uid="{4FBACEDE-0E33-4728-BB4E-D1B8D9B62BB1}"/>
    <cellStyle name="Normal 3 13 10" xfId="9901" xr:uid="{DF4EB202-EE4B-4441-BE24-984C00F5268D}"/>
    <cellStyle name="Normal 3 13 11" xfId="9902" xr:uid="{77BA5F38-15F4-41FF-B42B-2917216826A5}"/>
    <cellStyle name="Normal 3 13 12" xfId="9903" xr:uid="{6D0C6FCA-6D55-41CA-BBEE-E615DDB65BB1}"/>
    <cellStyle name="Normal 3 13 13" xfId="9904" xr:uid="{8FD87BA6-3508-4191-8229-5C452BA01290}"/>
    <cellStyle name="Normal 3 13 14" xfId="9905" xr:uid="{05B5C2FE-CDEE-41DE-AB71-945C9F458A8D}"/>
    <cellStyle name="Normal 3 13 2" xfId="9906" xr:uid="{C8F5C1DF-5728-4DEA-85E1-96F85D6685D7}"/>
    <cellStyle name="Normal 3 13 2 10" xfId="9907" xr:uid="{80915F32-9774-4C53-818E-80C0BC1F9006}"/>
    <cellStyle name="Normal 3 13 2 11" xfId="9908" xr:uid="{7C80F450-FDE0-49AF-9747-21E187990AAE}"/>
    <cellStyle name="Normal 3 13 2 12" xfId="9909" xr:uid="{89012DBE-757D-4092-8336-D7E5DAD27549}"/>
    <cellStyle name="Normal 3 13 2 13" xfId="9910" xr:uid="{9A06639E-E9B2-41C6-9289-2ECFC029B5B7}"/>
    <cellStyle name="Normal 3 13 2 2" xfId="9911" xr:uid="{3F2BEF2A-169C-47C3-94C3-14940EC8FDDF}"/>
    <cellStyle name="Normal 3 13 2 2 10" xfId="9912" xr:uid="{4B076A46-0907-4225-8876-52F90C125296}"/>
    <cellStyle name="Normal 3 13 2 2 11" xfId="9913" xr:uid="{48236D07-3FF8-41CD-957E-88BADDABD87F}"/>
    <cellStyle name="Normal 3 13 2 2 2" xfId="9914" xr:uid="{78EE910D-A03E-40CC-978A-646D28E153EC}"/>
    <cellStyle name="Normal 3 13 2 2 2 2" xfId="9915" xr:uid="{99695603-1E4E-4687-A942-3B96BAA6A87C}"/>
    <cellStyle name="Normal 3 13 2 2 2 2 2" xfId="9916" xr:uid="{C9A4B765-7740-4EE6-9FA3-7FE467AA77B0}"/>
    <cellStyle name="Normal 3 13 2 2 2 3" xfId="9917" xr:uid="{D24D38BE-1EDF-4B4F-9B0A-19EBC3E55BF5}"/>
    <cellStyle name="Normal 3 13 2 2 2 4" xfId="9918" xr:uid="{CE453E1B-57B8-4C81-A6D6-23DA095C7FAC}"/>
    <cellStyle name="Normal 3 13 2 2 2 5" xfId="9919" xr:uid="{2014E260-6F8D-4D71-B303-0EEBAE25CD12}"/>
    <cellStyle name="Normal 3 13 2 2 3" xfId="9920" xr:uid="{F7700627-4516-4298-B1E6-393F2DC29125}"/>
    <cellStyle name="Normal 3 13 2 2 3 2" xfId="9921" xr:uid="{60C3EE14-3B52-4814-A3F0-6B19A486B9B2}"/>
    <cellStyle name="Normal 3 13 2 2 4" xfId="9922" xr:uid="{E3A3204B-9052-4E8A-8D2A-51CA5286DF04}"/>
    <cellStyle name="Normal 3 13 2 2 5" xfId="9923" xr:uid="{99EC515F-9C91-45BA-8DEB-7B1DC0D6E5E2}"/>
    <cellStyle name="Normal 3 13 2 2 6" xfId="9924" xr:uid="{BF4A4F2B-A3D3-4E0A-AD2F-8BF95EC72EC4}"/>
    <cellStyle name="Normal 3 13 2 2 7" xfId="9925" xr:uid="{A1EA2B0D-363E-46D4-BEE0-03302460E105}"/>
    <cellStyle name="Normal 3 13 2 2 8" xfId="9926" xr:uid="{A6E31D80-CDBF-4A92-9FDB-B26DFCC02446}"/>
    <cellStyle name="Normal 3 13 2 2 9" xfId="9927" xr:uid="{8FC74F8F-AEEC-43B2-BBCB-9CDE35CB738D}"/>
    <cellStyle name="Normal 3 13 2 3" xfId="9928" xr:uid="{D15AA2FF-8932-4E70-B5FD-3EEF829508F2}"/>
    <cellStyle name="Normal 3 13 2 3 2" xfId="9929" xr:uid="{57B4AE74-81D5-40F7-A5C5-94B89C3FEE99}"/>
    <cellStyle name="Normal 3 13 2 3 2 2" xfId="9930" xr:uid="{B55E57DD-5089-4E2F-A02F-A5E2FA7E1825}"/>
    <cellStyle name="Normal 3 13 2 3 3" xfId="9931" xr:uid="{63A6B576-92F9-4C93-9D86-2AADA0A9ABB9}"/>
    <cellStyle name="Normal 3 13 2 3 4" xfId="9932" xr:uid="{50A85A94-EF6E-400F-8AE6-45951BC633F4}"/>
    <cellStyle name="Normal 3 13 2 3 5" xfId="9933" xr:uid="{BAEC1097-4794-4B23-BA7C-2BAA7A0E4624}"/>
    <cellStyle name="Normal 3 13 2 4" xfId="9934" xr:uid="{BDFA30A0-59C6-4ECF-A23F-B5F47971715F}"/>
    <cellStyle name="Normal 3 13 2 4 2" xfId="9935" xr:uid="{97F9EB61-B2BF-48AA-852E-A466009DEBF3}"/>
    <cellStyle name="Normal 3 13 2 5" xfId="9936" xr:uid="{4BD55784-CE4C-4E28-81F2-06B2E6391C73}"/>
    <cellStyle name="Normal 3 13 2 6" xfId="9937" xr:uid="{162D4719-C423-4892-A193-0D1D03D38FCE}"/>
    <cellStyle name="Normal 3 13 2 7" xfId="9938" xr:uid="{7C65856B-2E2D-4D4C-8861-F634AA95B09D}"/>
    <cellStyle name="Normal 3 13 2 8" xfId="9939" xr:uid="{79730720-5F68-4535-91CB-36ABC7D0002B}"/>
    <cellStyle name="Normal 3 13 2 9" xfId="9940" xr:uid="{0245C86D-2C4F-4E97-A80F-66A0AC52410F}"/>
    <cellStyle name="Normal 3 13 3" xfId="9941" xr:uid="{107FA918-973F-4C58-B8D3-5F4B55525835}"/>
    <cellStyle name="Normal 3 13 3 10" xfId="9942" xr:uid="{66F86312-BDEA-4CDA-953F-188C09F39457}"/>
    <cellStyle name="Normal 3 13 3 11" xfId="9943" xr:uid="{8EB2A5AC-499B-448C-AB32-5EF2AD1396A2}"/>
    <cellStyle name="Normal 3 13 3 2" xfId="9944" xr:uid="{B6EE2300-9553-444C-A186-459F1F0C71F1}"/>
    <cellStyle name="Normal 3 13 3 2 2" xfId="9945" xr:uid="{F477F189-40A2-4212-BA1B-5F47DD1497DC}"/>
    <cellStyle name="Normal 3 13 3 2 2 2" xfId="9946" xr:uid="{61EEFF55-F929-499A-9F74-4A9F92B43293}"/>
    <cellStyle name="Normal 3 13 3 2 3" xfId="9947" xr:uid="{C1380EBD-9398-469D-9F57-1C737D8B0A05}"/>
    <cellStyle name="Normal 3 13 3 2 4" xfId="9948" xr:uid="{507C12B4-4AE8-4D3E-A449-7000352B6A70}"/>
    <cellStyle name="Normal 3 13 3 2 5" xfId="9949" xr:uid="{06889E05-0775-4EB7-8BBB-C7291CC2E228}"/>
    <cellStyle name="Normal 3 13 3 3" xfId="9950" xr:uid="{5B07339C-C213-472D-8D31-661C849214F7}"/>
    <cellStyle name="Normal 3 13 3 3 2" xfId="9951" xr:uid="{7D7FF510-DC71-40F1-9327-690E1CA6EA9D}"/>
    <cellStyle name="Normal 3 13 3 4" xfId="9952" xr:uid="{BBC20767-66E7-4F98-8DA4-32221D9D4726}"/>
    <cellStyle name="Normal 3 13 3 5" xfId="9953" xr:uid="{E4E13967-7EBF-46D6-841D-1F20D0E1A0ED}"/>
    <cellStyle name="Normal 3 13 3 6" xfId="9954" xr:uid="{00428E80-7F5F-4516-9947-33062B89D26C}"/>
    <cellStyle name="Normal 3 13 3 7" xfId="9955" xr:uid="{436EC79C-C121-4D65-B2AD-2A961B878CF7}"/>
    <cellStyle name="Normal 3 13 3 8" xfId="9956" xr:uid="{D18BCF85-D795-4079-98D6-9D5A8B62F651}"/>
    <cellStyle name="Normal 3 13 3 9" xfId="9957" xr:uid="{9091643E-339E-448D-92BD-0E3CFFF087E5}"/>
    <cellStyle name="Normal 3 13 4" xfId="9958" xr:uid="{52818F57-B959-40F2-9C8C-6778EED85E3D}"/>
    <cellStyle name="Normal 3 13 4 2" xfId="9959" xr:uid="{4A5BA324-1E35-475E-949C-26434FC6BA32}"/>
    <cellStyle name="Normal 3 13 4 2 2" xfId="9960" xr:uid="{FB0B33FD-EC7D-41FC-8033-3496C5F79F7A}"/>
    <cellStyle name="Normal 3 13 4 3" xfId="9961" xr:uid="{A8D1994E-F0F5-43F3-BDF0-54C55859B108}"/>
    <cellStyle name="Normal 3 13 4 4" xfId="9962" xr:uid="{325285A5-6BDD-4AF2-807B-FE2753BB7B7C}"/>
    <cellStyle name="Normal 3 13 4 5" xfId="9963" xr:uid="{702CA92F-D835-4088-A475-FFEA5D2C0ED6}"/>
    <cellStyle name="Normal 3 13 5" xfId="9964" xr:uid="{C3707408-88A2-4CC1-ADCC-F00BED0CFC36}"/>
    <cellStyle name="Normal 3 13 5 2" xfId="9965" xr:uid="{3BC9AA70-1231-4457-BB29-EE999B555965}"/>
    <cellStyle name="Normal 3 13 6" xfId="9966" xr:uid="{45F9608C-E7BD-4743-B2D6-308F369EB4DE}"/>
    <cellStyle name="Normal 3 13 7" xfId="9967" xr:uid="{430374AC-3CA4-4005-82C9-E0CA8A5C594C}"/>
    <cellStyle name="Normal 3 13 8" xfId="9968" xr:uid="{8B1B109D-B648-447D-B83E-F9B6E7F258BF}"/>
    <cellStyle name="Normal 3 13 9" xfId="9969" xr:uid="{A3BF1772-2026-46FF-8C41-FBEDB51C9778}"/>
    <cellStyle name="Normal 3 14" xfId="9970" xr:uid="{038C2530-EBFB-49C5-A40F-449681EF3FC5}"/>
    <cellStyle name="Normal 3 14 10" xfId="9971" xr:uid="{8BB8772F-7FC9-4407-859B-BD6E037E8437}"/>
    <cellStyle name="Normal 3 14 11" xfId="9972" xr:uid="{A5F4450F-AD3E-4273-A16F-569BC60F0829}"/>
    <cellStyle name="Normal 3 14 12" xfId="9973" xr:uid="{7F191338-4550-414A-B34C-9996584584C9}"/>
    <cellStyle name="Normal 3 14 13" xfId="9974" xr:uid="{C3AD8905-40F7-4348-AA65-01A74140F321}"/>
    <cellStyle name="Normal 3 14 14" xfId="9975" xr:uid="{0876381B-EB5D-47F9-9FD6-8AB86D712EFD}"/>
    <cellStyle name="Normal 3 14 2" xfId="9976" xr:uid="{972F043C-8BB9-43AA-B6D5-D98AC49CE560}"/>
    <cellStyle name="Normal 3 14 2 10" xfId="9977" xr:uid="{3DA88447-D039-4968-A8E2-12A871DBCB52}"/>
    <cellStyle name="Normal 3 14 2 11" xfId="9978" xr:uid="{F39545F6-82B0-42EA-AC53-58190EE26583}"/>
    <cellStyle name="Normal 3 14 2 12" xfId="9979" xr:uid="{8FBC4A81-EA60-42D6-9493-2225E39048BB}"/>
    <cellStyle name="Normal 3 14 2 13" xfId="9980" xr:uid="{AE72BFEE-CF59-49BD-A347-5D0A8134359F}"/>
    <cellStyle name="Normal 3 14 2 2" xfId="9981" xr:uid="{10F7E581-EE95-4EC6-A246-B953D2CC8D2B}"/>
    <cellStyle name="Normal 3 14 2 2 10" xfId="9982" xr:uid="{8924E080-7DC3-46B2-939D-0258A9A0B98A}"/>
    <cellStyle name="Normal 3 14 2 2 11" xfId="9983" xr:uid="{E626FFC3-49FB-4189-9B21-0412204B0443}"/>
    <cellStyle name="Normal 3 14 2 2 2" xfId="9984" xr:uid="{08CBCC11-BAA5-4973-ABD2-52FC92EBBBC1}"/>
    <cellStyle name="Normal 3 14 2 2 2 2" xfId="9985" xr:uid="{72C5BBA9-239B-40E9-8555-C3A5E6EFE6E0}"/>
    <cellStyle name="Normal 3 14 2 2 2 2 2" xfId="9986" xr:uid="{F5F83E61-FA74-45FC-B25C-8259D0B949E9}"/>
    <cellStyle name="Normal 3 14 2 2 2 3" xfId="9987" xr:uid="{EA2C25A5-2E14-44EF-9E09-4CE650FD90E1}"/>
    <cellStyle name="Normal 3 14 2 2 2 4" xfId="9988" xr:uid="{8FFD53AC-6F8E-4485-87D7-2E40C3124BEC}"/>
    <cellStyle name="Normal 3 14 2 2 2 5" xfId="9989" xr:uid="{1D26A17D-63D5-47CC-BE39-413019E6A21B}"/>
    <cellStyle name="Normal 3 14 2 2 3" xfId="9990" xr:uid="{0D1E3BE9-0ED7-4EFD-BA1A-F3BE35DAA186}"/>
    <cellStyle name="Normal 3 14 2 2 3 2" xfId="9991" xr:uid="{EEA3633C-65F0-4276-860F-50F9133A1BDB}"/>
    <cellStyle name="Normal 3 14 2 2 4" xfId="9992" xr:uid="{9F1F666A-C826-4082-B940-601DE918DBE4}"/>
    <cellStyle name="Normal 3 14 2 2 5" xfId="9993" xr:uid="{3EA4A334-E37E-4ECB-B77B-A5F95452CC51}"/>
    <cellStyle name="Normal 3 14 2 2 6" xfId="9994" xr:uid="{84C51C32-45B5-4EB1-9F86-F5E5925AD73B}"/>
    <cellStyle name="Normal 3 14 2 2 7" xfId="9995" xr:uid="{E418C8EE-3851-405F-A6BC-89B3ABB33874}"/>
    <cellStyle name="Normal 3 14 2 2 8" xfId="9996" xr:uid="{903641B0-070A-4786-A0C6-6A4DAD7A4866}"/>
    <cellStyle name="Normal 3 14 2 2 9" xfId="9997" xr:uid="{DF046C60-61B9-49B9-856E-77E0F550B77B}"/>
    <cellStyle name="Normal 3 14 2 3" xfId="9998" xr:uid="{E0D7CAB6-1172-46C1-823E-76B50918E717}"/>
    <cellStyle name="Normal 3 14 2 3 2" xfId="9999" xr:uid="{98E8C17D-EB70-4388-B645-7FA117B7D818}"/>
    <cellStyle name="Normal 3 14 2 3 2 2" xfId="10000" xr:uid="{2CE223DE-3FEA-49C9-8967-323BA2144E06}"/>
    <cellStyle name="Normal 3 14 2 3 3" xfId="10001" xr:uid="{24295F29-71DB-44FC-B1CD-D96097F8EF46}"/>
    <cellStyle name="Normal 3 14 2 3 4" xfId="10002" xr:uid="{94A8F5EE-11B0-4572-9F9B-AD075400D907}"/>
    <cellStyle name="Normal 3 14 2 3 5" xfId="10003" xr:uid="{E5D483F1-3068-4383-A0E0-AD36D6F47808}"/>
    <cellStyle name="Normal 3 14 2 4" xfId="10004" xr:uid="{6E9A6CEE-2EE6-45DD-AD83-CA75C7E492AF}"/>
    <cellStyle name="Normal 3 14 2 4 2" xfId="10005" xr:uid="{85B449F2-C90A-4EEE-9AA5-471BE3DD7923}"/>
    <cellStyle name="Normal 3 14 2 5" xfId="10006" xr:uid="{79AFE4F7-B05A-4078-9CA7-5F3E7E6ADE1F}"/>
    <cellStyle name="Normal 3 14 2 6" xfId="10007" xr:uid="{4FA729F4-9446-4025-BEBF-A3C21AC458D0}"/>
    <cellStyle name="Normal 3 14 2 7" xfId="10008" xr:uid="{12739304-A5DC-4CB5-B359-C4156AB4055C}"/>
    <cellStyle name="Normal 3 14 2 8" xfId="10009" xr:uid="{E99BAA36-54E5-485E-8767-068BC6439CF4}"/>
    <cellStyle name="Normal 3 14 2 9" xfId="10010" xr:uid="{807F80F4-27D4-4657-AAA8-056BD48D6CB6}"/>
    <cellStyle name="Normal 3 14 3" xfId="10011" xr:uid="{F872D5BA-CB69-47E7-973C-9960C3C69FD5}"/>
    <cellStyle name="Normal 3 14 3 10" xfId="10012" xr:uid="{19F9951B-E685-4C57-B139-D9614DA0AA09}"/>
    <cellStyle name="Normal 3 14 3 11" xfId="10013" xr:uid="{01BF5BF7-7F63-45A4-B7EC-0EAB36C11463}"/>
    <cellStyle name="Normal 3 14 3 2" xfId="10014" xr:uid="{6969E6B6-58EE-4398-948A-44CFEC9F573F}"/>
    <cellStyle name="Normal 3 14 3 2 2" xfId="10015" xr:uid="{9C89CAEB-799F-4A55-B7E4-70E2BF1EE40D}"/>
    <cellStyle name="Normal 3 14 3 2 2 2" xfId="10016" xr:uid="{70D0E9FD-FA8F-42F8-BAA0-F814E9103C6D}"/>
    <cellStyle name="Normal 3 14 3 2 3" xfId="10017" xr:uid="{75D8360C-D8D7-4D85-81D1-74033BF18602}"/>
    <cellStyle name="Normal 3 14 3 2 4" xfId="10018" xr:uid="{3A2041EE-4CA0-477D-A478-A6701B330016}"/>
    <cellStyle name="Normal 3 14 3 2 5" xfId="10019" xr:uid="{55408614-210F-4F14-A5CD-F3BCD875AF33}"/>
    <cellStyle name="Normal 3 14 3 3" xfId="10020" xr:uid="{D94C677A-82E8-4481-A6BD-245ED6021C2B}"/>
    <cellStyle name="Normal 3 14 3 3 2" xfId="10021" xr:uid="{9077DFB7-B947-4A36-90DB-2D07E0F19CF7}"/>
    <cellStyle name="Normal 3 14 3 4" xfId="10022" xr:uid="{236FEC0B-D9DF-41C2-913F-30E3518990F5}"/>
    <cellStyle name="Normal 3 14 3 5" xfId="10023" xr:uid="{D0012CB3-82B7-4E12-856B-A6863890ABF2}"/>
    <cellStyle name="Normal 3 14 3 6" xfId="10024" xr:uid="{7E9E6145-DE50-4062-8B21-66A3A314211D}"/>
    <cellStyle name="Normal 3 14 3 7" xfId="10025" xr:uid="{E63CF920-125D-47EA-831C-5B650460E905}"/>
    <cellStyle name="Normal 3 14 3 8" xfId="10026" xr:uid="{216E736D-5EF8-48F9-80C9-793E2CE99EEF}"/>
    <cellStyle name="Normal 3 14 3 9" xfId="10027" xr:uid="{1E11D54C-44DA-46DC-82D9-9ED7F3228F61}"/>
    <cellStyle name="Normal 3 14 4" xfId="10028" xr:uid="{96C4FC94-90D8-4C1B-AE5F-7BE0F5DB3E2F}"/>
    <cellStyle name="Normal 3 14 4 2" xfId="10029" xr:uid="{14C73D41-A7E5-40B1-A3D7-52F5A9695E25}"/>
    <cellStyle name="Normal 3 14 4 2 2" xfId="10030" xr:uid="{FD17BDBF-90A9-45BF-ACD1-8C7294189D33}"/>
    <cellStyle name="Normal 3 14 4 3" xfId="10031" xr:uid="{5FDD15BC-96AB-43E2-9879-D4B212DE7517}"/>
    <cellStyle name="Normal 3 14 4 4" xfId="10032" xr:uid="{02900003-F896-4276-8B07-E065FB2F78AC}"/>
    <cellStyle name="Normal 3 14 4 5" xfId="10033" xr:uid="{772822E6-B168-4E7F-BAF1-43845A3DB280}"/>
    <cellStyle name="Normal 3 14 5" xfId="10034" xr:uid="{3537D2AB-2BBC-4104-90A4-F0F259C6BEAC}"/>
    <cellStyle name="Normal 3 14 5 2" xfId="10035" xr:uid="{FBD82A89-BCCF-4114-849B-54A01A3FCB98}"/>
    <cellStyle name="Normal 3 14 6" xfId="10036" xr:uid="{19D48470-B3B5-4B58-B157-6418D2032C87}"/>
    <cellStyle name="Normal 3 14 7" xfId="10037" xr:uid="{34291E76-F36E-498B-8A7F-0769902835CE}"/>
    <cellStyle name="Normal 3 14 8" xfId="10038" xr:uid="{F651BA5D-A739-45A0-928C-95287229F42C}"/>
    <cellStyle name="Normal 3 14 9" xfId="10039" xr:uid="{7C551AB1-806A-46F2-BE97-FD0E32E024C5}"/>
    <cellStyle name="Normal 3 15" xfId="10040" xr:uid="{7FA67913-1564-41FD-B1AA-14E9A4331C9E}"/>
    <cellStyle name="Normal 3 15 10" xfId="10041" xr:uid="{DE1A7554-F393-4ACF-8719-96D11EFAEC9E}"/>
    <cellStyle name="Normal 3 15 11" xfId="10042" xr:uid="{DA206978-A75F-45B7-8257-53438F112339}"/>
    <cellStyle name="Normal 3 15 12" xfId="10043" xr:uid="{053960F4-E56C-4B41-BA59-941890D33979}"/>
    <cellStyle name="Normal 3 15 13" xfId="10044" xr:uid="{D8D29068-73DE-4B08-8292-0617B052411A}"/>
    <cellStyle name="Normal 3 15 14" xfId="10045" xr:uid="{174493F9-939E-4204-9262-1767A573CF6F}"/>
    <cellStyle name="Normal 3 15 2" xfId="10046" xr:uid="{0193A6E1-4814-4FDE-9F70-527484564251}"/>
    <cellStyle name="Normal 3 15 2 10" xfId="10047" xr:uid="{5A699011-7E39-48C6-817B-FCDFCEB864CF}"/>
    <cellStyle name="Normal 3 15 2 11" xfId="10048" xr:uid="{13A7D4E5-836D-4270-9AA8-0856D9DDAFB1}"/>
    <cellStyle name="Normal 3 15 2 12" xfId="10049" xr:uid="{31EC2645-C7C1-44C5-B315-C1F9CD2A177A}"/>
    <cellStyle name="Normal 3 15 2 13" xfId="10050" xr:uid="{D3F612BC-656B-4D6F-8526-47950FE6894E}"/>
    <cellStyle name="Normal 3 15 2 2" xfId="10051" xr:uid="{CCCE1137-2727-42CD-823C-DFBA9CA57B91}"/>
    <cellStyle name="Normal 3 15 2 2 10" xfId="10052" xr:uid="{5D62B875-DB8F-4551-8DA6-9DBF4523427F}"/>
    <cellStyle name="Normal 3 15 2 2 11" xfId="10053" xr:uid="{9D853644-4489-41AF-9B67-4F51A5EC9548}"/>
    <cellStyle name="Normal 3 15 2 2 2" xfId="10054" xr:uid="{56796E1B-BA1B-4084-8F9E-46F780D0059B}"/>
    <cellStyle name="Normal 3 15 2 2 2 2" xfId="10055" xr:uid="{AE6E6921-36E3-4A51-809C-32322D733711}"/>
    <cellStyle name="Normal 3 15 2 2 2 2 2" xfId="10056" xr:uid="{F3BE1F4C-9133-4467-9BDB-A23820A7A607}"/>
    <cellStyle name="Normal 3 15 2 2 2 3" xfId="10057" xr:uid="{F436E497-5436-4B5E-BBBE-5E0F7B431C67}"/>
    <cellStyle name="Normal 3 15 2 2 2 4" xfId="10058" xr:uid="{05AFAD90-7DE2-4305-8EA3-9BAC9AAFB1DD}"/>
    <cellStyle name="Normal 3 15 2 2 2 5" xfId="10059" xr:uid="{3FC408ED-A367-42A7-A913-1A64125F7C61}"/>
    <cellStyle name="Normal 3 15 2 2 3" xfId="10060" xr:uid="{B2B86B39-E9C3-425E-B7F0-740843642CA3}"/>
    <cellStyle name="Normal 3 15 2 2 3 2" xfId="10061" xr:uid="{57CBC341-66F3-4A00-A0F2-F0655C1060D4}"/>
    <cellStyle name="Normal 3 15 2 2 4" xfId="10062" xr:uid="{C4FE3CE6-65DC-4C72-A732-46B11EB3FDA2}"/>
    <cellStyle name="Normal 3 15 2 2 5" xfId="10063" xr:uid="{324A6EC9-0AEB-40CB-83A9-5A2D6CC4C3D8}"/>
    <cellStyle name="Normal 3 15 2 2 6" xfId="10064" xr:uid="{301BC54E-486D-4C46-9E28-CBEA5D5068A3}"/>
    <cellStyle name="Normal 3 15 2 2 7" xfId="10065" xr:uid="{BF1B8FAD-ECD7-4E27-87E4-235D3AED1A08}"/>
    <cellStyle name="Normal 3 15 2 2 8" xfId="10066" xr:uid="{46D39DC1-3051-4E90-9FCA-A2D7DF9E6898}"/>
    <cellStyle name="Normal 3 15 2 2 9" xfId="10067" xr:uid="{B51F0090-F163-401B-BCFB-4D0E378535C0}"/>
    <cellStyle name="Normal 3 15 2 3" xfId="10068" xr:uid="{561E257C-1F05-4567-BA90-5A9AFEE99B58}"/>
    <cellStyle name="Normal 3 15 2 3 2" xfId="10069" xr:uid="{D4999ADA-F7F0-451C-AAF5-7EA7253A6344}"/>
    <cellStyle name="Normal 3 15 2 3 2 2" xfId="10070" xr:uid="{2A1640F3-C517-4C8B-98D9-00FCF1F1346B}"/>
    <cellStyle name="Normal 3 15 2 3 3" xfId="10071" xr:uid="{A4AA8260-3E96-47A0-873E-7C401FECAF0A}"/>
    <cellStyle name="Normal 3 15 2 3 4" xfId="10072" xr:uid="{E04FC250-32A7-4649-9981-DD7612FAD49F}"/>
    <cellStyle name="Normal 3 15 2 3 5" xfId="10073" xr:uid="{2CF11A6E-6F55-4115-A541-941D27997372}"/>
    <cellStyle name="Normal 3 15 2 4" xfId="10074" xr:uid="{C714F95D-C5EA-4B03-8A91-FD94DD6D2943}"/>
    <cellStyle name="Normal 3 15 2 4 2" xfId="10075" xr:uid="{4F550893-610A-4B58-A215-76366656CB6C}"/>
    <cellStyle name="Normal 3 15 2 5" xfId="10076" xr:uid="{AC1DE1E9-381B-439E-80DE-3DC4F1AF9BD7}"/>
    <cellStyle name="Normal 3 15 2 6" xfId="10077" xr:uid="{946A6682-E01E-4430-8F44-9F1AF0E550C6}"/>
    <cellStyle name="Normal 3 15 2 7" xfId="10078" xr:uid="{70685013-9340-49FA-879F-A549C8BFA057}"/>
    <cellStyle name="Normal 3 15 2 8" xfId="10079" xr:uid="{F799ED3D-4908-46C7-9D20-DA2CB5E3943D}"/>
    <cellStyle name="Normal 3 15 2 9" xfId="10080" xr:uid="{514CAC2D-8B8C-40D3-BC23-F7BDFFAABC80}"/>
    <cellStyle name="Normal 3 15 3" xfId="10081" xr:uid="{D0654D11-F780-4239-8ACB-BCD49BE32376}"/>
    <cellStyle name="Normal 3 15 3 10" xfId="10082" xr:uid="{FF1695BA-E237-4581-93D1-18EA7120839C}"/>
    <cellStyle name="Normal 3 15 3 11" xfId="10083" xr:uid="{31EE41F1-E8BE-441D-91EF-3D9DEE5070E0}"/>
    <cellStyle name="Normal 3 15 3 2" xfId="10084" xr:uid="{28C32BB1-4E14-4CDD-9493-9E7361C5BF16}"/>
    <cellStyle name="Normal 3 15 3 2 2" xfId="10085" xr:uid="{E93D8102-A21D-41E7-885B-0459A24C268C}"/>
    <cellStyle name="Normal 3 15 3 2 2 2" xfId="10086" xr:uid="{6AB067A4-869F-407C-9350-1ABAE1AB7045}"/>
    <cellStyle name="Normal 3 15 3 2 3" xfId="10087" xr:uid="{DC057FE3-2584-4EE5-88A8-D2E45482A38A}"/>
    <cellStyle name="Normal 3 15 3 2 4" xfId="10088" xr:uid="{EB13310D-CC84-4FD8-98E7-DB53BBA7DC4C}"/>
    <cellStyle name="Normal 3 15 3 2 5" xfId="10089" xr:uid="{FA1173FC-66DA-4542-AA4E-CDF3331108DC}"/>
    <cellStyle name="Normal 3 15 3 3" xfId="10090" xr:uid="{EBB3EACF-0E55-46EB-A737-63DF1D1E8936}"/>
    <cellStyle name="Normal 3 15 3 3 2" xfId="10091" xr:uid="{BA7EC8E7-8ACF-4EC3-B264-1EBF70FF1EFE}"/>
    <cellStyle name="Normal 3 15 3 4" xfId="10092" xr:uid="{6C4FBF97-7426-4EA1-BD50-93B013E9E097}"/>
    <cellStyle name="Normal 3 15 3 5" xfId="10093" xr:uid="{3B984EF3-F549-4297-8178-77F6BD4710F3}"/>
    <cellStyle name="Normal 3 15 3 6" xfId="10094" xr:uid="{7EB7F910-0DFE-410F-82B2-A19505BC68B0}"/>
    <cellStyle name="Normal 3 15 3 7" xfId="10095" xr:uid="{64D78F97-47C1-4C8E-AA6F-A9A62494C15A}"/>
    <cellStyle name="Normal 3 15 3 8" xfId="10096" xr:uid="{4EC4489B-F6A2-4553-B2B3-4BC0364880C1}"/>
    <cellStyle name="Normal 3 15 3 9" xfId="10097" xr:uid="{2746145A-A8DA-4D8B-8434-163923E5B92C}"/>
    <cellStyle name="Normal 3 15 4" xfId="10098" xr:uid="{D7DA9B23-DB56-40A5-9C8F-EC39EDF4FD29}"/>
    <cellStyle name="Normal 3 15 4 2" xfId="10099" xr:uid="{A7F194EB-ECFA-4218-A789-6CE1BC4BBA46}"/>
    <cellStyle name="Normal 3 15 4 2 2" xfId="10100" xr:uid="{680EEFD8-F54D-471C-9434-8E56CA74462E}"/>
    <cellStyle name="Normal 3 15 4 3" xfId="10101" xr:uid="{E9ED0FAF-63D7-4AAD-A1A7-5418BAA2F443}"/>
    <cellStyle name="Normal 3 15 4 4" xfId="10102" xr:uid="{D9E1775D-12A6-485B-94FE-3929B4B5BC9C}"/>
    <cellStyle name="Normal 3 15 4 5" xfId="10103" xr:uid="{2CCCE268-D2A3-4227-9EC1-230EB266438C}"/>
    <cellStyle name="Normal 3 15 5" xfId="10104" xr:uid="{005B7B94-571C-4C24-B89F-D2EF3FF259A6}"/>
    <cellStyle name="Normal 3 15 5 2" xfId="10105" xr:uid="{E4FD12CD-0D97-484E-8030-53445E9C2501}"/>
    <cellStyle name="Normal 3 15 6" xfId="10106" xr:uid="{4197959C-D46E-4366-AEE5-9321A194ED42}"/>
    <cellStyle name="Normal 3 15 7" xfId="10107" xr:uid="{1849AD61-37CB-47DF-AE49-852A932E6AA1}"/>
    <cellStyle name="Normal 3 15 8" xfId="10108" xr:uid="{C1BBDE0A-D0EE-4A7F-990E-D415278E926F}"/>
    <cellStyle name="Normal 3 15 9" xfId="10109" xr:uid="{038D6D2F-FFBA-492D-83EA-F234E7680769}"/>
    <cellStyle name="Normal 3 16" xfId="10110" xr:uid="{6057FC2C-A256-48DB-9E16-E8EEB7CF8C3B}"/>
    <cellStyle name="Normal 3 16 10" xfId="10111" xr:uid="{60C10ACD-696F-415F-9B8A-1D483DDA55EE}"/>
    <cellStyle name="Normal 3 16 11" xfId="10112" xr:uid="{56427587-3A1A-4B99-B389-7BC3265A4241}"/>
    <cellStyle name="Normal 3 16 12" xfId="10113" xr:uid="{F8BACD96-E3A9-4453-95AA-FA81CB0B018A}"/>
    <cellStyle name="Normal 3 16 13" xfId="10114" xr:uid="{9DF378E8-997A-43C6-A2AE-2ADC995F2DDB}"/>
    <cellStyle name="Normal 3 16 14" xfId="10115" xr:uid="{AB8B2523-A55B-4CDB-80C8-7110739824C5}"/>
    <cellStyle name="Normal 3 16 2" xfId="10116" xr:uid="{47DE4F30-7D60-4ABC-A846-967EDC22455C}"/>
    <cellStyle name="Normal 3 16 2 10" xfId="10117" xr:uid="{EBC0CCD6-F781-4ADD-9A4A-6F21814DD6C7}"/>
    <cellStyle name="Normal 3 16 2 11" xfId="10118" xr:uid="{1600A3CB-91A8-4425-8E2F-C19F0A33A65A}"/>
    <cellStyle name="Normal 3 16 2 12" xfId="10119" xr:uid="{12010CD9-3965-4EFC-9954-31287710FD50}"/>
    <cellStyle name="Normal 3 16 2 13" xfId="10120" xr:uid="{40C63066-0777-4DA0-BEAF-24AF8F231765}"/>
    <cellStyle name="Normal 3 16 2 2" xfId="10121" xr:uid="{CF414CD3-88A2-4FF9-83D9-C89494954186}"/>
    <cellStyle name="Normal 3 16 2 2 10" xfId="10122" xr:uid="{3D46A8A0-1CA1-4C7F-B0B0-0D6463B75B35}"/>
    <cellStyle name="Normal 3 16 2 2 11" xfId="10123" xr:uid="{10CD3252-6AA8-42D2-B3A9-48B1AC8A8516}"/>
    <cellStyle name="Normal 3 16 2 2 2" xfId="10124" xr:uid="{A83F149C-7F6A-4794-8DF6-F00CA25E9566}"/>
    <cellStyle name="Normal 3 16 2 2 2 2" xfId="10125" xr:uid="{6BA5F5A6-7EE0-4209-80D6-A9FCB0A1B5B4}"/>
    <cellStyle name="Normal 3 16 2 2 2 2 2" xfId="10126" xr:uid="{475633BB-9F5C-42EB-BF92-55AEEAB49B25}"/>
    <cellStyle name="Normal 3 16 2 2 2 3" xfId="10127" xr:uid="{2678ECCF-1C5E-4BF8-83A8-F80D5F47C89B}"/>
    <cellStyle name="Normal 3 16 2 2 2 4" xfId="10128" xr:uid="{1E43EA8D-EBB4-4960-ADD6-9EEF4C211C9F}"/>
    <cellStyle name="Normal 3 16 2 2 2 5" xfId="10129" xr:uid="{3C04625A-07B8-4B1C-8893-B467DDB19903}"/>
    <cellStyle name="Normal 3 16 2 2 3" xfId="10130" xr:uid="{2659478A-6C68-4C95-9182-26E50D63D6E7}"/>
    <cellStyle name="Normal 3 16 2 2 3 2" xfId="10131" xr:uid="{CF5A2FCC-C73D-4798-8BAD-34E92D936BF2}"/>
    <cellStyle name="Normal 3 16 2 2 4" xfId="10132" xr:uid="{37029AA0-C32B-4551-8BC0-B55BD77BAA10}"/>
    <cellStyle name="Normal 3 16 2 2 5" xfId="10133" xr:uid="{FFE39772-BC2F-489B-B223-D603F8ECCAEB}"/>
    <cellStyle name="Normal 3 16 2 2 6" xfId="10134" xr:uid="{4F20CBBD-8D08-47A6-AF16-2009A7F7D80B}"/>
    <cellStyle name="Normal 3 16 2 2 7" xfId="10135" xr:uid="{A3BCB3D1-D830-48DE-BB7B-590995E69B0D}"/>
    <cellStyle name="Normal 3 16 2 2 8" xfId="10136" xr:uid="{24BF2116-BFC1-4E21-BA82-020077708F45}"/>
    <cellStyle name="Normal 3 16 2 2 9" xfId="10137" xr:uid="{9E827196-C6FB-4319-B3D1-75C560C5C9E7}"/>
    <cellStyle name="Normal 3 16 2 3" xfId="10138" xr:uid="{E81AC375-16AA-423C-B222-CCCB28FBF289}"/>
    <cellStyle name="Normal 3 16 2 3 2" xfId="10139" xr:uid="{113ABEA4-25AB-493E-B7E8-E986433CB56F}"/>
    <cellStyle name="Normal 3 16 2 3 2 2" xfId="10140" xr:uid="{3EEBC371-F9EA-431C-9251-AF79953451F8}"/>
    <cellStyle name="Normal 3 16 2 3 3" xfId="10141" xr:uid="{2BA39663-1956-4562-907E-658CA5B30D9A}"/>
    <cellStyle name="Normal 3 16 2 3 4" xfId="10142" xr:uid="{0819127C-E356-41D6-9822-DD15595964B7}"/>
    <cellStyle name="Normal 3 16 2 3 5" xfId="10143" xr:uid="{E6E5985C-6C3F-4E41-8D8F-9283BFF5ADC9}"/>
    <cellStyle name="Normal 3 16 2 4" xfId="10144" xr:uid="{DE2080B8-0479-47DB-B393-68DC399CD403}"/>
    <cellStyle name="Normal 3 16 2 4 2" xfId="10145" xr:uid="{4556C85B-D3E6-4E18-B7D0-C35731997704}"/>
    <cellStyle name="Normal 3 16 2 5" xfId="10146" xr:uid="{FA97EA46-2AE9-471A-870F-E552AC07316A}"/>
    <cellStyle name="Normal 3 16 2 6" xfId="10147" xr:uid="{C13EF54E-C4B6-4F3A-9F35-3EA9B3EBEE3C}"/>
    <cellStyle name="Normal 3 16 2 7" xfId="10148" xr:uid="{AD1DC431-875D-475B-994C-FE30C5DC16FE}"/>
    <cellStyle name="Normal 3 16 2 8" xfId="10149" xr:uid="{94CB347F-2758-41C6-B4F5-07D936F9167F}"/>
    <cellStyle name="Normal 3 16 2 9" xfId="10150" xr:uid="{55D3B206-D1A2-4210-8B1F-4A9A4760FEEA}"/>
    <cellStyle name="Normal 3 16 3" xfId="10151" xr:uid="{FCF4941A-830C-4AA1-9F98-B95B889AF79E}"/>
    <cellStyle name="Normal 3 16 3 10" xfId="10152" xr:uid="{240B9777-6D1C-4222-89D3-3B88ED08DBE1}"/>
    <cellStyle name="Normal 3 16 3 11" xfId="10153" xr:uid="{9D3F1455-DC25-4BF2-8CB1-2072EA72EC92}"/>
    <cellStyle name="Normal 3 16 3 2" xfId="10154" xr:uid="{467687D3-9BA4-4067-88E0-925F1F3F70E5}"/>
    <cellStyle name="Normal 3 16 3 2 2" xfId="10155" xr:uid="{953BCC97-E135-43B3-97AE-4CE9E2FB4944}"/>
    <cellStyle name="Normal 3 16 3 2 2 2" xfId="10156" xr:uid="{E88BFFF8-206B-4D14-9EDB-5451C3D47FAA}"/>
    <cellStyle name="Normal 3 16 3 2 3" xfId="10157" xr:uid="{A514ED96-7C74-4369-AB75-9811897F2662}"/>
    <cellStyle name="Normal 3 16 3 2 4" xfId="10158" xr:uid="{931BF184-D364-47AC-9EE1-C377F5F490AE}"/>
    <cellStyle name="Normal 3 16 3 2 5" xfId="10159" xr:uid="{3FD115C3-245B-40FD-94ED-94CA5F4191B0}"/>
    <cellStyle name="Normal 3 16 3 3" xfId="10160" xr:uid="{AF259AB9-F8FE-4715-8F8A-C89BEB6C3588}"/>
    <cellStyle name="Normal 3 16 3 3 2" xfId="10161" xr:uid="{23A3101D-C0BF-4677-8FEB-86951D5E3052}"/>
    <cellStyle name="Normal 3 16 3 4" xfId="10162" xr:uid="{F08A9F42-65C3-4C2B-B14B-704BABF0691C}"/>
    <cellStyle name="Normal 3 16 3 5" xfId="10163" xr:uid="{3D6907AE-03E6-4394-A21C-3E295F617039}"/>
    <cellStyle name="Normal 3 16 3 6" xfId="10164" xr:uid="{B876C08B-4A03-4C79-B384-1555DB909004}"/>
    <cellStyle name="Normal 3 16 3 7" xfId="10165" xr:uid="{6A17B04E-33A8-45B9-89F0-CB04F1524EFF}"/>
    <cellStyle name="Normal 3 16 3 8" xfId="10166" xr:uid="{B06B654A-9D19-4ED3-8A27-357E1F03968A}"/>
    <cellStyle name="Normal 3 16 3 9" xfId="10167" xr:uid="{290ADE76-A93E-4B91-A77C-D359EB763C9D}"/>
    <cellStyle name="Normal 3 16 4" xfId="10168" xr:uid="{5CD17452-1A7D-4B07-856B-9953EA4FF236}"/>
    <cellStyle name="Normal 3 16 4 2" xfId="10169" xr:uid="{31A6B544-67BC-4CCF-A577-974F32287021}"/>
    <cellStyle name="Normal 3 16 4 2 2" xfId="10170" xr:uid="{0DBFB7B2-97E1-40B7-B04D-ACD2E7F0A066}"/>
    <cellStyle name="Normal 3 16 4 3" xfId="10171" xr:uid="{AC89403A-5056-4CFB-B58E-F2328C08F948}"/>
    <cellStyle name="Normal 3 16 4 4" xfId="10172" xr:uid="{A50DED45-C171-43A4-A860-1B5053A8D9DA}"/>
    <cellStyle name="Normal 3 16 4 5" xfId="10173" xr:uid="{2B4C4263-846F-44C3-8A3A-C0E1A2BC8162}"/>
    <cellStyle name="Normal 3 16 5" xfId="10174" xr:uid="{0EA44300-119F-4A29-A432-0F04FA1373A8}"/>
    <cellStyle name="Normal 3 16 5 2" xfId="10175" xr:uid="{EDED7679-C316-4E90-89F1-38FB8E7AF69C}"/>
    <cellStyle name="Normal 3 16 6" xfId="10176" xr:uid="{5C491B01-F6F0-479D-8003-5D65B58EFFCA}"/>
    <cellStyle name="Normal 3 16 7" xfId="10177" xr:uid="{A361478F-208E-417E-9C32-3402FA2CEDE4}"/>
    <cellStyle name="Normal 3 16 8" xfId="10178" xr:uid="{98F25050-CDAE-4EC1-B423-A0D549466BAA}"/>
    <cellStyle name="Normal 3 16 9" xfId="10179" xr:uid="{889C78AF-2221-49B1-A9B2-C3892A0E75F5}"/>
    <cellStyle name="Normal 3 17" xfId="10180" xr:uid="{946CC52E-CB4C-4209-B872-E855A11935BF}"/>
    <cellStyle name="Normal 3 17 10" xfId="10181" xr:uid="{86D6FCA0-1984-4787-9E4A-250CF4AF48A6}"/>
    <cellStyle name="Normal 3 17 11" xfId="10182" xr:uid="{34ED4B92-3926-4291-9D15-1EE74CFD36E2}"/>
    <cellStyle name="Normal 3 17 12" xfId="10183" xr:uid="{D5166F45-762D-4360-A7A3-A55FF77A1A05}"/>
    <cellStyle name="Normal 3 17 13" xfId="10184" xr:uid="{6E511C06-33DD-4E3D-97D6-923F872EF23F}"/>
    <cellStyle name="Normal 3 17 14" xfId="10185" xr:uid="{6FFA962C-2082-437B-8841-E5E016B9A952}"/>
    <cellStyle name="Normal 3 17 2" xfId="10186" xr:uid="{45D86DF7-3517-48B4-AA71-D758B66BE58D}"/>
    <cellStyle name="Normal 3 17 2 10" xfId="10187" xr:uid="{7AFE7284-9E74-4BFA-B035-104B9296D9B4}"/>
    <cellStyle name="Normal 3 17 2 11" xfId="10188" xr:uid="{494F9269-63D5-4FEE-B182-1792CF70EED8}"/>
    <cellStyle name="Normal 3 17 2 12" xfId="10189" xr:uid="{5299F404-EF0E-4BD6-850A-91446AA5B5EA}"/>
    <cellStyle name="Normal 3 17 2 13" xfId="10190" xr:uid="{59493579-2CA6-45A9-A38B-E788DEA03AA1}"/>
    <cellStyle name="Normal 3 17 2 2" xfId="10191" xr:uid="{25213AA2-620D-429A-993D-B6707D69747C}"/>
    <cellStyle name="Normal 3 17 2 2 10" xfId="10192" xr:uid="{EC25500D-0A38-4200-9947-A42DEBEC87F3}"/>
    <cellStyle name="Normal 3 17 2 2 11" xfId="10193" xr:uid="{23870482-56A9-4899-8E5E-A5470E462BE9}"/>
    <cellStyle name="Normal 3 17 2 2 2" xfId="10194" xr:uid="{443DE089-F233-45A8-BACA-0B7C2811DC89}"/>
    <cellStyle name="Normal 3 17 2 2 2 2" xfId="10195" xr:uid="{52B70F7B-A581-41A4-801F-F4928DD3C5B3}"/>
    <cellStyle name="Normal 3 17 2 2 2 2 2" xfId="10196" xr:uid="{A18A477E-7154-4780-863A-F1408BD30555}"/>
    <cellStyle name="Normal 3 17 2 2 2 3" xfId="10197" xr:uid="{05EE4347-EBD5-4D7A-84A3-C50455E6C201}"/>
    <cellStyle name="Normal 3 17 2 2 2 4" xfId="10198" xr:uid="{2DDF47F8-A994-41A1-823C-A67E68FA4F3E}"/>
    <cellStyle name="Normal 3 17 2 2 2 5" xfId="10199" xr:uid="{F50FC753-1C53-4098-A845-6D45E1F0D73A}"/>
    <cellStyle name="Normal 3 17 2 2 3" xfId="10200" xr:uid="{5289B58C-3734-4B71-9E2E-73733E04A4F9}"/>
    <cellStyle name="Normal 3 17 2 2 3 2" xfId="10201" xr:uid="{B7E488CF-EF61-4FE8-8B57-BC70765DA1E5}"/>
    <cellStyle name="Normal 3 17 2 2 4" xfId="10202" xr:uid="{02C73AE6-A48B-4CFD-ADBB-E86E092AC7CA}"/>
    <cellStyle name="Normal 3 17 2 2 5" xfId="10203" xr:uid="{B9BAC2B4-029C-4FBA-AC14-963E89920C04}"/>
    <cellStyle name="Normal 3 17 2 2 6" xfId="10204" xr:uid="{B0B57860-CB59-4EEB-BCB0-2A817F3296AC}"/>
    <cellStyle name="Normal 3 17 2 2 7" xfId="10205" xr:uid="{D3D9711F-4052-4478-83FD-210351B76AD3}"/>
    <cellStyle name="Normal 3 17 2 2 8" xfId="10206" xr:uid="{49A6ED8F-C314-4C8E-A26D-8584031D896F}"/>
    <cellStyle name="Normal 3 17 2 2 9" xfId="10207" xr:uid="{DC47DB53-9564-456F-B9AF-89082323D565}"/>
    <cellStyle name="Normal 3 17 2 3" xfId="10208" xr:uid="{170F6036-A578-49E6-B26A-B6C0E8B39A11}"/>
    <cellStyle name="Normal 3 17 2 3 2" xfId="10209" xr:uid="{C68F6EF7-F448-4ED2-855E-6C2B3E316A38}"/>
    <cellStyle name="Normal 3 17 2 3 2 2" xfId="10210" xr:uid="{E49A8A66-86B5-4A10-9DCE-263E5EBAEB08}"/>
    <cellStyle name="Normal 3 17 2 3 3" xfId="10211" xr:uid="{2CC15765-4F2C-4078-8DC1-458DB49D7EAC}"/>
    <cellStyle name="Normal 3 17 2 3 4" xfId="10212" xr:uid="{554BC951-C227-4DEA-A07E-92F29B41EFF6}"/>
    <cellStyle name="Normal 3 17 2 3 5" xfId="10213" xr:uid="{BACAF95F-5050-4A16-B5B5-C048348254BC}"/>
    <cellStyle name="Normal 3 17 2 4" xfId="10214" xr:uid="{94D0510A-A301-4E2E-8D25-CAB26C29C69F}"/>
    <cellStyle name="Normal 3 17 2 4 2" xfId="10215" xr:uid="{2D4F38DA-0CF0-4511-B470-8CE0AEBA048F}"/>
    <cellStyle name="Normal 3 17 2 5" xfId="10216" xr:uid="{3201A686-C964-46A3-B283-0B891B15457B}"/>
    <cellStyle name="Normal 3 17 2 6" xfId="10217" xr:uid="{F612CA75-75D2-40A6-88BF-F021905E69B5}"/>
    <cellStyle name="Normal 3 17 2 7" xfId="10218" xr:uid="{8BABF54E-7D3D-46FF-92E7-0C8F81380D39}"/>
    <cellStyle name="Normal 3 17 2 8" xfId="10219" xr:uid="{1102083E-09EA-4FF2-8719-1726FAF795B3}"/>
    <cellStyle name="Normal 3 17 2 9" xfId="10220" xr:uid="{004FDDD8-0348-4605-B349-7707D0ABEFCF}"/>
    <cellStyle name="Normal 3 17 3" xfId="10221" xr:uid="{A05B44A1-8B44-48D5-A9D7-804295E421B9}"/>
    <cellStyle name="Normal 3 17 3 10" xfId="10222" xr:uid="{0722E010-9064-4023-BB51-1516D81621F5}"/>
    <cellStyle name="Normal 3 17 3 11" xfId="10223" xr:uid="{2FEB82E6-B3D4-4CD3-96E7-BA3CABB2DC14}"/>
    <cellStyle name="Normal 3 17 3 2" xfId="10224" xr:uid="{A6A3D435-0E03-47E1-BDA6-3A2065868BBC}"/>
    <cellStyle name="Normal 3 17 3 2 2" xfId="10225" xr:uid="{944CEFA7-9850-4AF1-B3E5-E20987931514}"/>
    <cellStyle name="Normal 3 17 3 2 2 2" xfId="10226" xr:uid="{0A770BC7-1035-4335-95A1-E975217C11A3}"/>
    <cellStyle name="Normal 3 17 3 2 3" xfId="10227" xr:uid="{04D17C6D-E6F2-46A6-B046-3ECA18172BF7}"/>
    <cellStyle name="Normal 3 17 3 2 4" xfId="10228" xr:uid="{7426916B-F2E0-4521-8617-88FA4E1CF737}"/>
    <cellStyle name="Normal 3 17 3 2 5" xfId="10229" xr:uid="{0B966170-27E9-4A0E-91DD-112F624600DD}"/>
    <cellStyle name="Normal 3 17 3 3" xfId="10230" xr:uid="{953FDBE2-793A-4CE0-9D4E-A5584668AB79}"/>
    <cellStyle name="Normal 3 17 3 3 2" xfId="10231" xr:uid="{429FB56C-684D-47F4-B5C3-CBE07B772A99}"/>
    <cellStyle name="Normal 3 17 3 4" xfId="10232" xr:uid="{06FC1390-F6C4-4ED6-A311-48512019C3BC}"/>
    <cellStyle name="Normal 3 17 3 5" xfId="10233" xr:uid="{8FE7CFB1-D4CF-4E6B-80BC-681B5E5CCB61}"/>
    <cellStyle name="Normal 3 17 3 6" xfId="10234" xr:uid="{23FE3A29-7A48-49B0-98E6-6F9596479BCF}"/>
    <cellStyle name="Normal 3 17 3 7" xfId="10235" xr:uid="{24E804B6-7D80-4C0B-8362-2FE59E84F511}"/>
    <cellStyle name="Normal 3 17 3 8" xfId="10236" xr:uid="{4DBEB9D8-FF4B-419C-8473-5719F570885D}"/>
    <cellStyle name="Normal 3 17 3 9" xfId="10237" xr:uid="{D0D61089-D9F6-4F82-B0E3-97D511AA055E}"/>
    <cellStyle name="Normal 3 17 4" xfId="10238" xr:uid="{67D4881D-B5F3-4D1C-941A-CFCCEBE725A8}"/>
    <cellStyle name="Normal 3 17 4 2" xfId="10239" xr:uid="{9CCE8E06-7301-41BA-BA64-5DC71CB9F5F5}"/>
    <cellStyle name="Normal 3 17 4 2 2" xfId="10240" xr:uid="{858E9F16-146B-4D32-A423-3F9C1DAA7E56}"/>
    <cellStyle name="Normal 3 17 4 3" xfId="10241" xr:uid="{207AC537-8C99-477E-A386-13E9FA6E7834}"/>
    <cellStyle name="Normal 3 17 4 4" xfId="10242" xr:uid="{9AC41667-EE86-4B1F-8B6C-3D19732EF46A}"/>
    <cellStyle name="Normal 3 17 4 5" xfId="10243" xr:uid="{F1CBB431-50CC-4F15-8050-89A7FE8B1C3D}"/>
    <cellStyle name="Normal 3 17 5" xfId="10244" xr:uid="{011EAC1B-B574-4ACA-89B7-24E8807C3C62}"/>
    <cellStyle name="Normal 3 17 5 2" xfId="10245" xr:uid="{905B9F0D-E640-4CEE-BC55-56B693F67DF8}"/>
    <cellStyle name="Normal 3 17 6" xfId="10246" xr:uid="{C539F81F-D936-49A1-BA2C-986CCC79AFD1}"/>
    <cellStyle name="Normal 3 17 7" xfId="10247" xr:uid="{8A45C149-BFFB-4191-ADB3-558A77819C1C}"/>
    <cellStyle name="Normal 3 17 8" xfId="10248" xr:uid="{62BBCB09-9FC0-4797-A3A0-55AA9D86FFDD}"/>
    <cellStyle name="Normal 3 17 9" xfId="10249" xr:uid="{FA7349A0-B80A-460B-ACE3-28F914DDDD24}"/>
    <cellStyle name="Normal 3 18" xfId="10250" xr:uid="{D1518000-5CD1-4186-8A1A-7A741B770068}"/>
    <cellStyle name="Normal 3 18 10" xfId="10251" xr:uid="{5D0948ED-3AA1-432B-B4D6-F7FF8DFB33DC}"/>
    <cellStyle name="Normal 3 18 11" xfId="10252" xr:uid="{480BB23F-64F0-4C6F-93AE-227D9AFF7EC1}"/>
    <cellStyle name="Normal 3 18 12" xfId="10253" xr:uid="{7B635836-1D1E-4C69-BDA5-6D9B4D4112C4}"/>
    <cellStyle name="Normal 3 18 13" xfId="10254" xr:uid="{53642744-4EA3-486A-B13D-9B1332618B24}"/>
    <cellStyle name="Normal 3 18 14" xfId="10255" xr:uid="{F65747CB-03CC-4508-8114-57C60D9B82A2}"/>
    <cellStyle name="Normal 3 18 2" xfId="10256" xr:uid="{86143DB8-1818-4FBB-A081-DAC607AA5F08}"/>
    <cellStyle name="Normal 3 18 2 10" xfId="10257" xr:uid="{474A5CD3-BFB1-4E7A-A552-C3AC0E436875}"/>
    <cellStyle name="Normal 3 18 2 11" xfId="10258" xr:uid="{16CEDB32-2D9E-4CE9-92CE-EB75E5DE9DB9}"/>
    <cellStyle name="Normal 3 18 2 12" xfId="10259" xr:uid="{44360FDC-8F5A-46D0-A6CD-AEF01422D3CB}"/>
    <cellStyle name="Normal 3 18 2 13" xfId="10260" xr:uid="{F1F7F988-12E6-49A0-9238-A78710028BEA}"/>
    <cellStyle name="Normal 3 18 2 2" xfId="10261" xr:uid="{89113B92-EE80-41D1-A2EB-03938E43F9D8}"/>
    <cellStyle name="Normal 3 18 2 2 10" xfId="10262" xr:uid="{6A785517-DAE2-4D49-84BF-24F6C5071387}"/>
    <cellStyle name="Normal 3 18 2 2 11" xfId="10263" xr:uid="{80D4032C-FAA9-4747-B790-76691285D29F}"/>
    <cellStyle name="Normal 3 18 2 2 2" xfId="10264" xr:uid="{51B9C434-A4D5-4577-8F71-3CC05B79F390}"/>
    <cellStyle name="Normal 3 18 2 2 2 2" xfId="10265" xr:uid="{3AC84158-4F0E-493B-A4EB-31BD6823C1EC}"/>
    <cellStyle name="Normal 3 18 2 2 2 2 2" xfId="10266" xr:uid="{AA1BBCF8-148A-4CDC-9BBF-AD8445872850}"/>
    <cellStyle name="Normal 3 18 2 2 2 3" xfId="10267" xr:uid="{BA400B25-0A6E-4FB0-B98F-7F8D4488849E}"/>
    <cellStyle name="Normal 3 18 2 2 2 4" xfId="10268" xr:uid="{9AF29A70-75FC-4499-AEDE-B12F8223BC3C}"/>
    <cellStyle name="Normal 3 18 2 2 2 5" xfId="10269" xr:uid="{D0C610A9-5535-4579-BFE7-C4EC4A32A537}"/>
    <cellStyle name="Normal 3 18 2 2 3" xfId="10270" xr:uid="{46C4E259-ECFD-4D9C-A6A3-8C2F491DD332}"/>
    <cellStyle name="Normal 3 18 2 2 3 2" xfId="10271" xr:uid="{E63BCC11-7E48-4185-806A-E5AC7BC7D242}"/>
    <cellStyle name="Normal 3 18 2 2 4" xfId="10272" xr:uid="{30F87D91-70D7-44B3-B924-1F22E7D505E9}"/>
    <cellStyle name="Normal 3 18 2 2 5" xfId="10273" xr:uid="{D59001AF-0A7F-4A33-A558-AB9EB22AFB52}"/>
    <cellStyle name="Normal 3 18 2 2 6" xfId="10274" xr:uid="{96A7C7EA-CABD-4BFE-A429-300F45ACEC72}"/>
    <cellStyle name="Normal 3 18 2 2 7" xfId="10275" xr:uid="{A53115EC-67E5-4275-B129-BC5F83E0C07D}"/>
    <cellStyle name="Normal 3 18 2 2 8" xfId="10276" xr:uid="{656AE193-B9AA-45AE-9DB8-B3895ACBBE58}"/>
    <cellStyle name="Normal 3 18 2 2 9" xfId="10277" xr:uid="{2B9809B9-CEC7-460A-998F-EA5734E5DAA3}"/>
    <cellStyle name="Normal 3 18 2 3" xfId="10278" xr:uid="{371BABF4-C8B7-43BC-96A3-35A89F39FDDD}"/>
    <cellStyle name="Normal 3 18 2 3 2" xfId="10279" xr:uid="{22ECECC1-2A93-4003-9C5A-26F8A9EE9FA8}"/>
    <cellStyle name="Normal 3 18 2 3 2 2" xfId="10280" xr:uid="{7185930A-2568-47B2-BC44-FED4D4AD637E}"/>
    <cellStyle name="Normal 3 18 2 3 3" xfId="10281" xr:uid="{42EF2187-DBAF-488E-AA0B-3DDFF4FE3CDE}"/>
    <cellStyle name="Normal 3 18 2 3 4" xfId="10282" xr:uid="{348393F2-1348-4090-8C76-E9D7B002E482}"/>
    <cellStyle name="Normal 3 18 2 3 5" xfId="10283" xr:uid="{C6702287-3C26-49B6-8AF8-2E58653A1FAF}"/>
    <cellStyle name="Normal 3 18 2 4" xfId="10284" xr:uid="{2D4219AF-5A30-446E-AE1F-E98A0BFFD7D9}"/>
    <cellStyle name="Normal 3 18 2 4 2" xfId="10285" xr:uid="{F44A242D-7E31-430F-8DDD-364075DD2901}"/>
    <cellStyle name="Normal 3 18 2 5" xfId="10286" xr:uid="{D8A8BE9F-629B-4CBB-B88C-059D19B60467}"/>
    <cellStyle name="Normal 3 18 2 6" xfId="10287" xr:uid="{AACE570D-3A1C-441C-9B60-A0DD4A966D0C}"/>
    <cellStyle name="Normal 3 18 2 7" xfId="10288" xr:uid="{21FECDED-60BE-4AFF-B345-E473CBF5DBCA}"/>
    <cellStyle name="Normal 3 18 2 8" xfId="10289" xr:uid="{8BB6C901-7219-47E8-96DC-2CCEF5745D8F}"/>
    <cellStyle name="Normal 3 18 2 9" xfId="10290" xr:uid="{414FC2A5-8C5F-4CCD-B4FC-6B8003FEBE78}"/>
    <cellStyle name="Normal 3 18 3" xfId="10291" xr:uid="{A332BDCF-06EC-4EE7-96F5-E9A6FD739AB2}"/>
    <cellStyle name="Normal 3 18 3 10" xfId="10292" xr:uid="{399A989B-AB8E-4BE9-8A2B-DAB9E1364073}"/>
    <cellStyle name="Normal 3 18 3 11" xfId="10293" xr:uid="{02B9A1F8-C4EC-4EEB-A8B3-688FCC4C1B97}"/>
    <cellStyle name="Normal 3 18 3 2" xfId="10294" xr:uid="{65317D77-8750-4E1F-AF56-987DD3603097}"/>
    <cellStyle name="Normal 3 18 3 2 2" xfId="10295" xr:uid="{4DA4C677-3A59-4857-A6E2-211848AFE21C}"/>
    <cellStyle name="Normal 3 18 3 2 2 2" xfId="10296" xr:uid="{F828A051-496A-41A3-8083-F23D18392818}"/>
    <cellStyle name="Normal 3 18 3 2 3" xfId="10297" xr:uid="{156473D7-15A2-4433-B491-86CB80E8D168}"/>
    <cellStyle name="Normal 3 18 3 2 4" xfId="10298" xr:uid="{86325B86-86E1-4018-BF5F-ED290C9B9998}"/>
    <cellStyle name="Normal 3 18 3 2 5" xfId="10299" xr:uid="{9BCBA25C-458A-4506-AC15-D68F7BE111A3}"/>
    <cellStyle name="Normal 3 18 3 3" xfId="10300" xr:uid="{D41CC200-14CB-4A8D-A281-46A1D4FEA915}"/>
    <cellStyle name="Normal 3 18 3 3 2" xfId="10301" xr:uid="{D9A15F79-417C-4042-A02D-40F70C423917}"/>
    <cellStyle name="Normal 3 18 3 4" xfId="10302" xr:uid="{310D992C-B438-4956-BA90-E1C7E6A6682A}"/>
    <cellStyle name="Normal 3 18 3 5" xfId="10303" xr:uid="{ED77451D-3CD4-4239-AAEE-32927185E325}"/>
    <cellStyle name="Normal 3 18 3 6" xfId="10304" xr:uid="{D8A53CD6-B0FD-4583-B9FE-9E0C43D71F3A}"/>
    <cellStyle name="Normal 3 18 3 7" xfId="10305" xr:uid="{88B354D2-7473-4266-8AC4-19A829DD8A93}"/>
    <cellStyle name="Normal 3 18 3 8" xfId="10306" xr:uid="{FB4898EA-B0D8-4EE8-B6B4-8F4A8F734B1A}"/>
    <cellStyle name="Normal 3 18 3 9" xfId="10307" xr:uid="{A67561B8-5EB4-479E-B5C9-4880BF20CF93}"/>
    <cellStyle name="Normal 3 18 4" xfId="10308" xr:uid="{C2D74CB8-3788-4F83-BE32-55B47853D303}"/>
    <cellStyle name="Normal 3 18 4 2" xfId="10309" xr:uid="{DEDC9C45-A151-4C63-A4C2-1ADE13C6147B}"/>
    <cellStyle name="Normal 3 18 4 2 2" xfId="10310" xr:uid="{3D77ECAB-76FA-4699-A247-052311373DD3}"/>
    <cellStyle name="Normal 3 18 4 3" xfId="10311" xr:uid="{EAD1547E-81F7-4AED-B5D9-0AF67161AB50}"/>
    <cellStyle name="Normal 3 18 4 4" xfId="10312" xr:uid="{9F9E38F2-F189-46C4-80D3-A5A50F835BE9}"/>
    <cellStyle name="Normal 3 18 4 5" xfId="10313" xr:uid="{F2F54F32-00CA-4F0A-9167-8F4102538AC6}"/>
    <cellStyle name="Normal 3 18 5" xfId="10314" xr:uid="{BD899051-7B23-421B-BD2C-3B95EA128041}"/>
    <cellStyle name="Normal 3 18 5 2" xfId="10315" xr:uid="{E5038C89-2BDC-4B6E-9565-DDBEB181292F}"/>
    <cellStyle name="Normal 3 18 6" xfId="10316" xr:uid="{D92F969E-48E8-4802-A732-B83DDF82A484}"/>
    <cellStyle name="Normal 3 18 7" xfId="10317" xr:uid="{9A5521ED-D53E-428D-9BC8-11B439B3EA47}"/>
    <cellStyle name="Normal 3 18 8" xfId="10318" xr:uid="{04790938-C8BA-49FB-9940-F51D019A6C85}"/>
    <cellStyle name="Normal 3 18 9" xfId="10319" xr:uid="{EE98BD80-4AD6-45CE-AAE8-45BE4DA1FB4F}"/>
    <cellStyle name="Normal 3 19" xfId="10320" xr:uid="{3ACAB91D-9CFB-4240-9D63-508600E9DA4B}"/>
    <cellStyle name="Normal 3 19 10" xfId="10321" xr:uid="{3B19C008-3C1B-4016-9BD2-880DFAD9AD3F}"/>
    <cellStyle name="Normal 3 19 11" xfId="10322" xr:uid="{4633BF1A-9349-458D-BC4E-3C8C8C572DD8}"/>
    <cellStyle name="Normal 3 19 12" xfId="10323" xr:uid="{10E272A0-083E-4A2B-BFA3-EC582DAF6560}"/>
    <cellStyle name="Normal 3 19 13" xfId="10324" xr:uid="{4E8EEC73-2F3B-48C7-8629-BCE2A550BB36}"/>
    <cellStyle name="Normal 3 19 14" xfId="10325" xr:uid="{18C03F55-8A6D-432B-A9D3-133497E7E112}"/>
    <cellStyle name="Normal 3 19 2" xfId="10326" xr:uid="{9F1124C3-3C08-4840-951C-2DF3D950E260}"/>
    <cellStyle name="Normal 3 19 2 10" xfId="10327" xr:uid="{A905E32A-3DB2-4CF7-AE55-3FA8875AAEC7}"/>
    <cellStyle name="Normal 3 19 2 11" xfId="10328" xr:uid="{F0B4EEEF-89E0-4AC6-B8D4-E2F503A00076}"/>
    <cellStyle name="Normal 3 19 2 12" xfId="10329" xr:uid="{16553046-B39D-42BE-B28B-6CCD1F4F88E0}"/>
    <cellStyle name="Normal 3 19 2 13" xfId="10330" xr:uid="{BF3FFE6F-8F58-487E-A22C-2617433E714B}"/>
    <cellStyle name="Normal 3 19 2 2" xfId="10331" xr:uid="{5F5174A9-0B3E-4736-9638-92EC126D4F97}"/>
    <cellStyle name="Normal 3 19 2 2 10" xfId="10332" xr:uid="{6CF4E62A-CD05-4C31-A331-9FE2AB21C3AF}"/>
    <cellStyle name="Normal 3 19 2 2 11" xfId="10333" xr:uid="{CF681B12-DC13-47E2-9E08-9AE1598AE64B}"/>
    <cellStyle name="Normal 3 19 2 2 2" xfId="10334" xr:uid="{7B9DEECF-7055-439C-AB25-0D4347D48AC8}"/>
    <cellStyle name="Normal 3 19 2 2 2 2" xfId="10335" xr:uid="{F9D7D775-D691-4961-AB99-552B54C18041}"/>
    <cellStyle name="Normal 3 19 2 2 2 2 2" xfId="10336" xr:uid="{B9A037C8-A750-4079-9B42-A4BC26B3351D}"/>
    <cellStyle name="Normal 3 19 2 2 2 3" xfId="10337" xr:uid="{4142D48C-F7CF-4158-9608-1ADA30CDC40B}"/>
    <cellStyle name="Normal 3 19 2 2 2 4" xfId="10338" xr:uid="{3F02A065-F0BE-40C6-800B-89814F6C0F54}"/>
    <cellStyle name="Normal 3 19 2 2 2 5" xfId="10339" xr:uid="{2DE00403-D934-45B3-84FC-13909EF0FC1A}"/>
    <cellStyle name="Normal 3 19 2 2 3" xfId="10340" xr:uid="{29C88978-4CB3-4824-92E9-AED38D05F0EB}"/>
    <cellStyle name="Normal 3 19 2 2 3 2" xfId="10341" xr:uid="{55335D44-C519-436B-B519-951DD0B1754F}"/>
    <cellStyle name="Normal 3 19 2 2 4" xfId="10342" xr:uid="{2BCF89C0-F98A-4684-88E4-6D43CA69BC92}"/>
    <cellStyle name="Normal 3 19 2 2 5" xfId="10343" xr:uid="{C5ACE0FF-2DA4-4671-95CA-E82A4BF09C29}"/>
    <cellStyle name="Normal 3 19 2 2 6" xfId="10344" xr:uid="{9D459F6B-9ACB-4729-AD51-EEFB7D9E5A57}"/>
    <cellStyle name="Normal 3 19 2 2 7" xfId="10345" xr:uid="{D8AF3545-ADEA-413D-8DC4-06535689D5B8}"/>
    <cellStyle name="Normal 3 19 2 2 8" xfId="10346" xr:uid="{2AB36E20-7565-4D33-82AB-BF3D3D6FF84B}"/>
    <cellStyle name="Normal 3 19 2 2 9" xfId="10347" xr:uid="{DD5437C8-1FAF-48C0-9BA0-C299374068ED}"/>
    <cellStyle name="Normal 3 19 2 3" xfId="10348" xr:uid="{9A94BBFD-9D60-4C76-ACC2-F052641ED8BB}"/>
    <cellStyle name="Normal 3 19 2 3 2" xfId="10349" xr:uid="{086CBE41-5FBC-45A0-85B3-61506501AF30}"/>
    <cellStyle name="Normal 3 19 2 3 2 2" xfId="10350" xr:uid="{B83C6D7D-86BC-4D35-81E4-2C872BAA813D}"/>
    <cellStyle name="Normal 3 19 2 3 3" xfId="10351" xr:uid="{0C1E9002-A59D-4D74-BD2F-F6BB6931EADE}"/>
    <cellStyle name="Normal 3 19 2 3 4" xfId="10352" xr:uid="{F17885D8-303A-4BA5-A15C-7FDE6881CD3A}"/>
    <cellStyle name="Normal 3 19 2 3 5" xfId="10353" xr:uid="{FC2451E5-F578-4E39-9CF0-B94BEC4D3A42}"/>
    <cellStyle name="Normal 3 19 2 4" xfId="10354" xr:uid="{B27E916A-1476-48EE-83D6-C8C348F680CB}"/>
    <cellStyle name="Normal 3 19 2 4 2" xfId="10355" xr:uid="{1DD88413-F6E6-4D02-B772-D2A555446EE1}"/>
    <cellStyle name="Normal 3 19 2 5" xfId="10356" xr:uid="{2300FB40-2EF2-4A8C-9088-FFA993499F5B}"/>
    <cellStyle name="Normal 3 19 2 6" xfId="10357" xr:uid="{5B0D05F9-EFEB-4540-859B-4AC2CE0AB7A4}"/>
    <cellStyle name="Normal 3 19 2 7" xfId="10358" xr:uid="{982E98B7-B500-49B6-94D1-55D4D40047E2}"/>
    <cellStyle name="Normal 3 19 2 8" xfId="10359" xr:uid="{B885863C-AF8D-4B35-B0F9-C23F7B3A8D19}"/>
    <cellStyle name="Normal 3 19 2 9" xfId="10360" xr:uid="{9E26AACF-A64C-4B6B-A703-14E9B35B2F42}"/>
    <cellStyle name="Normal 3 19 3" xfId="10361" xr:uid="{7E94E255-4584-476A-9049-2E29F92369A3}"/>
    <cellStyle name="Normal 3 19 3 10" xfId="10362" xr:uid="{D4BFAB6E-DE06-42CB-8221-83EE3EA7E175}"/>
    <cellStyle name="Normal 3 19 3 11" xfId="10363" xr:uid="{26F29C65-1663-4600-B9DC-E6A2FDB8BD93}"/>
    <cellStyle name="Normal 3 19 3 2" xfId="10364" xr:uid="{8693DBE0-EF67-41CC-8039-79F37AC39308}"/>
    <cellStyle name="Normal 3 19 3 2 2" xfId="10365" xr:uid="{A1305918-B32C-4F76-A384-761D26CD81BD}"/>
    <cellStyle name="Normal 3 19 3 2 2 2" xfId="10366" xr:uid="{5CFEA981-799B-46A5-AA9F-D513FC701903}"/>
    <cellStyle name="Normal 3 19 3 2 3" xfId="10367" xr:uid="{2E1B4DE9-A0AF-42C1-B829-066E17A1453A}"/>
    <cellStyle name="Normal 3 19 3 2 4" xfId="10368" xr:uid="{6CCB2429-5970-4C91-9480-32B6FA65619C}"/>
    <cellStyle name="Normal 3 19 3 2 5" xfId="10369" xr:uid="{23A2ECFE-1FF5-42B2-B2E1-2863994CEF9A}"/>
    <cellStyle name="Normal 3 19 3 3" xfId="10370" xr:uid="{90A076FB-2464-45C8-A203-0BC35D99236B}"/>
    <cellStyle name="Normal 3 19 3 3 2" xfId="10371" xr:uid="{7C5ED3EC-8FD0-4023-9933-A81E659A8B73}"/>
    <cellStyle name="Normal 3 19 3 4" xfId="10372" xr:uid="{C5F14E52-6499-4424-80A0-6855622D1876}"/>
    <cellStyle name="Normal 3 19 3 5" xfId="10373" xr:uid="{383F8998-5838-42B1-921D-1B78B49691D6}"/>
    <cellStyle name="Normal 3 19 3 6" xfId="10374" xr:uid="{BEC0ADDF-AD3B-4469-B875-22336DB5132C}"/>
    <cellStyle name="Normal 3 19 3 7" xfId="10375" xr:uid="{5B71DE1E-6473-4741-9BFB-266CD400A065}"/>
    <cellStyle name="Normal 3 19 3 8" xfId="10376" xr:uid="{042E8FBC-65D5-4F6C-8649-7CEC0BC09776}"/>
    <cellStyle name="Normal 3 19 3 9" xfId="10377" xr:uid="{366478A8-7B48-46C8-8965-B0515D9157C0}"/>
    <cellStyle name="Normal 3 19 4" xfId="10378" xr:uid="{87EC8E4E-6035-4C32-902B-B4295CFA7940}"/>
    <cellStyle name="Normal 3 19 4 2" xfId="10379" xr:uid="{CDF695E9-0CE9-43BF-B118-0C8F9FC88EAD}"/>
    <cellStyle name="Normal 3 19 4 2 2" xfId="10380" xr:uid="{95D26086-D251-4C12-A877-EAA123C678E6}"/>
    <cellStyle name="Normal 3 19 4 3" xfId="10381" xr:uid="{F4BD0787-CF5B-4BEF-99D6-5F79049BD37D}"/>
    <cellStyle name="Normal 3 19 4 4" xfId="10382" xr:uid="{A04EC4C6-2D43-425F-A933-880E26D933B5}"/>
    <cellStyle name="Normal 3 19 4 5" xfId="10383" xr:uid="{ABBC9188-DA7B-4202-BE68-C7EC5821636C}"/>
    <cellStyle name="Normal 3 19 5" xfId="10384" xr:uid="{F684836C-4346-4BA8-A916-F1ED2EF3FD53}"/>
    <cellStyle name="Normal 3 19 5 2" xfId="10385" xr:uid="{1E5013BF-8DB6-4886-BF95-180C52927A0D}"/>
    <cellStyle name="Normal 3 19 6" xfId="10386" xr:uid="{014396E9-A819-4BCB-A775-E1BAC7D42744}"/>
    <cellStyle name="Normal 3 19 7" xfId="10387" xr:uid="{B852176D-7DE5-417D-95E6-59DE58D9768D}"/>
    <cellStyle name="Normal 3 19 8" xfId="10388" xr:uid="{B713D8FC-F32B-42F3-88C1-27798131C701}"/>
    <cellStyle name="Normal 3 19 9" xfId="10389" xr:uid="{63BAF817-4604-483D-BB72-3FEE4073CB6D}"/>
    <cellStyle name="Normal 3 2" xfId="10390" xr:uid="{4BB2A5E0-BBD2-4EE8-A9F8-779A8C138462}"/>
    <cellStyle name="Normal 3 2 10" xfId="10391" xr:uid="{58464FA8-A0AE-4A87-B653-4B4AA2983DC7}"/>
    <cellStyle name="Normal 3 2 10 10" xfId="10392" xr:uid="{84821212-A76F-4092-83FB-6AAC3956F463}"/>
    <cellStyle name="Normal 3 2 10 11" xfId="10393" xr:uid="{1EE933E5-81F0-438A-ACC0-71FFF1C3954D}"/>
    <cellStyle name="Normal 3 2 10 12" xfId="10394" xr:uid="{89D393D9-857C-4D16-ADE3-483E09A2949C}"/>
    <cellStyle name="Normal 3 2 10 13" xfId="10395" xr:uid="{38691ECB-B22D-4E80-B044-B7091F342B16}"/>
    <cellStyle name="Normal 3 2 10 14" xfId="10396" xr:uid="{020CC7B3-DFEE-43CB-877F-82940C1ED1FB}"/>
    <cellStyle name="Normal 3 2 10 2" xfId="10397" xr:uid="{9013A08F-739D-4B43-AFC3-0BB503A1D357}"/>
    <cellStyle name="Normal 3 2 10 2 10" xfId="10398" xr:uid="{54767350-B9FE-40C9-9C94-2F21C6561192}"/>
    <cellStyle name="Normal 3 2 10 2 11" xfId="10399" xr:uid="{475471AB-5F41-4760-A680-69665EE495E3}"/>
    <cellStyle name="Normal 3 2 10 2 12" xfId="10400" xr:uid="{99EB1604-3472-465C-878A-1D31917105FB}"/>
    <cellStyle name="Normal 3 2 10 2 13" xfId="10401" xr:uid="{3A50FA28-27F4-4723-BC68-FA8D300408F0}"/>
    <cellStyle name="Normal 3 2 10 2 2" xfId="10402" xr:uid="{2DB22FB0-B0B3-4490-9124-511A83DE5D31}"/>
    <cellStyle name="Normal 3 2 10 2 2 10" xfId="10403" xr:uid="{49575E6A-FC95-41CE-A761-EBBBCB415526}"/>
    <cellStyle name="Normal 3 2 10 2 2 11" xfId="10404" xr:uid="{B0320F70-9016-4FAC-9FF1-1F6C250949E1}"/>
    <cellStyle name="Normal 3 2 10 2 2 2" xfId="10405" xr:uid="{A6871E6C-CD3B-4B4F-BAB1-44FA2EB62724}"/>
    <cellStyle name="Normal 3 2 10 2 2 2 2" xfId="10406" xr:uid="{ED303CD0-F642-402B-BCB9-A5506AA3D211}"/>
    <cellStyle name="Normal 3 2 10 2 2 2 2 2" xfId="10407" xr:uid="{C3F566C2-73EF-4E34-99C2-CD4B663C8624}"/>
    <cellStyle name="Normal 3 2 10 2 2 2 3" xfId="10408" xr:uid="{263713F1-7C97-44DC-87F9-1525A7373447}"/>
    <cellStyle name="Normal 3 2 10 2 2 2 4" xfId="10409" xr:uid="{3A2FE8A1-047F-4FA4-83C6-A7E971A7408E}"/>
    <cellStyle name="Normal 3 2 10 2 2 2 5" xfId="10410" xr:uid="{11BB35CB-2DBD-415F-BC23-E543812D5B65}"/>
    <cellStyle name="Normal 3 2 10 2 2 3" xfId="10411" xr:uid="{84B56F64-0541-4F63-8CB5-7EDF120E9B77}"/>
    <cellStyle name="Normal 3 2 10 2 2 3 2" xfId="10412" xr:uid="{D45582D7-8A1D-4581-A9D3-EA8BAA68C53F}"/>
    <cellStyle name="Normal 3 2 10 2 2 4" xfId="10413" xr:uid="{314BAE57-AF2D-4644-86F9-773A3305B17B}"/>
    <cellStyle name="Normal 3 2 10 2 2 5" xfId="10414" xr:uid="{EEA1979A-B32E-40C3-A77C-8F1F15D4451D}"/>
    <cellStyle name="Normal 3 2 10 2 2 6" xfId="10415" xr:uid="{4BD4197D-D4D6-497D-931C-EF2F2088BA72}"/>
    <cellStyle name="Normal 3 2 10 2 2 7" xfId="10416" xr:uid="{F2E62787-FC37-4E67-84A1-E450C1590E9C}"/>
    <cellStyle name="Normal 3 2 10 2 2 8" xfId="10417" xr:uid="{83CABEC9-1573-44FC-8D30-7D8DDDCD6CBF}"/>
    <cellStyle name="Normal 3 2 10 2 2 9" xfId="10418" xr:uid="{C60C9759-E448-4391-A150-68C67992C8CD}"/>
    <cellStyle name="Normal 3 2 10 2 3" xfId="10419" xr:uid="{62EF85BA-934F-4CB5-927B-E5145C6DE787}"/>
    <cellStyle name="Normal 3 2 10 2 3 2" xfId="10420" xr:uid="{9E74F5AB-AD8F-45B5-A716-65EDE64B1B01}"/>
    <cellStyle name="Normal 3 2 10 2 3 2 2" xfId="10421" xr:uid="{00B5FFE6-BB16-4B34-8126-3B959485E745}"/>
    <cellStyle name="Normal 3 2 10 2 3 3" xfId="10422" xr:uid="{1A3EACF0-0B44-457E-BD81-71B9B0DDA8B3}"/>
    <cellStyle name="Normal 3 2 10 2 3 4" xfId="10423" xr:uid="{8DD0AC51-A4AD-47B4-8637-796F14733F67}"/>
    <cellStyle name="Normal 3 2 10 2 3 5" xfId="10424" xr:uid="{AD4DF185-9413-4D18-AEDA-2F1EC1F09485}"/>
    <cellStyle name="Normal 3 2 10 2 4" xfId="10425" xr:uid="{1CBBFB98-08D9-4F5A-B4B9-16EE1E47A392}"/>
    <cellStyle name="Normal 3 2 10 2 4 2" xfId="10426" xr:uid="{FD3DB1CE-7CEC-4A05-9A10-780EBA824D83}"/>
    <cellStyle name="Normal 3 2 10 2 5" xfId="10427" xr:uid="{4F33519D-4647-472D-B6EE-E2FFC0894CB5}"/>
    <cellStyle name="Normal 3 2 10 2 6" xfId="10428" xr:uid="{F8E296AC-DC54-40D7-B3C2-64A0A8010B20}"/>
    <cellStyle name="Normal 3 2 10 2 7" xfId="10429" xr:uid="{E5708022-04C1-4183-9F9C-64E9EF5351EE}"/>
    <cellStyle name="Normal 3 2 10 2 8" xfId="10430" xr:uid="{E0E15A39-119F-4261-8C2F-DBC1E3837700}"/>
    <cellStyle name="Normal 3 2 10 2 9" xfId="10431" xr:uid="{7F9C924F-E5FD-43CD-B480-6AC03D00953A}"/>
    <cellStyle name="Normal 3 2 10 3" xfId="10432" xr:uid="{FA2D8466-DB40-4233-915E-378358157CCC}"/>
    <cellStyle name="Normal 3 2 10 3 10" xfId="10433" xr:uid="{51470D2F-6457-4AAF-9382-A4CB1D0C809B}"/>
    <cellStyle name="Normal 3 2 10 3 11" xfId="10434" xr:uid="{D07FC61B-78AA-47AD-AD24-E3C1CF8DA781}"/>
    <cellStyle name="Normal 3 2 10 3 2" xfId="10435" xr:uid="{C7A9C4EF-404C-4010-B621-8773755F5ADB}"/>
    <cellStyle name="Normal 3 2 10 3 2 2" xfId="10436" xr:uid="{AE508630-E43A-4DB4-9132-0E15C5338805}"/>
    <cellStyle name="Normal 3 2 10 3 2 2 2" xfId="10437" xr:uid="{A613BA13-0C67-4200-88F4-853579856888}"/>
    <cellStyle name="Normal 3 2 10 3 2 3" xfId="10438" xr:uid="{6C542E93-9EB5-4A37-9E0A-77C2BEA1452C}"/>
    <cellStyle name="Normal 3 2 10 3 2 4" xfId="10439" xr:uid="{4E111075-A3A2-449C-9491-D99875CF986F}"/>
    <cellStyle name="Normal 3 2 10 3 2 5" xfId="10440" xr:uid="{B89FA5D1-E4BF-44E0-BDBB-4BC387689626}"/>
    <cellStyle name="Normal 3 2 10 3 3" xfId="10441" xr:uid="{483B2591-1CC4-4B5E-9E24-6FC35D8B7A78}"/>
    <cellStyle name="Normal 3 2 10 3 3 2" xfId="10442" xr:uid="{0B52E435-E3A2-4C67-A164-367038ACFF1E}"/>
    <cellStyle name="Normal 3 2 10 3 4" xfId="10443" xr:uid="{F07759DB-B229-41A8-B4CD-09C3DC9D205F}"/>
    <cellStyle name="Normal 3 2 10 3 5" xfId="10444" xr:uid="{F8DF4309-8D5C-4E3D-947E-7AA59AE051A7}"/>
    <cellStyle name="Normal 3 2 10 3 6" xfId="10445" xr:uid="{878E13FA-AE14-48F1-92E4-7AEBBB00B1DF}"/>
    <cellStyle name="Normal 3 2 10 3 7" xfId="10446" xr:uid="{60EBE47A-E4C4-440A-A002-7B97C6B22AC5}"/>
    <cellStyle name="Normal 3 2 10 3 8" xfId="10447" xr:uid="{0C32992C-EBCC-4F59-B4D5-88ACE96C8086}"/>
    <cellStyle name="Normal 3 2 10 3 9" xfId="10448" xr:uid="{4ACA5810-7C92-446D-9B50-B93B1E874627}"/>
    <cellStyle name="Normal 3 2 10 4" xfId="10449" xr:uid="{22315673-D212-4172-BCEC-648E70AFA13D}"/>
    <cellStyle name="Normal 3 2 10 4 2" xfId="10450" xr:uid="{17C1B133-30F7-409B-8BF4-AD770B67E4AA}"/>
    <cellStyle name="Normal 3 2 10 4 2 2" xfId="10451" xr:uid="{3804980F-4A9F-4B33-90CE-1204EAF84397}"/>
    <cellStyle name="Normal 3 2 10 4 3" xfId="10452" xr:uid="{9F5238FE-5EA8-49C4-8441-1A82ECC2A07B}"/>
    <cellStyle name="Normal 3 2 10 4 4" xfId="10453" xr:uid="{BFAF468E-D87B-490A-A31D-C5792288BE03}"/>
    <cellStyle name="Normal 3 2 10 4 5" xfId="10454" xr:uid="{DEDB58A3-6050-4B23-8EB7-FA4EA8253909}"/>
    <cellStyle name="Normal 3 2 10 5" xfId="10455" xr:uid="{B14F8E76-8B55-4F4F-BDB0-D4CB858299D4}"/>
    <cellStyle name="Normal 3 2 10 5 2" xfId="10456" xr:uid="{CD967ED9-5811-4B40-987D-8057BFBE8B13}"/>
    <cellStyle name="Normal 3 2 10 6" xfId="10457" xr:uid="{DFF33F30-1F46-431E-A74E-59734807A795}"/>
    <cellStyle name="Normal 3 2 10 7" xfId="10458" xr:uid="{1F806842-05D6-4F4D-884D-FD6E74D953A6}"/>
    <cellStyle name="Normal 3 2 10 8" xfId="10459" xr:uid="{931079D1-04CA-46E0-A54A-282DE9875DC3}"/>
    <cellStyle name="Normal 3 2 10 9" xfId="10460" xr:uid="{279D0791-0A76-497E-A2FD-812126BC066A}"/>
    <cellStyle name="Normal 3 2 11" xfId="10461" xr:uid="{FB52BACC-89C3-4FE7-BDBD-ACBF5A432FD6}"/>
    <cellStyle name="Normal 3 2 11 10" xfId="10462" xr:uid="{91B3FE6B-C1CF-4DB1-8F9B-2D4713B9E75B}"/>
    <cellStyle name="Normal 3 2 11 11" xfId="10463" xr:uid="{418EE256-5308-4CC2-9123-8F341F0478D3}"/>
    <cellStyle name="Normal 3 2 11 12" xfId="10464" xr:uid="{C0676D7F-C376-44B2-A375-7D703A5D8D13}"/>
    <cellStyle name="Normal 3 2 11 13" xfId="10465" xr:uid="{9728695A-B268-4EB8-AA90-D3D686AD7269}"/>
    <cellStyle name="Normal 3 2 11 14" xfId="10466" xr:uid="{AA2232F4-4A81-4BED-A9CB-DC8B18C8425D}"/>
    <cellStyle name="Normal 3 2 11 2" xfId="10467" xr:uid="{8FC2C93E-C65D-457C-A03D-1C2F7B161770}"/>
    <cellStyle name="Normal 3 2 11 2 10" xfId="10468" xr:uid="{8AA6FEEB-7A70-4DCF-B3B0-92915705EC5F}"/>
    <cellStyle name="Normal 3 2 11 2 11" xfId="10469" xr:uid="{B5243654-2CB8-4ED5-8163-B98638E9A9E0}"/>
    <cellStyle name="Normal 3 2 11 2 12" xfId="10470" xr:uid="{0C2DFD15-2802-4C94-9CE7-9ED11D58D43E}"/>
    <cellStyle name="Normal 3 2 11 2 13" xfId="10471" xr:uid="{FC97D1AB-7C08-4C00-9440-51725B36F3E6}"/>
    <cellStyle name="Normal 3 2 11 2 2" xfId="10472" xr:uid="{545E692A-F47C-40AB-ADBA-77AE6129525B}"/>
    <cellStyle name="Normal 3 2 11 2 2 10" xfId="10473" xr:uid="{1634E429-C967-491D-8ED4-8A08B4DF09ED}"/>
    <cellStyle name="Normal 3 2 11 2 2 11" xfId="10474" xr:uid="{AFA27F68-153B-4DD4-B546-73D73859014F}"/>
    <cellStyle name="Normal 3 2 11 2 2 2" xfId="10475" xr:uid="{B3E09170-5BBE-41BA-9099-927C0E2FFB1C}"/>
    <cellStyle name="Normal 3 2 11 2 2 2 2" xfId="10476" xr:uid="{7FDE2622-1A7C-4543-9121-4687C290FB7D}"/>
    <cellStyle name="Normal 3 2 11 2 2 2 2 2" xfId="10477" xr:uid="{81C60D11-A5D3-4DEF-AB2B-7FBC2B7C7E62}"/>
    <cellStyle name="Normal 3 2 11 2 2 2 3" xfId="10478" xr:uid="{28D8C0C6-C7E1-4BD4-AD3E-8DA9894A6A45}"/>
    <cellStyle name="Normal 3 2 11 2 2 2 4" xfId="10479" xr:uid="{2FAE5D9F-C37E-44BB-B256-BA3C0419BF02}"/>
    <cellStyle name="Normal 3 2 11 2 2 2 5" xfId="10480" xr:uid="{7F8F9C4E-7485-4B5F-810E-1921D463A1AA}"/>
    <cellStyle name="Normal 3 2 11 2 2 3" xfId="10481" xr:uid="{96DB228D-EB82-4A1F-A495-71AC36FDBAE3}"/>
    <cellStyle name="Normal 3 2 11 2 2 3 2" xfId="10482" xr:uid="{31725C61-7CDE-4DC1-A431-3B7693A77EF4}"/>
    <cellStyle name="Normal 3 2 11 2 2 4" xfId="10483" xr:uid="{1F4F17E9-1B52-4BD4-8CEC-F99A52CA2DBA}"/>
    <cellStyle name="Normal 3 2 11 2 2 5" xfId="10484" xr:uid="{43139DD9-639F-4030-AACC-45605D09179F}"/>
    <cellStyle name="Normal 3 2 11 2 2 6" xfId="10485" xr:uid="{D231A563-1B7C-428F-A490-4735C914DC01}"/>
    <cellStyle name="Normal 3 2 11 2 2 7" xfId="10486" xr:uid="{FBE15346-E5E7-4BE3-A7C3-79C8FD0F1857}"/>
    <cellStyle name="Normal 3 2 11 2 2 8" xfId="10487" xr:uid="{662BC686-5DE2-42AA-958F-63B70762421F}"/>
    <cellStyle name="Normal 3 2 11 2 2 9" xfId="10488" xr:uid="{C4FC30C6-03E6-43CF-BD0B-2DB94CD5F081}"/>
    <cellStyle name="Normal 3 2 11 2 3" xfId="10489" xr:uid="{8CCC2592-1F5B-4F27-B373-2DD52E50F9A3}"/>
    <cellStyle name="Normal 3 2 11 2 3 2" xfId="10490" xr:uid="{D1A7907D-1EC4-4A4E-9C81-593BD5394971}"/>
    <cellStyle name="Normal 3 2 11 2 3 2 2" xfId="10491" xr:uid="{2E2BB18F-34DA-4212-8D91-43CDEC03D49E}"/>
    <cellStyle name="Normal 3 2 11 2 3 3" xfId="10492" xr:uid="{266940AE-4EB5-431C-A1B7-2ED125895D3B}"/>
    <cellStyle name="Normal 3 2 11 2 3 4" xfId="10493" xr:uid="{B1C422F3-C259-472F-91D7-DC86D4428910}"/>
    <cellStyle name="Normal 3 2 11 2 3 5" xfId="10494" xr:uid="{8781281C-A127-4BF9-8F2B-F8ABD369B49E}"/>
    <cellStyle name="Normal 3 2 11 2 4" xfId="10495" xr:uid="{398D0E79-52ED-40F4-858C-047715D1A7F5}"/>
    <cellStyle name="Normal 3 2 11 2 4 2" xfId="10496" xr:uid="{10D793C8-9563-494E-AA93-66A0AB1D8607}"/>
    <cellStyle name="Normal 3 2 11 2 5" xfId="10497" xr:uid="{13026F9F-83B9-45A7-8E3A-9D20C6E6390F}"/>
    <cellStyle name="Normal 3 2 11 2 6" xfId="10498" xr:uid="{D4BDE48B-0599-4D3D-818E-7F964E748630}"/>
    <cellStyle name="Normal 3 2 11 2 7" xfId="10499" xr:uid="{CF17DB7F-7BC7-4568-A84E-50B41F2B98DF}"/>
    <cellStyle name="Normal 3 2 11 2 8" xfId="10500" xr:uid="{5929517B-4FEB-4DBE-8335-4E6C22A77982}"/>
    <cellStyle name="Normal 3 2 11 2 9" xfId="10501" xr:uid="{6FCFA3F0-6CF0-4B5B-B77B-B96E6652A275}"/>
    <cellStyle name="Normal 3 2 11 3" xfId="10502" xr:uid="{197AFF9F-4672-4488-81EB-5931F448FE6F}"/>
    <cellStyle name="Normal 3 2 11 3 10" xfId="10503" xr:uid="{5A543703-7E63-4787-9C5A-0DF0169507AC}"/>
    <cellStyle name="Normal 3 2 11 3 11" xfId="10504" xr:uid="{4BD5EADB-919B-4619-AF85-3A40770B58A9}"/>
    <cellStyle name="Normal 3 2 11 3 2" xfId="10505" xr:uid="{DA124894-B495-44C5-962C-75A9064C81F1}"/>
    <cellStyle name="Normal 3 2 11 3 2 2" xfId="10506" xr:uid="{2609E282-0940-4AF7-ADE7-7FBBFFE0B1FE}"/>
    <cellStyle name="Normal 3 2 11 3 2 2 2" xfId="10507" xr:uid="{D3F23AE6-C12C-4D58-866B-2041A0CFAC55}"/>
    <cellStyle name="Normal 3 2 11 3 2 3" xfId="10508" xr:uid="{75D99EBC-349F-4FA3-9F0F-CA38D3C7BB50}"/>
    <cellStyle name="Normal 3 2 11 3 2 4" xfId="10509" xr:uid="{B222F954-963A-4BCA-B5C5-383C0A554C8B}"/>
    <cellStyle name="Normal 3 2 11 3 2 5" xfId="10510" xr:uid="{770D54E3-367A-416C-A634-4C4C1989308C}"/>
    <cellStyle name="Normal 3 2 11 3 3" xfId="10511" xr:uid="{BEA83E7C-4CD6-4ED9-906A-C2071C0B6F23}"/>
    <cellStyle name="Normal 3 2 11 3 3 2" xfId="10512" xr:uid="{1D34E799-2495-416B-915C-DEA11AFB893A}"/>
    <cellStyle name="Normal 3 2 11 3 4" xfId="10513" xr:uid="{F61C458E-3A29-41AD-B2C1-F4389AA2F544}"/>
    <cellStyle name="Normal 3 2 11 3 5" xfId="10514" xr:uid="{CA6474A7-39BD-4EED-9BB3-1304E349538B}"/>
    <cellStyle name="Normal 3 2 11 3 6" xfId="10515" xr:uid="{18CA24F5-7E22-4489-AA5A-F67BEE971039}"/>
    <cellStyle name="Normal 3 2 11 3 7" xfId="10516" xr:uid="{98D039E7-E1AC-4308-A2AE-964AE7C2434F}"/>
    <cellStyle name="Normal 3 2 11 3 8" xfId="10517" xr:uid="{664B21E8-76B3-409B-BF64-D6EEC36B2598}"/>
    <cellStyle name="Normal 3 2 11 3 9" xfId="10518" xr:uid="{8C618A0E-7749-40F5-9648-D7C0836915D6}"/>
    <cellStyle name="Normal 3 2 11 4" xfId="10519" xr:uid="{BAD9FE21-77B1-479C-BDAF-8DBA2C2D59C4}"/>
    <cellStyle name="Normal 3 2 11 4 2" xfId="10520" xr:uid="{F4D9742E-1B9B-4F35-AF11-898CAADF10E6}"/>
    <cellStyle name="Normal 3 2 11 4 2 2" xfId="10521" xr:uid="{08698809-EA2E-4C09-A3E8-35504D137B29}"/>
    <cellStyle name="Normal 3 2 11 4 3" xfId="10522" xr:uid="{0B7DAD22-2748-42D9-85F3-A5589891F2EA}"/>
    <cellStyle name="Normal 3 2 11 4 4" xfId="10523" xr:uid="{7549A113-0BF0-4CFE-A6F0-C56D6173B64C}"/>
    <cellStyle name="Normal 3 2 11 4 5" xfId="10524" xr:uid="{8F9F22AF-3018-4E67-A924-C61C29EF701D}"/>
    <cellStyle name="Normal 3 2 11 5" xfId="10525" xr:uid="{EAACAB30-BE79-4F49-8DE1-317CC90C24F6}"/>
    <cellStyle name="Normal 3 2 11 5 2" xfId="10526" xr:uid="{DB28D025-FD82-4FFD-95BE-2C0CFB7402ED}"/>
    <cellStyle name="Normal 3 2 11 6" xfId="10527" xr:uid="{62457EA1-DE18-4377-BC35-1AF00B721939}"/>
    <cellStyle name="Normal 3 2 11 7" xfId="10528" xr:uid="{B736091B-09C0-41E6-A4D8-B1419BFE7FA5}"/>
    <cellStyle name="Normal 3 2 11 8" xfId="10529" xr:uid="{C9BBAD5D-D546-46BD-8FD1-D3615C90E420}"/>
    <cellStyle name="Normal 3 2 11 9" xfId="10530" xr:uid="{768846F5-0302-4947-81F4-49DC805A3D77}"/>
    <cellStyle name="Normal 3 2 12" xfId="10531" xr:uid="{6B8B33F1-F7A7-4DF6-B403-F6B5FD204C70}"/>
    <cellStyle name="Normal 3 2 12 10" xfId="10532" xr:uid="{C4B62FCB-DF37-45F8-A419-475F990D54BD}"/>
    <cellStyle name="Normal 3 2 12 11" xfId="10533" xr:uid="{EFD6C36D-DFDB-4B8A-9593-27AB683511DD}"/>
    <cellStyle name="Normal 3 2 12 12" xfId="10534" xr:uid="{9DF0ADD5-DBDF-4C23-8DDC-0F569F6E529F}"/>
    <cellStyle name="Normal 3 2 12 13" xfId="10535" xr:uid="{B42DA1E5-0369-4BE8-95A6-B863AFFB091A}"/>
    <cellStyle name="Normal 3 2 12 14" xfId="10536" xr:uid="{E8300D9E-CBC6-4B67-BD4C-C8D78A8C4528}"/>
    <cellStyle name="Normal 3 2 12 2" xfId="10537" xr:uid="{5B4FFD33-7C9C-45D2-B40E-70FB49673830}"/>
    <cellStyle name="Normal 3 2 12 2 10" xfId="10538" xr:uid="{13F0A5CE-05EB-4C92-9419-55BE5BE12CBC}"/>
    <cellStyle name="Normal 3 2 12 2 11" xfId="10539" xr:uid="{5AB9C3CF-16E2-41AA-908A-F58888DEC05B}"/>
    <cellStyle name="Normal 3 2 12 2 12" xfId="10540" xr:uid="{606FA3D0-16C4-4E8E-B9BB-746657138DD0}"/>
    <cellStyle name="Normal 3 2 12 2 13" xfId="10541" xr:uid="{A8CB9403-88F2-4761-83AC-4E9DD57FDC5F}"/>
    <cellStyle name="Normal 3 2 12 2 2" xfId="10542" xr:uid="{2C5A1A31-A13E-47C3-BCDA-59CBE49560FF}"/>
    <cellStyle name="Normal 3 2 12 2 2 10" xfId="10543" xr:uid="{0A077DFD-F1D1-4BFC-B2F3-E2EF965E677D}"/>
    <cellStyle name="Normal 3 2 12 2 2 11" xfId="10544" xr:uid="{06E4ED50-EEF5-47DB-8164-AA0486AA558E}"/>
    <cellStyle name="Normal 3 2 12 2 2 2" xfId="10545" xr:uid="{BEBBAB8B-9F61-4329-8EF0-0EC1D55CFA3E}"/>
    <cellStyle name="Normal 3 2 12 2 2 2 2" xfId="10546" xr:uid="{F2A98077-9E9E-43D0-8E74-D837C6850EDB}"/>
    <cellStyle name="Normal 3 2 12 2 2 2 2 2" xfId="10547" xr:uid="{8E98D82E-2B07-4C03-AE64-B7BF6FABC975}"/>
    <cellStyle name="Normal 3 2 12 2 2 2 3" xfId="10548" xr:uid="{FAE9D480-D76D-4FF3-9F70-BE7CAAF9A1F0}"/>
    <cellStyle name="Normal 3 2 12 2 2 2 4" xfId="10549" xr:uid="{031ADB96-40FD-4DCE-9F18-52AC8ADAA5E6}"/>
    <cellStyle name="Normal 3 2 12 2 2 2 5" xfId="10550" xr:uid="{ABA54C63-BAEA-41A3-8AB5-7CD4921B3D29}"/>
    <cellStyle name="Normal 3 2 12 2 2 3" xfId="10551" xr:uid="{1EAFD497-FF12-4370-97DA-B5B918F6EFC6}"/>
    <cellStyle name="Normal 3 2 12 2 2 3 2" xfId="10552" xr:uid="{12A9210E-E3DA-4F8E-A0F0-2EF6294656D8}"/>
    <cellStyle name="Normal 3 2 12 2 2 4" xfId="10553" xr:uid="{3A0801AA-250A-4B5C-88FE-38386207D5B7}"/>
    <cellStyle name="Normal 3 2 12 2 2 5" xfId="10554" xr:uid="{BAEDB0F5-6D42-4EBC-9652-91B3A0F5F31F}"/>
    <cellStyle name="Normal 3 2 12 2 2 6" xfId="10555" xr:uid="{B4F316C4-DBA6-4435-9CE7-076309D22028}"/>
    <cellStyle name="Normal 3 2 12 2 2 7" xfId="10556" xr:uid="{EB9445D3-301A-4AE8-924C-18CD9A0A2F71}"/>
    <cellStyle name="Normal 3 2 12 2 2 8" xfId="10557" xr:uid="{49778C67-DF71-48E0-A0AE-DCFC4321077E}"/>
    <cellStyle name="Normal 3 2 12 2 2 9" xfId="10558" xr:uid="{41C20EE0-C311-4586-A45B-39B0D4E2E471}"/>
    <cellStyle name="Normal 3 2 12 2 3" xfId="10559" xr:uid="{A70DFAFD-0708-41B6-8901-23411C923555}"/>
    <cellStyle name="Normal 3 2 12 2 3 2" xfId="10560" xr:uid="{CE518536-6C13-4BFB-ACF3-E90319AC3130}"/>
    <cellStyle name="Normal 3 2 12 2 3 2 2" xfId="10561" xr:uid="{0232E189-63A1-45BD-BCC7-4D842BEE37DE}"/>
    <cellStyle name="Normal 3 2 12 2 3 3" xfId="10562" xr:uid="{21601545-88EE-4205-9290-27BFF44E924D}"/>
    <cellStyle name="Normal 3 2 12 2 3 4" xfId="10563" xr:uid="{016A78D8-19B0-4ADB-A1B2-72ECF638680C}"/>
    <cellStyle name="Normal 3 2 12 2 3 5" xfId="10564" xr:uid="{8C9BF720-A803-40D6-BC80-35D19BACB7CC}"/>
    <cellStyle name="Normal 3 2 12 2 4" xfId="10565" xr:uid="{A5F2F537-EBA5-45F7-9E41-DD68D9CA5A06}"/>
    <cellStyle name="Normal 3 2 12 2 4 2" xfId="10566" xr:uid="{7C102950-08CF-4D03-9C59-BD0CBD86F610}"/>
    <cellStyle name="Normal 3 2 12 2 5" xfId="10567" xr:uid="{0AA73CEE-7B55-414E-A955-88A1285B5947}"/>
    <cellStyle name="Normal 3 2 12 2 6" xfId="10568" xr:uid="{9633E388-180A-4A32-9223-3C509E2D9CBC}"/>
    <cellStyle name="Normal 3 2 12 2 7" xfId="10569" xr:uid="{43006428-D84E-4089-A352-222C344F89AE}"/>
    <cellStyle name="Normal 3 2 12 2 8" xfId="10570" xr:uid="{A0D6BE5D-B97E-4D46-9044-DF50232C6231}"/>
    <cellStyle name="Normal 3 2 12 2 9" xfId="10571" xr:uid="{41AAB153-44B2-48FF-91AA-2314BAA9C5A5}"/>
    <cellStyle name="Normal 3 2 12 3" xfId="10572" xr:uid="{6BC80ADC-DBCF-4C66-8EA4-EA17913DA097}"/>
    <cellStyle name="Normal 3 2 12 3 10" xfId="10573" xr:uid="{8235CE2B-1197-479E-A6D9-FD5BFC3F393C}"/>
    <cellStyle name="Normal 3 2 12 3 11" xfId="10574" xr:uid="{B8B0A713-12DF-42E3-AE01-B021BACD87E1}"/>
    <cellStyle name="Normal 3 2 12 3 2" xfId="10575" xr:uid="{8843640C-CCA8-45F1-8495-ACF3764B925F}"/>
    <cellStyle name="Normal 3 2 12 3 2 2" xfId="10576" xr:uid="{B4AF98D4-3BDE-47B0-993F-01CA5971B110}"/>
    <cellStyle name="Normal 3 2 12 3 2 2 2" xfId="10577" xr:uid="{B6E727C8-E637-4CCB-881A-16396509E2C4}"/>
    <cellStyle name="Normal 3 2 12 3 2 3" xfId="10578" xr:uid="{90F60E4E-2A8E-4E7D-8A62-F5D38C440D7B}"/>
    <cellStyle name="Normal 3 2 12 3 2 4" xfId="10579" xr:uid="{2BF1C839-E02B-4424-A14D-471A0844B45E}"/>
    <cellStyle name="Normal 3 2 12 3 2 5" xfId="10580" xr:uid="{742D7876-175A-4CE0-8CC2-20BB6F7BF6D6}"/>
    <cellStyle name="Normal 3 2 12 3 3" xfId="10581" xr:uid="{803A707C-60DA-4B8E-B629-B77A0964A2D4}"/>
    <cellStyle name="Normal 3 2 12 3 3 2" xfId="10582" xr:uid="{FEC04AB7-7F1D-4D29-807D-848601604E2E}"/>
    <cellStyle name="Normal 3 2 12 3 4" xfId="10583" xr:uid="{98A36111-F8D2-4804-8B42-50DF2C65AB7A}"/>
    <cellStyle name="Normal 3 2 12 3 5" xfId="10584" xr:uid="{18693F3D-62FF-44BB-9A1A-4ADEA5CB57E3}"/>
    <cellStyle name="Normal 3 2 12 3 6" xfId="10585" xr:uid="{35467922-A08E-4B11-8741-1C9F85029180}"/>
    <cellStyle name="Normal 3 2 12 3 7" xfId="10586" xr:uid="{9A6BDF41-022E-4FC4-BE19-DE9740FDDEBD}"/>
    <cellStyle name="Normal 3 2 12 3 8" xfId="10587" xr:uid="{066A6B77-52CD-4AFF-8D85-7F49907F2D1B}"/>
    <cellStyle name="Normal 3 2 12 3 9" xfId="10588" xr:uid="{924B3F08-D425-4BAD-A6CA-CAA2767F98FE}"/>
    <cellStyle name="Normal 3 2 12 4" xfId="10589" xr:uid="{DD6FA4DC-FC3D-46F7-B8A7-BC3987C32BA9}"/>
    <cellStyle name="Normal 3 2 12 4 2" xfId="10590" xr:uid="{E1F0AD36-6959-479B-A2AD-5E53469ECC70}"/>
    <cellStyle name="Normal 3 2 12 4 2 2" xfId="10591" xr:uid="{F4D4D26F-351B-4300-8D8C-B044A4FE79BB}"/>
    <cellStyle name="Normal 3 2 12 4 3" xfId="10592" xr:uid="{EEAF7826-3329-4B14-AF71-4DF488D8EE61}"/>
    <cellStyle name="Normal 3 2 12 4 4" xfId="10593" xr:uid="{27036B56-0309-4217-B216-623705BBD9C5}"/>
    <cellStyle name="Normal 3 2 12 4 5" xfId="10594" xr:uid="{9A6C515C-C6D7-4739-8C21-1F2CD052773A}"/>
    <cellStyle name="Normal 3 2 12 5" xfId="10595" xr:uid="{E664888F-97A8-4FE9-A6F1-61BBFC6BB789}"/>
    <cellStyle name="Normal 3 2 12 5 2" xfId="10596" xr:uid="{46A6865F-4FB3-4099-B422-5797870CEE3B}"/>
    <cellStyle name="Normal 3 2 12 6" xfId="10597" xr:uid="{F9018688-D96C-4F0B-9A79-C83A362BE50E}"/>
    <cellStyle name="Normal 3 2 12 7" xfId="10598" xr:uid="{2A7B212E-9B56-4F36-B022-2CBE9E189B05}"/>
    <cellStyle name="Normal 3 2 12 8" xfId="10599" xr:uid="{FC1C9611-9E2F-418C-96E5-C35465F85550}"/>
    <cellStyle name="Normal 3 2 12 9" xfId="10600" xr:uid="{AD4D97F0-572B-465F-853E-0561540826AF}"/>
    <cellStyle name="Normal 3 2 13" xfId="10601" xr:uid="{B2DCDB6D-6480-4895-8F19-BF490CFD1C85}"/>
    <cellStyle name="Normal 3 2 13 10" xfId="10602" xr:uid="{C98B321C-BF68-4973-B545-C00D67CA9BB9}"/>
    <cellStyle name="Normal 3 2 13 11" xfId="10603" xr:uid="{DB889D04-3FDC-4710-870E-E456F8354D4D}"/>
    <cellStyle name="Normal 3 2 13 12" xfId="10604" xr:uid="{49640480-072D-4981-9D87-ABCE194456AF}"/>
    <cellStyle name="Normal 3 2 13 13" xfId="10605" xr:uid="{EA50BC65-A46F-4787-9529-843DE96D1030}"/>
    <cellStyle name="Normal 3 2 13 14" xfId="10606" xr:uid="{A0288338-9DF3-4299-8368-4269F1049704}"/>
    <cellStyle name="Normal 3 2 13 2" xfId="10607" xr:uid="{FBD4B562-C9B5-4AE0-B3E2-963B2FBD140E}"/>
    <cellStyle name="Normal 3 2 13 2 10" xfId="10608" xr:uid="{886018BF-BB10-4655-B784-785CA0C3C011}"/>
    <cellStyle name="Normal 3 2 13 2 11" xfId="10609" xr:uid="{0E4284B2-1CA5-45DF-B129-7E0064F75928}"/>
    <cellStyle name="Normal 3 2 13 2 12" xfId="10610" xr:uid="{E3F26401-00BD-46E9-9170-244EC7C77A1C}"/>
    <cellStyle name="Normal 3 2 13 2 13" xfId="10611" xr:uid="{A4FAC642-20F0-42B9-BE4D-FF21BFF3251D}"/>
    <cellStyle name="Normal 3 2 13 2 2" xfId="10612" xr:uid="{5AFB612A-9192-47A8-96FB-A09B05F16B22}"/>
    <cellStyle name="Normal 3 2 13 2 2 10" xfId="10613" xr:uid="{3812AD36-2396-4A53-9BC3-CCEA42D08EEF}"/>
    <cellStyle name="Normal 3 2 13 2 2 11" xfId="10614" xr:uid="{C08D3233-8AF6-43FB-945F-68C0411F3205}"/>
    <cellStyle name="Normal 3 2 13 2 2 2" xfId="10615" xr:uid="{5EDD024B-2F28-4FEE-BAF7-E1FCA99ADB45}"/>
    <cellStyle name="Normal 3 2 13 2 2 2 2" xfId="10616" xr:uid="{D03764D1-E821-4314-B436-5FBF9573CD38}"/>
    <cellStyle name="Normal 3 2 13 2 2 2 2 2" xfId="10617" xr:uid="{16A220F7-EDF5-4EF7-AC16-A4C61C25C714}"/>
    <cellStyle name="Normal 3 2 13 2 2 2 3" xfId="10618" xr:uid="{4F9CCAB5-4EA4-47D3-911F-9774218484E7}"/>
    <cellStyle name="Normal 3 2 13 2 2 2 4" xfId="10619" xr:uid="{CB8DDAEA-D85D-46FF-815F-E36B7C857F4E}"/>
    <cellStyle name="Normal 3 2 13 2 2 2 5" xfId="10620" xr:uid="{93126AF8-AC7C-4A0A-83FD-66505DF1CE13}"/>
    <cellStyle name="Normal 3 2 13 2 2 3" xfId="10621" xr:uid="{1734FA75-1BA2-40E4-BE5C-129DF165A07C}"/>
    <cellStyle name="Normal 3 2 13 2 2 3 2" xfId="10622" xr:uid="{A9CD7F75-D218-49C5-A287-E20AF9783271}"/>
    <cellStyle name="Normal 3 2 13 2 2 4" xfId="10623" xr:uid="{A0FB977F-1F0E-4EAF-86B2-6241340C5E25}"/>
    <cellStyle name="Normal 3 2 13 2 2 5" xfId="10624" xr:uid="{571CA4BF-3FD8-457F-A7DC-810F1E92255A}"/>
    <cellStyle name="Normal 3 2 13 2 2 6" xfId="10625" xr:uid="{FDA9651E-C07A-42AF-9C06-24BBE1BBD4D7}"/>
    <cellStyle name="Normal 3 2 13 2 2 7" xfId="10626" xr:uid="{9900FC69-BC0A-4F11-B69C-526BD1E6FE9E}"/>
    <cellStyle name="Normal 3 2 13 2 2 8" xfId="10627" xr:uid="{8E869B5C-C71A-4CE2-B16E-FB31D819188C}"/>
    <cellStyle name="Normal 3 2 13 2 2 9" xfId="10628" xr:uid="{4F1B7202-46E0-441F-BF4A-54031FD46F11}"/>
    <cellStyle name="Normal 3 2 13 2 3" xfId="10629" xr:uid="{86C9EF96-0A5C-4191-B670-1CFC4073EAB8}"/>
    <cellStyle name="Normal 3 2 13 2 3 2" xfId="10630" xr:uid="{54952AE4-B36B-4784-9725-2C55DC5060C1}"/>
    <cellStyle name="Normal 3 2 13 2 3 2 2" xfId="10631" xr:uid="{FD5240C0-7EF1-407B-92FF-217E3DA790E9}"/>
    <cellStyle name="Normal 3 2 13 2 3 3" xfId="10632" xr:uid="{69EF5931-DD8F-4F6A-BE66-ABF1D5554CBC}"/>
    <cellStyle name="Normal 3 2 13 2 3 4" xfId="10633" xr:uid="{CBBF8A6E-0463-4F87-A7E3-0CB96F0EDD8A}"/>
    <cellStyle name="Normal 3 2 13 2 3 5" xfId="10634" xr:uid="{10943E18-44E9-40EC-8B79-F085EB7F3740}"/>
    <cellStyle name="Normal 3 2 13 2 4" xfId="10635" xr:uid="{E2F37370-BCF1-46DA-A430-27E723709094}"/>
    <cellStyle name="Normal 3 2 13 2 4 2" xfId="10636" xr:uid="{94477A42-1C07-4ED3-B370-F220E3A6F9B6}"/>
    <cellStyle name="Normal 3 2 13 2 5" xfId="10637" xr:uid="{CC47514A-CB6A-493C-97E8-116669B85E19}"/>
    <cellStyle name="Normal 3 2 13 2 6" xfId="10638" xr:uid="{3230D5DD-7823-4697-B34B-6B0B000D6318}"/>
    <cellStyle name="Normal 3 2 13 2 7" xfId="10639" xr:uid="{3EDBA8D0-4466-4E4A-8442-7229D703738E}"/>
    <cellStyle name="Normal 3 2 13 2 8" xfId="10640" xr:uid="{A25E7DF7-6208-4357-A56A-74B9163BF45B}"/>
    <cellStyle name="Normal 3 2 13 2 9" xfId="10641" xr:uid="{107D4908-7230-424B-9D26-E8476DBC26C0}"/>
    <cellStyle name="Normal 3 2 13 3" xfId="10642" xr:uid="{EA9B0227-373C-4C3D-80F5-C097886298EE}"/>
    <cellStyle name="Normal 3 2 13 3 10" xfId="10643" xr:uid="{5D97BC27-7987-4004-A4C4-67720D5E7411}"/>
    <cellStyle name="Normal 3 2 13 3 11" xfId="10644" xr:uid="{9354EA09-8F8D-4A2B-9E7A-295C5565CD85}"/>
    <cellStyle name="Normal 3 2 13 3 2" xfId="10645" xr:uid="{48FFF840-21FD-4123-BA42-EE6C2B66721B}"/>
    <cellStyle name="Normal 3 2 13 3 2 2" xfId="10646" xr:uid="{06F3DDFD-1F5D-44F0-BEB1-00095E3E384E}"/>
    <cellStyle name="Normal 3 2 13 3 2 2 2" xfId="10647" xr:uid="{753BEE8B-997A-4C6A-AA26-E9702CA8CFC0}"/>
    <cellStyle name="Normal 3 2 13 3 2 3" xfId="10648" xr:uid="{79DB0F15-8119-4EA5-89B8-855EDE49846B}"/>
    <cellStyle name="Normal 3 2 13 3 2 4" xfId="10649" xr:uid="{B0EB7910-74C8-4EBF-B86C-ADE3939BFCB7}"/>
    <cellStyle name="Normal 3 2 13 3 2 5" xfId="10650" xr:uid="{5287B6EE-FF39-4641-B94F-5CC34A60DBF5}"/>
    <cellStyle name="Normal 3 2 13 3 3" xfId="10651" xr:uid="{90F3587C-0FB3-4E4F-9BB2-9948D6C8A886}"/>
    <cellStyle name="Normal 3 2 13 3 3 2" xfId="10652" xr:uid="{ADEB9BCD-E1C0-4F6E-9CCB-36E373E19D1E}"/>
    <cellStyle name="Normal 3 2 13 3 4" xfId="10653" xr:uid="{42DE4E59-28DB-45B5-BADB-16BCB89A0ACD}"/>
    <cellStyle name="Normal 3 2 13 3 5" xfId="10654" xr:uid="{49A4334F-5231-4D95-8B80-6DEFFDC138C2}"/>
    <cellStyle name="Normal 3 2 13 3 6" xfId="10655" xr:uid="{4883F2CB-0042-40C8-B3CD-169C96845EAD}"/>
    <cellStyle name="Normal 3 2 13 3 7" xfId="10656" xr:uid="{8C4816E3-E6C9-4ACA-A453-6C10C4409240}"/>
    <cellStyle name="Normal 3 2 13 3 8" xfId="10657" xr:uid="{D5035C5A-F1F2-4A93-8800-A8EAAE972C5B}"/>
    <cellStyle name="Normal 3 2 13 3 9" xfId="10658" xr:uid="{DCCF5935-008B-4CBA-91DA-D513C2DD2EC0}"/>
    <cellStyle name="Normal 3 2 13 4" xfId="10659" xr:uid="{ECAAC05A-C39E-49C6-853A-7DAB6519E832}"/>
    <cellStyle name="Normal 3 2 13 4 2" xfId="10660" xr:uid="{D2DC31B3-CA35-4251-B447-76F110D02363}"/>
    <cellStyle name="Normal 3 2 13 4 2 2" xfId="10661" xr:uid="{6C7AE1D0-0DCC-41DD-9364-E0BD91D344F9}"/>
    <cellStyle name="Normal 3 2 13 4 3" xfId="10662" xr:uid="{645753F0-6185-4EDF-B24F-06DCAF938BE2}"/>
    <cellStyle name="Normal 3 2 13 4 4" xfId="10663" xr:uid="{9E66E7D8-DAF1-460C-989F-CCA258D61D4B}"/>
    <cellStyle name="Normal 3 2 13 4 5" xfId="10664" xr:uid="{4A805999-5217-498B-80F7-DD0357814712}"/>
    <cellStyle name="Normal 3 2 13 5" xfId="10665" xr:uid="{37BF4EA3-4AD1-41B3-BC3B-8CF4DC1823AF}"/>
    <cellStyle name="Normal 3 2 13 5 2" xfId="10666" xr:uid="{991DADED-BA3B-41EF-82B5-628C00AFBE6C}"/>
    <cellStyle name="Normal 3 2 13 6" xfId="10667" xr:uid="{D1287AF0-C95D-4D46-A211-0B6C52D311A8}"/>
    <cellStyle name="Normal 3 2 13 7" xfId="10668" xr:uid="{589B8E2B-B0F4-4A0F-A9E8-BF5E46E18C4A}"/>
    <cellStyle name="Normal 3 2 13 8" xfId="10669" xr:uid="{F98674A2-C8B7-4933-AE7A-73BEFC30BDC9}"/>
    <cellStyle name="Normal 3 2 13 9" xfId="10670" xr:uid="{C86DBA7E-58DA-4CA3-9050-50C8C3F38375}"/>
    <cellStyle name="Normal 3 2 14" xfId="10671" xr:uid="{D5EAAD6C-6950-40D9-8B9F-BCFC982BE06D}"/>
    <cellStyle name="Normal 3 2 14 10" xfId="10672" xr:uid="{8508A27F-560B-4574-9F96-94EA9F3703B7}"/>
    <cellStyle name="Normal 3 2 14 11" xfId="10673" xr:uid="{A929D47A-BBAD-442B-A140-BF1D3E92532C}"/>
    <cellStyle name="Normal 3 2 14 12" xfId="10674" xr:uid="{D550C1D9-FAC5-456C-8A8B-C3817236D6EF}"/>
    <cellStyle name="Normal 3 2 14 13" xfId="10675" xr:uid="{4A09A653-B718-42CE-881C-F920C5C0EEA3}"/>
    <cellStyle name="Normal 3 2 14 14" xfId="10676" xr:uid="{2AC4D6F2-A938-4CCE-B883-6774FBBFFA69}"/>
    <cellStyle name="Normal 3 2 14 2" xfId="10677" xr:uid="{3FDDEADA-3970-4E9B-AAAB-EED2A2CB61D6}"/>
    <cellStyle name="Normal 3 2 14 2 10" xfId="10678" xr:uid="{6853165F-46B7-4D87-A294-7229C1F4D702}"/>
    <cellStyle name="Normal 3 2 14 2 11" xfId="10679" xr:uid="{792FE024-9484-458E-8BF9-E3B222A24F2C}"/>
    <cellStyle name="Normal 3 2 14 2 12" xfId="10680" xr:uid="{8488E768-F222-4294-96C9-7F373EF1EB5A}"/>
    <cellStyle name="Normal 3 2 14 2 13" xfId="10681" xr:uid="{E3A9E2B6-92E2-47A8-980A-94134EE45D53}"/>
    <cellStyle name="Normal 3 2 14 2 2" xfId="10682" xr:uid="{5DA1FFFA-38CF-4261-A079-BA590D31DF3F}"/>
    <cellStyle name="Normal 3 2 14 2 2 10" xfId="10683" xr:uid="{B85D7EF4-D917-47FE-AB95-4C54C254EFB3}"/>
    <cellStyle name="Normal 3 2 14 2 2 11" xfId="10684" xr:uid="{58BD58B3-7FAE-45FA-8014-D1ADF2B448BD}"/>
    <cellStyle name="Normal 3 2 14 2 2 2" xfId="10685" xr:uid="{2A8E9822-8102-4218-A99C-E5013C6E2FDE}"/>
    <cellStyle name="Normal 3 2 14 2 2 2 2" xfId="10686" xr:uid="{D4A7ECB5-1DB3-4412-9F41-30416A5F23B3}"/>
    <cellStyle name="Normal 3 2 14 2 2 2 2 2" xfId="10687" xr:uid="{540FEEF0-9CA3-47BE-B3A6-822D5FE22105}"/>
    <cellStyle name="Normal 3 2 14 2 2 2 3" xfId="10688" xr:uid="{74BAAFCD-579C-4100-90F7-4845CFF86D69}"/>
    <cellStyle name="Normal 3 2 14 2 2 2 4" xfId="10689" xr:uid="{04B87144-3E34-44C8-BA8B-051B2CA38B25}"/>
    <cellStyle name="Normal 3 2 14 2 2 2 5" xfId="10690" xr:uid="{DB957B9C-257A-4730-94BC-A7C350EA56D6}"/>
    <cellStyle name="Normal 3 2 14 2 2 3" xfId="10691" xr:uid="{3BEA2391-551E-4D0E-8DBC-3D571277CA51}"/>
    <cellStyle name="Normal 3 2 14 2 2 3 2" xfId="10692" xr:uid="{40BA3920-5D85-4EB4-BBF6-6462812237B4}"/>
    <cellStyle name="Normal 3 2 14 2 2 4" xfId="10693" xr:uid="{A4A76FF3-2B3F-4779-80C5-B33678F763E9}"/>
    <cellStyle name="Normal 3 2 14 2 2 5" xfId="10694" xr:uid="{E8E0E2DC-44B4-4D08-98FA-1C37193DB087}"/>
    <cellStyle name="Normal 3 2 14 2 2 6" xfId="10695" xr:uid="{53133ACB-EC24-48EC-8D26-E056838959D9}"/>
    <cellStyle name="Normal 3 2 14 2 2 7" xfId="10696" xr:uid="{370F5E85-038F-450E-8058-9AC3C9BC6940}"/>
    <cellStyle name="Normal 3 2 14 2 2 8" xfId="10697" xr:uid="{E8356CDC-A78C-4F5A-B813-013801712BE5}"/>
    <cellStyle name="Normal 3 2 14 2 2 9" xfId="10698" xr:uid="{5DC90294-7D3A-41DB-8B14-D121602FEF10}"/>
    <cellStyle name="Normal 3 2 14 2 3" xfId="10699" xr:uid="{265825D2-6CC2-4C18-B9FF-EC342CB4F3DF}"/>
    <cellStyle name="Normal 3 2 14 2 3 2" xfId="10700" xr:uid="{AED0A006-6D04-4FB0-8C4E-801839B92913}"/>
    <cellStyle name="Normal 3 2 14 2 3 2 2" xfId="10701" xr:uid="{6F74FA00-9799-4DA9-8917-A3C1CDE3ED29}"/>
    <cellStyle name="Normal 3 2 14 2 3 3" xfId="10702" xr:uid="{75652D08-CB27-47EB-9627-496A898CF22B}"/>
    <cellStyle name="Normal 3 2 14 2 3 4" xfId="10703" xr:uid="{CBB24C3F-5A6E-463C-A8AA-60B565252EDB}"/>
    <cellStyle name="Normal 3 2 14 2 3 5" xfId="10704" xr:uid="{82591062-90E5-4CEF-A671-7C34C7581A33}"/>
    <cellStyle name="Normal 3 2 14 2 4" xfId="10705" xr:uid="{6CF838DD-52FE-427D-8E1A-EA7CF8B9AECB}"/>
    <cellStyle name="Normal 3 2 14 2 4 2" xfId="10706" xr:uid="{67774B06-AD97-452D-9BC3-90AE95BC1127}"/>
    <cellStyle name="Normal 3 2 14 2 5" xfId="10707" xr:uid="{872021F7-366E-4BC4-B368-123D7D687F0D}"/>
    <cellStyle name="Normal 3 2 14 2 6" xfId="10708" xr:uid="{A649ACB7-A511-442F-8D59-349540965554}"/>
    <cellStyle name="Normal 3 2 14 2 7" xfId="10709" xr:uid="{93BE1B39-5E86-4521-9D4C-011D1AA0ECE2}"/>
    <cellStyle name="Normal 3 2 14 2 8" xfId="10710" xr:uid="{6C92BC4E-19E0-4709-A36F-E3B4B40BADCE}"/>
    <cellStyle name="Normal 3 2 14 2 9" xfId="10711" xr:uid="{E5A3EE91-9F67-471A-8758-BE8585D856DB}"/>
    <cellStyle name="Normal 3 2 14 3" xfId="10712" xr:uid="{18E6B862-C39D-4A83-B5B2-98E3A88F4059}"/>
    <cellStyle name="Normal 3 2 14 3 10" xfId="10713" xr:uid="{83C6A37F-E065-44DF-AC84-7311BE1DA41D}"/>
    <cellStyle name="Normal 3 2 14 3 11" xfId="10714" xr:uid="{77A60BC6-A0CC-44C0-9638-DEE40DA76985}"/>
    <cellStyle name="Normal 3 2 14 3 2" xfId="10715" xr:uid="{8F4953FE-92D6-42A3-BC64-B1FCA295FF5A}"/>
    <cellStyle name="Normal 3 2 14 3 2 2" xfId="10716" xr:uid="{B411BE33-FE47-48D9-8F68-1993DAB1FAD4}"/>
    <cellStyle name="Normal 3 2 14 3 2 2 2" xfId="10717" xr:uid="{DD053B29-D1EF-451A-9B53-E7B7BBB898A1}"/>
    <cellStyle name="Normal 3 2 14 3 2 3" xfId="10718" xr:uid="{35108F28-7393-4FED-9F73-356DE628B9B7}"/>
    <cellStyle name="Normal 3 2 14 3 2 4" xfId="10719" xr:uid="{4B753488-4311-4202-BF5F-921ABD27EBD9}"/>
    <cellStyle name="Normal 3 2 14 3 2 5" xfId="10720" xr:uid="{807BF926-F8D5-4BCB-B702-5D9B6D283AB1}"/>
    <cellStyle name="Normal 3 2 14 3 3" xfId="10721" xr:uid="{F6651218-710D-47F2-94E9-56D61F2276B1}"/>
    <cellStyle name="Normal 3 2 14 3 3 2" xfId="10722" xr:uid="{D199677D-A41A-451C-8EB4-59D71D166A2F}"/>
    <cellStyle name="Normal 3 2 14 3 4" xfId="10723" xr:uid="{CB3FCD34-079F-452C-AB31-CEA15816454A}"/>
    <cellStyle name="Normal 3 2 14 3 5" xfId="10724" xr:uid="{D119A483-4AB4-4705-9A69-F98AA199785D}"/>
    <cellStyle name="Normal 3 2 14 3 6" xfId="10725" xr:uid="{C59B5F7E-9D83-4A25-B072-3B899D24C967}"/>
    <cellStyle name="Normal 3 2 14 3 7" xfId="10726" xr:uid="{1A1EE479-C85B-42C2-8FDE-B4F19CD0BE49}"/>
    <cellStyle name="Normal 3 2 14 3 8" xfId="10727" xr:uid="{4A4A66B2-468F-4201-8514-D6657C251284}"/>
    <cellStyle name="Normal 3 2 14 3 9" xfId="10728" xr:uid="{118E5B38-5969-4799-B83D-442EEA70F087}"/>
    <cellStyle name="Normal 3 2 14 4" xfId="10729" xr:uid="{F78295C1-20C7-4CC4-A531-04FFA28C964C}"/>
    <cellStyle name="Normal 3 2 14 4 2" xfId="10730" xr:uid="{F85FECEA-AFCA-4026-922B-3E44F0F1A397}"/>
    <cellStyle name="Normal 3 2 14 4 2 2" xfId="10731" xr:uid="{A3459218-F11F-4085-86EC-2C64D58E60C6}"/>
    <cellStyle name="Normal 3 2 14 4 3" xfId="10732" xr:uid="{A4397463-3A6B-4F9E-BEB6-2FB66C59A5A3}"/>
    <cellStyle name="Normal 3 2 14 4 4" xfId="10733" xr:uid="{9A7BC260-DD07-4EA1-A502-887CA910E2A0}"/>
    <cellStyle name="Normal 3 2 14 4 5" xfId="10734" xr:uid="{9AD676C8-BACB-4523-98A6-E4F472186460}"/>
    <cellStyle name="Normal 3 2 14 5" xfId="10735" xr:uid="{7A7C1362-C4E5-4C7D-8476-AE7DFD2002D7}"/>
    <cellStyle name="Normal 3 2 14 5 2" xfId="10736" xr:uid="{BE856D5B-7F6F-4A8D-8647-3F488CAF2BBF}"/>
    <cellStyle name="Normal 3 2 14 6" xfId="10737" xr:uid="{7031CB2F-6144-4422-927C-B91C8B27218C}"/>
    <cellStyle name="Normal 3 2 14 7" xfId="10738" xr:uid="{F4442EFE-3849-4408-82CA-BE0401E4830F}"/>
    <cellStyle name="Normal 3 2 14 8" xfId="10739" xr:uid="{D360EDF9-80E4-463F-92B0-A5C3FFC1B0E0}"/>
    <cellStyle name="Normal 3 2 14 9" xfId="10740" xr:uid="{17FB9CF6-2C00-4E3B-B7BD-784B94F04CCE}"/>
    <cellStyle name="Normal 3 2 15" xfId="10741" xr:uid="{4735FCDD-0BC8-4ADB-BB50-76CD52C2B9A8}"/>
    <cellStyle name="Normal 3 2 15 10" xfId="10742" xr:uid="{CBDC90B8-904D-403B-8B3A-3A4C8E1CA270}"/>
    <cellStyle name="Normal 3 2 15 11" xfId="10743" xr:uid="{586D5E97-2DBB-469D-B3B9-0B18C3E3DDD3}"/>
    <cellStyle name="Normal 3 2 15 12" xfId="10744" xr:uid="{FB681C4B-CDE3-4650-AB54-CDD4CA0D9E8F}"/>
    <cellStyle name="Normal 3 2 15 13" xfId="10745" xr:uid="{F6EB620C-3F2C-4656-A8A5-E992BE497B1E}"/>
    <cellStyle name="Normal 3 2 15 14" xfId="10746" xr:uid="{FBC45D98-A1C0-49AD-ACAE-C448253DD0A2}"/>
    <cellStyle name="Normal 3 2 15 2" xfId="10747" xr:uid="{F8021F58-6397-41A5-8D54-616135A2506A}"/>
    <cellStyle name="Normal 3 2 15 2 10" xfId="10748" xr:uid="{35250124-CA74-43D0-BB11-9C7F0EC51DC6}"/>
    <cellStyle name="Normal 3 2 15 2 11" xfId="10749" xr:uid="{9FFBF01A-D530-489A-8EDB-D38DF95B9C13}"/>
    <cellStyle name="Normal 3 2 15 2 12" xfId="10750" xr:uid="{643BC437-80EC-41EA-B452-C2AAD1D24415}"/>
    <cellStyle name="Normal 3 2 15 2 13" xfId="10751" xr:uid="{1ADAC3A5-B063-4653-8124-0059F801C351}"/>
    <cellStyle name="Normal 3 2 15 2 2" xfId="10752" xr:uid="{FE22A3CC-55E9-43CD-8FE8-E7CCDF0B185D}"/>
    <cellStyle name="Normal 3 2 15 2 2 10" xfId="10753" xr:uid="{E79408F4-A983-464C-B79A-677F00BB06D5}"/>
    <cellStyle name="Normal 3 2 15 2 2 11" xfId="10754" xr:uid="{D0FEDF21-DC71-429A-9F03-84E7CE4642B9}"/>
    <cellStyle name="Normal 3 2 15 2 2 2" xfId="10755" xr:uid="{EE1121BC-ACC2-44F0-9D55-6AAA78ACBE27}"/>
    <cellStyle name="Normal 3 2 15 2 2 2 2" xfId="10756" xr:uid="{9B69D635-2AC6-4604-8A2E-8AE3B4820813}"/>
    <cellStyle name="Normal 3 2 15 2 2 2 2 2" xfId="10757" xr:uid="{FD2B6CAE-3E76-4684-A8E4-ABBEA3878EEF}"/>
    <cellStyle name="Normal 3 2 15 2 2 2 3" xfId="10758" xr:uid="{27D37662-38AB-4A1F-816B-CEE5A8A3D9DB}"/>
    <cellStyle name="Normal 3 2 15 2 2 2 4" xfId="10759" xr:uid="{588C2EB8-AA57-4080-A924-F35F0A892119}"/>
    <cellStyle name="Normal 3 2 15 2 2 2 5" xfId="10760" xr:uid="{C857F0C8-B19F-4AB6-86D9-18AEE57F35F4}"/>
    <cellStyle name="Normal 3 2 15 2 2 3" xfId="10761" xr:uid="{CABEA00C-9DBB-4631-830C-40A7986A8E0D}"/>
    <cellStyle name="Normal 3 2 15 2 2 3 2" xfId="10762" xr:uid="{AF0687D4-3A16-46F9-9088-58452B4C8BC6}"/>
    <cellStyle name="Normal 3 2 15 2 2 4" xfId="10763" xr:uid="{87700B56-3908-427B-AF38-2AC99B66DDDA}"/>
    <cellStyle name="Normal 3 2 15 2 2 5" xfId="10764" xr:uid="{DD634DDB-A571-4093-AB0D-75419A63C893}"/>
    <cellStyle name="Normal 3 2 15 2 2 6" xfId="10765" xr:uid="{13AA7448-8823-47F9-948E-E46F59E32792}"/>
    <cellStyle name="Normal 3 2 15 2 2 7" xfId="10766" xr:uid="{0B109928-DCED-4FAF-9CD5-FE8B8769AC18}"/>
    <cellStyle name="Normal 3 2 15 2 2 8" xfId="10767" xr:uid="{B305FDDA-1A0A-460F-A5F1-049972ACA833}"/>
    <cellStyle name="Normal 3 2 15 2 2 9" xfId="10768" xr:uid="{CB6BD9B8-D003-478B-8A00-191B3F0835C7}"/>
    <cellStyle name="Normal 3 2 15 2 3" xfId="10769" xr:uid="{968C55E1-80F0-4C63-A083-F4A72C36E99B}"/>
    <cellStyle name="Normal 3 2 15 2 3 2" xfId="10770" xr:uid="{4DDAEFD8-1635-474E-9F2A-C4DED8ADC10C}"/>
    <cellStyle name="Normal 3 2 15 2 3 2 2" xfId="10771" xr:uid="{961F8BFD-A543-4F17-93FC-12B2E5D92671}"/>
    <cellStyle name="Normal 3 2 15 2 3 3" xfId="10772" xr:uid="{BC7BDEA1-ACA6-4D99-8A55-716B5FD72B5C}"/>
    <cellStyle name="Normal 3 2 15 2 3 4" xfId="10773" xr:uid="{97C8B816-6C21-4F92-BECF-1903CC7E9739}"/>
    <cellStyle name="Normal 3 2 15 2 3 5" xfId="10774" xr:uid="{6EA23B19-8454-44B1-8625-4C794286FEE7}"/>
    <cellStyle name="Normal 3 2 15 2 4" xfId="10775" xr:uid="{F1D1A98E-5B89-47AE-A088-C91AD1B8513F}"/>
    <cellStyle name="Normal 3 2 15 2 4 2" xfId="10776" xr:uid="{B0CFB77F-9592-40CD-B07A-2AB1EB940578}"/>
    <cellStyle name="Normal 3 2 15 2 5" xfId="10777" xr:uid="{8C67728A-B0AA-4C2D-80A1-0AAE39EA01CF}"/>
    <cellStyle name="Normal 3 2 15 2 6" xfId="10778" xr:uid="{0A8A2331-BC4B-4BEB-83F7-F8C740D676F3}"/>
    <cellStyle name="Normal 3 2 15 2 7" xfId="10779" xr:uid="{C28A05A5-30E7-42A8-9B8F-10137C0EAC9E}"/>
    <cellStyle name="Normal 3 2 15 2 8" xfId="10780" xr:uid="{1B3043B3-24AD-4152-B4E8-39FA81FEC5B4}"/>
    <cellStyle name="Normal 3 2 15 2 9" xfId="10781" xr:uid="{198FC280-D843-4856-94A3-EC53C6173DB2}"/>
    <cellStyle name="Normal 3 2 15 3" xfId="10782" xr:uid="{5C2359DD-34B8-474E-B308-6DEA77B88198}"/>
    <cellStyle name="Normal 3 2 15 3 10" xfId="10783" xr:uid="{739CFC1B-FE4F-4886-9C89-BFC53674C504}"/>
    <cellStyle name="Normal 3 2 15 3 11" xfId="10784" xr:uid="{E27E8244-7287-4035-AC93-3C12EC8CBC5E}"/>
    <cellStyle name="Normal 3 2 15 3 2" xfId="10785" xr:uid="{FB399DB9-BA88-4E32-8078-F901A12DBA4B}"/>
    <cellStyle name="Normal 3 2 15 3 2 2" xfId="10786" xr:uid="{2A961A04-9ECF-4447-9623-FB556EBC56FF}"/>
    <cellStyle name="Normal 3 2 15 3 2 2 2" xfId="10787" xr:uid="{BA64B4EF-B5D5-4C4D-BBB2-54260CB9CD05}"/>
    <cellStyle name="Normal 3 2 15 3 2 3" xfId="10788" xr:uid="{59AE492E-03A5-4C9B-B41F-0EE1820DE444}"/>
    <cellStyle name="Normal 3 2 15 3 2 4" xfId="10789" xr:uid="{E898588B-AC9C-4FBD-8F16-40D12FC8E6F6}"/>
    <cellStyle name="Normal 3 2 15 3 2 5" xfId="10790" xr:uid="{1F2AE0F6-7136-4380-9563-B1630A103032}"/>
    <cellStyle name="Normal 3 2 15 3 3" xfId="10791" xr:uid="{D55A0E0D-3ABE-49DC-AC73-DC1970126110}"/>
    <cellStyle name="Normal 3 2 15 3 3 2" xfId="10792" xr:uid="{B11414A6-9CE7-495C-9FCB-330B23DF8580}"/>
    <cellStyle name="Normal 3 2 15 3 4" xfId="10793" xr:uid="{F0667F5D-CF14-4BD1-9B76-86F3B3778037}"/>
    <cellStyle name="Normal 3 2 15 3 5" xfId="10794" xr:uid="{196AEF62-DEAE-4394-B725-34659F64EF3A}"/>
    <cellStyle name="Normal 3 2 15 3 6" xfId="10795" xr:uid="{D6A67738-B776-41E3-B52E-751CB8CD88DE}"/>
    <cellStyle name="Normal 3 2 15 3 7" xfId="10796" xr:uid="{A7D32406-238B-4271-A0CA-6D4F82832BF1}"/>
    <cellStyle name="Normal 3 2 15 3 8" xfId="10797" xr:uid="{92CAB81B-96DE-47F8-ACC8-B14F81F33AD2}"/>
    <cellStyle name="Normal 3 2 15 3 9" xfId="10798" xr:uid="{F65B42B7-56F9-45CC-8213-5FDB99832C6B}"/>
    <cellStyle name="Normal 3 2 15 4" xfId="10799" xr:uid="{841518CA-3D55-4C0E-9E69-CB7DB678ACFF}"/>
    <cellStyle name="Normal 3 2 15 4 2" xfId="10800" xr:uid="{D81AD664-3929-41AE-BF9D-B94BE8D26C1F}"/>
    <cellStyle name="Normal 3 2 15 4 2 2" xfId="10801" xr:uid="{4C3351F9-496C-4C3B-843F-35C263E168C0}"/>
    <cellStyle name="Normal 3 2 15 4 3" xfId="10802" xr:uid="{10A393A5-F545-4AA0-A5F9-745B859A3712}"/>
    <cellStyle name="Normal 3 2 15 4 4" xfId="10803" xr:uid="{88628FC7-9BD8-4265-B808-7780C390E518}"/>
    <cellStyle name="Normal 3 2 15 4 5" xfId="10804" xr:uid="{4EF02EA7-D7E9-40C2-992C-F9E64B3419AE}"/>
    <cellStyle name="Normal 3 2 15 5" xfId="10805" xr:uid="{9608E1E9-7C4F-4ED6-80D0-AFCA8BEDDEAC}"/>
    <cellStyle name="Normal 3 2 15 5 2" xfId="10806" xr:uid="{8FE3E8EE-7ED8-46D7-800C-BF1ED58F343C}"/>
    <cellStyle name="Normal 3 2 15 6" xfId="10807" xr:uid="{EADBADA5-2555-403F-95EB-12FEA8D77D2C}"/>
    <cellStyle name="Normal 3 2 15 7" xfId="10808" xr:uid="{71BB273E-89E5-434A-ABDC-59832C236094}"/>
    <cellStyle name="Normal 3 2 15 8" xfId="10809" xr:uid="{CD753ED1-CC56-4EEC-AE0B-5ABC5D38034B}"/>
    <cellStyle name="Normal 3 2 15 9" xfId="10810" xr:uid="{0AB5C15F-FB79-4C88-B588-75C1EC04D908}"/>
    <cellStyle name="Normal 3 2 16" xfId="10811" xr:uid="{79895AFE-76AF-4089-9CC9-6B2127F022DC}"/>
    <cellStyle name="Normal 3 2 16 10" xfId="10812" xr:uid="{DEB6DD2B-99DC-4E48-8079-FC6774CE4116}"/>
    <cellStyle name="Normal 3 2 16 11" xfId="10813" xr:uid="{EE18E66B-7BA3-4AC3-B7E0-BAA8CF340EEB}"/>
    <cellStyle name="Normal 3 2 16 12" xfId="10814" xr:uid="{A198C49F-2F77-41FC-80ED-10B3B40EB07C}"/>
    <cellStyle name="Normal 3 2 16 13" xfId="10815" xr:uid="{395296FB-C4C8-4D5E-92E6-A85A3D397F2C}"/>
    <cellStyle name="Normal 3 2 16 14" xfId="10816" xr:uid="{3043BB52-3AFC-4ECF-9098-76EE977CC936}"/>
    <cellStyle name="Normal 3 2 16 2" xfId="10817" xr:uid="{8F16C46D-564B-436A-BC62-D7E802D7CF94}"/>
    <cellStyle name="Normal 3 2 16 2 10" xfId="10818" xr:uid="{C48FC392-BF96-4C23-9681-F0C9ECF4ED62}"/>
    <cellStyle name="Normal 3 2 16 2 11" xfId="10819" xr:uid="{8EDF7165-3A86-4C57-ABB0-C20C7A98A2D6}"/>
    <cellStyle name="Normal 3 2 16 2 12" xfId="10820" xr:uid="{8F7CB1AE-5B66-47B9-A171-E62D11915590}"/>
    <cellStyle name="Normal 3 2 16 2 13" xfId="10821" xr:uid="{286502AF-25CE-4356-84F7-6AB693210730}"/>
    <cellStyle name="Normal 3 2 16 2 2" xfId="10822" xr:uid="{2CB845BD-E25B-401C-AA6E-95E0C9CDA9C7}"/>
    <cellStyle name="Normal 3 2 16 2 2 10" xfId="10823" xr:uid="{13E30059-CD03-4625-8440-7A32B0D26E87}"/>
    <cellStyle name="Normal 3 2 16 2 2 11" xfId="10824" xr:uid="{CE4E6958-FD13-4A01-857B-776A80337A58}"/>
    <cellStyle name="Normal 3 2 16 2 2 2" xfId="10825" xr:uid="{4168EBC4-E865-4A37-865F-9D520BC11DAD}"/>
    <cellStyle name="Normal 3 2 16 2 2 2 2" xfId="10826" xr:uid="{966144B6-2257-4550-A890-1A0051BBA1CA}"/>
    <cellStyle name="Normal 3 2 16 2 2 2 2 2" xfId="10827" xr:uid="{70B8C6EE-B7B0-4585-B5F0-E87BEC25B1B9}"/>
    <cellStyle name="Normal 3 2 16 2 2 2 3" xfId="10828" xr:uid="{DA4431CE-3CD5-48DE-BDD6-1DC2DB68FD16}"/>
    <cellStyle name="Normal 3 2 16 2 2 2 4" xfId="10829" xr:uid="{C0DA386F-BD62-471C-A369-5BA781F963B2}"/>
    <cellStyle name="Normal 3 2 16 2 2 2 5" xfId="10830" xr:uid="{7C60D9B0-E754-4856-B4C5-FACDD5CDC6CB}"/>
    <cellStyle name="Normal 3 2 16 2 2 3" xfId="10831" xr:uid="{D4238903-4C12-404E-9BDC-3285BBBC63B1}"/>
    <cellStyle name="Normal 3 2 16 2 2 3 2" xfId="10832" xr:uid="{E770CA79-A246-4869-AC47-207495034051}"/>
    <cellStyle name="Normal 3 2 16 2 2 4" xfId="10833" xr:uid="{D102A572-507F-419D-A39A-89BC7BFD70F0}"/>
    <cellStyle name="Normal 3 2 16 2 2 5" xfId="10834" xr:uid="{27ABC36D-1CE4-4424-ABDD-CA38B5B1CD52}"/>
    <cellStyle name="Normal 3 2 16 2 2 6" xfId="10835" xr:uid="{475CE3C2-1E8A-4BD4-84E1-69E5061E56A6}"/>
    <cellStyle name="Normal 3 2 16 2 2 7" xfId="10836" xr:uid="{4458D362-BE21-4777-B496-F51FF1B6A152}"/>
    <cellStyle name="Normal 3 2 16 2 2 8" xfId="10837" xr:uid="{1CAE1734-EAE5-4D51-BED8-5943273A26D4}"/>
    <cellStyle name="Normal 3 2 16 2 2 9" xfId="10838" xr:uid="{259A777D-1894-4BB7-A3A4-75F71D13E452}"/>
    <cellStyle name="Normal 3 2 16 2 3" xfId="10839" xr:uid="{505D5DBC-CF81-421A-BDB4-C31DAB41E28B}"/>
    <cellStyle name="Normal 3 2 16 2 3 2" xfId="10840" xr:uid="{04E88707-2660-49C0-B17D-6A70A081779F}"/>
    <cellStyle name="Normal 3 2 16 2 3 2 2" xfId="10841" xr:uid="{BA90D7B7-3D59-4E52-A549-E712F765C7B3}"/>
    <cellStyle name="Normal 3 2 16 2 3 3" xfId="10842" xr:uid="{53E91DCD-77F1-4B11-A496-6EA672DC6662}"/>
    <cellStyle name="Normal 3 2 16 2 3 4" xfId="10843" xr:uid="{A8F81068-9F30-4E57-9894-B19A6072E82E}"/>
    <cellStyle name="Normal 3 2 16 2 3 5" xfId="10844" xr:uid="{89BE663E-94CB-4500-A3C9-C516BD9FBFBC}"/>
    <cellStyle name="Normal 3 2 16 2 4" xfId="10845" xr:uid="{9BDE1125-B660-493F-9AEF-B675C5BADDEC}"/>
    <cellStyle name="Normal 3 2 16 2 4 2" xfId="10846" xr:uid="{F05AF7A0-C0C2-46C7-8C37-C5D017D58168}"/>
    <cellStyle name="Normal 3 2 16 2 5" xfId="10847" xr:uid="{548E32AD-50FA-4B75-B52F-BD7E7550F023}"/>
    <cellStyle name="Normal 3 2 16 2 6" xfId="10848" xr:uid="{F865F2A5-8A81-41DE-92AA-0859A5A124FB}"/>
    <cellStyle name="Normal 3 2 16 2 7" xfId="10849" xr:uid="{5D51ABE8-31E2-47FB-A2EA-653335180EFB}"/>
    <cellStyle name="Normal 3 2 16 2 8" xfId="10850" xr:uid="{F23F2F45-D471-45D0-A4B1-EC8F87EF5D30}"/>
    <cellStyle name="Normal 3 2 16 2 9" xfId="10851" xr:uid="{6E2D3AE2-E6F6-41B5-B80C-64D3416678DE}"/>
    <cellStyle name="Normal 3 2 16 3" xfId="10852" xr:uid="{888D220D-4A23-47B5-B94F-B8E2606AA9B2}"/>
    <cellStyle name="Normal 3 2 16 3 10" xfId="10853" xr:uid="{AC935E7A-EC8B-48E7-AB5B-B0ABD4B43249}"/>
    <cellStyle name="Normal 3 2 16 3 11" xfId="10854" xr:uid="{9E0ECA85-214D-4504-8B78-3133C1C76EDA}"/>
    <cellStyle name="Normal 3 2 16 3 2" xfId="10855" xr:uid="{25CA7CFC-00DD-45C0-BBF7-B7C7D7D64D11}"/>
    <cellStyle name="Normal 3 2 16 3 2 2" xfId="10856" xr:uid="{E90241EE-8824-4BDF-A2E3-921045CCE8E0}"/>
    <cellStyle name="Normal 3 2 16 3 2 2 2" xfId="10857" xr:uid="{164BF434-55ED-469A-B236-0ABCDD82A33E}"/>
    <cellStyle name="Normal 3 2 16 3 2 3" xfId="10858" xr:uid="{644BF001-287A-4FBE-8003-C999AC8089F7}"/>
    <cellStyle name="Normal 3 2 16 3 2 4" xfId="10859" xr:uid="{A7594CA9-B1F4-4631-902D-A343C4712C84}"/>
    <cellStyle name="Normal 3 2 16 3 2 5" xfId="10860" xr:uid="{08D9D972-7480-4E0D-8FC3-14BF79C98885}"/>
    <cellStyle name="Normal 3 2 16 3 3" xfId="10861" xr:uid="{65E5DEE8-2C42-4401-9A81-832D4EC7FCCD}"/>
    <cellStyle name="Normal 3 2 16 3 3 2" xfId="10862" xr:uid="{E70BBB0E-6FF7-42F8-9078-D860903D8924}"/>
    <cellStyle name="Normal 3 2 16 3 4" xfId="10863" xr:uid="{0E92CDD4-83D5-41C8-918E-F220857B906F}"/>
    <cellStyle name="Normal 3 2 16 3 5" xfId="10864" xr:uid="{31305509-5E62-4C65-9DF1-17A87F99729A}"/>
    <cellStyle name="Normal 3 2 16 3 6" xfId="10865" xr:uid="{7D24C4E5-3908-40F0-80F4-3DED690F0911}"/>
    <cellStyle name="Normal 3 2 16 3 7" xfId="10866" xr:uid="{419F533A-5B69-4789-962C-D0A293670AA0}"/>
    <cellStyle name="Normal 3 2 16 3 8" xfId="10867" xr:uid="{C9C0A4E5-DBDE-4BB9-BB9E-3828D516DF60}"/>
    <cellStyle name="Normal 3 2 16 3 9" xfId="10868" xr:uid="{3A533B97-9A71-4A45-8582-E08FA87141D3}"/>
    <cellStyle name="Normal 3 2 16 4" xfId="10869" xr:uid="{01C7A95C-CEC6-487F-B9A7-122D3168922A}"/>
    <cellStyle name="Normal 3 2 16 4 2" xfId="10870" xr:uid="{BFEE4AA2-6D39-4B4E-BE8A-4543A6C9CE7E}"/>
    <cellStyle name="Normal 3 2 16 4 2 2" xfId="10871" xr:uid="{82AF7131-35A6-4668-8A9B-16E80411F67B}"/>
    <cellStyle name="Normal 3 2 16 4 3" xfId="10872" xr:uid="{E42CD8B9-2075-4783-B6AA-30A54A7516A9}"/>
    <cellStyle name="Normal 3 2 16 4 4" xfId="10873" xr:uid="{4688B4FB-4CDF-411C-A63C-9C1AA74E6AF4}"/>
    <cellStyle name="Normal 3 2 16 4 5" xfId="10874" xr:uid="{A2B56D1D-53F6-4458-B542-48DA9DE4DF23}"/>
    <cellStyle name="Normal 3 2 16 5" xfId="10875" xr:uid="{92993557-7232-4FB3-A95B-CB5B961BA139}"/>
    <cellStyle name="Normal 3 2 16 5 2" xfId="10876" xr:uid="{BECE975D-8715-497D-A2D0-EF8872F24F73}"/>
    <cellStyle name="Normal 3 2 16 6" xfId="10877" xr:uid="{9CDF532F-3A30-4FFD-B89B-B9F84D0FC52A}"/>
    <cellStyle name="Normal 3 2 16 7" xfId="10878" xr:uid="{252B3192-5184-42F5-96FE-AEBFFC733911}"/>
    <cellStyle name="Normal 3 2 16 8" xfId="10879" xr:uid="{5BC14441-B30A-40CD-BAC1-68A9919BA8AC}"/>
    <cellStyle name="Normal 3 2 16 9" xfId="10880" xr:uid="{F380545A-DF63-4E88-AA95-E47D4ADBD118}"/>
    <cellStyle name="Normal 3 2 17" xfId="10881" xr:uid="{0A67EF2C-E3FA-40B1-B846-68D62CE82436}"/>
    <cellStyle name="Normal 3 2 17 10" xfId="10882" xr:uid="{AD15A326-BBB2-4329-84F8-19FD0B7DED01}"/>
    <cellStyle name="Normal 3 2 17 11" xfId="10883" xr:uid="{6C252173-4F88-45BD-808E-89653ECBAEC1}"/>
    <cellStyle name="Normal 3 2 17 12" xfId="10884" xr:uid="{F32D1F0C-19D7-4981-86DF-FA89941E0F36}"/>
    <cellStyle name="Normal 3 2 17 13" xfId="10885" xr:uid="{556CDF7C-1132-4577-918E-F1BF7A1EA938}"/>
    <cellStyle name="Normal 3 2 17 14" xfId="10886" xr:uid="{ECA552E6-78F8-400D-B75E-CC000BDAB096}"/>
    <cellStyle name="Normal 3 2 17 2" xfId="10887" xr:uid="{1597A8A8-DC4A-4B0D-A94D-6CC796BEA420}"/>
    <cellStyle name="Normal 3 2 17 2 10" xfId="10888" xr:uid="{0D46E305-E589-43F1-BE62-B5F655A4CE18}"/>
    <cellStyle name="Normal 3 2 17 2 11" xfId="10889" xr:uid="{43457933-F5B5-42A2-9464-1F6B26670080}"/>
    <cellStyle name="Normal 3 2 17 2 12" xfId="10890" xr:uid="{3115F497-0365-4E6D-A152-D931CEEAFE89}"/>
    <cellStyle name="Normal 3 2 17 2 13" xfId="10891" xr:uid="{DC588CBA-FCAB-473C-885A-37879BA9440D}"/>
    <cellStyle name="Normal 3 2 17 2 2" xfId="10892" xr:uid="{EE1E70B2-A6D0-474A-B2C6-571423AA9130}"/>
    <cellStyle name="Normal 3 2 17 2 2 10" xfId="10893" xr:uid="{C4FBD776-2198-45E4-BE3A-27FD066153AA}"/>
    <cellStyle name="Normal 3 2 17 2 2 11" xfId="10894" xr:uid="{017EA0FC-F4CB-4DCE-955A-59CB425DF966}"/>
    <cellStyle name="Normal 3 2 17 2 2 2" xfId="10895" xr:uid="{E50BADED-4E21-4A1F-8555-FEAF301EB791}"/>
    <cellStyle name="Normal 3 2 17 2 2 2 2" xfId="10896" xr:uid="{8666F4C7-3468-454E-A4E8-986F9CEE1335}"/>
    <cellStyle name="Normal 3 2 17 2 2 2 2 2" xfId="10897" xr:uid="{207B6448-62D0-49E7-9BC3-761C915253AD}"/>
    <cellStyle name="Normal 3 2 17 2 2 2 3" xfId="10898" xr:uid="{6247FA4E-37DD-4E8C-A763-8F8552ABF35F}"/>
    <cellStyle name="Normal 3 2 17 2 2 2 4" xfId="10899" xr:uid="{F14EEA2B-DF45-4755-A612-FD063613705A}"/>
    <cellStyle name="Normal 3 2 17 2 2 2 5" xfId="10900" xr:uid="{B9BDF39A-C4C5-432B-BA75-C2417332A46C}"/>
    <cellStyle name="Normal 3 2 17 2 2 3" xfId="10901" xr:uid="{D2EAF99D-2AF6-420A-9B95-BD93C961BB5D}"/>
    <cellStyle name="Normal 3 2 17 2 2 3 2" xfId="10902" xr:uid="{824A6FF2-A143-4594-A0CD-463F9E484927}"/>
    <cellStyle name="Normal 3 2 17 2 2 4" xfId="10903" xr:uid="{3A343519-C1DF-42C5-872C-8A851AA01E61}"/>
    <cellStyle name="Normal 3 2 17 2 2 5" xfId="10904" xr:uid="{F612E792-B661-44C1-B8C0-379351E71E37}"/>
    <cellStyle name="Normal 3 2 17 2 2 6" xfId="10905" xr:uid="{F1A178C5-0DBB-4571-8138-8A2A04494E7D}"/>
    <cellStyle name="Normal 3 2 17 2 2 7" xfId="10906" xr:uid="{281E0A15-7DA2-41C6-995E-D9969513F430}"/>
    <cellStyle name="Normal 3 2 17 2 2 8" xfId="10907" xr:uid="{A5C4C4EE-CE55-46F8-A8F3-10F817C13802}"/>
    <cellStyle name="Normal 3 2 17 2 2 9" xfId="10908" xr:uid="{8A7A5560-ED56-46CB-B857-A00B10821EF5}"/>
    <cellStyle name="Normal 3 2 17 2 3" xfId="10909" xr:uid="{5D1025B6-56B7-4947-92D8-40FD118AFD2E}"/>
    <cellStyle name="Normal 3 2 17 2 3 2" xfId="10910" xr:uid="{19694B3A-E7BB-4DC3-B6A0-8260FC7BD05F}"/>
    <cellStyle name="Normal 3 2 17 2 3 2 2" xfId="10911" xr:uid="{F1D2C685-A005-463B-A2B7-C04F6371DEE3}"/>
    <cellStyle name="Normal 3 2 17 2 3 3" xfId="10912" xr:uid="{1622A3AD-291A-488E-80C2-6E984E5ED982}"/>
    <cellStyle name="Normal 3 2 17 2 3 4" xfId="10913" xr:uid="{EA66D66D-1E29-433F-9DE2-08A17F02486B}"/>
    <cellStyle name="Normal 3 2 17 2 3 5" xfId="10914" xr:uid="{47D2D1FE-8714-4110-97CB-794D26308D7A}"/>
    <cellStyle name="Normal 3 2 17 2 4" xfId="10915" xr:uid="{F3B6757D-EC22-4CD9-B340-6B443EC63780}"/>
    <cellStyle name="Normal 3 2 17 2 4 2" xfId="10916" xr:uid="{F0DA9BFA-64B1-4841-81B7-5DB052952DDB}"/>
    <cellStyle name="Normal 3 2 17 2 5" xfId="10917" xr:uid="{22FE84B7-23CF-41F4-9105-2EFD0D84D9DD}"/>
    <cellStyle name="Normal 3 2 17 2 6" xfId="10918" xr:uid="{3B83A651-E47F-4AC6-BD83-BA6D6D608303}"/>
    <cellStyle name="Normal 3 2 17 2 7" xfId="10919" xr:uid="{A1172B0D-F05A-48A4-A45C-E475C396904B}"/>
    <cellStyle name="Normal 3 2 17 2 8" xfId="10920" xr:uid="{75BBA7E8-D6A9-4A8A-83F1-ED9B3FAFB5D9}"/>
    <cellStyle name="Normal 3 2 17 2 9" xfId="10921" xr:uid="{9DC5B4B3-A204-4C94-BBD6-141BAD6684F2}"/>
    <cellStyle name="Normal 3 2 17 3" xfId="10922" xr:uid="{4716F9A9-30F8-4294-9EF2-D47FD07B83D2}"/>
    <cellStyle name="Normal 3 2 17 3 10" xfId="10923" xr:uid="{F8BF4A36-FA7C-4E71-90FD-946DDCAD7BDF}"/>
    <cellStyle name="Normal 3 2 17 3 11" xfId="10924" xr:uid="{73E074D3-0542-4227-99D6-413C141057D9}"/>
    <cellStyle name="Normal 3 2 17 3 2" xfId="10925" xr:uid="{1D030109-0456-4D6B-AD15-B7E5EB865AEE}"/>
    <cellStyle name="Normal 3 2 17 3 2 2" xfId="10926" xr:uid="{C44DBACA-C75A-4469-A36D-4FEE2C71718C}"/>
    <cellStyle name="Normal 3 2 17 3 2 2 2" xfId="10927" xr:uid="{9AA9134E-B173-420F-A461-4287C117D4BC}"/>
    <cellStyle name="Normal 3 2 17 3 2 3" xfId="10928" xr:uid="{226B1CC1-9DAE-4C78-8648-E65CDCB6A2B7}"/>
    <cellStyle name="Normal 3 2 17 3 2 4" xfId="10929" xr:uid="{D1964371-D50C-48E2-BA23-9183A64D0316}"/>
    <cellStyle name="Normal 3 2 17 3 2 5" xfId="10930" xr:uid="{60CB92F0-5430-4D6A-891D-72D4EEBD005D}"/>
    <cellStyle name="Normal 3 2 17 3 3" xfId="10931" xr:uid="{DF13FC19-3621-453D-B467-DDC45D330F5E}"/>
    <cellStyle name="Normal 3 2 17 3 3 2" xfId="10932" xr:uid="{F67ED08C-AC20-4545-964F-72E5365E8C40}"/>
    <cellStyle name="Normal 3 2 17 3 4" xfId="10933" xr:uid="{40F53B44-CF94-431E-B11A-65967BCC8882}"/>
    <cellStyle name="Normal 3 2 17 3 5" xfId="10934" xr:uid="{78F1D0AD-C834-452E-9653-F24C99FB60E8}"/>
    <cellStyle name="Normal 3 2 17 3 6" xfId="10935" xr:uid="{FA88CFB8-A5CD-40B9-A4C3-D5E640059483}"/>
    <cellStyle name="Normal 3 2 17 3 7" xfId="10936" xr:uid="{585FAE57-CEAE-4F60-941C-C6B7668C36C0}"/>
    <cellStyle name="Normal 3 2 17 3 8" xfId="10937" xr:uid="{41A3FFAD-4EFE-4311-9D29-A6A64E4DA78C}"/>
    <cellStyle name="Normal 3 2 17 3 9" xfId="10938" xr:uid="{9A674543-14C9-4EA4-B62C-A5302DC94FE5}"/>
    <cellStyle name="Normal 3 2 17 4" xfId="10939" xr:uid="{0B848662-C070-4316-B7CC-AED7EFB8BFB1}"/>
    <cellStyle name="Normal 3 2 17 4 2" xfId="10940" xr:uid="{01991EE3-F647-4C66-8F12-7DFC6AFC4B66}"/>
    <cellStyle name="Normal 3 2 17 4 2 2" xfId="10941" xr:uid="{6524560C-B3EF-426F-A149-622202B41F78}"/>
    <cellStyle name="Normal 3 2 17 4 3" xfId="10942" xr:uid="{123C4C64-2848-4494-AA65-C58D2273D659}"/>
    <cellStyle name="Normal 3 2 17 4 4" xfId="10943" xr:uid="{134222AF-1004-476E-BAA8-C15DBEB84062}"/>
    <cellStyle name="Normal 3 2 17 4 5" xfId="10944" xr:uid="{ABB7A444-CA65-49BA-8975-A3CF358DA549}"/>
    <cellStyle name="Normal 3 2 17 5" xfId="10945" xr:uid="{05C83639-621F-4639-A90A-5CE8370E2F91}"/>
    <cellStyle name="Normal 3 2 17 5 2" xfId="10946" xr:uid="{C3BEA0E7-5F3A-49BE-B8FB-2DBBCDA13842}"/>
    <cellStyle name="Normal 3 2 17 6" xfId="10947" xr:uid="{26073B01-CA96-41D6-A555-8C673F0870AA}"/>
    <cellStyle name="Normal 3 2 17 7" xfId="10948" xr:uid="{CE61AC43-529E-4CF5-89AA-4A4AE67E3EC0}"/>
    <cellStyle name="Normal 3 2 17 8" xfId="10949" xr:uid="{9AE7A5B8-19BE-4959-BB9D-C17FA2460944}"/>
    <cellStyle name="Normal 3 2 17 9" xfId="10950" xr:uid="{467B12DB-B9EC-4EC9-BC0F-DBBA27922F9B}"/>
    <cellStyle name="Normal 3 2 18" xfId="10951" xr:uid="{DF801854-68DC-475E-9E5C-FE50E7148E19}"/>
    <cellStyle name="Normal 3 2 18 10" xfId="10952" xr:uid="{5C6EE45A-BFD4-4B5B-B558-9D7540D72E3C}"/>
    <cellStyle name="Normal 3 2 18 11" xfId="10953" xr:uid="{8E543C1C-F993-421C-B0C0-F795E746E189}"/>
    <cellStyle name="Normal 3 2 18 12" xfId="10954" xr:uid="{12C1C9A9-562E-4F23-978B-89B077FDE870}"/>
    <cellStyle name="Normal 3 2 18 13" xfId="10955" xr:uid="{3C371B32-BF2C-4168-BE8F-44B3F9C01178}"/>
    <cellStyle name="Normal 3 2 18 14" xfId="10956" xr:uid="{25501455-C45B-4236-98EB-65A503C958A2}"/>
    <cellStyle name="Normal 3 2 18 2" xfId="10957" xr:uid="{D05D749D-885C-447D-81AB-0F71B3754AD6}"/>
    <cellStyle name="Normal 3 2 18 2 10" xfId="10958" xr:uid="{9C1B339D-8942-4D4E-9A68-79D9F1E41B47}"/>
    <cellStyle name="Normal 3 2 18 2 11" xfId="10959" xr:uid="{2CF4B445-0554-4A45-AE3C-4E0CB26EEE0C}"/>
    <cellStyle name="Normal 3 2 18 2 12" xfId="10960" xr:uid="{BF67DBAE-0509-446B-A2DF-2486AF5B13CA}"/>
    <cellStyle name="Normal 3 2 18 2 13" xfId="10961" xr:uid="{9CBF44E5-77DF-421E-A0D9-90C821F39C95}"/>
    <cellStyle name="Normal 3 2 18 2 2" xfId="10962" xr:uid="{FC9E1C76-27E7-4B52-9667-570D526959AE}"/>
    <cellStyle name="Normal 3 2 18 2 2 10" xfId="10963" xr:uid="{7931438B-01AF-4E66-9A46-1CB4CBCD80F7}"/>
    <cellStyle name="Normal 3 2 18 2 2 11" xfId="10964" xr:uid="{767789DC-58C8-4C4D-A56D-FF5FF20C7520}"/>
    <cellStyle name="Normal 3 2 18 2 2 2" xfId="10965" xr:uid="{26983264-2362-441C-95E7-EA53A702429E}"/>
    <cellStyle name="Normal 3 2 18 2 2 2 2" xfId="10966" xr:uid="{F48BD5DE-707F-4B58-993C-3BACDBE5D709}"/>
    <cellStyle name="Normal 3 2 18 2 2 2 2 2" xfId="10967" xr:uid="{4541F8C1-AC76-4B99-994E-12BE88D97E70}"/>
    <cellStyle name="Normal 3 2 18 2 2 2 3" xfId="10968" xr:uid="{1786241F-CF98-4048-9700-C501229B8071}"/>
    <cellStyle name="Normal 3 2 18 2 2 2 4" xfId="10969" xr:uid="{54F3A0CA-4A1F-4A16-90A4-C68D9F129ECE}"/>
    <cellStyle name="Normal 3 2 18 2 2 2 5" xfId="10970" xr:uid="{A0B69C96-018F-4759-AA66-C9D427ECA146}"/>
    <cellStyle name="Normal 3 2 18 2 2 3" xfId="10971" xr:uid="{D2158AE1-3580-436F-BF99-1C47A492851C}"/>
    <cellStyle name="Normal 3 2 18 2 2 3 2" xfId="10972" xr:uid="{798AEE45-E1C2-433D-A988-0E926443310C}"/>
    <cellStyle name="Normal 3 2 18 2 2 4" xfId="10973" xr:uid="{2BC37F47-195C-4795-A661-6F1020EE4F02}"/>
    <cellStyle name="Normal 3 2 18 2 2 5" xfId="10974" xr:uid="{B035CFD5-26F2-483E-8D16-83391776AF63}"/>
    <cellStyle name="Normal 3 2 18 2 2 6" xfId="10975" xr:uid="{48928A6F-96FB-4EBA-A1FF-F15C0E61E648}"/>
    <cellStyle name="Normal 3 2 18 2 2 7" xfId="10976" xr:uid="{367C88AB-5CA6-4970-8A3F-B388CF96957E}"/>
    <cellStyle name="Normal 3 2 18 2 2 8" xfId="10977" xr:uid="{C74AFA5A-7AAA-441A-A0DE-60E4C303A109}"/>
    <cellStyle name="Normal 3 2 18 2 2 9" xfId="10978" xr:uid="{D95EEDAB-B52B-4250-8BC8-39FD1499FFFA}"/>
    <cellStyle name="Normal 3 2 18 2 3" xfId="10979" xr:uid="{DA44AD0A-594C-49AF-A54C-D0AABC2F7317}"/>
    <cellStyle name="Normal 3 2 18 2 3 2" xfId="10980" xr:uid="{9DA34870-4D5D-4D98-9245-E15E19229251}"/>
    <cellStyle name="Normal 3 2 18 2 3 2 2" xfId="10981" xr:uid="{5CF67283-A71F-498E-BB9F-E517666D8D08}"/>
    <cellStyle name="Normal 3 2 18 2 3 3" xfId="10982" xr:uid="{837A13DA-7FD4-424F-8AC0-EA2D155384CD}"/>
    <cellStyle name="Normal 3 2 18 2 3 4" xfId="10983" xr:uid="{BAF3DC6E-C03A-4C10-AD8D-F6CDF6F047B6}"/>
    <cellStyle name="Normal 3 2 18 2 3 5" xfId="10984" xr:uid="{185F5B43-ADE9-41A9-85AA-0EF3045B9F41}"/>
    <cellStyle name="Normal 3 2 18 2 4" xfId="10985" xr:uid="{51CB3AFF-F0CB-43E1-8E96-43979D47D6B0}"/>
    <cellStyle name="Normal 3 2 18 2 4 2" xfId="10986" xr:uid="{090127B1-DF12-4444-89DE-4FAC03926105}"/>
    <cellStyle name="Normal 3 2 18 2 5" xfId="10987" xr:uid="{B744BEA6-4243-4863-B275-8695A850F96E}"/>
    <cellStyle name="Normal 3 2 18 2 6" xfId="10988" xr:uid="{7841A13A-1B98-4A45-9C5A-7905F59C8A80}"/>
    <cellStyle name="Normal 3 2 18 2 7" xfId="10989" xr:uid="{FE663B97-D695-45B8-9063-184DE1FF0781}"/>
    <cellStyle name="Normal 3 2 18 2 8" xfId="10990" xr:uid="{00AF8591-C231-4545-971A-A2F2EC2B07F4}"/>
    <cellStyle name="Normal 3 2 18 2 9" xfId="10991" xr:uid="{EA4A9557-A1B7-427B-8A7F-C5ABAA46BFE4}"/>
    <cellStyle name="Normal 3 2 18 3" xfId="10992" xr:uid="{9A102157-9B9F-4847-BBF8-07B78F367C4F}"/>
    <cellStyle name="Normal 3 2 18 3 10" xfId="10993" xr:uid="{6758DAFA-5790-4149-9C77-1B1E01609A20}"/>
    <cellStyle name="Normal 3 2 18 3 11" xfId="10994" xr:uid="{BB69F38B-B2D7-4FF0-803C-56E9AB828908}"/>
    <cellStyle name="Normal 3 2 18 3 2" xfId="10995" xr:uid="{3EB5008B-C8FE-4E65-B007-56A5EE0F39E7}"/>
    <cellStyle name="Normal 3 2 18 3 2 2" xfId="10996" xr:uid="{AE9045A7-1C44-4E7A-B134-3F27A21FFDDE}"/>
    <cellStyle name="Normal 3 2 18 3 2 2 2" xfId="10997" xr:uid="{B51E913E-4DD1-458D-8E25-B1CEF7808BD6}"/>
    <cellStyle name="Normal 3 2 18 3 2 3" xfId="10998" xr:uid="{83174DD9-3DF4-49CF-BB3B-3378D72A850E}"/>
    <cellStyle name="Normal 3 2 18 3 2 4" xfId="10999" xr:uid="{39ECE330-D86C-4805-87D1-7DAFA8CCC7C6}"/>
    <cellStyle name="Normal 3 2 18 3 2 5" xfId="11000" xr:uid="{20DEF766-DC0E-4799-881D-A50A95853545}"/>
    <cellStyle name="Normal 3 2 18 3 3" xfId="11001" xr:uid="{5183D384-DF2C-4B6A-A879-4AA99ABE715C}"/>
    <cellStyle name="Normal 3 2 18 3 3 2" xfId="11002" xr:uid="{43D2F5A5-6BEA-4E45-A301-AE33A4CD9162}"/>
    <cellStyle name="Normal 3 2 18 3 4" xfId="11003" xr:uid="{03F45C9F-356E-4EF1-B849-5595C62F0DFC}"/>
    <cellStyle name="Normal 3 2 18 3 5" xfId="11004" xr:uid="{D2BD935C-D870-4FFB-B0DA-54F30F6F21E2}"/>
    <cellStyle name="Normal 3 2 18 3 6" xfId="11005" xr:uid="{32C44317-E1F6-44E4-9C67-5EB724683973}"/>
    <cellStyle name="Normal 3 2 18 3 7" xfId="11006" xr:uid="{3183BF3D-7C4E-41C2-8C48-A6E00A5BF347}"/>
    <cellStyle name="Normal 3 2 18 3 8" xfId="11007" xr:uid="{0E22D5B5-FCF2-45A6-BAAF-CC611A47A66B}"/>
    <cellStyle name="Normal 3 2 18 3 9" xfId="11008" xr:uid="{40338A37-4645-4A5F-AA1F-BBE8927486F6}"/>
    <cellStyle name="Normal 3 2 18 4" xfId="11009" xr:uid="{592F5546-B245-4014-99E7-49F3C1DD7455}"/>
    <cellStyle name="Normal 3 2 18 4 2" xfId="11010" xr:uid="{5C2FDAA1-95A6-4FDE-9CE2-CD924703814C}"/>
    <cellStyle name="Normal 3 2 18 4 2 2" xfId="11011" xr:uid="{3BCE581D-67AD-460F-9D7A-96501E77BA51}"/>
    <cellStyle name="Normal 3 2 18 4 3" xfId="11012" xr:uid="{FF24AAB1-0DC2-4CC9-A7F2-C3F12D73D16B}"/>
    <cellStyle name="Normal 3 2 18 4 4" xfId="11013" xr:uid="{3E6FB1E1-5C1E-4E40-9DC8-65871E7D2AA8}"/>
    <cellStyle name="Normal 3 2 18 4 5" xfId="11014" xr:uid="{0D661AE1-AA1D-452C-AB6C-52702AEC6B32}"/>
    <cellStyle name="Normal 3 2 18 5" xfId="11015" xr:uid="{80E2A143-9BAB-4AD5-8B2A-1F01341D2C91}"/>
    <cellStyle name="Normal 3 2 18 5 2" xfId="11016" xr:uid="{F8AE806E-5524-4A1E-9ACC-BAFC5773DF7C}"/>
    <cellStyle name="Normal 3 2 18 6" xfId="11017" xr:uid="{242DFD9E-58AE-4036-8DC0-883CF6CA7097}"/>
    <cellStyle name="Normal 3 2 18 7" xfId="11018" xr:uid="{07FE6204-2050-4843-BBAE-2B125C20EF8D}"/>
    <cellStyle name="Normal 3 2 18 8" xfId="11019" xr:uid="{399FC1FA-D82D-4BB5-87E9-03219AC18E67}"/>
    <cellStyle name="Normal 3 2 18 9" xfId="11020" xr:uid="{5229753B-C2C2-48AD-A757-8A797240B442}"/>
    <cellStyle name="Normal 3 2 19" xfId="11021" xr:uid="{D8C21BC3-F0E8-4842-814E-0149B25C28CA}"/>
    <cellStyle name="Normal 3 2 19 10" xfId="11022" xr:uid="{ADC12AC6-824F-462F-AA02-7006B1729F18}"/>
    <cellStyle name="Normal 3 2 19 11" xfId="11023" xr:uid="{167593A1-A7DD-4A9E-A7FC-4091ABF5DB1D}"/>
    <cellStyle name="Normal 3 2 19 12" xfId="11024" xr:uid="{38B3E645-2044-4ED2-8325-CA7EF3C4FF6C}"/>
    <cellStyle name="Normal 3 2 19 13" xfId="11025" xr:uid="{72F3E80C-18D4-4F57-8845-C173068F0118}"/>
    <cellStyle name="Normal 3 2 19 2" xfId="11026" xr:uid="{1D1F4EBD-323F-4580-9DC3-46F693A6FF1D}"/>
    <cellStyle name="Normal 3 2 19 2 10" xfId="11027" xr:uid="{C9C1F02C-08D2-438A-82C7-9124532B1ED4}"/>
    <cellStyle name="Normal 3 2 19 2 11" xfId="11028" xr:uid="{ED5005C3-00C4-4B29-877B-0DB7AD74E52A}"/>
    <cellStyle name="Normal 3 2 19 2 2" xfId="11029" xr:uid="{F62C7D07-B9F7-4B06-9CF7-47B0927A1340}"/>
    <cellStyle name="Normal 3 2 19 2 2 2" xfId="11030" xr:uid="{AFEBE8AD-2CA6-4D18-BC95-3E74CB9BA478}"/>
    <cellStyle name="Normal 3 2 19 2 2 2 2" xfId="11031" xr:uid="{FD36B491-809A-414C-8EF6-9709723EADB1}"/>
    <cellStyle name="Normal 3 2 19 2 2 3" xfId="11032" xr:uid="{850B8D87-58ED-4834-BFE5-3B8AA6EBCFF2}"/>
    <cellStyle name="Normal 3 2 19 2 2 4" xfId="11033" xr:uid="{1160FD74-3868-4CBF-89E6-D8F479267E34}"/>
    <cellStyle name="Normal 3 2 19 2 2 5" xfId="11034" xr:uid="{3B556837-92FB-4300-BD46-85A2E7972E00}"/>
    <cellStyle name="Normal 3 2 19 2 3" xfId="11035" xr:uid="{2214AE35-4511-48EF-B74F-182D1CE2598C}"/>
    <cellStyle name="Normal 3 2 19 2 3 2" xfId="11036" xr:uid="{44474F0E-65C4-4522-8919-98AE29598F49}"/>
    <cellStyle name="Normal 3 2 19 2 4" xfId="11037" xr:uid="{B5BE07E0-B1EE-4879-90CF-A8B9F9EC38D5}"/>
    <cellStyle name="Normal 3 2 19 2 5" xfId="11038" xr:uid="{2AA8FBA5-B0F8-42F5-A817-72C9096D6C8B}"/>
    <cellStyle name="Normal 3 2 19 2 6" xfId="11039" xr:uid="{CAB543F8-BB6B-4C8E-8F9D-765F78B7C451}"/>
    <cellStyle name="Normal 3 2 19 2 7" xfId="11040" xr:uid="{4AAFC29D-44B8-4CEF-8C0F-DE0456C9F331}"/>
    <cellStyle name="Normal 3 2 19 2 8" xfId="11041" xr:uid="{39E7C112-ADBA-406A-999D-6C43358811D4}"/>
    <cellStyle name="Normal 3 2 19 2 9" xfId="11042" xr:uid="{0AD4DDEA-7997-4DD1-8576-F6A6223F864F}"/>
    <cellStyle name="Normal 3 2 19 3" xfId="11043" xr:uid="{A03C6863-91E5-466C-8B2A-B63550941A19}"/>
    <cellStyle name="Normal 3 2 19 3 2" xfId="11044" xr:uid="{E2562D51-8735-4967-8798-5705D08B0B3B}"/>
    <cellStyle name="Normal 3 2 19 3 2 2" xfId="11045" xr:uid="{0FBFF524-017C-4C89-8479-23A2A5AE8A25}"/>
    <cellStyle name="Normal 3 2 19 3 3" xfId="11046" xr:uid="{6B576C12-ACA0-4F59-9DE3-CCF57C1F35E3}"/>
    <cellStyle name="Normal 3 2 19 3 4" xfId="11047" xr:uid="{3044BD07-D41A-42D0-A13A-539399463FE0}"/>
    <cellStyle name="Normal 3 2 19 3 5" xfId="11048" xr:uid="{9CBA08B5-7CBD-45A6-9BCB-DE11CF08D027}"/>
    <cellStyle name="Normal 3 2 19 4" xfId="11049" xr:uid="{2F0A4593-3346-4700-83F7-7DDE41C31234}"/>
    <cellStyle name="Normal 3 2 19 4 2" xfId="11050" xr:uid="{9BF66916-2B90-4F45-8110-1809D41D5496}"/>
    <cellStyle name="Normal 3 2 19 5" xfId="11051" xr:uid="{A5F95FF3-0FD5-4CDC-9941-60E06E269670}"/>
    <cellStyle name="Normal 3 2 19 6" xfId="11052" xr:uid="{F1723A4F-8118-4310-BC67-FB814DF88FA9}"/>
    <cellStyle name="Normal 3 2 19 7" xfId="11053" xr:uid="{E68D5BBB-008F-4D71-BFC6-CFDCD918EC17}"/>
    <cellStyle name="Normal 3 2 19 8" xfId="11054" xr:uid="{802DDBAF-5C1B-458A-BC0D-0FA0CB4BBBA5}"/>
    <cellStyle name="Normal 3 2 19 9" xfId="11055" xr:uid="{51F9297E-B790-44B9-8EE8-D832F239CECF}"/>
    <cellStyle name="Normal 3 2 2" xfId="11056" xr:uid="{8972F1DD-38BC-4E86-A085-9A261EC46599}"/>
    <cellStyle name="Normal 3 2 2 10" xfId="11057" xr:uid="{6AC5B18B-7364-4B75-B89B-D305805162D8}"/>
    <cellStyle name="Normal 3 2 2 11" xfId="11058" xr:uid="{BABAEF2E-ABD7-4941-BD77-0FB062FC125A}"/>
    <cellStyle name="Normal 3 2 2 12" xfId="11059" xr:uid="{1229D4A3-3149-47D8-84A8-63DFA5FF093A}"/>
    <cellStyle name="Normal 3 2 2 13" xfId="11060" xr:uid="{D49F9565-ECDF-43F4-97E5-989F3B06B8D1}"/>
    <cellStyle name="Normal 3 2 2 14" xfId="11061" xr:uid="{E0472EF2-1CBD-4056-BD68-8BE69A84B8DD}"/>
    <cellStyle name="Normal 3 2 2 2" xfId="11062" xr:uid="{8D5CC9AD-F24D-4B7D-8A53-3CDD829FF561}"/>
    <cellStyle name="Normal 3 2 2 2 10" xfId="11063" xr:uid="{AAC3252F-4C27-4FF8-B390-863FA67C6A1F}"/>
    <cellStyle name="Normal 3 2 2 2 11" xfId="11064" xr:uid="{C8F3EF11-DCC6-42C0-9C71-292579E7ACC8}"/>
    <cellStyle name="Normal 3 2 2 2 12" xfId="11065" xr:uid="{70307FA0-0CCA-439E-B232-CABDB45200F1}"/>
    <cellStyle name="Normal 3 2 2 2 13" xfId="11066" xr:uid="{B7B35FAD-85E4-4579-92DC-A9BA22026732}"/>
    <cellStyle name="Normal 3 2 2 2 2" xfId="11067" xr:uid="{D773831F-E6C8-4C75-BB6F-9EC040D0B762}"/>
    <cellStyle name="Normal 3 2 2 2 2 10" xfId="11068" xr:uid="{B52ED030-DD39-40D5-807E-8E2987949C19}"/>
    <cellStyle name="Normal 3 2 2 2 2 11" xfId="11069" xr:uid="{875ABA55-E0F4-4455-901E-AF6091094639}"/>
    <cellStyle name="Normal 3 2 2 2 2 2" xfId="11070" xr:uid="{E20040DC-DC77-4428-838C-9DEF2388DEB7}"/>
    <cellStyle name="Normal 3 2 2 2 2 2 2" xfId="11071" xr:uid="{A251D1C4-8CA1-40F3-9D4B-8E8112F1328C}"/>
    <cellStyle name="Normal 3 2 2 2 2 2 2 2" xfId="11072" xr:uid="{5FF0F3A2-E7A7-40AC-9A7C-ADA9B57A5B18}"/>
    <cellStyle name="Normal 3 2 2 2 2 2 3" xfId="11073" xr:uid="{8F6401A9-88D4-43ED-BF49-3CB559AF9D04}"/>
    <cellStyle name="Normal 3 2 2 2 2 2 4" xfId="11074" xr:uid="{F20BFF03-99E0-4C5E-A90F-737E25B0B4AC}"/>
    <cellStyle name="Normal 3 2 2 2 2 2 5" xfId="11075" xr:uid="{234FD89A-3102-404C-9965-F795E9B77D1E}"/>
    <cellStyle name="Normal 3 2 2 2 2 3" xfId="11076" xr:uid="{DB06B305-B5D6-4AC5-9F13-F64C236085A3}"/>
    <cellStyle name="Normal 3 2 2 2 2 3 2" xfId="11077" xr:uid="{3B2CFB2E-D683-4E7E-BFFF-6C9726B7F44B}"/>
    <cellStyle name="Normal 3 2 2 2 2 4" xfId="11078" xr:uid="{6EB055C5-6D6A-4A41-B589-9C2DE111D679}"/>
    <cellStyle name="Normal 3 2 2 2 2 5" xfId="11079" xr:uid="{09B75D08-8C0F-4396-9E87-C55B0C1CC63A}"/>
    <cellStyle name="Normal 3 2 2 2 2 6" xfId="11080" xr:uid="{34246C4F-BEA0-46EB-8CEC-CFB07241976C}"/>
    <cellStyle name="Normal 3 2 2 2 2 7" xfId="11081" xr:uid="{E7638E69-42C3-4F66-BC4C-6E2C44A715B2}"/>
    <cellStyle name="Normal 3 2 2 2 2 8" xfId="11082" xr:uid="{83E20F2C-FFBB-4C96-BE67-22371C32C86C}"/>
    <cellStyle name="Normal 3 2 2 2 2 9" xfId="11083" xr:uid="{209FA1A1-9A7B-43FF-9D77-CD95A75C6F58}"/>
    <cellStyle name="Normal 3 2 2 2 3" xfId="11084" xr:uid="{F162980B-463E-428C-AC2F-88BB5ACC823F}"/>
    <cellStyle name="Normal 3 2 2 2 3 2" xfId="11085" xr:uid="{4F1819F9-09EE-422B-8E93-6B231E9D31EA}"/>
    <cellStyle name="Normal 3 2 2 2 3 2 2" xfId="11086" xr:uid="{F864501A-B221-43D1-A299-348D39E25415}"/>
    <cellStyle name="Normal 3 2 2 2 3 3" xfId="11087" xr:uid="{36FA234B-6B34-4169-9C95-84E62BF2E430}"/>
    <cellStyle name="Normal 3 2 2 2 3 4" xfId="11088" xr:uid="{9F070FDC-320F-4C89-93A3-B123DB6AF429}"/>
    <cellStyle name="Normal 3 2 2 2 3 5" xfId="11089" xr:uid="{6E18AF78-334D-4A93-A648-8FD21E189372}"/>
    <cellStyle name="Normal 3 2 2 2 4" xfId="11090" xr:uid="{693F8982-7719-4A15-8438-F2C41A077AC7}"/>
    <cellStyle name="Normal 3 2 2 2 4 2" xfId="11091" xr:uid="{9E84AFB7-77B8-41F4-8FC8-98D475D5BFBC}"/>
    <cellStyle name="Normal 3 2 2 2 5" xfId="11092" xr:uid="{6514E22A-AAEC-4D60-8F90-E512A3A6B944}"/>
    <cellStyle name="Normal 3 2 2 2 6" xfId="11093" xr:uid="{0A38EF7B-A98A-4662-BD28-C2D55570EA88}"/>
    <cellStyle name="Normal 3 2 2 2 7" xfId="11094" xr:uid="{052F4BFB-0A34-44D9-B25B-6B2624C473BD}"/>
    <cellStyle name="Normal 3 2 2 2 8" xfId="11095" xr:uid="{1840BF24-3261-4678-A576-A6BA86B9F7AE}"/>
    <cellStyle name="Normal 3 2 2 2 9" xfId="11096" xr:uid="{1E957258-AC95-4CA8-96CA-66B1B59E71E6}"/>
    <cellStyle name="Normal 3 2 2 3" xfId="11097" xr:uid="{FFAC8972-03F4-4D9B-99C8-ACB3F31418D1}"/>
    <cellStyle name="Normal 3 2 2 3 10" xfId="11098" xr:uid="{9708F64E-B7F8-492E-BE0F-DD22B9AF9FD2}"/>
    <cellStyle name="Normal 3 2 2 3 11" xfId="11099" xr:uid="{AD3325F5-1749-4D1E-8DFB-43D006995E86}"/>
    <cellStyle name="Normal 3 2 2 3 2" xfId="11100" xr:uid="{B53F9433-FCC6-41F6-A19D-1B30D18BECAA}"/>
    <cellStyle name="Normal 3 2 2 3 2 2" xfId="11101" xr:uid="{32C01405-B79D-4EDC-8FE5-8363975B008A}"/>
    <cellStyle name="Normal 3 2 2 3 2 2 2" xfId="11102" xr:uid="{12C57F1D-E06C-42B0-8FE0-70634474D78C}"/>
    <cellStyle name="Normal 3 2 2 3 2 3" xfId="11103" xr:uid="{56978525-6158-4C7A-8E28-0805B479A66A}"/>
    <cellStyle name="Normal 3 2 2 3 2 4" xfId="11104" xr:uid="{6365C04D-F535-46AC-A6DB-661E0F5A5355}"/>
    <cellStyle name="Normal 3 2 2 3 2 5" xfId="11105" xr:uid="{1F3FD8AE-3D44-4974-BF79-864D7A53179B}"/>
    <cellStyle name="Normal 3 2 2 3 3" xfId="11106" xr:uid="{8C75AA1A-D8F1-43A2-A3BA-F38F325B5CD3}"/>
    <cellStyle name="Normal 3 2 2 3 3 2" xfId="11107" xr:uid="{3867D283-1A35-437B-A5A1-DFD476296C2E}"/>
    <cellStyle name="Normal 3 2 2 3 4" xfId="11108" xr:uid="{D819A23B-AA2F-4E9F-A948-D4A11BBA40B4}"/>
    <cellStyle name="Normal 3 2 2 3 5" xfId="11109" xr:uid="{5FC1C1FF-8154-4DCB-9FB0-C1E9C0961AA4}"/>
    <cellStyle name="Normal 3 2 2 3 6" xfId="11110" xr:uid="{29C538C7-BC77-4913-AA84-C0730A4CDED4}"/>
    <cellStyle name="Normal 3 2 2 3 7" xfId="11111" xr:uid="{55B7F603-22E4-471A-B5A5-79F00DD1EF22}"/>
    <cellStyle name="Normal 3 2 2 3 8" xfId="11112" xr:uid="{B87FEDF2-2F43-4558-A72E-1FD7F7073569}"/>
    <cellStyle name="Normal 3 2 2 3 9" xfId="11113" xr:uid="{0889D931-3C6D-440F-9CAF-4CDA7C0A3650}"/>
    <cellStyle name="Normal 3 2 2 4" xfId="11114" xr:uid="{3384EF72-E3A9-401C-A9CF-D74FBAF6D456}"/>
    <cellStyle name="Normal 3 2 2 4 2" xfId="11115" xr:uid="{557C0CE8-2FF1-49B4-A577-4CD1DAD4530C}"/>
    <cellStyle name="Normal 3 2 2 4 2 2" xfId="11116" xr:uid="{7ED73587-9B36-47CD-8BA3-231E1B0EEBF1}"/>
    <cellStyle name="Normal 3 2 2 4 3" xfId="11117" xr:uid="{BB2C0CA2-ED94-436E-833B-1A8D80B74066}"/>
    <cellStyle name="Normal 3 2 2 4 4" xfId="11118" xr:uid="{7E324301-7AAD-4105-A967-CF6D5CE1C8C2}"/>
    <cellStyle name="Normal 3 2 2 4 5" xfId="11119" xr:uid="{E35B6D4F-9129-499F-86A0-0A193504A0CC}"/>
    <cellStyle name="Normal 3 2 2 5" xfId="11120" xr:uid="{0EAA12EC-AC2A-404E-A130-8EB82585D58C}"/>
    <cellStyle name="Normal 3 2 2 5 2" xfId="11121" xr:uid="{C193F532-6308-42CA-A480-1D227AA3B52A}"/>
    <cellStyle name="Normal 3 2 2 6" xfId="11122" xr:uid="{07B90E74-023C-4160-B838-F61E49842EDC}"/>
    <cellStyle name="Normal 3 2 2 7" xfId="11123" xr:uid="{D694FDB4-3CC3-4BB5-A07B-07A522A791B8}"/>
    <cellStyle name="Normal 3 2 2 8" xfId="11124" xr:uid="{08547391-C90C-4D00-AF7D-C6BE853F2B9F}"/>
    <cellStyle name="Normal 3 2 2 9" xfId="11125" xr:uid="{6E04AD46-312D-4100-9CE6-E99CCCE1E81B}"/>
    <cellStyle name="Normal 3 2 20" xfId="11126" xr:uid="{8D6EF743-A77E-4241-B237-7EB2DC8B4846}"/>
    <cellStyle name="Normal 3 2 20 10" xfId="11127" xr:uid="{20ED6006-533B-42A4-A0AA-6CAE9258D21A}"/>
    <cellStyle name="Normal 3 2 20 11" xfId="11128" xr:uid="{9E0C488C-2E0F-4BD9-948D-09B421979415}"/>
    <cellStyle name="Normal 3 2 20 12" xfId="11129" xr:uid="{AE89D338-751F-4653-BE33-6E4CF8A3BE05}"/>
    <cellStyle name="Normal 3 2 20 2" xfId="11130" xr:uid="{0AF87A2C-D509-4B30-8202-54DAD5A84F20}"/>
    <cellStyle name="Normal 3 2 20 2 2" xfId="11131" xr:uid="{C4455802-5307-45E9-81A5-CA85DED9CBD7}"/>
    <cellStyle name="Normal 3 2 20 2 2 2" xfId="11132" xr:uid="{93C9A8AE-115F-43E1-9E75-B565893A8659}"/>
    <cellStyle name="Normal 3 2 20 2 3" xfId="11133" xr:uid="{B7D0D215-765F-4ABF-B500-9CFE4510B35D}"/>
    <cellStyle name="Normal 3 2 20 2 4" xfId="11134" xr:uid="{E77826A4-FE73-4D76-B0AE-B4CFA4DF0E73}"/>
    <cellStyle name="Normal 3 2 20 2 5" xfId="11135" xr:uid="{6649F898-6209-452A-B3DB-79B524FABFAA}"/>
    <cellStyle name="Normal 3 2 20 3" xfId="11136" xr:uid="{F8812428-F15E-464F-B79E-E21E74D793F0}"/>
    <cellStyle name="Normal 3 2 20 3 2" xfId="11137" xr:uid="{A2840AC3-3FE4-4C89-AE12-E99E7E688AF1}"/>
    <cellStyle name="Normal 3 2 20 4" xfId="11138" xr:uid="{E4F766F4-C0F9-4787-B8C7-6DCF00103E71}"/>
    <cellStyle name="Normal 3 2 20 5" xfId="11139" xr:uid="{74E290DB-79D9-4117-8312-11327D3095EC}"/>
    <cellStyle name="Normal 3 2 20 6" xfId="11140" xr:uid="{ED9FCB2A-90E6-407E-AF21-3F45E4D3A73D}"/>
    <cellStyle name="Normal 3 2 20 7" xfId="11141" xr:uid="{77928AF5-7A8B-4EF3-B86D-F0FDD197B3EF}"/>
    <cellStyle name="Normal 3 2 20 8" xfId="11142" xr:uid="{441F0612-1562-46A3-908E-80F533D6F8FC}"/>
    <cellStyle name="Normal 3 2 20 9" xfId="11143" xr:uid="{94664015-F055-4C26-9F00-FE7F9290E629}"/>
    <cellStyle name="Normal 3 2 21" xfId="11144" xr:uid="{A7792520-06E9-4A03-AA3F-56DF9E0223B5}"/>
    <cellStyle name="Normal 3 2 21 2" xfId="11145" xr:uid="{F98618D2-C32B-420C-AB9E-8A1C997CC2E1}"/>
    <cellStyle name="Normal 3 2 21 2 2" xfId="11146" xr:uid="{74FEBBA9-85A0-48BB-92B2-EB5B608106EE}"/>
    <cellStyle name="Normal 3 2 21 3" xfId="11147" xr:uid="{43C0FC6C-E97F-4496-B807-9FC3187E194D}"/>
    <cellStyle name="Normal 3 2 21 4" xfId="11148" xr:uid="{07009C78-4D16-49F7-BCD3-56D35C755740}"/>
    <cellStyle name="Normal 3 2 21 5" xfId="11149" xr:uid="{34CACC84-D07F-431B-934D-70A7B955C656}"/>
    <cellStyle name="Normal 3 2 22" xfId="11150" xr:uid="{0671F648-D85A-4B90-B8FC-433731C11471}"/>
    <cellStyle name="Normal 3 2 22 2" xfId="11151" xr:uid="{CC0B822D-D2C6-4139-A4C8-AA46C522557F}"/>
    <cellStyle name="Normal 3 2 23" xfId="11152" xr:uid="{07784E2E-8648-460A-8DB8-22D141F8FB8F}"/>
    <cellStyle name="Normal 3 2 24" xfId="11153" xr:uid="{D9B5028C-20A6-4C17-9C01-6F08614823C4}"/>
    <cellStyle name="Normal 3 2 25" xfId="11154" xr:uid="{E25B3584-78FB-4150-BEF2-8323BA86D28A}"/>
    <cellStyle name="Normal 3 2 26" xfId="11155" xr:uid="{AF5239C6-B702-4EDD-ABDF-E736EE9D579C}"/>
    <cellStyle name="Normal 3 2 27" xfId="11156" xr:uid="{5E6823C5-985D-4B4E-B7AE-A82683DD906B}"/>
    <cellStyle name="Normal 3 2 28" xfId="11157" xr:uid="{FB09CBEA-1EC2-4BD7-92B9-85048CF04166}"/>
    <cellStyle name="Normal 3 2 29" xfId="11158" xr:uid="{8C1A6206-C101-4944-9904-D609D9D2853D}"/>
    <cellStyle name="Normal 3 2 3" xfId="11159" xr:uid="{CE1991CC-2674-4B5D-BB84-8D8856F51983}"/>
    <cellStyle name="Normal 3 2 3 10" xfId="11160" xr:uid="{FC6BFFC3-BC30-4BFB-B25C-1891D0113E46}"/>
    <cellStyle name="Normal 3 2 3 11" xfId="11161" xr:uid="{6E40F799-02C8-4756-9610-9E565AD8D49A}"/>
    <cellStyle name="Normal 3 2 3 12" xfId="11162" xr:uid="{800F62A9-6A26-4277-98F5-4E7B2F17F9B6}"/>
    <cellStyle name="Normal 3 2 3 13" xfId="11163" xr:uid="{1747B305-7A78-4B3C-A7C6-258CB70DC779}"/>
    <cellStyle name="Normal 3 2 3 14" xfId="11164" xr:uid="{8D89CF2B-D9BC-467F-B1BA-816162822258}"/>
    <cellStyle name="Normal 3 2 3 2" xfId="11165" xr:uid="{49B68638-FFCF-4B4F-9554-BB626D0AD0D3}"/>
    <cellStyle name="Normal 3 2 3 2 10" xfId="11166" xr:uid="{CE64AC92-344E-45EF-8513-BED1C7ED1AB0}"/>
    <cellStyle name="Normal 3 2 3 2 11" xfId="11167" xr:uid="{F31D652A-6110-47C4-8EBC-A384EE1DB88F}"/>
    <cellStyle name="Normal 3 2 3 2 12" xfId="11168" xr:uid="{5FFB3E77-33EC-498B-BC92-0E4ACA7A6AA2}"/>
    <cellStyle name="Normal 3 2 3 2 13" xfId="11169" xr:uid="{981B5E42-965E-4DFC-9C5A-4E1773D56285}"/>
    <cellStyle name="Normal 3 2 3 2 2" xfId="11170" xr:uid="{C40F4503-8F13-4451-A346-32F2F4CC9ABC}"/>
    <cellStyle name="Normal 3 2 3 2 2 10" xfId="11171" xr:uid="{4D341444-E7B3-4AC5-8B53-6880BE1FD5E0}"/>
    <cellStyle name="Normal 3 2 3 2 2 11" xfId="11172" xr:uid="{1A550267-A99F-4A83-A992-DDC9609ED7AC}"/>
    <cellStyle name="Normal 3 2 3 2 2 2" xfId="11173" xr:uid="{D7309B59-78D7-4E47-9930-043097E1C605}"/>
    <cellStyle name="Normal 3 2 3 2 2 2 2" xfId="11174" xr:uid="{17E21DE7-48CC-4951-8634-B9B788CD0685}"/>
    <cellStyle name="Normal 3 2 3 2 2 2 2 2" xfId="11175" xr:uid="{995CF193-3697-44E1-925C-7354083D693E}"/>
    <cellStyle name="Normal 3 2 3 2 2 2 3" xfId="11176" xr:uid="{2179114E-72FF-4F35-A929-5C683B214F10}"/>
    <cellStyle name="Normal 3 2 3 2 2 2 4" xfId="11177" xr:uid="{3E3D89A3-1EEA-4460-A8F9-75B7D1ED69E6}"/>
    <cellStyle name="Normal 3 2 3 2 2 2 5" xfId="11178" xr:uid="{8A50D49E-AC27-4FDA-9462-929E1BB0169C}"/>
    <cellStyle name="Normal 3 2 3 2 2 3" xfId="11179" xr:uid="{FE7BDAF4-9752-47DC-B768-1F2905C23A43}"/>
    <cellStyle name="Normal 3 2 3 2 2 3 2" xfId="11180" xr:uid="{5448CC7C-6097-47C7-86D2-5AAEE5CA2778}"/>
    <cellStyle name="Normal 3 2 3 2 2 4" xfId="11181" xr:uid="{007824F6-829A-43A2-BE3B-9F46E6B1B154}"/>
    <cellStyle name="Normal 3 2 3 2 2 5" xfId="11182" xr:uid="{A7FA6C34-BEFA-4C5B-996B-EF62C4C0D3B9}"/>
    <cellStyle name="Normal 3 2 3 2 2 6" xfId="11183" xr:uid="{489A2EC7-B30C-4DA4-B4D3-47554C74CDD1}"/>
    <cellStyle name="Normal 3 2 3 2 2 7" xfId="11184" xr:uid="{6645E4E9-314F-4605-9D1F-6B62E3B4EA7E}"/>
    <cellStyle name="Normal 3 2 3 2 2 8" xfId="11185" xr:uid="{EA74B8E1-53B8-47BE-9AB1-095D35C6CCCD}"/>
    <cellStyle name="Normal 3 2 3 2 2 9" xfId="11186" xr:uid="{D00A240E-A490-4B51-A1F1-AAC0BA5BDF19}"/>
    <cellStyle name="Normal 3 2 3 2 3" xfId="11187" xr:uid="{C5446DFE-8FFB-4133-B1BD-E918E8AE7186}"/>
    <cellStyle name="Normal 3 2 3 2 3 2" xfId="11188" xr:uid="{62BB69B8-F7C3-4DF6-B1A7-250FA584F5CF}"/>
    <cellStyle name="Normal 3 2 3 2 3 2 2" xfId="11189" xr:uid="{02FABC8B-B385-4117-82D8-B8600D97905F}"/>
    <cellStyle name="Normal 3 2 3 2 3 3" xfId="11190" xr:uid="{C48EE9D5-EBAC-4177-B2E0-F1F7AE6A1AC3}"/>
    <cellStyle name="Normal 3 2 3 2 3 4" xfId="11191" xr:uid="{92D94012-C9ED-44A4-A4EA-4453DF36A6FD}"/>
    <cellStyle name="Normal 3 2 3 2 3 5" xfId="11192" xr:uid="{0375BD46-C10A-49F3-9CF8-FB6328A7C3D3}"/>
    <cellStyle name="Normal 3 2 3 2 4" xfId="11193" xr:uid="{C1AE5D87-E06E-42E1-92BE-B2FBD82E2960}"/>
    <cellStyle name="Normal 3 2 3 2 4 2" xfId="11194" xr:uid="{FADBD8B7-A040-426E-B60B-B80D61F97982}"/>
    <cellStyle name="Normal 3 2 3 2 5" xfId="11195" xr:uid="{791BA54B-0A02-46F5-82FB-F37EE1BAA01F}"/>
    <cellStyle name="Normal 3 2 3 2 6" xfId="11196" xr:uid="{A5C3DD85-883C-4D42-B41A-940ED82D3DA9}"/>
    <cellStyle name="Normal 3 2 3 2 7" xfId="11197" xr:uid="{E81DE518-7263-4F1A-9982-69AF4E9476BA}"/>
    <cellStyle name="Normal 3 2 3 2 8" xfId="11198" xr:uid="{401BC992-9063-4D5D-AFA2-FA9839FB3392}"/>
    <cellStyle name="Normal 3 2 3 2 9" xfId="11199" xr:uid="{6C6D3923-0D4A-42F3-9D54-CBE158AE63E1}"/>
    <cellStyle name="Normal 3 2 3 3" xfId="11200" xr:uid="{7C40CC80-AD14-4C02-9E2B-DD3D3339A6B0}"/>
    <cellStyle name="Normal 3 2 3 3 10" xfId="11201" xr:uid="{0C94D001-6AA3-484D-86C9-25F986CCDF15}"/>
    <cellStyle name="Normal 3 2 3 3 11" xfId="11202" xr:uid="{A61458DB-2BB2-4F60-8508-9886C2FB9300}"/>
    <cellStyle name="Normal 3 2 3 3 2" xfId="11203" xr:uid="{ECF06229-1863-485B-8977-373BC7B9207C}"/>
    <cellStyle name="Normal 3 2 3 3 2 2" xfId="11204" xr:uid="{9CE7C02F-6EA8-485D-9ADB-1696721AC566}"/>
    <cellStyle name="Normal 3 2 3 3 2 2 2" xfId="11205" xr:uid="{018D6C8C-CE29-46E6-B6CE-2CC419ECB3B5}"/>
    <cellStyle name="Normal 3 2 3 3 2 3" xfId="11206" xr:uid="{B7FB9FB7-EC8F-447B-B8B0-602BD240ED40}"/>
    <cellStyle name="Normal 3 2 3 3 2 4" xfId="11207" xr:uid="{C1FC4B3F-6CD3-4492-9745-7BC6D2CA6057}"/>
    <cellStyle name="Normal 3 2 3 3 2 5" xfId="11208" xr:uid="{78F40C76-CC58-4E5D-AE0A-0C0DAF9B341A}"/>
    <cellStyle name="Normal 3 2 3 3 3" xfId="11209" xr:uid="{D8992B3A-1564-4F89-95EF-9EE54441B56E}"/>
    <cellStyle name="Normal 3 2 3 3 3 2" xfId="11210" xr:uid="{AA494149-4A0F-4688-BE14-044B6F846E37}"/>
    <cellStyle name="Normal 3 2 3 3 4" xfId="11211" xr:uid="{C255DC4A-BA65-4CE4-9C7B-F0D8CDD87664}"/>
    <cellStyle name="Normal 3 2 3 3 5" xfId="11212" xr:uid="{3CC9765F-0F14-4158-9212-211EEF3C75ED}"/>
    <cellStyle name="Normal 3 2 3 3 6" xfId="11213" xr:uid="{69E61ECB-9B90-4AB8-BA6D-3EE32E1A633E}"/>
    <cellStyle name="Normal 3 2 3 3 7" xfId="11214" xr:uid="{D9423DEF-E318-4738-A341-AF43D313B18E}"/>
    <cellStyle name="Normal 3 2 3 3 8" xfId="11215" xr:uid="{B0F24FFC-FE7C-434E-9FB3-0AD1985E3085}"/>
    <cellStyle name="Normal 3 2 3 3 9" xfId="11216" xr:uid="{68467DBF-00E3-4BED-AD54-C148BBBB22D3}"/>
    <cellStyle name="Normal 3 2 3 4" xfId="11217" xr:uid="{B350414F-FEDA-4633-8267-A679803EF2BA}"/>
    <cellStyle name="Normal 3 2 3 4 2" xfId="11218" xr:uid="{99C2EEF5-F2FF-47D3-A6EF-3E2559EAED99}"/>
    <cellStyle name="Normal 3 2 3 4 2 2" xfId="11219" xr:uid="{0F92D5ED-0687-4135-A08B-5B793510946A}"/>
    <cellStyle name="Normal 3 2 3 4 3" xfId="11220" xr:uid="{B345095D-9939-434D-9DB3-85C5BA9BFEAF}"/>
    <cellStyle name="Normal 3 2 3 4 4" xfId="11221" xr:uid="{F2D93ED4-7CB7-442E-AA3D-B86083F7C28C}"/>
    <cellStyle name="Normal 3 2 3 4 5" xfId="11222" xr:uid="{80888307-6E44-4343-A7DF-1764A7819F1F}"/>
    <cellStyle name="Normal 3 2 3 5" xfId="11223" xr:uid="{5CB12F70-3D5D-4770-B222-8D27C58C89CC}"/>
    <cellStyle name="Normal 3 2 3 5 2" xfId="11224" xr:uid="{3845A2E0-8896-4389-8E73-F03F19BEDEC5}"/>
    <cellStyle name="Normal 3 2 3 6" xfId="11225" xr:uid="{DC6FE5DB-9DDC-477B-AB38-711BC7CDAD1A}"/>
    <cellStyle name="Normal 3 2 3 7" xfId="11226" xr:uid="{529ADDD4-81DA-42C2-8C8B-773BC21C7247}"/>
    <cellStyle name="Normal 3 2 3 8" xfId="11227" xr:uid="{B79D7CEB-AD34-4D32-8BA3-F9C9DD26C494}"/>
    <cellStyle name="Normal 3 2 3 9" xfId="11228" xr:uid="{2E6EFA4B-9511-4923-A6B6-EDDE3B4B9C46}"/>
    <cellStyle name="Normal 3 2 30" xfId="11229" xr:uid="{97A53032-71E3-491F-B40E-05A7EBF8E517}"/>
    <cellStyle name="Normal 3 2 31" xfId="11230" xr:uid="{29765F04-9F57-44AE-A8EF-C1C5479EE4AC}"/>
    <cellStyle name="Normal 3 2 32" xfId="11231" xr:uid="{7EE36779-17F4-4F16-9DB4-29C24C5A553E}"/>
    <cellStyle name="Normal 3 2 33" xfId="11232" xr:uid="{3CC66EA2-6001-4935-8228-1BEB3095AA16}"/>
    <cellStyle name="Normal 3 2 34" xfId="11233" xr:uid="{7BDE2378-13A2-4A91-844E-043EC80B36BF}"/>
    <cellStyle name="Normal 3 2 35" xfId="11234" xr:uid="{70B1123F-6A18-434F-A47C-A29CB3767011}"/>
    <cellStyle name="Normal 3 2 36" xfId="11235" xr:uid="{15482C2F-70A5-4FE0-BB66-190B9B61A630}"/>
    <cellStyle name="Normal 3 2 37" xfId="11236" xr:uid="{0901E5D8-441F-45FD-B39F-A8B18EB64646}"/>
    <cellStyle name="Normal 3 2 38" xfId="11237" xr:uid="{EF63C1D7-5CC0-42D3-AB68-9C51745BBC75}"/>
    <cellStyle name="Normal 3 2 39" xfId="11238" xr:uid="{8BB5AF89-A69B-416B-8C23-5213C26BED8F}"/>
    <cellStyle name="Normal 3 2 4" xfId="11239" xr:uid="{33F22F39-1DCF-48EA-B95C-E39F759C1449}"/>
    <cellStyle name="Normal 3 2 4 10" xfId="11240" xr:uid="{6573E03F-ACDA-41ED-AF69-7B998BA9926F}"/>
    <cellStyle name="Normal 3 2 4 11" xfId="11241" xr:uid="{0474D91A-54F1-40B7-AD42-E1B8747E9F38}"/>
    <cellStyle name="Normal 3 2 4 12" xfId="11242" xr:uid="{8C434606-78F7-465E-9DB9-13692D981795}"/>
    <cellStyle name="Normal 3 2 4 13" xfId="11243" xr:uid="{F95B14D2-49E0-4331-BBDB-28C8BAA1D7F0}"/>
    <cellStyle name="Normal 3 2 4 14" xfId="11244" xr:uid="{99D87C20-6B27-457E-AF49-062582F79F46}"/>
    <cellStyle name="Normal 3 2 4 2" xfId="11245" xr:uid="{9E62BD15-527B-44AA-A97B-0BFC80FF61BA}"/>
    <cellStyle name="Normal 3 2 4 2 10" xfId="11246" xr:uid="{F5BB03E6-76B0-49E0-B990-C702904FC4B7}"/>
    <cellStyle name="Normal 3 2 4 2 11" xfId="11247" xr:uid="{A9F49F42-BA97-484D-9CA9-104EA6D87553}"/>
    <cellStyle name="Normal 3 2 4 2 12" xfId="11248" xr:uid="{001BB30C-6856-428C-8CA2-E890B7024536}"/>
    <cellStyle name="Normal 3 2 4 2 13" xfId="11249" xr:uid="{9202457D-92C8-4331-A1A7-6F2271402E7E}"/>
    <cellStyle name="Normal 3 2 4 2 2" xfId="11250" xr:uid="{CDBB0475-4110-4640-BA58-03C45D91E4CD}"/>
    <cellStyle name="Normal 3 2 4 2 2 10" xfId="11251" xr:uid="{095AA71A-9455-4D84-9A14-5B03073F5E89}"/>
    <cellStyle name="Normal 3 2 4 2 2 11" xfId="11252" xr:uid="{8F6B2518-EB3E-4AF0-952E-D433F9C56A4C}"/>
    <cellStyle name="Normal 3 2 4 2 2 2" xfId="11253" xr:uid="{415106FC-3599-4807-8967-B257778840DF}"/>
    <cellStyle name="Normal 3 2 4 2 2 2 2" xfId="11254" xr:uid="{EA4B917D-6275-4672-BFE6-50A5BC7F602D}"/>
    <cellStyle name="Normal 3 2 4 2 2 2 2 2" xfId="11255" xr:uid="{12CC4743-0EF0-4212-A49B-C09E958E90F4}"/>
    <cellStyle name="Normal 3 2 4 2 2 2 3" xfId="11256" xr:uid="{2E6BD081-322A-4FCA-9BE5-1B8AFAA3BF1A}"/>
    <cellStyle name="Normal 3 2 4 2 2 2 4" xfId="11257" xr:uid="{278EC3BD-1E9B-40B3-BE1C-2ED73E2817F4}"/>
    <cellStyle name="Normal 3 2 4 2 2 2 5" xfId="11258" xr:uid="{46AD2DAA-2E80-42D3-8AA1-B08092F2396E}"/>
    <cellStyle name="Normal 3 2 4 2 2 3" xfId="11259" xr:uid="{6E5AAD2B-2B12-4DAD-BD20-9E705BDF1F59}"/>
    <cellStyle name="Normal 3 2 4 2 2 3 2" xfId="11260" xr:uid="{D8879846-CE59-4A5A-B970-AD6D5E2F1E36}"/>
    <cellStyle name="Normal 3 2 4 2 2 4" xfId="11261" xr:uid="{D3DAAC00-5EC2-404C-B70E-2E5148415D5C}"/>
    <cellStyle name="Normal 3 2 4 2 2 5" xfId="11262" xr:uid="{C53B79DC-7B9B-4D7E-BA7D-04285CA020AB}"/>
    <cellStyle name="Normal 3 2 4 2 2 6" xfId="11263" xr:uid="{3B684FC8-DAEE-4AFB-BBBB-326FBB45EE90}"/>
    <cellStyle name="Normal 3 2 4 2 2 7" xfId="11264" xr:uid="{B94366F0-8D6E-43AA-9B91-DFDD89AE7DA2}"/>
    <cellStyle name="Normal 3 2 4 2 2 8" xfId="11265" xr:uid="{74BB5383-0537-4EAD-95CD-CCBC5934C80E}"/>
    <cellStyle name="Normal 3 2 4 2 2 9" xfId="11266" xr:uid="{425F46B3-9964-4B74-85B5-C3395120626B}"/>
    <cellStyle name="Normal 3 2 4 2 3" xfId="11267" xr:uid="{D27559A3-DA74-4982-917A-37D851E2AD9E}"/>
    <cellStyle name="Normal 3 2 4 2 3 2" xfId="11268" xr:uid="{649B8ACF-B5A2-4BB8-B052-D59B3A3F66F6}"/>
    <cellStyle name="Normal 3 2 4 2 3 2 2" xfId="11269" xr:uid="{1614FDF2-A418-4EAD-B47A-0FE157007DD8}"/>
    <cellStyle name="Normal 3 2 4 2 3 3" xfId="11270" xr:uid="{FE95C3F6-F8C1-4618-A36C-5A1AFCFE89BF}"/>
    <cellStyle name="Normal 3 2 4 2 3 4" xfId="11271" xr:uid="{6A09E0A3-84DE-4056-AFEE-27062E3F1598}"/>
    <cellStyle name="Normal 3 2 4 2 3 5" xfId="11272" xr:uid="{D1501D7A-6443-4DCA-BC5B-AAD654FD59F3}"/>
    <cellStyle name="Normal 3 2 4 2 4" xfId="11273" xr:uid="{F9F6180B-C6DE-470B-A4EB-720352F39328}"/>
    <cellStyle name="Normal 3 2 4 2 4 2" xfId="11274" xr:uid="{EA808B47-9DD3-4B68-BFEE-8AC97E1465BD}"/>
    <cellStyle name="Normal 3 2 4 2 5" xfId="11275" xr:uid="{163D0E72-D19E-4668-9AC1-35821393B468}"/>
    <cellStyle name="Normal 3 2 4 2 6" xfId="11276" xr:uid="{4C79B94B-14AA-45AC-8592-F62048919D9F}"/>
    <cellStyle name="Normal 3 2 4 2 7" xfId="11277" xr:uid="{0AAD7D21-1CE8-4DA8-ADB6-23E6C877D987}"/>
    <cellStyle name="Normal 3 2 4 2 8" xfId="11278" xr:uid="{2C93D0E9-DB29-47B0-88BF-0B724A11E323}"/>
    <cellStyle name="Normal 3 2 4 2 9" xfId="11279" xr:uid="{26C9D481-8127-4ADF-8423-226FC8151EC5}"/>
    <cellStyle name="Normal 3 2 4 3" xfId="11280" xr:uid="{A326AB5B-48C5-4A39-9990-3900E33A548D}"/>
    <cellStyle name="Normal 3 2 4 3 10" xfId="11281" xr:uid="{97F8B087-702C-4F2B-A32C-756F11CB0D3B}"/>
    <cellStyle name="Normal 3 2 4 3 11" xfId="11282" xr:uid="{DCD1C5EF-5081-44FA-8657-7025D5AF8252}"/>
    <cellStyle name="Normal 3 2 4 3 2" xfId="11283" xr:uid="{A85C70F9-E6B0-45AD-A5E4-560CB73CECC3}"/>
    <cellStyle name="Normal 3 2 4 3 2 2" xfId="11284" xr:uid="{75B8157E-2F68-40BC-8904-71ACE366283F}"/>
    <cellStyle name="Normal 3 2 4 3 2 2 2" xfId="11285" xr:uid="{73F3124D-D416-40F6-BF9E-DDA60FCA347E}"/>
    <cellStyle name="Normal 3 2 4 3 2 3" xfId="11286" xr:uid="{C8EF4928-EBFA-46B8-BFD4-67D3CDDF043E}"/>
    <cellStyle name="Normal 3 2 4 3 2 4" xfId="11287" xr:uid="{53AA262D-34EB-47F9-95C3-D93529BE8C99}"/>
    <cellStyle name="Normal 3 2 4 3 2 5" xfId="11288" xr:uid="{4321580E-B9D1-47A7-B615-0E4928097B58}"/>
    <cellStyle name="Normal 3 2 4 3 3" xfId="11289" xr:uid="{B084D61B-2FE1-424D-BC6A-E9336BDA5E0A}"/>
    <cellStyle name="Normal 3 2 4 3 3 2" xfId="11290" xr:uid="{14E73940-2E90-4DCB-98BE-DF20A2A07F34}"/>
    <cellStyle name="Normal 3 2 4 3 4" xfId="11291" xr:uid="{9C751306-AC4F-49F5-B722-6C6D3A8D77A0}"/>
    <cellStyle name="Normal 3 2 4 3 5" xfId="11292" xr:uid="{AFACC85F-86A4-40B7-9F72-9B70BC0AC02D}"/>
    <cellStyle name="Normal 3 2 4 3 6" xfId="11293" xr:uid="{9DE2D07A-95A6-4C1B-B4E6-AC9F64D93A80}"/>
    <cellStyle name="Normal 3 2 4 3 7" xfId="11294" xr:uid="{16E51D75-6DD9-45D2-80BD-645FFD43D9C8}"/>
    <cellStyle name="Normal 3 2 4 3 8" xfId="11295" xr:uid="{D30C7C24-2C6B-48B6-A19F-159221CAEA1B}"/>
    <cellStyle name="Normal 3 2 4 3 9" xfId="11296" xr:uid="{AD2F1EF3-723D-4CB9-AE57-1D6C6D7E69FF}"/>
    <cellStyle name="Normal 3 2 4 4" xfId="11297" xr:uid="{FDBA88EA-9397-4475-A101-CE9D376FF66F}"/>
    <cellStyle name="Normal 3 2 4 4 2" xfId="11298" xr:uid="{5772C1A3-BAB2-4816-A3B9-23558077D998}"/>
    <cellStyle name="Normal 3 2 4 4 2 2" xfId="11299" xr:uid="{838D1782-FC32-4EB6-8F92-1C9CE39094D4}"/>
    <cellStyle name="Normal 3 2 4 4 3" xfId="11300" xr:uid="{252BB577-0969-4438-BD68-B2D60E4984CB}"/>
    <cellStyle name="Normal 3 2 4 4 4" xfId="11301" xr:uid="{BE2EEC9E-4555-4009-8344-F66B6600CF52}"/>
    <cellStyle name="Normal 3 2 4 4 5" xfId="11302" xr:uid="{E6CC3C36-DCB2-4469-8D19-EE44D7E87527}"/>
    <cellStyle name="Normal 3 2 4 5" xfId="11303" xr:uid="{0382DE67-0024-43BB-A037-3F6122237655}"/>
    <cellStyle name="Normal 3 2 4 5 2" xfId="11304" xr:uid="{DDBC2B45-4262-4633-8528-734692B60A5A}"/>
    <cellStyle name="Normal 3 2 4 6" xfId="11305" xr:uid="{AC53FBC1-7B2F-4E5D-BD9E-0B884132F533}"/>
    <cellStyle name="Normal 3 2 4 7" xfId="11306" xr:uid="{68C70AF1-822A-40AD-A107-C822EDFFD552}"/>
    <cellStyle name="Normal 3 2 4 8" xfId="11307" xr:uid="{42A351A1-5ED4-4979-B8EF-E77A8CE0A37B}"/>
    <cellStyle name="Normal 3 2 4 9" xfId="11308" xr:uid="{059A8E14-6C3F-4E69-A00F-78ABFA0B0A3F}"/>
    <cellStyle name="Normal 3 2 5" xfId="11309" xr:uid="{26BA70EF-7BC8-478A-BAD2-319910B81377}"/>
    <cellStyle name="Normal 3 2 5 10" xfId="11310" xr:uid="{C22FD770-3E54-4E86-A598-4A0C33F02553}"/>
    <cellStyle name="Normal 3 2 5 11" xfId="11311" xr:uid="{721287AF-95BE-48D1-B157-E9E9B6EE66A0}"/>
    <cellStyle name="Normal 3 2 5 12" xfId="11312" xr:uid="{7ECEE89D-0BD5-42A8-A098-38CFAAC60771}"/>
    <cellStyle name="Normal 3 2 5 13" xfId="11313" xr:uid="{ECB00C53-C254-44F9-8A39-B6D44ADF45FB}"/>
    <cellStyle name="Normal 3 2 5 14" xfId="11314" xr:uid="{4AD86CE6-1D5B-4971-ACF8-88F2CDFC5123}"/>
    <cellStyle name="Normal 3 2 5 2" xfId="11315" xr:uid="{41C1FD2B-5C8F-4083-853D-CC9689951FFB}"/>
    <cellStyle name="Normal 3 2 5 2 10" xfId="11316" xr:uid="{A34AD46B-74A6-4F54-B8AF-B6BC74F72477}"/>
    <cellStyle name="Normal 3 2 5 2 11" xfId="11317" xr:uid="{A5BFBD75-03BF-4175-AC65-769893DFA280}"/>
    <cellStyle name="Normal 3 2 5 2 12" xfId="11318" xr:uid="{26BB5C15-2C84-416D-93B0-5DE71C08163A}"/>
    <cellStyle name="Normal 3 2 5 2 13" xfId="11319" xr:uid="{FE8A430C-AD12-4D56-BBD6-84189E2B0E48}"/>
    <cellStyle name="Normal 3 2 5 2 2" xfId="11320" xr:uid="{B6FFB797-D727-469E-93DF-12F964E108BC}"/>
    <cellStyle name="Normal 3 2 5 2 2 10" xfId="11321" xr:uid="{967857A8-4421-4357-BC8B-AB6C499580E4}"/>
    <cellStyle name="Normal 3 2 5 2 2 11" xfId="11322" xr:uid="{FDB5F895-BDD3-488B-B2F5-F4D851E47BB2}"/>
    <cellStyle name="Normal 3 2 5 2 2 2" xfId="11323" xr:uid="{A973EEF3-16E0-41C9-8389-0776B9D5C80A}"/>
    <cellStyle name="Normal 3 2 5 2 2 2 2" xfId="11324" xr:uid="{CFFBF4BF-34FD-4200-A6D8-D4E933D8894F}"/>
    <cellStyle name="Normal 3 2 5 2 2 2 2 2" xfId="11325" xr:uid="{14102414-2C01-46B6-9F05-0761FE4F5CCB}"/>
    <cellStyle name="Normal 3 2 5 2 2 2 3" xfId="11326" xr:uid="{44555C6F-625B-427A-9017-3287C177B9E4}"/>
    <cellStyle name="Normal 3 2 5 2 2 2 4" xfId="11327" xr:uid="{DD924F8F-E104-4A50-9424-CE0EFD8AC52E}"/>
    <cellStyle name="Normal 3 2 5 2 2 2 5" xfId="11328" xr:uid="{A9B5F1E2-1184-42E6-9A9F-75417205CA72}"/>
    <cellStyle name="Normal 3 2 5 2 2 3" xfId="11329" xr:uid="{40A1AD16-BFB9-46CF-B9FE-B69F19145496}"/>
    <cellStyle name="Normal 3 2 5 2 2 3 2" xfId="11330" xr:uid="{E1C9E81B-FB81-4411-8F75-0D29F42B69C8}"/>
    <cellStyle name="Normal 3 2 5 2 2 4" xfId="11331" xr:uid="{49DDD6C4-04F8-4139-A8E8-2A3AE1E8936F}"/>
    <cellStyle name="Normal 3 2 5 2 2 5" xfId="11332" xr:uid="{624E9831-5DDB-48BC-BD80-8BFB7696D996}"/>
    <cellStyle name="Normal 3 2 5 2 2 6" xfId="11333" xr:uid="{DF724EDB-B42C-4E35-80AD-5DBF313ADD86}"/>
    <cellStyle name="Normal 3 2 5 2 2 7" xfId="11334" xr:uid="{755F6CCA-D28C-43A2-A02D-3590FAA01332}"/>
    <cellStyle name="Normal 3 2 5 2 2 8" xfId="11335" xr:uid="{68587462-7B33-4042-A487-005708EE1B63}"/>
    <cellStyle name="Normal 3 2 5 2 2 9" xfId="11336" xr:uid="{DA1F6DD0-5659-4F3B-AA62-DF135511D58D}"/>
    <cellStyle name="Normal 3 2 5 2 3" xfId="11337" xr:uid="{040FD865-FCD5-4699-B7AE-8C8BA8362980}"/>
    <cellStyle name="Normal 3 2 5 2 3 2" xfId="11338" xr:uid="{F8138D53-E508-44B4-A18A-376351CE57F1}"/>
    <cellStyle name="Normal 3 2 5 2 3 2 2" xfId="11339" xr:uid="{877F069E-4242-4279-9AFA-0DF8F9C90399}"/>
    <cellStyle name="Normal 3 2 5 2 3 3" xfId="11340" xr:uid="{92F0016D-EFBD-4CE6-9DD1-A06CF2DBC42A}"/>
    <cellStyle name="Normal 3 2 5 2 3 4" xfId="11341" xr:uid="{B639560D-C2A4-4B9A-AF0C-111BBD45A5DF}"/>
    <cellStyle name="Normal 3 2 5 2 3 5" xfId="11342" xr:uid="{C3A5DA98-34BA-4F96-8BE0-F1038241A206}"/>
    <cellStyle name="Normal 3 2 5 2 4" xfId="11343" xr:uid="{2101EC70-05D2-40CB-B893-C1B7BDE8FB27}"/>
    <cellStyle name="Normal 3 2 5 2 4 2" xfId="11344" xr:uid="{4009EAD0-48BB-4073-B103-FB06C4F0BF7C}"/>
    <cellStyle name="Normal 3 2 5 2 5" xfId="11345" xr:uid="{CE672A42-CCE9-4593-9BBD-D1B1761437C2}"/>
    <cellStyle name="Normal 3 2 5 2 6" xfId="11346" xr:uid="{EC99CAC9-962A-48F3-BD3F-49DB5305D19F}"/>
    <cellStyle name="Normal 3 2 5 2 7" xfId="11347" xr:uid="{696A9638-918B-4473-B097-37E12AE08DC7}"/>
    <cellStyle name="Normal 3 2 5 2 8" xfId="11348" xr:uid="{250BC750-1E4C-4573-A9C8-B9BAAD8BFDBE}"/>
    <cellStyle name="Normal 3 2 5 2 9" xfId="11349" xr:uid="{6022AA1C-7A02-4805-A584-1ACCFA357FA0}"/>
    <cellStyle name="Normal 3 2 5 3" xfId="11350" xr:uid="{BB78DF24-6A05-47E1-9756-3BC280C382B8}"/>
    <cellStyle name="Normal 3 2 5 3 10" xfId="11351" xr:uid="{E73D1EEA-6CF5-41AD-A9F2-81102B0F0A04}"/>
    <cellStyle name="Normal 3 2 5 3 11" xfId="11352" xr:uid="{9A0ED017-F4CF-4A86-9F33-C9438ADBC051}"/>
    <cellStyle name="Normal 3 2 5 3 2" xfId="11353" xr:uid="{BA0B70DF-C18C-4336-AE37-993CD2D4B26B}"/>
    <cellStyle name="Normal 3 2 5 3 2 2" xfId="11354" xr:uid="{A946ABD8-4A5C-4EDE-9282-69CDBE506565}"/>
    <cellStyle name="Normal 3 2 5 3 2 2 2" xfId="11355" xr:uid="{D310EE66-E503-4A77-A496-A081B6DDFF17}"/>
    <cellStyle name="Normal 3 2 5 3 2 3" xfId="11356" xr:uid="{2B8A0DC5-E2DB-4012-9F2A-F57C361941C6}"/>
    <cellStyle name="Normal 3 2 5 3 2 4" xfId="11357" xr:uid="{390AE392-790A-4EDC-A6C4-868131A9DF9F}"/>
    <cellStyle name="Normal 3 2 5 3 2 5" xfId="11358" xr:uid="{FFFE5D5A-C222-4803-B351-33C303BBFAA6}"/>
    <cellStyle name="Normal 3 2 5 3 3" xfId="11359" xr:uid="{4B7751AF-D615-4996-82CC-0DA90D75696B}"/>
    <cellStyle name="Normal 3 2 5 3 3 2" xfId="11360" xr:uid="{BC7A6A78-B016-427B-940F-5DC830D28A38}"/>
    <cellStyle name="Normal 3 2 5 3 4" xfId="11361" xr:uid="{A9CC5B6A-1534-46B4-A360-1B589708BAD4}"/>
    <cellStyle name="Normal 3 2 5 3 5" xfId="11362" xr:uid="{9585D1FC-343F-4719-85E2-8CBB1FE0C680}"/>
    <cellStyle name="Normal 3 2 5 3 6" xfId="11363" xr:uid="{110D19F7-A4CD-4FE1-951B-E544A89F287E}"/>
    <cellStyle name="Normal 3 2 5 3 7" xfId="11364" xr:uid="{CE3D4004-92EA-4A65-AA74-2FF80C26D34D}"/>
    <cellStyle name="Normal 3 2 5 3 8" xfId="11365" xr:uid="{01D0C429-C49F-47F8-95CB-614826581B13}"/>
    <cellStyle name="Normal 3 2 5 3 9" xfId="11366" xr:uid="{6DD3B857-A9C9-41BC-8612-C07842BE4036}"/>
    <cellStyle name="Normal 3 2 5 4" xfId="11367" xr:uid="{920FBFBC-AE04-4875-8471-5415494A44DE}"/>
    <cellStyle name="Normal 3 2 5 4 2" xfId="11368" xr:uid="{AB3919D9-75D4-4691-ACD5-0B302C15DA23}"/>
    <cellStyle name="Normal 3 2 5 4 2 2" xfId="11369" xr:uid="{078FFB10-5222-49C3-BD34-863B09DB427E}"/>
    <cellStyle name="Normal 3 2 5 4 3" xfId="11370" xr:uid="{3C74638A-8779-468F-BDEA-C2E59A47B2F6}"/>
    <cellStyle name="Normal 3 2 5 4 4" xfId="11371" xr:uid="{472A8AF9-C963-497C-948D-C5BB45DF7707}"/>
    <cellStyle name="Normal 3 2 5 4 5" xfId="11372" xr:uid="{7720E03E-46C5-43EA-B3C0-3059BB1E264C}"/>
    <cellStyle name="Normal 3 2 5 5" xfId="11373" xr:uid="{EC1D445C-7E36-4063-B682-0C56101193F8}"/>
    <cellStyle name="Normal 3 2 5 5 2" xfId="11374" xr:uid="{2337FD14-9E46-4789-8371-661DB34D4DB5}"/>
    <cellStyle name="Normal 3 2 5 6" xfId="11375" xr:uid="{A5A18C70-2691-4767-AC9C-B22F47C55443}"/>
    <cellStyle name="Normal 3 2 5 7" xfId="11376" xr:uid="{C41D1072-FEAC-4F72-9C40-A1928DC37A4B}"/>
    <cellStyle name="Normal 3 2 5 8" xfId="11377" xr:uid="{A7CDB30F-E00D-469E-A97B-B30056E7C740}"/>
    <cellStyle name="Normal 3 2 5 9" xfId="11378" xr:uid="{401F92EC-DB8A-4FFC-9ADC-2ED7586B9ABE}"/>
    <cellStyle name="Normal 3 2 6" xfId="11379" xr:uid="{D4D1F4DF-D79C-4C14-8077-3BF78D2C3CF2}"/>
    <cellStyle name="Normal 3 2 6 10" xfId="11380" xr:uid="{4235FFCD-0820-47BC-833D-354AF5CA0331}"/>
    <cellStyle name="Normal 3 2 6 11" xfId="11381" xr:uid="{E31DB850-DF79-442C-9DA4-42BA5CBE9FCB}"/>
    <cellStyle name="Normal 3 2 6 12" xfId="11382" xr:uid="{D8869580-D43E-48B8-849C-3E93ED4A2057}"/>
    <cellStyle name="Normal 3 2 6 13" xfId="11383" xr:uid="{D71E981D-51C6-4EFC-B5A6-9A5790387357}"/>
    <cellStyle name="Normal 3 2 6 14" xfId="11384" xr:uid="{15549C5D-5DD2-4403-99ED-646510603202}"/>
    <cellStyle name="Normal 3 2 6 2" xfId="11385" xr:uid="{162E7615-58B7-4347-A36C-A12982BD9A7A}"/>
    <cellStyle name="Normal 3 2 6 2 10" xfId="11386" xr:uid="{6656B4AA-2B62-41F7-847C-2C297F2D2D36}"/>
    <cellStyle name="Normal 3 2 6 2 11" xfId="11387" xr:uid="{EA3241F1-91C2-4C69-9DD4-AF326A22C078}"/>
    <cellStyle name="Normal 3 2 6 2 12" xfId="11388" xr:uid="{B7AE2D82-19E8-405A-BF4E-5827F3E5FC1D}"/>
    <cellStyle name="Normal 3 2 6 2 13" xfId="11389" xr:uid="{A340FB9F-125A-4A6C-A812-AD0EE08E760E}"/>
    <cellStyle name="Normal 3 2 6 2 2" xfId="11390" xr:uid="{1C53483B-B6ED-4C42-88C5-C40F179BDB61}"/>
    <cellStyle name="Normal 3 2 6 2 2 10" xfId="11391" xr:uid="{C4007164-4AF5-4A87-BFF3-84EAD3E7C77F}"/>
    <cellStyle name="Normal 3 2 6 2 2 11" xfId="11392" xr:uid="{C1D5798E-072F-4004-B240-D7BB8731F57E}"/>
    <cellStyle name="Normal 3 2 6 2 2 2" xfId="11393" xr:uid="{4BDE08DA-CE5D-477D-8384-5BB43FE889B4}"/>
    <cellStyle name="Normal 3 2 6 2 2 2 2" xfId="11394" xr:uid="{14DB149B-2DC4-4287-A333-748570B1E258}"/>
    <cellStyle name="Normal 3 2 6 2 2 2 2 2" xfId="11395" xr:uid="{D0C53AEF-2BB8-4E88-AFF9-BA2D59BC5578}"/>
    <cellStyle name="Normal 3 2 6 2 2 2 3" xfId="11396" xr:uid="{35EE81B6-6869-4436-BF53-61B80BF6C181}"/>
    <cellStyle name="Normal 3 2 6 2 2 2 4" xfId="11397" xr:uid="{F16DFDF9-0DF7-4112-9EB5-570D54704FED}"/>
    <cellStyle name="Normal 3 2 6 2 2 2 5" xfId="11398" xr:uid="{47788821-11E7-46C6-A243-AAD3B03FF11E}"/>
    <cellStyle name="Normal 3 2 6 2 2 3" xfId="11399" xr:uid="{AEEA0C7C-D8E4-4887-8D34-8D38E13D8EF5}"/>
    <cellStyle name="Normal 3 2 6 2 2 3 2" xfId="11400" xr:uid="{9398DA76-7322-4BB5-9B7F-2668D48DFE3C}"/>
    <cellStyle name="Normal 3 2 6 2 2 4" xfId="11401" xr:uid="{FEB3FDCE-94EC-479E-B494-8DCDB11F27AC}"/>
    <cellStyle name="Normal 3 2 6 2 2 5" xfId="11402" xr:uid="{631B7202-39C9-4D85-8D4E-D6EA8B1332D4}"/>
    <cellStyle name="Normal 3 2 6 2 2 6" xfId="11403" xr:uid="{0B12450E-5382-4421-874F-BCD8489131DB}"/>
    <cellStyle name="Normal 3 2 6 2 2 7" xfId="11404" xr:uid="{F39453E9-3AC6-4985-86BE-C93490B0ABB9}"/>
    <cellStyle name="Normal 3 2 6 2 2 8" xfId="11405" xr:uid="{3552A04E-D81E-4663-BC7E-CFE98FE53C14}"/>
    <cellStyle name="Normal 3 2 6 2 2 9" xfId="11406" xr:uid="{D09CBCFF-257C-4FDB-B98E-97E02A011DC8}"/>
    <cellStyle name="Normal 3 2 6 2 3" xfId="11407" xr:uid="{77C24097-4DF6-4446-867C-3C6E1A4D286B}"/>
    <cellStyle name="Normal 3 2 6 2 3 2" xfId="11408" xr:uid="{1725FA72-CF6F-42A2-A1FE-F28E71475A44}"/>
    <cellStyle name="Normal 3 2 6 2 3 2 2" xfId="11409" xr:uid="{02B94E19-B361-4D71-95AA-3C19B4777D44}"/>
    <cellStyle name="Normal 3 2 6 2 3 3" xfId="11410" xr:uid="{3772CFC1-D1D9-4B84-AF2C-98FA073B0120}"/>
    <cellStyle name="Normal 3 2 6 2 3 4" xfId="11411" xr:uid="{05B82103-B9B2-474F-9373-E2040BDF6B93}"/>
    <cellStyle name="Normal 3 2 6 2 3 5" xfId="11412" xr:uid="{CDACEC83-5B32-4BBD-8477-3B6804470EA9}"/>
    <cellStyle name="Normal 3 2 6 2 4" xfId="11413" xr:uid="{66B8C7B1-3860-4843-86E4-0FB0A6D786C8}"/>
    <cellStyle name="Normal 3 2 6 2 4 2" xfId="11414" xr:uid="{4A95C583-FA6A-4754-9A33-C61479AD9316}"/>
    <cellStyle name="Normal 3 2 6 2 5" xfId="11415" xr:uid="{4633B97A-25D0-4946-8F91-E992DFE16C7A}"/>
    <cellStyle name="Normal 3 2 6 2 6" xfId="11416" xr:uid="{907E5DC2-2315-45A9-9961-B58B8EA9CD96}"/>
    <cellStyle name="Normal 3 2 6 2 7" xfId="11417" xr:uid="{27436541-FE21-4C8F-BD06-467A0A361868}"/>
    <cellStyle name="Normal 3 2 6 2 8" xfId="11418" xr:uid="{449590A6-7953-4BBB-97DB-72C32DA83533}"/>
    <cellStyle name="Normal 3 2 6 2 9" xfId="11419" xr:uid="{EEFC57B1-D3A6-40C8-8223-23C267B95732}"/>
    <cellStyle name="Normal 3 2 6 3" xfId="11420" xr:uid="{EABF1AFC-6D62-47C7-BD40-6DB78A055CAF}"/>
    <cellStyle name="Normal 3 2 6 3 10" xfId="11421" xr:uid="{FD79CF06-95CE-4A2C-B627-DB724D5212C6}"/>
    <cellStyle name="Normal 3 2 6 3 11" xfId="11422" xr:uid="{B8880BCC-8E89-4A39-9427-DA262852D6E7}"/>
    <cellStyle name="Normal 3 2 6 3 2" xfId="11423" xr:uid="{26D94889-7B6D-4D23-A5F5-F1ED93ECAD8C}"/>
    <cellStyle name="Normal 3 2 6 3 2 2" xfId="11424" xr:uid="{18C23BC2-BB54-4B28-BD1E-25DBB93C0FA9}"/>
    <cellStyle name="Normal 3 2 6 3 2 2 2" xfId="11425" xr:uid="{A9160918-6A5D-44FB-9C34-DADD7B058977}"/>
    <cellStyle name="Normal 3 2 6 3 2 3" xfId="11426" xr:uid="{1C9B532C-33B5-4B40-9C94-A1E49023BD4F}"/>
    <cellStyle name="Normal 3 2 6 3 2 4" xfId="11427" xr:uid="{4BECA201-EAD9-4F88-B53B-61E6C510C587}"/>
    <cellStyle name="Normal 3 2 6 3 2 5" xfId="11428" xr:uid="{1404681C-9506-409C-93D2-19558902ACED}"/>
    <cellStyle name="Normal 3 2 6 3 3" xfId="11429" xr:uid="{5F5DD803-B14D-48EF-88DB-C1D6198F02F8}"/>
    <cellStyle name="Normal 3 2 6 3 3 2" xfId="11430" xr:uid="{5E3CF115-8017-4D1F-BB56-8867B66B2093}"/>
    <cellStyle name="Normal 3 2 6 3 4" xfId="11431" xr:uid="{ED3567D3-EA66-4D09-9B27-E0AD3130CAAA}"/>
    <cellStyle name="Normal 3 2 6 3 5" xfId="11432" xr:uid="{7C4D4033-433C-4655-8ECC-12FED39FE808}"/>
    <cellStyle name="Normal 3 2 6 3 6" xfId="11433" xr:uid="{3C0CE894-A4A2-4A32-930A-F7CB8D198D1F}"/>
    <cellStyle name="Normal 3 2 6 3 7" xfId="11434" xr:uid="{75424A7B-A7A3-4CF0-B5EB-FCC290BA6F08}"/>
    <cellStyle name="Normal 3 2 6 3 8" xfId="11435" xr:uid="{DD53B5FF-7921-4B67-9BDE-2A4EA7E69A8A}"/>
    <cellStyle name="Normal 3 2 6 3 9" xfId="11436" xr:uid="{CCE6ABFE-0AD5-4CE9-9636-8F7FA11A6CB3}"/>
    <cellStyle name="Normal 3 2 6 4" xfId="11437" xr:uid="{920098AD-A4DB-4B90-B9B3-CE3B9835B64F}"/>
    <cellStyle name="Normal 3 2 6 4 2" xfId="11438" xr:uid="{654D94A9-8D7C-4A5D-8DC2-BF4730672DFF}"/>
    <cellStyle name="Normal 3 2 6 4 2 2" xfId="11439" xr:uid="{61763670-6EAB-4222-B580-115D99BA2882}"/>
    <cellStyle name="Normal 3 2 6 4 3" xfId="11440" xr:uid="{07972D8F-31F9-4465-AE65-769BF08EE076}"/>
    <cellStyle name="Normal 3 2 6 4 4" xfId="11441" xr:uid="{889605AF-26D3-4BC3-8040-A4F996276B11}"/>
    <cellStyle name="Normal 3 2 6 4 5" xfId="11442" xr:uid="{8BB1E602-DA3E-4B43-864F-1D039AF4F370}"/>
    <cellStyle name="Normal 3 2 6 5" xfId="11443" xr:uid="{12126501-3E7D-453D-A2E0-05EAC4A5565D}"/>
    <cellStyle name="Normal 3 2 6 5 2" xfId="11444" xr:uid="{0AE3A41B-6D44-419D-8046-870CC828ABC0}"/>
    <cellStyle name="Normal 3 2 6 6" xfId="11445" xr:uid="{F72CCF43-386C-4E3A-9B95-11BA33552C9C}"/>
    <cellStyle name="Normal 3 2 6 7" xfId="11446" xr:uid="{D9FD462E-7A7A-498A-AD78-85103835185D}"/>
    <cellStyle name="Normal 3 2 6 8" xfId="11447" xr:uid="{17BDD807-D5E0-4D7F-90E2-B7A4B9ABF43D}"/>
    <cellStyle name="Normal 3 2 6 9" xfId="11448" xr:uid="{6A79CD94-0595-4D15-BAE8-3B382E155F21}"/>
    <cellStyle name="Normal 3 2 7" xfId="11449" xr:uid="{A8078948-3DCD-4F9F-8255-F77D025886D7}"/>
    <cellStyle name="Normal 3 2 7 10" xfId="11450" xr:uid="{DB132ABC-9B04-4C35-A5E6-9A8A30910A5E}"/>
    <cellStyle name="Normal 3 2 7 11" xfId="11451" xr:uid="{3AA08EAF-EC1B-47E9-B959-2657C66D1C3C}"/>
    <cellStyle name="Normal 3 2 7 12" xfId="11452" xr:uid="{6790EB96-1DFC-469F-B96F-983B58A66F49}"/>
    <cellStyle name="Normal 3 2 7 13" xfId="11453" xr:uid="{DC35C653-0017-491A-8F4D-DB8075FA2FC1}"/>
    <cellStyle name="Normal 3 2 7 14" xfId="11454" xr:uid="{80D323C7-2952-4FC9-853A-F30722997E59}"/>
    <cellStyle name="Normal 3 2 7 2" xfId="11455" xr:uid="{184FE3C8-3379-474F-80E5-1634D025897F}"/>
    <cellStyle name="Normal 3 2 7 2 10" xfId="11456" xr:uid="{63407DFB-795E-4788-8006-CA3E15461FB6}"/>
    <cellStyle name="Normal 3 2 7 2 11" xfId="11457" xr:uid="{21A846DA-2230-4A6A-9DD8-A6873A59C2AF}"/>
    <cellStyle name="Normal 3 2 7 2 12" xfId="11458" xr:uid="{6882C2F3-7408-4D21-B13F-03FB8376E495}"/>
    <cellStyle name="Normal 3 2 7 2 13" xfId="11459" xr:uid="{EFD4F8DA-CB1F-4936-BCF6-8ED0C721D7F5}"/>
    <cellStyle name="Normal 3 2 7 2 2" xfId="11460" xr:uid="{734E44A3-2EF3-4B7C-8529-7021DDF195F6}"/>
    <cellStyle name="Normal 3 2 7 2 2 10" xfId="11461" xr:uid="{7E4C8C9E-7F6A-49A9-BB23-F5EC0268C2CB}"/>
    <cellStyle name="Normal 3 2 7 2 2 11" xfId="11462" xr:uid="{A0F61F69-A978-4EC7-A41A-9225CBB42179}"/>
    <cellStyle name="Normal 3 2 7 2 2 2" xfId="11463" xr:uid="{70A15FEE-A511-470A-9E35-8DCB760631BE}"/>
    <cellStyle name="Normal 3 2 7 2 2 2 2" xfId="11464" xr:uid="{DF86693E-4E26-4BC3-940E-9A2BF162EB66}"/>
    <cellStyle name="Normal 3 2 7 2 2 2 2 2" xfId="11465" xr:uid="{666F8A24-3942-4EAA-8355-2F4B3F906D23}"/>
    <cellStyle name="Normal 3 2 7 2 2 2 3" xfId="11466" xr:uid="{92E2F39B-53BD-4010-BA5B-1F0635F3BE59}"/>
    <cellStyle name="Normal 3 2 7 2 2 2 4" xfId="11467" xr:uid="{B37425B3-C56C-46E0-9BEA-11311BCB6306}"/>
    <cellStyle name="Normal 3 2 7 2 2 2 5" xfId="11468" xr:uid="{C166A442-FE3B-4E63-83EE-2E46209E3FA3}"/>
    <cellStyle name="Normal 3 2 7 2 2 3" xfId="11469" xr:uid="{5ED1BD97-CE87-4235-A1ED-72BF584B902F}"/>
    <cellStyle name="Normal 3 2 7 2 2 3 2" xfId="11470" xr:uid="{DD49C10D-BE69-4060-BD08-8F95A866C06A}"/>
    <cellStyle name="Normal 3 2 7 2 2 4" xfId="11471" xr:uid="{E7665109-AB17-44DA-9768-916E5380359C}"/>
    <cellStyle name="Normal 3 2 7 2 2 5" xfId="11472" xr:uid="{AC920C8B-4B7E-465F-80E0-75F9DED90529}"/>
    <cellStyle name="Normal 3 2 7 2 2 6" xfId="11473" xr:uid="{5F93312C-3BBC-43E6-B9CF-A237D7E02CEB}"/>
    <cellStyle name="Normal 3 2 7 2 2 7" xfId="11474" xr:uid="{C943BA09-9065-498D-AFF6-F1676602687B}"/>
    <cellStyle name="Normal 3 2 7 2 2 8" xfId="11475" xr:uid="{C621C6D0-4006-4192-B6B2-4C7B1674C2C9}"/>
    <cellStyle name="Normal 3 2 7 2 2 9" xfId="11476" xr:uid="{94B8492D-C046-439B-97E2-A84B021F7290}"/>
    <cellStyle name="Normal 3 2 7 2 3" xfId="11477" xr:uid="{7D7C7AD4-506A-4D2F-95EA-337EB3F34E01}"/>
    <cellStyle name="Normal 3 2 7 2 3 2" xfId="11478" xr:uid="{D0383AFF-8DB2-4643-BD4C-A19E55B3E9E3}"/>
    <cellStyle name="Normal 3 2 7 2 3 2 2" xfId="11479" xr:uid="{D4C2B2C8-81CD-46C2-9088-63C2E13D3B6F}"/>
    <cellStyle name="Normal 3 2 7 2 3 3" xfId="11480" xr:uid="{18692559-546D-4362-AAAC-01C0DE5AB7DE}"/>
    <cellStyle name="Normal 3 2 7 2 3 4" xfId="11481" xr:uid="{5D5328BD-3886-4222-9551-0E9E59705BD4}"/>
    <cellStyle name="Normal 3 2 7 2 3 5" xfId="11482" xr:uid="{FDE76C2F-2FB8-41EB-BD04-976C18AB475D}"/>
    <cellStyle name="Normal 3 2 7 2 4" xfId="11483" xr:uid="{5B9E3A09-C7C5-46C0-BB6D-42F8115BE90D}"/>
    <cellStyle name="Normal 3 2 7 2 4 2" xfId="11484" xr:uid="{54E75FE8-7EC9-4849-A24E-2B802747EA32}"/>
    <cellStyle name="Normal 3 2 7 2 5" xfId="11485" xr:uid="{C166F54F-893C-4FA5-9384-D0B562AC325F}"/>
    <cellStyle name="Normal 3 2 7 2 6" xfId="11486" xr:uid="{D5D5EA44-48F2-4F7F-8E19-A69D732B03CE}"/>
    <cellStyle name="Normal 3 2 7 2 7" xfId="11487" xr:uid="{3F315934-5326-49E7-8E60-FC74E2F55879}"/>
    <cellStyle name="Normal 3 2 7 2 8" xfId="11488" xr:uid="{11B96568-73B4-45AD-BBF2-3ABAE357AA34}"/>
    <cellStyle name="Normal 3 2 7 2 9" xfId="11489" xr:uid="{3F8851D4-F339-4E23-81CE-EFC3672C7C2E}"/>
    <cellStyle name="Normal 3 2 7 3" xfId="11490" xr:uid="{66BCAAEE-9794-4783-AE5F-0B0E69F44B29}"/>
    <cellStyle name="Normal 3 2 7 3 10" xfId="11491" xr:uid="{814C8673-BE89-4455-9D3E-123F8C279AFD}"/>
    <cellStyle name="Normal 3 2 7 3 11" xfId="11492" xr:uid="{857510EE-4486-457A-B961-ED0B674E473F}"/>
    <cellStyle name="Normal 3 2 7 3 2" xfId="11493" xr:uid="{787E89BB-D9C8-4759-A818-3542CD9008D1}"/>
    <cellStyle name="Normal 3 2 7 3 2 2" xfId="11494" xr:uid="{A68E8EA6-AF73-4A8F-9FA1-D436B52C630B}"/>
    <cellStyle name="Normal 3 2 7 3 2 2 2" xfId="11495" xr:uid="{CD41F11D-5CF5-45A8-BE39-AD1C3495FF4A}"/>
    <cellStyle name="Normal 3 2 7 3 2 3" xfId="11496" xr:uid="{E85B56FA-3638-4BF3-98A6-EE1D23F0861D}"/>
    <cellStyle name="Normal 3 2 7 3 2 4" xfId="11497" xr:uid="{4005E2EE-3011-4252-9E3E-61724C36DD79}"/>
    <cellStyle name="Normal 3 2 7 3 2 5" xfId="11498" xr:uid="{75E34544-DD86-4DD1-B7AD-DBFC7169032A}"/>
    <cellStyle name="Normal 3 2 7 3 3" xfId="11499" xr:uid="{5B48130B-031C-414C-BB5E-1ED9456B39E1}"/>
    <cellStyle name="Normal 3 2 7 3 3 2" xfId="11500" xr:uid="{BB6AB790-B105-48EA-B744-DBE3C4B06C81}"/>
    <cellStyle name="Normal 3 2 7 3 4" xfId="11501" xr:uid="{36AF8B4D-9E55-4985-8CD0-5B8EF3C35E78}"/>
    <cellStyle name="Normal 3 2 7 3 5" xfId="11502" xr:uid="{3F49354B-4B99-48FA-BEA3-582F1BAD1CE7}"/>
    <cellStyle name="Normal 3 2 7 3 6" xfId="11503" xr:uid="{48314037-4B80-4886-9A6F-7DBF8CE97D7E}"/>
    <cellStyle name="Normal 3 2 7 3 7" xfId="11504" xr:uid="{230FF2FE-4DBA-46E2-A5E7-62CEC5B66AD5}"/>
    <cellStyle name="Normal 3 2 7 3 8" xfId="11505" xr:uid="{730147D1-35CC-42EB-A7C3-DAFB765965ED}"/>
    <cellStyle name="Normal 3 2 7 3 9" xfId="11506" xr:uid="{CB32BBE0-4ECC-4924-91EF-CA59EB96657A}"/>
    <cellStyle name="Normal 3 2 7 4" xfId="11507" xr:uid="{38521F77-8630-434F-AADF-5FE55E9B65AD}"/>
    <cellStyle name="Normal 3 2 7 4 2" xfId="11508" xr:uid="{179B0C4F-00FB-4024-9334-0B70D62D28E3}"/>
    <cellStyle name="Normal 3 2 7 4 2 2" xfId="11509" xr:uid="{35ECAEF0-91EC-4243-B3FD-7EB6AAC6A931}"/>
    <cellStyle name="Normal 3 2 7 4 3" xfId="11510" xr:uid="{88A185AB-55CB-4317-9140-DC1D9DF9393E}"/>
    <cellStyle name="Normal 3 2 7 4 4" xfId="11511" xr:uid="{B57A0B78-6CCC-4851-BDD2-7EB9A2C38535}"/>
    <cellStyle name="Normal 3 2 7 4 5" xfId="11512" xr:uid="{5D4891BF-560D-48B5-A539-4A388880A055}"/>
    <cellStyle name="Normal 3 2 7 5" xfId="11513" xr:uid="{F7C279F2-A5A5-4389-A419-193ACF039228}"/>
    <cellStyle name="Normal 3 2 7 5 2" xfId="11514" xr:uid="{D2B0FC79-3899-4242-A3D0-6F19EE885E30}"/>
    <cellStyle name="Normal 3 2 7 6" xfId="11515" xr:uid="{7775867E-0D28-4B48-9F35-1C559FDF041F}"/>
    <cellStyle name="Normal 3 2 7 7" xfId="11516" xr:uid="{2F02F0A1-FA7D-4FB4-A8D8-E7F48E9AB0C4}"/>
    <cellStyle name="Normal 3 2 7 8" xfId="11517" xr:uid="{F8F17089-55EF-46F4-A756-827A48CDA9EB}"/>
    <cellStyle name="Normal 3 2 7 9" xfId="11518" xr:uid="{18B5215F-206D-4772-B7E2-3EAD604FE2AB}"/>
    <cellStyle name="Normal 3 2 8" xfId="11519" xr:uid="{6C51392F-C4EF-4C93-910F-E1BA3D5A3A4C}"/>
    <cellStyle name="Normal 3 2 8 10" xfId="11520" xr:uid="{CEEDEDF1-CE57-4C3C-A5FA-5289688E31BE}"/>
    <cellStyle name="Normal 3 2 8 11" xfId="11521" xr:uid="{95EF1187-EE66-4FB2-8494-34B492E5A3D6}"/>
    <cellStyle name="Normal 3 2 8 12" xfId="11522" xr:uid="{5C84E845-E0F2-467B-9D4C-C25CD51F1DBF}"/>
    <cellStyle name="Normal 3 2 8 13" xfId="11523" xr:uid="{4F98D901-5B65-48B8-8B3A-303803D73ECF}"/>
    <cellStyle name="Normal 3 2 8 14" xfId="11524" xr:uid="{91F688F3-8DC5-4480-9590-783B1970B9D9}"/>
    <cellStyle name="Normal 3 2 8 2" xfId="11525" xr:uid="{67AB2418-289C-48F9-91F0-851A037367BB}"/>
    <cellStyle name="Normal 3 2 8 2 10" xfId="11526" xr:uid="{38168910-566F-4461-BE67-CCAF3BD7C9D4}"/>
    <cellStyle name="Normal 3 2 8 2 11" xfId="11527" xr:uid="{7AEA330B-7F86-4883-B805-6D52BB6A565B}"/>
    <cellStyle name="Normal 3 2 8 2 12" xfId="11528" xr:uid="{4EED3A62-6580-46C8-A715-38C694FDCFCE}"/>
    <cellStyle name="Normal 3 2 8 2 13" xfId="11529" xr:uid="{168EA9E7-55AC-47B1-95FE-975E5DCCD599}"/>
    <cellStyle name="Normal 3 2 8 2 2" xfId="11530" xr:uid="{E7CBDA5E-DDB0-43C9-8531-FEFD43A6131B}"/>
    <cellStyle name="Normal 3 2 8 2 2 10" xfId="11531" xr:uid="{C2F40CCF-537E-409B-9D05-8FA4BC5884AE}"/>
    <cellStyle name="Normal 3 2 8 2 2 11" xfId="11532" xr:uid="{A3F8B137-CE8A-4B8E-95DF-4F7D0CD38D1F}"/>
    <cellStyle name="Normal 3 2 8 2 2 2" xfId="11533" xr:uid="{1714AAB3-35CD-4AB5-8F07-FEE7B969CC7C}"/>
    <cellStyle name="Normal 3 2 8 2 2 2 2" xfId="11534" xr:uid="{0378C478-B78E-4F26-B0F8-45380EFD014B}"/>
    <cellStyle name="Normal 3 2 8 2 2 2 2 2" xfId="11535" xr:uid="{05BD362D-49C5-42F1-8B09-30C25E91ED2E}"/>
    <cellStyle name="Normal 3 2 8 2 2 2 3" xfId="11536" xr:uid="{4E212124-1FDC-4183-B702-68C36961A1A6}"/>
    <cellStyle name="Normal 3 2 8 2 2 2 4" xfId="11537" xr:uid="{3FFFE12C-CF38-4F78-8804-E3C3996FDDAE}"/>
    <cellStyle name="Normal 3 2 8 2 2 2 5" xfId="11538" xr:uid="{50ECC52A-7244-47AD-B71F-A221AB129969}"/>
    <cellStyle name="Normal 3 2 8 2 2 3" xfId="11539" xr:uid="{B89F0B4D-7F9B-4DF5-B245-536A6B494FA4}"/>
    <cellStyle name="Normal 3 2 8 2 2 3 2" xfId="11540" xr:uid="{01B6BC24-A50D-4D0D-94E1-BA1753665879}"/>
    <cellStyle name="Normal 3 2 8 2 2 4" xfId="11541" xr:uid="{F7BB4DCF-8358-4F9D-A6ED-40AF6992E71E}"/>
    <cellStyle name="Normal 3 2 8 2 2 5" xfId="11542" xr:uid="{1DA34B4C-E0CA-41E7-BAE0-E6A95C315121}"/>
    <cellStyle name="Normal 3 2 8 2 2 6" xfId="11543" xr:uid="{6D169511-5BF0-494C-9DCE-45A7977B781D}"/>
    <cellStyle name="Normal 3 2 8 2 2 7" xfId="11544" xr:uid="{5F8463CC-69DF-491F-9686-75AD194A49F2}"/>
    <cellStyle name="Normal 3 2 8 2 2 8" xfId="11545" xr:uid="{66280A7C-8046-4724-81A7-729683E27226}"/>
    <cellStyle name="Normal 3 2 8 2 2 9" xfId="11546" xr:uid="{69CA161B-3A54-4455-A3E1-37C284D3DE68}"/>
    <cellStyle name="Normal 3 2 8 2 3" xfId="11547" xr:uid="{EBCAF939-5524-4AC1-A6F3-DCA2F8E78B98}"/>
    <cellStyle name="Normal 3 2 8 2 3 2" xfId="11548" xr:uid="{857A0748-085A-47C2-BEF3-B7F1F88A87F5}"/>
    <cellStyle name="Normal 3 2 8 2 3 2 2" xfId="11549" xr:uid="{3B7F3420-7657-4F22-BA73-4EEC2BFD759C}"/>
    <cellStyle name="Normal 3 2 8 2 3 3" xfId="11550" xr:uid="{0601B98C-F300-4B6F-972A-99D085CF8CAC}"/>
    <cellStyle name="Normal 3 2 8 2 3 4" xfId="11551" xr:uid="{9DD5E95F-1106-46E8-ADE9-4E922D912A22}"/>
    <cellStyle name="Normal 3 2 8 2 3 5" xfId="11552" xr:uid="{2C2E4F5E-915B-496C-A11F-1C564B32EB43}"/>
    <cellStyle name="Normal 3 2 8 2 4" xfId="11553" xr:uid="{D1F4DAA2-3F8B-4F4E-B64A-2F41ADE95D87}"/>
    <cellStyle name="Normal 3 2 8 2 4 2" xfId="11554" xr:uid="{5853742B-ABD1-48BB-B889-EFA5383C13C9}"/>
    <cellStyle name="Normal 3 2 8 2 5" xfId="11555" xr:uid="{B81D0831-E842-471E-807A-13824FD86EEC}"/>
    <cellStyle name="Normal 3 2 8 2 6" xfId="11556" xr:uid="{76C56588-E5C6-4806-8B28-4D89916C66D0}"/>
    <cellStyle name="Normal 3 2 8 2 7" xfId="11557" xr:uid="{77253A28-DD24-4EEB-AD93-F29B6AA0A063}"/>
    <cellStyle name="Normal 3 2 8 2 8" xfId="11558" xr:uid="{3ABAA5D8-682B-4431-BE03-DC7C9D395D10}"/>
    <cellStyle name="Normal 3 2 8 2 9" xfId="11559" xr:uid="{C350A75C-1FA2-4CD5-8FBF-B7B37C47EB78}"/>
    <cellStyle name="Normal 3 2 8 3" xfId="11560" xr:uid="{82FE519A-E250-4C28-B2E2-82A96B0F7AE6}"/>
    <cellStyle name="Normal 3 2 8 3 10" xfId="11561" xr:uid="{46271C3E-0BE8-45EE-8E54-3C94A4B179F4}"/>
    <cellStyle name="Normal 3 2 8 3 11" xfId="11562" xr:uid="{8FB5A6DF-2829-48A5-A40D-3A06F90519F9}"/>
    <cellStyle name="Normal 3 2 8 3 2" xfId="11563" xr:uid="{82338049-C2E7-415C-B485-8367941A4366}"/>
    <cellStyle name="Normal 3 2 8 3 2 2" xfId="11564" xr:uid="{4E16350A-311B-4353-9552-0C9402130411}"/>
    <cellStyle name="Normal 3 2 8 3 2 2 2" xfId="11565" xr:uid="{427940A5-7509-4251-B3DF-EC7439C4CF47}"/>
    <cellStyle name="Normal 3 2 8 3 2 3" xfId="11566" xr:uid="{497F03CF-1AC4-4C1A-862C-951F87CB1E19}"/>
    <cellStyle name="Normal 3 2 8 3 2 4" xfId="11567" xr:uid="{2F0A58AD-34D6-48F3-A1ED-837E23E117DC}"/>
    <cellStyle name="Normal 3 2 8 3 2 5" xfId="11568" xr:uid="{7A1B49A7-B1E0-4963-84EA-42ABD18AD927}"/>
    <cellStyle name="Normal 3 2 8 3 3" xfId="11569" xr:uid="{C0D5DD73-7B17-4279-9E94-BC6AD4805427}"/>
    <cellStyle name="Normal 3 2 8 3 3 2" xfId="11570" xr:uid="{76F78AE3-A1D5-42CA-92A5-59955F8D154C}"/>
    <cellStyle name="Normal 3 2 8 3 4" xfId="11571" xr:uid="{9FDC865F-AE9E-4CAF-A880-6ADA17B453DE}"/>
    <cellStyle name="Normal 3 2 8 3 5" xfId="11572" xr:uid="{8DD46BB3-B682-4A80-8A3F-CEB95125A9D0}"/>
    <cellStyle name="Normal 3 2 8 3 6" xfId="11573" xr:uid="{EB016CCB-BF43-41B8-8974-1586314DE597}"/>
    <cellStyle name="Normal 3 2 8 3 7" xfId="11574" xr:uid="{57D3AE84-BB00-499C-8F7A-C0EC06130DCB}"/>
    <cellStyle name="Normal 3 2 8 3 8" xfId="11575" xr:uid="{5FAB3E77-F26D-4F95-B825-8C369A960CAD}"/>
    <cellStyle name="Normal 3 2 8 3 9" xfId="11576" xr:uid="{FDCB9081-36DF-490B-984D-CE699E39E4D1}"/>
    <cellStyle name="Normal 3 2 8 4" xfId="11577" xr:uid="{7BBAD765-1F63-4161-85DE-61B3A0CF7B8C}"/>
    <cellStyle name="Normal 3 2 8 4 2" xfId="11578" xr:uid="{90F93BB2-481F-42D9-8DD9-2A7F840BF1EA}"/>
    <cellStyle name="Normal 3 2 8 4 2 2" xfId="11579" xr:uid="{0275E644-16E7-4BDB-AC9E-9DE1E41C0E31}"/>
    <cellStyle name="Normal 3 2 8 4 3" xfId="11580" xr:uid="{33D25C00-2728-4B3A-98B7-AAD6FB8D8ED2}"/>
    <cellStyle name="Normal 3 2 8 4 4" xfId="11581" xr:uid="{5E939B06-67AE-481F-BDEA-4BEE8E68D800}"/>
    <cellStyle name="Normal 3 2 8 4 5" xfId="11582" xr:uid="{13509E0A-EDEF-4CEF-A192-FE144A3618BE}"/>
    <cellStyle name="Normal 3 2 8 5" xfId="11583" xr:uid="{FDAD82BB-4B59-4BEC-BD12-376F06FE730C}"/>
    <cellStyle name="Normal 3 2 8 5 2" xfId="11584" xr:uid="{1BB76A88-C36B-4E42-960D-773F109014C9}"/>
    <cellStyle name="Normal 3 2 8 6" xfId="11585" xr:uid="{B8DB5201-C9A5-4510-BBE6-0500F070ECE9}"/>
    <cellStyle name="Normal 3 2 8 7" xfId="11586" xr:uid="{D77D1A71-4E21-4415-ABFF-45F2F1BC76CC}"/>
    <cellStyle name="Normal 3 2 8 8" xfId="11587" xr:uid="{6FCAD404-C3E9-4264-A523-86FCEA11B8BF}"/>
    <cellStyle name="Normal 3 2 8 9" xfId="11588" xr:uid="{3BD399D3-C879-4DFC-9EA3-64C24C372D9D}"/>
    <cellStyle name="Normal 3 2 9" xfId="11589" xr:uid="{8AC60824-DFD3-4779-8D2C-9CEE6AB3A61D}"/>
    <cellStyle name="Normal 3 2 9 10" xfId="11590" xr:uid="{79D2D1CC-64F0-49B7-BA06-2A96D162F6E4}"/>
    <cellStyle name="Normal 3 2 9 11" xfId="11591" xr:uid="{5BF35645-42FD-4EC1-A89D-E1034971A7A1}"/>
    <cellStyle name="Normal 3 2 9 12" xfId="11592" xr:uid="{68B8EBC9-CD5A-445B-96F7-5C0F6CB15C9B}"/>
    <cellStyle name="Normal 3 2 9 13" xfId="11593" xr:uid="{18475392-6448-4392-845D-DAD6AE316195}"/>
    <cellStyle name="Normal 3 2 9 14" xfId="11594" xr:uid="{BC6B7DB7-B034-4866-8A08-13DA5B6ABE6F}"/>
    <cellStyle name="Normal 3 2 9 2" xfId="11595" xr:uid="{9FAE24C9-89B8-46CE-9EBB-A4EE8B1A66CC}"/>
    <cellStyle name="Normal 3 2 9 2 10" xfId="11596" xr:uid="{D6471BFC-3AB2-4F79-B99D-2D43D2152381}"/>
    <cellStyle name="Normal 3 2 9 2 11" xfId="11597" xr:uid="{C737A185-A68E-4692-900A-DE2F0CC5B82C}"/>
    <cellStyle name="Normal 3 2 9 2 12" xfId="11598" xr:uid="{5DD68CC4-4183-4A54-BC2B-33D849E7F9D6}"/>
    <cellStyle name="Normal 3 2 9 2 13" xfId="11599" xr:uid="{94C88430-AE51-484D-AD8F-F01F83999486}"/>
    <cellStyle name="Normal 3 2 9 2 2" xfId="11600" xr:uid="{1B3351FA-5D2B-4A1D-9369-4AA203B50CCB}"/>
    <cellStyle name="Normal 3 2 9 2 2 10" xfId="11601" xr:uid="{A1CC033C-1873-4E3F-B3EC-09588F069F0C}"/>
    <cellStyle name="Normal 3 2 9 2 2 11" xfId="11602" xr:uid="{E77C7158-A017-437A-B2A7-22688ACA6738}"/>
    <cellStyle name="Normal 3 2 9 2 2 2" xfId="11603" xr:uid="{FE08588B-D900-499A-8E4B-729BB80A7010}"/>
    <cellStyle name="Normal 3 2 9 2 2 2 2" xfId="11604" xr:uid="{E1F759D6-B8AA-47EF-A741-3DA0798C3A3A}"/>
    <cellStyle name="Normal 3 2 9 2 2 2 2 2" xfId="11605" xr:uid="{D2A06069-3653-4287-BA9F-FC58FD213582}"/>
    <cellStyle name="Normal 3 2 9 2 2 2 3" xfId="11606" xr:uid="{CDE69B91-3DB4-4230-87D3-9EDB263F6605}"/>
    <cellStyle name="Normal 3 2 9 2 2 2 4" xfId="11607" xr:uid="{9EC6F4B0-7831-4091-BB29-B5391737DEA3}"/>
    <cellStyle name="Normal 3 2 9 2 2 2 5" xfId="11608" xr:uid="{9883CECE-C688-43B1-82D4-4BB54593DC76}"/>
    <cellStyle name="Normal 3 2 9 2 2 3" xfId="11609" xr:uid="{E72F6D39-2A51-4EB8-917E-E96F52865D0D}"/>
    <cellStyle name="Normal 3 2 9 2 2 3 2" xfId="11610" xr:uid="{DF695803-0229-4DFE-B8F8-D6C48E7CE84A}"/>
    <cellStyle name="Normal 3 2 9 2 2 4" xfId="11611" xr:uid="{F92F77CF-BC8D-4E72-B7F9-9869CAA4F6DE}"/>
    <cellStyle name="Normal 3 2 9 2 2 5" xfId="11612" xr:uid="{79868EE5-55B6-46E5-A35F-E433F4892CE4}"/>
    <cellStyle name="Normal 3 2 9 2 2 6" xfId="11613" xr:uid="{540372DD-8537-42E7-8D51-9D6DB4BC1E22}"/>
    <cellStyle name="Normal 3 2 9 2 2 7" xfId="11614" xr:uid="{015A3306-A09C-4E49-9387-34A249DFE8D0}"/>
    <cellStyle name="Normal 3 2 9 2 2 8" xfId="11615" xr:uid="{0CD0F1D8-F2DC-4595-BDFF-53B2C0CC93C6}"/>
    <cellStyle name="Normal 3 2 9 2 2 9" xfId="11616" xr:uid="{98EE1227-7EC3-42C0-896B-E0215791F4BF}"/>
    <cellStyle name="Normal 3 2 9 2 3" xfId="11617" xr:uid="{19CE83EA-2BA8-4F5A-8BB8-A45D679FB4C4}"/>
    <cellStyle name="Normal 3 2 9 2 3 2" xfId="11618" xr:uid="{529BCD51-0C87-4218-9106-96823B777626}"/>
    <cellStyle name="Normal 3 2 9 2 3 2 2" xfId="11619" xr:uid="{42D25413-35AB-4D7D-AC27-6B0EB533F596}"/>
    <cellStyle name="Normal 3 2 9 2 3 3" xfId="11620" xr:uid="{F60089F5-FBB7-4354-B926-A9653BDB8688}"/>
    <cellStyle name="Normal 3 2 9 2 3 4" xfId="11621" xr:uid="{5F1F169A-FE60-4D9E-BECA-691EE5B8538D}"/>
    <cellStyle name="Normal 3 2 9 2 3 5" xfId="11622" xr:uid="{D1EEAB62-55D5-4791-BE5A-5391F1D87DEF}"/>
    <cellStyle name="Normal 3 2 9 2 4" xfId="11623" xr:uid="{8C78D0FD-4C9A-48C5-BDA8-3D364F81849C}"/>
    <cellStyle name="Normal 3 2 9 2 4 2" xfId="11624" xr:uid="{AA0F6CA9-4E12-4E86-97B6-1BF0B53CC50E}"/>
    <cellStyle name="Normal 3 2 9 2 5" xfId="11625" xr:uid="{0F202C04-C295-47B1-9860-40949A5DF4CC}"/>
    <cellStyle name="Normal 3 2 9 2 6" xfId="11626" xr:uid="{2A86D01B-D8F1-49CF-B8B9-65FAB1985805}"/>
    <cellStyle name="Normal 3 2 9 2 7" xfId="11627" xr:uid="{BFA77F4A-6A87-4A59-BD2D-E4E22187FA1D}"/>
    <cellStyle name="Normal 3 2 9 2 8" xfId="11628" xr:uid="{FCF3E48B-456C-4425-B6C9-9F7988F9EA3B}"/>
    <cellStyle name="Normal 3 2 9 2 9" xfId="11629" xr:uid="{ADC397CA-E716-484A-8784-E3DD6C5A22ED}"/>
    <cellStyle name="Normal 3 2 9 3" xfId="11630" xr:uid="{ECBE9715-DB38-4225-B840-40FA6B2504BD}"/>
    <cellStyle name="Normal 3 2 9 3 10" xfId="11631" xr:uid="{8F997495-9EC4-48B2-8381-29C304B1C6B6}"/>
    <cellStyle name="Normal 3 2 9 3 11" xfId="11632" xr:uid="{8A92D7AC-A7D3-45B0-ACA7-0F862EDD3A92}"/>
    <cellStyle name="Normal 3 2 9 3 2" xfId="11633" xr:uid="{BFA67419-7B4A-4FBB-87F7-5CDEE772CD76}"/>
    <cellStyle name="Normal 3 2 9 3 2 2" xfId="11634" xr:uid="{DE13942B-DDEC-4A31-BF9D-53BC98ABF94E}"/>
    <cellStyle name="Normal 3 2 9 3 2 2 2" xfId="11635" xr:uid="{7307261A-9A38-4F28-A200-86CD853B6C50}"/>
    <cellStyle name="Normal 3 2 9 3 2 3" xfId="11636" xr:uid="{258E017F-9BA3-40FA-B257-E1E2B77D92EF}"/>
    <cellStyle name="Normal 3 2 9 3 2 4" xfId="11637" xr:uid="{7666D9C6-6177-4883-96EA-EF0B588F3815}"/>
    <cellStyle name="Normal 3 2 9 3 2 5" xfId="11638" xr:uid="{11F1EB4B-8DB3-43B0-B53B-BB5922289704}"/>
    <cellStyle name="Normal 3 2 9 3 3" xfId="11639" xr:uid="{FC921490-0971-4127-B0ED-8972F9A3D939}"/>
    <cellStyle name="Normal 3 2 9 3 3 2" xfId="11640" xr:uid="{44F90E6E-9965-487D-AC14-B77288BD44F6}"/>
    <cellStyle name="Normal 3 2 9 3 4" xfId="11641" xr:uid="{5AE36EB5-779B-46C4-82B7-7845174F8B9B}"/>
    <cellStyle name="Normal 3 2 9 3 5" xfId="11642" xr:uid="{91BB0359-6CA7-46D7-AAA1-5CC13E867DD0}"/>
    <cellStyle name="Normal 3 2 9 3 6" xfId="11643" xr:uid="{41BC9925-3BBC-41D6-AA33-589D8193CB12}"/>
    <cellStyle name="Normal 3 2 9 3 7" xfId="11644" xr:uid="{19DD2D68-7766-42CB-986A-C535980626A2}"/>
    <cellStyle name="Normal 3 2 9 3 8" xfId="11645" xr:uid="{88C3D879-0BC3-40B7-8005-DC078364A25D}"/>
    <cellStyle name="Normal 3 2 9 3 9" xfId="11646" xr:uid="{3FD9AAD3-97E2-4CCB-9CB2-AC0D477C4AA5}"/>
    <cellStyle name="Normal 3 2 9 4" xfId="11647" xr:uid="{D124D520-D201-4A76-93BF-209215E5FEEA}"/>
    <cellStyle name="Normal 3 2 9 4 2" xfId="11648" xr:uid="{59D5EDDB-0311-4348-B644-F8C5CB7B0E50}"/>
    <cellStyle name="Normal 3 2 9 4 2 2" xfId="11649" xr:uid="{018E43A2-EE5E-476C-B71A-E14298C1413D}"/>
    <cellStyle name="Normal 3 2 9 4 3" xfId="11650" xr:uid="{55E3B708-9791-4367-A38D-177B77377B25}"/>
    <cellStyle name="Normal 3 2 9 4 4" xfId="11651" xr:uid="{8511EF38-78D0-451C-BFA4-0C09888523C2}"/>
    <cellStyle name="Normal 3 2 9 4 5" xfId="11652" xr:uid="{22DEEE59-EBA5-479C-A64A-7FA2A6A0767C}"/>
    <cellStyle name="Normal 3 2 9 5" xfId="11653" xr:uid="{CE36EFCB-DABF-4D1E-9D85-B23046BE9020}"/>
    <cellStyle name="Normal 3 2 9 5 2" xfId="11654" xr:uid="{0ACDF183-1B46-4276-A9A6-83A12BF34FD8}"/>
    <cellStyle name="Normal 3 2 9 6" xfId="11655" xr:uid="{DA7C705D-BBB2-4194-A32F-78A0CAB14D2F}"/>
    <cellStyle name="Normal 3 2 9 7" xfId="11656" xr:uid="{DA1930ED-0769-4A29-88A6-540390E5E393}"/>
    <cellStyle name="Normal 3 2 9 8" xfId="11657" xr:uid="{14F336AD-0D95-4830-865C-9C97AE89A98D}"/>
    <cellStyle name="Normal 3 2 9 9" xfId="11658" xr:uid="{C2DFA45B-A518-4005-A6C6-3E0D46C568D9}"/>
    <cellStyle name="Normal 3 20" xfId="11659" xr:uid="{654AEDDA-2F55-4177-BDB4-A056F36E952B}"/>
    <cellStyle name="Normal 3 20 10" xfId="11660" xr:uid="{379AEC28-7691-41DB-85CA-795154950977}"/>
    <cellStyle name="Normal 3 20 11" xfId="11661" xr:uid="{10C07FB0-ED5C-4B03-81FC-3275656B2C90}"/>
    <cellStyle name="Normal 3 20 12" xfId="11662" xr:uid="{CBA71A45-AA5B-44DD-9473-AA65A37A6E0A}"/>
    <cellStyle name="Normal 3 20 13" xfId="11663" xr:uid="{ADA4248B-D22E-4B27-A254-5428753426C5}"/>
    <cellStyle name="Normal 3 20 14" xfId="11664" xr:uid="{9C894CF9-E4D3-4972-AA0A-0DB1A106C72E}"/>
    <cellStyle name="Normal 3 20 2" xfId="11665" xr:uid="{F56A3372-28B0-4633-ADC0-3420F9AC5F6C}"/>
    <cellStyle name="Normal 3 20 2 10" xfId="11666" xr:uid="{819178BC-63D6-4E52-9A82-D60C59E172D9}"/>
    <cellStyle name="Normal 3 20 2 11" xfId="11667" xr:uid="{4EFB40ED-47DC-4594-B10F-7B2A16FB047B}"/>
    <cellStyle name="Normal 3 20 2 12" xfId="11668" xr:uid="{D3D2988C-6C93-4428-ACB1-E86E69DA035E}"/>
    <cellStyle name="Normal 3 20 2 13" xfId="11669" xr:uid="{5A88D5D2-AD6B-4F85-B294-C024014E7DB9}"/>
    <cellStyle name="Normal 3 20 2 2" xfId="11670" xr:uid="{D398B2C6-C800-4A07-B4C0-09345024962A}"/>
    <cellStyle name="Normal 3 20 2 2 10" xfId="11671" xr:uid="{FB456F21-38D0-4B1D-A463-B7BBEFDEE6AA}"/>
    <cellStyle name="Normal 3 20 2 2 11" xfId="11672" xr:uid="{F7B1AE8D-94BA-47C5-ACF0-C92AB194742E}"/>
    <cellStyle name="Normal 3 20 2 2 2" xfId="11673" xr:uid="{AB29E68D-091F-4B9B-B76D-987FB42ADDB1}"/>
    <cellStyle name="Normal 3 20 2 2 2 2" xfId="11674" xr:uid="{4EE3EB30-93C8-4B58-9AEF-FF85B6B8CC84}"/>
    <cellStyle name="Normal 3 20 2 2 2 2 2" xfId="11675" xr:uid="{AFA08D05-D874-4ACC-8B90-5761F5D6A3B5}"/>
    <cellStyle name="Normal 3 20 2 2 2 3" xfId="11676" xr:uid="{42A0D5F1-A66E-44A2-920F-4A8B5BC717EB}"/>
    <cellStyle name="Normal 3 20 2 2 2 4" xfId="11677" xr:uid="{9D70B76F-5413-4175-A288-9D78E072C4F4}"/>
    <cellStyle name="Normal 3 20 2 2 2 5" xfId="11678" xr:uid="{E918D98D-DD3B-4172-A761-8AD056077C8B}"/>
    <cellStyle name="Normal 3 20 2 2 3" xfId="11679" xr:uid="{F6344314-75B3-4355-B802-5B672CDB9896}"/>
    <cellStyle name="Normal 3 20 2 2 3 2" xfId="11680" xr:uid="{35F01655-D781-4663-A5CC-4092A96C01EE}"/>
    <cellStyle name="Normal 3 20 2 2 4" xfId="11681" xr:uid="{4197721D-BFA9-4474-8615-E3E30D87C315}"/>
    <cellStyle name="Normal 3 20 2 2 5" xfId="11682" xr:uid="{69FAEFF6-81A0-4166-8C0D-E9DF9390E9F9}"/>
    <cellStyle name="Normal 3 20 2 2 6" xfId="11683" xr:uid="{62466484-0613-4B97-A420-6A1F45D5EE2A}"/>
    <cellStyle name="Normal 3 20 2 2 7" xfId="11684" xr:uid="{8C6194F1-85E2-4B26-B04B-907549D8B226}"/>
    <cellStyle name="Normal 3 20 2 2 8" xfId="11685" xr:uid="{6546312B-032F-4DD4-9F5F-6556E54008BB}"/>
    <cellStyle name="Normal 3 20 2 2 9" xfId="11686" xr:uid="{22D7835F-F650-4F8C-A5F8-B15E1A0E8177}"/>
    <cellStyle name="Normal 3 20 2 3" xfId="11687" xr:uid="{0ED4950E-55DA-40C6-9789-7DC6F28943D9}"/>
    <cellStyle name="Normal 3 20 2 3 2" xfId="11688" xr:uid="{67851EF8-5AA1-43EA-9FA9-8E4E22F8F4F7}"/>
    <cellStyle name="Normal 3 20 2 3 2 2" xfId="11689" xr:uid="{61581C51-9326-400A-94B0-EF3B6CFBE623}"/>
    <cellStyle name="Normal 3 20 2 3 3" xfId="11690" xr:uid="{4B954068-2836-4EDF-97A9-1E8E3A14521D}"/>
    <cellStyle name="Normal 3 20 2 3 4" xfId="11691" xr:uid="{C2BAE704-BD83-4322-AEDF-30E75D098BD2}"/>
    <cellStyle name="Normal 3 20 2 3 5" xfId="11692" xr:uid="{224DC081-42D5-447F-8806-66E4D23981AE}"/>
    <cellStyle name="Normal 3 20 2 4" xfId="11693" xr:uid="{2280A32D-DA4A-45AF-A492-AA4FC339B921}"/>
    <cellStyle name="Normal 3 20 2 4 2" xfId="11694" xr:uid="{2DB91940-F8C6-4F6B-989C-7C1A6F2C8478}"/>
    <cellStyle name="Normal 3 20 2 5" xfId="11695" xr:uid="{25A199BD-C8DB-4BEA-A255-8F5564197318}"/>
    <cellStyle name="Normal 3 20 2 6" xfId="11696" xr:uid="{A8C496CE-E8CF-438C-936E-FDDFFDA7A161}"/>
    <cellStyle name="Normal 3 20 2 7" xfId="11697" xr:uid="{8D8321B9-2ECB-4EC5-8EF5-84AD133B13C4}"/>
    <cellStyle name="Normal 3 20 2 8" xfId="11698" xr:uid="{494F8EF1-8430-4163-8D57-9A749558DA3D}"/>
    <cellStyle name="Normal 3 20 2 9" xfId="11699" xr:uid="{8BF7C253-2250-424C-944A-C4A8380E35CD}"/>
    <cellStyle name="Normal 3 20 3" xfId="11700" xr:uid="{07A68FBF-C777-4537-A178-57FCE662455A}"/>
    <cellStyle name="Normal 3 20 3 10" xfId="11701" xr:uid="{CC41CBF1-7B32-42BA-B429-2333523C2C29}"/>
    <cellStyle name="Normal 3 20 3 11" xfId="11702" xr:uid="{B92E0F04-9809-47AC-9D14-12E2530AF21C}"/>
    <cellStyle name="Normal 3 20 3 2" xfId="11703" xr:uid="{FD454771-8CEA-41D9-BC4A-EE67AE25EBAC}"/>
    <cellStyle name="Normal 3 20 3 2 2" xfId="11704" xr:uid="{0676DEB5-C5F9-46A2-9D67-7095A148DE53}"/>
    <cellStyle name="Normal 3 20 3 2 2 2" xfId="11705" xr:uid="{D65CCF7C-EF28-4931-8208-DB266DFA8539}"/>
    <cellStyle name="Normal 3 20 3 2 3" xfId="11706" xr:uid="{151D063B-B74B-4BE0-ACBE-5BDCA7C7FF97}"/>
    <cellStyle name="Normal 3 20 3 2 4" xfId="11707" xr:uid="{AADB8275-103E-40DB-B77F-0E50B60296B8}"/>
    <cellStyle name="Normal 3 20 3 2 5" xfId="11708" xr:uid="{205C655F-34CE-414D-BE3A-D32A699B185B}"/>
    <cellStyle name="Normal 3 20 3 3" xfId="11709" xr:uid="{EFC79DB1-EA85-4BB4-9C14-B4FDA899FEA5}"/>
    <cellStyle name="Normal 3 20 3 3 2" xfId="11710" xr:uid="{B5D1AD48-D64E-4E32-A3C2-19069B0ECEB6}"/>
    <cellStyle name="Normal 3 20 3 4" xfId="11711" xr:uid="{264A23BB-BFBE-4F95-8686-AAEEEE1C846B}"/>
    <cellStyle name="Normal 3 20 3 5" xfId="11712" xr:uid="{43F8003C-CCA8-401D-8B94-6C61936FCE95}"/>
    <cellStyle name="Normal 3 20 3 6" xfId="11713" xr:uid="{3ED8566D-7C32-4744-9300-85193F7420E0}"/>
    <cellStyle name="Normal 3 20 3 7" xfId="11714" xr:uid="{03BFE174-5878-4461-BD39-60F4277E2BCA}"/>
    <cellStyle name="Normal 3 20 3 8" xfId="11715" xr:uid="{4CC50892-B7CA-4A85-9B3F-45CD16E3CEC2}"/>
    <cellStyle name="Normal 3 20 3 9" xfId="11716" xr:uid="{57C9312F-C2BC-4C7A-AC2D-977B3D5CB9C7}"/>
    <cellStyle name="Normal 3 20 4" xfId="11717" xr:uid="{9FF1737A-1285-4E7E-AD5D-ED9A772F7587}"/>
    <cellStyle name="Normal 3 20 4 2" xfId="11718" xr:uid="{023794D7-7717-4A0E-A518-DD5ECC7589AD}"/>
    <cellStyle name="Normal 3 20 4 2 2" xfId="11719" xr:uid="{5A8D367B-B3DB-4B7E-8C6D-9B92690F4286}"/>
    <cellStyle name="Normal 3 20 4 3" xfId="11720" xr:uid="{8F3781AC-E60F-4E50-8303-D062E4435CB7}"/>
    <cellStyle name="Normal 3 20 4 4" xfId="11721" xr:uid="{5FCB9248-F55C-4998-A004-8B271729788C}"/>
    <cellStyle name="Normal 3 20 4 5" xfId="11722" xr:uid="{A51CA1F6-AA89-4465-B364-4423DE90EB7F}"/>
    <cellStyle name="Normal 3 20 5" xfId="11723" xr:uid="{179EF189-8E9B-4A8F-BDFD-CE60B0E87A06}"/>
    <cellStyle name="Normal 3 20 5 2" xfId="11724" xr:uid="{12470A77-8A58-460A-A397-CB284A1156D7}"/>
    <cellStyle name="Normal 3 20 6" xfId="11725" xr:uid="{703610F2-68A8-48FC-85C9-3138FD20F9EE}"/>
    <cellStyle name="Normal 3 20 7" xfId="11726" xr:uid="{B6044398-9371-4257-9D71-96AA854C6F3E}"/>
    <cellStyle name="Normal 3 20 8" xfId="11727" xr:uid="{4E733FC3-D294-46DC-810D-B05FFF173770}"/>
    <cellStyle name="Normal 3 20 9" xfId="11728" xr:uid="{E0687094-F48B-4957-A73F-B60FF011D1AC}"/>
    <cellStyle name="Normal 3 21" xfId="11729" xr:uid="{1E7DEF50-C1CB-4253-9223-2AED9AA47A36}"/>
    <cellStyle name="Normal 3 21 10" xfId="11730" xr:uid="{D6B2904A-6FD5-4394-A0AF-3FA0AF2A131F}"/>
    <cellStyle name="Normal 3 21 11" xfId="11731" xr:uid="{40BD1937-C60B-4833-A0B7-2CFF59BB1CF1}"/>
    <cellStyle name="Normal 3 21 12" xfId="11732" xr:uid="{7C0EC9EF-3C40-40D4-899C-71DFF8A975AA}"/>
    <cellStyle name="Normal 3 21 13" xfId="11733" xr:uid="{04372D4B-D7F0-4CCE-AB74-6F04C98949CA}"/>
    <cellStyle name="Normal 3 21 14" xfId="11734" xr:uid="{3F237E04-2E5A-42FB-84C8-BCC5AF48D135}"/>
    <cellStyle name="Normal 3 21 2" xfId="11735" xr:uid="{CFCCCF6C-D44A-4A5D-9E26-B92854EECE32}"/>
    <cellStyle name="Normal 3 21 2 10" xfId="11736" xr:uid="{807E3440-400D-43A0-AE36-F780814BE967}"/>
    <cellStyle name="Normal 3 21 2 11" xfId="11737" xr:uid="{7C82AA59-4009-4AD6-A574-1BFA024D8505}"/>
    <cellStyle name="Normal 3 21 2 12" xfId="11738" xr:uid="{87F4E7E2-8085-4B81-9046-D8D43F802C7B}"/>
    <cellStyle name="Normal 3 21 2 13" xfId="11739" xr:uid="{38FE9C79-29EB-4E3F-9188-E78F7DD27A0D}"/>
    <cellStyle name="Normal 3 21 2 2" xfId="11740" xr:uid="{F46A58A4-7F38-4D62-AE54-81C5A44532BD}"/>
    <cellStyle name="Normal 3 21 2 2 10" xfId="11741" xr:uid="{8DC80116-7F04-48E7-9DF0-C89B5413E528}"/>
    <cellStyle name="Normal 3 21 2 2 11" xfId="11742" xr:uid="{73DB37D1-FD78-4744-B551-55DECC08E3CF}"/>
    <cellStyle name="Normal 3 21 2 2 2" xfId="11743" xr:uid="{D091C00D-F56D-446F-9E63-D542BB3A92C9}"/>
    <cellStyle name="Normal 3 21 2 2 2 2" xfId="11744" xr:uid="{277F09E7-C3D3-4752-938D-35B9980206FA}"/>
    <cellStyle name="Normal 3 21 2 2 2 2 2" xfId="11745" xr:uid="{079641B1-A117-4B7D-AC31-409E1847AF56}"/>
    <cellStyle name="Normal 3 21 2 2 2 3" xfId="11746" xr:uid="{3C3B6DA3-5F94-42A8-A11F-07BB88EF1430}"/>
    <cellStyle name="Normal 3 21 2 2 2 4" xfId="11747" xr:uid="{60308E2A-8B36-443C-BA5E-7CF29AEB120D}"/>
    <cellStyle name="Normal 3 21 2 2 2 5" xfId="11748" xr:uid="{C9AE9CFE-23CD-4557-B648-102C4949D242}"/>
    <cellStyle name="Normal 3 21 2 2 3" xfId="11749" xr:uid="{605BE31A-6495-4330-83C7-B422CD4562FA}"/>
    <cellStyle name="Normal 3 21 2 2 3 2" xfId="11750" xr:uid="{695305A1-20A6-489B-B6EA-5FFCE8A454CA}"/>
    <cellStyle name="Normal 3 21 2 2 4" xfId="11751" xr:uid="{75D45B53-AA59-4533-8368-4026D2104F32}"/>
    <cellStyle name="Normal 3 21 2 2 5" xfId="11752" xr:uid="{B03EABC6-ECD7-4807-B8D1-0280A9529DAF}"/>
    <cellStyle name="Normal 3 21 2 2 6" xfId="11753" xr:uid="{1C2EF60D-6F48-4B64-A5CD-F4B38EEE1F3B}"/>
    <cellStyle name="Normal 3 21 2 2 7" xfId="11754" xr:uid="{B9140F01-2940-4426-9220-CC176DC7A9AF}"/>
    <cellStyle name="Normal 3 21 2 2 8" xfId="11755" xr:uid="{9754A88F-28A0-4481-9688-9F72F9BA4AB6}"/>
    <cellStyle name="Normal 3 21 2 2 9" xfId="11756" xr:uid="{DD7210E1-F478-459B-912F-B661EE4F77E9}"/>
    <cellStyle name="Normal 3 21 2 3" xfId="11757" xr:uid="{D48B4A84-DF47-4BB7-B05D-240518FE23D3}"/>
    <cellStyle name="Normal 3 21 2 3 2" xfId="11758" xr:uid="{30285D2F-EBBA-4F11-8382-443CBA955B5D}"/>
    <cellStyle name="Normal 3 21 2 3 2 2" xfId="11759" xr:uid="{C4730411-93DD-43FC-B5DA-4D36FECB2147}"/>
    <cellStyle name="Normal 3 21 2 3 3" xfId="11760" xr:uid="{7491A2A2-CA39-4928-8313-2F617BB330C2}"/>
    <cellStyle name="Normal 3 21 2 3 4" xfId="11761" xr:uid="{B3EC85AB-9321-4093-80DB-39AEAF108D3C}"/>
    <cellStyle name="Normal 3 21 2 3 5" xfId="11762" xr:uid="{7FD1C6AB-3DF7-4774-82D3-D6F1B8156543}"/>
    <cellStyle name="Normal 3 21 2 4" xfId="11763" xr:uid="{A74CDEE3-27A6-4AD5-9A53-691B3FB1C86D}"/>
    <cellStyle name="Normal 3 21 2 4 2" xfId="11764" xr:uid="{F43D80A1-DA13-486F-9C49-0CEBAF76116F}"/>
    <cellStyle name="Normal 3 21 2 5" xfId="11765" xr:uid="{040BD53F-C451-4730-8F58-884719686590}"/>
    <cellStyle name="Normal 3 21 2 6" xfId="11766" xr:uid="{AFCA4C01-A587-4C79-A1FD-E1095EE3343F}"/>
    <cellStyle name="Normal 3 21 2 7" xfId="11767" xr:uid="{CBB5E4D7-30C2-426A-92BC-248A0AD2C49F}"/>
    <cellStyle name="Normal 3 21 2 8" xfId="11768" xr:uid="{DF692E4E-61B7-4B7A-BA18-9C858D3A84A8}"/>
    <cellStyle name="Normal 3 21 2 9" xfId="11769" xr:uid="{1116B2CC-D4E0-410F-8B25-7A0A33B7F6C9}"/>
    <cellStyle name="Normal 3 21 3" xfId="11770" xr:uid="{7039902C-8177-4A05-9FC8-17362C7C19F4}"/>
    <cellStyle name="Normal 3 21 3 10" xfId="11771" xr:uid="{E46D34D8-744A-4B13-A4E7-D1C621EEA93A}"/>
    <cellStyle name="Normal 3 21 3 11" xfId="11772" xr:uid="{66EB7D86-1414-41D2-B79C-63CA16C6B1C9}"/>
    <cellStyle name="Normal 3 21 3 2" xfId="11773" xr:uid="{2F0B064A-C6A6-4ED3-BB9C-0237B5B480AF}"/>
    <cellStyle name="Normal 3 21 3 2 2" xfId="11774" xr:uid="{A410A443-6B8D-4F12-AE05-7C489008BB95}"/>
    <cellStyle name="Normal 3 21 3 2 2 2" xfId="11775" xr:uid="{1898FFCC-4B49-4D16-8B73-B4225CF85186}"/>
    <cellStyle name="Normal 3 21 3 2 3" xfId="11776" xr:uid="{09C15919-ADE9-4904-BB1A-8D9E236EF094}"/>
    <cellStyle name="Normal 3 21 3 2 4" xfId="11777" xr:uid="{A14B4DD2-6674-4F78-BD2C-4EABFAAA8EF3}"/>
    <cellStyle name="Normal 3 21 3 2 5" xfId="11778" xr:uid="{9B5411AE-2ABA-40E5-B51C-FEDEF892E55D}"/>
    <cellStyle name="Normal 3 21 3 3" xfId="11779" xr:uid="{44EA4EE6-B85E-45C4-B73E-F657E4BA98C7}"/>
    <cellStyle name="Normal 3 21 3 3 2" xfId="11780" xr:uid="{8B21D6FE-66CB-4ADB-83A6-B7CA008D2308}"/>
    <cellStyle name="Normal 3 21 3 4" xfId="11781" xr:uid="{C304EBD9-CE1F-4B02-86F1-101579A6A695}"/>
    <cellStyle name="Normal 3 21 3 5" xfId="11782" xr:uid="{AA156BC9-0F14-4917-85C1-5C89F6F9C258}"/>
    <cellStyle name="Normal 3 21 3 6" xfId="11783" xr:uid="{71844335-3100-4BF7-ACA9-086E8A3C9605}"/>
    <cellStyle name="Normal 3 21 3 7" xfId="11784" xr:uid="{CD0D793E-C0CC-4319-9FA9-19C7F655E85A}"/>
    <cellStyle name="Normal 3 21 3 8" xfId="11785" xr:uid="{8DC96EC3-56FD-436E-B20C-DDA0F387C0AD}"/>
    <cellStyle name="Normal 3 21 3 9" xfId="11786" xr:uid="{D2BA83C5-C73E-408F-A1A6-EF77C175236B}"/>
    <cellStyle name="Normal 3 21 4" xfId="11787" xr:uid="{DF9E8D73-5FED-44CA-AD40-A2B0FCBAADA2}"/>
    <cellStyle name="Normal 3 21 4 2" xfId="11788" xr:uid="{ADB5C00C-52BD-4BA6-A696-5FA1D473A612}"/>
    <cellStyle name="Normal 3 21 4 2 2" xfId="11789" xr:uid="{3EC5075D-C53C-4F51-9337-84B0F1BB3A6D}"/>
    <cellStyle name="Normal 3 21 4 3" xfId="11790" xr:uid="{F897069A-C86D-4C15-B0EA-BD0FF173ABCF}"/>
    <cellStyle name="Normal 3 21 4 4" xfId="11791" xr:uid="{12DDC9C4-7EAD-4A91-9FCE-BB504AA6D44D}"/>
    <cellStyle name="Normal 3 21 4 5" xfId="11792" xr:uid="{A347C4C1-0D9A-4619-AC5B-B841739DBD4B}"/>
    <cellStyle name="Normal 3 21 5" xfId="11793" xr:uid="{49B854DB-26C4-48F0-9C5C-B47E13B74716}"/>
    <cellStyle name="Normal 3 21 5 2" xfId="11794" xr:uid="{5645B1B2-92A6-442D-9D08-084EACE67074}"/>
    <cellStyle name="Normal 3 21 6" xfId="11795" xr:uid="{73C530EB-75A8-4B5F-8DAA-BD256EDA1752}"/>
    <cellStyle name="Normal 3 21 7" xfId="11796" xr:uid="{68DA0AA6-BAA1-4658-896D-CF87714BC5BD}"/>
    <cellStyle name="Normal 3 21 8" xfId="11797" xr:uid="{A63DC5A6-060B-4C3C-9960-1D9459685D56}"/>
    <cellStyle name="Normal 3 21 9" xfId="11798" xr:uid="{46C59528-65D6-45B1-B6B8-BCE04D8E92C8}"/>
    <cellStyle name="Normal 3 22" xfId="11799" xr:uid="{27FB1156-9384-4A2A-8F89-398F8F9BC8C6}"/>
    <cellStyle name="Normal 3 22 10" xfId="11800" xr:uid="{210D88F1-F3B5-4132-BB94-F8E63DDC91F5}"/>
    <cellStyle name="Normal 3 22 11" xfId="11801" xr:uid="{1149764D-6D3E-4B6A-9A31-36E6B73BCF72}"/>
    <cellStyle name="Normal 3 22 12" xfId="11802" xr:uid="{BF3867ED-4E4D-42A8-A1ED-116E9CE43D0A}"/>
    <cellStyle name="Normal 3 22 13" xfId="11803" xr:uid="{2DEC8E17-C4F3-408F-A67A-D4896EE85238}"/>
    <cellStyle name="Normal 3 22 14" xfId="11804" xr:uid="{5323A544-B612-4C68-A248-4E8AF6418983}"/>
    <cellStyle name="Normal 3 22 2" xfId="11805" xr:uid="{72F17E47-B5D3-4937-85B9-5128736AFED5}"/>
    <cellStyle name="Normal 3 22 2 10" xfId="11806" xr:uid="{17219230-9475-4B78-8B3D-392392FA00D0}"/>
    <cellStyle name="Normal 3 22 2 11" xfId="11807" xr:uid="{4FB9067F-799B-4846-A725-2C0AF62B7AEC}"/>
    <cellStyle name="Normal 3 22 2 12" xfId="11808" xr:uid="{62106295-9C28-4FCA-9200-AC7235055A65}"/>
    <cellStyle name="Normal 3 22 2 2" xfId="11809" xr:uid="{E131461D-13A5-46FD-923D-AF086C40F588}"/>
    <cellStyle name="Normal 3 22 2 2 10" xfId="11810" xr:uid="{E6621B86-4487-4E55-9B0C-840F25DF438A}"/>
    <cellStyle name="Normal 3 22 2 2 11" xfId="11811" xr:uid="{642C349A-430D-42AD-B60C-E540189452AE}"/>
    <cellStyle name="Normal 3 22 2 2 2" xfId="11812" xr:uid="{3C59FA2C-CD0B-43C9-8B3D-F11B0D806B85}"/>
    <cellStyle name="Normal 3 22 2 2 2 2" xfId="11813" xr:uid="{573BA873-45DE-4286-971F-7CB069A77E79}"/>
    <cellStyle name="Normal 3 22 2 2 2 2 2" xfId="11814" xr:uid="{CDFF04CA-6434-449E-B5AC-6E812127A06E}"/>
    <cellStyle name="Normal 3 22 2 2 2 3" xfId="11815" xr:uid="{10232FA9-CAEE-45EC-8423-85238DE87C96}"/>
    <cellStyle name="Normal 3 22 2 2 2 4" xfId="11816" xr:uid="{45AEFBA1-0E03-4084-BBF6-41EA6A92A5D2}"/>
    <cellStyle name="Normal 3 22 2 2 2 5" xfId="11817" xr:uid="{47BBA024-E15B-42CF-B2C5-88A81056BEB9}"/>
    <cellStyle name="Normal 3 22 2 2 3" xfId="11818" xr:uid="{2ADA7573-9EA7-478D-B2A8-142E0A3E2F70}"/>
    <cellStyle name="Normal 3 22 2 2 3 2" xfId="11819" xr:uid="{3284AB85-A10D-4194-9CF3-73E828D9DA86}"/>
    <cellStyle name="Normal 3 22 2 2 4" xfId="11820" xr:uid="{7B9B55F0-75F9-4A20-B3DE-5E42C0161C17}"/>
    <cellStyle name="Normal 3 22 2 2 5" xfId="11821" xr:uid="{7147DA27-2D1D-4623-97B3-D3F108B8AEE2}"/>
    <cellStyle name="Normal 3 22 2 2 6" xfId="11822" xr:uid="{0305CC03-D56C-4019-8A55-82E61FB6BADE}"/>
    <cellStyle name="Normal 3 22 2 2 7" xfId="11823" xr:uid="{7C1D378F-C058-4F12-BCFC-5FCEE4EF4247}"/>
    <cellStyle name="Normal 3 22 2 2 8" xfId="11824" xr:uid="{9CD82173-5423-4CC8-A871-662CFDD111E3}"/>
    <cellStyle name="Normal 3 22 2 2 9" xfId="11825" xr:uid="{F5B5ABF5-A292-475A-8CA2-07DF027B4238}"/>
    <cellStyle name="Normal 3 22 2 3" xfId="11826" xr:uid="{7A2A964F-364B-4894-B817-D77C3A2BB20F}"/>
    <cellStyle name="Normal 3 22 2 3 2" xfId="11827" xr:uid="{DE5E0323-CB50-44D5-A950-A545B0967CF8}"/>
    <cellStyle name="Normal 3 22 2 3 2 2" xfId="11828" xr:uid="{307132DE-4D9B-4615-A459-7E4BC53ADFCA}"/>
    <cellStyle name="Normal 3 22 2 3 3" xfId="11829" xr:uid="{FAF17F6C-2129-42EB-AA18-9AD4CBE348E7}"/>
    <cellStyle name="Normal 3 22 2 3 4" xfId="11830" xr:uid="{A75A8506-DA3F-407F-AD17-AFF827B04D80}"/>
    <cellStyle name="Normal 3 22 2 3 5" xfId="11831" xr:uid="{47FC7AC3-9985-41E2-BA4C-FFA61DE18BAF}"/>
    <cellStyle name="Normal 3 22 2 4" xfId="11832" xr:uid="{FD66BA11-4BEB-485A-BB42-BB4A83A41F2A}"/>
    <cellStyle name="Normal 3 22 2 4 2" xfId="11833" xr:uid="{F1B868A3-12C2-47D1-A6E8-8E5912F28CBF}"/>
    <cellStyle name="Normal 3 22 2 5" xfId="11834" xr:uid="{279AF742-45F8-461C-A1EE-55564E8AFE9E}"/>
    <cellStyle name="Normal 3 22 2 6" xfId="11835" xr:uid="{64602451-6E76-4B89-9465-9BC2C65CD7F9}"/>
    <cellStyle name="Normal 3 22 2 7" xfId="11836" xr:uid="{A372BA33-17BF-49FC-A12B-21E9C4C0C38F}"/>
    <cellStyle name="Normal 3 22 2 8" xfId="11837" xr:uid="{3C79BA75-F625-40D3-98CA-E0EB4D53DF14}"/>
    <cellStyle name="Normal 3 22 2 9" xfId="11838" xr:uid="{919A4085-14D8-4351-B521-1C05388DF95A}"/>
    <cellStyle name="Normal 3 22 3" xfId="11839" xr:uid="{76B9A0F1-597C-4A75-A50E-5FB2DD4039B4}"/>
    <cellStyle name="Normal 3 22 3 10" xfId="11840" xr:uid="{E1204843-A3C7-4E98-B7D5-84555393AA16}"/>
    <cellStyle name="Normal 3 22 3 11" xfId="11841" xr:uid="{6CBBC7BE-F1C5-488E-9638-DA5F8DE37BA3}"/>
    <cellStyle name="Normal 3 22 3 2" xfId="11842" xr:uid="{23682733-D48A-47F9-A5FD-08FF6E43B7B0}"/>
    <cellStyle name="Normal 3 22 3 2 2" xfId="11843" xr:uid="{48CE8F3C-15F3-4468-B9C4-47666353CF8C}"/>
    <cellStyle name="Normal 3 22 3 2 2 2" xfId="11844" xr:uid="{43284A99-F949-4ED4-9182-BAF9719163C0}"/>
    <cellStyle name="Normal 3 22 3 2 3" xfId="11845" xr:uid="{96CF43B0-01DE-4728-A4F8-5F7C00323604}"/>
    <cellStyle name="Normal 3 22 3 2 4" xfId="11846" xr:uid="{C572EEE3-4972-49C7-BD01-DAB82F8A7BF2}"/>
    <cellStyle name="Normal 3 22 3 2 5" xfId="11847" xr:uid="{3B627304-61A5-40E0-A687-9FAB00D502A0}"/>
    <cellStyle name="Normal 3 22 3 3" xfId="11848" xr:uid="{14D387FD-B772-4A08-B2FA-F67ED063C0DB}"/>
    <cellStyle name="Normal 3 22 3 3 2" xfId="11849" xr:uid="{BA1558B2-049F-433C-9112-8F58C8D00C06}"/>
    <cellStyle name="Normal 3 22 3 4" xfId="11850" xr:uid="{36D6C8E4-FE16-4893-B1FA-36E7CBF19D23}"/>
    <cellStyle name="Normal 3 22 3 5" xfId="11851" xr:uid="{A75D3A97-DF66-4CA4-A37D-0BFB7786F8C9}"/>
    <cellStyle name="Normal 3 22 3 6" xfId="11852" xr:uid="{02BB2F65-46E4-4B68-8F48-CC1166639523}"/>
    <cellStyle name="Normal 3 22 3 7" xfId="11853" xr:uid="{99F18D02-7796-45F2-92CF-C4D988ECD8C4}"/>
    <cellStyle name="Normal 3 22 3 8" xfId="11854" xr:uid="{4F0C17B6-2375-4FA4-87BA-89525C5730DD}"/>
    <cellStyle name="Normal 3 22 3 9" xfId="11855" xr:uid="{2BADCB43-A027-4C8B-B5F6-5995FC58444E}"/>
    <cellStyle name="Normal 3 22 4" xfId="11856" xr:uid="{A34C0E94-7797-40DF-84F0-B3BB0B01282C}"/>
    <cellStyle name="Normal 3 22 4 2" xfId="11857" xr:uid="{33A89FE0-25A1-4A81-8C95-3FBE35AD96F6}"/>
    <cellStyle name="Normal 3 22 4 2 2" xfId="11858" xr:uid="{5950D446-2C0E-4E41-A923-EBD14E2055E0}"/>
    <cellStyle name="Normal 3 22 4 3" xfId="11859" xr:uid="{5712BDA3-4459-4DD4-B506-AF9E53D1E143}"/>
    <cellStyle name="Normal 3 22 4 4" xfId="11860" xr:uid="{AB7F9840-C9BB-4679-99EE-498A7B19AD35}"/>
    <cellStyle name="Normal 3 22 4 5" xfId="11861" xr:uid="{4645D3E8-5769-45B9-ABAE-161B5465C60F}"/>
    <cellStyle name="Normal 3 22 5" xfId="11862" xr:uid="{BC9EE02C-1E73-4FF5-A21F-5D80CE37E083}"/>
    <cellStyle name="Normal 3 22 5 2" xfId="11863" xr:uid="{B5D8F98A-0194-4413-9112-00C303A3E18A}"/>
    <cellStyle name="Normal 3 22 6" xfId="11864" xr:uid="{EBC6BABE-EF5A-4361-801E-494A2BC38483}"/>
    <cellStyle name="Normal 3 22 7" xfId="11865" xr:uid="{08DBE009-558D-4A93-93FD-C8FCF70E2FD5}"/>
    <cellStyle name="Normal 3 22 8" xfId="11866" xr:uid="{2F2633AD-F8BC-4A9A-8237-505AF085C26D}"/>
    <cellStyle name="Normal 3 22 9" xfId="11867" xr:uid="{ACBA95E0-73B4-4603-B826-A6658A688F97}"/>
    <cellStyle name="Normal 3 23" xfId="11868" xr:uid="{40BA4CA9-1C98-431E-B242-B7C28759B91E}"/>
    <cellStyle name="Normal 3 24" xfId="11869" xr:uid="{C5C39952-6ABC-41A2-94C0-F9A1E993BAB8}"/>
    <cellStyle name="Normal 3 25" xfId="11870" xr:uid="{192C4654-9F45-4B0C-A219-0DC8C4D4EFF1}"/>
    <cellStyle name="Normal 3 26" xfId="11871" xr:uid="{D3367D47-1295-4703-9316-40E30CB502F3}"/>
    <cellStyle name="Normal 3 27" xfId="11872" xr:uid="{9B69A67B-4129-4417-9E07-46BE2DF8EF40}"/>
    <cellStyle name="Normal 3 28" xfId="11873" xr:uid="{B11B905D-4E8E-4611-82EE-A33956E2A94C}"/>
    <cellStyle name="Normal 3 29" xfId="11874" xr:uid="{59A1261D-7389-442A-81A8-011E52969471}"/>
    <cellStyle name="Normal 3 3" xfId="11875" xr:uid="{A726D31F-E639-4228-AA00-7A252D7BD8C2}"/>
    <cellStyle name="Normal 3 3 10" xfId="11876" xr:uid="{204FF4E0-E5FE-4A25-BACE-66BE5D81554D}"/>
    <cellStyle name="Normal 3 3 11" xfId="11877" xr:uid="{E2E2FE5A-A139-4C8F-9FC6-764B9B287A38}"/>
    <cellStyle name="Normal 3 3 12" xfId="11878" xr:uid="{1A441337-EEEA-4E28-AE02-4711BBAC34A7}"/>
    <cellStyle name="Normal 3 3 13" xfId="11879" xr:uid="{4FA75354-2500-4ED7-92AC-D97D43A99364}"/>
    <cellStyle name="Normal 3 3 14" xfId="11880" xr:uid="{FED2442C-54DC-4218-9EFB-B7335D8B60F9}"/>
    <cellStyle name="Normal 3 3 15" xfId="11881" xr:uid="{A3C42BE2-D456-4FAB-8E1E-93CBBBBD5CDE}"/>
    <cellStyle name="Normal 3 3 2" xfId="11882" xr:uid="{594CEE48-0CDD-4AB1-B48E-D028EE1018BF}"/>
    <cellStyle name="Normal 3 3 2 10" xfId="11883" xr:uid="{8AC95E79-7E14-40F7-A092-2F3F0950964C}"/>
    <cellStyle name="Normal 3 3 2 11" xfId="11884" xr:uid="{88EEDB94-C0D8-4A7B-8AB7-5E2B7B0591F9}"/>
    <cellStyle name="Normal 3 3 2 12" xfId="11885" xr:uid="{3E3D9328-662C-4093-9DF9-885D94FA4B50}"/>
    <cellStyle name="Normal 3 3 2 13" xfId="11886" xr:uid="{94AFABA4-73DD-4BDE-B4CA-9C2C335E6833}"/>
    <cellStyle name="Normal 3 3 2 14" xfId="11887" xr:uid="{5054BE38-4EAB-4007-B981-42028AE8CB14}"/>
    <cellStyle name="Normal 3 3 2 2" xfId="11888" xr:uid="{36F94B6A-7B2F-4010-AABE-57A6D1297A84}"/>
    <cellStyle name="Normal 3 3 2 2 10" xfId="11889" xr:uid="{B2A80A17-E2D8-49ED-BFC2-76B98DF6174D}"/>
    <cellStyle name="Normal 3 3 2 2 11" xfId="11890" xr:uid="{BC7E9299-ACD5-4413-B444-9D4A31B5B5EB}"/>
    <cellStyle name="Normal 3 3 2 2 12" xfId="11891" xr:uid="{DE877585-3A51-4D33-8004-24643F3C1988}"/>
    <cellStyle name="Normal 3 3 2 2 2" xfId="11892" xr:uid="{8975F324-4E53-4303-80E2-81FCD5DF4463}"/>
    <cellStyle name="Normal 3 3 2 2 2 2" xfId="11893" xr:uid="{C89FD1DB-A39B-465C-BCA8-EE7C1C7F07A2}"/>
    <cellStyle name="Normal 3 3 2 2 2 2 2" xfId="11894" xr:uid="{FD66AC4A-EFF7-4463-B289-62CDF981EB64}"/>
    <cellStyle name="Normal 3 3 2 2 2 3" xfId="11895" xr:uid="{9261E689-5397-4973-83AC-DAFFB8DEDB3C}"/>
    <cellStyle name="Normal 3 3 2 2 2 4" xfId="11896" xr:uid="{596F025F-A249-43B4-B538-C5F7A34A3CD9}"/>
    <cellStyle name="Normal 3 3 2 2 2 5" xfId="11897" xr:uid="{67B71895-5A76-4BEC-BFED-3FAED0BC2121}"/>
    <cellStyle name="Normal 3 3 2 2 3" xfId="11898" xr:uid="{6275B064-AC81-49A5-B4C0-523B23C2ACE7}"/>
    <cellStyle name="Normal 3 3 2 2 3 2" xfId="11899" xr:uid="{695CD112-34D3-4371-B4C2-25ED96C5B3A3}"/>
    <cellStyle name="Normal 3 3 2 2 4" xfId="11900" xr:uid="{3472EE70-3A82-4DFA-9143-E565738136FC}"/>
    <cellStyle name="Normal 3 3 2 2 5" xfId="11901" xr:uid="{B7EF64C1-4838-4441-95CD-F07DD4DAE930}"/>
    <cellStyle name="Normal 3 3 2 2 6" xfId="11902" xr:uid="{C3E3A83A-F128-423E-B563-E939345D6772}"/>
    <cellStyle name="Normal 3 3 2 2 7" xfId="11903" xr:uid="{79CF5B9D-145A-45A3-BF9F-69E239CCCE15}"/>
    <cellStyle name="Normal 3 3 2 2 8" xfId="11904" xr:uid="{C66D1EB0-E97D-440B-8AE9-827A86D6BC67}"/>
    <cellStyle name="Normal 3 3 2 2 9" xfId="11905" xr:uid="{BFBAFD1A-C533-4A55-8C32-C297CB52E05A}"/>
    <cellStyle name="Normal 3 3 2 3" xfId="11906" xr:uid="{9B634CB7-134F-463B-ABED-EFBA06E4A4D3}"/>
    <cellStyle name="Normal 3 3 2 3 2" xfId="11907" xr:uid="{6D9F5FCD-1716-4420-83A9-1A894FA7D971}"/>
    <cellStyle name="Normal 3 3 2 3 2 2" xfId="11908" xr:uid="{037EEE84-C641-4966-9EC1-94E592CA912B}"/>
    <cellStyle name="Normal 3 3 2 3 3" xfId="11909" xr:uid="{0ACE1E76-893B-4F5F-816F-8418DD70E6D7}"/>
    <cellStyle name="Normal 3 3 2 3 4" xfId="11910" xr:uid="{74AE3B81-651A-4448-BB0C-F5509BCADA4F}"/>
    <cellStyle name="Normal 3 3 2 3 5" xfId="11911" xr:uid="{FA4D453E-94FB-46BF-8664-9C02B2D7B034}"/>
    <cellStyle name="Normal 3 3 2 4" xfId="11912" xr:uid="{DE850F5A-55A3-4420-8C87-7CDF18720B39}"/>
    <cellStyle name="Normal 3 3 2 4 2" xfId="11913" xr:uid="{816FB6E1-45B3-4E91-A97B-F645C261AB66}"/>
    <cellStyle name="Normal 3 3 2 5" xfId="11914" xr:uid="{66087626-EDAE-44F5-A0F9-F95E693A78D1}"/>
    <cellStyle name="Normal 3 3 2 6" xfId="11915" xr:uid="{8D83DA14-0557-4FD6-A534-2BE851376CC8}"/>
    <cellStyle name="Normal 3 3 2 7" xfId="11916" xr:uid="{FD086368-DED1-4470-9CA5-E16E0CDD0C39}"/>
    <cellStyle name="Normal 3 3 2 8" xfId="11917" xr:uid="{E5D07350-58DC-4CC3-9D2B-E40C8387AE74}"/>
    <cellStyle name="Normal 3 3 2 9" xfId="11918" xr:uid="{709A0CDC-6C37-48DC-85E4-6831D51F2E9C}"/>
    <cellStyle name="Normal 3 3 3" xfId="11919" xr:uid="{B829E477-1A2B-4829-8D4A-6C920429DFFB}"/>
    <cellStyle name="Normal 3 3 3 10" xfId="11920" xr:uid="{A41CD2D6-6CEF-4D4B-8B3D-0A595FF373FC}"/>
    <cellStyle name="Normal 3 3 3 11" xfId="11921" xr:uid="{CE0F6E7E-B1A8-45E2-983A-9563491BCE67}"/>
    <cellStyle name="Normal 3 3 3 12" xfId="11922" xr:uid="{10C85415-0C16-4F31-8810-C782D4EAA88A}"/>
    <cellStyle name="Normal 3 3 3 2" xfId="11923" xr:uid="{3FDAB71F-401A-4BA4-A912-0381EF7348E6}"/>
    <cellStyle name="Normal 3 3 3 2 2" xfId="11924" xr:uid="{EC7282AF-8BE0-4D9A-BD36-C87FA9E92E53}"/>
    <cellStyle name="Normal 3 3 3 2 2 2" xfId="11925" xr:uid="{D02197ED-C81E-4000-A648-B21914BA4E05}"/>
    <cellStyle name="Normal 3 3 3 2 3" xfId="11926" xr:uid="{FC7588A8-1361-4F11-906D-5BC6EC808FDC}"/>
    <cellStyle name="Normal 3 3 3 2 4" xfId="11927" xr:uid="{0B951487-CA96-441B-A031-C42132BD9174}"/>
    <cellStyle name="Normal 3 3 3 2 5" xfId="11928" xr:uid="{B1D48F5D-3C82-406A-89AB-329502243B92}"/>
    <cellStyle name="Normal 3 3 3 3" xfId="11929" xr:uid="{9C30DE88-3174-4360-B56D-D7EAFE27990D}"/>
    <cellStyle name="Normal 3 3 3 3 2" xfId="11930" xr:uid="{B637EA47-F4DA-457E-AF9F-29A835C4467B}"/>
    <cellStyle name="Normal 3 3 3 4" xfId="11931" xr:uid="{E2EA1BAF-6F7B-4A89-8130-31DD35197A39}"/>
    <cellStyle name="Normal 3 3 3 5" xfId="11932" xr:uid="{B23207D0-6106-4465-8855-9030B7BBA23B}"/>
    <cellStyle name="Normal 3 3 3 6" xfId="11933" xr:uid="{A58D9D59-6787-4548-82CB-697D8F9700BA}"/>
    <cellStyle name="Normal 3 3 3 7" xfId="11934" xr:uid="{7072A491-B872-4F60-BBE6-F8C4BFA115D2}"/>
    <cellStyle name="Normal 3 3 3 8" xfId="11935" xr:uid="{05FB9FBD-83A3-471D-8451-A18260B43849}"/>
    <cellStyle name="Normal 3 3 3 9" xfId="11936" xr:uid="{0C1251EB-DFD8-425A-A79F-C2260D4BE0E0}"/>
    <cellStyle name="Normal 3 3 4" xfId="11937" xr:uid="{6B29412C-D260-4C99-9124-50A34872B5CA}"/>
    <cellStyle name="Normal 3 3 4 2" xfId="11938" xr:uid="{1F843D4E-372B-414A-ADFA-CDA29DCE506D}"/>
    <cellStyle name="Normal 3 3 4 2 2" xfId="11939" xr:uid="{B47FCA26-3E28-4A57-8907-ECDFBFB89EAF}"/>
    <cellStyle name="Normal 3 3 4 3" xfId="11940" xr:uid="{4C82096D-0C9B-4601-8FEA-FD2F18411393}"/>
    <cellStyle name="Normal 3 3 4 4" xfId="11941" xr:uid="{566D048E-C3DF-4DCB-93C6-A87309DD4415}"/>
    <cellStyle name="Normal 3 3 4 5" xfId="11942" xr:uid="{ADE236F3-4530-4E64-A1FB-1884F1014DC5}"/>
    <cellStyle name="Normal 3 3 5" xfId="11943" xr:uid="{172E57B1-6675-4379-BB15-2F096F5ACF4F}"/>
    <cellStyle name="Normal 3 3 5 2" xfId="11944" xr:uid="{08361835-BCBD-4FD9-8833-A6079A3A2C47}"/>
    <cellStyle name="Normal 3 3 6" xfId="11945" xr:uid="{D21F690F-0A43-490F-99B5-21CCF3688C1A}"/>
    <cellStyle name="Normal 3 3 7" xfId="11946" xr:uid="{721DFC7E-8187-40C5-8D02-9D322E9523D0}"/>
    <cellStyle name="Normal 3 3 8" xfId="11947" xr:uid="{03AFDC01-DD06-4EDA-90F2-06B768FBE1BD}"/>
    <cellStyle name="Normal 3 3 9" xfId="11948" xr:uid="{4A1A324F-2415-4338-874F-19FF21B90647}"/>
    <cellStyle name="Normal 3 30" xfId="11949" xr:uid="{0EB4BBEF-1B55-4EDC-BC46-CD2481232238}"/>
    <cellStyle name="Normal 3 31" xfId="11950" xr:uid="{B01A863A-7643-4AD8-9185-30280B7092BF}"/>
    <cellStyle name="Normal 3 32" xfId="11951" xr:uid="{2FB86920-F5FE-4E63-A290-0FC8088F35A1}"/>
    <cellStyle name="Normal 3 33" xfId="11952" xr:uid="{0540250D-03B4-4D76-8856-CF4FCA604F81}"/>
    <cellStyle name="Normal 3 34" xfId="11953" xr:uid="{E43ED722-3304-416A-ACC4-F12F5031BB12}"/>
    <cellStyle name="Normal 3 35" xfId="11954" xr:uid="{6CFE670D-9CC6-4996-8827-9466E7773646}"/>
    <cellStyle name="Normal 3 36" xfId="11955" xr:uid="{3FF30637-46E0-4243-9A5B-899A6A8F480D}"/>
    <cellStyle name="Normal 3 37" xfId="11956" xr:uid="{AFC80EB4-8C30-46E0-BB73-3416BE536E25}"/>
    <cellStyle name="Normal 3 38" xfId="11957" xr:uid="{16831187-F19B-43A0-82EC-9223E47118FA}"/>
    <cellStyle name="Normal 3 4" xfId="11958" xr:uid="{E32A729B-D344-4596-8556-2F1319424732}"/>
    <cellStyle name="Normal 3 4 10" xfId="11959" xr:uid="{A40046AD-E05B-4EBC-9D04-444136FCE5FD}"/>
    <cellStyle name="Normal 3 4 11" xfId="11960" xr:uid="{4CEB548B-F9D5-4401-83A5-7CDF89016212}"/>
    <cellStyle name="Normal 3 4 12" xfId="11961" xr:uid="{A3932339-01D2-41AA-9653-5F81368C4DD6}"/>
    <cellStyle name="Normal 3 4 13" xfId="11962" xr:uid="{176E3E2A-3F37-470E-9D4C-A3F7DC1381C0}"/>
    <cellStyle name="Normal 3 4 14" xfId="11963" xr:uid="{56DFC6A8-D619-4607-ADA5-1057B4F85D14}"/>
    <cellStyle name="Normal 3 4 15" xfId="11964" xr:uid="{FD65EBF1-5A46-4BB3-9156-A3B69A220175}"/>
    <cellStyle name="Normal 3 4 16" xfId="11965" xr:uid="{94EE1D2A-F665-4A43-A1C8-44F9C479E14C}"/>
    <cellStyle name="Normal 3 4 2" xfId="11966" xr:uid="{51FE1110-1B5C-490E-8E6D-2C6A2A5BE814}"/>
    <cellStyle name="Normal 3 4 2 10" xfId="11967" xr:uid="{2D84F974-E2B0-4F58-BC2C-1AA0D2805F72}"/>
    <cellStyle name="Normal 3 4 2 11" xfId="11968" xr:uid="{2BDD34EB-A563-4A7A-999C-4E59A1D4FCD5}"/>
    <cellStyle name="Normal 3 4 2 12" xfId="11969" xr:uid="{AC5E7097-B082-4D8A-B8E1-060222C6DC11}"/>
    <cellStyle name="Normal 3 4 2 13" xfId="11970" xr:uid="{06E5A3F2-F5AF-4496-A53F-BE6E34658D72}"/>
    <cellStyle name="Normal 3 4 2 14" xfId="11971" xr:uid="{B88A79E9-2E24-4A75-A5CF-BBAA5B7CEBC8}"/>
    <cellStyle name="Normal 3 4 2 2" xfId="11972" xr:uid="{5BD30A1D-73FF-4914-AC60-418F4406BB77}"/>
    <cellStyle name="Normal 3 4 2 2 10" xfId="11973" xr:uid="{7AD8B62A-60D5-40EB-A78E-92B5330481DC}"/>
    <cellStyle name="Normal 3 4 2 2 11" xfId="11974" xr:uid="{F43F5732-D2AE-4837-96E9-5DBB4A80CCE8}"/>
    <cellStyle name="Normal 3 4 2 2 2" xfId="11975" xr:uid="{C4BB1B8F-9433-40D0-8387-C60504F60BF4}"/>
    <cellStyle name="Normal 3 4 2 2 2 2" xfId="11976" xr:uid="{2EBC1B43-2F13-499D-AF5C-CE92FA1B1EFF}"/>
    <cellStyle name="Normal 3 4 2 2 2 2 2" xfId="11977" xr:uid="{C0B8ECFB-D222-4D96-94D4-DCA1A06787BC}"/>
    <cellStyle name="Normal 3 4 2 2 2 3" xfId="11978" xr:uid="{E35E9C7E-69B2-4252-916E-1268DADFF157}"/>
    <cellStyle name="Normal 3 4 2 2 2 4" xfId="11979" xr:uid="{004EAECC-BEE2-4F58-B5DF-CC3CB8575D73}"/>
    <cellStyle name="Normal 3 4 2 2 2 5" xfId="11980" xr:uid="{ECC7CE7F-B075-4BA1-868B-989E50AE3C59}"/>
    <cellStyle name="Normal 3 4 2 2 3" xfId="11981" xr:uid="{70BBB492-E89E-440D-9FAE-487430CC5526}"/>
    <cellStyle name="Normal 3 4 2 2 3 2" xfId="11982" xr:uid="{EFDFC0AC-58E1-4CB1-A03D-5485497CEC70}"/>
    <cellStyle name="Normal 3 4 2 2 4" xfId="11983" xr:uid="{B48DEEC3-CD29-4DFE-8823-BAE93DC503F0}"/>
    <cellStyle name="Normal 3 4 2 2 5" xfId="11984" xr:uid="{3430FE18-92B4-4768-8602-E2B51F7DDB38}"/>
    <cellStyle name="Normal 3 4 2 2 6" xfId="11985" xr:uid="{DC9A0AF2-46EF-42FF-AF20-7223668419F5}"/>
    <cellStyle name="Normal 3 4 2 2 7" xfId="11986" xr:uid="{380BE35A-ED00-44B7-952C-204772D5EBE8}"/>
    <cellStyle name="Normal 3 4 2 2 8" xfId="11987" xr:uid="{2AB76118-0CE3-4FE8-9DDE-044610577AC1}"/>
    <cellStyle name="Normal 3 4 2 2 9" xfId="11988" xr:uid="{5D57CFAC-EE11-4279-989E-85F4DE6A2E79}"/>
    <cellStyle name="Normal 3 4 2 3" xfId="11989" xr:uid="{B99109CE-7634-4A19-8875-99F9E04EA9B6}"/>
    <cellStyle name="Normal 3 4 2 3 2" xfId="11990" xr:uid="{7FC22843-879F-40EF-B9DA-4B07BEB49BC7}"/>
    <cellStyle name="Normal 3 4 2 3 2 2" xfId="11991" xr:uid="{E6B874FD-79AC-4B9F-BD5C-F72175ADBD19}"/>
    <cellStyle name="Normal 3 4 2 3 3" xfId="11992" xr:uid="{1730F008-F421-4DDC-9C3D-1269C658274F}"/>
    <cellStyle name="Normal 3 4 2 3 4" xfId="11993" xr:uid="{56029A39-26E8-4B4A-9EB5-6087ABAC7FD2}"/>
    <cellStyle name="Normal 3 4 2 3 5" xfId="11994" xr:uid="{1330A238-DA6C-4303-B63F-21035E3C2A95}"/>
    <cellStyle name="Normal 3 4 2 4" xfId="11995" xr:uid="{615B9F7E-90EE-49ED-BCF4-7175D4804585}"/>
    <cellStyle name="Normal 3 4 2 4 2" xfId="11996" xr:uid="{E0054CA1-D6F8-4E7E-883E-EA340EC13D3F}"/>
    <cellStyle name="Normal 3 4 2 5" xfId="11997" xr:uid="{93179D8C-49D6-47C7-8D00-B47A8C314F40}"/>
    <cellStyle name="Normal 3 4 2 6" xfId="11998" xr:uid="{11B2A442-F95B-4706-9462-46070E7939E5}"/>
    <cellStyle name="Normal 3 4 2 7" xfId="11999" xr:uid="{A92BADCD-1438-4BC7-9C43-070992124140}"/>
    <cellStyle name="Normal 3 4 2 8" xfId="12000" xr:uid="{7A8642F7-0B4C-48AA-BEB4-C5239449F4D3}"/>
    <cellStyle name="Normal 3 4 2 9" xfId="12001" xr:uid="{91EBF6EB-4BA7-4E91-8B66-B1F8266DE99E}"/>
    <cellStyle name="Normal 3 4 3" xfId="12002" xr:uid="{BC9B49C8-3D45-4745-A439-23678AD58395}"/>
    <cellStyle name="Normal 3 4 3 10" xfId="12003" xr:uid="{ACAE2550-95E3-4600-9687-478DD94F87D4}"/>
    <cellStyle name="Normal 3 4 3 11" xfId="12004" xr:uid="{37BC0425-B65A-49FF-97F7-82602C23DD47}"/>
    <cellStyle name="Normal 3 4 3 2" xfId="12005" xr:uid="{476AFA4F-FA58-4DE3-8492-3A47F0AC74C6}"/>
    <cellStyle name="Normal 3 4 3 2 2" xfId="12006" xr:uid="{159A5075-81AD-497F-90CD-D7CB2366F89F}"/>
    <cellStyle name="Normal 3 4 3 2 2 2" xfId="12007" xr:uid="{CC19F31C-1A32-4142-8025-592A2F94CC2A}"/>
    <cellStyle name="Normal 3 4 3 2 3" xfId="12008" xr:uid="{7D310BFF-9B83-48E6-8DF2-F283EC055460}"/>
    <cellStyle name="Normal 3 4 3 2 4" xfId="12009" xr:uid="{09329AD4-C935-49DC-BD05-5C7483938C90}"/>
    <cellStyle name="Normal 3 4 3 2 5" xfId="12010" xr:uid="{AFFD30E2-E48F-448C-80A3-35988968A3FD}"/>
    <cellStyle name="Normal 3 4 3 3" xfId="12011" xr:uid="{749C42E4-07A8-4D7E-B83C-B019696E55D6}"/>
    <cellStyle name="Normal 3 4 3 3 2" xfId="12012" xr:uid="{50D791A8-F852-46B4-912F-C351A3E573BF}"/>
    <cellStyle name="Normal 3 4 3 4" xfId="12013" xr:uid="{F8E0D115-98B0-4F35-92C3-596C72C6BB95}"/>
    <cellStyle name="Normal 3 4 3 5" xfId="12014" xr:uid="{CB6E1838-DED7-4B23-8828-A8D5F349C7B4}"/>
    <cellStyle name="Normal 3 4 3 6" xfId="12015" xr:uid="{C03077C5-C54F-4AF7-A056-3390E6D6350A}"/>
    <cellStyle name="Normal 3 4 3 7" xfId="12016" xr:uid="{E6CA4FBE-38E7-4903-A0EA-4F729A35D89A}"/>
    <cellStyle name="Normal 3 4 3 8" xfId="12017" xr:uid="{D06033DF-1121-41E1-889B-BE715835E1EF}"/>
    <cellStyle name="Normal 3 4 3 9" xfId="12018" xr:uid="{514DBE0D-A734-4911-971E-6AD2C28E3C79}"/>
    <cellStyle name="Normal 3 4 4" xfId="12019" xr:uid="{93FA21CF-01EC-46CA-91A2-FD665242FF57}"/>
    <cellStyle name="Normal 3 4 4 2" xfId="12020" xr:uid="{05D9BE56-1D75-421E-958E-753394FE46C4}"/>
    <cellStyle name="Normal 3 4 4 2 2" xfId="12021" xr:uid="{DC004557-23DA-4E7C-AAAA-26EC34CC96F6}"/>
    <cellStyle name="Normal 3 4 4 3" xfId="12022" xr:uid="{25273198-E44F-4D41-BD3E-79A7BA5F0099}"/>
    <cellStyle name="Normal 3 4 4 4" xfId="12023" xr:uid="{97F62F89-07E3-4671-8C96-9228851A1660}"/>
    <cellStyle name="Normal 3 4 4 5" xfId="12024" xr:uid="{8CFC2FE8-7F44-4C97-9741-72EA2C3C6AC4}"/>
    <cellStyle name="Normal 3 4 5" xfId="12025" xr:uid="{6AD339A5-7DA2-4369-8D13-346C2A0323F1}"/>
    <cellStyle name="Normal 3 4 5 2" xfId="12026" xr:uid="{E0117C37-92F4-4735-A167-DB7E4C1072C2}"/>
    <cellStyle name="Normal 3 4 6" xfId="12027" xr:uid="{159AAFB0-B1FF-4626-A874-7D6F350004AE}"/>
    <cellStyle name="Normal 3 4 7" xfId="12028" xr:uid="{79C3A532-66FB-410F-8249-779E941DF865}"/>
    <cellStyle name="Normal 3 4 8" xfId="12029" xr:uid="{89528A80-F80D-4C76-B250-18ECB7A29A9B}"/>
    <cellStyle name="Normal 3 4 9" xfId="12030" xr:uid="{1F64806A-D13A-4115-80F0-92CC50E8FA21}"/>
    <cellStyle name="Normal 3 5" xfId="12031" xr:uid="{3B465977-0B84-4D0A-AB18-47B49A9C74FD}"/>
    <cellStyle name="Normal 3 5 10" xfId="12032" xr:uid="{02ACFCE1-F0E5-4418-819D-0F4970915852}"/>
    <cellStyle name="Normal 3 5 11" xfId="12033" xr:uid="{6E0469B9-6B0A-40F0-924B-0752106106FF}"/>
    <cellStyle name="Normal 3 5 12" xfId="12034" xr:uid="{0D38B8CC-7CBA-4E9D-B477-37B3EC03DC94}"/>
    <cellStyle name="Normal 3 5 13" xfId="12035" xr:uid="{63457B36-BE7F-4F49-9D9B-852247B08106}"/>
    <cellStyle name="Normal 3 5 14" xfId="12036" xr:uid="{215C9B3E-E9CE-4698-8A37-4871D3E84E31}"/>
    <cellStyle name="Normal 3 5 15" xfId="12037" xr:uid="{E187E8FD-5849-4289-85FC-DF279562BBF9}"/>
    <cellStyle name="Normal 3 5 16" xfId="12038" xr:uid="{A3F006BE-4AAE-4644-8A07-E094B35C8FB9}"/>
    <cellStyle name="Normal 3 5 2" xfId="12039" xr:uid="{B414EF62-BB43-4A76-BF50-8190C6084A9D}"/>
    <cellStyle name="Normal 3 5 2 10" xfId="12040" xr:uid="{5E84FA27-661F-41E7-9A13-6CF9FE78F35B}"/>
    <cellStyle name="Normal 3 5 2 11" xfId="12041" xr:uid="{9A21443A-ED73-4A1F-BF11-5A2F2F2B38E5}"/>
    <cellStyle name="Normal 3 5 2 12" xfId="12042" xr:uid="{EAC84EBB-15C6-496C-B449-B33AC1B26B08}"/>
    <cellStyle name="Normal 3 5 2 13" xfId="12043" xr:uid="{A8AF4317-4392-4ADA-83DA-06A16BA708EB}"/>
    <cellStyle name="Normal 3 5 2 14" xfId="12044" xr:uid="{28C9B90B-E159-4778-8ADB-B475E9F4F5F3}"/>
    <cellStyle name="Normal 3 5 2 2" xfId="12045" xr:uid="{2025BB6D-AD1D-4958-9450-F57ADA44FF7F}"/>
    <cellStyle name="Normal 3 5 2 2 10" xfId="12046" xr:uid="{785F188E-2AA3-4DC4-96B2-4CC0B9F222DA}"/>
    <cellStyle name="Normal 3 5 2 2 11" xfId="12047" xr:uid="{1355842C-7A80-4105-B345-A1E00B633CA7}"/>
    <cellStyle name="Normal 3 5 2 2 2" xfId="12048" xr:uid="{1A2A45D0-07FC-457B-92B2-225AD16E5CB3}"/>
    <cellStyle name="Normal 3 5 2 2 2 2" xfId="12049" xr:uid="{E19DB14D-6F56-496D-B3F5-9B24650E4096}"/>
    <cellStyle name="Normal 3 5 2 2 2 2 2" xfId="12050" xr:uid="{85683A9C-2850-4E70-BE70-8509DA35711F}"/>
    <cellStyle name="Normal 3 5 2 2 2 3" xfId="12051" xr:uid="{E2771967-1494-45DF-B4A4-DC3D86C6CA05}"/>
    <cellStyle name="Normal 3 5 2 2 2 4" xfId="12052" xr:uid="{3FE77DD5-13E2-494C-960C-EC2623F12CF5}"/>
    <cellStyle name="Normal 3 5 2 2 2 5" xfId="12053" xr:uid="{8F02ED16-638E-4DE8-8B14-B817B54640C6}"/>
    <cellStyle name="Normal 3 5 2 2 3" xfId="12054" xr:uid="{52315BF6-C898-4E2F-81A5-080B10C611A9}"/>
    <cellStyle name="Normal 3 5 2 2 3 2" xfId="12055" xr:uid="{1B18763E-66C0-4904-B65D-F499B5B5226E}"/>
    <cellStyle name="Normal 3 5 2 2 4" xfId="12056" xr:uid="{D7494006-E533-4FF2-89A5-E5054133A983}"/>
    <cellStyle name="Normal 3 5 2 2 5" xfId="12057" xr:uid="{E59FB79E-3E86-4E4A-9BFA-DB483A357019}"/>
    <cellStyle name="Normal 3 5 2 2 6" xfId="12058" xr:uid="{27325058-B3C2-4AB7-A47B-A09DB264F01E}"/>
    <cellStyle name="Normal 3 5 2 2 7" xfId="12059" xr:uid="{47B02545-5FFC-4A01-8051-2F80CB13BB3B}"/>
    <cellStyle name="Normal 3 5 2 2 8" xfId="12060" xr:uid="{183D8694-ED93-4004-8A9B-2B5A85A01A1A}"/>
    <cellStyle name="Normal 3 5 2 2 9" xfId="12061" xr:uid="{7319D7D5-1FCE-4392-B989-04B1A2F665E0}"/>
    <cellStyle name="Normal 3 5 2 3" xfId="12062" xr:uid="{55C8003B-9E07-4042-9A9A-3EF17FE8DAE6}"/>
    <cellStyle name="Normal 3 5 2 3 2" xfId="12063" xr:uid="{80D8C7D5-EED9-4EA2-9CA9-961D848FDEAC}"/>
    <cellStyle name="Normal 3 5 2 3 2 2" xfId="12064" xr:uid="{D2981564-3768-4773-9C86-B138341C2C64}"/>
    <cellStyle name="Normal 3 5 2 3 3" xfId="12065" xr:uid="{0254ABE5-F7F0-404E-8D5E-8AD38BAAFDDC}"/>
    <cellStyle name="Normal 3 5 2 3 4" xfId="12066" xr:uid="{8A5F418C-6942-4ECE-ACE1-79D9999091EE}"/>
    <cellStyle name="Normal 3 5 2 3 5" xfId="12067" xr:uid="{9C3D8F09-AA63-4C9D-9302-9B80F5BA2144}"/>
    <cellStyle name="Normal 3 5 2 4" xfId="12068" xr:uid="{EA9D541A-BBC2-4C2D-9A17-3F3441B0D0F4}"/>
    <cellStyle name="Normal 3 5 2 4 2" xfId="12069" xr:uid="{DC642169-2604-4D77-B61C-AC271555D355}"/>
    <cellStyle name="Normal 3 5 2 5" xfId="12070" xr:uid="{A5D616A6-16D7-47F0-B805-77DBE32D0FD9}"/>
    <cellStyle name="Normal 3 5 2 6" xfId="12071" xr:uid="{7998F3AD-D375-42DC-B070-50F5FEB3644A}"/>
    <cellStyle name="Normal 3 5 2 7" xfId="12072" xr:uid="{F675B991-E697-40CA-BE8D-0725D264380B}"/>
    <cellStyle name="Normal 3 5 2 8" xfId="12073" xr:uid="{DDB33201-ACFB-489D-8563-38AA3FEF15E6}"/>
    <cellStyle name="Normal 3 5 2 9" xfId="12074" xr:uid="{3DF23943-35DD-4348-A69D-E2A1664196A7}"/>
    <cellStyle name="Normal 3 5 3" xfId="12075" xr:uid="{E5E5E62B-A56F-47D2-8136-4388315F761E}"/>
    <cellStyle name="Normal 3 5 3 10" xfId="12076" xr:uid="{E1121373-4F4C-44B6-A5A4-EB1E74BA0257}"/>
    <cellStyle name="Normal 3 5 3 11" xfId="12077" xr:uid="{A091C158-3A64-40EB-8EB7-F774792321B1}"/>
    <cellStyle name="Normal 3 5 3 2" xfId="12078" xr:uid="{46D1B3CE-25C4-44C9-B567-D8362B1B1D2F}"/>
    <cellStyle name="Normal 3 5 3 2 2" xfId="12079" xr:uid="{CF901ACB-DBEB-47F0-A6DB-0BB8A5307FA2}"/>
    <cellStyle name="Normal 3 5 3 2 2 2" xfId="12080" xr:uid="{03C66CB3-521F-4A79-A5DA-349FA9E8ECB2}"/>
    <cellStyle name="Normal 3 5 3 2 3" xfId="12081" xr:uid="{C9F3751D-0198-4CB0-BA33-F774451E83C5}"/>
    <cellStyle name="Normal 3 5 3 2 4" xfId="12082" xr:uid="{868785E5-D3F6-465F-A061-EFEBBC055D92}"/>
    <cellStyle name="Normal 3 5 3 2 5" xfId="12083" xr:uid="{4C702A1A-6A95-46AA-B510-8E46AF19E347}"/>
    <cellStyle name="Normal 3 5 3 3" xfId="12084" xr:uid="{64C13444-B480-4776-8DE3-E391F1150EAE}"/>
    <cellStyle name="Normal 3 5 3 3 2" xfId="12085" xr:uid="{9526BA18-A51E-48D1-A134-9A6913FA2066}"/>
    <cellStyle name="Normal 3 5 3 4" xfId="12086" xr:uid="{C85D4C7A-815D-4119-907D-69E9ECF0BB54}"/>
    <cellStyle name="Normal 3 5 3 5" xfId="12087" xr:uid="{21AD6D69-5707-4A46-9E89-2CFF89BB0839}"/>
    <cellStyle name="Normal 3 5 3 6" xfId="12088" xr:uid="{DEE7E5BA-046D-4B41-8964-92BCCE66FC8B}"/>
    <cellStyle name="Normal 3 5 3 7" xfId="12089" xr:uid="{4E579EFD-D4B4-42AE-86FF-E0EB761C87F0}"/>
    <cellStyle name="Normal 3 5 3 8" xfId="12090" xr:uid="{912A90F3-4C57-4AD6-A3C4-BDDF46FC098C}"/>
    <cellStyle name="Normal 3 5 3 9" xfId="12091" xr:uid="{58F0F8B4-371F-450D-80E8-0E1C169CE6BA}"/>
    <cellStyle name="Normal 3 5 4" xfId="12092" xr:uid="{FB979C70-999B-4D85-99DD-DD6BE0D0B5DB}"/>
    <cellStyle name="Normal 3 5 4 2" xfId="12093" xr:uid="{2B1C63A8-1A0A-4C2D-A2AA-219C7F6DD4BD}"/>
    <cellStyle name="Normal 3 5 4 2 2" xfId="12094" xr:uid="{82E134EA-9A7F-4A90-A823-0EB312C7B42B}"/>
    <cellStyle name="Normal 3 5 4 3" xfId="12095" xr:uid="{6A49C0A1-F935-410A-9E14-AE0CFB5D6BFE}"/>
    <cellStyle name="Normal 3 5 4 4" xfId="12096" xr:uid="{D99E4CB2-F1A9-4196-809B-C941D74373DF}"/>
    <cellStyle name="Normal 3 5 4 5" xfId="12097" xr:uid="{6BA864C9-58AC-4C60-9674-022F1A6CE6F2}"/>
    <cellStyle name="Normal 3 5 5" xfId="12098" xr:uid="{626E4172-37C4-4C10-B097-9B39E5A64892}"/>
    <cellStyle name="Normal 3 5 5 2" xfId="12099" xr:uid="{C51252DA-5E4E-4A1D-B695-C33BED1C50E6}"/>
    <cellStyle name="Normal 3 5 6" xfId="12100" xr:uid="{B9217C2D-3B9E-40A4-A150-2C54D3113D42}"/>
    <cellStyle name="Normal 3 5 7" xfId="12101" xr:uid="{6E17F789-B931-42CB-853B-B6ACF3E08B0B}"/>
    <cellStyle name="Normal 3 5 8" xfId="12102" xr:uid="{C3903C46-6929-43F2-90DD-452AA2A383C6}"/>
    <cellStyle name="Normal 3 5 9" xfId="12103" xr:uid="{6C8D802C-A90E-45CF-B98B-57A63C804130}"/>
    <cellStyle name="Normal 3 6" xfId="12104" xr:uid="{ED95327E-4CE7-402E-BD16-F311156B7B30}"/>
    <cellStyle name="Normal 3 6 10" xfId="12105" xr:uid="{AD4DF3C2-2CFA-482C-8F22-00AF19BBB8F5}"/>
    <cellStyle name="Normal 3 6 11" xfId="12106" xr:uid="{2089B135-8851-4D4B-9FC9-18A1B3FF5293}"/>
    <cellStyle name="Normal 3 6 12" xfId="12107" xr:uid="{CBEC47F0-18D5-4B4A-A7B5-2C7DBFBA3898}"/>
    <cellStyle name="Normal 3 6 13" xfId="12108" xr:uid="{90F4AE71-94AE-407C-997F-BB01194D2000}"/>
    <cellStyle name="Normal 3 6 14" xfId="12109" xr:uid="{B7ABF291-E260-46F2-8BEE-AFE5FC1A9C3D}"/>
    <cellStyle name="Normal 3 6 15" xfId="12110" xr:uid="{15142ED5-BBB9-4D2A-8655-F7029E5E3FE7}"/>
    <cellStyle name="Normal 3 6 2" xfId="12111" xr:uid="{94FF4E51-CF28-4801-B6DF-F4A4A331DF8C}"/>
    <cellStyle name="Normal 3 6 2 10" xfId="12112" xr:uid="{8C990144-1643-4CD0-8A45-81165A900524}"/>
    <cellStyle name="Normal 3 6 2 11" xfId="12113" xr:uid="{CF8CE07E-DC57-44F8-ABCF-318F028942A8}"/>
    <cellStyle name="Normal 3 6 2 12" xfId="12114" xr:uid="{DA962CC8-BB07-43BF-B346-917854D3F436}"/>
    <cellStyle name="Normal 3 6 2 13" xfId="12115" xr:uid="{C6F9E844-5E09-4776-B74A-66648F9D8DA0}"/>
    <cellStyle name="Normal 3 6 2 2" xfId="12116" xr:uid="{2738E88C-6139-4550-8C97-BAD416D17866}"/>
    <cellStyle name="Normal 3 6 2 2 10" xfId="12117" xr:uid="{3BA6F203-1774-4857-B163-D983A4FD6A46}"/>
    <cellStyle name="Normal 3 6 2 2 11" xfId="12118" xr:uid="{D77385E3-92E4-4E67-BCA3-95E1E6345D10}"/>
    <cellStyle name="Normal 3 6 2 2 2" xfId="12119" xr:uid="{881CB733-4895-4746-BB7A-2CC12B65D04A}"/>
    <cellStyle name="Normal 3 6 2 2 2 2" xfId="12120" xr:uid="{E1D0537B-E89B-4207-BB45-F7D7DCDD80B4}"/>
    <cellStyle name="Normal 3 6 2 2 2 2 2" xfId="12121" xr:uid="{AE0A6FA1-3D40-412B-94B7-11AD85EC1997}"/>
    <cellStyle name="Normal 3 6 2 2 2 3" xfId="12122" xr:uid="{4C350361-4529-4EE5-9C4B-C2BDAFA62627}"/>
    <cellStyle name="Normal 3 6 2 2 2 4" xfId="12123" xr:uid="{0210BB61-6D19-4685-9284-B39AF959ED10}"/>
    <cellStyle name="Normal 3 6 2 2 2 5" xfId="12124" xr:uid="{F91D90FB-B73E-44BC-954E-BA1B85C2C4DA}"/>
    <cellStyle name="Normal 3 6 2 2 3" xfId="12125" xr:uid="{B6AF63BF-2B80-4EBF-9E02-36C793347656}"/>
    <cellStyle name="Normal 3 6 2 2 3 2" xfId="12126" xr:uid="{37B7670E-039E-412F-AE62-5C7A894254F9}"/>
    <cellStyle name="Normal 3 6 2 2 4" xfId="12127" xr:uid="{083836EF-52F5-4AA5-812D-B933A2197807}"/>
    <cellStyle name="Normal 3 6 2 2 5" xfId="12128" xr:uid="{40959045-239D-4E84-BCF8-9D89A4493861}"/>
    <cellStyle name="Normal 3 6 2 2 6" xfId="12129" xr:uid="{7A736EF5-2182-46C6-A903-FC9F1D92D451}"/>
    <cellStyle name="Normal 3 6 2 2 7" xfId="12130" xr:uid="{0E14B97D-7A0B-4E12-BC1A-685FE8409DE5}"/>
    <cellStyle name="Normal 3 6 2 2 8" xfId="12131" xr:uid="{B891C7F1-EFD8-4C8C-B09C-E2614BF79180}"/>
    <cellStyle name="Normal 3 6 2 2 9" xfId="12132" xr:uid="{82419482-32CC-427B-A41E-FF33C486BA97}"/>
    <cellStyle name="Normal 3 6 2 3" xfId="12133" xr:uid="{FCC56F7F-6DB9-4785-BCC7-46EDE8465517}"/>
    <cellStyle name="Normal 3 6 2 3 2" xfId="12134" xr:uid="{BA374033-B2B7-44B5-B967-2557BE619BEF}"/>
    <cellStyle name="Normal 3 6 2 3 2 2" xfId="12135" xr:uid="{52B636BC-DA76-4B77-A02D-88A4F50DF153}"/>
    <cellStyle name="Normal 3 6 2 3 3" xfId="12136" xr:uid="{50FA59F3-CA94-4F91-9647-B0D598AD094B}"/>
    <cellStyle name="Normal 3 6 2 3 4" xfId="12137" xr:uid="{9682D548-5443-45C9-BF1D-9A7B88DCCBB4}"/>
    <cellStyle name="Normal 3 6 2 3 5" xfId="12138" xr:uid="{A2EEC3B0-93BF-4500-9F1A-88E7DB8814BD}"/>
    <cellStyle name="Normal 3 6 2 4" xfId="12139" xr:uid="{664D3F3E-162D-4F0D-A7E6-D69BEA2390C8}"/>
    <cellStyle name="Normal 3 6 2 4 2" xfId="12140" xr:uid="{51489449-9CCB-4433-A42A-59C511C27FBF}"/>
    <cellStyle name="Normal 3 6 2 5" xfId="12141" xr:uid="{FFF2460F-99B3-4701-A514-B4ED5EA376B6}"/>
    <cellStyle name="Normal 3 6 2 6" xfId="12142" xr:uid="{3AE0673F-0604-44D2-8246-A69F64DB61C9}"/>
    <cellStyle name="Normal 3 6 2 7" xfId="12143" xr:uid="{F1B92C5D-380B-44C5-900A-9BE0BC869845}"/>
    <cellStyle name="Normal 3 6 2 8" xfId="12144" xr:uid="{5D44C1B4-88EA-4C02-B78F-2E69F9184683}"/>
    <cellStyle name="Normal 3 6 2 9" xfId="12145" xr:uid="{BF4A3BFB-34DF-423D-B417-DDFABA2CD08E}"/>
    <cellStyle name="Normal 3 6 3" xfId="12146" xr:uid="{5364FC28-9361-4BA9-B335-4C4EAAA83E25}"/>
    <cellStyle name="Normal 3 6 3 10" xfId="12147" xr:uid="{1F8DCB1C-8452-4952-B1DF-37F906C2693D}"/>
    <cellStyle name="Normal 3 6 3 11" xfId="12148" xr:uid="{0F832534-3842-4603-8B76-CC1D7C72503B}"/>
    <cellStyle name="Normal 3 6 3 2" xfId="12149" xr:uid="{0AE5D8B5-E5B7-4FF6-AFE7-C38C453365BD}"/>
    <cellStyle name="Normal 3 6 3 2 2" xfId="12150" xr:uid="{B19BB151-FF7C-4DEE-B5CC-675E6EBE2BE5}"/>
    <cellStyle name="Normal 3 6 3 2 2 2" xfId="12151" xr:uid="{139BF571-89B1-4736-BC06-BCBC257F5147}"/>
    <cellStyle name="Normal 3 6 3 2 3" xfId="12152" xr:uid="{AE993CDF-D8D6-402A-9C44-DDF3D57E8181}"/>
    <cellStyle name="Normal 3 6 3 2 4" xfId="12153" xr:uid="{095B2AA6-32B6-42C6-BDCB-BFB20F00109F}"/>
    <cellStyle name="Normal 3 6 3 2 5" xfId="12154" xr:uid="{9DACAF5E-AD21-4EAB-8453-47022999B1D6}"/>
    <cellStyle name="Normal 3 6 3 3" xfId="12155" xr:uid="{FC2CE1CA-CA5C-4AAE-AFF0-CE8412F17ED3}"/>
    <cellStyle name="Normal 3 6 3 3 2" xfId="12156" xr:uid="{7AB16CD2-EAAA-4E13-960E-99369D234199}"/>
    <cellStyle name="Normal 3 6 3 4" xfId="12157" xr:uid="{32F50BEF-ACD7-4510-A464-972A4276A835}"/>
    <cellStyle name="Normal 3 6 3 5" xfId="12158" xr:uid="{3A74BD09-C4AF-4700-9EB9-DE379DB281F1}"/>
    <cellStyle name="Normal 3 6 3 6" xfId="12159" xr:uid="{389AA714-DA2C-4C81-87A0-02395C71309D}"/>
    <cellStyle name="Normal 3 6 3 7" xfId="12160" xr:uid="{EE27F5EC-9F66-4A4B-AF3C-4F523A7B1A43}"/>
    <cellStyle name="Normal 3 6 3 8" xfId="12161" xr:uid="{B1466F67-97D0-4F82-921C-2B72355A13EE}"/>
    <cellStyle name="Normal 3 6 3 9" xfId="12162" xr:uid="{11B8D26E-8411-457D-B3D8-88DBCCB3E635}"/>
    <cellStyle name="Normal 3 6 4" xfId="12163" xr:uid="{FB862AE3-E8BC-431A-96C5-C8A2644F1886}"/>
    <cellStyle name="Normal 3 6 4 2" xfId="12164" xr:uid="{45FAF7A6-C7F3-48B6-A58E-84113260BE67}"/>
    <cellStyle name="Normal 3 6 4 2 2" xfId="12165" xr:uid="{14248C13-D802-4330-9A9E-0D97CC58AA3C}"/>
    <cellStyle name="Normal 3 6 4 3" xfId="12166" xr:uid="{6BF1F93E-93A3-459E-901E-B3510BE85A2C}"/>
    <cellStyle name="Normal 3 6 4 4" xfId="12167" xr:uid="{BA2C237D-8F19-42D7-ABBE-FEF41EA7F3B1}"/>
    <cellStyle name="Normal 3 6 4 5" xfId="12168" xr:uid="{1DB6EB4C-5E54-4EF2-B856-DAD7BBB9F151}"/>
    <cellStyle name="Normal 3 6 5" xfId="12169" xr:uid="{A583C345-166B-448D-8DE8-AD83AD0F1B6C}"/>
    <cellStyle name="Normal 3 6 5 2" xfId="12170" xr:uid="{B823D0EA-6E20-4E54-8406-066A0135AAB0}"/>
    <cellStyle name="Normal 3 6 6" xfId="12171" xr:uid="{2987DFFA-D204-4997-BD4C-38FC60F6677E}"/>
    <cellStyle name="Normal 3 6 7" xfId="12172" xr:uid="{E1EA65D5-275D-497C-B808-131A817A128D}"/>
    <cellStyle name="Normal 3 6 8" xfId="12173" xr:uid="{93139D00-BC5D-4DCD-B4EA-E241D0D0A0DD}"/>
    <cellStyle name="Normal 3 6 9" xfId="12174" xr:uid="{63307DD0-AFBE-401B-B177-A8BADB8D7C9E}"/>
    <cellStyle name="Normal 3 7" xfId="12175" xr:uid="{256DBA37-1B95-4402-A8BD-A3C22411B34C}"/>
    <cellStyle name="Normal 3 7 10" xfId="12176" xr:uid="{09FC6DF2-8B3D-4607-A02A-FAA21F7E82E9}"/>
    <cellStyle name="Normal 3 7 11" xfId="12177" xr:uid="{77FAD6CC-9271-4E7C-8336-FC84520087EE}"/>
    <cellStyle name="Normal 3 7 12" xfId="12178" xr:uid="{53739321-CDCD-488D-A7D5-DEEBA6C73FCF}"/>
    <cellStyle name="Normal 3 7 13" xfId="12179" xr:uid="{934BDB50-B482-43F0-A82C-002ABD61AC61}"/>
    <cellStyle name="Normal 3 7 14" xfId="12180" xr:uid="{FE776378-8102-4E10-87CD-196117815D72}"/>
    <cellStyle name="Normal 3 7 2" xfId="12181" xr:uid="{4C32BD93-AD68-46D3-A1BD-E04D94B7F42E}"/>
    <cellStyle name="Normal 3 7 2 10" xfId="12182" xr:uid="{2602285E-42D8-411A-AB3E-3D61770016DF}"/>
    <cellStyle name="Normal 3 7 2 11" xfId="12183" xr:uid="{75BC9CD8-A804-454C-8E11-16484DECC8CC}"/>
    <cellStyle name="Normal 3 7 2 12" xfId="12184" xr:uid="{8DF3B777-A645-4162-AE74-CC3A0B6C4EA0}"/>
    <cellStyle name="Normal 3 7 2 13" xfId="12185" xr:uid="{76ED0E2E-ABDC-44CD-B3BB-A2BC35C1E284}"/>
    <cellStyle name="Normal 3 7 2 2" xfId="12186" xr:uid="{47F9A0B4-9125-4B64-83EC-727E75218FE1}"/>
    <cellStyle name="Normal 3 7 2 2 10" xfId="12187" xr:uid="{E7B9EDEB-ABB7-4C57-862E-112163F044C9}"/>
    <cellStyle name="Normal 3 7 2 2 11" xfId="12188" xr:uid="{CF6BE817-2F1B-4587-BF5E-B487B078ECBD}"/>
    <cellStyle name="Normal 3 7 2 2 2" xfId="12189" xr:uid="{C1D3B4D3-F5FE-4A98-976F-C266474096C4}"/>
    <cellStyle name="Normal 3 7 2 2 2 2" xfId="12190" xr:uid="{260F6732-6F0B-4BCD-99A6-70A9BFBA1EF7}"/>
    <cellStyle name="Normal 3 7 2 2 2 2 2" xfId="12191" xr:uid="{1EE83427-7052-4F94-86B7-AC6FE1F4D9FE}"/>
    <cellStyle name="Normal 3 7 2 2 2 3" xfId="12192" xr:uid="{12327E23-075E-4532-B8B3-4A41D2977DDC}"/>
    <cellStyle name="Normal 3 7 2 2 2 4" xfId="12193" xr:uid="{79E0BA35-F73D-4524-B584-E748575FEA28}"/>
    <cellStyle name="Normal 3 7 2 2 2 5" xfId="12194" xr:uid="{EC2D4283-DCC8-4B2F-BAF2-79D8C5FD0C31}"/>
    <cellStyle name="Normal 3 7 2 2 3" xfId="12195" xr:uid="{DCB154E4-E0F7-4318-9A83-46ED2293F5DF}"/>
    <cellStyle name="Normal 3 7 2 2 3 2" xfId="12196" xr:uid="{DEDECFAE-0BFF-4BE2-A91A-2A545CE75010}"/>
    <cellStyle name="Normal 3 7 2 2 4" xfId="12197" xr:uid="{E54E65BF-53C3-4223-9DC1-779BD9335EAB}"/>
    <cellStyle name="Normal 3 7 2 2 5" xfId="12198" xr:uid="{AAE00E49-46F2-4F87-B221-CCD5D3A56061}"/>
    <cellStyle name="Normal 3 7 2 2 6" xfId="12199" xr:uid="{0E842FE3-9F41-4298-A134-A198C6B1ACAD}"/>
    <cellStyle name="Normal 3 7 2 2 7" xfId="12200" xr:uid="{B9D0F5C5-85D2-4DAF-BA21-58F094153FD2}"/>
    <cellStyle name="Normal 3 7 2 2 8" xfId="12201" xr:uid="{82872ED4-5F0D-4E27-957C-F17B989ECA39}"/>
    <cellStyle name="Normal 3 7 2 2 9" xfId="12202" xr:uid="{A8B52A35-1BCF-4CAD-8414-168098E32470}"/>
    <cellStyle name="Normal 3 7 2 3" xfId="12203" xr:uid="{6B73D79F-4E6A-4C2D-B004-1652BE9D68BB}"/>
    <cellStyle name="Normal 3 7 2 3 2" xfId="12204" xr:uid="{C4AD3958-EC5C-4BCE-A16A-D03EE02575D5}"/>
    <cellStyle name="Normal 3 7 2 3 2 2" xfId="12205" xr:uid="{D8AE0312-DD84-468E-93B5-60C34746485B}"/>
    <cellStyle name="Normal 3 7 2 3 3" xfId="12206" xr:uid="{8E193BF3-3566-4CD6-84F8-F28826425A8B}"/>
    <cellStyle name="Normal 3 7 2 3 4" xfId="12207" xr:uid="{428614E8-51B1-47FD-A6A3-3C7A0477661D}"/>
    <cellStyle name="Normal 3 7 2 3 5" xfId="12208" xr:uid="{FB0CF0D6-7978-42FB-9291-1F12BAB86D9D}"/>
    <cellStyle name="Normal 3 7 2 4" xfId="12209" xr:uid="{30369B49-7F3D-45CB-B1BE-C717C2FF97BB}"/>
    <cellStyle name="Normal 3 7 2 4 2" xfId="12210" xr:uid="{44AB1DD0-E896-4A90-BAF1-89790C09345E}"/>
    <cellStyle name="Normal 3 7 2 5" xfId="12211" xr:uid="{F4DFD9BB-F73E-47D4-B6C1-D0A0CC5CEA9D}"/>
    <cellStyle name="Normal 3 7 2 6" xfId="12212" xr:uid="{A9D577E7-C216-433B-ACFB-0209972A88D4}"/>
    <cellStyle name="Normal 3 7 2 7" xfId="12213" xr:uid="{16D1122F-AEB6-4FBC-8BCE-69DA59909A02}"/>
    <cellStyle name="Normal 3 7 2 8" xfId="12214" xr:uid="{24079482-B44D-4F3C-9B27-4D1B17D53D94}"/>
    <cellStyle name="Normal 3 7 2 9" xfId="12215" xr:uid="{53147EFB-CE58-45C6-814D-63BCED263821}"/>
    <cellStyle name="Normal 3 7 3" xfId="12216" xr:uid="{AF3F138D-126C-4B90-818F-E5668C5838E9}"/>
    <cellStyle name="Normal 3 7 3 10" xfId="12217" xr:uid="{90D0DEA6-9066-44E0-B6A7-8F4D1FD5A485}"/>
    <cellStyle name="Normal 3 7 3 11" xfId="12218" xr:uid="{D262A42F-37AF-4F79-861A-9C66550E367D}"/>
    <cellStyle name="Normal 3 7 3 2" xfId="12219" xr:uid="{7C19233A-F654-4F42-B684-CA98FF034E3B}"/>
    <cellStyle name="Normal 3 7 3 2 2" xfId="12220" xr:uid="{AD01B7D8-36B1-464B-A4CF-A61204248875}"/>
    <cellStyle name="Normal 3 7 3 2 2 2" xfId="12221" xr:uid="{D4E3B79F-9C73-4BCF-940A-06A0E4721F77}"/>
    <cellStyle name="Normal 3 7 3 2 3" xfId="12222" xr:uid="{6822CED2-2B32-45D2-BC0F-F4E65BA4C0DB}"/>
    <cellStyle name="Normal 3 7 3 2 4" xfId="12223" xr:uid="{80B0D87F-5172-4455-B23C-BF539487B079}"/>
    <cellStyle name="Normal 3 7 3 2 5" xfId="12224" xr:uid="{C6CD5D6E-AD53-4DB5-A5E2-0FB0378EDCC6}"/>
    <cellStyle name="Normal 3 7 3 3" xfId="12225" xr:uid="{AD3BAAAA-4A13-4672-8F63-014E082BDE7C}"/>
    <cellStyle name="Normal 3 7 3 3 2" xfId="12226" xr:uid="{1394A0C2-E8DE-4F94-8438-3EF76C9540F9}"/>
    <cellStyle name="Normal 3 7 3 4" xfId="12227" xr:uid="{F3B623B6-88F3-4ADE-A8E3-A975CBD6A3D1}"/>
    <cellStyle name="Normal 3 7 3 5" xfId="12228" xr:uid="{29044192-0ADB-43EC-8B7F-4EFEF176DC76}"/>
    <cellStyle name="Normal 3 7 3 6" xfId="12229" xr:uid="{86BC1A35-41A8-4312-A319-371095AAA7CB}"/>
    <cellStyle name="Normal 3 7 3 7" xfId="12230" xr:uid="{53E426F2-676B-4457-BEAE-0C1C7AB547DC}"/>
    <cellStyle name="Normal 3 7 3 8" xfId="12231" xr:uid="{E02ADB22-2BC7-4238-A5E3-75551C0E8923}"/>
    <cellStyle name="Normal 3 7 3 9" xfId="12232" xr:uid="{FA41ED62-A1DB-4F21-A8BC-B9EAEE6BFA7A}"/>
    <cellStyle name="Normal 3 7 4" xfId="12233" xr:uid="{94B9EFAF-AE91-45AC-BEBE-5271652EEA94}"/>
    <cellStyle name="Normal 3 7 4 2" xfId="12234" xr:uid="{3714BD56-F881-4131-821F-4F5AE26355B5}"/>
    <cellStyle name="Normal 3 7 4 2 2" xfId="12235" xr:uid="{B85BF435-D593-4469-BE30-19B7536E96DF}"/>
    <cellStyle name="Normal 3 7 4 3" xfId="12236" xr:uid="{0E9057CC-2461-472E-BA47-50085719E68B}"/>
    <cellStyle name="Normal 3 7 4 4" xfId="12237" xr:uid="{730E7BAD-F903-424B-93E6-2F1537101022}"/>
    <cellStyle name="Normal 3 7 4 5" xfId="12238" xr:uid="{939B2C2C-4BE3-4035-B7C9-B430B84925E8}"/>
    <cellStyle name="Normal 3 7 5" xfId="12239" xr:uid="{A0C68561-15CF-419D-A1C0-691504F0EB48}"/>
    <cellStyle name="Normal 3 7 5 2" xfId="12240" xr:uid="{FF2CAB60-3CDF-4D67-BFBD-00518D492859}"/>
    <cellStyle name="Normal 3 7 6" xfId="12241" xr:uid="{1259FAF0-170D-47ED-B4C4-32E1810D3236}"/>
    <cellStyle name="Normal 3 7 7" xfId="12242" xr:uid="{B3B1B3E3-B7C1-42C1-B07C-7A83B8AA6755}"/>
    <cellStyle name="Normal 3 7 8" xfId="12243" xr:uid="{02523F6C-6390-4F34-9DBD-5271AEBE8C80}"/>
    <cellStyle name="Normal 3 7 9" xfId="12244" xr:uid="{AA2FD1BD-824B-4BA2-A975-2422B502575F}"/>
    <cellStyle name="Normal 3 8" xfId="12245" xr:uid="{FA23190E-0BFC-48F9-90DA-0B7AD5D1C488}"/>
    <cellStyle name="Normal 3 8 10" xfId="12246" xr:uid="{E30E7B39-046F-4BBD-AC2F-7F3540043417}"/>
    <cellStyle name="Normal 3 8 11" xfId="12247" xr:uid="{92223999-0E2E-4B3D-8C97-94A4AA3F7DB6}"/>
    <cellStyle name="Normal 3 8 12" xfId="12248" xr:uid="{D621FD98-2A62-4A72-94E4-DB4653B89246}"/>
    <cellStyle name="Normal 3 8 13" xfId="12249" xr:uid="{53550D9B-E5D5-46B1-B13B-0F98D8BFA8F7}"/>
    <cellStyle name="Normal 3 8 14" xfId="12250" xr:uid="{F7839583-2CA7-42E0-98D3-687F03B04001}"/>
    <cellStyle name="Normal 3 8 2" xfId="12251" xr:uid="{A8932804-C20E-4192-B87E-9FD6745B1BB5}"/>
    <cellStyle name="Normal 3 8 2 10" xfId="12252" xr:uid="{19610B89-4701-49DC-A653-590B6004EB22}"/>
    <cellStyle name="Normal 3 8 2 11" xfId="12253" xr:uid="{6463C965-B1CC-483B-87CB-F9E47D30DDB0}"/>
    <cellStyle name="Normal 3 8 2 12" xfId="12254" xr:uid="{4431B4A7-D657-4426-9D96-0CB1600A700D}"/>
    <cellStyle name="Normal 3 8 2 13" xfId="12255" xr:uid="{81A3168E-EFCC-49BB-9F76-13A426B1ACD8}"/>
    <cellStyle name="Normal 3 8 2 2" xfId="12256" xr:uid="{E54C1976-FB47-4886-9BC1-9478582FC868}"/>
    <cellStyle name="Normal 3 8 2 2 10" xfId="12257" xr:uid="{BB0A7A29-BD45-4E70-B83F-9D7D021F660C}"/>
    <cellStyle name="Normal 3 8 2 2 11" xfId="12258" xr:uid="{5184D966-5F07-486C-83C0-A414B0DDBFCB}"/>
    <cellStyle name="Normal 3 8 2 2 2" xfId="12259" xr:uid="{921293B1-EE67-4C74-9538-0540277FE1DF}"/>
    <cellStyle name="Normal 3 8 2 2 2 2" xfId="12260" xr:uid="{74D23D36-5DC7-4083-9B18-E50D9B011A2F}"/>
    <cellStyle name="Normal 3 8 2 2 2 2 2" xfId="12261" xr:uid="{FF5947F3-5238-4255-9AFE-4B4DC1F423C2}"/>
    <cellStyle name="Normal 3 8 2 2 2 3" xfId="12262" xr:uid="{7C5CEC9F-ABC8-40BD-A05D-312884F775DF}"/>
    <cellStyle name="Normal 3 8 2 2 2 4" xfId="12263" xr:uid="{5DB29C34-5D93-43AC-B2D6-D2A1C17A53FC}"/>
    <cellStyle name="Normal 3 8 2 2 2 5" xfId="12264" xr:uid="{FC6D4392-3918-42E9-BCC4-021CD936D821}"/>
    <cellStyle name="Normal 3 8 2 2 3" xfId="12265" xr:uid="{647E4DED-264F-40CC-9E0D-B4B51B36D996}"/>
    <cellStyle name="Normal 3 8 2 2 3 2" xfId="12266" xr:uid="{2A5A1572-DACD-44C6-8685-C016C1C89552}"/>
    <cellStyle name="Normal 3 8 2 2 4" xfId="12267" xr:uid="{CADF50F1-4A53-45E8-B9CE-730C92F55CFC}"/>
    <cellStyle name="Normal 3 8 2 2 5" xfId="12268" xr:uid="{92B9013B-8F8E-45A7-B36D-45F0321D16A5}"/>
    <cellStyle name="Normal 3 8 2 2 6" xfId="12269" xr:uid="{29CB7D4F-F261-4A13-AB38-28338A3EDB76}"/>
    <cellStyle name="Normal 3 8 2 2 7" xfId="12270" xr:uid="{B81136E9-6F41-4339-A78E-E76DD4BA51F9}"/>
    <cellStyle name="Normal 3 8 2 2 8" xfId="12271" xr:uid="{498F8516-E779-48E5-9025-6F1530CFF5E9}"/>
    <cellStyle name="Normal 3 8 2 2 9" xfId="12272" xr:uid="{7426F40F-E0E1-48C9-B531-FAF85F0EB6B2}"/>
    <cellStyle name="Normal 3 8 2 3" xfId="12273" xr:uid="{AE2A96EA-9C53-4928-A43E-2257F0CA31D3}"/>
    <cellStyle name="Normal 3 8 2 3 2" xfId="12274" xr:uid="{35B29FDB-ABC4-40DA-B6E3-9553DF80936E}"/>
    <cellStyle name="Normal 3 8 2 3 2 2" xfId="12275" xr:uid="{AB7256D2-DAAC-4460-9F45-1C38D4D1F148}"/>
    <cellStyle name="Normal 3 8 2 3 3" xfId="12276" xr:uid="{50108849-C5DE-4181-B97B-6648BB51DE59}"/>
    <cellStyle name="Normal 3 8 2 3 4" xfId="12277" xr:uid="{6F7CF50D-36E8-4B95-9065-BB23569D4EFF}"/>
    <cellStyle name="Normal 3 8 2 3 5" xfId="12278" xr:uid="{B2907976-883E-494D-B793-1A25849E0FF0}"/>
    <cellStyle name="Normal 3 8 2 4" xfId="12279" xr:uid="{1C9E7CBE-CB67-4DF6-9B9F-975E6F4DD6C5}"/>
    <cellStyle name="Normal 3 8 2 4 2" xfId="12280" xr:uid="{184A3DE4-F9FE-4B41-B9E1-C2ED678E27EC}"/>
    <cellStyle name="Normal 3 8 2 5" xfId="12281" xr:uid="{FC04F4AF-2989-493A-B909-42B9019544B1}"/>
    <cellStyle name="Normal 3 8 2 6" xfId="12282" xr:uid="{4435C598-262F-42DE-84E4-8C9C16EE49F5}"/>
    <cellStyle name="Normal 3 8 2 7" xfId="12283" xr:uid="{11F75A2E-8FEF-4A02-8A23-E36124A579A3}"/>
    <cellStyle name="Normal 3 8 2 8" xfId="12284" xr:uid="{E1E72154-2537-49D5-AB9A-B2FBFF98CA34}"/>
    <cellStyle name="Normal 3 8 2 9" xfId="12285" xr:uid="{BEF89D66-EE4E-48FB-AE32-9B05FD0DD344}"/>
    <cellStyle name="Normal 3 8 3" xfId="12286" xr:uid="{3A92527A-0BB2-4519-B66F-4AD31326CF64}"/>
    <cellStyle name="Normal 3 8 3 10" xfId="12287" xr:uid="{7C7848C2-B235-450A-BDF0-AF39D04DC5C1}"/>
    <cellStyle name="Normal 3 8 3 11" xfId="12288" xr:uid="{245F9F28-6F47-4210-9B94-50E75773B59E}"/>
    <cellStyle name="Normal 3 8 3 2" xfId="12289" xr:uid="{F46CA360-C844-49AC-B163-0B132AE7E76F}"/>
    <cellStyle name="Normal 3 8 3 2 2" xfId="12290" xr:uid="{10AC25B9-AD09-444C-A71F-F8A2CD16CCA9}"/>
    <cellStyle name="Normal 3 8 3 2 2 2" xfId="12291" xr:uid="{7025B3E9-18C9-46E4-BF9D-F6558BC95A02}"/>
    <cellStyle name="Normal 3 8 3 2 3" xfId="12292" xr:uid="{F3412B81-5C17-4F41-A914-D315F1971EA8}"/>
    <cellStyle name="Normal 3 8 3 2 4" xfId="12293" xr:uid="{4E45C563-1AF9-4E73-B645-DFA1B8783662}"/>
    <cellStyle name="Normal 3 8 3 2 5" xfId="12294" xr:uid="{1656978F-309E-4B08-ADED-ECCCC07F0310}"/>
    <cellStyle name="Normal 3 8 3 3" xfId="12295" xr:uid="{97B6ACBD-00A0-4C31-9967-EFFA7518F002}"/>
    <cellStyle name="Normal 3 8 3 3 2" xfId="12296" xr:uid="{E57CBFDD-099E-47BE-A26E-091E1D559E9F}"/>
    <cellStyle name="Normal 3 8 3 4" xfId="12297" xr:uid="{BAE3ACF7-D413-441C-A573-06CF1C35D5BC}"/>
    <cellStyle name="Normal 3 8 3 5" xfId="12298" xr:uid="{0CB5E50C-08A9-4ECB-8501-27D14587B689}"/>
    <cellStyle name="Normal 3 8 3 6" xfId="12299" xr:uid="{BBF1558E-6A72-459D-98CD-0E3CDF0C445E}"/>
    <cellStyle name="Normal 3 8 3 7" xfId="12300" xr:uid="{F0B961A5-4CB6-4F56-AC27-533654A04433}"/>
    <cellStyle name="Normal 3 8 3 8" xfId="12301" xr:uid="{6BB38B05-EB9F-4343-A17C-F5F3FD34B5C0}"/>
    <cellStyle name="Normal 3 8 3 9" xfId="12302" xr:uid="{E0DE9465-C903-42DD-BD81-D02E1162784C}"/>
    <cellStyle name="Normal 3 8 4" xfId="12303" xr:uid="{0E799FDB-973A-4F30-8C8E-21E1521DAC6B}"/>
    <cellStyle name="Normal 3 8 4 2" xfId="12304" xr:uid="{21AC290F-F478-43AE-975B-4A74E39DB8C9}"/>
    <cellStyle name="Normal 3 8 4 2 2" xfId="12305" xr:uid="{1449F744-08C9-437F-93B4-12659134E32B}"/>
    <cellStyle name="Normal 3 8 4 3" xfId="12306" xr:uid="{7B4F6139-5136-4CAC-8DFB-2053A921883D}"/>
    <cellStyle name="Normal 3 8 4 4" xfId="12307" xr:uid="{FA84B225-4635-4204-8A49-C0C668D71F12}"/>
    <cellStyle name="Normal 3 8 4 5" xfId="12308" xr:uid="{2209E815-5AFD-4FA3-A7D1-22A3A7379806}"/>
    <cellStyle name="Normal 3 8 5" xfId="12309" xr:uid="{5C629BAB-654C-4486-93FE-9C3AAC2CA433}"/>
    <cellStyle name="Normal 3 8 5 2" xfId="12310" xr:uid="{0AF125DB-607B-402A-83B6-211C00C8E76F}"/>
    <cellStyle name="Normal 3 8 6" xfId="12311" xr:uid="{26150365-561D-44F0-949A-4F52D6B25BE3}"/>
    <cellStyle name="Normal 3 8 7" xfId="12312" xr:uid="{6DCAC9C6-05E9-4E40-8FB6-2C9E9A501BCE}"/>
    <cellStyle name="Normal 3 8 8" xfId="12313" xr:uid="{02410E16-EAEE-4C74-B1B3-0D69FC919F79}"/>
    <cellStyle name="Normal 3 8 9" xfId="12314" xr:uid="{CF486C35-82A5-4228-B56B-27144CEE8D62}"/>
    <cellStyle name="Normal 3 9" xfId="12315" xr:uid="{4985E93D-B60F-4C1C-AED9-A8EF207E0C80}"/>
    <cellStyle name="Normal 3 9 10" xfId="12316" xr:uid="{70AAF4CD-3D55-4762-9D77-A31B36D85C79}"/>
    <cellStyle name="Normal 3 9 11" xfId="12317" xr:uid="{7CF551E1-6E0A-44BE-AB85-2D315B0092F2}"/>
    <cellStyle name="Normal 3 9 12" xfId="12318" xr:uid="{9ED0B79B-0DE3-4A2D-9FA7-194303BF739F}"/>
    <cellStyle name="Normal 3 9 13" xfId="12319" xr:uid="{6DB2B416-8D2D-41AB-BA81-033ABCDA3141}"/>
    <cellStyle name="Normal 3 9 14" xfId="12320" xr:uid="{BDCA2DF6-2B64-438E-B93E-3DDEB79B41E0}"/>
    <cellStyle name="Normal 3 9 2" xfId="12321" xr:uid="{9F8DAE57-7830-4D29-89E8-E378298A0C56}"/>
    <cellStyle name="Normal 3 9 2 10" xfId="12322" xr:uid="{1F2E67A1-3E09-40C8-BC2E-0E36755F3907}"/>
    <cellStyle name="Normal 3 9 2 11" xfId="12323" xr:uid="{3E8B97B5-79B8-4B6C-8A64-8F48BAF54DC3}"/>
    <cellStyle name="Normal 3 9 2 12" xfId="12324" xr:uid="{95B9B4CE-C6C6-42E7-8636-DAC3970EB074}"/>
    <cellStyle name="Normal 3 9 2 13" xfId="12325" xr:uid="{2A32B217-1FA8-4E8C-AED5-E4C22EBC0F03}"/>
    <cellStyle name="Normal 3 9 2 2" xfId="12326" xr:uid="{1D55A4F4-24E8-4E0C-8EEA-DC23500CE9FA}"/>
    <cellStyle name="Normal 3 9 2 2 10" xfId="12327" xr:uid="{4F261A3F-F1CA-4EEF-B619-6F260A528B39}"/>
    <cellStyle name="Normal 3 9 2 2 11" xfId="12328" xr:uid="{43A67231-884F-43AE-8AF6-961D28C38319}"/>
    <cellStyle name="Normal 3 9 2 2 2" xfId="12329" xr:uid="{E1233430-EAF9-4787-A85F-E00E432D703C}"/>
    <cellStyle name="Normal 3 9 2 2 2 2" xfId="12330" xr:uid="{32F6797D-5DEB-48A1-81E8-87C63A80290E}"/>
    <cellStyle name="Normal 3 9 2 2 2 2 2" xfId="12331" xr:uid="{03B6E00E-B79D-42DB-B4F1-C7D7DB90B3FF}"/>
    <cellStyle name="Normal 3 9 2 2 2 3" xfId="12332" xr:uid="{9BFE64CC-2B49-4FEA-BF16-8AD3FB168501}"/>
    <cellStyle name="Normal 3 9 2 2 2 4" xfId="12333" xr:uid="{730752E8-9F3A-4AA3-8F9F-2A3CC4A09D81}"/>
    <cellStyle name="Normal 3 9 2 2 2 5" xfId="12334" xr:uid="{4CB204D6-1ABB-4910-AC06-F8BA2417BFC6}"/>
    <cellStyle name="Normal 3 9 2 2 3" xfId="12335" xr:uid="{F1AFA936-E6B2-4300-B8B4-6DD3A3EAD515}"/>
    <cellStyle name="Normal 3 9 2 2 3 2" xfId="12336" xr:uid="{265C55B8-2971-4D0A-91F1-AE01C76B9BE7}"/>
    <cellStyle name="Normal 3 9 2 2 4" xfId="12337" xr:uid="{C286D6F7-F6EE-416B-A162-6E8800F3126F}"/>
    <cellStyle name="Normal 3 9 2 2 5" xfId="12338" xr:uid="{7B8F0558-58AB-4D0D-8501-EBBAEF86001B}"/>
    <cellStyle name="Normal 3 9 2 2 6" xfId="12339" xr:uid="{DB2BFB28-A005-4F2B-92C5-6DB8D44A4DE9}"/>
    <cellStyle name="Normal 3 9 2 2 7" xfId="12340" xr:uid="{E68BE633-FEF8-402A-9F2C-0A0067392F2F}"/>
    <cellStyle name="Normal 3 9 2 2 8" xfId="12341" xr:uid="{1F8A7275-9F01-48C8-A01F-7417731AFA0E}"/>
    <cellStyle name="Normal 3 9 2 2 9" xfId="12342" xr:uid="{418A855B-209F-4459-B790-8C97C9162724}"/>
    <cellStyle name="Normal 3 9 2 3" xfId="12343" xr:uid="{F17405C8-14AB-4529-991D-D91907664A1E}"/>
    <cellStyle name="Normal 3 9 2 3 2" xfId="12344" xr:uid="{13B3C62E-D312-413A-B528-737ECC873CD5}"/>
    <cellStyle name="Normal 3 9 2 3 2 2" xfId="12345" xr:uid="{341CA6C5-9B8B-4AD6-9345-BF3F58D03B56}"/>
    <cellStyle name="Normal 3 9 2 3 3" xfId="12346" xr:uid="{15144E5E-BE5D-4D1A-840B-E6CE32EF7828}"/>
    <cellStyle name="Normal 3 9 2 3 4" xfId="12347" xr:uid="{B116CEDD-EC9F-4EFC-8758-5BAEA631D216}"/>
    <cellStyle name="Normal 3 9 2 3 5" xfId="12348" xr:uid="{58B6789B-6608-4416-9F2E-A50CD3D73C06}"/>
    <cellStyle name="Normal 3 9 2 4" xfId="12349" xr:uid="{D4FEC33E-41FF-4738-B2CE-5997DF843475}"/>
    <cellStyle name="Normal 3 9 2 4 2" xfId="12350" xr:uid="{92E47030-86AD-4B72-B6AF-D9B050921594}"/>
    <cellStyle name="Normal 3 9 2 5" xfId="12351" xr:uid="{47572143-C9BE-4A56-9B51-A37C9DDE3898}"/>
    <cellStyle name="Normal 3 9 2 6" xfId="12352" xr:uid="{E67DA882-ACA9-46CD-8C73-CC500EB7B9AF}"/>
    <cellStyle name="Normal 3 9 2 7" xfId="12353" xr:uid="{41EE811C-581C-45B0-90B8-D98BF1905BB7}"/>
    <cellStyle name="Normal 3 9 2 8" xfId="12354" xr:uid="{E480142D-70D3-451C-96B1-703A3FBAA604}"/>
    <cellStyle name="Normal 3 9 2 9" xfId="12355" xr:uid="{6F5FECB1-3D30-4717-AD5F-CCB40470CB15}"/>
    <cellStyle name="Normal 3 9 3" xfId="12356" xr:uid="{60EA55A0-7875-4D6D-84E5-41628B2C3C14}"/>
    <cellStyle name="Normal 3 9 3 10" xfId="12357" xr:uid="{A1452118-03E0-4826-B1B7-23A43E2E64FC}"/>
    <cellStyle name="Normal 3 9 3 11" xfId="12358" xr:uid="{2105C19E-E926-4A88-A2F4-99142B93EBF8}"/>
    <cellStyle name="Normal 3 9 3 2" xfId="12359" xr:uid="{BBF88742-8540-4F58-9B0B-8CE324AF3931}"/>
    <cellStyle name="Normal 3 9 3 2 2" xfId="12360" xr:uid="{44EDE31E-EB36-4397-BFBA-99F0B6763627}"/>
    <cellStyle name="Normal 3 9 3 2 2 2" xfId="12361" xr:uid="{0D059DD1-F115-493F-BEF7-C7748357EAC4}"/>
    <cellStyle name="Normal 3 9 3 2 3" xfId="12362" xr:uid="{3A63CAF8-71A3-40D4-80EA-39930D57DC83}"/>
    <cellStyle name="Normal 3 9 3 2 4" xfId="12363" xr:uid="{40D34DEC-70D2-4F7B-881A-A7FA8DEE61D5}"/>
    <cellStyle name="Normal 3 9 3 2 5" xfId="12364" xr:uid="{E5C0351F-BFC7-4790-A5DC-83040142C0A5}"/>
    <cellStyle name="Normal 3 9 3 3" xfId="12365" xr:uid="{9C7F7EBC-F926-4FED-A38E-57C49DA1A778}"/>
    <cellStyle name="Normal 3 9 3 3 2" xfId="12366" xr:uid="{CBDE25AC-E5CB-4429-A472-E8BE5497962C}"/>
    <cellStyle name="Normal 3 9 3 4" xfId="12367" xr:uid="{779885F1-6C7C-478D-82D1-2E41DB57A9FD}"/>
    <cellStyle name="Normal 3 9 3 5" xfId="12368" xr:uid="{BE8A0949-3B86-46BF-BCDF-579E7053ABEC}"/>
    <cellStyle name="Normal 3 9 3 6" xfId="12369" xr:uid="{4227B780-3995-4818-B3D8-6FC1E8DE5DE9}"/>
    <cellStyle name="Normal 3 9 3 7" xfId="12370" xr:uid="{512FEA7A-8A79-4AF1-BB8D-DC6060897386}"/>
    <cellStyle name="Normal 3 9 3 8" xfId="12371" xr:uid="{FFC5D625-104C-4998-B841-3530D3C2D2F0}"/>
    <cellStyle name="Normal 3 9 3 9" xfId="12372" xr:uid="{F738431C-CF1E-4262-BE21-B1F3112D9968}"/>
    <cellStyle name="Normal 3 9 4" xfId="12373" xr:uid="{42490F32-A04A-4EE5-9ED7-3C21AF938AAD}"/>
    <cellStyle name="Normal 3 9 4 2" xfId="12374" xr:uid="{0E163918-2ABC-4A16-88E4-EA9C49F0D626}"/>
    <cellStyle name="Normal 3 9 4 2 2" xfId="12375" xr:uid="{2D330EF0-26E3-4869-9231-7ABAE55C84AF}"/>
    <cellStyle name="Normal 3 9 4 3" xfId="12376" xr:uid="{5F17BEC8-A5CD-40FA-B305-F7E0C29345B0}"/>
    <cellStyle name="Normal 3 9 4 4" xfId="12377" xr:uid="{C8B76A72-F94B-4B49-BCC1-B85267A0E1EB}"/>
    <cellStyle name="Normal 3 9 4 5" xfId="12378" xr:uid="{9B22BD1F-08F7-4B96-8839-DA018D8376D2}"/>
    <cellStyle name="Normal 3 9 5" xfId="12379" xr:uid="{C85FA13F-0A7D-4453-8C32-BD9F82C26538}"/>
    <cellStyle name="Normal 3 9 5 2" xfId="12380" xr:uid="{898B8461-02A7-4F7D-B9B6-DFCB7FA377A7}"/>
    <cellStyle name="Normal 3 9 6" xfId="12381" xr:uid="{1B2C028A-8F62-4CAA-BEFC-502C3C67475D}"/>
    <cellStyle name="Normal 3 9 7" xfId="12382" xr:uid="{5F370E50-CF53-445D-A7BC-A007B8DEA75C}"/>
    <cellStyle name="Normal 3 9 8" xfId="12383" xr:uid="{E63F151E-2C0D-4417-9C38-AB5840E3776C}"/>
    <cellStyle name="Normal 3 9 9" xfId="12384" xr:uid="{91551F24-BCAD-4755-AFB3-A2A7F3DB6A40}"/>
    <cellStyle name="Normal 30" xfId="12385" xr:uid="{43430BC4-5872-4F6B-94C3-22A60193EFCF}"/>
    <cellStyle name="Normal 30 2" xfId="12386" xr:uid="{699D1E14-81CA-46FB-8722-65B00E9380C1}"/>
    <cellStyle name="Normal 30 2 2" xfId="12387" xr:uid="{00ECE63B-A240-45D6-A5D6-D47365F52DA1}"/>
    <cellStyle name="Normal 30 3" xfId="12388" xr:uid="{D8FBB5AB-4CBD-4A6F-BD73-0EDBA85F1EC7}"/>
    <cellStyle name="Normal 30 4" xfId="12389" xr:uid="{B610804C-28DA-4EEF-99DF-3D9148949956}"/>
    <cellStyle name="Normal 31" xfId="12390" xr:uid="{0BA845CF-77CD-487D-A732-ADA366749CF9}"/>
    <cellStyle name="Normal 31 10" xfId="12391" xr:uid="{FC5ADB66-9570-4532-AD75-7CE57F902AC5}"/>
    <cellStyle name="Normal 31 11" xfId="12392" xr:uid="{B7C3FE04-5DB9-42A7-99C6-4217C81EFEAD}"/>
    <cellStyle name="Normal 31 12" xfId="12393" xr:uid="{36F9DC70-F347-4F25-B229-17676ABFB6A6}"/>
    <cellStyle name="Normal 31 13" xfId="12394" xr:uid="{3BB942C4-87C8-477F-8CA4-9C40D454C124}"/>
    <cellStyle name="Normal 31 14" xfId="12395" xr:uid="{457DF9E3-B8A7-445B-9489-ED296973853C}"/>
    <cellStyle name="Normal 31 15" xfId="12396" xr:uid="{33760236-0C2E-4681-92F9-8D1EF2A7332B}"/>
    <cellStyle name="Normal 31 2" xfId="12397" xr:uid="{7464C62D-3A49-4F9B-9EEE-E28E6DAF8344}"/>
    <cellStyle name="Normal 31 2 10" xfId="12398" xr:uid="{32ACE0E2-A228-44C0-A79D-47339910402D}"/>
    <cellStyle name="Normal 31 2 11" xfId="12399" xr:uid="{8C62D4D1-2ED0-49BF-9318-174FD7B6E19B}"/>
    <cellStyle name="Normal 31 2 12" xfId="12400" xr:uid="{9A89916B-52B8-4234-B816-DF9AFE3537E9}"/>
    <cellStyle name="Normal 31 2 13" xfId="12401" xr:uid="{61B0FCE2-3C6D-40F4-BBAF-594628A48F27}"/>
    <cellStyle name="Normal 31 2 14" xfId="12402" xr:uid="{57FB8105-E482-4605-8949-1D965A57BAB1}"/>
    <cellStyle name="Normal 31 2 2" xfId="12403" xr:uid="{5A1EDDCF-9B24-478C-856A-B5C45B02A9BC}"/>
    <cellStyle name="Normal 31 2 2 10" xfId="12404" xr:uid="{73838B4B-5301-4BA7-90EC-144C6175ABE8}"/>
    <cellStyle name="Normal 31 2 2 11" xfId="12405" xr:uid="{C48B5D53-14EE-4B71-903D-5ADBFC38A614}"/>
    <cellStyle name="Normal 31 2 2 2" xfId="12406" xr:uid="{B0731E63-73C2-4344-9AD5-E0666E2F3F17}"/>
    <cellStyle name="Normal 31 2 2 2 2" xfId="12407" xr:uid="{67C12EE7-D45A-47C0-B042-50EF08AE5D25}"/>
    <cellStyle name="Normal 31 2 2 2 2 2" xfId="12408" xr:uid="{18CE063C-C959-4686-85C6-92BE4ACE69B7}"/>
    <cellStyle name="Normal 31 2 2 2 3" xfId="12409" xr:uid="{C5F3C330-747C-4699-BAC2-CD2B33292327}"/>
    <cellStyle name="Normal 31 2 2 2 4" xfId="12410" xr:uid="{2A318256-4943-4365-8361-B30F2E2E27DE}"/>
    <cellStyle name="Normal 31 2 2 2 5" xfId="12411" xr:uid="{2D69B803-4DE1-4018-9A18-A655CDD49172}"/>
    <cellStyle name="Normal 31 2 2 3" xfId="12412" xr:uid="{A27F0077-64E1-4DC9-997F-2335875C9593}"/>
    <cellStyle name="Normal 31 2 2 3 2" xfId="12413" xr:uid="{86955631-7468-4746-9BA1-985B77D2D990}"/>
    <cellStyle name="Normal 31 2 2 4" xfId="12414" xr:uid="{87BED536-A5DD-46B5-85B3-9E228AF71860}"/>
    <cellStyle name="Normal 31 2 2 5" xfId="12415" xr:uid="{8A6EC42C-BF68-4CF6-81D4-877DD35BC36C}"/>
    <cellStyle name="Normal 31 2 2 6" xfId="12416" xr:uid="{7081D13A-68F1-4B2D-A848-949058ED8089}"/>
    <cellStyle name="Normal 31 2 2 7" xfId="12417" xr:uid="{4B81F8C6-EB79-4876-9D1C-A9927F50DF6F}"/>
    <cellStyle name="Normal 31 2 2 8" xfId="12418" xr:uid="{58344E64-980A-420C-A5D6-9EDC89E2001E}"/>
    <cellStyle name="Normal 31 2 2 9" xfId="12419" xr:uid="{C073187B-2172-4395-A3DA-05BE2C23E8DD}"/>
    <cellStyle name="Normal 31 2 3" xfId="12420" xr:uid="{E576A5AD-40AB-475C-B70F-682528D7E84A}"/>
    <cellStyle name="Normal 31 2 3 2" xfId="12421" xr:uid="{F9C0747C-3CF0-4419-9BF1-2B28D1513817}"/>
    <cellStyle name="Normal 31 2 3 2 2" xfId="12422" xr:uid="{D608B97E-35B8-4CCB-AC46-F77566EBCA66}"/>
    <cellStyle name="Normal 31 2 3 3" xfId="12423" xr:uid="{A3AAA954-48B9-4630-8EAA-9F3A6E6D3F94}"/>
    <cellStyle name="Normal 31 2 3 4" xfId="12424" xr:uid="{095B9256-58C7-4291-A1C4-123BCB7FE1D3}"/>
    <cellStyle name="Normal 31 2 3 5" xfId="12425" xr:uid="{279DAF7A-F25B-42AC-933A-47B3396DC037}"/>
    <cellStyle name="Normal 31 2 4" xfId="12426" xr:uid="{A1F7A459-5D86-48C6-B44C-FCC619A07A66}"/>
    <cellStyle name="Normal 31 2 4 2" xfId="12427" xr:uid="{4AFE01F0-9060-40E9-BD5F-07D8A2B2608C}"/>
    <cellStyle name="Normal 31 2 5" xfId="12428" xr:uid="{7DC145EF-318A-4A71-A83E-82DA158D98FC}"/>
    <cellStyle name="Normal 31 2 6" xfId="12429" xr:uid="{4082020B-8AB9-4E3E-9885-3F60A2A404E5}"/>
    <cellStyle name="Normal 31 2 7" xfId="12430" xr:uid="{18240781-F4CE-4D01-9395-77D8838875BC}"/>
    <cellStyle name="Normal 31 2 8" xfId="12431" xr:uid="{7870DECA-B0AD-4253-A87A-21B7122F4F60}"/>
    <cellStyle name="Normal 31 2 9" xfId="12432" xr:uid="{42E99F90-3B8C-425F-88DB-099B75A44BD3}"/>
    <cellStyle name="Normal 31 3" xfId="12433" xr:uid="{59A09E3D-BF3B-4DAE-8833-E836B83250A0}"/>
    <cellStyle name="Normal 31 3 10" xfId="12434" xr:uid="{9594A5BF-6A76-42D2-A17E-477A5F6BB6BB}"/>
    <cellStyle name="Normal 31 3 11" xfId="12435" xr:uid="{998F9496-0357-48F2-8516-E5CDBD4D3550}"/>
    <cellStyle name="Normal 31 3 2" xfId="12436" xr:uid="{67A26AE0-5F74-4BF4-A659-ED8724FA95F2}"/>
    <cellStyle name="Normal 31 3 2 2" xfId="12437" xr:uid="{00885233-DBCB-46EB-A338-89A01BDF45FB}"/>
    <cellStyle name="Normal 31 3 2 2 2" xfId="12438" xr:uid="{27983907-3F69-4865-BB5A-426EDD441B73}"/>
    <cellStyle name="Normal 31 3 2 3" xfId="12439" xr:uid="{CB937924-7F36-4056-81DD-24018AC50682}"/>
    <cellStyle name="Normal 31 3 2 4" xfId="12440" xr:uid="{E0B930E6-D6B3-4C9A-A066-F91CF8BE3002}"/>
    <cellStyle name="Normal 31 3 2 5" xfId="12441" xr:uid="{F9949065-B1A1-4AEE-AE8F-4A134DD5224C}"/>
    <cellStyle name="Normal 31 3 3" xfId="12442" xr:uid="{C50D26D8-A21E-44B9-967B-7EF5189F8825}"/>
    <cellStyle name="Normal 31 3 3 2" xfId="12443" xr:uid="{7AA73479-5D5C-420F-A3D8-D0B08CEB9156}"/>
    <cellStyle name="Normal 31 3 4" xfId="12444" xr:uid="{C8021E06-80C8-4CAE-82E7-8DF1F725A13C}"/>
    <cellStyle name="Normal 31 3 5" xfId="12445" xr:uid="{C4FFF6D4-4A77-44EB-A9C5-1BBF066A3196}"/>
    <cellStyle name="Normal 31 3 6" xfId="12446" xr:uid="{D4E318FF-5D56-4EFE-B3F6-35AF0F1740F0}"/>
    <cellStyle name="Normal 31 3 7" xfId="12447" xr:uid="{88E93443-14F6-4DAF-BEF5-C31904EBF7F9}"/>
    <cellStyle name="Normal 31 3 8" xfId="12448" xr:uid="{AADA6317-513E-4EE3-B715-EB44EE5398C2}"/>
    <cellStyle name="Normal 31 3 9" xfId="12449" xr:uid="{D300EB56-B166-46FB-A3B7-DA103C9AD974}"/>
    <cellStyle name="Normal 31 4" xfId="12450" xr:uid="{015D8E5B-0FEA-4070-94A3-3F9223DA7D73}"/>
    <cellStyle name="Normal 31 4 2" xfId="12451" xr:uid="{60A843BA-2B30-47CF-9772-414B45C5FDE5}"/>
    <cellStyle name="Normal 31 4 2 2" xfId="12452" xr:uid="{9F8CF336-14C5-4C13-A9B5-5F5CBF5AD336}"/>
    <cellStyle name="Normal 31 4 3" xfId="12453" xr:uid="{93997944-716C-4531-A9C9-2F20A480C844}"/>
    <cellStyle name="Normal 31 4 4" xfId="12454" xr:uid="{D6C87555-ABB5-4613-BF51-9408F0A74F55}"/>
    <cellStyle name="Normal 31 4 5" xfId="12455" xr:uid="{9B7B96A6-D695-4282-BE6A-F02F5EA5D1F1}"/>
    <cellStyle name="Normal 31 5" xfId="12456" xr:uid="{F9D8C077-F562-46C1-A44D-CB524FCEC1C3}"/>
    <cellStyle name="Normal 31 5 2" xfId="12457" xr:uid="{4B122589-3ADE-43D5-BA6B-3C9F3CFF875E}"/>
    <cellStyle name="Normal 31 6" xfId="12458" xr:uid="{B3A7D83F-EC01-4555-A2D0-1D4E7A86C415}"/>
    <cellStyle name="Normal 31 7" xfId="12459" xr:uid="{1802DB4D-7968-4595-87A3-F6AC7E9A8DCD}"/>
    <cellStyle name="Normal 31 8" xfId="12460" xr:uid="{715A4605-ACF7-4280-8AE8-D6714836BCB7}"/>
    <cellStyle name="Normal 31 9" xfId="12461" xr:uid="{8E690A7C-5B50-4C0D-BEAF-602D784EF56E}"/>
    <cellStyle name="Normal 32" xfId="12462" xr:uid="{46CC106A-0D15-44AC-ABBD-F69B2FB50535}"/>
    <cellStyle name="Normal 32 10" xfId="12463" xr:uid="{A86E398D-88A5-44EE-8CB8-6D3B4F42F9DE}"/>
    <cellStyle name="Normal 32 11" xfId="12464" xr:uid="{C57B0D17-EC5C-40D0-87A3-EEB67B8E3D24}"/>
    <cellStyle name="Normal 32 12" xfId="12465" xr:uid="{0F6EC288-DF9B-4485-8C7D-25E3C08758B1}"/>
    <cellStyle name="Normal 32 13" xfId="12466" xr:uid="{BD479096-F247-4B50-B3F1-05A203B78CCA}"/>
    <cellStyle name="Normal 32 14" xfId="12467" xr:uid="{96076D61-A39F-4B7B-B878-D7348221E785}"/>
    <cellStyle name="Normal 32 15" xfId="12468" xr:uid="{0DE9CAEC-FB90-4518-877E-760C18809D92}"/>
    <cellStyle name="Normal 32 2" xfId="12469" xr:uid="{D12E04D7-7693-435A-ADD6-7D54F126A306}"/>
    <cellStyle name="Normal 32 2 10" xfId="12470" xr:uid="{AD222EB2-1F18-472F-8629-6AE49F3E4C94}"/>
    <cellStyle name="Normal 32 2 11" xfId="12471" xr:uid="{B70CA3C6-5A4F-4A89-B2E8-35327FA1D6EC}"/>
    <cellStyle name="Normal 32 2 12" xfId="12472" xr:uid="{FE767D2B-5D18-49B5-BA89-9DAB63F844C1}"/>
    <cellStyle name="Normal 32 2 13" xfId="12473" xr:uid="{F58B5BA2-D945-4DD6-9DEF-2434D6D225D8}"/>
    <cellStyle name="Normal 32 2 14" xfId="12474" xr:uid="{44AE478E-45B0-46F5-A80D-99DDBD1E0E25}"/>
    <cellStyle name="Normal 32 2 2" xfId="12475" xr:uid="{BFDD7A2E-8170-4055-A8F9-7A84420445E0}"/>
    <cellStyle name="Normal 32 2 2 10" xfId="12476" xr:uid="{37AE56B6-B0C4-4B96-A11F-ADBCBCB6FF15}"/>
    <cellStyle name="Normal 32 2 2 11" xfId="12477" xr:uid="{E345AF27-15BC-4D67-96DC-50EB049A0F8E}"/>
    <cellStyle name="Normal 32 2 2 2" xfId="12478" xr:uid="{E7D3775E-B952-4ECF-9A57-5AF8D634D266}"/>
    <cellStyle name="Normal 32 2 2 2 2" xfId="12479" xr:uid="{525238BF-BFD6-4D26-945A-241903DCFCD0}"/>
    <cellStyle name="Normal 32 2 2 2 2 2" xfId="12480" xr:uid="{C51C0C15-430A-49DD-98A5-59B0E0241EFC}"/>
    <cellStyle name="Normal 32 2 2 2 3" xfId="12481" xr:uid="{82525E4B-3C9A-457E-8B2D-19EF7B865330}"/>
    <cellStyle name="Normal 32 2 2 2 4" xfId="12482" xr:uid="{D8B6AB77-AA5F-4B80-AC39-27803D69F441}"/>
    <cellStyle name="Normal 32 2 2 2 5" xfId="12483" xr:uid="{FEFF9994-D7F6-4E4D-9EF4-FF388B05E2A9}"/>
    <cellStyle name="Normal 32 2 2 3" xfId="12484" xr:uid="{9EF72D6C-0996-4F36-937D-915283DF7E13}"/>
    <cellStyle name="Normal 32 2 2 3 2" xfId="12485" xr:uid="{9BF6DF49-053D-4273-8E05-90441B28E7F2}"/>
    <cellStyle name="Normal 32 2 2 4" xfId="12486" xr:uid="{F688F910-009A-4E3C-853D-E3FBF97F1ABE}"/>
    <cellStyle name="Normal 32 2 2 5" xfId="12487" xr:uid="{ECE7F8BB-C576-46E5-B9A6-14AD73EAD45E}"/>
    <cellStyle name="Normal 32 2 2 6" xfId="12488" xr:uid="{390ACB26-4248-41C6-840C-B3628FE3548D}"/>
    <cellStyle name="Normal 32 2 2 7" xfId="12489" xr:uid="{991C02FE-13B4-4B21-9C5E-95F7E0A6C58D}"/>
    <cellStyle name="Normal 32 2 2 8" xfId="12490" xr:uid="{F8D22D6B-574F-440B-A2AD-C162588F3056}"/>
    <cellStyle name="Normal 32 2 2 9" xfId="12491" xr:uid="{D3CBFECE-9218-4944-AC9B-C35C30C07D89}"/>
    <cellStyle name="Normal 32 2 3" xfId="12492" xr:uid="{443694DA-F5AD-4B07-B03F-23AC9985118E}"/>
    <cellStyle name="Normal 32 2 3 2" xfId="12493" xr:uid="{997FFEC4-0759-463C-887D-3A743D03529C}"/>
    <cellStyle name="Normal 32 2 3 2 2" xfId="12494" xr:uid="{A9FD9F12-4AE2-4359-8117-441B7E2E7F67}"/>
    <cellStyle name="Normal 32 2 3 3" xfId="12495" xr:uid="{0FE63787-E1F7-4E9F-A2C7-C2DEF5E64BB0}"/>
    <cellStyle name="Normal 32 2 3 4" xfId="12496" xr:uid="{A2D35893-6934-4B3A-A726-E4279964FCE2}"/>
    <cellStyle name="Normal 32 2 3 5" xfId="12497" xr:uid="{77531F9C-F309-41F5-B27A-A44D815F4915}"/>
    <cellStyle name="Normal 32 2 4" xfId="12498" xr:uid="{232653CF-28B4-471A-A8D4-963AB40C7E8F}"/>
    <cellStyle name="Normal 32 2 4 2" xfId="12499" xr:uid="{9CA92333-7CB0-459B-91B9-BB0F9E2E96F7}"/>
    <cellStyle name="Normal 32 2 5" xfId="12500" xr:uid="{E508AB5C-0DA1-4337-A9EF-F885CF76BCB4}"/>
    <cellStyle name="Normal 32 2 6" xfId="12501" xr:uid="{9D104D47-568C-4271-B212-B8C9D10B8C6E}"/>
    <cellStyle name="Normal 32 2 7" xfId="12502" xr:uid="{94CFAE4E-9D96-404D-9387-AFB769E583FC}"/>
    <cellStyle name="Normal 32 2 8" xfId="12503" xr:uid="{07453302-419B-4072-A503-B8203698BAA0}"/>
    <cellStyle name="Normal 32 2 9" xfId="12504" xr:uid="{3E1E47BE-6828-4ACD-A8C0-7C8D64F03268}"/>
    <cellStyle name="Normal 32 3" xfId="12505" xr:uid="{68EB92BE-06D2-4197-9C2E-2DE6E032B0CB}"/>
    <cellStyle name="Normal 32 3 10" xfId="12506" xr:uid="{9FF88D7D-0A72-4C26-9FFB-9E602626A92D}"/>
    <cellStyle name="Normal 32 3 11" xfId="12507" xr:uid="{E8985AEA-2F19-4BF4-B7F7-E9F407DE4021}"/>
    <cellStyle name="Normal 32 3 2" xfId="12508" xr:uid="{A8CC1042-C221-4512-A7BB-C203C7F9E1B8}"/>
    <cellStyle name="Normal 32 3 2 2" xfId="12509" xr:uid="{6ED9FC8D-124C-40F5-89C8-7598DD75C27D}"/>
    <cellStyle name="Normal 32 3 2 2 2" xfId="12510" xr:uid="{E7F69813-0948-4E89-9E29-482CDE612FE3}"/>
    <cellStyle name="Normal 32 3 2 3" xfId="12511" xr:uid="{32B33BBB-0F4E-4FEA-A309-91E040FA4D36}"/>
    <cellStyle name="Normal 32 3 2 4" xfId="12512" xr:uid="{4482FDE8-A70A-44FC-B090-68F166BD451D}"/>
    <cellStyle name="Normal 32 3 2 5" xfId="12513" xr:uid="{038CA799-9E50-42FB-9EF6-1CEAF730C2A6}"/>
    <cellStyle name="Normal 32 3 3" xfId="12514" xr:uid="{203AC810-A114-415A-9E89-4FEC296DD4D9}"/>
    <cellStyle name="Normal 32 3 3 2" xfId="12515" xr:uid="{EDE1BCDC-40BA-474F-9A4A-5519B0C7B5EF}"/>
    <cellStyle name="Normal 32 3 4" xfId="12516" xr:uid="{29B44540-1B3E-4B72-B89E-786181512A7E}"/>
    <cellStyle name="Normal 32 3 5" xfId="12517" xr:uid="{8154C4D5-4B4B-4168-8186-D8330552EE02}"/>
    <cellStyle name="Normal 32 3 6" xfId="12518" xr:uid="{EC047D07-9F48-4D63-BD34-5A7B19344E55}"/>
    <cellStyle name="Normal 32 3 7" xfId="12519" xr:uid="{EC53604C-2688-45C6-BD16-7C582F700EDE}"/>
    <cellStyle name="Normal 32 3 8" xfId="12520" xr:uid="{8B65AD78-5691-49CE-9211-01185E09DD56}"/>
    <cellStyle name="Normal 32 3 9" xfId="12521" xr:uid="{DBE4F6A7-8C55-4829-8395-8B9D0BCE8CA6}"/>
    <cellStyle name="Normal 32 4" xfId="12522" xr:uid="{19B33C87-78BC-430D-974C-64F802049D0F}"/>
    <cellStyle name="Normal 32 4 2" xfId="12523" xr:uid="{FE500920-A5FB-40A4-A1FE-114DC95781B8}"/>
    <cellStyle name="Normal 32 4 2 2" xfId="12524" xr:uid="{2258535E-BA53-4F53-94A7-60D5EEC1FCC8}"/>
    <cellStyle name="Normal 32 4 3" xfId="12525" xr:uid="{91A99503-5E3E-4C54-9CA7-014ECB5B0CCD}"/>
    <cellStyle name="Normal 32 4 4" xfId="12526" xr:uid="{5213692D-EDFE-4931-96E8-975991335B63}"/>
    <cellStyle name="Normal 32 4 5" xfId="12527" xr:uid="{FADFCF5D-3B80-4EFE-B5FC-893D3775F15B}"/>
    <cellStyle name="Normal 32 5" xfId="12528" xr:uid="{5D35DA17-D6FA-4FAD-A0A1-78C923B006FB}"/>
    <cellStyle name="Normal 32 5 2" xfId="12529" xr:uid="{6CFF9C2A-E85E-4E95-AC31-58E3D4BC03DD}"/>
    <cellStyle name="Normal 32 6" xfId="12530" xr:uid="{A45C0968-F57C-49D0-B645-980B4324C827}"/>
    <cellStyle name="Normal 32 7" xfId="12531" xr:uid="{FE7A24C0-EB34-48FE-98D8-E5F023B06B18}"/>
    <cellStyle name="Normal 32 8" xfId="12532" xr:uid="{18DEF10C-EAB9-4051-B415-1DB0BA07C0CF}"/>
    <cellStyle name="Normal 32 9" xfId="12533" xr:uid="{A39DE82F-E55A-4ECE-A763-47245E92BE99}"/>
    <cellStyle name="Normal 33" xfId="12534" xr:uid="{A78FAAC3-4E72-4F7B-BE01-E143A047EE7E}"/>
    <cellStyle name="Normal 33 2" xfId="12535" xr:uid="{89853813-1FAC-4375-9F60-84DC6386A0C4}"/>
    <cellStyle name="Normal 33 3" xfId="12536" xr:uid="{FA1EB7B4-51B9-4B0C-9D6A-3A8B624231C2}"/>
    <cellStyle name="Normal 34" xfId="12537" xr:uid="{D8314E14-0E59-4C62-82FC-568A57C985A6}"/>
    <cellStyle name="Normal 34 2" xfId="12538" xr:uid="{2B4510BD-0420-4E5A-93EB-58D03445F20A}"/>
    <cellStyle name="Normal 34 3" xfId="12539" xr:uid="{AFD1EE06-92B0-4E15-AF80-BEEAE15716E9}"/>
    <cellStyle name="Normal 35" xfId="12540" xr:uid="{A497E5CD-BC17-4D25-919C-4654D4A02B2E}"/>
    <cellStyle name="Normal 35 2" xfId="12541" xr:uid="{86E7450A-BDA1-4EF3-B2F3-93DA1BE4DFC6}"/>
    <cellStyle name="Normal 35 3" xfId="12542" xr:uid="{7D4A650C-2DD3-47A4-A387-4A0C48D1922F}"/>
    <cellStyle name="Normal 36" xfId="12543" xr:uid="{842A71DA-8B85-4754-8CEB-6F442344C727}"/>
    <cellStyle name="Normal 36 2" xfId="12544" xr:uid="{CD3F2D32-AAB5-45EA-AB1C-EB2E42469224}"/>
    <cellStyle name="Normal 36 3" xfId="12545" xr:uid="{45292E9C-1C45-4FDA-A928-7F8D722A5459}"/>
    <cellStyle name="Normal 37" xfId="12546" xr:uid="{9CEBED70-EA5A-41F5-8C84-3F488C90D63A}"/>
    <cellStyle name="Normal 37 10" xfId="12547" xr:uid="{D90D4E1E-D29E-4E8B-95A3-01537EEAB426}"/>
    <cellStyle name="Normal 37 11" xfId="12548" xr:uid="{0F42B0C7-6979-4386-9B4E-9FC2758B90BC}"/>
    <cellStyle name="Normal 37 12" xfId="12549" xr:uid="{B50185A5-2489-4DC8-BAFD-5B0A55733668}"/>
    <cellStyle name="Normal 37 13" xfId="12550" xr:uid="{21C20925-F8D1-463D-B795-07585EF8C5F4}"/>
    <cellStyle name="Normal 37 14" xfId="12551" xr:uid="{76B9ACCE-D3F1-44CD-BFFA-E44B7CA2818C}"/>
    <cellStyle name="Normal 37 15" xfId="12552" xr:uid="{8C809EBE-FF86-444B-AC0C-B12E58AB4DB2}"/>
    <cellStyle name="Normal 37 2" xfId="12553" xr:uid="{7C4AE009-7974-4985-B1F5-5E94B44E0684}"/>
    <cellStyle name="Normal 37 2 10" xfId="12554" xr:uid="{B3825291-12D0-4D55-8EEE-09B5DCF7FEB9}"/>
    <cellStyle name="Normal 37 2 11" xfId="12555" xr:uid="{4514E38D-C31F-4275-B5F9-04E8ECADE759}"/>
    <cellStyle name="Normal 37 2 12" xfId="12556" xr:uid="{82CA1A17-3D03-41E3-AE90-51CC8EC12CF2}"/>
    <cellStyle name="Normal 37 2 13" xfId="12557" xr:uid="{44314F8C-4950-4900-A7F8-A25CC42B3FED}"/>
    <cellStyle name="Normal 37 2 2" xfId="12558" xr:uid="{B5F7656D-80CD-41A1-822E-8F1F2C37C676}"/>
    <cellStyle name="Normal 37 2 2 10" xfId="12559" xr:uid="{91E55967-5340-46B1-B29A-805D62C86822}"/>
    <cellStyle name="Normal 37 2 2 11" xfId="12560" xr:uid="{C8FEC347-C2D3-4A33-8315-9111DB6B7B2F}"/>
    <cellStyle name="Normal 37 2 2 2" xfId="12561" xr:uid="{29413493-B077-4291-A5E0-D566B8C2D20C}"/>
    <cellStyle name="Normal 37 2 2 2 2" xfId="12562" xr:uid="{5F1EEA4D-4355-4622-95E7-A1D1D9C49FF4}"/>
    <cellStyle name="Normal 37 2 2 2 2 2" xfId="12563" xr:uid="{5E4DCB3C-E081-4529-AB5A-4EE84002AA41}"/>
    <cellStyle name="Normal 37 2 2 2 3" xfId="12564" xr:uid="{D40A4751-8C06-491B-8F61-598639D0598E}"/>
    <cellStyle name="Normal 37 2 2 2 4" xfId="12565" xr:uid="{9F59A820-9B85-4263-B5D4-C03E4F911FE1}"/>
    <cellStyle name="Normal 37 2 2 2 5" xfId="12566" xr:uid="{687EEE09-5784-4991-9BA1-E01FF2D6B67C}"/>
    <cellStyle name="Normal 37 2 2 3" xfId="12567" xr:uid="{8900CBAD-E964-4595-BAEF-1746C64FAA24}"/>
    <cellStyle name="Normal 37 2 2 3 2" xfId="12568" xr:uid="{DFAE2126-43CE-4F64-9A41-47B2786722BF}"/>
    <cellStyle name="Normal 37 2 2 4" xfId="12569" xr:uid="{11C83A60-60AA-4606-91BD-510C6CFDFE2C}"/>
    <cellStyle name="Normal 37 2 2 5" xfId="12570" xr:uid="{95879122-BB51-4440-ADD6-B13216F8A743}"/>
    <cellStyle name="Normal 37 2 2 6" xfId="12571" xr:uid="{4FADA004-25AC-4F07-A8CA-2057FC5D2D2F}"/>
    <cellStyle name="Normal 37 2 2 7" xfId="12572" xr:uid="{7AD621A6-4C87-469C-8E68-15C24314EA10}"/>
    <cellStyle name="Normal 37 2 2 8" xfId="12573" xr:uid="{DD104658-BD4C-444E-AA7C-2287BB15946A}"/>
    <cellStyle name="Normal 37 2 2 9" xfId="12574" xr:uid="{96F060E7-F6F7-42E7-AB78-1166D79DB266}"/>
    <cellStyle name="Normal 37 2 3" xfId="12575" xr:uid="{8AD9F100-ECD4-4FF9-9781-8B30F3B9369A}"/>
    <cellStyle name="Normal 37 2 3 2" xfId="12576" xr:uid="{52A39A8E-C38C-46A7-B7D0-E40AE07B79DB}"/>
    <cellStyle name="Normal 37 2 3 2 2" xfId="12577" xr:uid="{620B0D24-787D-4464-89C7-11839868281F}"/>
    <cellStyle name="Normal 37 2 3 3" xfId="12578" xr:uid="{6826FE8D-97E1-44B1-A546-3FCA5C279F97}"/>
    <cellStyle name="Normal 37 2 3 4" xfId="12579" xr:uid="{FBE22FEF-8601-445C-936B-69ED79D90A5B}"/>
    <cellStyle name="Normal 37 2 3 5" xfId="12580" xr:uid="{C0DD1D70-873B-4428-A0C9-35EB8A358B3A}"/>
    <cellStyle name="Normal 37 2 4" xfId="12581" xr:uid="{77349063-8A1F-45A1-9866-9376248D0288}"/>
    <cellStyle name="Normal 37 2 4 2" xfId="12582" xr:uid="{276D4724-7416-4FD2-B8E7-2BADDCF9E72E}"/>
    <cellStyle name="Normal 37 2 5" xfId="12583" xr:uid="{7CC32D9D-CC97-4532-B432-FD8C636566E6}"/>
    <cellStyle name="Normal 37 2 6" xfId="12584" xr:uid="{F63890CC-EF31-47F8-9107-5E4D87E58B67}"/>
    <cellStyle name="Normal 37 2 7" xfId="12585" xr:uid="{4F19E177-9A0B-4486-B15F-4E8F5BFC9F90}"/>
    <cellStyle name="Normal 37 2 8" xfId="12586" xr:uid="{035D6B15-9FB9-4E1E-A9BF-142AC3F5D8DE}"/>
    <cellStyle name="Normal 37 2 9" xfId="12587" xr:uid="{7D719EF4-E0F7-45E6-83A3-6200356EC547}"/>
    <cellStyle name="Normal 37 3" xfId="12588" xr:uid="{FE0BAE8A-C5DC-4145-B84E-3762E33C3BF0}"/>
    <cellStyle name="Normal 37 3 10" xfId="12589" xr:uid="{6F751DCA-1E0C-42FC-9B37-99D480D73463}"/>
    <cellStyle name="Normal 37 3 11" xfId="12590" xr:uid="{439B9D30-F143-4B8F-A734-445AD7E59C37}"/>
    <cellStyle name="Normal 37 3 2" xfId="12591" xr:uid="{485D9C96-6F29-4206-ACF9-D111E90686FC}"/>
    <cellStyle name="Normal 37 3 2 2" xfId="12592" xr:uid="{CCFF8D6C-F688-44C9-A089-10F91737CDD5}"/>
    <cellStyle name="Normal 37 3 2 2 2" xfId="12593" xr:uid="{28786F4A-C2A1-4385-94FF-1EE0664C00B3}"/>
    <cellStyle name="Normal 37 3 2 3" xfId="12594" xr:uid="{79FFC49A-69B1-45FE-92D0-8054520BB57F}"/>
    <cellStyle name="Normal 37 3 2 4" xfId="12595" xr:uid="{40E39E44-E681-4FEF-B43F-89184440A734}"/>
    <cellStyle name="Normal 37 3 2 5" xfId="12596" xr:uid="{C58D8DFE-A840-4BFF-8D75-46683C438B84}"/>
    <cellStyle name="Normal 37 3 3" xfId="12597" xr:uid="{B040E443-4813-4F32-80D3-9893630A6F81}"/>
    <cellStyle name="Normal 37 3 3 2" xfId="12598" xr:uid="{963050EA-0AB8-4444-8A65-9983E4299CAD}"/>
    <cellStyle name="Normal 37 3 4" xfId="12599" xr:uid="{FDA49C64-D033-4B43-89D2-D9C72B300AF6}"/>
    <cellStyle name="Normal 37 3 5" xfId="12600" xr:uid="{01361DEB-15F3-4A9D-92C0-8FD847113FD8}"/>
    <cellStyle name="Normal 37 3 6" xfId="12601" xr:uid="{F91E295A-AF84-4C02-BAC1-3A3C506B2B4E}"/>
    <cellStyle name="Normal 37 3 7" xfId="12602" xr:uid="{65442C70-FB49-48E9-9D27-08BA87B3FDCF}"/>
    <cellStyle name="Normal 37 3 8" xfId="12603" xr:uid="{E89A3938-213D-419B-A8C3-0487E003969E}"/>
    <cellStyle name="Normal 37 3 9" xfId="12604" xr:uid="{E547466B-CC7C-49CF-8449-1E14ACACD984}"/>
    <cellStyle name="Normal 37 4" xfId="12605" xr:uid="{75814124-175F-4EBD-8D36-758BAD111EE2}"/>
    <cellStyle name="Normal 37 4 2" xfId="12606" xr:uid="{ED5059C0-5D4A-4277-BADA-A6CB62BFEB58}"/>
    <cellStyle name="Normal 37 4 2 2" xfId="12607" xr:uid="{DD675AEC-046C-4980-A27C-B6F0E9C00769}"/>
    <cellStyle name="Normal 37 4 3" xfId="12608" xr:uid="{62152DA6-5256-49CD-8418-92488B49047F}"/>
    <cellStyle name="Normal 37 4 4" xfId="12609" xr:uid="{02E76C5B-AD3E-4474-A2FC-19D3CD40BD5C}"/>
    <cellStyle name="Normal 37 4 5" xfId="12610" xr:uid="{933A75DE-AA0F-4E1D-A24F-44C31914E448}"/>
    <cellStyle name="Normal 37 5" xfId="12611" xr:uid="{DB89CB05-B5A9-4F0E-93D1-87BCEFA9E6F3}"/>
    <cellStyle name="Normal 37 5 2" xfId="12612" xr:uid="{781CE275-9842-4026-BFF0-2D8A83EB8303}"/>
    <cellStyle name="Normal 37 6" xfId="12613" xr:uid="{2A3652A6-61A0-40F4-B198-7980C5DA9E93}"/>
    <cellStyle name="Normal 37 7" xfId="12614" xr:uid="{DA8D7F36-F32F-4F0E-8F54-E49EDDF95474}"/>
    <cellStyle name="Normal 37 8" xfId="12615" xr:uid="{5908A2F5-CC77-45F0-A7D9-9C3525051329}"/>
    <cellStyle name="Normal 37 9" xfId="12616" xr:uid="{E60CC229-475D-46AC-9A6A-334AB905C23E}"/>
    <cellStyle name="Normal 38" xfId="12617" xr:uid="{645CE3EA-9318-45D4-A73C-4D8FF0325DD9}"/>
    <cellStyle name="Normal 38 10" xfId="12618" xr:uid="{B0BB915F-4363-441F-A0CC-FFDFA30C31EC}"/>
    <cellStyle name="Normal 38 11" xfId="12619" xr:uid="{79E513BB-5F0B-4E45-83FF-62D7A32DEC08}"/>
    <cellStyle name="Normal 38 12" xfId="12620" xr:uid="{774C4634-8041-4610-8E21-9F3EDAC79262}"/>
    <cellStyle name="Normal 38 13" xfId="12621" xr:uid="{46D425CA-53DC-4492-A173-1A5EE48285C0}"/>
    <cellStyle name="Normal 38 14" xfId="12622" xr:uid="{896CEC84-2504-4EF0-8891-CA544AAAA819}"/>
    <cellStyle name="Normal 38 15" xfId="12623" xr:uid="{41E94ACC-A249-41D1-823D-9134DF17B902}"/>
    <cellStyle name="Normal 38 2" xfId="12624" xr:uid="{2FD49877-DA97-474F-AAAA-34537E34DC61}"/>
    <cellStyle name="Normal 38 2 10" xfId="12625" xr:uid="{B1269B77-5458-4AD3-813A-AA2C4EF06897}"/>
    <cellStyle name="Normal 38 2 11" xfId="12626" xr:uid="{042E9A87-1F0A-4089-8356-1EE1CBC9FD2F}"/>
    <cellStyle name="Normal 38 2 12" xfId="12627" xr:uid="{48D66C86-9BD4-4F20-836D-951F2ACD6437}"/>
    <cellStyle name="Normal 38 2 13" xfId="12628" xr:uid="{B7755A74-E820-44F8-ACD6-46A4D3AE0425}"/>
    <cellStyle name="Normal 38 2 2" xfId="12629" xr:uid="{417DB921-A5E3-4977-92D5-9DD7E71A6093}"/>
    <cellStyle name="Normal 38 2 2 10" xfId="12630" xr:uid="{F704A211-2B72-4EE6-AAD1-8B3E06A8CD26}"/>
    <cellStyle name="Normal 38 2 2 11" xfId="12631" xr:uid="{77621889-4A8F-4166-8BF9-FBC3C4133908}"/>
    <cellStyle name="Normal 38 2 2 2" xfId="12632" xr:uid="{FE32A2A7-5839-420F-8195-67292AABAD17}"/>
    <cellStyle name="Normal 38 2 2 2 2" xfId="12633" xr:uid="{D0DBB0D4-3C60-440E-A987-1938447DEB1D}"/>
    <cellStyle name="Normal 38 2 2 2 2 2" xfId="12634" xr:uid="{5886C269-7211-4B1D-8767-3A647AFDDFC2}"/>
    <cellStyle name="Normal 38 2 2 2 3" xfId="12635" xr:uid="{56CFFFB1-FF21-4233-9A2F-999FF202519E}"/>
    <cellStyle name="Normal 38 2 2 2 4" xfId="12636" xr:uid="{C464609E-F4F7-4A39-8F16-DF92FEB3EAA8}"/>
    <cellStyle name="Normal 38 2 2 2 5" xfId="12637" xr:uid="{B30C355D-AA05-4D18-A535-AEC02C3FF6C2}"/>
    <cellStyle name="Normal 38 2 2 3" xfId="12638" xr:uid="{19BE6193-B9E9-4946-B858-11AC66DD8F38}"/>
    <cellStyle name="Normal 38 2 2 3 2" xfId="12639" xr:uid="{EBFDDCFD-56E9-4CE5-A9C2-5174F413D72B}"/>
    <cellStyle name="Normal 38 2 2 4" xfId="12640" xr:uid="{BD891DD3-EEEE-49B8-998B-E31AC4E3933A}"/>
    <cellStyle name="Normal 38 2 2 5" xfId="12641" xr:uid="{7A44D5DD-DE97-4B33-8CB4-5F625BEFAF81}"/>
    <cellStyle name="Normal 38 2 2 6" xfId="12642" xr:uid="{7E1A945F-BA85-4110-976E-D3BDA996104C}"/>
    <cellStyle name="Normal 38 2 2 7" xfId="12643" xr:uid="{92C2955A-74FB-4335-AB45-B40D1A29376D}"/>
    <cellStyle name="Normal 38 2 2 8" xfId="12644" xr:uid="{CB724987-4B28-412F-A56D-2DF03A3CDD5A}"/>
    <cellStyle name="Normal 38 2 2 9" xfId="12645" xr:uid="{F8353E73-1A3E-4668-B53F-5E5EA8B14A8D}"/>
    <cellStyle name="Normal 38 2 3" xfId="12646" xr:uid="{928F14D0-94C8-4F6F-8105-5A2F0E89ADC0}"/>
    <cellStyle name="Normal 38 2 3 2" xfId="12647" xr:uid="{E18F13AD-CEA0-4FD3-92C4-0C131CFA3FA8}"/>
    <cellStyle name="Normal 38 2 3 2 2" xfId="12648" xr:uid="{2CFC51BD-7E2F-4B62-BED0-42450FE55AE9}"/>
    <cellStyle name="Normal 38 2 3 3" xfId="12649" xr:uid="{662CDCB2-97C6-43DE-84FE-FD82C5CA7104}"/>
    <cellStyle name="Normal 38 2 3 4" xfId="12650" xr:uid="{CD4EA889-8FFD-42F1-8FBF-2CFD7F44C410}"/>
    <cellStyle name="Normal 38 2 3 5" xfId="12651" xr:uid="{BB4EFE14-1CD8-468A-8F89-ACD4C3BAB1B4}"/>
    <cellStyle name="Normal 38 2 4" xfId="12652" xr:uid="{066DBA7D-2515-48A4-98EF-9F339ED3AA99}"/>
    <cellStyle name="Normal 38 2 4 2" xfId="12653" xr:uid="{C351FA38-B196-4E07-AF20-AD515E3858A4}"/>
    <cellStyle name="Normal 38 2 5" xfId="12654" xr:uid="{E5C0C280-598C-48B2-93B4-242247ED35AA}"/>
    <cellStyle name="Normal 38 2 6" xfId="12655" xr:uid="{9BB44219-6283-47D8-B9DE-ED20D1C03E17}"/>
    <cellStyle name="Normal 38 2 7" xfId="12656" xr:uid="{7D183BE1-A568-479E-B4FE-AF5C5FD0D879}"/>
    <cellStyle name="Normal 38 2 8" xfId="12657" xr:uid="{723A8DE2-EAF6-4E2E-A02F-C0BD5775CB5D}"/>
    <cellStyle name="Normal 38 2 9" xfId="12658" xr:uid="{86F4448E-71E4-4621-B6F5-6EDB791EF982}"/>
    <cellStyle name="Normal 38 3" xfId="12659" xr:uid="{628FA546-8A77-40F2-8609-CEA07CB9E8BE}"/>
    <cellStyle name="Normal 38 3 10" xfId="12660" xr:uid="{3F132246-1669-47E1-9FB5-A017BF046E0C}"/>
    <cellStyle name="Normal 38 3 11" xfId="12661" xr:uid="{8D06937D-C975-41A5-8CB9-7885B617EDA5}"/>
    <cellStyle name="Normal 38 3 2" xfId="12662" xr:uid="{C8BA53A6-39C6-4AB5-BCD5-310631BFC46C}"/>
    <cellStyle name="Normal 38 3 2 2" xfId="12663" xr:uid="{6E10BB86-7B19-44C3-8EC1-6A32A57A8124}"/>
    <cellStyle name="Normal 38 3 2 2 2" xfId="12664" xr:uid="{C982621B-0FFF-4B84-8295-64458E8B6C2B}"/>
    <cellStyle name="Normal 38 3 2 3" xfId="12665" xr:uid="{EE3C6246-6E27-4572-A913-ACB19FB2E269}"/>
    <cellStyle name="Normal 38 3 2 4" xfId="12666" xr:uid="{99B84893-86E8-4939-810D-0AEBC703DA31}"/>
    <cellStyle name="Normal 38 3 2 5" xfId="12667" xr:uid="{76A56604-A472-4A83-B181-F4E0C9C2677C}"/>
    <cellStyle name="Normal 38 3 3" xfId="12668" xr:uid="{D2E46CB0-CEAA-41D2-A31B-FC49098F8037}"/>
    <cellStyle name="Normal 38 3 3 2" xfId="12669" xr:uid="{2B1E916E-7AA0-45DC-9751-928CA70D3BBE}"/>
    <cellStyle name="Normal 38 3 4" xfId="12670" xr:uid="{456636CC-4023-4991-8308-5267EF8DA438}"/>
    <cellStyle name="Normal 38 3 5" xfId="12671" xr:uid="{216DC343-190A-4D66-9E2E-E3E9188DFC53}"/>
    <cellStyle name="Normal 38 3 6" xfId="12672" xr:uid="{EE586C3E-7F88-4481-971B-50B2BD07E0FA}"/>
    <cellStyle name="Normal 38 3 7" xfId="12673" xr:uid="{982FF611-3FCF-4223-BD8E-DD7CC913701C}"/>
    <cellStyle name="Normal 38 3 8" xfId="12674" xr:uid="{99F1F687-E14B-40B2-8BBD-947558400DC5}"/>
    <cellStyle name="Normal 38 3 9" xfId="12675" xr:uid="{04D9F7AF-61F9-4802-B601-CFBB55CBDC01}"/>
    <cellStyle name="Normal 38 4" xfId="12676" xr:uid="{DD0DF3D5-20CA-48E4-9F59-71E10FDCAFAD}"/>
    <cellStyle name="Normal 38 4 2" xfId="12677" xr:uid="{CFF79393-7721-455C-9055-DD76D2F50AF1}"/>
    <cellStyle name="Normal 38 4 2 2" xfId="12678" xr:uid="{77D47640-3525-48D4-BDB0-9B4B38F87B48}"/>
    <cellStyle name="Normal 38 4 3" xfId="12679" xr:uid="{B538131C-EA54-470E-9B4C-93B0B1B708D8}"/>
    <cellStyle name="Normal 38 4 4" xfId="12680" xr:uid="{91021F25-B2E8-4B01-B694-19603D0F2CEA}"/>
    <cellStyle name="Normal 38 4 5" xfId="12681" xr:uid="{D21D98EC-3992-4B1A-899D-C962D2EEF578}"/>
    <cellStyle name="Normal 38 5" xfId="12682" xr:uid="{62012810-3052-4BC8-936D-E0738CD046B0}"/>
    <cellStyle name="Normal 38 5 2" xfId="12683" xr:uid="{5F45B5C4-73B4-419A-B9AA-F0728E394E70}"/>
    <cellStyle name="Normal 38 6" xfId="12684" xr:uid="{3D22392E-4D41-4522-BB59-60B4F1B082BD}"/>
    <cellStyle name="Normal 38 7" xfId="12685" xr:uid="{CF2BC964-6041-4898-BC44-0796A47AE60E}"/>
    <cellStyle name="Normal 38 8" xfId="12686" xr:uid="{2D666CE6-4BE3-469F-9D3C-AA88F5CEDF22}"/>
    <cellStyle name="Normal 38 9" xfId="12687" xr:uid="{C98A65D9-3246-4C5C-B941-B2D7AAA248E3}"/>
    <cellStyle name="Normal 39" xfId="12688" xr:uid="{B48D0BFE-9A86-4CFF-8369-1967340842F2}"/>
    <cellStyle name="Normal 39 10" xfId="12689" xr:uid="{D43C3BA4-19AE-4D6F-A5F9-B9EBED6D339D}"/>
    <cellStyle name="Normal 39 11" xfId="12690" xr:uid="{07150926-BCAD-420A-8F06-6DD04A2243F3}"/>
    <cellStyle name="Normal 39 12" xfId="12691" xr:uid="{76908014-F3D6-42E5-AFED-CDAF5B4C877F}"/>
    <cellStyle name="Normal 39 13" xfId="12692" xr:uid="{DE62829B-EF93-4E60-A0A9-1FDCB9F5115E}"/>
    <cellStyle name="Normal 39 14" xfId="12693" xr:uid="{8F0A584C-1E53-46A7-A366-11FCD699918E}"/>
    <cellStyle name="Normal 39 15" xfId="12694" xr:uid="{4EB43646-63D3-4F3E-9D3A-5CF772179971}"/>
    <cellStyle name="Normal 39 2" xfId="12695" xr:uid="{4E18BBD7-96C3-4D59-8438-2D0AE092C01B}"/>
    <cellStyle name="Normal 39 2 10" xfId="12696" xr:uid="{5F4BE9E6-CDBB-4E56-A158-4D2602699FCA}"/>
    <cellStyle name="Normal 39 2 11" xfId="12697" xr:uid="{6A28D7FD-E6EC-4EA9-84B4-A44E683A5758}"/>
    <cellStyle name="Normal 39 2 12" xfId="12698" xr:uid="{C267B5AB-AD1E-43EC-B6D0-68EFC97CD1F2}"/>
    <cellStyle name="Normal 39 2 13" xfId="12699" xr:uid="{2CFF3726-EF9B-4F37-8DC4-CC0535F4F83B}"/>
    <cellStyle name="Normal 39 2 2" xfId="12700" xr:uid="{7376C490-A6B2-459A-A823-20E1ED9A7E0F}"/>
    <cellStyle name="Normal 39 2 2 10" xfId="12701" xr:uid="{37EE94A1-781D-4E2C-9A3F-45086C923403}"/>
    <cellStyle name="Normal 39 2 2 11" xfId="12702" xr:uid="{8BC3F2DD-5168-4225-8F1A-05ECB79F97BD}"/>
    <cellStyle name="Normal 39 2 2 2" xfId="12703" xr:uid="{9FC04FBC-2FC4-44D5-8898-EF709974D4D5}"/>
    <cellStyle name="Normal 39 2 2 2 2" xfId="12704" xr:uid="{0FBB8F5F-5755-4654-AFD6-BEAE2317FC72}"/>
    <cellStyle name="Normal 39 2 2 2 2 2" xfId="12705" xr:uid="{86236CA2-975C-47FB-AC8C-81C950FCCAE3}"/>
    <cellStyle name="Normal 39 2 2 2 3" xfId="12706" xr:uid="{004841B1-A702-4A54-B3E2-E631997B9E3A}"/>
    <cellStyle name="Normal 39 2 2 2 4" xfId="12707" xr:uid="{1CDE59B5-7978-4F98-B872-5526C909BD89}"/>
    <cellStyle name="Normal 39 2 2 2 5" xfId="12708" xr:uid="{C183E2E3-E399-499E-8F38-9A1570949008}"/>
    <cellStyle name="Normal 39 2 2 3" xfId="12709" xr:uid="{81E5843A-7F42-4A31-A559-619AB3104D0F}"/>
    <cellStyle name="Normal 39 2 2 3 2" xfId="12710" xr:uid="{2DFBF87E-43C9-431D-BF49-1F86B23E0D96}"/>
    <cellStyle name="Normal 39 2 2 4" xfId="12711" xr:uid="{B2C987F2-167E-4C28-B653-29E48DCCF56B}"/>
    <cellStyle name="Normal 39 2 2 5" xfId="12712" xr:uid="{A4954850-363B-4124-AC12-B724D3B04583}"/>
    <cellStyle name="Normal 39 2 2 6" xfId="12713" xr:uid="{CC8EBCE2-0B1F-4520-9876-877BBBBF9E64}"/>
    <cellStyle name="Normal 39 2 2 7" xfId="12714" xr:uid="{A7E2A655-0F22-4943-8000-9C944012AE65}"/>
    <cellStyle name="Normal 39 2 2 8" xfId="12715" xr:uid="{140908C9-FFF9-4CA0-86A1-DDF871890EC3}"/>
    <cellStyle name="Normal 39 2 2 9" xfId="12716" xr:uid="{58B18DCC-2862-4A6E-8FDB-50F64F4A2F9A}"/>
    <cellStyle name="Normal 39 2 3" xfId="12717" xr:uid="{8C8D8032-9B66-4ADA-B89E-99F9C289C4F7}"/>
    <cellStyle name="Normal 39 2 3 2" xfId="12718" xr:uid="{C0C13B7A-D276-4D59-8278-F547BCBDF90E}"/>
    <cellStyle name="Normal 39 2 3 2 2" xfId="12719" xr:uid="{4B3E3E7B-74E3-4D90-A037-3520ABF12B17}"/>
    <cellStyle name="Normal 39 2 3 3" xfId="12720" xr:uid="{9AD37F5B-5813-4068-8E5F-606138B5BC10}"/>
    <cellStyle name="Normal 39 2 3 4" xfId="12721" xr:uid="{D616CC43-027D-406C-9834-ED84A8246B09}"/>
    <cellStyle name="Normal 39 2 3 5" xfId="12722" xr:uid="{B833466E-2AE9-4AB3-9912-924EF299B890}"/>
    <cellStyle name="Normal 39 2 4" xfId="12723" xr:uid="{8EFC0264-8F9B-4AF2-A954-93691D1750C8}"/>
    <cellStyle name="Normal 39 2 4 2" xfId="12724" xr:uid="{B1E54B86-C4BD-4834-B450-F93023BBCF40}"/>
    <cellStyle name="Normal 39 2 5" xfId="12725" xr:uid="{A5743216-EF1E-4FEC-9E47-50E6ED5BAE96}"/>
    <cellStyle name="Normal 39 2 6" xfId="12726" xr:uid="{E75A745F-DCFC-45DF-8C50-69B425D1C618}"/>
    <cellStyle name="Normal 39 2 7" xfId="12727" xr:uid="{151FCD6F-8927-4CE6-A822-092F7F07F4C4}"/>
    <cellStyle name="Normal 39 2 8" xfId="12728" xr:uid="{82B70570-8421-4D39-B0E8-85D18AE7942D}"/>
    <cellStyle name="Normal 39 2 9" xfId="12729" xr:uid="{E5D407C6-C421-499D-B17F-154B7DC57121}"/>
    <cellStyle name="Normal 39 3" xfId="12730" xr:uid="{B9D964A0-98C1-4AE1-9BFE-A6AE1EF28CCE}"/>
    <cellStyle name="Normal 39 3 10" xfId="12731" xr:uid="{C0D1292C-0782-440B-A950-185DAC7E4FAC}"/>
    <cellStyle name="Normal 39 3 11" xfId="12732" xr:uid="{5A066EE9-1E5E-4AAB-AFFA-B826CA4F25B0}"/>
    <cellStyle name="Normal 39 3 2" xfId="12733" xr:uid="{477CB045-FD3C-4047-8A96-5875B36EC061}"/>
    <cellStyle name="Normal 39 3 2 2" xfId="12734" xr:uid="{AAAEB8D3-F4F6-4A54-BE05-DE19F9F7C0B9}"/>
    <cellStyle name="Normal 39 3 2 2 2" xfId="12735" xr:uid="{1FF92965-1CB1-4B4D-814E-84812E64E2AC}"/>
    <cellStyle name="Normal 39 3 2 3" xfId="12736" xr:uid="{718F1813-A34E-44FB-8A8F-98D86E130EFD}"/>
    <cellStyle name="Normal 39 3 2 4" xfId="12737" xr:uid="{714A98F8-10DD-4ED1-814C-7BA4894F1C49}"/>
    <cellStyle name="Normal 39 3 2 5" xfId="12738" xr:uid="{BF52D913-F182-489E-87C7-AC2C6F15E8BB}"/>
    <cellStyle name="Normal 39 3 3" xfId="12739" xr:uid="{B8BFFACE-95BC-4001-AAE6-1354015D4409}"/>
    <cellStyle name="Normal 39 3 3 2" xfId="12740" xr:uid="{A023E50A-45DD-41F5-922A-B22B1582291F}"/>
    <cellStyle name="Normal 39 3 4" xfId="12741" xr:uid="{30ACEDF7-11FF-4D53-8AAA-17ED6FD24DA7}"/>
    <cellStyle name="Normal 39 3 5" xfId="12742" xr:uid="{01A0728C-EBB8-443D-8377-E10413CCB3CB}"/>
    <cellStyle name="Normal 39 3 6" xfId="12743" xr:uid="{B8AA2499-D2B2-4BFB-AA59-0675B0DCC692}"/>
    <cellStyle name="Normal 39 3 7" xfId="12744" xr:uid="{C42AAB66-697B-4EBC-BC63-5789955708FC}"/>
    <cellStyle name="Normal 39 3 8" xfId="12745" xr:uid="{BAD4C331-2EC4-4F1C-94E8-EF7AC85EF350}"/>
    <cellStyle name="Normal 39 3 9" xfId="12746" xr:uid="{153ED2DB-969F-4429-AAC4-3F61519F4503}"/>
    <cellStyle name="Normal 39 4" xfId="12747" xr:uid="{8BEC205C-6C37-4D19-A89E-403A6E03956A}"/>
    <cellStyle name="Normal 39 4 2" xfId="12748" xr:uid="{514216D2-313D-438B-8556-1B21839588E1}"/>
    <cellStyle name="Normal 39 4 2 2" xfId="12749" xr:uid="{293C207C-0C61-4D64-BB50-B6E214D8680B}"/>
    <cellStyle name="Normal 39 4 3" xfId="12750" xr:uid="{652F9B76-72BC-4E0C-9BBB-403018287DF3}"/>
    <cellStyle name="Normal 39 4 4" xfId="12751" xr:uid="{DA3CE984-CF56-4215-9419-88B0C83FDB47}"/>
    <cellStyle name="Normal 39 4 5" xfId="12752" xr:uid="{0D6CAF84-8399-4E5E-8360-43E0290502D7}"/>
    <cellStyle name="Normal 39 5" xfId="12753" xr:uid="{844DC0EB-5AAC-48E7-B71E-4F73ECC6E2C3}"/>
    <cellStyle name="Normal 39 5 2" xfId="12754" xr:uid="{62640403-EB71-40D5-B6F3-2397C931525D}"/>
    <cellStyle name="Normal 39 6" xfId="12755" xr:uid="{7CB89821-6E92-41F9-B358-2318C96C797C}"/>
    <cellStyle name="Normal 39 7" xfId="12756" xr:uid="{9665F3B0-696E-4604-BE6B-6057EC72143E}"/>
    <cellStyle name="Normal 39 8" xfId="12757" xr:uid="{6FDDB3B4-3285-4046-92C9-BC8EBFC4162A}"/>
    <cellStyle name="Normal 39 9" xfId="12758" xr:uid="{F723D3B4-D905-4AA4-BB98-0346893A2C45}"/>
    <cellStyle name="Normal 4" xfId="12759" xr:uid="{46BB3459-394F-415C-9ABD-A30F658D6C25}"/>
    <cellStyle name="Normal 4 10" xfId="12760" xr:uid="{503A3329-9B98-4701-A5D0-BD39753988DA}"/>
    <cellStyle name="Normal 4 10 10" xfId="12761" xr:uid="{DDC42045-5905-4BF0-B67B-F944EDD2E464}"/>
    <cellStyle name="Normal 4 10 11" xfId="12762" xr:uid="{EBA3662D-1BCF-4DAA-872C-DA746D6D1FD1}"/>
    <cellStyle name="Normal 4 10 12" xfId="12763" xr:uid="{E72E41BA-F7E4-4C6E-B100-762899D46938}"/>
    <cellStyle name="Normal 4 10 13" xfId="12764" xr:uid="{BF1E6037-440E-43A2-B9A2-06CC90AD4176}"/>
    <cellStyle name="Normal 4 10 14" xfId="12765" xr:uid="{1DDEE9EA-4E25-44AE-858D-29A52CE056FC}"/>
    <cellStyle name="Normal 4 10 2" xfId="12766" xr:uid="{5077B0DF-12DB-4C7E-B6B7-6100ED90DC76}"/>
    <cellStyle name="Normal 4 10 2 10" xfId="12767" xr:uid="{516FFED2-2CF7-4456-80B6-3E4D594F5E32}"/>
    <cellStyle name="Normal 4 10 2 11" xfId="12768" xr:uid="{653D36A4-A736-498F-8B9A-D0730E46CA77}"/>
    <cellStyle name="Normal 4 10 2 12" xfId="12769" xr:uid="{A0FFBE04-4EFC-41A5-88D1-8DEC8D1F8C62}"/>
    <cellStyle name="Normal 4 10 2 13" xfId="12770" xr:uid="{5EE9EC4A-49CC-4502-8A4E-1C365E1A06E8}"/>
    <cellStyle name="Normal 4 10 2 2" xfId="12771" xr:uid="{C46C2164-898E-46B6-B503-32EFDA007262}"/>
    <cellStyle name="Normal 4 10 2 2 10" xfId="12772" xr:uid="{49719FDF-1123-4784-A571-CDEC6F8D81E0}"/>
    <cellStyle name="Normal 4 10 2 2 11" xfId="12773" xr:uid="{18948C85-369F-4216-9C16-8ECC01198F39}"/>
    <cellStyle name="Normal 4 10 2 2 2" xfId="12774" xr:uid="{8B47E8D6-5A6E-4B1E-BE9C-C0EE0B8196F5}"/>
    <cellStyle name="Normal 4 10 2 2 2 2" xfId="12775" xr:uid="{892DF7B6-74EE-4E95-96CE-76452B624299}"/>
    <cellStyle name="Normal 4 10 2 2 2 2 2" xfId="12776" xr:uid="{093F1943-3D63-4B50-9347-B535ADDA33D8}"/>
    <cellStyle name="Normal 4 10 2 2 2 3" xfId="12777" xr:uid="{B6F5D427-1798-4D1B-B5AF-001E35CF580C}"/>
    <cellStyle name="Normal 4 10 2 2 2 4" xfId="12778" xr:uid="{C4F756A6-22FF-40E4-A688-07874DE37219}"/>
    <cellStyle name="Normal 4 10 2 2 2 5" xfId="12779" xr:uid="{C8E1E9D0-BE7D-4825-94F9-1BC93DD3E6E4}"/>
    <cellStyle name="Normal 4 10 2 2 3" xfId="12780" xr:uid="{DC0C0FD4-11C3-4D26-B1CA-B9D18EF380C5}"/>
    <cellStyle name="Normal 4 10 2 2 3 2" xfId="12781" xr:uid="{4B64AD2A-D22D-471F-B699-48D383D88092}"/>
    <cellStyle name="Normal 4 10 2 2 4" xfId="12782" xr:uid="{889D577B-EA75-4348-B39C-E14A5C37BB04}"/>
    <cellStyle name="Normal 4 10 2 2 5" xfId="12783" xr:uid="{C4BA0B93-5684-4E71-A246-FB103B0972E9}"/>
    <cellStyle name="Normal 4 10 2 2 6" xfId="12784" xr:uid="{E93D7535-F6AC-4C62-B56E-F895FC604BCB}"/>
    <cellStyle name="Normal 4 10 2 2 7" xfId="12785" xr:uid="{0B4F2CF8-6E0D-440F-BC00-A014552F7454}"/>
    <cellStyle name="Normal 4 10 2 2 8" xfId="12786" xr:uid="{6DE7A9DF-CDF1-48BC-8C87-D71E1630C0BA}"/>
    <cellStyle name="Normal 4 10 2 2 9" xfId="12787" xr:uid="{16A857A3-C33C-4CA9-B4D5-E8E53B9C832D}"/>
    <cellStyle name="Normal 4 10 2 3" xfId="12788" xr:uid="{785D3981-5E5D-4C62-8CF4-757B8277352A}"/>
    <cellStyle name="Normal 4 10 2 3 2" xfId="12789" xr:uid="{A98D0331-B266-4D40-BB71-149122463C13}"/>
    <cellStyle name="Normal 4 10 2 3 2 2" xfId="12790" xr:uid="{7F1F70F9-15AB-4E72-8BFE-FFB606E0DF3C}"/>
    <cellStyle name="Normal 4 10 2 3 3" xfId="12791" xr:uid="{5C870873-5265-4BD1-A9B4-C60A8512032E}"/>
    <cellStyle name="Normal 4 10 2 3 4" xfId="12792" xr:uid="{4F065F8D-56AE-41C9-9166-CC3D787DED0B}"/>
    <cellStyle name="Normal 4 10 2 3 5" xfId="12793" xr:uid="{3299A143-62DB-4C9A-B352-0564EE1985D2}"/>
    <cellStyle name="Normal 4 10 2 4" xfId="12794" xr:uid="{C11EA482-EEF9-4505-8720-AE1B5D50837B}"/>
    <cellStyle name="Normal 4 10 2 4 2" xfId="12795" xr:uid="{409B6B76-2E56-4D7A-91D9-AF6541513080}"/>
    <cellStyle name="Normal 4 10 2 5" xfId="12796" xr:uid="{55E6AFAB-B1BA-4BF7-AAE3-D22C572D16FE}"/>
    <cellStyle name="Normal 4 10 2 6" xfId="12797" xr:uid="{663870DB-30D5-48B0-A795-8BEABAAF1320}"/>
    <cellStyle name="Normal 4 10 2 7" xfId="12798" xr:uid="{9C708089-4A02-456F-A960-FA5BE6D04F30}"/>
    <cellStyle name="Normal 4 10 2 8" xfId="12799" xr:uid="{43E0ACCA-65CC-4687-A9E9-57DC8FDEDE5D}"/>
    <cellStyle name="Normal 4 10 2 9" xfId="12800" xr:uid="{C01BB7FD-B7B8-432B-A888-1735258B6AEA}"/>
    <cellStyle name="Normal 4 10 3" xfId="12801" xr:uid="{23747811-0F79-45B9-8F88-9381580E561B}"/>
    <cellStyle name="Normal 4 10 3 10" xfId="12802" xr:uid="{CDF7DC43-65D1-410C-AA03-BA468212C60D}"/>
    <cellStyle name="Normal 4 10 3 11" xfId="12803" xr:uid="{500B4BC3-A093-4E04-BB8A-1C23FC7CBD5A}"/>
    <cellStyle name="Normal 4 10 3 2" xfId="12804" xr:uid="{DE840581-FEE3-4409-B854-24B85E9D4350}"/>
    <cellStyle name="Normal 4 10 3 2 2" xfId="12805" xr:uid="{B593B227-07B5-4B23-93E8-5964D0919121}"/>
    <cellStyle name="Normal 4 10 3 2 2 2" xfId="12806" xr:uid="{8BE108D3-F672-4093-B310-DB62303A29BD}"/>
    <cellStyle name="Normal 4 10 3 2 3" xfId="12807" xr:uid="{8CBFFA84-F9DC-453D-B428-18A291169463}"/>
    <cellStyle name="Normal 4 10 3 2 4" xfId="12808" xr:uid="{7A00506A-1A99-402F-9ADA-9C53B6A3AEB5}"/>
    <cellStyle name="Normal 4 10 3 2 5" xfId="12809" xr:uid="{0CC38D9C-5385-4E4D-9415-4901539F3F8A}"/>
    <cellStyle name="Normal 4 10 3 3" xfId="12810" xr:uid="{91DD0508-0C65-41E5-B861-B8DD17BD60D7}"/>
    <cellStyle name="Normal 4 10 3 3 2" xfId="12811" xr:uid="{4F16FE65-1C2F-492D-AE88-DF306E59E600}"/>
    <cellStyle name="Normal 4 10 3 4" xfId="12812" xr:uid="{FE5E4E77-4A5A-4B1B-BE3E-ADA6EA431D46}"/>
    <cellStyle name="Normal 4 10 3 5" xfId="12813" xr:uid="{4207A2EE-A0D1-4EFC-BDAB-9FB585B3192E}"/>
    <cellStyle name="Normal 4 10 3 6" xfId="12814" xr:uid="{9BF14A86-4791-4FC9-A89B-A88A2A659D36}"/>
    <cellStyle name="Normal 4 10 3 7" xfId="12815" xr:uid="{9C790897-AFF5-4EF8-BB18-33217F9097C4}"/>
    <cellStyle name="Normal 4 10 3 8" xfId="12816" xr:uid="{6E9C5A80-0F9E-40E2-B512-96721B6906C4}"/>
    <cellStyle name="Normal 4 10 3 9" xfId="12817" xr:uid="{12060C90-58DC-419D-80C7-AFE78F6478DF}"/>
    <cellStyle name="Normal 4 10 4" xfId="12818" xr:uid="{3BC5EF9C-4F08-4AD6-90FF-F614FD8F68E7}"/>
    <cellStyle name="Normal 4 10 4 2" xfId="12819" xr:uid="{0415EAFC-FEA7-459A-829D-6B7A0009B95C}"/>
    <cellStyle name="Normal 4 10 4 2 2" xfId="12820" xr:uid="{B71E9A55-A001-4C97-960F-6C49252A7E8F}"/>
    <cellStyle name="Normal 4 10 4 3" xfId="12821" xr:uid="{03F521C2-7900-40D0-B939-F2DD343A74A5}"/>
    <cellStyle name="Normal 4 10 4 4" xfId="12822" xr:uid="{E7682412-9176-46A0-B8EE-A9AF766C5F3D}"/>
    <cellStyle name="Normal 4 10 4 5" xfId="12823" xr:uid="{5472C4E6-D6B1-45D7-B5E2-8F6A629BFCD2}"/>
    <cellStyle name="Normal 4 10 5" xfId="12824" xr:uid="{1104DB40-FB18-4959-8986-81680F5240F4}"/>
    <cellStyle name="Normal 4 10 5 2" xfId="12825" xr:uid="{2219DE1F-8DC4-453D-9B77-1ECD0A540815}"/>
    <cellStyle name="Normal 4 10 6" xfId="12826" xr:uid="{CB3DC847-AEB0-4D50-9674-0F3F5CE64C82}"/>
    <cellStyle name="Normal 4 10 7" xfId="12827" xr:uid="{192F3F4A-AAE9-4896-A524-B7600F07291B}"/>
    <cellStyle name="Normal 4 10 8" xfId="12828" xr:uid="{0397BF4D-CEEA-42AB-B764-893B6963A330}"/>
    <cellStyle name="Normal 4 10 9" xfId="12829" xr:uid="{F336A97E-4589-4DC7-AA6E-2CB50BDBFEA6}"/>
    <cellStyle name="Normal 4 11" xfId="12830" xr:uid="{1917A98E-69EA-4625-A3CA-C59EC2100186}"/>
    <cellStyle name="Normal 4 11 10" xfId="12831" xr:uid="{EAD580F6-3C15-4188-BFC4-DA366016C7F4}"/>
    <cellStyle name="Normal 4 11 11" xfId="12832" xr:uid="{B72A69E4-4A2A-45EF-B648-0C039827B6D0}"/>
    <cellStyle name="Normal 4 11 12" xfId="12833" xr:uid="{D0764BEB-2105-41CC-AD3A-6EC368659802}"/>
    <cellStyle name="Normal 4 11 13" xfId="12834" xr:uid="{5D0A10B3-B14A-409A-AF24-AFD488BAA35D}"/>
    <cellStyle name="Normal 4 11 14" xfId="12835" xr:uid="{031E96A9-6663-476E-AAF0-8D6D306E2C0C}"/>
    <cellStyle name="Normal 4 11 2" xfId="12836" xr:uid="{4A088DAD-5CD9-4F0C-9910-3217DA32C326}"/>
    <cellStyle name="Normal 4 11 2 10" xfId="12837" xr:uid="{426BC4FD-365B-406E-B9BD-45DB2DF55C5D}"/>
    <cellStyle name="Normal 4 11 2 11" xfId="12838" xr:uid="{5AF682EC-853E-4877-8AFA-B31889572ABB}"/>
    <cellStyle name="Normal 4 11 2 12" xfId="12839" xr:uid="{0ED56690-AA8B-4A6F-8C1B-1F676B9217AE}"/>
    <cellStyle name="Normal 4 11 2 13" xfId="12840" xr:uid="{94D66083-1A81-4769-88AF-D45EDA360D78}"/>
    <cellStyle name="Normal 4 11 2 2" xfId="12841" xr:uid="{2958EC9C-4186-4978-9D7A-B227A5DB84B1}"/>
    <cellStyle name="Normal 4 11 2 2 10" xfId="12842" xr:uid="{D61614E0-437F-4A5B-A2C5-306F20A6C788}"/>
    <cellStyle name="Normal 4 11 2 2 11" xfId="12843" xr:uid="{1F1C63A8-A724-4A05-ACC6-8FEC22D03EB2}"/>
    <cellStyle name="Normal 4 11 2 2 2" xfId="12844" xr:uid="{66C7E400-EFC8-4156-AE6E-5D2DB9297D44}"/>
    <cellStyle name="Normal 4 11 2 2 2 2" xfId="12845" xr:uid="{28628DED-0C1C-4B51-B4E2-1955DC7ADB5A}"/>
    <cellStyle name="Normal 4 11 2 2 2 2 2" xfId="12846" xr:uid="{39133654-EFF4-47B0-846D-79C1B084154F}"/>
    <cellStyle name="Normal 4 11 2 2 2 3" xfId="12847" xr:uid="{941B1386-632A-4B9D-9E68-D160B8C20A71}"/>
    <cellStyle name="Normal 4 11 2 2 2 4" xfId="12848" xr:uid="{DE2790B4-935F-4C0A-A723-822D47A510CC}"/>
    <cellStyle name="Normal 4 11 2 2 2 5" xfId="12849" xr:uid="{1D73DC86-E40B-43A1-9000-624E61326903}"/>
    <cellStyle name="Normal 4 11 2 2 3" xfId="12850" xr:uid="{F6B40C60-B828-41D5-86E0-25B3CF4628B8}"/>
    <cellStyle name="Normal 4 11 2 2 3 2" xfId="12851" xr:uid="{27A29CF9-4D64-4E52-949B-459B24E09B98}"/>
    <cellStyle name="Normal 4 11 2 2 4" xfId="12852" xr:uid="{BBE6C304-9AE9-42DD-8743-A1113C934C50}"/>
    <cellStyle name="Normal 4 11 2 2 5" xfId="12853" xr:uid="{CE027182-BECB-490F-A972-4E68927CAE50}"/>
    <cellStyle name="Normal 4 11 2 2 6" xfId="12854" xr:uid="{0CF5EDFF-9874-40F8-98A5-891345F303B4}"/>
    <cellStyle name="Normal 4 11 2 2 7" xfId="12855" xr:uid="{BD39EC32-03F3-435D-84FE-2C35D0A1D8CA}"/>
    <cellStyle name="Normal 4 11 2 2 8" xfId="12856" xr:uid="{2400DFC3-35CA-4E2A-90A1-8BF21C9F8DFC}"/>
    <cellStyle name="Normal 4 11 2 2 9" xfId="12857" xr:uid="{7042459F-0D37-4824-A79D-9F5EE5626A6F}"/>
    <cellStyle name="Normal 4 11 2 3" xfId="12858" xr:uid="{7DD1165D-B6D8-4102-A149-BF0CF49615F5}"/>
    <cellStyle name="Normal 4 11 2 3 2" xfId="12859" xr:uid="{E53CA613-4D2A-4959-8A66-53A187992592}"/>
    <cellStyle name="Normal 4 11 2 3 2 2" xfId="12860" xr:uid="{75E3FF34-8E23-4943-BE4B-17590A8F32BB}"/>
    <cellStyle name="Normal 4 11 2 3 3" xfId="12861" xr:uid="{9CC5D5F1-4928-4033-82CE-CEAE6CC8A757}"/>
    <cellStyle name="Normal 4 11 2 3 4" xfId="12862" xr:uid="{A7646D86-4EF5-49BF-95B4-A5AFE0F46369}"/>
    <cellStyle name="Normal 4 11 2 3 5" xfId="12863" xr:uid="{385A4776-7BA6-4338-B52B-1430193B6803}"/>
    <cellStyle name="Normal 4 11 2 4" xfId="12864" xr:uid="{6CCCD04A-AA2B-4442-919E-7C74E7340F50}"/>
    <cellStyle name="Normal 4 11 2 4 2" xfId="12865" xr:uid="{97F99B26-415D-40BB-BF5B-E94438E06AA5}"/>
    <cellStyle name="Normal 4 11 2 5" xfId="12866" xr:uid="{1F2FC251-9C7C-4B11-A3CC-9580BA5FD498}"/>
    <cellStyle name="Normal 4 11 2 6" xfId="12867" xr:uid="{92B8A091-7A8D-4001-AED9-CF68FEC4C194}"/>
    <cellStyle name="Normal 4 11 2 7" xfId="12868" xr:uid="{D1C7FD35-01E1-4F10-B383-8C6D209602AB}"/>
    <cellStyle name="Normal 4 11 2 8" xfId="12869" xr:uid="{0423CD7B-11C7-4CE3-8599-CC83FCE72E09}"/>
    <cellStyle name="Normal 4 11 2 9" xfId="12870" xr:uid="{22B96B42-D534-4EBD-896B-9D5E70ABA04D}"/>
    <cellStyle name="Normal 4 11 3" xfId="12871" xr:uid="{9AE4E128-7C3D-4312-8F87-0EC352B21A21}"/>
    <cellStyle name="Normal 4 11 3 10" xfId="12872" xr:uid="{04FC4B8A-94A2-4115-BC3E-30FA13925879}"/>
    <cellStyle name="Normal 4 11 3 11" xfId="12873" xr:uid="{B3F87F7B-7A41-4F2A-BBE8-0846D3068244}"/>
    <cellStyle name="Normal 4 11 3 2" xfId="12874" xr:uid="{123EAE87-8519-4A01-8170-0E3C4400EFFC}"/>
    <cellStyle name="Normal 4 11 3 2 2" xfId="12875" xr:uid="{B90B328D-1D3D-4420-822D-624E56D1705E}"/>
    <cellStyle name="Normal 4 11 3 2 2 2" xfId="12876" xr:uid="{38DE1768-C787-4449-8767-42E97EC82966}"/>
    <cellStyle name="Normal 4 11 3 2 3" xfId="12877" xr:uid="{2C51AE71-3DC4-499F-B648-2F63950F5FEF}"/>
    <cellStyle name="Normal 4 11 3 2 4" xfId="12878" xr:uid="{5565B5BC-7271-47D1-8DFC-634CD5FEB560}"/>
    <cellStyle name="Normal 4 11 3 2 5" xfId="12879" xr:uid="{D9179CC6-B93B-4AC2-8CD2-B8007B04B18C}"/>
    <cellStyle name="Normal 4 11 3 3" xfId="12880" xr:uid="{F447879E-04A5-4BDA-BB85-DD8028E63EA5}"/>
    <cellStyle name="Normal 4 11 3 3 2" xfId="12881" xr:uid="{7A29E98F-ADF7-4AD9-BBE6-C7740B405659}"/>
    <cellStyle name="Normal 4 11 3 4" xfId="12882" xr:uid="{A98A3C3A-C384-48A9-8E17-CAB1D8353A3F}"/>
    <cellStyle name="Normal 4 11 3 5" xfId="12883" xr:uid="{7B02865D-B417-470C-B2C3-464B12E06C25}"/>
    <cellStyle name="Normal 4 11 3 6" xfId="12884" xr:uid="{A71E557E-C185-4B16-B915-45E76A9E9468}"/>
    <cellStyle name="Normal 4 11 3 7" xfId="12885" xr:uid="{C09DAC87-EF93-48F1-A1CC-774E06F390FA}"/>
    <cellStyle name="Normal 4 11 3 8" xfId="12886" xr:uid="{331E28B0-533B-46AB-B716-29F20DEC364A}"/>
    <cellStyle name="Normal 4 11 3 9" xfId="12887" xr:uid="{86799296-E374-4F92-B45C-A24EADF68C49}"/>
    <cellStyle name="Normal 4 11 4" xfId="12888" xr:uid="{135932ED-AA77-45CA-BB67-66302B3E9FC5}"/>
    <cellStyle name="Normal 4 11 4 2" xfId="12889" xr:uid="{D1D68AD1-B4F3-4107-936F-7F8863001323}"/>
    <cellStyle name="Normal 4 11 4 2 2" xfId="12890" xr:uid="{86213C0B-5890-4B7C-AB8E-2535E7C9DDF0}"/>
    <cellStyle name="Normal 4 11 4 3" xfId="12891" xr:uid="{EC8ABC40-86C8-4B5B-B514-6AB16DADF46E}"/>
    <cellStyle name="Normal 4 11 4 4" xfId="12892" xr:uid="{354CDC4A-DAAD-40CF-AAB4-204794D0B6DF}"/>
    <cellStyle name="Normal 4 11 4 5" xfId="12893" xr:uid="{68A7810F-AA35-41A2-B83C-2982D5919CCA}"/>
    <cellStyle name="Normal 4 11 5" xfId="12894" xr:uid="{D5FCB125-0A9A-4C3E-B1AC-A8C762BEA822}"/>
    <cellStyle name="Normal 4 11 5 2" xfId="12895" xr:uid="{F0D44898-493A-4768-A6EC-82464908DF52}"/>
    <cellStyle name="Normal 4 11 6" xfId="12896" xr:uid="{F8AA26ED-7CB5-46F8-AFCC-4B8215FA5460}"/>
    <cellStyle name="Normal 4 11 7" xfId="12897" xr:uid="{E7871EB8-C908-4B7D-BBD6-6ACF7435E9C2}"/>
    <cellStyle name="Normal 4 11 8" xfId="12898" xr:uid="{9C625029-4393-474C-A26D-76B32EE65ED3}"/>
    <cellStyle name="Normal 4 11 9" xfId="12899" xr:uid="{C3BF216E-A1C5-44A1-83E5-1F683403C1BB}"/>
    <cellStyle name="Normal 4 12" xfId="12900" xr:uid="{FDB3F152-4674-48B8-B916-6BB7ED2914CB}"/>
    <cellStyle name="Normal 4 12 10" xfId="12901" xr:uid="{27E13225-70C9-44FD-94D2-A51C49796805}"/>
    <cellStyle name="Normal 4 12 11" xfId="12902" xr:uid="{AC70CF65-B69B-4394-B78B-BF20A49D2471}"/>
    <cellStyle name="Normal 4 12 12" xfId="12903" xr:uid="{D1B7983B-9E71-47F9-93F9-CEA4CB63503E}"/>
    <cellStyle name="Normal 4 12 13" xfId="12904" xr:uid="{F3A4A109-01FF-4F1C-BBA5-45F062E8F538}"/>
    <cellStyle name="Normal 4 12 14" xfId="12905" xr:uid="{A800B761-0930-4275-88CF-CD72EFA6D6AB}"/>
    <cellStyle name="Normal 4 12 2" xfId="12906" xr:uid="{F85B5C47-573D-403D-8735-87FA91831F3F}"/>
    <cellStyle name="Normal 4 12 2 10" xfId="12907" xr:uid="{FF5A287D-F03E-43A2-A563-3DA06248E6EA}"/>
    <cellStyle name="Normal 4 12 2 11" xfId="12908" xr:uid="{0531C461-520A-46F8-9592-5C644D5A876D}"/>
    <cellStyle name="Normal 4 12 2 12" xfId="12909" xr:uid="{92258C98-2044-4F61-B0DF-EAE2E7B10628}"/>
    <cellStyle name="Normal 4 12 2 13" xfId="12910" xr:uid="{9A675E08-987C-4F28-BD53-8BB6084E7C17}"/>
    <cellStyle name="Normal 4 12 2 2" xfId="12911" xr:uid="{C59AFE95-5E7F-48F4-B9CD-F0CFB721D24C}"/>
    <cellStyle name="Normal 4 12 2 2 10" xfId="12912" xr:uid="{4DBF6E7B-4C1B-4CEF-9553-39FA02C80244}"/>
    <cellStyle name="Normal 4 12 2 2 11" xfId="12913" xr:uid="{5DFCD294-9C75-46B0-99F8-D3776181FA28}"/>
    <cellStyle name="Normal 4 12 2 2 2" xfId="12914" xr:uid="{DF28B395-E8E6-4CF9-808F-D37123B6A95A}"/>
    <cellStyle name="Normal 4 12 2 2 2 2" xfId="12915" xr:uid="{59737AFB-2ADB-4218-948A-D12311A774E5}"/>
    <cellStyle name="Normal 4 12 2 2 2 2 2" xfId="12916" xr:uid="{2F6FAFC2-A12F-470D-942B-C906E02817CC}"/>
    <cellStyle name="Normal 4 12 2 2 2 3" xfId="12917" xr:uid="{C6A03BC4-1809-447A-A509-8C617CA6C9A8}"/>
    <cellStyle name="Normal 4 12 2 2 2 4" xfId="12918" xr:uid="{FA851101-F8AA-4401-A209-AD4F75C4CB0E}"/>
    <cellStyle name="Normal 4 12 2 2 2 5" xfId="12919" xr:uid="{A94BB1F7-04B1-4D3A-9E45-DF8461680EFC}"/>
    <cellStyle name="Normal 4 12 2 2 3" xfId="12920" xr:uid="{E0FEACB0-158C-4F29-8FD8-329A8AE4DE50}"/>
    <cellStyle name="Normal 4 12 2 2 3 2" xfId="12921" xr:uid="{034A0B6B-5556-4048-BF6B-E99BF53E3163}"/>
    <cellStyle name="Normal 4 12 2 2 4" xfId="12922" xr:uid="{BA33271B-24AE-48A1-B9B2-4C900FDC4DB5}"/>
    <cellStyle name="Normal 4 12 2 2 5" xfId="12923" xr:uid="{F81EE49E-D0C1-452B-9914-3321401A7389}"/>
    <cellStyle name="Normal 4 12 2 2 6" xfId="12924" xr:uid="{C5E81A5F-A498-481F-8315-F5F0C91BBDC2}"/>
    <cellStyle name="Normal 4 12 2 2 7" xfId="12925" xr:uid="{056A0A86-2949-447C-8369-CB81727BA84D}"/>
    <cellStyle name="Normal 4 12 2 2 8" xfId="12926" xr:uid="{14EDA9D7-78E2-468D-9583-E600A3242DC0}"/>
    <cellStyle name="Normal 4 12 2 2 9" xfId="12927" xr:uid="{66AF6412-1D48-434F-8EC9-5B1EC1A03EBD}"/>
    <cellStyle name="Normal 4 12 2 3" xfId="12928" xr:uid="{14B4CF42-9E91-4522-B0A4-6E2EBCE31D7B}"/>
    <cellStyle name="Normal 4 12 2 3 2" xfId="12929" xr:uid="{D27143EB-4FF3-4182-AE33-7D19B08B46BA}"/>
    <cellStyle name="Normal 4 12 2 3 2 2" xfId="12930" xr:uid="{3F98D6A5-A4F7-448B-861D-ED01B7464B7D}"/>
    <cellStyle name="Normal 4 12 2 3 3" xfId="12931" xr:uid="{850237F6-0414-48D7-8087-F66D359D0393}"/>
    <cellStyle name="Normal 4 12 2 3 4" xfId="12932" xr:uid="{89DF37BE-B1D5-4F63-99CA-46F1D15D0FFD}"/>
    <cellStyle name="Normal 4 12 2 3 5" xfId="12933" xr:uid="{2B3E4F84-2157-4A83-A2C0-E151185967F8}"/>
    <cellStyle name="Normal 4 12 2 4" xfId="12934" xr:uid="{8145EFC9-5186-41A0-A1C7-C4AA85C91E0D}"/>
    <cellStyle name="Normal 4 12 2 4 2" xfId="12935" xr:uid="{C6A30966-F2F9-468E-9AF4-96EB42E83B53}"/>
    <cellStyle name="Normal 4 12 2 5" xfId="12936" xr:uid="{6009D64B-B417-436B-8DD4-116952781723}"/>
    <cellStyle name="Normal 4 12 2 6" xfId="12937" xr:uid="{D53A8B3A-4D22-495E-9E43-0A7029690E55}"/>
    <cellStyle name="Normal 4 12 2 7" xfId="12938" xr:uid="{0419C8F2-B08C-434E-AD50-57C7FDCC4364}"/>
    <cellStyle name="Normal 4 12 2 8" xfId="12939" xr:uid="{49B2F4BA-5831-455E-A7B2-AB37AAAEE008}"/>
    <cellStyle name="Normal 4 12 2 9" xfId="12940" xr:uid="{B87D6201-7681-4A2E-9000-75BDCB080D12}"/>
    <cellStyle name="Normal 4 12 3" xfId="12941" xr:uid="{3728301E-7E10-4091-93A3-3184AFC4AC12}"/>
    <cellStyle name="Normal 4 12 3 10" xfId="12942" xr:uid="{4B088ADB-BCE2-45FD-8C76-8934D4B7140E}"/>
    <cellStyle name="Normal 4 12 3 11" xfId="12943" xr:uid="{078068EA-F1FC-4E4E-91A7-B2B93C07B1D3}"/>
    <cellStyle name="Normal 4 12 3 2" xfId="12944" xr:uid="{9303D520-4015-4593-8E3E-025F638D46A9}"/>
    <cellStyle name="Normal 4 12 3 2 2" xfId="12945" xr:uid="{E2B83591-DF27-45A7-8634-FAA43CC654BB}"/>
    <cellStyle name="Normal 4 12 3 2 2 2" xfId="12946" xr:uid="{041F97F8-EC0B-4BB9-B678-A839A98CB47F}"/>
    <cellStyle name="Normal 4 12 3 2 3" xfId="12947" xr:uid="{7BA4361F-AA0F-499C-8A2E-A6002CA3DEA5}"/>
    <cellStyle name="Normal 4 12 3 2 4" xfId="12948" xr:uid="{0375F71E-6E34-43D2-82BF-6B669E739822}"/>
    <cellStyle name="Normal 4 12 3 2 5" xfId="12949" xr:uid="{06825612-A59B-441C-975F-3B4FDE007815}"/>
    <cellStyle name="Normal 4 12 3 3" xfId="12950" xr:uid="{675D2B23-9447-4747-A25C-D38D92BD1D4E}"/>
    <cellStyle name="Normal 4 12 3 3 2" xfId="12951" xr:uid="{0FE9C8C4-2DD7-4668-8E99-1DCE1BEB67EA}"/>
    <cellStyle name="Normal 4 12 3 4" xfId="12952" xr:uid="{2C2F8C6F-0874-410F-BBAA-31C7F04ED3F5}"/>
    <cellStyle name="Normal 4 12 3 5" xfId="12953" xr:uid="{D787ED90-CFF8-4812-A9DE-34F70BA4BBEB}"/>
    <cellStyle name="Normal 4 12 3 6" xfId="12954" xr:uid="{678694D3-3873-444E-972B-ADA40FFC4614}"/>
    <cellStyle name="Normal 4 12 3 7" xfId="12955" xr:uid="{9C734612-E1C6-47B0-9D29-942F62605B96}"/>
    <cellStyle name="Normal 4 12 3 8" xfId="12956" xr:uid="{28D268A9-E5FC-43FC-8BB1-ACC928D71FE6}"/>
    <cellStyle name="Normal 4 12 3 9" xfId="12957" xr:uid="{828A7843-26CB-40A0-80E8-D87B5196FE4D}"/>
    <cellStyle name="Normal 4 12 4" xfId="12958" xr:uid="{39B8C23D-CF61-4BEB-B063-9D966BF962F4}"/>
    <cellStyle name="Normal 4 12 4 2" xfId="12959" xr:uid="{3548EC86-925B-47EE-8BC2-EB785B5700C5}"/>
    <cellStyle name="Normal 4 12 4 2 2" xfId="12960" xr:uid="{6A8BF8B9-A1A8-4AB2-8B3D-545896F76972}"/>
    <cellStyle name="Normal 4 12 4 3" xfId="12961" xr:uid="{B2887380-5535-44C4-A9A1-ADF54AA2AA5E}"/>
    <cellStyle name="Normal 4 12 4 4" xfId="12962" xr:uid="{8A1946D3-5B33-4CA5-AD4C-0E60D66263B4}"/>
    <cellStyle name="Normal 4 12 4 5" xfId="12963" xr:uid="{2FFD2C61-C17A-4BFD-ABE7-04264F2B280C}"/>
    <cellStyle name="Normal 4 12 5" xfId="12964" xr:uid="{604885E1-09C7-4935-A690-8F9E047D798C}"/>
    <cellStyle name="Normal 4 12 5 2" xfId="12965" xr:uid="{E742E3B2-115A-481F-B936-0768CBE3DA11}"/>
    <cellStyle name="Normal 4 12 6" xfId="12966" xr:uid="{EF1CD14F-58CE-4D9D-BA17-AE8B35B7DF02}"/>
    <cellStyle name="Normal 4 12 7" xfId="12967" xr:uid="{7DC3FA2A-A725-42FA-8463-988188C8641F}"/>
    <cellStyle name="Normal 4 12 8" xfId="12968" xr:uid="{F63EFB15-BF47-42C2-A0F9-95D8EC02BD5E}"/>
    <cellStyle name="Normal 4 12 9" xfId="12969" xr:uid="{3C9D053D-1998-4C9A-B2EE-5F8BA60370BE}"/>
    <cellStyle name="Normal 4 13" xfId="12970" xr:uid="{87DD2657-7476-4987-8D7F-369BF7C721B6}"/>
    <cellStyle name="Normal 4 13 10" xfId="12971" xr:uid="{EA5FF558-E3FF-4BF5-8F4F-A171E01E14FA}"/>
    <cellStyle name="Normal 4 13 11" xfId="12972" xr:uid="{FC365830-32A7-444E-A998-A2947DC326EB}"/>
    <cellStyle name="Normal 4 13 12" xfId="12973" xr:uid="{F6DE1B72-7C4C-465B-BFB9-BDCE9F518673}"/>
    <cellStyle name="Normal 4 13 13" xfId="12974" xr:uid="{D0D5C6A8-616A-49FA-9655-EFA6D16112AA}"/>
    <cellStyle name="Normal 4 13 14" xfId="12975" xr:uid="{A72EA688-4923-432E-AD7D-98D3C263ABCC}"/>
    <cellStyle name="Normal 4 13 2" xfId="12976" xr:uid="{E0280671-F9AF-400F-B846-FDD8D3B39ADA}"/>
    <cellStyle name="Normal 4 13 2 10" xfId="12977" xr:uid="{C502FF30-8A49-4CE2-A921-7655516EA86D}"/>
    <cellStyle name="Normal 4 13 2 11" xfId="12978" xr:uid="{9DC188C4-691C-413A-833F-2E6C39FB3D70}"/>
    <cellStyle name="Normal 4 13 2 12" xfId="12979" xr:uid="{09EB099A-2A2F-4675-BE48-CB249812EEDD}"/>
    <cellStyle name="Normal 4 13 2 13" xfId="12980" xr:uid="{2CA93A34-B243-470C-BABF-9BAFB9644B7F}"/>
    <cellStyle name="Normal 4 13 2 2" xfId="12981" xr:uid="{72C7CEE7-971E-4FB3-A652-5A7D5C88DE52}"/>
    <cellStyle name="Normal 4 13 2 2 10" xfId="12982" xr:uid="{B3000846-C093-43A2-AB19-90DF12D13952}"/>
    <cellStyle name="Normal 4 13 2 2 11" xfId="12983" xr:uid="{FF4E575D-8AA4-4954-8DF3-021F932EC873}"/>
    <cellStyle name="Normal 4 13 2 2 2" xfId="12984" xr:uid="{C1D5C407-36AB-4FF2-A0E6-8003671DE321}"/>
    <cellStyle name="Normal 4 13 2 2 2 2" xfId="12985" xr:uid="{8EC3D33F-DFFC-40CA-9F32-FEF24F519B0A}"/>
    <cellStyle name="Normal 4 13 2 2 2 2 2" xfId="12986" xr:uid="{7186EBEE-8DE6-4DA4-AD3D-88333EAC45C1}"/>
    <cellStyle name="Normal 4 13 2 2 2 3" xfId="12987" xr:uid="{ED1D46F9-E991-4850-A68E-E147BCE18043}"/>
    <cellStyle name="Normal 4 13 2 2 2 4" xfId="12988" xr:uid="{9A283F45-DD8E-4A55-9FD8-0B78BC39C522}"/>
    <cellStyle name="Normal 4 13 2 2 2 5" xfId="12989" xr:uid="{72F1F7F4-F5DE-4A3C-AFDD-04862E0A4877}"/>
    <cellStyle name="Normal 4 13 2 2 3" xfId="12990" xr:uid="{59EB28A0-E4A7-4D35-B589-59FF1B972E7D}"/>
    <cellStyle name="Normal 4 13 2 2 3 2" xfId="12991" xr:uid="{092DB40A-A911-4D58-B41F-4520B3FE42B0}"/>
    <cellStyle name="Normal 4 13 2 2 4" xfId="12992" xr:uid="{C26FD3C6-B4DA-471F-AFCE-28B35370D4D5}"/>
    <cellStyle name="Normal 4 13 2 2 5" xfId="12993" xr:uid="{E87F361D-DE91-4D9A-853D-278A61B021EB}"/>
    <cellStyle name="Normal 4 13 2 2 6" xfId="12994" xr:uid="{6D211EBE-D4BE-4F02-9F50-8A220B7CF09E}"/>
    <cellStyle name="Normal 4 13 2 2 7" xfId="12995" xr:uid="{469F77A6-BFF0-4CFE-BA3E-39D966D558B7}"/>
    <cellStyle name="Normal 4 13 2 2 8" xfId="12996" xr:uid="{D9C4D2AE-94E8-4256-8638-6BB8AEBCC683}"/>
    <cellStyle name="Normal 4 13 2 2 9" xfId="12997" xr:uid="{9DF67DC7-3EE7-4BDF-8E79-B12BA9D6F681}"/>
    <cellStyle name="Normal 4 13 2 3" xfId="12998" xr:uid="{0590333C-0928-4A92-807F-38D0E1D6B9F7}"/>
    <cellStyle name="Normal 4 13 2 3 2" xfId="12999" xr:uid="{7BCADD4B-8EC0-4FE2-984F-81F748816C1D}"/>
    <cellStyle name="Normal 4 13 2 3 2 2" xfId="13000" xr:uid="{37DC5D27-FB30-45A7-8424-7DFAE1878456}"/>
    <cellStyle name="Normal 4 13 2 3 3" xfId="13001" xr:uid="{8D184C50-0D4F-47B1-B52F-2AC4415AD3E6}"/>
    <cellStyle name="Normal 4 13 2 3 4" xfId="13002" xr:uid="{F517355E-E9FB-404B-8738-356A75CF0197}"/>
    <cellStyle name="Normal 4 13 2 3 5" xfId="13003" xr:uid="{93C3B1FC-2330-4929-AD40-0CECC01A5C51}"/>
    <cellStyle name="Normal 4 13 2 4" xfId="13004" xr:uid="{6379F8C5-1358-4F13-B8D9-868645966DFB}"/>
    <cellStyle name="Normal 4 13 2 4 2" xfId="13005" xr:uid="{44D5E84D-2C5B-4F66-A2DB-11A0BEA00A8D}"/>
    <cellStyle name="Normal 4 13 2 5" xfId="13006" xr:uid="{FCF02550-A3EF-4039-8C53-199E5F77E2E3}"/>
    <cellStyle name="Normal 4 13 2 6" xfId="13007" xr:uid="{E8DBEB2F-76A5-43A5-AAC5-278FDDBD8102}"/>
    <cellStyle name="Normal 4 13 2 7" xfId="13008" xr:uid="{F2BB2793-A725-44DE-9F70-4FF14C6B0423}"/>
    <cellStyle name="Normal 4 13 2 8" xfId="13009" xr:uid="{EB9BFABB-F778-4D43-8E4D-1BBA7B4877B7}"/>
    <cellStyle name="Normal 4 13 2 9" xfId="13010" xr:uid="{563310A8-A6B5-4670-A9F0-CE6779D87992}"/>
    <cellStyle name="Normal 4 13 3" xfId="13011" xr:uid="{C354F0A3-8175-4E2D-9085-C6B4BF9F9593}"/>
    <cellStyle name="Normal 4 13 3 10" xfId="13012" xr:uid="{71BE75F3-BE6E-4BB6-91EC-26AE222CBD84}"/>
    <cellStyle name="Normal 4 13 3 11" xfId="13013" xr:uid="{A3BEFC32-4971-48AD-8125-71286264B34F}"/>
    <cellStyle name="Normal 4 13 3 2" xfId="13014" xr:uid="{C298EE30-B84F-4221-8B44-035B31AD3F61}"/>
    <cellStyle name="Normal 4 13 3 2 2" xfId="13015" xr:uid="{D7F7D471-6BF4-4349-B725-D95C7A15D5F3}"/>
    <cellStyle name="Normal 4 13 3 2 2 2" xfId="13016" xr:uid="{47FA5175-179D-428E-89B5-B1382B410D80}"/>
    <cellStyle name="Normal 4 13 3 2 3" xfId="13017" xr:uid="{DB43392E-C618-48FD-8991-C5E2ADB082E7}"/>
    <cellStyle name="Normal 4 13 3 2 4" xfId="13018" xr:uid="{9692BC22-6E48-4174-BB9E-43A6753413C8}"/>
    <cellStyle name="Normal 4 13 3 2 5" xfId="13019" xr:uid="{DD697CE3-2671-4BD9-9ABC-7DAB7981BF7D}"/>
    <cellStyle name="Normal 4 13 3 3" xfId="13020" xr:uid="{4DEE6E3A-0FD9-4544-8E50-065BFA1A2B13}"/>
    <cellStyle name="Normal 4 13 3 3 2" xfId="13021" xr:uid="{E6C796AF-9A90-42A8-AD0A-A407F68F2575}"/>
    <cellStyle name="Normal 4 13 3 4" xfId="13022" xr:uid="{3B3B6347-3A35-4342-81BE-85FC755DDFD0}"/>
    <cellStyle name="Normal 4 13 3 5" xfId="13023" xr:uid="{58282F5D-7B1B-4D8E-B16A-8D432F9CC53D}"/>
    <cellStyle name="Normal 4 13 3 6" xfId="13024" xr:uid="{CCD7A1E9-B99E-4F51-B9C4-1C51991A2BD0}"/>
    <cellStyle name="Normal 4 13 3 7" xfId="13025" xr:uid="{411809AC-14A6-4589-8743-37C3B5D3A09E}"/>
    <cellStyle name="Normal 4 13 3 8" xfId="13026" xr:uid="{39F8D1BC-FF14-4E41-B30E-180B10663926}"/>
    <cellStyle name="Normal 4 13 3 9" xfId="13027" xr:uid="{B0AA42F2-13C7-499C-A478-7CA6C1DEB2FF}"/>
    <cellStyle name="Normal 4 13 4" xfId="13028" xr:uid="{78A77ED9-0193-46E5-A4E4-274D5FA11F01}"/>
    <cellStyle name="Normal 4 13 4 2" xfId="13029" xr:uid="{D11BA0D4-FD96-4891-8200-E8979C286FF5}"/>
    <cellStyle name="Normal 4 13 4 2 2" xfId="13030" xr:uid="{723098A3-F536-4076-B009-8DF916D661B7}"/>
    <cellStyle name="Normal 4 13 4 3" xfId="13031" xr:uid="{853538DF-E491-4130-9C1B-444A55622445}"/>
    <cellStyle name="Normal 4 13 4 4" xfId="13032" xr:uid="{86D4763B-212E-4AB5-828E-C183DE426447}"/>
    <cellStyle name="Normal 4 13 4 5" xfId="13033" xr:uid="{E82A8F48-939D-43D5-BBA1-3DE0003F7BF9}"/>
    <cellStyle name="Normal 4 13 5" xfId="13034" xr:uid="{33B23B93-006B-4AA3-9320-8D5A3E62521D}"/>
    <cellStyle name="Normal 4 13 5 2" xfId="13035" xr:uid="{5CA969A7-68C5-4160-9D30-055D69AB8EB1}"/>
    <cellStyle name="Normal 4 13 6" xfId="13036" xr:uid="{8545FCC2-773B-4C4B-8FD0-D57FF0F1B9E0}"/>
    <cellStyle name="Normal 4 13 7" xfId="13037" xr:uid="{1B081824-7C85-41CD-9389-23FBFC9BD8A5}"/>
    <cellStyle name="Normal 4 13 8" xfId="13038" xr:uid="{27DB7608-A230-4638-AC9E-A813DEA232D6}"/>
    <cellStyle name="Normal 4 13 9" xfId="13039" xr:uid="{99AB5400-10B5-43FC-BD10-3FBEC907EEE3}"/>
    <cellStyle name="Normal 4 14" xfId="13040" xr:uid="{4457521E-D1B4-4A5E-94EC-AA5C3F33F14B}"/>
    <cellStyle name="Normal 4 14 10" xfId="13041" xr:uid="{5B681BC3-3B23-4B53-AC25-1EDED2A8E578}"/>
    <cellStyle name="Normal 4 14 11" xfId="13042" xr:uid="{777B1DC4-EB8D-48A2-B4D4-9364B7CAD2BC}"/>
    <cellStyle name="Normal 4 14 12" xfId="13043" xr:uid="{31748E56-B61E-4A31-B23D-A05C49CD20BD}"/>
    <cellStyle name="Normal 4 14 13" xfId="13044" xr:uid="{B85B68AB-E594-44CB-95F9-F48ACFF5376F}"/>
    <cellStyle name="Normal 4 14 14" xfId="13045" xr:uid="{56438A40-B3E4-4F6B-A05C-2E853C8F210F}"/>
    <cellStyle name="Normal 4 14 2" xfId="13046" xr:uid="{A8A05750-CE2D-40BA-8C1A-65B3B54406FA}"/>
    <cellStyle name="Normal 4 14 2 10" xfId="13047" xr:uid="{DF8812D6-E3A5-449F-96CD-E6AA76532721}"/>
    <cellStyle name="Normal 4 14 2 11" xfId="13048" xr:uid="{E5C8CFFD-ABBC-415E-9B63-E7D0336EEBD5}"/>
    <cellStyle name="Normal 4 14 2 12" xfId="13049" xr:uid="{028C251B-3593-45FF-A38B-C5DAD988FC44}"/>
    <cellStyle name="Normal 4 14 2 13" xfId="13050" xr:uid="{30FD4616-9319-4BD1-BAD5-E93642B66211}"/>
    <cellStyle name="Normal 4 14 2 2" xfId="13051" xr:uid="{F3D86559-CD64-467C-AD75-3DCCFE7521E3}"/>
    <cellStyle name="Normal 4 14 2 2 10" xfId="13052" xr:uid="{CD121653-61A8-41EE-B809-22CDC585934A}"/>
    <cellStyle name="Normal 4 14 2 2 11" xfId="13053" xr:uid="{19EBB3BA-6295-4A6F-9188-FDEA8BCF34D5}"/>
    <cellStyle name="Normal 4 14 2 2 2" xfId="13054" xr:uid="{66BE7D58-2AD9-411E-85DD-481FD6D681BF}"/>
    <cellStyle name="Normal 4 14 2 2 2 2" xfId="13055" xr:uid="{84832D20-FA7C-4CAB-93D8-A6555EE88A14}"/>
    <cellStyle name="Normal 4 14 2 2 2 2 2" xfId="13056" xr:uid="{A4806DE5-6630-407F-9430-76DB0F652287}"/>
    <cellStyle name="Normal 4 14 2 2 2 3" xfId="13057" xr:uid="{BEEEF0CD-5A29-478F-B587-8205083DC4F4}"/>
    <cellStyle name="Normal 4 14 2 2 2 4" xfId="13058" xr:uid="{FA117B94-E4F2-42DE-B2D7-A40DCFBAC0B8}"/>
    <cellStyle name="Normal 4 14 2 2 2 5" xfId="13059" xr:uid="{DA32D4C1-FBF0-4E33-BF38-26C5989834C0}"/>
    <cellStyle name="Normal 4 14 2 2 3" xfId="13060" xr:uid="{3627C63F-C954-4B7C-8CCB-B4A3DB189729}"/>
    <cellStyle name="Normal 4 14 2 2 3 2" xfId="13061" xr:uid="{668D8C39-8A0F-45FA-887B-7574F148368C}"/>
    <cellStyle name="Normal 4 14 2 2 4" xfId="13062" xr:uid="{D78B99C8-E0FA-4BF2-B54D-ED3129CDF4F8}"/>
    <cellStyle name="Normal 4 14 2 2 5" xfId="13063" xr:uid="{603A4D9D-C81C-4611-A614-C636440EA493}"/>
    <cellStyle name="Normal 4 14 2 2 6" xfId="13064" xr:uid="{C263DD85-382E-4988-BDDE-18FFCAA5E4FA}"/>
    <cellStyle name="Normal 4 14 2 2 7" xfId="13065" xr:uid="{52EE471B-298A-47B1-B8C1-E95D22D80AF3}"/>
    <cellStyle name="Normal 4 14 2 2 8" xfId="13066" xr:uid="{3AA9BAB6-71C1-4594-AC24-CA2057FE3B23}"/>
    <cellStyle name="Normal 4 14 2 2 9" xfId="13067" xr:uid="{A4AADAF8-CCFA-4733-8313-B0CD39DC9B9C}"/>
    <cellStyle name="Normal 4 14 2 3" xfId="13068" xr:uid="{075A7B06-1D96-4480-BE1A-EB8570121DF7}"/>
    <cellStyle name="Normal 4 14 2 3 2" xfId="13069" xr:uid="{3760F8CF-4C96-42A6-9921-CB61103531BF}"/>
    <cellStyle name="Normal 4 14 2 3 2 2" xfId="13070" xr:uid="{C8DF6175-9C60-467E-85FE-8F500669948D}"/>
    <cellStyle name="Normal 4 14 2 3 3" xfId="13071" xr:uid="{4B7515CA-42C8-468E-9E0A-88BB21CE2F5E}"/>
    <cellStyle name="Normal 4 14 2 3 4" xfId="13072" xr:uid="{82325330-814C-4A8A-BD01-CF5E00507D68}"/>
    <cellStyle name="Normal 4 14 2 3 5" xfId="13073" xr:uid="{EC26803C-3C7E-46E2-92F2-07850751666F}"/>
    <cellStyle name="Normal 4 14 2 4" xfId="13074" xr:uid="{F225E7D7-4F09-4834-A55D-C0936A037F5C}"/>
    <cellStyle name="Normal 4 14 2 4 2" xfId="13075" xr:uid="{946A3E13-AD44-44B9-BE5A-56CF59F34D52}"/>
    <cellStyle name="Normal 4 14 2 5" xfId="13076" xr:uid="{899C752C-D087-4CFA-B9EB-D1F7390B26F0}"/>
    <cellStyle name="Normal 4 14 2 6" xfId="13077" xr:uid="{E6DE36EA-9AE5-44A6-8596-942331CA5F7F}"/>
    <cellStyle name="Normal 4 14 2 7" xfId="13078" xr:uid="{F25C9ADC-8DA2-48D8-B5FF-9F01CA503ED3}"/>
    <cellStyle name="Normal 4 14 2 8" xfId="13079" xr:uid="{648E2790-8D0A-45AC-9C19-191364AD1B8D}"/>
    <cellStyle name="Normal 4 14 2 9" xfId="13080" xr:uid="{6853FFA8-735C-4752-AAE6-62EF39EAB0AF}"/>
    <cellStyle name="Normal 4 14 3" xfId="13081" xr:uid="{0469EAAC-25E3-47AF-9800-580C31628B7A}"/>
    <cellStyle name="Normal 4 14 3 10" xfId="13082" xr:uid="{30348E27-144D-4243-A9C8-87AC7135683B}"/>
    <cellStyle name="Normal 4 14 3 11" xfId="13083" xr:uid="{B375C5D0-1E46-4C28-9A25-C0EC2DE4B458}"/>
    <cellStyle name="Normal 4 14 3 2" xfId="13084" xr:uid="{340F15A3-1580-4EA2-9412-6F75B2D7C8A1}"/>
    <cellStyle name="Normal 4 14 3 2 2" xfId="13085" xr:uid="{4F19AEF7-15E8-4D0B-9324-4F6A61669D2E}"/>
    <cellStyle name="Normal 4 14 3 2 2 2" xfId="13086" xr:uid="{FEABCC2A-DCAD-4DFA-9641-5B65FCC17D42}"/>
    <cellStyle name="Normal 4 14 3 2 3" xfId="13087" xr:uid="{FD22944C-29AE-4894-950A-53D0C3705F89}"/>
    <cellStyle name="Normal 4 14 3 2 4" xfId="13088" xr:uid="{9E50CA8A-7728-4ACB-897F-06372F59BF10}"/>
    <cellStyle name="Normal 4 14 3 2 5" xfId="13089" xr:uid="{E830E326-B5D8-4829-A37E-AF93E3E64DB2}"/>
    <cellStyle name="Normal 4 14 3 3" xfId="13090" xr:uid="{5E0B60FB-3B83-41D8-927B-4DDA3C5EC67A}"/>
    <cellStyle name="Normal 4 14 3 3 2" xfId="13091" xr:uid="{A7EEBF34-3D0A-4166-A3D0-C113251E8999}"/>
    <cellStyle name="Normal 4 14 3 4" xfId="13092" xr:uid="{65CDFB53-3A94-4E55-A7EA-0122E24B1543}"/>
    <cellStyle name="Normal 4 14 3 5" xfId="13093" xr:uid="{7026AFB9-3414-484B-B693-F9D75DE74F3D}"/>
    <cellStyle name="Normal 4 14 3 6" xfId="13094" xr:uid="{25A76F23-2E28-4257-811D-352D1D5D75B6}"/>
    <cellStyle name="Normal 4 14 3 7" xfId="13095" xr:uid="{4AF64B76-32DF-4CAC-9517-D247769FF234}"/>
    <cellStyle name="Normal 4 14 3 8" xfId="13096" xr:uid="{8B0ACE15-8963-4B83-8C48-7786C3F61A14}"/>
    <cellStyle name="Normal 4 14 3 9" xfId="13097" xr:uid="{9B7A9DBC-5983-4702-9C5B-D4CD833357A2}"/>
    <cellStyle name="Normal 4 14 4" xfId="13098" xr:uid="{349DE128-FE0B-4B76-B875-9ABAEE729A91}"/>
    <cellStyle name="Normal 4 14 4 2" xfId="13099" xr:uid="{5643708D-39B0-4B56-8572-A11A61437EA6}"/>
    <cellStyle name="Normal 4 14 4 2 2" xfId="13100" xr:uid="{08349F51-6B5A-45E8-89DB-37911BF997FA}"/>
    <cellStyle name="Normal 4 14 4 3" xfId="13101" xr:uid="{B4A4AC57-A552-44F7-B9B5-B983EEFF45B3}"/>
    <cellStyle name="Normal 4 14 4 4" xfId="13102" xr:uid="{EA61B191-F8F3-43E9-AFE0-6FEFB791AFC1}"/>
    <cellStyle name="Normal 4 14 4 5" xfId="13103" xr:uid="{6B3FB72C-9465-46F1-9027-1B494D9911DC}"/>
    <cellStyle name="Normal 4 14 5" xfId="13104" xr:uid="{DD7EFC70-C832-4FD1-A839-3129A93A6688}"/>
    <cellStyle name="Normal 4 14 5 2" xfId="13105" xr:uid="{053C3CCE-C923-461F-B583-EAC8A825F096}"/>
    <cellStyle name="Normal 4 14 6" xfId="13106" xr:uid="{9775B5A0-B1ED-492D-BA91-A90622AF8B3E}"/>
    <cellStyle name="Normal 4 14 7" xfId="13107" xr:uid="{C0DBDBB9-3702-4864-A8AD-8CED528426BE}"/>
    <cellStyle name="Normal 4 14 8" xfId="13108" xr:uid="{CF941BDA-ED56-484A-8302-A6EC7312BB14}"/>
    <cellStyle name="Normal 4 14 9" xfId="13109" xr:uid="{22F9AFA7-930E-46E2-A0B1-DBCD8C056381}"/>
    <cellStyle name="Normal 4 15" xfId="13110" xr:uid="{B37A0535-2552-4F4B-A5D3-DADE6349AAC6}"/>
    <cellStyle name="Normal 4 15 10" xfId="13111" xr:uid="{B60F6F3C-BF31-4BF1-80B4-A3A37D41FD24}"/>
    <cellStyle name="Normal 4 15 11" xfId="13112" xr:uid="{F358810F-AB90-4642-8C86-4AE9E10BE985}"/>
    <cellStyle name="Normal 4 15 12" xfId="13113" xr:uid="{2FD28386-8669-4BAB-BE9F-46E2094D8A77}"/>
    <cellStyle name="Normal 4 15 13" xfId="13114" xr:uid="{9EE80085-E641-4B22-9CC0-BD52F66B0B62}"/>
    <cellStyle name="Normal 4 15 14" xfId="13115" xr:uid="{368AB7EE-2A7F-4B9C-A666-6A8D556F431B}"/>
    <cellStyle name="Normal 4 15 2" xfId="13116" xr:uid="{A274D89F-D42F-4736-A399-9BA3EE56B533}"/>
    <cellStyle name="Normal 4 15 2 10" xfId="13117" xr:uid="{D4F7AA38-05F1-4D5E-B682-5A2FEBFD1993}"/>
    <cellStyle name="Normal 4 15 2 11" xfId="13118" xr:uid="{2203C87B-F4F1-4713-8F65-A61BB39AFFA8}"/>
    <cellStyle name="Normal 4 15 2 12" xfId="13119" xr:uid="{2D0C0B7B-E44E-485D-80A7-57D4FC8E3E7B}"/>
    <cellStyle name="Normal 4 15 2 13" xfId="13120" xr:uid="{8D7EDFF6-EA36-49F0-A5EA-5DB141891009}"/>
    <cellStyle name="Normal 4 15 2 2" xfId="13121" xr:uid="{4829D2E5-E55A-4A00-9B22-74F5A2EEC4C9}"/>
    <cellStyle name="Normal 4 15 2 2 10" xfId="13122" xr:uid="{F466AC40-2D88-4F61-89C4-7772677092D5}"/>
    <cellStyle name="Normal 4 15 2 2 11" xfId="13123" xr:uid="{838DBC8B-E91C-4E32-8BDB-52E30BD72FC1}"/>
    <cellStyle name="Normal 4 15 2 2 2" xfId="13124" xr:uid="{3ECA90CB-A68A-41A4-8549-D344D0BE5D8C}"/>
    <cellStyle name="Normal 4 15 2 2 2 2" xfId="13125" xr:uid="{14F8DA4B-2AC5-46E8-82FC-63D2A69E500C}"/>
    <cellStyle name="Normal 4 15 2 2 2 2 2" xfId="13126" xr:uid="{79F8C743-D8C0-4534-9109-9CF51962B663}"/>
    <cellStyle name="Normal 4 15 2 2 2 3" xfId="13127" xr:uid="{93764EFB-4D58-420E-95B2-FC874CBABC06}"/>
    <cellStyle name="Normal 4 15 2 2 2 4" xfId="13128" xr:uid="{B3DB7DC8-7C3F-40DB-A87C-77B71E242C9C}"/>
    <cellStyle name="Normal 4 15 2 2 2 5" xfId="13129" xr:uid="{011ED153-E213-4BD6-87B4-A9534FC891DA}"/>
    <cellStyle name="Normal 4 15 2 2 3" xfId="13130" xr:uid="{0347EBBF-3F1B-4641-A434-4788C1D39266}"/>
    <cellStyle name="Normal 4 15 2 2 3 2" xfId="13131" xr:uid="{D21ADFE3-FFAD-41BF-80E0-6A7157512A78}"/>
    <cellStyle name="Normal 4 15 2 2 4" xfId="13132" xr:uid="{276EB121-6FEA-4890-BBE2-8198CE920433}"/>
    <cellStyle name="Normal 4 15 2 2 5" xfId="13133" xr:uid="{ABADF714-569D-4A69-8E2A-29606EDD3699}"/>
    <cellStyle name="Normal 4 15 2 2 6" xfId="13134" xr:uid="{E14969C6-47CB-4F06-AFE6-46997A9A76DC}"/>
    <cellStyle name="Normal 4 15 2 2 7" xfId="13135" xr:uid="{B1D12909-D13F-4CE0-BB32-54F3D780E247}"/>
    <cellStyle name="Normal 4 15 2 2 8" xfId="13136" xr:uid="{3378E595-F477-4719-A908-5EAA35B7DACE}"/>
    <cellStyle name="Normal 4 15 2 2 9" xfId="13137" xr:uid="{AE1732D5-21D4-4167-BBA5-A13327650BBC}"/>
    <cellStyle name="Normal 4 15 2 3" xfId="13138" xr:uid="{EB53988B-75CF-4B8F-A223-FE4DDEA4418F}"/>
    <cellStyle name="Normal 4 15 2 3 2" xfId="13139" xr:uid="{DD6AFF82-7A88-4A1D-A362-563ACD1E090B}"/>
    <cellStyle name="Normal 4 15 2 3 2 2" xfId="13140" xr:uid="{72B8DCB4-9B36-4E58-BAC2-0F1D65D3D88C}"/>
    <cellStyle name="Normal 4 15 2 3 3" xfId="13141" xr:uid="{E89C7624-A501-47EA-852E-7003CE76D975}"/>
    <cellStyle name="Normal 4 15 2 3 4" xfId="13142" xr:uid="{F561A4A7-DD1B-4CF5-8C84-E96605C247BC}"/>
    <cellStyle name="Normal 4 15 2 3 5" xfId="13143" xr:uid="{0EBDC4F0-EE8D-4659-A9B6-C642D036A274}"/>
    <cellStyle name="Normal 4 15 2 4" xfId="13144" xr:uid="{AF90C835-2B2E-4A01-85F6-7C05F47631A3}"/>
    <cellStyle name="Normal 4 15 2 4 2" xfId="13145" xr:uid="{2F91B9EC-0F65-4B20-8C81-38D0EC68FED5}"/>
    <cellStyle name="Normal 4 15 2 5" xfId="13146" xr:uid="{DB598E34-92D5-439C-8B13-AF819845E866}"/>
    <cellStyle name="Normal 4 15 2 6" xfId="13147" xr:uid="{8A6177D9-A788-49BA-87AD-3F71DC36F3D3}"/>
    <cellStyle name="Normal 4 15 2 7" xfId="13148" xr:uid="{B5FD0142-D0F0-43B1-8B11-04D8E9CFC51D}"/>
    <cellStyle name="Normal 4 15 2 8" xfId="13149" xr:uid="{90D62227-1F99-40C5-8B09-066F39217437}"/>
    <cellStyle name="Normal 4 15 2 9" xfId="13150" xr:uid="{16508418-3B6E-454A-98E1-FE452A99110B}"/>
    <cellStyle name="Normal 4 15 3" xfId="13151" xr:uid="{2924952A-8B5C-4013-BFE3-A83C1F9C429D}"/>
    <cellStyle name="Normal 4 15 3 10" xfId="13152" xr:uid="{9CD91227-150A-4296-A0A9-3B1E5D4554B8}"/>
    <cellStyle name="Normal 4 15 3 11" xfId="13153" xr:uid="{CA308CA9-7185-4FD6-B0AD-CE8A27F311C1}"/>
    <cellStyle name="Normal 4 15 3 2" xfId="13154" xr:uid="{E48F3541-3ADF-4A43-8A6D-B109415005B4}"/>
    <cellStyle name="Normal 4 15 3 2 2" xfId="13155" xr:uid="{C41C2C14-D638-4EFA-BF6D-D4B35A0B50BA}"/>
    <cellStyle name="Normal 4 15 3 2 2 2" xfId="13156" xr:uid="{9151F08B-7FBB-4EC2-9665-A82FEC6CD7D2}"/>
    <cellStyle name="Normal 4 15 3 2 3" xfId="13157" xr:uid="{6CCA4102-7746-48DA-9B3F-D0C970A7509A}"/>
    <cellStyle name="Normal 4 15 3 2 4" xfId="13158" xr:uid="{0D0436B1-120E-44B3-A7CD-8055E5957DDA}"/>
    <cellStyle name="Normal 4 15 3 2 5" xfId="13159" xr:uid="{98C238C0-D63E-4F0C-AA52-3EF09B54BC59}"/>
    <cellStyle name="Normal 4 15 3 3" xfId="13160" xr:uid="{1BFEDA86-C8FD-4AD8-8B2D-1549747CE578}"/>
    <cellStyle name="Normal 4 15 3 3 2" xfId="13161" xr:uid="{17224670-5EB5-4A1D-83A0-FBA57134A39F}"/>
    <cellStyle name="Normal 4 15 3 4" xfId="13162" xr:uid="{A88A050A-0235-46F3-9287-CCC5138B5D5A}"/>
    <cellStyle name="Normal 4 15 3 5" xfId="13163" xr:uid="{DC875608-C572-464D-9949-A07560A3D1B2}"/>
    <cellStyle name="Normal 4 15 3 6" xfId="13164" xr:uid="{D90A84A4-201D-49B6-8CD6-5F22AA30D0E9}"/>
    <cellStyle name="Normal 4 15 3 7" xfId="13165" xr:uid="{1872CBC8-8F80-4A9D-B60F-D7FB1B4A1405}"/>
    <cellStyle name="Normal 4 15 3 8" xfId="13166" xr:uid="{F00688E5-634B-4BD0-BEA3-599915285CDE}"/>
    <cellStyle name="Normal 4 15 3 9" xfId="13167" xr:uid="{7A46F77D-CB33-4A7E-BA2D-A79AFD21A0B0}"/>
    <cellStyle name="Normal 4 15 4" xfId="13168" xr:uid="{41E1D45D-C32F-40BD-BB13-70858C606B0B}"/>
    <cellStyle name="Normal 4 15 4 2" xfId="13169" xr:uid="{DCFF1A7A-345F-4CBD-B044-5AE129765723}"/>
    <cellStyle name="Normal 4 15 4 2 2" xfId="13170" xr:uid="{21A78CFB-A665-427B-9859-B830A1E21E5A}"/>
    <cellStyle name="Normal 4 15 4 3" xfId="13171" xr:uid="{A287C36C-7F6C-44D0-95FF-9079061D92E8}"/>
    <cellStyle name="Normal 4 15 4 4" xfId="13172" xr:uid="{0F1C64D1-ADC6-4243-BE16-4FCCB3E84D97}"/>
    <cellStyle name="Normal 4 15 4 5" xfId="13173" xr:uid="{220D3F5C-086A-4E6C-A685-A5A704C42012}"/>
    <cellStyle name="Normal 4 15 5" xfId="13174" xr:uid="{9F486E73-9F1A-4286-9824-0FDBBE1B0827}"/>
    <cellStyle name="Normal 4 15 5 2" xfId="13175" xr:uid="{6BFC8736-55DE-43DC-B3E7-C071A15BCC2B}"/>
    <cellStyle name="Normal 4 15 6" xfId="13176" xr:uid="{32E7CE88-FEF8-471B-8E4E-D43C365758DA}"/>
    <cellStyle name="Normal 4 15 7" xfId="13177" xr:uid="{01083CB5-D569-4C33-BFC4-03A7739629F0}"/>
    <cellStyle name="Normal 4 15 8" xfId="13178" xr:uid="{2D818599-F29B-47FF-8E17-46A8839B7499}"/>
    <cellStyle name="Normal 4 15 9" xfId="13179" xr:uid="{7F048800-CFDF-4985-848E-1027747865C2}"/>
    <cellStyle name="Normal 4 16" xfId="13180" xr:uid="{5E5AA7CF-7FEF-4BE9-A1BA-17E13AB94E68}"/>
    <cellStyle name="Normal 4 16 10" xfId="13181" xr:uid="{998CF848-CBE5-40B0-8AB9-3947258641CB}"/>
    <cellStyle name="Normal 4 16 11" xfId="13182" xr:uid="{293A3179-1806-43A1-AC6F-442AFAAFAB87}"/>
    <cellStyle name="Normal 4 16 12" xfId="13183" xr:uid="{79143255-ABCF-4A81-B901-0BC3324D5D16}"/>
    <cellStyle name="Normal 4 16 13" xfId="13184" xr:uid="{1AAC732F-D90B-4757-9097-7A9E72A6B91A}"/>
    <cellStyle name="Normal 4 16 14" xfId="13185" xr:uid="{237B9707-6DE4-4733-B36D-2EAA8DA51908}"/>
    <cellStyle name="Normal 4 16 2" xfId="13186" xr:uid="{D15B07B9-301B-4546-9FAF-84549D8B720B}"/>
    <cellStyle name="Normal 4 16 2 10" xfId="13187" xr:uid="{4B8B33B7-6F83-4800-9C8C-494E109DF116}"/>
    <cellStyle name="Normal 4 16 2 11" xfId="13188" xr:uid="{1EB62E57-6A96-4398-9DD4-671559F368F2}"/>
    <cellStyle name="Normal 4 16 2 12" xfId="13189" xr:uid="{7399C95B-7D7B-48D4-A261-18FC327045AE}"/>
    <cellStyle name="Normal 4 16 2 13" xfId="13190" xr:uid="{D69A76D8-89C6-497B-A923-1D4DEC2EAF6D}"/>
    <cellStyle name="Normal 4 16 2 2" xfId="13191" xr:uid="{ACE278A8-E93F-4180-9BDE-8E3E1D8A6855}"/>
    <cellStyle name="Normal 4 16 2 2 10" xfId="13192" xr:uid="{B7F05367-83C9-4B1C-A7BE-FF6AFED1669A}"/>
    <cellStyle name="Normal 4 16 2 2 11" xfId="13193" xr:uid="{30752E4C-63B7-4B5E-AE76-371359A49EDE}"/>
    <cellStyle name="Normal 4 16 2 2 2" xfId="13194" xr:uid="{4396E2FA-1027-4061-A18E-A02CD5CF1162}"/>
    <cellStyle name="Normal 4 16 2 2 2 2" xfId="13195" xr:uid="{EDA3A40D-6CD3-4423-8B99-A23048F6BC67}"/>
    <cellStyle name="Normal 4 16 2 2 2 2 2" xfId="13196" xr:uid="{3E8E105B-A4F7-46D6-8E18-38FFDDA37870}"/>
    <cellStyle name="Normal 4 16 2 2 2 3" xfId="13197" xr:uid="{4457C278-5EBD-4C8A-9063-91F2A9C756FF}"/>
    <cellStyle name="Normal 4 16 2 2 2 4" xfId="13198" xr:uid="{68C49BD9-AD33-4A77-B3BB-53125A223770}"/>
    <cellStyle name="Normal 4 16 2 2 2 5" xfId="13199" xr:uid="{B9C00A0F-C599-4B78-8C8E-936A45F59788}"/>
    <cellStyle name="Normal 4 16 2 2 3" xfId="13200" xr:uid="{64029721-B519-477B-9F12-178EA4DC76A4}"/>
    <cellStyle name="Normal 4 16 2 2 3 2" xfId="13201" xr:uid="{8F714EE8-48F2-45B3-8DD4-D9792642F47E}"/>
    <cellStyle name="Normal 4 16 2 2 4" xfId="13202" xr:uid="{E7539306-22D1-4D4C-B33C-B58F15260EAE}"/>
    <cellStyle name="Normal 4 16 2 2 5" xfId="13203" xr:uid="{D3DF71CD-7FE9-49B4-86A0-55D5CE1A4315}"/>
    <cellStyle name="Normal 4 16 2 2 6" xfId="13204" xr:uid="{695286D6-374C-46B3-B57B-DC2130F7B8FB}"/>
    <cellStyle name="Normal 4 16 2 2 7" xfId="13205" xr:uid="{30CB1A7A-A6D4-4DE4-87AB-7BCE1EB82156}"/>
    <cellStyle name="Normal 4 16 2 2 8" xfId="13206" xr:uid="{AAA8869F-2F85-4E65-921E-0A3A8E32814D}"/>
    <cellStyle name="Normal 4 16 2 2 9" xfId="13207" xr:uid="{B09961D2-20AF-4048-AC88-BA6D4C654608}"/>
    <cellStyle name="Normal 4 16 2 3" xfId="13208" xr:uid="{EE586DA7-0A5F-42C7-9AD6-6555A8560FA8}"/>
    <cellStyle name="Normal 4 16 2 3 2" xfId="13209" xr:uid="{2AF64EB4-93A6-4183-A364-74388CDBFD72}"/>
    <cellStyle name="Normal 4 16 2 3 2 2" xfId="13210" xr:uid="{7483B745-1621-4510-9983-A021D891A3CA}"/>
    <cellStyle name="Normal 4 16 2 3 3" xfId="13211" xr:uid="{FC93FCDC-15F8-4F85-9E84-1447DEC9979A}"/>
    <cellStyle name="Normal 4 16 2 3 4" xfId="13212" xr:uid="{9D8E4355-A7D7-4FA1-8DEB-B91C00103F7D}"/>
    <cellStyle name="Normal 4 16 2 3 5" xfId="13213" xr:uid="{0D04195F-6E96-4B03-A252-6DCF2932C9BA}"/>
    <cellStyle name="Normal 4 16 2 4" xfId="13214" xr:uid="{048024F4-7161-4866-B39D-5B296359BD64}"/>
    <cellStyle name="Normal 4 16 2 4 2" xfId="13215" xr:uid="{23920E66-75E0-4F05-BBF7-3BD8EDE8AA7E}"/>
    <cellStyle name="Normal 4 16 2 5" xfId="13216" xr:uid="{7661C946-61F9-45E3-B84F-AFFD29C6802F}"/>
    <cellStyle name="Normal 4 16 2 6" xfId="13217" xr:uid="{8BAA6847-5A2C-4073-9B0A-45416A9EDC7C}"/>
    <cellStyle name="Normal 4 16 2 7" xfId="13218" xr:uid="{8C64E737-E9D7-4632-A5EA-39C4A002CC05}"/>
    <cellStyle name="Normal 4 16 2 8" xfId="13219" xr:uid="{10BD422D-030B-4C4C-A30E-0FADCDA03DA8}"/>
    <cellStyle name="Normal 4 16 2 9" xfId="13220" xr:uid="{822C1862-84A6-4EEB-98AF-D3952E211CB1}"/>
    <cellStyle name="Normal 4 16 3" xfId="13221" xr:uid="{744E4131-4D10-4593-AC2D-F73A0A0DC758}"/>
    <cellStyle name="Normal 4 16 3 10" xfId="13222" xr:uid="{097968B2-2202-46F6-B276-3D94BFD12850}"/>
    <cellStyle name="Normal 4 16 3 11" xfId="13223" xr:uid="{12EA07AD-C3D8-467E-A240-EEFA4CBC4042}"/>
    <cellStyle name="Normal 4 16 3 2" xfId="13224" xr:uid="{EC46D5E7-1925-4021-A138-DD73DED06D6D}"/>
    <cellStyle name="Normal 4 16 3 2 2" xfId="13225" xr:uid="{3790D1F2-09BB-4E78-9403-093D2A434E40}"/>
    <cellStyle name="Normal 4 16 3 2 2 2" xfId="13226" xr:uid="{567B834E-3891-4204-8EF8-B28996EA6E12}"/>
    <cellStyle name="Normal 4 16 3 2 3" xfId="13227" xr:uid="{1CE8D627-2AC7-416E-B189-E6C82926E291}"/>
    <cellStyle name="Normal 4 16 3 2 4" xfId="13228" xr:uid="{B8F90EB0-0FFC-4ACE-9C14-79D98B0B6CE2}"/>
    <cellStyle name="Normal 4 16 3 2 5" xfId="13229" xr:uid="{8B6AD75B-3577-4BEA-B696-E6436A4A12EE}"/>
    <cellStyle name="Normal 4 16 3 3" xfId="13230" xr:uid="{2FE33D7B-8DCE-42C3-B39D-704AA8774D95}"/>
    <cellStyle name="Normal 4 16 3 3 2" xfId="13231" xr:uid="{6E58D688-C5F2-49CE-AB31-1A12764B1955}"/>
    <cellStyle name="Normal 4 16 3 4" xfId="13232" xr:uid="{C86A3D0A-7C25-4A91-B7DE-5CC15CD5907B}"/>
    <cellStyle name="Normal 4 16 3 5" xfId="13233" xr:uid="{B120C988-FF7B-486C-84D4-E8AE9D0B4E18}"/>
    <cellStyle name="Normal 4 16 3 6" xfId="13234" xr:uid="{53523F01-AC44-473D-94E0-20C1CCFFD400}"/>
    <cellStyle name="Normal 4 16 3 7" xfId="13235" xr:uid="{9F6F4791-43FF-4E32-B232-7C11CCCBF5C6}"/>
    <cellStyle name="Normal 4 16 3 8" xfId="13236" xr:uid="{7C0E77C0-695E-47C2-B76E-E13852135FA6}"/>
    <cellStyle name="Normal 4 16 3 9" xfId="13237" xr:uid="{A1FF3709-3559-4A94-8904-8BE6FE546E6F}"/>
    <cellStyle name="Normal 4 16 4" xfId="13238" xr:uid="{29991AD1-243E-41BE-AAEB-6DBC52F25FA2}"/>
    <cellStyle name="Normal 4 16 4 2" xfId="13239" xr:uid="{0723CE14-EFEB-4663-AE8D-19C9A9FEBDB7}"/>
    <cellStyle name="Normal 4 16 4 2 2" xfId="13240" xr:uid="{F2149936-6306-46C7-B44E-BF66DEC66769}"/>
    <cellStyle name="Normal 4 16 4 3" xfId="13241" xr:uid="{9FF9BC87-AA3E-4A2E-BCF1-1596A5D8F6C1}"/>
    <cellStyle name="Normal 4 16 4 4" xfId="13242" xr:uid="{6434D032-3871-4F83-B1B2-730DF27372B9}"/>
    <cellStyle name="Normal 4 16 4 5" xfId="13243" xr:uid="{E80FC15F-BD35-44A2-B5A6-0EAC1794B1CC}"/>
    <cellStyle name="Normal 4 16 5" xfId="13244" xr:uid="{14095A02-4914-4A27-A54F-EC3ABC049AAC}"/>
    <cellStyle name="Normal 4 16 5 2" xfId="13245" xr:uid="{5510138D-3B33-4DBD-8F00-83C93C36D782}"/>
    <cellStyle name="Normal 4 16 6" xfId="13246" xr:uid="{D6514D7E-AC7F-46FA-8D88-E2F98D4E4269}"/>
    <cellStyle name="Normal 4 16 7" xfId="13247" xr:uid="{8A9B8B4E-9A29-435F-90B0-1F3E47C436AA}"/>
    <cellStyle name="Normal 4 16 8" xfId="13248" xr:uid="{A10596AC-2004-45CF-8256-09BF459E19E8}"/>
    <cellStyle name="Normal 4 16 9" xfId="13249" xr:uid="{75E3EF21-CD23-4FDF-8A35-B0FFDCE3DB50}"/>
    <cellStyle name="Normal 4 17" xfId="13250" xr:uid="{D0B05A1B-D521-4142-A0CB-775A8AF10AAE}"/>
    <cellStyle name="Normal 4 17 10" xfId="13251" xr:uid="{70C56E44-C107-45AF-B48B-D478E238AAFE}"/>
    <cellStyle name="Normal 4 17 11" xfId="13252" xr:uid="{EAB74931-5A3C-46CC-BB76-4DC912E37432}"/>
    <cellStyle name="Normal 4 17 12" xfId="13253" xr:uid="{39F16EEA-208A-4CBD-A5ED-E0BF5375F3BB}"/>
    <cellStyle name="Normal 4 17 13" xfId="13254" xr:uid="{74CC64BF-CCE5-4644-A04F-902A1102B25C}"/>
    <cellStyle name="Normal 4 17 14" xfId="13255" xr:uid="{A8700456-0C2D-420E-8F60-2338046ABA11}"/>
    <cellStyle name="Normal 4 17 2" xfId="13256" xr:uid="{D2982CC5-6802-4710-8B0B-B17823B11FE4}"/>
    <cellStyle name="Normal 4 17 2 10" xfId="13257" xr:uid="{712660F1-E9B4-4CF6-8DFE-388AE13773D5}"/>
    <cellStyle name="Normal 4 17 2 11" xfId="13258" xr:uid="{3F057FC6-110F-4350-8870-2EDAE195BF3B}"/>
    <cellStyle name="Normal 4 17 2 12" xfId="13259" xr:uid="{CD7BF76D-50A5-40B1-84CD-55C87885528F}"/>
    <cellStyle name="Normal 4 17 2 13" xfId="13260" xr:uid="{541D9A9B-C241-43CF-B4D3-46D88DB7B90A}"/>
    <cellStyle name="Normal 4 17 2 2" xfId="13261" xr:uid="{CC1411A2-586D-4B66-897C-216504E9E009}"/>
    <cellStyle name="Normal 4 17 2 2 10" xfId="13262" xr:uid="{E79CF682-EAE7-4405-9F72-34238DE42CFE}"/>
    <cellStyle name="Normal 4 17 2 2 11" xfId="13263" xr:uid="{5261EAA2-C7D6-4BE3-A79C-674F0644F34B}"/>
    <cellStyle name="Normal 4 17 2 2 2" xfId="13264" xr:uid="{C2EF662F-0022-4626-8D8E-178746109390}"/>
    <cellStyle name="Normal 4 17 2 2 2 2" xfId="13265" xr:uid="{8C8FC3C6-58E8-4DD0-8234-52B5B1A90299}"/>
    <cellStyle name="Normal 4 17 2 2 2 2 2" xfId="13266" xr:uid="{CA8CA7C3-7093-4E8F-B81B-C6B5ED419DDC}"/>
    <cellStyle name="Normal 4 17 2 2 2 3" xfId="13267" xr:uid="{23D20848-D4FE-4264-9AF1-1B2876AF1CBE}"/>
    <cellStyle name="Normal 4 17 2 2 2 4" xfId="13268" xr:uid="{4B3FA4CB-56EC-422C-A960-B996D9880EB8}"/>
    <cellStyle name="Normal 4 17 2 2 2 5" xfId="13269" xr:uid="{1216AB20-D1A8-4B7C-BDE9-F6B7B3150899}"/>
    <cellStyle name="Normal 4 17 2 2 3" xfId="13270" xr:uid="{3BE4AF17-6188-425E-9A62-8A48A6AD41FB}"/>
    <cellStyle name="Normal 4 17 2 2 3 2" xfId="13271" xr:uid="{D61F471A-4878-43C8-8B99-8DDE92BF9699}"/>
    <cellStyle name="Normal 4 17 2 2 4" xfId="13272" xr:uid="{971D0568-1D34-43AA-818B-FB86CA90DE76}"/>
    <cellStyle name="Normal 4 17 2 2 5" xfId="13273" xr:uid="{3519183E-5322-49EA-8CD8-3987407DE70F}"/>
    <cellStyle name="Normal 4 17 2 2 6" xfId="13274" xr:uid="{E04D4CF7-1E71-498A-AEB6-140A7973D6BB}"/>
    <cellStyle name="Normal 4 17 2 2 7" xfId="13275" xr:uid="{A6A00180-A892-452F-944B-3E262E3C8AA9}"/>
    <cellStyle name="Normal 4 17 2 2 8" xfId="13276" xr:uid="{FAE3038F-2E08-40CF-BE32-ED0D4C75CC24}"/>
    <cellStyle name="Normal 4 17 2 2 9" xfId="13277" xr:uid="{4F359B23-C9A3-4366-B318-8A86A1C28481}"/>
    <cellStyle name="Normal 4 17 2 3" xfId="13278" xr:uid="{BDA66568-DF3A-429C-BA74-797F8C3FBF28}"/>
    <cellStyle name="Normal 4 17 2 3 2" xfId="13279" xr:uid="{E1441B54-25E2-4F8C-A5CB-DE5B3DEF1C73}"/>
    <cellStyle name="Normal 4 17 2 3 2 2" xfId="13280" xr:uid="{D4A4CACA-BC2A-4188-887F-CFB4E6542819}"/>
    <cellStyle name="Normal 4 17 2 3 3" xfId="13281" xr:uid="{BB5AD350-D576-4EAA-AD9D-07C6CB4D7FC4}"/>
    <cellStyle name="Normal 4 17 2 3 4" xfId="13282" xr:uid="{575718EA-6B6E-497A-BD60-39DFCB41A67C}"/>
    <cellStyle name="Normal 4 17 2 3 5" xfId="13283" xr:uid="{BDE3FC1D-57D9-41E1-8252-86ED86FB720F}"/>
    <cellStyle name="Normal 4 17 2 4" xfId="13284" xr:uid="{D37CBD89-1B5B-45F4-B5DA-E7DEE141152A}"/>
    <cellStyle name="Normal 4 17 2 4 2" xfId="13285" xr:uid="{43554F0C-B4D6-4513-B8A9-8DB04A1E2F51}"/>
    <cellStyle name="Normal 4 17 2 5" xfId="13286" xr:uid="{7105C56E-CBF4-4DF2-B887-3638F1130F28}"/>
    <cellStyle name="Normal 4 17 2 6" xfId="13287" xr:uid="{F75F015D-C218-49E7-B068-CB1E30E33D6A}"/>
    <cellStyle name="Normal 4 17 2 7" xfId="13288" xr:uid="{3437FD6D-A96B-480F-B3F4-0025FF801C40}"/>
    <cellStyle name="Normal 4 17 2 8" xfId="13289" xr:uid="{2FD9A280-45F1-4F52-944E-ED87611219EE}"/>
    <cellStyle name="Normal 4 17 2 9" xfId="13290" xr:uid="{F9AC849C-D15D-4817-A020-9B63F58B99CF}"/>
    <cellStyle name="Normal 4 17 3" xfId="13291" xr:uid="{B062FFB0-8784-438E-B8DD-43EA08EF4A81}"/>
    <cellStyle name="Normal 4 17 3 10" xfId="13292" xr:uid="{C415EC08-6FAA-4D05-979D-C4378FC7B0C4}"/>
    <cellStyle name="Normal 4 17 3 11" xfId="13293" xr:uid="{AB77D3C3-D23B-4F13-A600-46F25607EFF2}"/>
    <cellStyle name="Normal 4 17 3 2" xfId="13294" xr:uid="{3B6F9595-0B1D-495B-8CE5-60A4F9D05409}"/>
    <cellStyle name="Normal 4 17 3 2 2" xfId="13295" xr:uid="{CA820A26-972F-41A5-BF66-407CF9BBA22D}"/>
    <cellStyle name="Normal 4 17 3 2 2 2" xfId="13296" xr:uid="{214BF940-4999-4724-8C9B-19C7E0811387}"/>
    <cellStyle name="Normal 4 17 3 2 3" xfId="13297" xr:uid="{B54645FC-1576-4AAB-BFBC-AE3C87C9BF6F}"/>
    <cellStyle name="Normal 4 17 3 2 4" xfId="13298" xr:uid="{3149FA4F-3294-40B0-9D4E-01C409F4C257}"/>
    <cellStyle name="Normal 4 17 3 2 5" xfId="13299" xr:uid="{25CFC060-3BFF-4163-BD32-3F0C6C880B92}"/>
    <cellStyle name="Normal 4 17 3 3" xfId="13300" xr:uid="{10099B73-55F9-4AC1-9F00-F8F111E76249}"/>
    <cellStyle name="Normal 4 17 3 3 2" xfId="13301" xr:uid="{BD3091C2-E857-42B4-A270-8B950F8BF100}"/>
    <cellStyle name="Normal 4 17 3 4" xfId="13302" xr:uid="{601A9FAD-0CE1-42C7-8F35-D58B1BD8681C}"/>
    <cellStyle name="Normal 4 17 3 5" xfId="13303" xr:uid="{7ED0585C-1FC3-4D37-BD1B-08652D5D80F9}"/>
    <cellStyle name="Normal 4 17 3 6" xfId="13304" xr:uid="{5E5B2DDA-DB2D-4B73-B8BB-DC576C167AAA}"/>
    <cellStyle name="Normal 4 17 3 7" xfId="13305" xr:uid="{F2B20288-E27A-4AE7-96E1-55F19188B560}"/>
    <cellStyle name="Normal 4 17 3 8" xfId="13306" xr:uid="{0F3D7767-A070-48F4-9EEB-DEB0D660188D}"/>
    <cellStyle name="Normal 4 17 3 9" xfId="13307" xr:uid="{BE05015B-FD16-4B99-B6E0-7F2CE2B5D862}"/>
    <cellStyle name="Normal 4 17 4" xfId="13308" xr:uid="{F2D34D83-6467-49C7-AAA7-81C0840083FD}"/>
    <cellStyle name="Normal 4 17 4 2" xfId="13309" xr:uid="{50EB665F-D309-40B9-952D-D2F427D733C5}"/>
    <cellStyle name="Normal 4 17 4 2 2" xfId="13310" xr:uid="{6907D52F-C79D-4622-989C-46D60F86543B}"/>
    <cellStyle name="Normal 4 17 4 3" xfId="13311" xr:uid="{9E402A9B-97E3-43BE-8DFE-78F44B7EFDBA}"/>
    <cellStyle name="Normal 4 17 4 4" xfId="13312" xr:uid="{9077498F-82CD-4D67-846F-32ED3DFFB993}"/>
    <cellStyle name="Normal 4 17 4 5" xfId="13313" xr:uid="{8E817AD9-9FC4-4106-A03D-3D4FA7195B87}"/>
    <cellStyle name="Normal 4 17 5" xfId="13314" xr:uid="{B3F5E82F-5FEE-4187-9214-882A0EE145BF}"/>
    <cellStyle name="Normal 4 17 5 2" xfId="13315" xr:uid="{105D4E08-CCE8-4E0A-A1D7-A51AED3C7E9E}"/>
    <cellStyle name="Normal 4 17 6" xfId="13316" xr:uid="{ADE26711-2597-431B-B361-3DA42EFE0250}"/>
    <cellStyle name="Normal 4 17 7" xfId="13317" xr:uid="{30D1D672-6B15-4E5C-B0B0-B59CD461ED1D}"/>
    <cellStyle name="Normal 4 17 8" xfId="13318" xr:uid="{05A63F20-CBD5-41C0-87F6-EAB09A0E14D0}"/>
    <cellStyle name="Normal 4 17 9" xfId="13319" xr:uid="{A5D0AD33-0949-439A-A4AE-0802FF7909AB}"/>
    <cellStyle name="Normal 4 18" xfId="13320" xr:uid="{C541A66B-7746-4191-85CB-1CEE5A3F8990}"/>
    <cellStyle name="Normal 4 18 10" xfId="13321" xr:uid="{54F71961-E344-4AA3-9FFF-67F0834ED4FE}"/>
    <cellStyle name="Normal 4 18 11" xfId="13322" xr:uid="{41AF7FF2-215E-469E-B30E-1400BBC22DFC}"/>
    <cellStyle name="Normal 4 18 12" xfId="13323" xr:uid="{D42168E0-A19B-47DD-BB64-C4313C31F61C}"/>
    <cellStyle name="Normal 4 18 13" xfId="13324" xr:uid="{9124C4B8-EA69-4621-BB1A-6F8E57BEF7F3}"/>
    <cellStyle name="Normal 4 18 14" xfId="13325" xr:uid="{8F8F05D0-2B1E-441A-9A60-E3D553921158}"/>
    <cellStyle name="Normal 4 18 2" xfId="13326" xr:uid="{E6B40643-D6EF-4A40-9297-C814480FEDA3}"/>
    <cellStyle name="Normal 4 18 2 10" xfId="13327" xr:uid="{FE2CC8D2-B9DC-4977-A98F-38CAAA93DC5D}"/>
    <cellStyle name="Normal 4 18 2 11" xfId="13328" xr:uid="{33BCC3B7-2A83-40BC-8C6D-DAF34C4C2E07}"/>
    <cellStyle name="Normal 4 18 2 12" xfId="13329" xr:uid="{322EF186-6586-465C-B258-33391C288C8E}"/>
    <cellStyle name="Normal 4 18 2 13" xfId="13330" xr:uid="{4C07B847-902B-4EB7-AE5A-1693B66AAC02}"/>
    <cellStyle name="Normal 4 18 2 2" xfId="13331" xr:uid="{E1EEACDA-3B17-4F17-AED1-A30C0190A4D8}"/>
    <cellStyle name="Normal 4 18 2 2 10" xfId="13332" xr:uid="{C5BE1022-CC5E-4100-8925-FB71277FB245}"/>
    <cellStyle name="Normal 4 18 2 2 11" xfId="13333" xr:uid="{B165C176-CCED-4176-91E8-79172154FD7F}"/>
    <cellStyle name="Normal 4 18 2 2 2" xfId="13334" xr:uid="{5C3D8C02-AADD-44DC-AAAB-E0A346729D61}"/>
    <cellStyle name="Normal 4 18 2 2 2 2" xfId="13335" xr:uid="{FA023AFA-3BF7-4312-A3C6-38529E70D5EC}"/>
    <cellStyle name="Normal 4 18 2 2 2 2 2" xfId="13336" xr:uid="{3C428105-D625-404D-AE98-C7FB06BB03EA}"/>
    <cellStyle name="Normal 4 18 2 2 2 3" xfId="13337" xr:uid="{DCDD06D8-876A-4BEF-A877-1E64C6E2EFE9}"/>
    <cellStyle name="Normal 4 18 2 2 2 4" xfId="13338" xr:uid="{B7CD4C04-8019-45F2-9B36-139716359C8F}"/>
    <cellStyle name="Normal 4 18 2 2 2 5" xfId="13339" xr:uid="{E6379918-7B5C-4619-B8EF-57A6FF10F7D4}"/>
    <cellStyle name="Normal 4 18 2 2 3" xfId="13340" xr:uid="{10A6A860-0F0C-4D4D-84F8-840C2065B4BD}"/>
    <cellStyle name="Normal 4 18 2 2 3 2" xfId="13341" xr:uid="{68EB421F-0268-407B-9DA6-FE86B382FF79}"/>
    <cellStyle name="Normal 4 18 2 2 4" xfId="13342" xr:uid="{8FB64C20-8D5C-4F43-8581-C74E5056BBA1}"/>
    <cellStyle name="Normal 4 18 2 2 5" xfId="13343" xr:uid="{D00AE807-40B1-4215-80BC-08A6139974FF}"/>
    <cellStyle name="Normal 4 18 2 2 6" xfId="13344" xr:uid="{7DBAB757-8EB5-40C4-98F3-9E6C38180FB8}"/>
    <cellStyle name="Normal 4 18 2 2 7" xfId="13345" xr:uid="{E1E12106-7143-43FF-A956-646766569E34}"/>
    <cellStyle name="Normal 4 18 2 2 8" xfId="13346" xr:uid="{F0C95884-191B-46C8-B0CB-243DDE84858C}"/>
    <cellStyle name="Normal 4 18 2 2 9" xfId="13347" xr:uid="{DA30709C-10D7-4D15-B578-D4A31E73F6D4}"/>
    <cellStyle name="Normal 4 18 2 3" xfId="13348" xr:uid="{15C04CDE-AD2D-41A0-83BB-A5F5CFA3FD1A}"/>
    <cellStyle name="Normal 4 18 2 3 2" xfId="13349" xr:uid="{6ACAFA41-425D-4885-B2B5-53EADF7AAF71}"/>
    <cellStyle name="Normal 4 18 2 3 2 2" xfId="13350" xr:uid="{556A6CB4-C88F-4DB7-A8FB-8975AE4D049A}"/>
    <cellStyle name="Normal 4 18 2 3 3" xfId="13351" xr:uid="{943D9B74-7930-498D-952F-109115B23C5D}"/>
    <cellStyle name="Normal 4 18 2 3 4" xfId="13352" xr:uid="{4153A51B-EDD9-4D78-B0B1-E4AC8B0D67C1}"/>
    <cellStyle name="Normal 4 18 2 3 5" xfId="13353" xr:uid="{0B317C34-1BD4-4D81-98B1-FFC75FD31A44}"/>
    <cellStyle name="Normal 4 18 2 4" xfId="13354" xr:uid="{85D8DBE0-5662-455D-8B9B-86B3A2FF2B6E}"/>
    <cellStyle name="Normal 4 18 2 4 2" xfId="13355" xr:uid="{37BA141C-10B8-4772-9F00-8C3449BAEAEA}"/>
    <cellStyle name="Normal 4 18 2 5" xfId="13356" xr:uid="{82A15480-C4CD-4C78-9181-876BC82738AC}"/>
    <cellStyle name="Normal 4 18 2 6" xfId="13357" xr:uid="{891ADC1B-96AA-47CA-83F8-C235D2B31414}"/>
    <cellStyle name="Normal 4 18 2 7" xfId="13358" xr:uid="{2890F70C-1800-43FD-ABB4-2B0A67AE848B}"/>
    <cellStyle name="Normal 4 18 2 8" xfId="13359" xr:uid="{43DF983C-6DE9-401C-A862-022EEE1BDF80}"/>
    <cellStyle name="Normal 4 18 2 9" xfId="13360" xr:uid="{A31BC88C-0139-43D2-8A14-00E22F5DC999}"/>
    <cellStyle name="Normal 4 18 3" xfId="13361" xr:uid="{669A8C44-F552-444B-B987-FD72EE622D73}"/>
    <cellStyle name="Normal 4 18 3 10" xfId="13362" xr:uid="{752C380E-ED8D-47A5-A90D-2ACB1A1DE151}"/>
    <cellStyle name="Normal 4 18 3 11" xfId="13363" xr:uid="{26509E3C-B2E1-4B06-AD36-2D33C72C4CAF}"/>
    <cellStyle name="Normal 4 18 3 2" xfId="13364" xr:uid="{AD0638B8-3699-41AB-9480-D4A0BA863874}"/>
    <cellStyle name="Normal 4 18 3 2 2" xfId="13365" xr:uid="{7A537DC5-4C95-4F3D-838E-C3098FB66D08}"/>
    <cellStyle name="Normal 4 18 3 2 2 2" xfId="13366" xr:uid="{2EC0A5E1-3027-4B84-B61C-69DBFE87A9BA}"/>
    <cellStyle name="Normal 4 18 3 2 3" xfId="13367" xr:uid="{31967078-AD69-46F0-8780-37E37F4B77D5}"/>
    <cellStyle name="Normal 4 18 3 2 4" xfId="13368" xr:uid="{2B5E4140-D984-45CB-841C-4E18275F140A}"/>
    <cellStyle name="Normal 4 18 3 2 5" xfId="13369" xr:uid="{2A842642-4A82-4433-8372-3CE1F911258E}"/>
    <cellStyle name="Normal 4 18 3 3" xfId="13370" xr:uid="{635819A3-B035-4B5B-8E7A-B06139C78C48}"/>
    <cellStyle name="Normal 4 18 3 3 2" xfId="13371" xr:uid="{7A50436D-A550-411E-84EE-C59639938D03}"/>
    <cellStyle name="Normal 4 18 3 4" xfId="13372" xr:uid="{2EC08C40-57FF-4E39-8828-8D2A1E32AA83}"/>
    <cellStyle name="Normal 4 18 3 5" xfId="13373" xr:uid="{1723E603-6B5F-4701-8E02-D3BD0035E05F}"/>
    <cellStyle name="Normal 4 18 3 6" xfId="13374" xr:uid="{A7D9E8C1-1CC8-4EAB-B7B2-951D9CA48995}"/>
    <cellStyle name="Normal 4 18 3 7" xfId="13375" xr:uid="{B309EBE5-38A1-4EF2-9D3C-568CBD42CCAF}"/>
    <cellStyle name="Normal 4 18 3 8" xfId="13376" xr:uid="{D4A92D49-40BA-47DD-A761-5D5BAD7FF19A}"/>
    <cellStyle name="Normal 4 18 3 9" xfId="13377" xr:uid="{C5071C8D-8D03-4418-A99F-7AD96D4BABF9}"/>
    <cellStyle name="Normal 4 18 4" xfId="13378" xr:uid="{44726C81-C929-4CC5-9C0B-AF2D4854B814}"/>
    <cellStyle name="Normal 4 18 4 2" xfId="13379" xr:uid="{D20A39D6-170E-4A79-B973-F01173B32D44}"/>
    <cellStyle name="Normal 4 18 4 2 2" xfId="13380" xr:uid="{07867D14-606E-4333-928D-D49F697081AE}"/>
    <cellStyle name="Normal 4 18 4 3" xfId="13381" xr:uid="{16BD58E4-7D6F-4421-B336-4886D576E8AE}"/>
    <cellStyle name="Normal 4 18 4 4" xfId="13382" xr:uid="{E0976E24-D50C-4C78-945E-DD2C32E7DCFC}"/>
    <cellStyle name="Normal 4 18 4 5" xfId="13383" xr:uid="{3BB11C0A-4601-4141-9CC9-8A9B77EDA3F4}"/>
    <cellStyle name="Normal 4 18 5" xfId="13384" xr:uid="{6A272DE8-7403-46F9-81BD-EE5D565A6D8D}"/>
    <cellStyle name="Normal 4 18 5 2" xfId="13385" xr:uid="{FDAA90F5-3263-4F7F-B54E-A1A867836B15}"/>
    <cellStyle name="Normal 4 18 6" xfId="13386" xr:uid="{E1074189-C960-485F-B9C8-8470ACEE8DBF}"/>
    <cellStyle name="Normal 4 18 7" xfId="13387" xr:uid="{0905F2F1-6337-43CE-8798-A9816D6577F7}"/>
    <cellStyle name="Normal 4 18 8" xfId="13388" xr:uid="{1E3B8390-39B6-4AB7-B450-B0B3CC6AEB1B}"/>
    <cellStyle name="Normal 4 18 9" xfId="13389" xr:uid="{0A5AA3F6-D760-4590-96A1-0CF7AAD5314F}"/>
    <cellStyle name="Normal 4 19" xfId="13390" xr:uid="{CD38FA92-3775-4DFB-AD09-6B932353F116}"/>
    <cellStyle name="Normal 4 19 10" xfId="13391" xr:uid="{7E30B361-4A97-4D90-AB8A-0FBED30B7361}"/>
    <cellStyle name="Normal 4 19 11" xfId="13392" xr:uid="{5F2B6984-1A4C-448B-AA71-F8ACD60DA2D8}"/>
    <cellStyle name="Normal 4 19 12" xfId="13393" xr:uid="{637BC9BA-6AD2-4770-AE83-EE7B04E949BA}"/>
    <cellStyle name="Normal 4 19 13" xfId="13394" xr:uid="{EA68F362-3497-466A-9A4F-626F3DFB9E55}"/>
    <cellStyle name="Normal 4 19 14" xfId="13395" xr:uid="{AEEC1B58-6805-4C8D-818E-FAFBF32D7EBC}"/>
    <cellStyle name="Normal 4 19 2" xfId="13396" xr:uid="{E5079175-0C96-4937-B00F-E751449CDDE4}"/>
    <cellStyle name="Normal 4 19 2 10" xfId="13397" xr:uid="{74CB2984-3EBC-428C-B02D-9EC0C1ED2E63}"/>
    <cellStyle name="Normal 4 19 2 11" xfId="13398" xr:uid="{3EC01AB3-7602-49CF-988C-374BFB82A31D}"/>
    <cellStyle name="Normal 4 19 2 12" xfId="13399" xr:uid="{DC6A7479-573B-4A56-96EB-82214CFC0E07}"/>
    <cellStyle name="Normal 4 19 2 13" xfId="13400" xr:uid="{44789BC0-7331-4BC0-B1F9-71DAE30CAFC9}"/>
    <cellStyle name="Normal 4 19 2 2" xfId="13401" xr:uid="{E9AF1468-4335-49B9-99E1-5DD7AB6C3EA0}"/>
    <cellStyle name="Normal 4 19 2 2 10" xfId="13402" xr:uid="{39077C78-C070-4E26-8EEA-BE4A8E77AE82}"/>
    <cellStyle name="Normal 4 19 2 2 11" xfId="13403" xr:uid="{60905424-E2EB-4153-AF3F-BEA53FC59929}"/>
    <cellStyle name="Normal 4 19 2 2 2" xfId="13404" xr:uid="{D60E4DEA-73C8-4DFB-81BD-8B0137019989}"/>
    <cellStyle name="Normal 4 19 2 2 2 2" xfId="13405" xr:uid="{F582C9F0-2330-47E1-AAA1-2F727A113FC4}"/>
    <cellStyle name="Normal 4 19 2 2 2 2 2" xfId="13406" xr:uid="{331A5E40-66C4-42C0-83E9-B9597251EFE0}"/>
    <cellStyle name="Normal 4 19 2 2 2 3" xfId="13407" xr:uid="{A23AB3C3-CA66-49E8-929A-2306DFEE16EF}"/>
    <cellStyle name="Normal 4 19 2 2 2 4" xfId="13408" xr:uid="{E3617BAB-CEC2-4274-B481-E0E2A246D46F}"/>
    <cellStyle name="Normal 4 19 2 2 2 5" xfId="13409" xr:uid="{C561CCD8-2573-40F5-AB8A-3D0646CCD2A9}"/>
    <cellStyle name="Normal 4 19 2 2 3" xfId="13410" xr:uid="{E252D9F4-FB57-40C4-9FE7-976F8B54E444}"/>
    <cellStyle name="Normal 4 19 2 2 3 2" xfId="13411" xr:uid="{298D1437-F741-44B7-826F-3A60F38ADE1B}"/>
    <cellStyle name="Normal 4 19 2 2 4" xfId="13412" xr:uid="{9A52991A-452F-4411-90A0-29906F897212}"/>
    <cellStyle name="Normal 4 19 2 2 5" xfId="13413" xr:uid="{EC45E284-010E-4338-9334-59416931A145}"/>
    <cellStyle name="Normal 4 19 2 2 6" xfId="13414" xr:uid="{F6335B05-32BE-419F-B0B9-49E2F2F6B65E}"/>
    <cellStyle name="Normal 4 19 2 2 7" xfId="13415" xr:uid="{AEBD219F-8CB1-46A4-AB41-02F474B70FE9}"/>
    <cellStyle name="Normal 4 19 2 2 8" xfId="13416" xr:uid="{66C42A19-8EE1-458C-8852-AE7280E729DB}"/>
    <cellStyle name="Normal 4 19 2 2 9" xfId="13417" xr:uid="{8FE2F16D-145A-4BD0-89F8-96B7890C645C}"/>
    <cellStyle name="Normal 4 19 2 3" xfId="13418" xr:uid="{A90AB011-BBDB-47E4-B8E2-C01FCA7AC60F}"/>
    <cellStyle name="Normal 4 19 2 3 2" xfId="13419" xr:uid="{399B8401-B383-4771-BE32-C67CFC660F2D}"/>
    <cellStyle name="Normal 4 19 2 3 2 2" xfId="13420" xr:uid="{E6F88618-4112-43EE-B497-8542C0DA1A1D}"/>
    <cellStyle name="Normal 4 19 2 3 3" xfId="13421" xr:uid="{471DEA2F-E520-4BA3-B093-5B1AD3086342}"/>
    <cellStyle name="Normal 4 19 2 3 4" xfId="13422" xr:uid="{C5E48142-D52C-4D03-8828-B5C8DAA3806A}"/>
    <cellStyle name="Normal 4 19 2 3 5" xfId="13423" xr:uid="{998A0EBE-B41C-4923-AA22-82E2147A61E1}"/>
    <cellStyle name="Normal 4 19 2 4" xfId="13424" xr:uid="{2CE2AD57-A2E4-4D3D-B354-39B22EE341C4}"/>
    <cellStyle name="Normal 4 19 2 4 2" xfId="13425" xr:uid="{DF7CB5D2-88C8-4470-AE10-DF1C66EE7091}"/>
    <cellStyle name="Normal 4 19 2 5" xfId="13426" xr:uid="{DC5F0E53-3766-444E-9FAD-A62396E803EF}"/>
    <cellStyle name="Normal 4 19 2 6" xfId="13427" xr:uid="{C543A359-0A19-4C9B-8F8C-5E4B33B60C8B}"/>
    <cellStyle name="Normal 4 19 2 7" xfId="13428" xr:uid="{F32AC90F-DB88-4315-916E-50BF66F7B5E3}"/>
    <cellStyle name="Normal 4 19 2 8" xfId="13429" xr:uid="{42CB735C-B4A8-44BE-8F97-B0D8A2AC3D2D}"/>
    <cellStyle name="Normal 4 19 2 9" xfId="13430" xr:uid="{F94104FD-250A-49B7-A8C8-47BE06E0C3AB}"/>
    <cellStyle name="Normal 4 19 3" xfId="13431" xr:uid="{E3C30875-81FE-4183-8F44-D678FEA5830E}"/>
    <cellStyle name="Normal 4 19 3 10" xfId="13432" xr:uid="{D813691C-8F56-4B68-A075-4EECD843F93D}"/>
    <cellStyle name="Normal 4 19 3 11" xfId="13433" xr:uid="{2C2A497B-BC85-4663-9D16-3AD6CCABE064}"/>
    <cellStyle name="Normal 4 19 3 2" xfId="13434" xr:uid="{6C326DC3-950C-4E4B-93A8-4D4E9B7EABD9}"/>
    <cellStyle name="Normal 4 19 3 2 2" xfId="13435" xr:uid="{76CD5BFA-B501-4109-8EAA-627F27952DD4}"/>
    <cellStyle name="Normal 4 19 3 2 2 2" xfId="13436" xr:uid="{DD8F1648-09C3-4FFC-9F54-0C1BE2FB1CDA}"/>
    <cellStyle name="Normal 4 19 3 2 3" xfId="13437" xr:uid="{D5C8CFCD-259C-4539-BCE9-9BC45AD3E9CC}"/>
    <cellStyle name="Normal 4 19 3 2 4" xfId="13438" xr:uid="{BE56CBC3-7D4A-483E-AAC5-7018ABEE1871}"/>
    <cellStyle name="Normal 4 19 3 2 5" xfId="13439" xr:uid="{6032EAF4-9286-4E29-8FE1-3FA70987036F}"/>
    <cellStyle name="Normal 4 19 3 3" xfId="13440" xr:uid="{F4F6EB75-340D-438E-AD3A-AA6C50EA9FEF}"/>
    <cellStyle name="Normal 4 19 3 3 2" xfId="13441" xr:uid="{EBA04C3F-C034-4A22-A939-C41736DF82CE}"/>
    <cellStyle name="Normal 4 19 3 4" xfId="13442" xr:uid="{82B15CAB-708B-4DEF-81EE-925D43A5D52B}"/>
    <cellStyle name="Normal 4 19 3 5" xfId="13443" xr:uid="{25C5C033-15B7-446E-9E05-025429807279}"/>
    <cellStyle name="Normal 4 19 3 6" xfId="13444" xr:uid="{5F44D5A6-92FF-4520-8FF6-C09FA7600693}"/>
    <cellStyle name="Normal 4 19 3 7" xfId="13445" xr:uid="{B4465DC4-2E93-4CFB-A766-76BCB3FBE22C}"/>
    <cellStyle name="Normal 4 19 3 8" xfId="13446" xr:uid="{B18193E8-2159-4BD4-991F-F9226E40910E}"/>
    <cellStyle name="Normal 4 19 3 9" xfId="13447" xr:uid="{839CC3BF-B89E-4B33-9C6F-A701A968B2D3}"/>
    <cellStyle name="Normal 4 19 4" xfId="13448" xr:uid="{FDAF1775-65A8-4D5E-91C6-8DA3664194B8}"/>
    <cellStyle name="Normal 4 19 4 2" xfId="13449" xr:uid="{336DC5AA-D966-4278-A8FF-2587DCB44BD1}"/>
    <cellStyle name="Normal 4 19 4 2 2" xfId="13450" xr:uid="{EB822DEF-9AD9-4AEA-ACE4-229F77FC8657}"/>
    <cellStyle name="Normal 4 19 4 3" xfId="13451" xr:uid="{A8DE1536-C50E-4E9A-ADDA-125E3401D3DC}"/>
    <cellStyle name="Normal 4 19 4 4" xfId="13452" xr:uid="{73B6A7D8-2C0A-4A6B-8394-CC3779372010}"/>
    <cellStyle name="Normal 4 19 4 5" xfId="13453" xr:uid="{A7B3647C-D4FA-44CA-A8FF-2651AEC16DCB}"/>
    <cellStyle name="Normal 4 19 5" xfId="13454" xr:uid="{0A8BC973-EAC7-42A4-828D-908352F56C4C}"/>
    <cellStyle name="Normal 4 19 5 2" xfId="13455" xr:uid="{A89EBF3D-AA85-4691-9092-728AE67BCA4A}"/>
    <cellStyle name="Normal 4 19 6" xfId="13456" xr:uid="{F0DAB0D5-455F-4DDA-9739-60505AC4F05D}"/>
    <cellStyle name="Normal 4 19 7" xfId="13457" xr:uid="{63795682-D38A-43F2-9F0F-EAD00BE0342C}"/>
    <cellStyle name="Normal 4 19 8" xfId="13458" xr:uid="{56C14610-8CFC-4B1A-BD19-002114074DE3}"/>
    <cellStyle name="Normal 4 19 9" xfId="13459" xr:uid="{1F76169F-6A44-4390-8F93-40CA02C4C79E}"/>
    <cellStyle name="Normal 4 2" xfId="13460" xr:uid="{3A090405-6F3B-4C52-B2F5-E0C492DA5003}"/>
    <cellStyle name="Normal 4 2 10" xfId="13461" xr:uid="{EF48E736-FDB0-402D-BA0D-5B96FF5A3389}"/>
    <cellStyle name="Normal 4 2 11" xfId="13462" xr:uid="{A908C0FB-8664-4822-8909-B3652BF8C64D}"/>
    <cellStyle name="Normal 4 2 12" xfId="13463" xr:uid="{D4AA5370-3C38-4836-8684-3BC5A9136F4A}"/>
    <cellStyle name="Normal 4 2 13" xfId="13464" xr:uid="{2ADCD367-2746-4640-AAFD-FB521B85AD26}"/>
    <cellStyle name="Normal 4 2 14" xfId="13465" xr:uid="{C9973E6C-1BBE-41D4-8008-F28A9D9B72B2}"/>
    <cellStyle name="Normal 4 2 15" xfId="13466" xr:uid="{AE00B4E8-8C17-43B2-A293-41931F5271CB}"/>
    <cellStyle name="Normal 4 2 16" xfId="13467" xr:uid="{2EA972F1-E8AA-4717-9025-727777D983DC}"/>
    <cellStyle name="Normal 4 2 17" xfId="13468" xr:uid="{124D99A1-D6B8-4E57-BF71-78F03FD48C45}"/>
    <cellStyle name="Normal 4 2 2" xfId="13469" xr:uid="{3480C7B7-5BCA-44B2-B280-A6DEF65841FC}"/>
    <cellStyle name="Normal 4 2 2 10" xfId="13470" xr:uid="{F00B0E07-8524-478F-99BF-455BDE2DC1B3}"/>
    <cellStyle name="Normal 4 2 2 11" xfId="13471" xr:uid="{9D1D0E23-C07C-4FE2-BCAA-F207DCC7AA0C}"/>
    <cellStyle name="Normal 4 2 2 12" xfId="13472" xr:uid="{62125E4D-427C-4329-9904-2ABF9DBA8E0D}"/>
    <cellStyle name="Normal 4 2 2 13" xfId="13473" xr:uid="{0EF6D4EB-4DF6-4AF6-8C26-3E2ABF5F1B24}"/>
    <cellStyle name="Normal 4 2 2 14" xfId="13474" xr:uid="{D37AB917-78B8-4284-94B3-45A6D50B906A}"/>
    <cellStyle name="Normal 4 2 2 2" xfId="13475" xr:uid="{AC89BA02-0468-4ADC-A2CE-17054872C692}"/>
    <cellStyle name="Normal 4 2 2 2 10" xfId="13476" xr:uid="{EA6CFE95-607E-4DCC-BF7F-C5EE9A2584BE}"/>
    <cellStyle name="Normal 4 2 2 2 11" xfId="13477" xr:uid="{817D9551-332E-4288-B8A4-B0073BB9CE18}"/>
    <cellStyle name="Normal 4 2 2 2 2" xfId="13478" xr:uid="{CB1DF3E3-F48D-4C44-BCC5-EF493E80B988}"/>
    <cellStyle name="Normal 4 2 2 2 2 2" xfId="13479" xr:uid="{91AE4A0E-C467-4B6D-BC7C-A5CB6391AAD7}"/>
    <cellStyle name="Normal 4 2 2 2 2 2 2" xfId="13480" xr:uid="{8CDCBB50-8E86-40B9-8AAC-818841A55E54}"/>
    <cellStyle name="Normal 4 2 2 2 2 3" xfId="13481" xr:uid="{57C7AEA6-3FDE-48CC-93F7-9C4C96160BC3}"/>
    <cellStyle name="Normal 4 2 2 2 2 4" xfId="13482" xr:uid="{68EFFE17-543B-404D-8416-5D3378E4DEEA}"/>
    <cellStyle name="Normal 4 2 2 2 2 5" xfId="13483" xr:uid="{209CFF11-3575-42AA-BCC3-1BB969389C55}"/>
    <cellStyle name="Normal 4 2 2 2 3" xfId="13484" xr:uid="{8EB52097-4990-4FCD-9689-AB745FF6174E}"/>
    <cellStyle name="Normal 4 2 2 2 3 2" xfId="13485" xr:uid="{88F3D716-2AF8-4E6D-A1CC-9D9BDB6DA212}"/>
    <cellStyle name="Normal 4 2 2 2 4" xfId="13486" xr:uid="{F6B86A8F-60A5-4E86-AD9F-29BF78223686}"/>
    <cellStyle name="Normal 4 2 2 2 5" xfId="13487" xr:uid="{E1F0D4EE-D3E0-48C2-91E1-4D7337782ED0}"/>
    <cellStyle name="Normal 4 2 2 2 6" xfId="13488" xr:uid="{9E4D9EEE-F2FF-4B7C-8AF5-62375312DC92}"/>
    <cellStyle name="Normal 4 2 2 2 7" xfId="13489" xr:uid="{99BDB8E0-4A62-4D9D-BCB8-11D4683A2E48}"/>
    <cellStyle name="Normal 4 2 2 2 8" xfId="13490" xr:uid="{49BF8A51-E401-417E-A44C-0B78331C3C77}"/>
    <cellStyle name="Normal 4 2 2 2 9" xfId="13491" xr:uid="{3B72620C-D2F7-475D-AD97-48D153559AEB}"/>
    <cellStyle name="Normal 4 2 2 3" xfId="13492" xr:uid="{4CBCC480-1BE4-4416-97E9-418AB2D77462}"/>
    <cellStyle name="Normal 4 2 2 3 2" xfId="13493" xr:uid="{58EE1778-F3E9-44E0-BE30-D55AE38655C8}"/>
    <cellStyle name="Normal 4 2 2 3 2 2" xfId="13494" xr:uid="{3E95B807-EF12-4AF8-95D0-98F649785D84}"/>
    <cellStyle name="Normal 4 2 2 3 3" xfId="13495" xr:uid="{A3D276C4-33D3-4964-931C-222862367808}"/>
    <cellStyle name="Normal 4 2 2 3 4" xfId="13496" xr:uid="{1A68D5A5-83E7-45EA-A0A1-31F09AFB2869}"/>
    <cellStyle name="Normal 4 2 2 3 5" xfId="13497" xr:uid="{57B9AFA4-907B-4D3E-AE9A-0AE562D70641}"/>
    <cellStyle name="Normal 4 2 2 4" xfId="13498" xr:uid="{5CB50D24-224A-4F2C-868B-31070F971E6E}"/>
    <cellStyle name="Normal 4 2 2 4 2" xfId="13499" xr:uid="{BBB97EC9-FE66-423B-8459-9D48848ECD23}"/>
    <cellStyle name="Normal 4 2 2 5" xfId="13500" xr:uid="{7352C9F5-2C04-40F3-A57A-34AA691DD6B1}"/>
    <cellStyle name="Normal 4 2 2 6" xfId="13501" xr:uid="{9FF0555F-B240-4BE9-973B-E2CEBBEEFAA8}"/>
    <cellStyle name="Normal 4 2 2 7" xfId="13502" xr:uid="{6A4741B4-AA4F-4B85-BC10-1324D9234D74}"/>
    <cellStyle name="Normal 4 2 2 8" xfId="13503" xr:uid="{8FEB4C90-D127-4C7E-83D7-A3D58A3D7A4F}"/>
    <cellStyle name="Normal 4 2 2 9" xfId="13504" xr:uid="{78BE9C03-1A48-4879-B080-EC1077171C5A}"/>
    <cellStyle name="Normal 4 2 3" xfId="13505" xr:uid="{82B97305-D375-4EAF-8CE6-59944A2FCE66}"/>
    <cellStyle name="Normal 4 2 3 10" xfId="13506" xr:uid="{F5ACD2EC-3503-4055-B664-354A68C5EF2E}"/>
    <cellStyle name="Normal 4 2 3 11" xfId="13507" xr:uid="{03C52142-DF65-4210-B007-49C43F5BBBA9}"/>
    <cellStyle name="Normal 4 2 3 2" xfId="13508" xr:uid="{1FE76D0D-7DEF-43B8-97C6-352BC6B1097D}"/>
    <cellStyle name="Normal 4 2 3 2 2" xfId="13509" xr:uid="{0575A8B4-C7A3-4845-BBF9-1B018C5B334C}"/>
    <cellStyle name="Normal 4 2 3 2 2 2" xfId="13510" xr:uid="{3BD4961A-7AF7-4DA3-BFAA-BDCB30E8C0E0}"/>
    <cellStyle name="Normal 4 2 3 2 3" xfId="13511" xr:uid="{C9E635C2-D5FD-488A-B980-085A5C0FE3EE}"/>
    <cellStyle name="Normal 4 2 3 2 4" xfId="13512" xr:uid="{5F273901-D8D0-48E9-9281-BD7402FB2506}"/>
    <cellStyle name="Normal 4 2 3 2 5" xfId="13513" xr:uid="{AF09D583-33E4-469A-A15B-3FD74D0A7A5B}"/>
    <cellStyle name="Normal 4 2 3 3" xfId="13514" xr:uid="{25BAD5C8-2D90-4BFC-977C-67960C70416E}"/>
    <cellStyle name="Normal 4 2 3 3 2" xfId="13515" xr:uid="{1197B903-ED0C-4C57-BC9D-2CBF25C33307}"/>
    <cellStyle name="Normal 4 2 3 4" xfId="13516" xr:uid="{C128B732-3A7F-4032-BDED-7CDA89F252F8}"/>
    <cellStyle name="Normal 4 2 3 5" xfId="13517" xr:uid="{EB163EA7-DFC8-4413-8A79-8AE502E835AB}"/>
    <cellStyle name="Normal 4 2 3 6" xfId="13518" xr:uid="{8B9DC19D-6036-4DA4-8996-22C84A41054B}"/>
    <cellStyle name="Normal 4 2 3 7" xfId="13519" xr:uid="{20A99749-E0AD-4E94-AC31-F7369E6F9BEA}"/>
    <cellStyle name="Normal 4 2 3 8" xfId="13520" xr:uid="{B6D69CC0-A0E8-40A7-B5D5-C74ED4C06750}"/>
    <cellStyle name="Normal 4 2 3 9" xfId="13521" xr:uid="{25042A47-0CEF-4FEA-A1B3-7BE3B2C3AB20}"/>
    <cellStyle name="Normal 4 2 4" xfId="13522" xr:uid="{B31F7A73-4C5C-47FF-8FD4-AA60F26C7B09}"/>
    <cellStyle name="Normal 4 2 4 2" xfId="13523" xr:uid="{FA2AF0B8-F5AB-4C1A-9886-E2C858143A3A}"/>
    <cellStyle name="Normal 4 2 4 2 2" xfId="13524" xr:uid="{20E168CE-0237-4A4E-88B5-24BD978A1DC9}"/>
    <cellStyle name="Normal 4 2 4 3" xfId="13525" xr:uid="{F45BB6E3-D54E-457F-A37E-E672D9AEDD01}"/>
    <cellStyle name="Normal 4 2 4 4" xfId="13526" xr:uid="{AA9F3AB0-5140-4DA2-AD72-57A856BB6A2F}"/>
    <cellStyle name="Normal 4 2 4 5" xfId="13527" xr:uid="{464D5A73-CB12-4C13-9F6C-4154C9655E45}"/>
    <cellStyle name="Normal 4 2 5" xfId="13528" xr:uid="{D01206CE-A1D3-4308-9C6F-C5D9F440A471}"/>
    <cellStyle name="Normal 4 2 5 2" xfId="13529" xr:uid="{CCB7023E-B1CB-453E-8702-9B6872A74185}"/>
    <cellStyle name="Normal 4 2 6" xfId="13530" xr:uid="{EEEF7F3D-1EF2-4158-A570-C4337EDF4E9B}"/>
    <cellStyle name="Normal 4 2 7" xfId="13531" xr:uid="{F83B231C-9584-4CAE-9F76-CB63DA33121E}"/>
    <cellStyle name="Normal 4 2 8" xfId="13532" xr:uid="{F311DF16-A542-44CD-AE8E-7DC35D6E4921}"/>
    <cellStyle name="Normal 4 2 9" xfId="13533" xr:uid="{0AF0DE52-6D30-4113-AD8E-6FB2AC0FE9E8}"/>
    <cellStyle name="Normal 4 20" xfId="13534" xr:uid="{F82298B7-3AB6-482A-9487-D3D457152B6A}"/>
    <cellStyle name="Normal 4 20 10" xfId="13535" xr:uid="{41A8927F-7F7D-42A6-8A7F-6C6B8E202A0A}"/>
    <cellStyle name="Normal 4 20 11" xfId="13536" xr:uid="{376FC74C-BBB0-4038-B2A1-4EDAD8A6DFA4}"/>
    <cellStyle name="Normal 4 20 12" xfId="13537" xr:uid="{50F9982C-65C0-4FC7-B46E-9398204135CD}"/>
    <cellStyle name="Normal 4 20 13" xfId="13538" xr:uid="{2D404653-E94B-483E-8A4D-6A82F0F01F05}"/>
    <cellStyle name="Normal 4 20 14" xfId="13539" xr:uid="{9B6090A6-47A6-4588-B96E-8053839EBDB8}"/>
    <cellStyle name="Normal 4 20 2" xfId="13540" xr:uid="{51C35065-4218-42F2-BE43-B45E5DDFDD66}"/>
    <cellStyle name="Normal 4 20 2 10" xfId="13541" xr:uid="{07BFDC58-38F5-4312-82F3-3EA14887002A}"/>
    <cellStyle name="Normal 4 20 2 11" xfId="13542" xr:uid="{1BFF71B9-5A7A-40E2-BA3A-41DC87E87210}"/>
    <cellStyle name="Normal 4 20 2 12" xfId="13543" xr:uid="{B1491380-F0A8-4004-9AC4-C79ECE4DA532}"/>
    <cellStyle name="Normal 4 20 2 13" xfId="13544" xr:uid="{BA7F6BC6-AB6B-490D-A641-D321AF02169C}"/>
    <cellStyle name="Normal 4 20 2 2" xfId="13545" xr:uid="{66819424-E4C1-4244-9DC7-216325079354}"/>
    <cellStyle name="Normal 4 20 2 2 10" xfId="13546" xr:uid="{260543AA-EC17-41CE-A45C-E1A0D76BC58B}"/>
    <cellStyle name="Normal 4 20 2 2 11" xfId="13547" xr:uid="{2C8A469F-1C94-4ABA-8375-D2F2CB723A62}"/>
    <cellStyle name="Normal 4 20 2 2 2" xfId="13548" xr:uid="{CD301B50-0181-4F44-9EDC-F5FAA875B5B0}"/>
    <cellStyle name="Normal 4 20 2 2 2 2" xfId="13549" xr:uid="{9A98B753-1270-45C3-B2DB-32C309C7B872}"/>
    <cellStyle name="Normal 4 20 2 2 2 2 2" xfId="13550" xr:uid="{88C983E9-7223-4F4C-9668-1D27ECE71B1C}"/>
    <cellStyle name="Normal 4 20 2 2 2 3" xfId="13551" xr:uid="{14B08288-54DA-4E88-948B-6C3D037A2ECC}"/>
    <cellStyle name="Normal 4 20 2 2 2 4" xfId="13552" xr:uid="{8989EE18-00E7-4042-9983-4D7AAA7DB4D4}"/>
    <cellStyle name="Normal 4 20 2 2 2 5" xfId="13553" xr:uid="{81EBD76D-1730-4A8F-AA05-508C88246097}"/>
    <cellStyle name="Normal 4 20 2 2 3" xfId="13554" xr:uid="{8FC8415D-4529-4566-9331-8220DDD7F538}"/>
    <cellStyle name="Normal 4 20 2 2 3 2" xfId="13555" xr:uid="{3D551E76-6438-479A-B838-BA4D13E0067E}"/>
    <cellStyle name="Normal 4 20 2 2 4" xfId="13556" xr:uid="{0DA716E1-7536-4091-925B-B96E599B5B97}"/>
    <cellStyle name="Normal 4 20 2 2 5" xfId="13557" xr:uid="{4AF57BCC-507E-4A87-8125-E5CA76EA21A8}"/>
    <cellStyle name="Normal 4 20 2 2 6" xfId="13558" xr:uid="{49644C4F-2F8F-4C9C-B1AC-C15BEFE9822B}"/>
    <cellStyle name="Normal 4 20 2 2 7" xfId="13559" xr:uid="{8ACFD566-4494-4D8E-8DFF-B71F378728BF}"/>
    <cellStyle name="Normal 4 20 2 2 8" xfId="13560" xr:uid="{A799FE51-9A11-46A3-BC9A-4E8A6F16B13D}"/>
    <cellStyle name="Normal 4 20 2 2 9" xfId="13561" xr:uid="{CC3BB4AD-FF3B-46A2-AED3-F6AB8DAEBF98}"/>
    <cellStyle name="Normal 4 20 2 3" xfId="13562" xr:uid="{14FB012D-76F4-4091-805E-D7854F8E3C7A}"/>
    <cellStyle name="Normal 4 20 2 3 2" xfId="13563" xr:uid="{B3BCE9C0-B3E5-41A9-8FFC-831843DA1DED}"/>
    <cellStyle name="Normal 4 20 2 3 2 2" xfId="13564" xr:uid="{A981201A-15C1-4851-9926-0A9A9ACFFF59}"/>
    <cellStyle name="Normal 4 20 2 3 3" xfId="13565" xr:uid="{9FBA1802-4D24-471C-BB5A-4F7C6035F67A}"/>
    <cellStyle name="Normal 4 20 2 3 4" xfId="13566" xr:uid="{8503F395-7497-4037-8F1C-5FFFBC6FB75D}"/>
    <cellStyle name="Normal 4 20 2 3 5" xfId="13567" xr:uid="{0AA3A4C8-D3BA-4A18-9838-9735C65FCE97}"/>
    <cellStyle name="Normal 4 20 2 4" xfId="13568" xr:uid="{59CEC9E9-BD23-452B-A4E3-2DFC9BB528B1}"/>
    <cellStyle name="Normal 4 20 2 4 2" xfId="13569" xr:uid="{FB74242A-5330-461A-96A6-09278661260A}"/>
    <cellStyle name="Normal 4 20 2 5" xfId="13570" xr:uid="{FFA86863-45E7-4B7B-9D97-BCD45149B484}"/>
    <cellStyle name="Normal 4 20 2 6" xfId="13571" xr:uid="{FA5CC187-4B9C-4E02-88B3-E5C1E3A2157A}"/>
    <cellStyle name="Normal 4 20 2 7" xfId="13572" xr:uid="{4730F390-835D-4D96-9A45-8757A0242CB5}"/>
    <cellStyle name="Normal 4 20 2 8" xfId="13573" xr:uid="{3DB00D26-D974-4051-9B60-E2C1F3C22648}"/>
    <cellStyle name="Normal 4 20 2 9" xfId="13574" xr:uid="{851E5CD5-5BD3-4E5C-A30E-FD4B31334641}"/>
    <cellStyle name="Normal 4 20 3" xfId="13575" xr:uid="{6FDD3BDD-7A05-4330-A412-A56E694E94CD}"/>
    <cellStyle name="Normal 4 20 3 10" xfId="13576" xr:uid="{DD37F30F-20C2-417B-B40C-58662191D16E}"/>
    <cellStyle name="Normal 4 20 3 11" xfId="13577" xr:uid="{5B8F0F7E-CE0A-4A4C-9EDA-5012D7AA82D4}"/>
    <cellStyle name="Normal 4 20 3 2" xfId="13578" xr:uid="{7C9113AA-46EB-46BE-A3DB-14829103909D}"/>
    <cellStyle name="Normal 4 20 3 2 2" xfId="13579" xr:uid="{010820F5-C379-4080-BEEB-8C3D9E8F0EBD}"/>
    <cellStyle name="Normal 4 20 3 2 2 2" xfId="13580" xr:uid="{13793D8F-EFD1-4E2B-ACF4-A9A22871E212}"/>
    <cellStyle name="Normal 4 20 3 2 3" xfId="13581" xr:uid="{9C47E83E-E1F3-403D-8740-15A0A36DBA74}"/>
    <cellStyle name="Normal 4 20 3 2 4" xfId="13582" xr:uid="{CF844A16-93F8-4C8E-93EA-423DFDD22CF8}"/>
    <cellStyle name="Normal 4 20 3 2 5" xfId="13583" xr:uid="{1D34A58D-3F19-4E98-8628-3774F4DBB83E}"/>
    <cellStyle name="Normal 4 20 3 3" xfId="13584" xr:uid="{D124ED52-3398-4A30-9ADD-A9B867CAD766}"/>
    <cellStyle name="Normal 4 20 3 3 2" xfId="13585" xr:uid="{156F97E0-73F7-403B-9F86-A0F2D8093689}"/>
    <cellStyle name="Normal 4 20 3 4" xfId="13586" xr:uid="{FB7FFF22-0B6E-42DE-A135-07455A7148FD}"/>
    <cellStyle name="Normal 4 20 3 5" xfId="13587" xr:uid="{BD9D178C-1243-4D66-9219-E7245C5178EE}"/>
    <cellStyle name="Normal 4 20 3 6" xfId="13588" xr:uid="{67A2CC52-A1EE-4AA8-940B-45DDBB703B8E}"/>
    <cellStyle name="Normal 4 20 3 7" xfId="13589" xr:uid="{09155EE7-5395-4B59-8828-8B83B5196EF1}"/>
    <cellStyle name="Normal 4 20 3 8" xfId="13590" xr:uid="{65947736-158C-429A-9FD6-959625760DD2}"/>
    <cellStyle name="Normal 4 20 3 9" xfId="13591" xr:uid="{AA9A4E12-88CB-40B0-B0E1-C9B56441D8F8}"/>
    <cellStyle name="Normal 4 20 4" xfId="13592" xr:uid="{52390A92-C244-48A1-B1BF-23A6E3CD7604}"/>
    <cellStyle name="Normal 4 20 4 2" xfId="13593" xr:uid="{74172034-47B8-45E3-BB6F-D13F86284A48}"/>
    <cellStyle name="Normal 4 20 4 2 2" xfId="13594" xr:uid="{0EDE988E-712A-41A7-AA83-251B21E0E983}"/>
    <cellStyle name="Normal 4 20 4 3" xfId="13595" xr:uid="{982ADAE7-5AC5-487A-B8D6-75A94EDA7635}"/>
    <cellStyle name="Normal 4 20 4 4" xfId="13596" xr:uid="{51E1AE05-ED03-4D8E-9769-0E21ED258108}"/>
    <cellStyle name="Normal 4 20 4 5" xfId="13597" xr:uid="{4BC2918A-FA6B-4855-955F-C5A7FEFFEA89}"/>
    <cellStyle name="Normal 4 20 5" xfId="13598" xr:uid="{E4BA64BA-F186-4416-A3BA-CDA9E3F5302D}"/>
    <cellStyle name="Normal 4 20 5 2" xfId="13599" xr:uid="{2A42817C-5895-45A6-A78F-E32CACBC56DB}"/>
    <cellStyle name="Normal 4 20 6" xfId="13600" xr:uid="{5B923AF4-9968-4179-BB18-E520A82F7C8F}"/>
    <cellStyle name="Normal 4 20 7" xfId="13601" xr:uid="{7AAD8E1F-415F-4193-8879-1974357B31DB}"/>
    <cellStyle name="Normal 4 20 8" xfId="13602" xr:uid="{C936F1CA-5799-420D-BF31-883CEB7EBB97}"/>
    <cellStyle name="Normal 4 20 9" xfId="13603" xr:uid="{8B8A0582-3984-484A-BA3D-A1A1F878AFDE}"/>
    <cellStyle name="Normal 4 21" xfId="13604" xr:uid="{11F781CE-C1BD-4BF0-81F4-4BDC24BBF8E1}"/>
    <cellStyle name="Normal 4 21 10" xfId="13605" xr:uid="{A68F4C4E-B972-4913-9ECB-3C6919612C04}"/>
    <cellStyle name="Normal 4 21 11" xfId="13606" xr:uid="{B361EEB5-712F-4A7C-9C69-603AD1590FBD}"/>
    <cellStyle name="Normal 4 21 12" xfId="13607" xr:uid="{E4882D0C-5058-4E45-BAA4-BAFD37FDF49C}"/>
    <cellStyle name="Normal 4 21 13" xfId="13608" xr:uid="{5AF53232-753E-42D1-A71C-F55BC57A9D3E}"/>
    <cellStyle name="Normal 4 21 14" xfId="13609" xr:uid="{67469420-4921-4CE8-8198-6AC626FE9B38}"/>
    <cellStyle name="Normal 4 21 2" xfId="13610" xr:uid="{63949DCC-A029-4C80-8C40-E0F53F5724B8}"/>
    <cellStyle name="Normal 4 21 2 10" xfId="13611" xr:uid="{7DF90C2C-1620-4404-A018-989C2468529F}"/>
    <cellStyle name="Normal 4 21 2 11" xfId="13612" xr:uid="{0E7EC636-5FA7-44C9-8943-0BB497F936ED}"/>
    <cellStyle name="Normal 4 21 2 12" xfId="13613" xr:uid="{6D261D9C-CD53-4EF6-BC9E-97127E60AF90}"/>
    <cellStyle name="Normal 4 21 2 13" xfId="13614" xr:uid="{5E3A2D3D-0896-4122-87AF-6D8BC2533B28}"/>
    <cellStyle name="Normal 4 21 2 2" xfId="13615" xr:uid="{4471DC6A-DE6B-4791-8192-835BFFDC6CC0}"/>
    <cellStyle name="Normal 4 21 2 2 10" xfId="13616" xr:uid="{E931ABC0-83E5-4701-99E2-3AA99FFA4778}"/>
    <cellStyle name="Normal 4 21 2 2 11" xfId="13617" xr:uid="{E1D18C72-6650-4E3F-A69B-129027FC5DE1}"/>
    <cellStyle name="Normal 4 21 2 2 2" xfId="13618" xr:uid="{49DD28D3-A890-4E56-B339-09E0691E0DCD}"/>
    <cellStyle name="Normal 4 21 2 2 2 2" xfId="13619" xr:uid="{C99A65BA-6ACA-49A1-A4B6-3CC1EC700895}"/>
    <cellStyle name="Normal 4 21 2 2 2 2 2" xfId="13620" xr:uid="{5CF2B8FF-7144-4EAE-B57A-AEFDFA322729}"/>
    <cellStyle name="Normal 4 21 2 2 2 3" xfId="13621" xr:uid="{C09C4450-860D-42F2-9C51-0F80B992CA4E}"/>
    <cellStyle name="Normal 4 21 2 2 2 4" xfId="13622" xr:uid="{DEFD1BDE-F8EC-4307-84A6-C9D002D1FD82}"/>
    <cellStyle name="Normal 4 21 2 2 2 5" xfId="13623" xr:uid="{EC7319DC-B41C-460B-86E1-E9593327A08C}"/>
    <cellStyle name="Normal 4 21 2 2 3" xfId="13624" xr:uid="{B4446C2B-C423-4485-8FB5-07BD8CA74615}"/>
    <cellStyle name="Normal 4 21 2 2 3 2" xfId="13625" xr:uid="{852E90C5-2684-4A4D-996F-AE6979A94DA3}"/>
    <cellStyle name="Normal 4 21 2 2 4" xfId="13626" xr:uid="{972BF466-08DC-4AEF-9F8B-D4A672C16B25}"/>
    <cellStyle name="Normal 4 21 2 2 5" xfId="13627" xr:uid="{E6F9660B-4EAD-48A2-B2C1-411D7BF18EA1}"/>
    <cellStyle name="Normal 4 21 2 2 6" xfId="13628" xr:uid="{34198A74-8FDB-4B6E-90CB-52001EA4F2EE}"/>
    <cellStyle name="Normal 4 21 2 2 7" xfId="13629" xr:uid="{EB5D4C22-40EB-4ACB-ABA6-B6676E4AB0D2}"/>
    <cellStyle name="Normal 4 21 2 2 8" xfId="13630" xr:uid="{721746AC-BF3B-46C0-A2A8-ADA04C6F3709}"/>
    <cellStyle name="Normal 4 21 2 2 9" xfId="13631" xr:uid="{6F6275AB-6B70-4457-88D7-CD726E68DB71}"/>
    <cellStyle name="Normal 4 21 2 3" xfId="13632" xr:uid="{A83614AA-6F21-487A-9A74-6F5DFA37855B}"/>
    <cellStyle name="Normal 4 21 2 3 2" xfId="13633" xr:uid="{49352083-4C4C-4A2E-A69E-9A664B8BFDCA}"/>
    <cellStyle name="Normal 4 21 2 3 2 2" xfId="13634" xr:uid="{939F0E51-4370-4F5A-B0BB-DD2D0B64A2C4}"/>
    <cellStyle name="Normal 4 21 2 3 3" xfId="13635" xr:uid="{1A4D178D-62FF-43CB-9053-69CC352A3DCD}"/>
    <cellStyle name="Normal 4 21 2 3 4" xfId="13636" xr:uid="{46E44FB2-AD9A-4309-9103-011E69F97BED}"/>
    <cellStyle name="Normal 4 21 2 3 5" xfId="13637" xr:uid="{5BA84B34-1DD3-4F53-936C-AA8D66A9CAD0}"/>
    <cellStyle name="Normal 4 21 2 4" xfId="13638" xr:uid="{B549BC5E-24CB-469D-9383-91A4C42B1AA0}"/>
    <cellStyle name="Normal 4 21 2 4 2" xfId="13639" xr:uid="{57990C63-5144-418B-AFF1-2BDABEFE30CB}"/>
    <cellStyle name="Normal 4 21 2 5" xfId="13640" xr:uid="{AAE928F9-2671-4A3A-8C01-CD85C3057104}"/>
    <cellStyle name="Normal 4 21 2 6" xfId="13641" xr:uid="{C4DE1362-A2C3-4104-8BBB-41B24BDF88B4}"/>
    <cellStyle name="Normal 4 21 2 7" xfId="13642" xr:uid="{6B68697B-1840-4A1B-ADF1-5ECC3441513C}"/>
    <cellStyle name="Normal 4 21 2 8" xfId="13643" xr:uid="{E322214B-16E5-47B9-A92B-25929B9474BE}"/>
    <cellStyle name="Normal 4 21 2 9" xfId="13644" xr:uid="{3A1F765C-190C-4889-B7E7-837CB509D75E}"/>
    <cellStyle name="Normal 4 21 3" xfId="13645" xr:uid="{2AC3B45E-D5A1-492B-9F3A-8BE7102C1BDA}"/>
    <cellStyle name="Normal 4 21 3 10" xfId="13646" xr:uid="{F122E784-7239-45AD-BE1A-16C629945C3A}"/>
    <cellStyle name="Normal 4 21 3 11" xfId="13647" xr:uid="{FF16376E-0EBD-4745-AE78-F5CB9EE6BE58}"/>
    <cellStyle name="Normal 4 21 3 2" xfId="13648" xr:uid="{6FD145D5-A7C9-4114-BBAD-44EB1823584E}"/>
    <cellStyle name="Normal 4 21 3 2 2" xfId="13649" xr:uid="{2740874A-F39D-42F6-86E9-3D9C1619F499}"/>
    <cellStyle name="Normal 4 21 3 2 2 2" xfId="13650" xr:uid="{148D0759-DA9B-4D7D-930F-58C5AD7887E5}"/>
    <cellStyle name="Normal 4 21 3 2 3" xfId="13651" xr:uid="{05452F16-052C-4D06-9A30-13D8367DD925}"/>
    <cellStyle name="Normal 4 21 3 2 4" xfId="13652" xr:uid="{2346B0C4-E0C3-472E-A138-3E923E4AFDDE}"/>
    <cellStyle name="Normal 4 21 3 2 5" xfId="13653" xr:uid="{7E15B637-A5FC-48C5-8244-74F81734FC70}"/>
    <cellStyle name="Normal 4 21 3 3" xfId="13654" xr:uid="{ACFD7DBB-DC2E-4A1D-B433-3E884E30F42D}"/>
    <cellStyle name="Normal 4 21 3 3 2" xfId="13655" xr:uid="{CA2EF43E-8C19-4A3D-8BD5-0BD6D7E46656}"/>
    <cellStyle name="Normal 4 21 3 4" xfId="13656" xr:uid="{DC6B4C27-B777-437D-86DC-043DB99BB8F8}"/>
    <cellStyle name="Normal 4 21 3 5" xfId="13657" xr:uid="{6FC80EBF-66B6-4143-98C6-B4CAD0795A37}"/>
    <cellStyle name="Normal 4 21 3 6" xfId="13658" xr:uid="{E34A06E8-71B9-4E87-B239-C6CA829829EB}"/>
    <cellStyle name="Normal 4 21 3 7" xfId="13659" xr:uid="{3FD0FFDF-B39F-4B4A-A205-2B205CA33E47}"/>
    <cellStyle name="Normal 4 21 3 8" xfId="13660" xr:uid="{77590885-118A-4FCA-A252-ADE65FE2AD56}"/>
    <cellStyle name="Normal 4 21 3 9" xfId="13661" xr:uid="{3FE3C2D1-FAFE-4978-9C34-BDD22CE47108}"/>
    <cellStyle name="Normal 4 21 4" xfId="13662" xr:uid="{BB6DFC3F-70BA-44FC-8012-EB11D21655D1}"/>
    <cellStyle name="Normal 4 21 4 2" xfId="13663" xr:uid="{6266D024-3FA7-4B0C-828C-4B0027361F1A}"/>
    <cellStyle name="Normal 4 21 4 2 2" xfId="13664" xr:uid="{698BB1C3-6FAC-4AF2-B5DB-62FC67470246}"/>
    <cellStyle name="Normal 4 21 4 3" xfId="13665" xr:uid="{9326167C-0332-431D-B826-5E1A6E22EAEA}"/>
    <cellStyle name="Normal 4 21 4 4" xfId="13666" xr:uid="{EBDCAE6F-6E31-49D8-8168-1F68958B352B}"/>
    <cellStyle name="Normal 4 21 4 5" xfId="13667" xr:uid="{719B7249-6AA9-44F9-A4DE-EA372E56C36A}"/>
    <cellStyle name="Normal 4 21 5" xfId="13668" xr:uid="{5977780C-5403-488D-84FF-6FCCF47BE9B7}"/>
    <cellStyle name="Normal 4 21 5 2" xfId="13669" xr:uid="{B38303F2-124E-409D-B759-E8A686E45AAB}"/>
    <cellStyle name="Normal 4 21 6" xfId="13670" xr:uid="{AAB94EE4-7D6B-463F-935B-DFC0C3400803}"/>
    <cellStyle name="Normal 4 21 7" xfId="13671" xr:uid="{A1C1D6D8-0EDF-437B-B9BA-B28775064B4C}"/>
    <cellStyle name="Normal 4 21 8" xfId="13672" xr:uid="{52EC698D-5E8B-4907-99B6-AFBA92C94B9E}"/>
    <cellStyle name="Normal 4 21 9" xfId="13673" xr:uid="{E4956B9C-2A6A-401F-875A-3E8B8962C776}"/>
    <cellStyle name="Normal 4 22" xfId="13674" xr:uid="{CECEF9EE-6DA8-43E6-A21E-C069EAE76FA5}"/>
    <cellStyle name="Normal 4 22 10" xfId="13675" xr:uid="{E8E60600-2401-4F13-A660-A60A8B1DE7E7}"/>
    <cellStyle name="Normal 4 22 11" xfId="13676" xr:uid="{B83100F9-2A35-462D-8B3F-F9FA6D0F2486}"/>
    <cellStyle name="Normal 4 22 12" xfId="13677" xr:uid="{25BBC685-7131-4B30-8AEB-320DB5BD0A2C}"/>
    <cellStyle name="Normal 4 22 13" xfId="13678" xr:uid="{9C4826FA-31F8-4133-B440-B26342424B47}"/>
    <cellStyle name="Normal 4 22 14" xfId="13679" xr:uid="{CEB1924E-BC1D-4E5C-8F96-373270A2FF4E}"/>
    <cellStyle name="Normal 4 22 2" xfId="13680" xr:uid="{00F06336-FF7F-4741-B882-4EE055E460AD}"/>
    <cellStyle name="Normal 4 22 2 10" xfId="13681" xr:uid="{57EB2483-EC07-41B7-BF6D-E9DC68CB21DE}"/>
    <cellStyle name="Normal 4 22 2 11" xfId="13682" xr:uid="{C4852EB0-3AB4-46ED-BCCE-4B410AF67039}"/>
    <cellStyle name="Normal 4 22 2 12" xfId="13683" xr:uid="{2CE94B8B-FE72-4EFE-B60E-54CEA7188458}"/>
    <cellStyle name="Normal 4 22 2 2" xfId="13684" xr:uid="{0EAE34EF-9E73-4798-A170-3C98F4446D88}"/>
    <cellStyle name="Normal 4 22 2 2 10" xfId="13685" xr:uid="{83D6E3A6-7DE4-4DA9-A642-7BA5E5FD1160}"/>
    <cellStyle name="Normal 4 22 2 2 11" xfId="13686" xr:uid="{4BABFDB6-51CC-407C-912D-DBF7D6E03239}"/>
    <cellStyle name="Normal 4 22 2 2 2" xfId="13687" xr:uid="{69D2102C-3E78-4E0A-A5B8-0D18811EA48F}"/>
    <cellStyle name="Normal 4 22 2 2 2 2" xfId="13688" xr:uid="{5C2AF3BD-E9B2-440D-AA76-9856EA581CAC}"/>
    <cellStyle name="Normal 4 22 2 2 2 2 2" xfId="13689" xr:uid="{0A678160-0685-4933-B99B-76D0824DDC16}"/>
    <cellStyle name="Normal 4 22 2 2 2 3" xfId="13690" xr:uid="{22BC8808-2323-4BD9-B31E-3C2E439E44B3}"/>
    <cellStyle name="Normal 4 22 2 2 2 4" xfId="13691" xr:uid="{318D4AB1-3602-4E55-91BE-C9B0930E2B32}"/>
    <cellStyle name="Normal 4 22 2 2 2 5" xfId="13692" xr:uid="{0D3DB2D6-95F9-4117-9060-EBAA4F239FC8}"/>
    <cellStyle name="Normal 4 22 2 2 3" xfId="13693" xr:uid="{DAA875B3-5738-4215-B23C-53FB13CD4ED1}"/>
    <cellStyle name="Normal 4 22 2 2 3 2" xfId="13694" xr:uid="{46DF10C8-6F32-40AE-8429-862D0C5C397A}"/>
    <cellStyle name="Normal 4 22 2 2 4" xfId="13695" xr:uid="{48847AE4-BF50-4F01-A8CD-CCB985675FD9}"/>
    <cellStyle name="Normal 4 22 2 2 5" xfId="13696" xr:uid="{E8D0F424-A008-4834-9464-A2C5EEE8633A}"/>
    <cellStyle name="Normal 4 22 2 2 6" xfId="13697" xr:uid="{CFAA354F-407F-47BD-8948-0361DBCD14F2}"/>
    <cellStyle name="Normal 4 22 2 2 7" xfId="13698" xr:uid="{EDE4D92E-13B7-41D1-B854-E6475D5D239E}"/>
    <cellStyle name="Normal 4 22 2 2 8" xfId="13699" xr:uid="{E1F79432-960F-457F-B7AC-0AAB25C7479D}"/>
    <cellStyle name="Normal 4 22 2 2 9" xfId="13700" xr:uid="{E9D3AE04-B34A-4EEC-8918-65776A9311EF}"/>
    <cellStyle name="Normal 4 22 2 3" xfId="13701" xr:uid="{55B43ABE-73B5-4E74-A4A2-F09C8E7BB722}"/>
    <cellStyle name="Normal 4 22 2 3 2" xfId="13702" xr:uid="{719E4052-1C2B-44A3-89A9-6FEF95C7CBB8}"/>
    <cellStyle name="Normal 4 22 2 3 2 2" xfId="13703" xr:uid="{49FA2D1B-7846-42E9-8D45-32EC34F41104}"/>
    <cellStyle name="Normal 4 22 2 3 3" xfId="13704" xr:uid="{2CE79A17-0486-4A79-959D-17B1CEDB680F}"/>
    <cellStyle name="Normal 4 22 2 3 4" xfId="13705" xr:uid="{AE3CEEAF-99E6-493F-B64E-722DA3F51FC6}"/>
    <cellStyle name="Normal 4 22 2 3 5" xfId="13706" xr:uid="{4E2B09EA-3B55-4C1B-9AC5-B5A87B4E9E38}"/>
    <cellStyle name="Normal 4 22 2 4" xfId="13707" xr:uid="{8E637883-479B-4A18-83C5-451AFF3C9105}"/>
    <cellStyle name="Normal 4 22 2 4 2" xfId="13708" xr:uid="{F043FD27-51C9-47A3-B642-3AEA249EA37E}"/>
    <cellStyle name="Normal 4 22 2 5" xfId="13709" xr:uid="{9FAFC593-F851-4671-AB73-574BC803E0F7}"/>
    <cellStyle name="Normal 4 22 2 6" xfId="13710" xr:uid="{A6416784-637A-497A-962B-73582C7EA9A2}"/>
    <cellStyle name="Normal 4 22 2 7" xfId="13711" xr:uid="{D8A23B3F-5E05-45D5-A424-4C73CDB2F986}"/>
    <cellStyle name="Normal 4 22 2 8" xfId="13712" xr:uid="{50A03BEE-587E-43F4-9346-039710249328}"/>
    <cellStyle name="Normal 4 22 2 9" xfId="13713" xr:uid="{4B7EF0D6-5147-43A2-9EE7-D5BE80431D71}"/>
    <cellStyle name="Normal 4 22 3" xfId="13714" xr:uid="{2944C137-ED53-4735-8484-D5EA01D6F80F}"/>
    <cellStyle name="Normal 4 22 3 10" xfId="13715" xr:uid="{29827795-5606-40B2-A973-1F5ACB66C08E}"/>
    <cellStyle name="Normal 4 22 3 11" xfId="13716" xr:uid="{873F3892-F7F0-43CD-8D27-F979FDB6D269}"/>
    <cellStyle name="Normal 4 22 3 2" xfId="13717" xr:uid="{9002FB4F-4430-472C-B11A-C51CCE0303B3}"/>
    <cellStyle name="Normal 4 22 3 2 2" xfId="13718" xr:uid="{1E34D628-1B4B-42F2-B9FF-CA391C2D3317}"/>
    <cellStyle name="Normal 4 22 3 2 2 2" xfId="13719" xr:uid="{648490F6-E408-43E2-930A-A6088E398BB4}"/>
    <cellStyle name="Normal 4 22 3 2 3" xfId="13720" xr:uid="{1CC23341-05F1-495E-A827-FDCA3FFE7DCB}"/>
    <cellStyle name="Normal 4 22 3 2 4" xfId="13721" xr:uid="{0D264C3D-D55B-4E81-8766-B6628EC9CE49}"/>
    <cellStyle name="Normal 4 22 3 2 5" xfId="13722" xr:uid="{440B8FE7-143E-49E8-A033-A6BAFFE7ACA0}"/>
    <cellStyle name="Normal 4 22 3 3" xfId="13723" xr:uid="{CF1C8255-2AAD-440E-BD5A-BBAD65358A5F}"/>
    <cellStyle name="Normal 4 22 3 3 2" xfId="13724" xr:uid="{7C4F43BA-6921-4B2A-879B-548DEA0A372F}"/>
    <cellStyle name="Normal 4 22 3 4" xfId="13725" xr:uid="{742E91B9-9955-4907-AFCC-3CC6DB1565A4}"/>
    <cellStyle name="Normal 4 22 3 5" xfId="13726" xr:uid="{63F4030A-7590-4E9B-A9B5-F387DBF03DA6}"/>
    <cellStyle name="Normal 4 22 3 6" xfId="13727" xr:uid="{42A695C0-64B7-49B3-9C08-613C6F32F15C}"/>
    <cellStyle name="Normal 4 22 3 7" xfId="13728" xr:uid="{E21624CE-3604-4154-8F13-F93C987EA4CF}"/>
    <cellStyle name="Normal 4 22 3 8" xfId="13729" xr:uid="{A4E4E9CD-AA61-4C20-A070-6F036C0D517A}"/>
    <cellStyle name="Normal 4 22 3 9" xfId="13730" xr:uid="{A3E79ED5-342C-4179-8036-D998A7005C92}"/>
    <cellStyle name="Normal 4 22 4" xfId="13731" xr:uid="{AD476896-5FE8-42F1-917D-A85DBAEC5FBB}"/>
    <cellStyle name="Normal 4 22 4 2" xfId="13732" xr:uid="{5201AF9F-2B91-4FBD-B071-17AB36D23C1C}"/>
    <cellStyle name="Normal 4 22 4 2 2" xfId="13733" xr:uid="{FC9DA7F0-A2DC-417E-A508-51085820E50F}"/>
    <cellStyle name="Normal 4 22 4 3" xfId="13734" xr:uid="{45538083-0487-4A8B-A231-6D5EE31C3C21}"/>
    <cellStyle name="Normal 4 22 4 4" xfId="13735" xr:uid="{A06EF6CF-24CD-470E-B5A2-5C8FB5D9475C}"/>
    <cellStyle name="Normal 4 22 4 5" xfId="13736" xr:uid="{1CFCBF73-5D9F-474E-9D37-724922F6CB0B}"/>
    <cellStyle name="Normal 4 22 5" xfId="13737" xr:uid="{9A0D248A-A6E5-4CB7-9296-E3D54D4FDFDD}"/>
    <cellStyle name="Normal 4 22 5 2" xfId="13738" xr:uid="{00AD1FC5-DF93-4B07-B1B6-DACDAB699461}"/>
    <cellStyle name="Normal 4 22 6" xfId="13739" xr:uid="{3F80C42D-ACDB-44A8-8C31-E6B6650A0EEA}"/>
    <cellStyle name="Normal 4 22 7" xfId="13740" xr:uid="{9EBA3089-7003-491E-982D-7AE1372DEA9E}"/>
    <cellStyle name="Normal 4 22 8" xfId="13741" xr:uid="{3BF0967C-FB2A-4BCA-BF51-63E7406F76DB}"/>
    <cellStyle name="Normal 4 22 9" xfId="13742" xr:uid="{FB822D5B-9866-416A-9E97-EFDA4415312E}"/>
    <cellStyle name="Normal 4 23" xfId="13743" xr:uid="{42053537-0C87-4463-A237-453E9AD30879}"/>
    <cellStyle name="Normal 4 24" xfId="13744" xr:uid="{B28F78A5-B4E9-428E-B79E-D752C9694617}"/>
    <cellStyle name="Normal 4 25" xfId="13745" xr:uid="{E52DD004-8C71-4F8B-9F84-2115F25A331F}"/>
    <cellStyle name="Normal 4 26" xfId="13746" xr:uid="{27828084-A876-4070-AEC0-1A78C6BBB893}"/>
    <cellStyle name="Normal 4 27" xfId="13747" xr:uid="{0D43DC90-067F-4B70-A61F-904AC943E7B8}"/>
    <cellStyle name="Normal 4 28" xfId="13748" xr:uid="{68A126DE-D117-42BF-A163-909FA8691254}"/>
    <cellStyle name="Normal 4 29" xfId="13749" xr:uid="{479EED67-221B-4656-BA28-9104EBE1A1E2}"/>
    <cellStyle name="Normal 4 3" xfId="13750" xr:uid="{EAFCC372-51FE-4C69-B817-0BF1E1CCD90F}"/>
    <cellStyle name="Normal 4 3 10" xfId="13751" xr:uid="{1EF2410D-EF6C-4588-8625-59B6665FD2F6}"/>
    <cellStyle name="Normal 4 3 11" xfId="13752" xr:uid="{FC83A7E4-032D-43D5-8F83-017291FFA52D}"/>
    <cellStyle name="Normal 4 3 12" xfId="13753" xr:uid="{300414AB-D2B5-479B-8F4B-49EF67239B59}"/>
    <cellStyle name="Normal 4 3 13" xfId="13754" xr:uid="{4669C2C5-48E6-4C2A-8D95-A0A1390B13A1}"/>
    <cellStyle name="Normal 4 3 14" xfId="13755" xr:uid="{92ACD36C-393F-47BA-8F9B-F68EAA58F359}"/>
    <cellStyle name="Normal 4 3 15" xfId="13756" xr:uid="{771DA789-8966-426F-98C7-F9696D4DAB97}"/>
    <cellStyle name="Normal 4 3 2" xfId="13757" xr:uid="{446EEFE2-B877-4BD0-8AE9-E3E5D37AA8C5}"/>
    <cellStyle name="Normal 4 3 2 10" xfId="13758" xr:uid="{C92D6A6D-32DB-4C93-AEFE-BF55D6CD7FD2}"/>
    <cellStyle name="Normal 4 3 2 11" xfId="13759" xr:uid="{4B819D94-C2AF-49E3-A6E6-24A7D243176D}"/>
    <cellStyle name="Normal 4 3 2 12" xfId="13760" xr:uid="{15357A46-0B87-44AD-A4D8-9DA9FC60EE45}"/>
    <cellStyle name="Normal 4 3 2 13" xfId="13761" xr:uid="{90721BA4-225F-4EC1-B17A-9414A5FE657B}"/>
    <cellStyle name="Normal 4 3 2 2" xfId="13762" xr:uid="{55F96E81-64A3-466D-B74D-69091F4B7792}"/>
    <cellStyle name="Normal 4 3 2 2 10" xfId="13763" xr:uid="{1C5DDAEF-5EA7-4649-B123-71CE9DC218B3}"/>
    <cellStyle name="Normal 4 3 2 2 11" xfId="13764" xr:uid="{910D1BFC-DCED-4422-94A1-39536C00DDB6}"/>
    <cellStyle name="Normal 4 3 2 2 2" xfId="13765" xr:uid="{EEC7DEB6-E11F-45BC-9850-F0D60B87FA6C}"/>
    <cellStyle name="Normal 4 3 2 2 2 2" xfId="13766" xr:uid="{B6572FDC-4E10-46C1-8FDD-34E4B3E07541}"/>
    <cellStyle name="Normal 4 3 2 2 2 2 2" xfId="13767" xr:uid="{32D9B746-3928-4365-83F4-5E54B4EBE1A2}"/>
    <cellStyle name="Normal 4 3 2 2 2 3" xfId="13768" xr:uid="{361582CC-1592-4B62-9074-2807165635D9}"/>
    <cellStyle name="Normal 4 3 2 2 2 4" xfId="13769" xr:uid="{9D897465-3E1F-44FD-A2F0-8E39B5ED52E5}"/>
    <cellStyle name="Normal 4 3 2 2 2 5" xfId="13770" xr:uid="{B1233E44-F886-468E-956A-C15F9B324BA7}"/>
    <cellStyle name="Normal 4 3 2 2 3" xfId="13771" xr:uid="{0D0C6869-D180-45FC-BE5F-B523272D426A}"/>
    <cellStyle name="Normal 4 3 2 2 3 2" xfId="13772" xr:uid="{CB39F88F-0AB4-41D1-A417-501C8621762D}"/>
    <cellStyle name="Normal 4 3 2 2 4" xfId="13773" xr:uid="{6D21AE27-054B-4742-A21B-0E793EBE08A0}"/>
    <cellStyle name="Normal 4 3 2 2 5" xfId="13774" xr:uid="{C8E8959D-B53D-465C-AF8D-79E359F3F9A6}"/>
    <cellStyle name="Normal 4 3 2 2 6" xfId="13775" xr:uid="{F15B1F46-4A51-459D-8EB6-5BE52D875EB2}"/>
    <cellStyle name="Normal 4 3 2 2 7" xfId="13776" xr:uid="{2D7CF206-B268-4CF5-B7DE-9D56D752AE23}"/>
    <cellStyle name="Normal 4 3 2 2 8" xfId="13777" xr:uid="{09EAA838-A8D8-4396-A728-1373368A6FEB}"/>
    <cellStyle name="Normal 4 3 2 2 9" xfId="13778" xr:uid="{87225E4C-8D0C-4691-AA43-F2D65798EC6A}"/>
    <cellStyle name="Normal 4 3 2 3" xfId="13779" xr:uid="{247BA314-9192-401E-8070-FBA6CE263F72}"/>
    <cellStyle name="Normal 4 3 2 3 2" xfId="13780" xr:uid="{1E6674BF-96F4-487F-A4F9-94CDDF92174C}"/>
    <cellStyle name="Normal 4 3 2 3 2 2" xfId="13781" xr:uid="{2101D0BA-CAC4-402E-AC1C-9A9C823336A8}"/>
    <cellStyle name="Normal 4 3 2 3 3" xfId="13782" xr:uid="{D1269DE2-DC6F-4CBA-938D-87792CD71EE9}"/>
    <cellStyle name="Normal 4 3 2 3 4" xfId="13783" xr:uid="{FA4018A5-E698-4118-A61B-C6AE02B41CB9}"/>
    <cellStyle name="Normal 4 3 2 3 5" xfId="13784" xr:uid="{02F9CC64-586D-4965-AABF-293A2DA714BA}"/>
    <cellStyle name="Normal 4 3 2 4" xfId="13785" xr:uid="{B48072FA-38EA-4F19-8B4E-C7AABFE94D42}"/>
    <cellStyle name="Normal 4 3 2 4 2" xfId="13786" xr:uid="{A4E00A64-DAED-4CB0-9633-136DFAFC445E}"/>
    <cellStyle name="Normal 4 3 2 5" xfId="13787" xr:uid="{B7385A41-E431-4854-92F0-CB981EBBDF64}"/>
    <cellStyle name="Normal 4 3 2 6" xfId="13788" xr:uid="{2CABD185-CE03-44E3-9D47-CA4B31B56B81}"/>
    <cellStyle name="Normal 4 3 2 7" xfId="13789" xr:uid="{637551FB-D6C2-41AE-A7C4-104508A69844}"/>
    <cellStyle name="Normal 4 3 2 8" xfId="13790" xr:uid="{70848647-A996-4F53-97EB-7139B8E5605C}"/>
    <cellStyle name="Normal 4 3 2 9" xfId="13791" xr:uid="{F39D72FE-0DA2-4E39-980A-5888871602F5}"/>
    <cellStyle name="Normal 4 3 3" xfId="13792" xr:uid="{FBDA2E04-9E83-45C9-930A-A086A7A8B62B}"/>
    <cellStyle name="Normal 4 3 3 10" xfId="13793" xr:uid="{3DB5E599-3E5F-4C9D-B26A-970D60AE79D4}"/>
    <cellStyle name="Normal 4 3 3 11" xfId="13794" xr:uid="{D5E54C2E-9699-4536-9BCB-AB11F1417AB9}"/>
    <cellStyle name="Normal 4 3 3 2" xfId="13795" xr:uid="{D846B645-D2BE-4B10-9DD0-D7764D2DAE44}"/>
    <cellStyle name="Normal 4 3 3 2 2" xfId="13796" xr:uid="{3F5BA7C3-BF2D-4465-A02A-B0CA20B8FEFA}"/>
    <cellStyle name="Normal 4 3 3 2 2 2" xfId="13797" xr:uid="{7F81D6D4-93D6-4DD0-A8BA-04DA94093702}"/>
    <cellStyle name="Normal 4 3 3 2 3" xfId="13798" xr:uid="{0F8009E8-BE5F-42BA-A51F-289E16B9F42F}"/>
    <cellStyle name="Normal 4 3 3 2 4" xfId="13799" xr:uid="{20126E6A-BF7A-40B1-8126-C410BD39BC8B}"/>
    <cellStyle name="Normal 4 3 3 2 5" xfId="13800" xr:uid="{8CA98F06-D895-4CAF-B3AF-F1BDF9B46B5D}"/>
    <cellStyle name="Normal 4 3 3 3" xfId="13801" xr:uid="{84E844F9-BB5C-4182-A75C-9EE0AB93D510}"/>
    <cellStyle name="Normal 4 3 3 3 2" xfId="13802" xr:uid="{C47BD5E4-FD3E-44D2-976C-8A7B1CFB2C84}"/>
    <cellStyle name="Normal 4 3 3 4" xfId="13803" xr:uid="{693A2C45-0493-4E2D-B648-3F707C6CD0BF}"/>
    <cellStyle name="Normal 4 3 3 5" xfId="13804" xr:uid="{27293598-255C-45E3-9FDF-ED1FFE6015F6}"/>
    <cellStyle name="Normal 4 3 3 6" xfId="13805" xr:uid="{60A1F96C-3C28-48AC-8251-AAC684F7C8D4}"/>
    <cellStyle name="Normal 4 3 3 7" xfId="13806" xr:uid="{BDF0E6A2-0E30-41F6-9ECD-9C26B94D5F5C}"/>
    <cellStyle name="Normal 4 3 3 8" xfId="13807" xr:uid="{672E1358-1A38-40C9-B671-EA8C7AF6184B}"/>
    <cellStyle name="Normal 4 3 3 9" xfId="13808" xr:uid="{976AD41D-AA9C-4BC9-A9CB-0A46DE6AF640}"/>
    <cellStyle name="Normal 4 3 4" xfId="13809" xr:uid="{FDEE74E6-33F9-48C0-A977-05F270364023}"/>
    <cellStyle name="Normal 4 3 4 2" xfId="13810" xr:uid="{23C0DE9D-2857-44F3-9C73-27EEE225A922}"/>
    <cellStyle name="Normal 4 3 4 2 2" xfId="13811" xr:uid="{8DFC0F7C-B9B6-4BAE-9B68-BD0663C10C13}"/>
    <cellStyle name="Normal 4 3 4 3" xfId="13812" xr:uid="{B21D758D-21A6-4E40-A672-218CBAEBBDB7}"/>
    <cellStyle name="Normal 4 3 4 4" xfId="13813" xr:uid="{EBCFF4FE-8A85-44D2-93FA-E025461694C8}"/>
    <cellStyle name="Normal 4 3 4 5" xfId="13814" xr:uid="{83AB17BF-C03C-4844-A172-176EB1ACC4C9}"/>
    <cellStyle name="Normal 4 3 5" xfId="13815" xr:uid="{F14898A8-BA24-4E2D-83C5-3507585C4080}"/>
    <cellStyle name="Normal 4 3 5 2" xfId="13816" xr:uid="{ADFF4E4C-6C4F-4160-8187-C39EA71B510F}"/>
    <cellStyle name="Normal 4 3 6" xfId="13817" xr:uid="{8BAE7307-EA2B-452B-A7DB-1FBF685B175E}"/>
    <cellStyle name="Normal 4 3 7" xfId="13818" xr:uid="{6A662F85-42B6-4246-BC56-D9D4E9C50282}"/>
    <cellStyle name="Normal 4 3 8" xfId="13819" xr:uid="{1949D417-35F5-4565-ADA6-621C31EBDAD1}"/>
    <cellStyle name="Normal 4 3 9" xfId="13820" xr:uid="{5EDEF5E6-C5FF-4E66-804C-4306DE5474D8}"/>
    <cellStyle name="Normal 4 30" xfId="13821" xr:uid="{3B74E5EE-64BD-44FF-8506-C07D7B2002D3}"/>
    <cellStyle name="Normal 4 31" xfId="13822" xr:uid="{348C5ABE-A9A5-4B65-A559-274E0CD7819D}"/>
    <cellStyle name="Normal 4 32" xfId="13823" xr:uid="{8518D2FC-1F62-4F47-8ED4-262590DBCE28}"/>
    <cellStyle name="Normal 4 33" xfId="13824" xr:uid="{BAA78C78-26B5-4128-8A5C-83ACD23BB2DF}"/>
    <cellStyle name="Normal 4 4" xfId="13825" xr:uid="{665EEA56-1B7F-4CF3-8B9C-F6EDF2D41251}"/>
    <cellStyle name="Normal 4 4 2" xfId="13826" xr:uid="{D32B59B6-E6B9-4764-95EF-82C0AE105B14}"/>
    <cellStyle name="Normal 4 5" xfId="13827" xr:uid="{CD99FE7C-F259-49B4-99E5-A212AB04D40C}"/>
    <cellStyle name="Normal 4 5 10" xfId="13828" xr:uid="{9E8D2292-39C4-44BE-B53F-11BB568FEF8F}"/>
    <cellStyle name="Normal 4 5 11" xfId="13829" xr:uid="{2677DFBB-83B8-4ECE-89D3-6AC99F5CBB80}"/>
    <cellStyle name="Normal 4 5 12" xfId="13830" xr:uid="{587F80B4-882B-4203-8AC1-8A1F80ABA087}"/>
    <cellStyle name="Normal 4 5 13" xfId="13831" xr:uid="{FCD713B5-8B5D-46DB-85EC-62D94ADE4D0A}"/>
    <cellStyle name="Normal 4 5 14" xfId="13832" xr:uid="{CA491821-B6C4-4C72-B2D3-807A8E8A7DBC}"/>
    <cellStyle name="Normal 4 5 2" xfId="13833" xr:uid="{C16D2421-0D57-4023-B18E-357792BF50A7}"/>
    <cellStyle name="Normal 4 5 2 10" xfId="13834" xr:uid="{C05A4DB6-B723-4C98-9EAC-32B53241F9BA}"/>
    <cellStyle name="Normal 4 5 2 11" xfId="13835" xr:uid="{BC34FE78-0039-48C3-9FF6-029ED8F42CB7}"/>
    <cellStyle name="Normal 4 5 2 12" xfId="13836" xr:uid="{CCA1F02D-C252-4291-A13D-44004BA249FB}"/>
    <cellStyle name="Normal 4 5 2 13" xfId="13837" xr:uid="{5BE65010-B0B8-494F-AF32-9EDBBD59B3A5}"/>
    <cellStyle name="Normal 4 5 2 2" xfId="13838" xr:uid="{585E06F0-01D2-41AD-A489-FFDE6682DB3C}"/>
    <cellStyle name="Normal 4 5 2 2 10" xfId="13839" xr:uid="{DFEAF16B-7ACD-42BF-833E-4043B1790123}"/>
    <cellStyle name="Normal 4 5 2 2 11" xfId="13840" xr:uid="{6D9D38BF-F918-4272-9F2D-D822F9D40D5F}"/>
    <cellStyle name="Normal 4 5 2 2 2" xfId="13841" xr:uid="{5816DC23-EAD8-4A2E-8EED-CF5D633F284C}"/>
    <cellStyle name="Normal 4 5 2 2 2 2" xfId="13842" xr:uid="{0143DFD6-EEC1-48F4-B643-536D08265498}"/>
    <cellStyle name="Normal 4 5 2 2 2 2 2" xfId="13843" xr:uid="{6AB06C46-54AF-4509-BE42-3A6097DA9918}"/>
    <cellStyle name="Normal 4 5 2 2 2 3" xfId="13844" xr:uid="{31230476-088A-482C-B46E-7942EB363743}"/>
    <cellStyle name="Normal 4 5 2 2 2 4" xfId="13845" xr:uid="{FE7B6EB8-A360-4A7A-AA6C-812720F5472B}"/>
    <cellStyle name="Normal 4 5 2 2 2 5" xfId="13846" xr:uid="{F9F697D0-B599-4399-AC94-B06C0A0D0037}"/>
    <cellStyle name="Normal 4 5 2 2 3" xfId="13847" xr:uid="{D7CA777B-8CEB-47BC-9DD9-C5EFD3D38A3F}"/>
    <cellStyle name="Normal 4 5 2 2 3 2" xfId="13848" xr:uid="{45FFE4C4-DCD7-40E8-B5BB-84F92CB83673}"/>
    <cellStyle name="Normal 4 5 2 2 4" xfId="13849" xr:uid="{CE561B32-3022-4B60-93EE-F0DDAAA8BE9E}"/>
    <cellStyle name="Normal 4 5 2 2 5" xfId="13850" xr:uid="{7E1171C6-7522-4CFB-A4D3-B026548C401B}"/>
    <cellStyle name="Normal 4 5 2 2 6" xfId="13851" xr:uid="{B0448128-5DB1-4FA5-9DD3-C4A2ED0EBF82}"/>
    <cellStyle name="Normal 4 5 2 2 7" xfId="13852" xr:uid="{7DED5C01-2F15-4522-BD17-A8FCB8448680}"/>
    <cellStyle name="Normal 4 5 2 2 8" xfId="13853" xr:uid="{3A09ACBA-1C96-420F-93C8-44247C4E9B3D}"/>
    <cellStyle name="Normal 4 5 2 2 9" xfId="13854" xr:uid="{394A59DA-A0F7-46A7-A6D1-B39A63BA0FC4}"/>
    <cellStyle name="Normal 4 5 2 3" xfId="13855" xr:uid="{49160B5C-0130-42C0-BDBF-3F0A93661213}"/>
    <cellStyle name="Normal 4 5 2 3 2" xfId="13856" xr:uid="{77835C23-3196-4C33-A7D8-8CB49F1132CA}"/>
    <cellStyle name="Normal 4 5 2 3 2 2" xfId="13857" xr:uid="{9CF87C5F-F1BC-4B76-9FB2-BE35C8E31EF3}"/>
    <cellStyle name="Normal 4 5 2 3 3" xfId="13858" xr:uid="{29836935-1A1D-4979-A5EC-B341F59CF05F}"/>
    <cellStyle name="Normal 4 5 2 3 4" xfId="13859" xr:uid="{90FA11B6-54AF-45DE-918C-42F6DFEF582E}"/>
    <cellStyle name="Normal 4 5 2 3 5" xfId="13860" xr:uid="{867A54F9-A50E-4B09-AE0F-9AFFE207F8F6}"/>
    <cellStyle name="Normal 4 5 2 4" xfId="13861" xr:uid="{06874440-E900-4C87-BD55-E3017733B537}"/>
    <cellStyle name="Normal 4 5 2 4 2" xfId="13862" xr:uid="{584C683C-6643-45AB-B2C2-47E0BCA21933}"/>
    <cellStyle name="Normal 4 5 2 5" xfId="13863" xr:uid="{4EBB8780-0EFE-41C3-AD92-9A4AE251C8E4}"/>
    <cellStyle name="Normal 4 5 2 6" xfId="13864" xr:uid="{5F1F70D4-174B-45E9-81D0-60DAE6123A07}"/>
    <cellStyle name="Normal 4 5 2 7" xfId="13865" xr:uid="{881A1A35-55E4-4ABC-B7A2-BC01BABFC1A9}"/>
    <cellStyle name="Normal 4 5 2 8" xfId="13866" xr:uid="{4E4FEC18-F127-484B-B951-64516820CF51}"/>
    <cellStyle name="Normal 4 5 2 9" xfId="13867" xr:uid="{1E9E6F6B-B55A-4E34-97DC-4F67CE18FD2C}"/>
    <cellStyle name="Normal 4 5 3" xfId="13868" xr:uid="{6AA941BC-31C6-4C27-8140-14248CC64F68}"/>
    <cellStyle name="Normal 4 5 3 10" xfId="13869" xr:uid="{25201B11-D440-41DD-B1A9-FF78B2F309AC}"/>
    <cellStyle name="Normal 4 5 3 11" xfId="13870" xr:uid="{5C1A3F38-6573-44AB-8F53-31FE3040534E}"/>
    <cellStyle name="Normal 4 5 3 2" xfId="13871" xr:uid="{7333313F-3A21-4301-9F99-D6C8D3BA9C6D}"/>
    <cellStyle name="Normal 4 5 3 2 2" xfId="13872" xr:uid="{DEF81368-1806-43A5-9EE2-0533F036329C}"/>
    <cellStyle name="Normal 4 5 3 2 2 2" xfId="13873" xr:uid="{F608FD5A-2C7F-4CCD-8E61-6B427F20DBC0}"/>
    <cellStyle name="Normal 4 5 3 2 3" xfId="13874" xr:uid="{9EE16D1E-47AF-4DE8-A8B0-7303CC786936}"/>
    <cellStyle name="Normal 4 5 3 2 4" xfId="13875" xr:uid="{6DCD0D7D-1AEE-48BD-B0CA-E5A933303857}"/>
    <cellStyle name="Normal 4 5 3 2 5" xfId="13876" xr:uid="{BF9E27A8-68D5-45CF-8F2F-69D3895CCDB2}"/>
    <cellStyle name="Normal 4 5 3 3" xfId="13877" xr:uid="{098DA49D-FC2C-4328-8F18-ACD4CD5343DF}"/>
    <cellStyle name="Normal 4 5 3 3 2" xfId="13878" xr:uid="{A899BC3C-8FE6-4552-A85A-0581D4C93A56}"/>
    <cellStyle name="Normal 4 5 3 4" xfId="13879" xr:uid="{B6102532-9FB2-4B53-9319-A83538D2B8D7}"/>
    <cellStyle name="Normal 4 5 3 5" xfId="13880" xr:uid="{E14AF470-AE7C-4B09-A6C4-E71D78FA132B}"/>
    <cellStyle name="Normal 4 5 3 6" xfId="13881" xr:uid="{A8B2DB08-B51A-430D-89BD-31585D732F3F}"/>
    <cellStyle name="Normal 4 5 3 7" xfId="13882" xr:uid="{E3977255-65FE-4D08-8A86-1024D99040A5}"/>
    <cellStyle name="Normal 4 5 3 8" xfId="13883" xr:uid="{6BD9BAC7-7261-4297-A31D-141A0D552DB1}"/>
    <cellStyle name="Normal 4 5 3 9" xfId="13884" xr:uid="{EECBF4BA-7D48-4663-8D1B-8527656804C3}"/>
    <cellStyle name="Normal 4 5 4" xfId="13885" xr:uid="{6367AE03-7727-4E39-928A-46705F61D70E}"/>
    <cellStyle name="Normal 4 5 4 2" xfId="13886" xr:uid="{3F257697-0028-41E9-BBD7-92FCCF4C407D}"/>
    <cellStyle name="Normal 4 5 4 2 2" xfId="13887" xr:uid="{512B31A6-0A16-497A-9097-134A7F1C49AA}"/>
    <cellStyle name="Normal 4 5 4 3" xfId="13888" xr:uid="{5AFFBC26-A2D9-44FC-A09D-ACE7AB3CA2B0}"/>
    <cellStyle name="Normal 4 5 4 4" xfId="13889" xr:uid="{0B4B15B9-07C8-4B49-87D9-D0FB1538B387}"/>
    <cellStyle name="Normal 4 5 4 5" xfId="13890" xr:uid="{7F4BECF6-9335-4804-8022-17B208E55FC0}"/>
    <cellStyle name="Normal 4 5 5" xfId="13891" xr:uid="{3ECF7B70-5D42-4731-BB8C-939A2815BC0B}"/>
    <cellStyle name="Normal 4 5 5 2" xfId="13892" xr:uid="{C5D4AC5E-F431-47CF-943A-242D6A92111F}"/>
    <cellStyle name="Normal 4 5 6" xfId="13893" xr:uid="{F949AE9B-EDB1-4B2C-9B52-077AE01747E4}"/>
    <cellStyle name="Normal 4 5 7" xfId="13894" xr:uid="{337B130F-B1D9-4BC0-9393-7558DC582417}"/>
    <cellStyle name="Normal 4 5 8" xfId="13895" xr:uid="{E70261DC-061D-4B77-BDC1-D8F75B280A41}"/>
    <cellStyle name="Normal 4 5 9" xfId="13896" xr:uid="{7CE41B7D-4704-49FF-B560-2B29B2CEE660}"/>
    <cellStyle name="Normal 4 6" xfId="13897" xr:uid="{7CED1A33-5071-4974-A0BC-BE7E26124EAF}"/>
    <cellStyle name="Normal 4 6 10" xfId="13898" xr:uid="{5A9FF984-CFAA-4E3E-A2F3-7F83A2BC2568}"/>
    <cellStyle name="Normal 4 6 11" xfId="13899" xr:uid="{72E30CC0-29DB-4E76-AC63-F670D8E386B6}"/>
    <cellStyle name="Normal 4 6 12" xfId="13900" xr:uid="{628DBB20-DCFB-4A0B-8CAF-9E088B8EB924}"/>
    <cellStyle name="Normal 4 6 13" xfId="13901" xr:uid="{CFDE947A-CFE2-47E9-9A0E-0A9C618B2722}"/>
    <cellStyle name="Normal 4 6 14" xfId="13902" xr:uid="{2E16EE55-8233-44B4-A94B-E99DC4CE8033}"/>
    <cellStyle name="Normal 4 6 2" xfId="13903" xr:uid="{4E973748-734B-4B32-9791-72FA50D5714E}"/>
    <cellStyle name="Normal 4 6 2 10" xfId="13904" xr:uid="{F4CB8D26-CDA6-4528-BCE1-F00A822D161E}"/>
    <cellStyle name="Normal 4 6 2 11" xfId="13905" xr:uid="{38DCB792-06CB-4A98-B489-7CB09FA6C920}"/>
    <cellStyle name="Normal 4 6 2 12" xfId="13906" xr:uid="{9FD95E65-906E-47CC-A4BD-89490D2CA9B3}"/>
    <cellStyle name="Normal 4 6 2 13" xfId="13907" xr:uid="{34C5EBFD-FA2A-4AA5-B778-349520C01C7B}"/>
    <cellStyle name="Normal 4 6 2 2" xfId="13908" xr:uid="{0947B913-85AA-4011-ADE1-06FF23A780CF}"/>
    <cellStyle name="Normal 4 6 2 2 10" xfId="13909" xr:uid="{F3FE3E2F-30CE-41AE-BFF7-A49FB5DD7359}"/>
    <cellStyle name="Normal 4 6 2 2 11" xfId="13910" xr:uid="{FC588A07-2A91-4C83-8D44-C3756FD331FE}"/>
    <cellStyle name="Normal 4 6 2 2 2" xfId="13911" xr:uid="{84D4E5BC-CA25-420E-801E-D4E07619DCAC}"/>
    <cellStyle name="Normal 4 6 2 2 2 2" xfId="13912" xr:uid="{3F11A40E-55C0-44B7-A27C-7D95653A3F00}"/>
    <cellStyle name="Normal 4 6 2 2 2 2 2" xfId="13913" xr:uid="{0F6E8023-348C-4EA8-AD9B-3856B3AE9630}"/>
    <cellStyle name="Normal 4 6 2 2 2 3" xfId="13914" xr:uid="{213F06BC-11C8-42EB-8E47-0AB675CC2D2F}"/>
    <cellStyle name="Normal 4 6 2 2 2 4" xfId="13915" xr:uid="{0AB62E31-C703-4549-928E-7D22F6EA1083}"/>
    <cellStyle name="Normal 4 6 2 2 2 5" xfId="13916" xr:uid="{2D44ABAA-13D2-450C-9F00-7F8DCCCD5856}"/>
    <cellStyle name="Normal 4 6 2 2 3" xfId="13917" xr:uid="{34A5D8ED-C492-4F5C-9795-CEED5FF54C01}"/>
    <cellStyle name="Normal 4 6 2 2 3 2" xfId="13918" xr:uid="{3335CD96-1CE6-45D3-BCB5-C986FD61F160}"/>
    <cellStyle name="Normal 4 6 2 2 4" xfId="13919" xr:uid="{0A89AF3F-A751-4BE6-A00B-084D63B67F55}"/>
    <cellStyle name="Normal 4 6 2 2 5" xfId="13920" xr:uid="{96A8DBED-E834-4B4F-B5E5-3AF271F95D32}"/>
    <cellStyle name="Normal 4 6 2 2 6" xfId="13921" xr:uid="{2D8895BF-46B3-4790-B343-718CF031B760}"/>
    <cellStyle name="Normal 4 6 2 2 7" xfId="13922" xr:uid="{79DD7D32-EDBA-42BE-9060-484419A598AB}"/>
    <cellStyle name="Normal 4 6 2 2 8" xfId="13923" xr:uid="{54EB14AF-A0E9-4C42-9C24-7598D3EC8FBF}"/>
    <cellStyle name="Normal 4 6 2 2 9" xfId="13924" xr:uid="{DDB9097D-2268-4B02-95DF-CC7D4B894F64}"/>
    <cellStyle name="Normal 4 6 2 3" xfId="13925" xr:uid="{03C1D5D9-3C6C-4474-8E94-394A681B7ED0}"/>
    <cellStyle name="Normal 4 6 2 3 2" xfId="13926" xr:uid="{4C1FF128-67D7-4CD6-A5B1-20A3C4544ED9}"/>
    <cellStyle name="Normal 4 6 2 3 2 2" xfId="13927" xr:uid="{90377C5E-0B64-4BA9-8307-8F3782AED19B}"/>
    <cellStyle name="Normal 4 6 2 3 3" xfId="13928" xr:uid="{131CF35E-F886-46C6-9B6E-079F07DF8226}"/>
    <cellStyle name="Normal 4 6 2 3 4" xfId="13929" xr:uid="{F5BC4653-8CEC-4E0D-BBE9-D91A80835C44}"/>
    <cellStyle name="Normal 4 6 2 3 5" xfId="13930" xr:uid="{329CE8FD-BEDE-4355-B9B5-213D91C21704}"/>
    <cellStyle name="Normal 4 6 2 4" xfId="13931" xr:uid="{076AFB31-88E1-4B49-B49B-2F9FE1E805C6}"/>
    <cellStyle name="Normal 4 6 2 4 2" xfId="13932" xr:uid="{BBBA0F89-1453-4C0A-B101-E6F93B5F7D29}"/>
    <cellStyle name="Normal 4 6 2 5" xfId="13933" xr:uid="{21B8FABA-0788-4D2E-9B41-F3D1A6A723D8}"/>
    <cellStyle name="Normal 4 6 2 6" xfId="13934" xr:uid="{2D210AE8-B81E-48B6-A7D4-C37A5AF0C9D9}"/>
    <cellStyle name="Normal 4 6 2 7" xfId="13935" xr:uid="{FBA49A8B-E277-4779-9B69-C8C621F6C712}"/>
    <cellStyle name="Normal 4 6 2 8" xfId="13936" xr:uid="{84A55F70-6618-4B94-A1A8-4D42295D4916}"/>
    <cellStyle name="Normal 4 6 2 9" xfId="13937" xr:uid="{52D2A992-3330-409D-8479-E9FAF2FAA4D9}"/>
    <cellStyle name="Normal 4 6 3" xfId="13938" xr:uid="{C3CD0DB4-0FD9-427A-B042-C1553E8E8654}"/>
    <cellStyle name="Normal 4 6 3 10" xfId="13939" xr:uid="{31C873CC-CBA7-4591-AF16-2289C5730355}"/>
    <cellStyle name="Normal 4 6 3 11" xfId="13940" xr:uid="{B4E1B4BD-302B-45E7-B3C1-712D68D29137}"/>
    <cellStyle name="Normal 4 6 3 2" xfId="13941" xr:uid="{986624DD-A856-449E-B0CF-01DA0496103C}"/>
    <cellStyle name="Normal 4 6 3 2 2" xfId="13942" xr:uid="{EDEB31F5-A9BE-45AD-B60A-2E9AAD88C6F7}"/>
    <cellStyle name="Normal 4 6 3 2 2 2" xfId="13943" xr:uid="{FC274AD2-E668-4077-8AF8-487D6AC4C234}"/>
    <cellStyle name="Normal 4 6 3 2 3" xfId="13944" xr:uid="{C83A24EB-3A41-4B38-854F-0677CF746288}"/>
    <cellStyle name="Normal 4 6 3 2 4" xfId="13945" xr:uid="{25D0BA4E-7C76-4BA0-A62A-263F3D7BB2D9}"/>
    <cellStyle name="Normal 4 6 3 2 5" xfId="13946" xr:uid="{AF41B816-5F63-44C7-9687-11B3C74B15F1}"/>
    <cellStyle name="Normal 4 6 3 3" xfId="13947" xr:uid="{437437AB-9137-4B84-9FE8-8A4BC83ABA1F}"/>
    <cellStyle name="Normal 4 6 3 3 2" xfId="13948" xr:uid="{015FAF24-9971-4163-920C-20495629498B}"/>
    <cellStyle name="Normal 4 6 3 4" xfId="13949" xr:uid="{E9ADA2C8-26FB-4D21-9121-70BA7E6D4A11}"/>
    <cellStyle name="Normal 4 6 3 5" xfId="13950" xr:uid="{B0DBBA14-4213-4DF2-B242-6E8C3A3FD785}"/>
    <cellStyle name="Normal 4 6 3 6" xfId="13951" xr:uid="{49168986-67C9-4F3D-A6D9-A1506BEBAE99}"/>
    <cellStyle name="Normal 4 6 3 7" xfId="13952" xr:uid="{358A8A23-C9BF-484B-8F41-E21FDEA928BB}"/>
    <cellStyle name="Normal 4 6 3 8" xfId="13953" xr:uid="{4DE2D107-01EC-4375-8266-A20F8F586951}"/>
    <cellStyle name="Normal 4 6 3 9" xfId="13954" xr:uid="{9168EF2D-EAB7-4CE8-A3D8-9E73086D14A3}"/>
    <cellStyle name="Normal 4 6 4" xfId="13955" xr:uid="{7D2236F1-96A1-4F83-899B-ADC4679348FF}"/>
    <cellStyle name="Normal 4 6 4 2" xfId="13956" xr:uid="{08FC0C4C-1617-4D16-B625-4600B39E59AC}"/>
    <cellStyle name="Normal 4 6 4 2 2" xfId="13957" xr:uid="{38C6067A-2447-47D4-BF24-948E821D955A}"/>
    <cellStyle name="Normal 4 6 4 3" xfId="13958" xr:uid="{E6FE2203-77E9-4F3B-882B-0A2A5B12536C}"/>
    <cellStyle name="Normal 4 6 4 4" xfId="13959" xr:uid="{CE7F84AD-D3F7-4777-A2DA-88157199C7D3}"/>
    <cellStyle name="Normal 4 6 4 5" xfId="13960" xr:uid="{5874D30A-F6E8-4401-8AD3-D67E971A1657}"/>
    <cellStyle name="Normal 4 6 5" xfId="13961" xr:uid="{5294944E-7E53-46BE-9558-A89A4E2B0613}"/>
    <cellStyle name="Normal 4 6 5 2" xfId="13962" xr:uid="{AD397F2B-D2BA-437A-8221-5FD045CAE72B}"/>
    <cellStyle name="Normal 4 6 6" xfId="13963" xr:uid="{764DCCEC-E68A-42CC-A66E-AF4A31BAE4E0}"/>
    <cellStyle name="Normal 4 6 7" xfId="13964" xr:uid="{A1F8DC5E-43B1-4780-B32E-6F9B03FF128E}"/>
    <cellStyle name="Normal 4 6 8" xfId="13965" xr:uid="{F5436E73-C366-4B0A-89F9-89FA6C544628}"/>
    <cellStyle name="Normal 4 6 9" xfId="13966" xr:uid="{130E7837-E5CA-4940-9A5E-3BCA78CAA1C2}"/>
    <cellStyle name="Normal 4 7" xfId="13967" xr:uid="{A818A00B-D5B1-401A-93F9-8C9B5AF5469E}"/>
    <cellStyle name="Normal 4 7 10" xfId="13968" xr:uid="{14D1B7EB-9E05-41CF-BAAE-94FDD6501758}"/>
    <cellStyle name="Normal 4 7 11" xfId="13969" xr:uid="{15862E1E-FBF5-44EA-B045-E7DAD8534E48}"/>
    <cellStyle name="Normal 4 7 12" xfId="13970" xr:uid="{7C10AD24-C8E1-4777-96E7-3C2EBFD5769A}"/>
    <cellStyle name="Normal 4 7 13" xfId="13971" xr:uid="{5703EDAD-776E-4FE0-98EC-9071F8FB9F53}"/>
    <cellStyle name="Normal 4 7 14" xfId="13972" xr:uid="{26806A1E-0E72-432E-87D4-8B6DCE7ACD9C}"/>
    <cellStyle name="Normal 4 7 2" xfId="13973" xr:uid="{057CAD73-A57E-4217-B663-4870323107BE}"/>
    <cellStyle name="Normal 4 7 2 10" xfId="13974" xr:uid="{21D327E1-671E-4BAC-8757-01811B0CAF18}"/>
    <cellStyle name="Normal 4 7 2 11" xfId="13975" xr:uid="{F61432C9-0174-4EEC-B611-D58E1A5558CD}"/>
    <cellStyle name="Normal 4 7 2 12" xfId="13976" xr:uid="{0CE989E0-F68A-411A-B443-27DA620A6F30}"/>
    <cellStyle name="Normal 4 7 2 13" xfId="13977" xr:uid="{20B99AF2-7CFA-4F17-BA60-2B9E43ECE9BC}"/>
    <cellStyle name="Normal 4 7 2 2" xfId="13978" xr:uid="{5D35CAA8-C29B-43DA-833E-ED990F17BFC9}"/>
    <cellStyle name="Normal 4 7 2 2 10" xfId="13979" xr:uid="{DA7B9D74-BC3A-440A-9A5D-5CA8855C3540}"/>
    <cellStyle name="Normal 4 7 2 2 11" xfId="13980" xr:uid="{21AE6B71-A05A-4F8F-A570-08FDDA3A6D6A}"/>
    <cellStyle name="Normal 4 7 2 2 2" xfId="13981" xr:uid="{F0DC77F6-F695-4C70-A5A4-D4754DC2ECAB}"/>
    <cellStyle name="Normal 4 7 2 2 2 2" xfId="13982" xr:uid="{4F4BEAFF-B9F0-4820-B250-D10A1A1EE671}"/>
    <cellStyle name="Normal 4 7 2 2 2 2 2" xfId="13983" xr:uid="{FA7FA103-41BC-4F50-89EF-C8507816847F}"/>
    <cellStyle name="Normal 4 7 2 2 2 3" xfId="13984" xr:uid="{30E1A9FC-12FF-4BDC-82EA-E2BDFD9592F0}"/>
    <cellStyle name="Normal 4 7 2 2 2 4" xfId="13985" xr:uid="{6E4A842A-A01E-422E-98DE-6F520114CFF9}"/>
    <cellStyle name="Normal 4 7 2 2 2 5" xfId="13986" xr:uid="{13BF4393-9180-4E49-A852-727B46C40F8F}"/>
    <cellStyle name="Normal 4 7 2 2 3" xfId="13987" xr:uid="{C7AF416A-FC21-4154-8113-3588D2DF3325}"/>
    <cellStyle name="Normal 4 7 2 2 3 2" xfId="13988" xr:uid="{31301C81-B416-4742-AB2E-7FE795758018}"/>
    <cellStyle name="Normal 4 7 2 2 4" xfId="13989" xr:uid="{83E5C8AE-93AA-41C7-A0E5-A20BC21958B3}"/>
    <cellStyle name="Normal 4 7 2 2 5" xfId="13990" xr:uid="{DEBDC4B6-EE1B-4B23-9AB9-E975EAA030A1}"/>
    <cellStyle name="Normal 4 7 2 2 6" xfId="13991" xr:uid="{9DD732FC-07CE-417D-9CF7-0832D34A6265}"/>
    <cellStyle name="Normal 4 7 2 2 7" xfId="13992" xr:uid="{A864C3CF-CE41-469C-AC00-7C6B61AEF23C}"/>
    <cellStyle name="Normal 4 7 2 2 8" xfId="13993" xr:uid="{369EBC73-A0F6-4EEB-99E4-6684F281F7E9}"/>
    <cellStyle name="Normal 4 7 2 2 9" xfId="13994" xr:uid="{980C54CB-6297-4488-9E63-DF0EF9C94F6F}"/>
    <cellStyle name="Normal 4 7 2 3" xfId="13995" xr:uid="{D015D1CF-A75B-444A-8BB6-F64B1237D1A7}"/>
    <cellStyle name="Normal 4 7 2 3 2" xfId="13996" xr:uid="{DC3AA27E-FC2B-4151-BDCB-5569442E0C55}"/>
    <cellStyle name="Normal 4 7 2 3 2 2" xfId="13997" xr:uid="{0E95C411-DA0D-45ED-99A6-72C105F8A6D7}"/>
    <cellStyle name="Normal 4 7 2 3 3" xfId="13998" xr:uid="{144286FA-AC90-493E-A107-F990D5AF7247}"/>
    <cellStyle name="Normal 4 7 2 3 4" xfId="13999" xr:uid="{AFF7EB78-14F0-42FC-8460-4A375412890E}"/>
    <cellStyle name="Normal 4 7 2 3 5" xfId="14000" xr:uid="{78DDEBEC-5EDE-451E-ADD4-AAFDD70DA9F7}"/>
    <cellStyle name="Normal 4 7 2 4" xfId="14001" xr:uid="{F503D489-78CC-4D01-91EF-DC9AACF2AE6D}"/>
    <cellStyle name="Normal 4 7 2 4 2" xfId="14002" xr:uid="{006BC80B-72AB-43DD-8E67-D6F201082119}"/>
    <cellStyle name="Normal 4 7 2 5" xfId="14003" xr:uid="{F7FA0BDE-FA5E-4EE3-B1A8-E12E2704ED31}"/>
    <cellStyle name="Normal 4 7 2 6" xfId="14004" xr:uid="{234EED69-D202-4FA8-90D8-9AFA2C007AE1}"/>
    <cellStyle name="Normal 4 7 2 7" xfId="14005" xr:uid="{A78666E6-04E9-4A19-9289-9FDA1E0E67D7}"/>
    <cellStyle name="Normal 4 7 2 8" xfId="14006" xr:uid="{E162F34E-CB61-4617-A08E-69C97C9DCA54}"/>
    <cellStyle name="Normal 4 7 2 9" xfId="14007" xr:uid="{9E2E6B62-DDFC-4E9A-B499-6878A5F84014}"/>
    <cellStyle name="Normal 4 7 3" xfId="14008" xr:uid="{C9210090-B280-442E-A598-6FDF213AA164}"/>
    <cellStyle name="Normal 4 7 3 10" xfId="14009" xr:uid="{27B0713B-1BDF-4CEF-A729-C890E2550A15}"/>
    <cellStyle name="Normal 4 7 3 11" xfId="14010" xr:uid="{02AB31E0-5D04-47B7-84BE-964064D3FD04}"/>
    <cellStyle name="Normal 4 7 3 2" xfId="14011" xr:uid="{3E2C81B7-9BC1-4779-888F-01D6672ED140}"/>
    <cellStyle name="Normal 4 7 3 2 2" xfId="14012" xr:uid="{F3175E38-E813-4212-80FA-1A8D7AB2A010}"/>
    <cellStyle name="Normal 4 7 3 2 2 2" xfId="14013" xr:uid="{3DC48368-3284-4E41-903C-D4BF00046731}"/>
    <cellStyle name="Normal 4 7 3 2 3" xfId="14014" xr:uid="{59D1A449-51B6-48BB-AE1F-FA777F8165D6}"/>
    <cellStyle name="Normal 4 7 3 2 4" xfId="14015" xr:uid="{8C746663-2218-4CE3-831E-49C4C19D854D}"/>
    <cellStyle name="Normal 4 7 3 2 5" xfId="14016" xr:uid="{5169689F-11BF-4923-BE65-C48873509C83}"/>
    <cellStyle name="Normal 4 7 3 3" xfId="14017" xr:uid="{0F379B41-756D-4D86-8E42-E526E35E901D}"/>
    <cellStyle name="Normal 4 7 3 3 2" xfId="14018" xr:uid="{0A0ABE8A-279F-4BC8-B228-5C04FDF56000}"/>
    <cellStyle name="Normal 4 7 3 4" xfId="14019" xr:uid="{C3210FB1-692C-4BBC-9D9C-BE67E9AC22FC}"/>
    <cellStyle name="Normal 4 7 3 5" xfId="14020" xr:uid="{F3AAB234-541B-4272-9025-D62563887452}"/>
    <cellStyle name="Normal 4 7 3 6" xfId="14021" xr:uid="{D2060C75-78EC-4102-9FD6-CDD5C9C72AE8}"/>
    <cellStyle name="Normal 4 7 3 7" xfId="14022" xr:uid="{9FA3AF5C-20B7-4458-96AF-D72E2C816713}"/>
    <cellStyle name="Normal 4 7 3 8" xfId="14023" xr:uid="{A7D8067E-6C11-4A57-B8A6-C3E5C80C30C0}"/>
    <cellStyle name="Normal 4 7 3 9" xfId="14024" xr:uid="{B531BCB2-3EC2-4EE5-A522-F1622EF465AB}"/>
    <cellStyle name="Normal 4 7 4" xfId="14025" xr:uid="{9456E91C-C936-488C-A522-43B2DE7C4BFC}"/>
    <cellStyle name="Normal 4 7 4 2" xfId="14026" xr:uid="{C6ABF6A1-7E42-425D-95FB-2BF473ADA1DF}"/>
    <cellStyle name="Normal 4 7 4 2 2" xfId="14027" xr:uid="{083D45DA-DEDA-4D17-A7BC-EDD96F7684C0}"/>
    <cellStyle name="Normal 4 7 4 3" xfId="14028" xr:uid="{4E917EED-EE58-4DBA-AEEB-C28B76ACB3C9}"/>
    <cellStyle name="Normal 4 7 4 4" xfId="14029" xr:uid="{C21DB157-0E94-4651-89E3-B0893B5F23E5}"/>
    <cellStyle name="Normal 4 7 4 5" xfId="14030" xr:uid="{3049DB77-61A3-4B57-8298-8272A139883E}"/>
    <cellStyle name="Normal 4 7 5" xfId="14031" xr:uid="{A7A37EE6-771B-4FBB-A7D2-45D93B33EC72}"/>
    <cellStyle name="Normal 4 7 5 2" xfId="14032" xr:uid="{5D782E27-F382-477A-BCBF-3415E8A1EDFD}"/>
    <cellStyle name="Normal 4 7 6" xfId="14033" xr:uid="{49972B52-1AD9-40F2-9D91-CEFBB3C8FF67}"/>
    <cellStyle name="Normal 4 7 7" xfId="14034" xr:uid="{4D0EE465-EF2A-4F5F-8FBB-0C7EE14A7E79}"/>
    <cellStyle name="Normal 4 7 8" xfId="14035" xr:uid="{214F7D39-A833-4CE9-8D39-AB2FBEE37DE9}"/>
    <cellStyle name="Normal 4 7 9" xfId="14036" xr:uid="{4A3F328C-B026-41FB-B991-7DC1A78E7F7B}"/>
    <cellStyle name="Normal 4 8" xfId="14037" xr:uid="{3DE0476D-69A4-466B-B1EB-7649E6C846C6}"/>
    <cellStyle name="Normal 4 8 10" xfId="14038" xr:uid="{EFA87E77-1B9B-4631-B598-23CAA7C45676}"/>
    <cellStyle name="Normal 4 8 11" xfId="14039" xr:uid="{C9AE4822-C389-4869-9E81-3F481743024F}"/>
    <cellStyle name="Normal 4 8 12" xfId="14040" xr:uid="{D94519D0-AE6D-4FBF-891C-07311B4E5A2C}"/>
    <cellStyle name="Normal 4 8 13" xfId="14041" xr:uid="{F04B7B56-C5AD-42BC-9ACC-F2CBA7B9F1BE}"/>
    <cellStyle name="Normal 4 8 14" xfId="14042" xr:uid="{CE399BF5-EF0E-4A53-B6A7-94675E57841E}"/>
    <cellStyle name="Normal 4 8 2" xfId="14043" xr:uid="{6C56AFD2-2FF7-44CB-B73C-51E0293BC77A}"/>
    <cellStyle name="Normal 4 8 2 10" xfId="14044" xr:uid="{49916636-F79B-4388-A467-7BFA7345D9D6}"/>
    <cellStyle name="Normal 4 8 2 11" xfId="14045" xr:uid="{4601A832-C52F-4F8F-B7C1-88B8F0E06965}"/>
    <cellStyle name="Normal 4 8 2 12" xfId="14046" xr:uid="{EE1D9AE2-90FB-4425-BA8D-077FF25F9183}"/>
    <cellStyle name="Normal 4 8 2 13" xfId="14047" xr:uid="{23CB48C2-9591-433F-A12E-358B1DA705D4}"/>
    <cellStyle name="Normal 4 8 2 2" xfId="14048" xr:uid="{C4C7D6E6-DD85-4FA0-9396-A33BC2EF7F91}"/>
    <cellStyle name="Normal 4 8 2 2 10" xfId="14049" xr:uid="{3DA8F963-FF4B-461E-AFE6-A8682BE5B494}"/>
    <cellStyle name="Normal 4 8 2 2 11" xfId="14050" xr:uid="{33CEEDC7-D29B-46F7-A15D-D83EEEE6B450}"/>
    <cellStyle name="Normal 4 8 2 2 2" xfId="14051" xr:uid="{05591DB4-5D37-4887-AAAB-D1BE0C0CC802}"/>
    <cellStyle name="Normal 4 8 2 2 2 2" xfId="14052" xr:uid="{25F6A5FC-CDDA-438C-B41E-43BA3F1BFB1A}"/>
    <cellStyle name="Normal 4 8 2 2 2 2 2" xfId="14053" xr:uid="{C550128A-1518-4C6D-8A59-638F6806AC7E}"/>
    <cellStyle name="Normal 4 8 2 2 2 3" xfId="14054" xr:uid="{E391C429-67F0-4C02-977A-88A2469B0EB1}"/>
    <cellStyle name="Normal 4 8 2 2 2 4" xfId="14055" xr:uid="{A4F42B97-5F87-4639-972C-84975EE59DCA}"/>
    <cellStyle name="Normal 4 8 2 2 2 5" xfId="14056" xr:uid="{B7AF955D-115E-4586-8E42-4758A4EE0D1D}"/>
    <cellStyle name="Normal 4 8 2 2 3" xfId="14057" xr:uid="{0C52040B-2D56-454A-8D3A-E931297E8935}"/>
    <cellStyle name="Normal 4 8 2 2 3 2" xfId="14058" xr:uid="{FB2C05EA-29EF-477E-BD4F-5BA6C847FF65}"/>
    <cellStyle name="Normal 4 8 2 2 4" xfId="14059" xr:uid="{BFAB42D0-1859-4BD2-AE76-8D814302C42D}"/>
    <cellStyle name="Normal 4 8 2 2 5" xfId="14060" xr:uid="{75839A5F-D4EC-4AF0-B520-88C48FC2A37D}"/>
    <cellStyle name="Normal 4 8 2 2 6" xfId="14061" xr:uid="{8259AFD3-169E-4D1E-A162-7DA777F4F63E}"/>
    <cellStyle name="Normal 4 8 2 2 7" xfId="14062" xr:uid="{E3031CA7-0407-4CDD-9571-87D237768F38}"/>
    <cellStyle name="Normal 4 8 2 2 8" xfId="14063" xr:uid="{6A7263F7-CABE-4564-9C4A-6C79B9D542D9}"/>
    <cellStyle name="Normal 4 8 2 2 9" xfId="14064" xr:uid="{9AA2B08F-1B3B-40AB-B2B1-65E192E7A49A}"/>
    <cellStyle name="Normal 4 8 2 3" xfId="14065" xr:uid="{2F4A541B-44B3-42A3-965B-C1D40C932AF7}"/>
    <cellStyle name="Normal 4 8 2 3 2" xfId="14066" xr:uid="{38159845-C2A1-487B-B92F-0110A53F3BCB}"/>
    <cellStyle name="Normal 4 8 2 3 2 2" xfId="14067" xr:uid="{B4F31FA6-2FA0-4B6E-8490-5FC24D48E744}"/>
    <cellStyle name="Normal 4 8 2 3 3" xfId="14068" xr:uid="{9938A4B1-D16E-40FF-B9E9-09EB7AA74252}"/>
    <cellStyle name="Normal 4 8 2 3 4" xfId="14069" xr:uid="{044DCF92-9037-4377-9860-C86C325F7F34}"/>
    <cellStyle name="Normal 4 8 2 3 5" xfId="14070" xr:uid="{4F30A9C2-65A3-400C-BB21-D0BE168A85A8}"/>
    <cellStyle name="Normal 4 8 2 4" xfId="14071" xr:uid="{266A0CA9-3F95-45A6-8593-93D4C78D4250}"/>
    <cellStyle name="Normal 4 8 2 4 2" xfId="14072" xr:uid="{A79CE106-F0C0-4AF3-BE78-499268BCE13F}"/>
    <cellStyle name="Normal 4 8 2 5" xfId="14073" xr:uid="{A3A6C5B8-A4BF-4674-8B17-89CBCE3D0FB2}"/>
    <cellStyle name="Normal 4 8 2 6" xfId="14074" xr:uid="{7A4FA6D2-7362-4356-A629-DAA23F671E22}"/>
    <cellStyle name="Normal 4 8 2 7" xfId="14075" xr:uid="{29BC68F6-94F2-4C43-9296-ABD8FAE49F9C}"/>
    <cellStyle name="Normal 4 8 2 8" xfId="14076" xr:uid="{D03A87A3-434C-4A1D-A123-28931D690607}"/>
    <cellStyle name="Normal 4 8 2 9" xfId="14077" xr:uid="{A77769EA-092E-4E02-864B-AB4F12BF03F6}"/>
    <cellStyle name="Normal 4 8 3" xfId="14078" xr:uid="{EF138626-1E0E-46CF-A1C0-94CD01AC3A7C}"/>
    <cellStyle name="Normal 4 8 3 10" xfId="14079" xr:uid="{70591919-BE26-4215-88E6-BA8C24650F8E}"/>
    <cellStyle name="Normal 4 8 3 11" xfId="14080" xr:uid="{A61BB30B-9B2D-44A6-8BD6-FA5A64BEB2BD}"/>
    <cellStyle name="Normal 4 8 3 2" xfId="14081" xr:uid="{063C80DD-6DBF-4447-86EF-4A82EE71C3D9}"/>
    <cellStyle name="Normal 4 8 3 2 2" xfId="14082" xr:uid="{3F3CD105-DB6E-4697-8F59-532B6A54034E}"/>
    <cellStyle name="Normal 4 8 3 2 2 2" xfId="14083" xr:uid="{6EFA7CB6-466D-4FFE-8B4C-F94BEBA2C73F}"/>
    <cellStyle name="Normal 4 8 3 2 3" xfId="14084" xr:uid="{0D25362D-BE10-4144-9639-736BFD1E69E3}"/>
    <cellStyle name="Normal 4 8 3 2 4" xfId="14085" xr:uid="{717EB989-D387-43C6-9C96-24000C6C0554}"/>
    <cellStyle name="Normal 4 8 3 2 5" xfId="14086" xr:uid="{C89C57AA-FF61-4368-BBF3-572EE1AFF022}"/>
    <cellStyle name="Normal 4 8 3 3" xfId="14087" xr:uid="{84943029-D07F-4051-BB81-D243A4F5A35A}"/>
    <cellStyle name="Normal 4 8 3 3 2" xfId="14088" xr:uid="{0D9524D8-7D36-479A-80AC-E7709A28A0B0}"/>
    <cellStyle name="Normal 4 8 3 4" xfId="14089" xr:uid="{DF41C4B5-0DE5-4383-B7E1-379C3AFA1772}"/>
    <cellStyle name="Normal 4 8 3 5" xfId="14090" xr:uid="{41BBC7D9-9ABB-472E-BDDB-E3B5352995F2}"/>
    <cellStyle name="Normal 4 8 3 6" xfId="14091" xr:uid="{FFD814B5-5AC7-4F44-892C-8D9CF93BDD6C}"/>
    <cellStyle name="Normal 4 8 3 7" xfId="14092" xr:uid="{441ED4A3-62FB-4D87-B06E-D3DCB839AD9F}"/>
    <cellStyle name="Normal 4 8 3 8" xfId="14093" xr:uid="{A3A71493-C53A-4B11-B62B-A74B42ECDB66}"/>
    <cellStyle name="Normal 4 8 3 9" xfId="14094" xr:uid="{8270A219-CC77-4C5B-97B8-322B8C810A89}"/>
    <cellStyle name="Normal 4 8 4" xfId="14095" xr:uid="{6D6416E3-8A37-474C-BE59-6E9CE1C3CA00}"/>
    <cellStyle name="Normal 4 8 4 2" xfId="14096" xr:uid="{1ADE5A86-4334-47D8-A272-F974C4960636}"/>
    <cellStyle name="Normal 4 8 4 2 2" xfId="14097" xr:uid="{492354C1-59C0-4A1B-8C5E-D9FADE1B729C}"/>
    <cellStyle name="Normal 4 8 4 3" xfId="14098" xr:uid="{15641FB8-59BF-4A61-844A-BEF3B3DEF146}"/>
    <cellStyle name="Normal 4 8 4 4" xfId="14099" xr:uid="{5D1744C4-4200-420D-91C5-36ACA2C309AA}"/>
    <cellStyle name="Normal 4 8 4 5" xfId="14100" xr:uid="{4CB0348A-9858-4005-B2FE-B888897DF780}"/>
    <cellStyle name="Normal 4 8 5" xfId="14101" xr:uid="{ECE4A553-81D3-4AA3-B9E2-B9619B38950F}"/>
    <cellStyle name="Normal 4 8 5 2" xfId="14102" xr:uid="{40F1C80B-5234-479B-B428-F2ED4ACFBEA8}"/>
    <cellStyle name="Normal 4 8 6" xfId="14103" xr:uid="{AC545559-FD54-44CE-A234-6A761940BD62}"/>
    <cellStyle name="Normal 4 8 7" xfId="14104" xr:uid="{98D7707C-DB09-437B-A33C-63DEDF5F1896}"/>
    <cellStyle name="Normal 4 8 8" xfId="14105" xr:uid="{0525F3FF-8C2E-40BA-9741-EC3353502865}"/>
    <cellStyle name="Normal 4 8 9" xfId="14106" xr:uid="{53460B1D-3D22-43C0-A8EA-55BD3ED547E5}"/>
    <cellStyle name="Normal 4 9" xfId="14107" xr:uid="{57C98C2C-060E-4E6E-9DA2-56887F9195C7}"/>
    <cellStyle name="Normal 4 9 10" xfId="14108" xr:uid="{6D3DCD9F-D23B-4067-9813-1E478AE35623}"/>
    <cellStyle name="Normal 4 9 11" xfId="14109" xr:uid="{F354791B-9C4A-46F9-BDDA-56F70DD94096}"/>
    <cellStyle name="Normal 4 9 12" xfId="14110" xr:uid="{09170F23-BCFE-4D68-8EAF-5798EB5F24CC}"/>
    <cellStyle name="Normal 4 9 13" xfId="14111" xr:uid="{6D850C7E-3590-440D-84AF-D2246623D353}"/>
    <cellStyle name="Normal 4 9 14" xfId="14112" xr:uid="{A04C20E2-7F22-4775-94AC-1603DD01EBBA}"/>
    <cellStyle name="Normal 4 9 2" xfId="14113" xr:uid="{2D848570-DA09-4595-BF69-D5F5552E733A}"/>
    <cellStyle name="Normal 4 9 2 10" xfId="14114" xr:uid="{DDC58416-4995-4788-B38E-814B161681AD}"/>
    <cellStyle name="Normal 4 9 2 11" xfId="14115" xr:uid="{6D96CF60-01F6-46CD-9BBE-AC178540FEA8}"/>
    <cellStyle name="Normal 4 9 2 12" xfId="14116" xr:uid="{C6FB92CA-9BA9-4E7A-9D26-4BEBC4FD346E}"/>
    <cellStyle name="Normal 4 9 2 13" xfId="14117" xr:uid="{59264CC8-EFBE-4A87-A13D-402A03C0F7D0}"/>
    <cellStyle name="Normal 4 9 2 2" xfId="14118" xr:uid="{E94CF5CA-3665-44C5-B7C6-79992F82285D}"/>
    <cellStyle name="Normal 4 9 2 2 10" xfId="14119" xr:uid="{1A5EA077-8E44-4DC2-94F9-D27477648996}"/>
    <cellStyle name="Normal 4 9 2 2 11" xfId="14120" xr:uid="{4509AC1B-34A3-4AF2-B5CA-2FA4B93298B8}"/>
    <cellStyle name="Normal 4 9 2 2 2" xfId="14121" xr:uid="{1558735F-A972-4389-AC44-988411F8E4AB}"/>
    <cellStyle name="Normal 4 9 2 2 2 2" xfId="14122" xr:uid="{FDF1CC48-866F-439A-87F0-3060AFF1A03A}"/>
    <cellStyle name="Normal 4 9 2 2 2 2 2" xfId="14123" xr:uid="{479CDF03-3FC1-4D28-9FA6-65AD8F302A3E}"/>
    <cellStyle name="Normal 4 9 2 2 2 3" xfId="14124" xr:uid="{EF9355B5-46E3-4DB5-A198-3713722D0C70}"/>
    <cellStyle name="Normal 4 9 2 2 2 4" xfId="14125" xr:uid="{5A254442-6D42-46FB-9B58-0A1616C930A3}"/>
    <cellStyle name="Normal 4 9 2 2 2 5" xfId="14126" xr:uid="{D8E8947B-99BB-4657-A4AE-D9B834E76978}"/>
    <cellStyle name="Normal 4 9 2 2 3" xfId="14127" xr:uid="{0F00920D-7EC9-4A0E-8EB6-BA42613A8DE2}"/>
    <cellStyle name="Normal 4 9 2 2 3 2" xfId="14128" xr:uid="{FC333B19-D35C-4241-8DC5-11AA1F63B998}"/>
    <cellStyle name="Normal 4 9 2 2 4" xfId="14129" xr:uid="{90495CAF-B5E6-4A16-940D-243776D65E3E}"/>
    <cellStyle name="Normal 4 9 2 2 5" xfId="14130" xr:uid="{49A40397-38F8-477D-A7DF-C552073CE34E}"/>
    <cellStyle name="Normal 4 9 2 2 6" xfId="14131" xr:uid="{16F93AFB-B2CA-46CE-8F1C-E7462CBF757D}"/>
    <cellStyle name="Normal 4 9 2 2 7" xfId="14132" xr:uid="{41C4B338-839E-4800-8971-DFA9A308840A}"/>
    <cellStyle name="Normal 4 9 2 2 8" xfId="14133" xr:uid="{F7E973C7-6B2C-4E8A-942F-98C20779BC60}"/>
    <cellStyle name="Normal 4 9 2 2 9" xfId="14134" xr:uid="{BE60BE38-1AC3-433B-97E4-EC8877E7A396}"/>
    <cellStyle name="Normal 4 9 2 3" xfId="14135" xr:uid="{27AE6BE4-FA5A-4FAE-AAE9-0AF092FBD0FF}"/>
    <cellStyle name="Normal 4 9 2 3 2" xfId="14136" xr:uid="{62259AED-4665-4A54-A742-92689260D518}"/>
    <cellStyle name="Normal 4 9 2 3 2 2" xfId="14137" xr:uid="{A66F01F4-4FC9-43CC-9FE0-599ECAE86CC4}"/>
    <cellStyle name="Normal 4 9 2 3 3" xfId="14138" xr:uid="{08BC6620-3BA2-453E-8D98-B1483AF7CCAF}"/>
    <cellStyle name="Normal 4 9 2 3 4" xfId="14139" xr:uid="{83E9EC05-B233-48C1-9009-79E75E5ADF3F}"/>
    <cellStyle name="Normal 4 9 2 3 5" xfId="14140" xr:uid="{C90CF8AA-178F-4A89-AE06-63D273D7E217}"/>
    <cellStyle name="Normal 4 9 2 4" xfId="14141" xr:uid="{A1ABDAE2-2DA2-4D5F-9AEB-2D3DA04F5559}"/>
    <cellStyle name="Normal 4 9 2 4 2" xfId="14142" xr:uid="{6E966A56-B924-4967-8850-B167AC5C53D1}"/>
    <cellStyle name="Normal 4 9 2 5" xfId="14143" xr:uid="{934F90B7-2CE1-48A1-A1F1-363A14F091DA}"/>
    <cellStyle name="Normal 4 9 2 6" xfId="14144" xr:uid="{C6A19DC2-3F89-496D-AFA2-E03283CB52A0}"/>
    <cellStyle name="Normal 4 9 2 7" xfId="14145" xr:uid="{7417F304-757E-449C-8587-856B4CB29575}"/>
    <cellStyle name="Normal 4 9 2 8" xfId="14146" xr:uid="{13BCB724-5D05-4DB0-A4BF-9FC2C9FEF21A}"/>
    <cellStyle name="Normal 4 9 2 9" xfId="14147" xr:uid="{D20A5813-9C69-4438-960C-4BAC88529A33}"/>
    <cellStyle name="Normal 4 9 3" xfId="14148" xr:uid="{11353A3C-3E32-4EFE-AD63-0C4DA73C72DA}"/>
    <cellStyle name="Normal 4 9 3 10" xfId="14149" xr:uid="{CC7282CC-B458-41CB-9DB4-9F8E0260998A}"/>
    <cellStyle name="Normal 4 9 3 11" xfId="14150" xr:uid="{E392E5B4-47ED-4906-8CC5-BABBDC782F3C}"/>
    <cellStyle name="Normal 4 9 3 2" xfId="14151" xr:uid="{1B3900CE-D8F9-4AA1-BCC5-8359BAF7E911}"/>
    <cellStyle name="Normal 4 9 3 2 2" xfId="14152" xr:uid="{70E0CC9B-D850-4946-9625-89B7AD61FF7A}"/>
    <cellStyle name="Normal 4 9 3 2 2 2" xfId="14153" xr:uid="{F61C9CF6-5301-4FA0-98B0-3BEAAE84CACB}"/>
    <cellStyle name="Normal 4 9 3 2 3" xfId="14154" xr:uid="{64E06068-7428-4415-A57E-4F90FF819961}"/>
    <cellStyle name="Normal 4 9 3 2 4" xfId="14155" xr:uid="{284CE56F-0C0E-4145-97D8-20CD247DF11D}"/>
    <cellStyle name="Normal 4 9 3 2 5" xfId="14156" xr:uid="{A259EBD8-9762-4598-8717-F728DE7FA9AF}"/>
    <cellStyle name="Normal 4 9 3 3" xfId="14157" xr:uid="{603AFAE9-9152-4C96-B8BC-DF964C228E79}"/>
    <cellStyle name="Normal 4 9 3 3 2" xfId="14158" xr:uid="{7EDF5F33-C831-4E8E-9555-378C5009B200}"/>
    <cellStyle name="Normal 4 9 3 4" xfId="14159" xr:uid="{EC8FFE65-4231-41D9-868F-AAE732EFBE69}"/>
    <cellStyle name="Normal 4 9 3 5" xfId="14160" xr:uid="{7489E1F0-DB06-4718-8A9B-E7DABE7A4F7F}"/>
    <cellStyle name="Normal 4 9 3 6" xfId="14161" xr:uid="{F257FD79-334A-416E-92B4-DD11938182EB}"/>
    <cellStyle name="Normal 4 9 3 7" xfId="14162" xr:uid="{85AB4F15-F8A4-4E35-BA64-34AFDDBCF1B4}"/>
    <cellStyle name="Normal 4 9 3 8" xfId="14163" xr:uid="{8F34FCC2-54EE-46C3-A28B-C18A6BD5A28E}"/>
    <cellStyle name="Normal 4 9 3 9" xfId="14164" xr:uid="{660B52D0-9E2A-4AAC-B40C-5DAAC69DFE61}"/>
    <cellStyle name="Normal 4 9 4" xfId="14165" xr:uid="{4B288F49-79A6-4167-8EDC-F6754992C0E6}"/>
    <cellStyle name="Normal 4 9 4 2" xfId="14166" xr:uid="{5E221929-0BD2-4F52-9AEB-5228B4449576}"/>
    <cellStyle name="Normal 4 9 4 2 2" xfId="14167" xr:uid="{E03BC16A-4549-42BC-AD17-C8D1C1A186E9}"/>
    <cellStyle name="Normal 4 9 4 3" xfId="14168" xr:uid="{56F64CF2-2538-4EBA-B56C-D721A03FB033}"/>
    <cellStyle name="Normal 4 9 4 4" xfId="14169" xr:uid="{95F3D8A7-BAB6-4D63-883C-459B7B5F6813}"/>
    <cellStyle name="Normal 4 9 4 5" xfId="14170" xr:uid="{980C47FF-E965-4B18-8CDE-2F8020BE9A0D}"/>
    <cellStyle name="Normal 4 9 5" xfId="14171" xr:uid="{29F577DA-9BA1-4B33-A4A4-21FCB6D6F3F0}"/>
    <cellStyle name="Normal 4 9 5 2" xfId="14172" xr:uid="{8B743370-BD30-44B9-A58B-F7EB9F538249}"/>
    <cellStyle name="Normal 4 9 6" xfId="14173" xr:uid="{8305A261-09A6-4A10-978A-9DBA2E5CAC26}"/>
    <cellStyle name="Normal 4 9 7" xfId="14174" xr:uid="{56255100-F2E0-4240-855A-549C87954EE4}"/>
    <cellStyle name="Normal 4 9 8" xfId="14175" xr:uid="{DEAE14CE-29C6-436E-99D2-4CF7C52EEB59}"/>
    <cellStyle name="Normal 4 9 9" xfId="14176" xr:uid="{4B395FD9-B0F6-4364-8092-5ABC11345BC5}"/>
    <cellStyle name="Normal 40" xfId="14177" xr:uid="{7B6AE88D-AA9B-4172-8969-4A247E21FA25}"/>
    <cellStyle name="Normal 40 10" xfId="14178" xr:uid="{14656A6F-CB8A-4E53-B8D0-E5B1B93A953A}"/>
    <cellStyle name="Normal 40 11" xfId="14179" xr:uid="{E630F630-43C3-4A26-A560-107353CD6203}"/>
    <cellStyle name="Normal 40 12" xfId="14180" xr:uid="{4EAEE4BC-5102-4909-A15B-40F3618BB6E8}"/>
    <cellStyle name="Normal 40 13" xfId="14181" xr:uid="{E996F7EA-EC5A-431B-83E3-DB530F613B9C}"/>
    <cellStyle name="Normal 40 14" xfId="14182" xr:uid="{A69BEF59-6FBA-4367-BA60-CEB08B0CFEA1}"/>
    <cellStyle name="Normal 40 15" xfId="14183" xr:uid="{231600BA-AF46-4261-9CA9-B8461B732D0E}"/>
    <cellStyle name="Normal 40 2" xfId="14184" xr:uid="{8ECD2021-33AE-4155-A524-56FD0086B38A}"/>
    <cellStyle name="Normal 40 2 10" xfId="14185" xr:uid="{3B072339-630F-421A-AE33-A142B7EABFE2}"/>
    <cellStyle name="Normal 40 2 11" xfId="14186" xr:uid="{943F176F-00F4-46D4-B1EF-EA34D52FB2DA}"/>
    <cellStyle name="Normal 40 2 12" xfId="14187" xr:uid="{F47C4EE8-B597-45BC-A02F-0E9852673FD3}"/>
    <cellStyle name="Normal 40 2 13" xfId="14188" xr:uid="{850D5736-25D0-4D60-AC5B-227AF1A52AFA}"/>
    <cellStyle name="Normal 40 2 2" xfId="14189" xr:uid="{F9EBA0F1-A28D-49C0-8948-95AE4EA5D20E}"/>
    <cellStyle name="Normal 40 2 2 10" xfId="14190" xr:uid="{50CF6DB8-C8AD-44CB-AED1-A01BA4626DD4}"/>
    <cellStyle name="Normal 40 2 2 11" xfId="14191" xr:uid="{3DD1BD33-3E79-4258-9D70-6ACF3F603782}"/>
    <cellStyle name="Normal 40 2 2 2" xfId="14192" xr:uid="{79BF0477-6066-40B0-95E6-245719F5577C}"/>
    <cellStyle name="Normal 40 2 2 2 2" xfId="14193" xr:uid="{9C66FA10-58D8-4CE4-ABE1-CC30D4CAEEDB}"/>
    <cellStyle name="Normal 40 2 2 2 2 2" xfId="14194" xr:uid="{E5CF9B2C-1D8C-4C48-9F3B-726E0F243D9F}"/>
    <cellStyle name="Normal 40 2 2 2 3" xfId="14195" xr:uid="{D0F20257-E5AB-48BE-8AB2-975EE217529F}"/>
    <cellStyle name="Normal 40 2 2 2 4" xfId="14196" xr:uid="{8F11BB2E-67F8-450E-8E71-43E4A2A3EB8E}"/>
    <cellStyle name="Normal 40 2 2 2 5" xfId="14197" xr:uid="{0550A5F3-BBA0-40F3-AD68-9E52BD073F27}"/>
    <cellStyle name="Normal 40 2 2 3" xfId="14198" xr:uid="{BFCF4C59-8E1C-4DE1-820C-5AEAF7101A1F}"/>
    <cellStyle name="Normal 40 2 2 3 2" xfId="14199" xr:uid="{0AAA47E6-EB41-4D9D-B7AC-9E65286799C2}"/>
    <cellStyle name="Normal 40 2 2 4" xfId="14200" xr:uid="{625DFF7E-F618-4AF1-840E-297015C2862E}"/>
    <cellStyle name="Normal 40 2 2 5" xfId="14201" xr:uid="{6BBBF50C-6149-4E17-A037-FC37BA0DAB79}"/>
    <cellStyle name="Normal 40 2 2 6" xfId="14202" xr:uid="{25E3FFED-CA6D-415B-AE3B-84FF516206A0}"/>
    <cellStyle name="Normal 40 2 2 7" xfId="14203" xr:uid="{D49BA0F9-0E0A-48DF-9F6E-10DB27F5EC2A}"/>
    <cellStyle name="Normal 40 2 2 8" xfId="14204" xr:uid="{1982A548-E4F7-46CF-9DDD-02F4AD638593}"/>
    <cellStyle name="Normal 40 2 2 9" xfId="14205" xr:uid="{11B0069B-0D54-4ED9-B3B4-CA513ECFF1F7}"/>
    <cellStyle name="Normal 40 2 3" xfId="14206" xr:uid="{44297039-5342-4D70-A6A1-FA0640398EDB}"/>
    <cellStyle name="Normal 40 2 3 2" xfId="14207" xr:uid="{7D33E0CE-6F9F-430A-892B-684D70CBD108}"/>
    <cellStyle name="Normal 40 2 3 2 2" xfId="14208" xr:uid="{A214D95D-6EFC-4F39-9CBF-1AC50566BA60}"/>
    <cellStyle name="Normal 40 2 3 3" xfId="14209" xr:uid="{AC9881A2-6EE9-4610-8255-860B932A577B}"/>
    <cellStyle name="Normal 40 2 3 4" xfId="14210" xr:uid="{B0673698-4662-406F-9319-7E7F03B85397}"/>
    <cellStyle name="Normal 40 2 3 5" xfId="14211" xr:uid="{4B831F0F-D458-423C-8234-26807205E00C}"/>
    <cellStyle name="Normal 40 2 4" xfId="14212" xr:uid="{B21502D7-E2C3-4FB2-907C-54CDAEBD1CCA}"/>
    <cellStyle name="Normal 40 2 4 2" xfId="14213" xr:uid="{5D872329-EEB8-44D6-AFB0-40E04D886835}"/>
    <cellStyle name="Normal 40 2 5" xfId="14214" xr:uid="{7DB15DEF-A813-4EB7-AE02-932928013678}"/>
    <cellStyle name="Normal 40 2 6" xfId="14215" xr:uid="{43F6C3BE-3B52-49C6-B945-3D1F07BD2003}"/>
    <cellStyle name="Normal 40 2 7" xfId="14216" xr:uid="{329CC585-117B-4278-8B54-582D12653E78}"/>
    <cellStyle name="Normal 40 2 8" xfId="14217" xr:uid="{618F652B-C1A5-4235-8A77-94F9A4D5203C}"/>
    <cellStyle name="Normal 40 2 9" xfId="14218" xr:uid="{2CA64F6F-374F-44AE-BF86-EE2597BCF8D3}"/>
    <cellStyle name="Normal 40 3" xfId="14219" xr:uid="{DE4768BE-FFC7-4AF0-8ECA-A2D3E46BDD85}"/>
    <cellStyle name="Normal 40 3 10" xfId="14220" xr:uid="{BBB42A27-C800-4135-9BFB-B56CA2872A44}"/>
    <cellStyle name="Normal 40 3 11" xfId="14221" xr:uid="{57A0E904-16B0-4D6F-B235-3918A04A91AA}"/>
    <cellStyle name="Normal 40 3 2" xfId="14222" xr:uid="{C1AFC6E0-D005-4D8B-AF50-B80ED710E814}"/>
    <cellStyle name="Normal 40 3 2 2" xfId="14223" xr:uid="{8760D77E-413D-4DC8-A205-9ED317F0C761}"/>
    <cellStyle name="Normal 40 3 2 2 2" xfId="14224" xr:uid="{F48AF0A5-C877-4E88-96DC-0F350C0644E2}"/>
    <cellStyle name="Normal 40 3 2 3" xfId="14225" xr:uid="{10884040-DAB5-423C-AB6A-928CC2D5B8C3}"/>
    <cellStyle name="Normal 40 3 2 4" xfId="14226" xr:uid="{0F615006-5658-462F-8493-B28AB06FFF26}"/>
    <cellStyle name="Normal 40 3 2 5" xfId="14227" xr:uid="{E00B829C-FCE1-4E0B-AD88-7755F5A2A02A}"/>
    <cellStyle name="Normal 40 3 3" xfId="14228" xr:uid="{4CAAB1FA-1002-4461-98EC-DA288B7B18AD}"/>
    <cellStyle name="Normal 40 3 3 2" xfId="14229" xr:uid="{154AD88E-4BC2-41AC-96DE-848ED704B80F}"/>
    <cellStyle name="Normal 40 3 4" xfId="14230" xr:uid="{095EBED1-A037-4F89-BAD2-4CED16778D64}"/>
    <cellStyle name="Normal 40 3 5" xfId="14231" xr:uid="{AB9EA818-EFAD-454D-B329-5F60D4B51DE0}"/>
    <cellStyle name="Normal 40 3 6" xfId="14232" xr:uid="{85D5FBF4-7342-4ABF-B1E2-18C22CDDC53D}"/>
    <cellStyle name="Normal 40 3 7" xfId="14233" xr:uid="{4CCFCEA6-2A96-44DA-9BE1-36A45D5B5E61}"/>
    <cellStyle name="Normal 40 3 8" xfId="14234" xr:uid="{3E2FBEA9-D632-456C-AEBA-83A8CFA1B2C8}"/>
    <cellStyle name="Normal 40 3 9" xfId="14235" xr:uid="{34FB7B03-D129-4FCC-829E-F2939BEA72EA}"/>
    <cellStyle name="Normal 40 4" xfId="14236" xr:uid="{29D00A50-80B3-487B-87DD-D54BDD5270D0}"/>
    <cellStyle name="Normal 40 4 2" xfId="14237" xr:uid="{F56B62B4-FA06-4D65-8359-254D973EF266}"/>
    <cellStyle name="Normal 40 4 2 2" xfId="14238" xr:uid="{364A47F2-A029-405F-AEAD-B267B6A3E572}"/>
    <cellStyle name="Normal 40 4 3" xfId="14239" xr:uid="{1526114B-8541-44E0-97E3-6E089CD566C8}"/>
    <cellStyle name="Normal 40 4 4" xfId="14240" xr:uid="{FD325937-1B7D-4064-A267-B94688A882FC}"/>
    <cellStyle name="Normal 40 4 5" xfId="14241" xr:uid="{B74FB894-1618-443A-B278-0CDF93BFA1F7}"/>
    <cellStyle name="Normal 40 5" xfId="14242" xr:uid="{48D0F9D2-B11E-4FF4-BA9B-1B85FCD9A3E1}"/>
    <cellStyle name="Normal 40 5 2" xfId="14243" xr:uid="{856F450A-AA95-43C5-8143-66EEC7ED9288}"/>
    <cellStyle name="Normal 40 6" xfId="14244" xr:uid="{2B40B1F5-2A1C-4A9C-BCD5-9E2EA2087111}"/>
    <cellStyle name="Normal 40 7" xfId="14245" xr:uid="{7B7EE1C9-C2CD-4F03-AC04-01F2D8AB3B46}"/>
    <cellStyle name="Normal 40 8" xfId="14246" xr:uid="{1711CFB9-B13C-4E69-80B3-EE64743F0BC6}"/>
    <cellStyle name="Normal 40 9" xfId="14247" xr:uid="{D3F777C9-5466-4884-8D2B-83BAD6517BD0}"/>
    <cellStyle name="Normal 41" xfId="14248" xr:uid="{DE48B4C1-D478-46BA-94ED-0CBD5C0A006C}"/>
    <cellStyle name="Normal 41 2" xfId="14249" xr:uid="{54BAB458-694C-41D0-A7B0-81DB6CC40002}"/>
    <cellStyle name="Normal 41 3" xfId="14250" xr:uid="{06CB438B-1CE5-4DAF-BCC2-B71A6FC27A1A}"/>
    <cellStyle name="Normal 42" xfId="14251" xr:uid="{D7DCC98E-53BE-4616-9171-74AED16DDE48}"/>
    <cellStyle name="Normal 42 2" xfId="14252" xr:uid="{16D7F83D-209B-407F-8E91-3D6787E9096E}"/>
    <cellStyle name="Normal 42 3" xfId="14253" xr:uid="{2C475CEA-3475-4454-8622-41D609FC9971}"/>
    <cellStyle name="Normal 43" xfId="14254" xr:uid="{643EC9D5-AA38-4BE4-8A89-235D7BF7E913}"/>
    <cellStyle name="Normal 43 2" xfId="14255" xr:uid="{8DD64759-5C2B-4C04-83D9-B06F774696EC}"/>
    <cellStyle name="Normal 43 3" xfId="14256" xr:uid="{CB83D6E6-B65F-4134-A39E-75FA6DA8DBF3}"/>
    <cellStyle name="Normal 44" xfId="14257" xr:uid="{91AE5373-B8AD-4D09-A185-2F88C141240E}"/>
    <cellStyle name="Normal 44 2" xfId="14258" xr:uid="{C9EB0F23-9009-416D-B72D-9FB28932E366}"/>
    <cellStyle name="Normal 44 3" xfId="14259" xr:uid="{D074C34B-986A-4B9A-9C47-8439EAD29FEC}"/>
    <cellStyle name="Normal 45" xfId="14260" xr:uid="{7A7AF475-91FC-40E3-A424-B6325CDAEFA3}"/>
    <cellStyle name="Normal 45 2" xfId="14261" xr:uid="{1D87CAD8-6FF3-40B8-AC9E-71E9160DF04E}"/>
    <cellStyle name="Normal 45 3" xfId="14262" xr:uid="{874D757A-5FD6-4E32-A14B-8629DA17CF42}"/>
    <cellStyle name="Normal 46" xfId="14263" xr:uid="{7AB45C37-D19E-41A1-A78F-8534F9E73EB8}"/>
    <cellStyle name="Normal 46 2" xfId="14264" xr:uid="{12A73566-C851-45BE-85E0-AEA8DA4E5581}"/>
    <cellStyle name="Normal 46 3" xfId="14265" xr:uid="{7A68D4CE-23F2-48B6-920E-E90CEE1CDD71}"/>
    <cellStyle name="Normal 47" xfId="14266" xr:uid="{FB406AE2-B432-4C70-80F9-5867E470EBB5}"/>
    <cellStyle name="Normal 47 10" xfId="14267" xr:uid="{23827B45-98D1-427D-89A5-E74D35655B32}"/>
    <cellStyle name="Normal 47 11" xfId="14268" xr:uid="{84ACC293-7BDC-4C28-AA06-E5D242F15CEA}"/>
    <cellStyle name="Normal 47 12" xfId="14269" xr:uid="{3E30E2A4-8F35-40E7-92C0-521A3E8014D3}"/>
    <cellStyle name="Normal 47 13" xfId="14270" xr:uid="{AA3884F3-6B2C-4AF6-9DB2-4947198F9E7F}"/>
    <cellStyle name="Normal 47 14" xfId="14271" xr:uid="{A42DF090-54F1-4D75-9F91-6BDD2CA993B3}"/>
    <cellStyle name="Normal 47 15" xfId="14272" xr:uid="{DD3D469A-286A-45E2-8C23-B69059B5932C}"/>
    <cellStyle name="Normal 47 2" xfId="14273" xr:uid="{2A5325D6-FC33-4D47-84B5-1B43D5E3C625}"/>
    <cellStyle name="Normal 47 2 10" xfId="14274" xr:uid="{65B03E90-CFB7-455A-83BB-2A4EE253C7B3}"/>
    <cellStyle name="Normal 47 2 11" xfId="14275" xr:uid="{5F0716CA-D766-4DD2-8D6C-E6F2921C523A}"/>
    <cellStyle name="Normal 47 2 12" xfId="14276" xr:uid="{A4DD207F-94C8-40A5-BB80-32B57CD13E33}"/>
    <cellStyle name="Normal 47 2 13" xfId="14277" xr:uid="{EE2184A7-E1E6-4663-83C9-AE4088D6CC46}"/>
    <cellStyle name="Normal 47 2 2" xfId="14278" xr:uid="{81CD13C2-17E7-4001-9127-A1550A52CBF2}"/>
    <cellStyle name="Normal 47 2 2 10" xfId="14279" xr:uid="{48762081-7D96-4B0D-B896-1F7F78AB3563}"/>
    <cellStyle name="Normal 47 2 2 11" xfId="14280" xr:uid="{35FDB649-60A5-449A-A254-DC68F871BF57}"/>
    <cellStyle name="Normal 47 2 2 2" xfId="14281" xr:uid="{A8AF4F14-140E-4A39-834A-060009D619EA}"/>
    <cellStyle name="Normal 47 2 2 2 2" xfId="14282" xr:uid="{DC4A96C0-EDCA-4C4C-852B-B71747B517D9}"/>
    <cellStyle name="Normal 47 2 2 2 2 2" xfId="14283" xr:uid="{6814558B-2CE5-4E2F-93EA-4A6177B2671D}"/>
    <cellStyle name="Normal 47 2 2 2 3" xfId="14284" xr:uid="{56001251-9F33-4D90-85DA-97AE7B1597CA}"/>
    <cellStyle name="Normal 47 2 2 2 4" xfId="14285" xr:uid="{9F6A9A36-CCC2-40E5-A5BC-B759B24E7719}"/>
    <cellStyle name="Normal 47 2 2 2 5" xfId="14286" xr:uid="{4E5D6927-809B-4035-AAC5-6198B696A448}"/>
    <cellStyle name="Normal 47 2 2 3" xfId="14287" xr:uid="{94ECEBDC-8020-4702-A993-1EF665B8F1C4}"/>
    <cellStyle name="Normal 47 2 2 3 2" xfId="14288" xr:uid="{D12DC94F-F2C5-4009-AC92-801F5AFD6A19}"/>
    <cellStyle name="Normal 47 2 2 4" xfId="14289" xr:uid="{F90773B3-DAD3-4A8E-89D2-7791D8AD0E24}"/>
    <cellStyle name="Normal 47 2 2 5" xfId="14290" xr:uid="{7FDCBF2F-B488-4846-9D82-F5D0C3F8B263}"/>
    <cellStyle name="Normal 47 2 2 6" xfId="14291" xr:uid="{4C982DBC-8887-42F1-8989-7A6477065A78}"/>
    <cellStyle name="Normal 47 2 2 7" xfId="14292" xr:uid="{210AC91B-25B9-46BF-9458-F39BEFF8D825}"/>
    <cellStyle name="Normal 47 2 2 8" xfId="14293" xr:uid="{23DFB2C8-3470-4705-B1F3-39A71B3AB8BC}"/>
    <cellStyle name="Normal 47 2 2 9" xfId="14294" xr:uid="{55A4E0F3-A4F9-47A7-AD56-07EF007E0140}"/>
    <cellStyle name="Normal 47 2 3" xfId="14295" xr:uid="{79C39333-EF79-4A36-894D-A2E3459204DC}"/>
    <cellStyle name="Normal 47 2 3 2" xfId="14296" xr:uid="{CAF38AD3-9478-41D3-B71A-1C841AEF99BA}"/>
    <cellStyle name="Normal 47 2 3 2 2" xfId="14297" xr:uid="{EAC0E169-E302-4BB3-A39A-6FA8E67C05E3}"/>
    <cellStyle name="Normal 47 2 3 3" xfId="14298" xr:uid="{7B0088F4-F304-4EE6-AE65-6CDB956F9A3A}"/>
    <cellStyle name="Normal 47 2 3 4" xfId="14299" xr:uid="{BEAD22FD-214D-404A-8A93-B6171572A808}"/>
    <cellStyle name="Normal 47 2 3 5" xfId="14300" xr:uid="{105A3E7C-DD68-43E0-9C7B-2891AADBD54C}"/>
    <cellStyle name="Normal 47 2 4" xfId="14301" xr:uid="{8A8D25AB-5147-412A-814A-F7CC19D95A54}"/>
    <cellStyle name="Normal 47 2 4 2" xfId="14302" xr:uid="{9210D3AB-81BF-42B0-8BBA-97FE2E364EFC}"/>
    <cellStyle name="Normal 47 2 5" xfId="14303" xr:uid="{414A5E6D-DF4B-40E0-9F1B-B8F7DDD794EB}"/>
    <cellStyle name="Normal 47 2 6" xfId="14304" xr:uid="{95F0A277-E7A2-4FF1-B9D5-BCAC2EC93B39}"/>
    <cellStyle name="Normal 47 2 7" xfId="14305" xr:uid="{0BD8FF00-BBB6-4A8C-9B58-BAB74DB29B33}"/>
    <cellStyle name="Normal 47 2 8" xfId="14306" xr:uid="{E9690B72-8CE1-4829-AD19-987D3C718435}"/>
    <cellStyle name="Normal 47 2 9" xfId="14307" xr:uid="{455A7193-6E69-4807-B0B6-79F5DE8E519F}"/>
    <cellStyle name="Normal 47 3" xfId="14308" xr:uid="{3587DFAF-3AC5-4A9E-B56B-4823DCC283D9}"/>
    <cellStyle name="Normal 47 3 10" xfId="14309" xr:uid="{A06547E4-8F0B-439F-99E0-A7CA72BDAFCF}"/>
    <cellStyle name="Normal 47 3 11" xfId="14310" xr:uid="{2E80173F-D44F-4F28-B7CB-6F18B3EA38AD}"/>
    <cellStyle name="Normal 47 3 2" xfId="14311" xr:uid="{207400F2-EB9D-4511-A572-06355D00A3C2}"/>
    <cellStyle name="Normal 47 3 2 2" xfId="14312" xr:uid="{306EAA60-1981-4818-9B6B-95DAF8D1E6F6}"/>
    <cellStyle name="Normal 47 3 2 2 2" xfId="14313" xr:uid="{B5EAF823-4430-40CF-AFAA-8CEDDF4713F0}"/>
    <cellStyle name="Normal 47 3 2 3" xfId="14314" xr:uid="{9ACC42EF-3632-48AD-8D4B-0ACF20FEF1F5}"/>
    <cellStyle name="Normal 47 3 2 4" xfId="14315" xr:uid="{5AC50726-13AD-4106-8CBE-618DE65AC91C}"/>
    <cellStyle name="Normal 47 3 2 5" xfId="14316" xr:uid="{F93FEE9D-0AFF-4D7D-800F-9775DA260E58}"/>
    <cellStyle name="Normal 47 3 3" xfId="14317" xr:uid="{D89FB476-CD68-4558-8CFA-C946315D5EBA}"/>
    <cellStyle name="Normal 47 3 3 2" xfId="14318" xr:uid="{F2E56798-9472-4A26-BADE-A4B304C7440E}"/>
    <cellStyle name="Normal 47 3 4" xfId="14319" xr:uid="{F4FA7911-A388-4FA2-9BEF-0ECC0D07B263}"/>
    <cellStyle name="Normal 47 3 5" xfId="14320" xr:uid="{6029500C-6C7A-4D29-9A1A-EE8A486C3053}"/>
    <cellStyle name="Normal 47 3 6" xfId="14321" xr:uid="{14A6D960-9EDB-4F76-B6B2-31A000412D36}"/>
    <cellStyle name="Normal 47 3 7" xfId="14322" xr:uid="{57372B9C-B69F-403D-8AD5-AEA741E9770C}"/>
    <cellStyle name="Normal 47 3 8" xfId="14323" xr:uid="{BBEEEF4B-1ACA-4C3F-A40A-4174F60591E2}"/>
    <cellStyle name="Normal 47 3 9" xfId="14324" xr:uid="{E48F65CC-1DAD-4AC7-8B68-3153D408414F}"/>
    <cellStyle name="Normal 47 4" xfId="14325" xr:uid="{EB92D0DA-78AC-428A-A2B6-6768172CF510}"/>
    <cellStyle name="Normal 47 4 2" xfId="14326" xr:uid="{BF0D261C-70BB-4B35-82DC-70739B834BB9}"/>
    <cellStyle name="Normal 47 4 2 2" xfId="14327" xr:uid="{86BF4D88-FEB3-4F7B-9D93-F0DEA52C8ED3}"/>
    <cellStyle name="Normal 47 4 3" xfId="14328" xr:uid="{1B653A34-A5E6-4963-8042-1829155087DB}"/>
    <cellStyle name="Normal 47 4 4" xfId="14329" xr:uid="{C016CE7E-8CF0-43F5-981A-7BAFAACB7DC9}"/>
    <cellStyle name="Normal 47 4 5" xfId="14330" xr:uid="{62F8CC86-8D63-42CD-B506-3EE03AE78C2A}"/>
    <cellStyle name="Normal 47 5" xfId="14331" xr:uid="{A87FA7DB-7023-491C-AF83-357BFE5FF8A5}"/>
    <cellStyle name="Normal 47 5 2" xfId="14332" xr:uid="{5C2C74C1-838D-4012-926C-EFB9D86184AE}"/>
    <cellStyle name="Normal 47 6" xfId="14333" xr:uid="{A032955C-0791-4932-BD11-03EB5246AA54}"/>
    <cellStyle name="Normal 47 7" xfId="14334" xr:uid="{C8E2350B-D71F-4B31-9670-0D7926F6D9E5}"/>
    <cellStyle name="Normal 47 8" xfId="14335" xr:uid="{3FA722F7-C69C-4BB4-985D-D3FCCD9F1761}"/>
    <cellStyle name="Normal 47 9" xfId="14336" xr:uid="{CBF0BF82-AF29-4CD6-BD22-7FFF2869E2F4}"/>
    <cellStyle name="Normal 48" xfId="14337" xr:uid="{1126D612-F230-48D9-B3BA-EADC34EA0836}"/>
    <cellStyle name="Normal 48 10" xfId="14338" xr:uid="{97F0DB82-3957-41C8-9FDE-B3C0DA05FB68}"/>
    <cellStyle name="Normal 48 11" xfId="14339" xr:uid="{B2FA8639-906D-4A4D-B07C-8B332BFDB563}"/>
    <cellStyle name="Normal 48 12" xfId="14340" xr:uid="{7DE6DED0-1613-4F9C-8C1B-8BB805D99507}"/>
    <cellStyle name="Normal 48 13" xfId="14341" xr:uid="{A6699887-F795-4011-A3B5-D1A56912D1E8}"/>
    <cellStyle name="Normal 48 14" xfId="14342" xr:uid="{92CDDCDA-CC45-479A-B943-26B9EBB24629}"/>
    <cellStyle name="Normal 48 15" xfId="14343" xr:uid="{BE0EED58-7F3C-4C62-9CE3-ECB8218FCDDC}"/>
    <cellStyle name="Normal 48 2" xfId="14344" xr:uid="{5D7C29A2-1B47-4F8D-8F26-12F342D3D012}"/>
    <cellStyle name="Normal 48 2 10" xfId="14345" xr:uid="{009DAF25-5990-47F2-8886-17B562131C94}"/>
    <cellStyle name="Normal 48 2 11" xfId="14346" xr:uid="{67C17155-7DB1-44E3-A441-B3323852F68B}"/>
    <cellStyle name="Normal 48 2 12" xfId="14347" xr:uid="{F2904EBF-F16B-4734-99C5-5B0A32769087}"/>
    <cellStyle name="Normal 48 2 13" xfId="14348" xr:uid="{C1573EA9-3BF2-4B6D-AB12-76ED8626E7E7}"/>
    <cellStyle name="Normal 48 2 2" xfId="14349" xr:uid="{90F915EA-B436-473E-AE40-6D89929CD768}"/>
    <cellStyle name="Normal 48 2 2 10" xfId="14350" xr:uid="{D0AEAC93-10BD-486B-9980-ED73CC811AE3}"/>
    <cellStyle name="Normal 48 2 2 11" xfId="14351" xr:uid="{FFA722F4-E2B3-4BED-AE39-5DA781EE85C8}"/>
    <cellStyle name="Normal 48 2 2 2" xfId="14352" xr:uid="{66F46963-5FE9-460C-8DB7-C26A11FD75E8}"/>
    <cellStyle name="Normal 48 2 2 2 2" xfId="14353" xr:uid="{614C7C62-4A95-4FEE-B731-926FACFA7058}"/>
    <cellStyle name="Normal 48 2 2 2 2 2" xfId="14354" xr:uid="{405AA550-A3D1-47A7-B3F9-45A9C19309AB}"/>
    <cellStyle name="Normal 48 2 2 2 3" xfId="14355" xr:uid="{C377F6F8-42E5-4A85-8892-1FD2E4FA480E}"/>
    <cellStyle name="Normal 48 2 2 2 4" xfId="14356" xr:uid="{014D8438-36EF-4849-B81F-ADC7EA53A151}"/>
    <cellStyle name="Normal 48 2 2 2 5" xfId="14357" xr:uid="{6AB1E7F4-7C62-42AD-ADF0-A6A5240F6BB9}"/>
    <cellStyle name="Normal 48 2 2 3" xfId="14358" xr:uid="{FB70F08B-D5E1-4333-A300-EB20EE8EB135}"/>
    <cellStyle name="Normal 48 2 2 3 2" xfId="14359" xr:uid="{A715D7B0-D0AA-4C80-BDC3-EF103E232E9D}"/>
    <cellStyle name="Normal 48 2 2 4" xfId="14360" xr:uid="{C63858F6-60C7-41B9-9B6A-7ADDA8E7A1B0}"/>
    <cellStyle name="Normal 48 2 2 5" xfId="14361" xr:uid="{96EA06ED-081E-426F-BE35-9CAA83C8CDF6}"/>
    <cellStyle name="Normal 48 2 2 6" xfId="14362" xr:uid="{7F26DCAE-4EC6-4892-A5AA-139ABBB7CC6E}"/>
    <cellStyle name="Normal 48 2 2 7" xfId="14363" xr:uid="{CDABA174-E38A-4EA1-A3F9-8A14A55D4B18}"/>
    <cellStyle name="Normal 48 2 2 8" xfId="14364" xr:uid="{9F3250C5-58C7-4340-AB4F-5317053BFA9A}"/>
    <cellStyle name="Normal 48 2 2 9" xfId="14365" xr:uid="{BF1855D3-3DBC-4FEE-9014-2732112F0E89}"/>
    <cellStyle name="Normal 48 2 3" xfId="14366" xr:uid="{CAFC3895-5844-42B3-9E03-D0DB06AD2E92}"/>
    <cellStyle name="Normal 48 2 3 2" xfId="14367" xr:uid="{8FE4C391-B3DE-47F5-A2F4-0E70DEF4F5C9}"/>
    <cellStyle name="Normal 48 2 3 2 2" xfId="14368" xr:uid="{04DFC02E-7F09-4A88-BFD9-991DBD89DC00}"/>
    <cellStyle name="Normal 48 2 3 3" xfId="14369" xr:uid="{E4B0F2AA-F014-47A8-B689-5F3ACF0F3A21}"/>
    <cellStyle name="Normal 48 2 3 4" xfId="14370" xr:uid="{5DD8AEED-2262-4C7A-9EC5-98721CB26EAC}"/>
    <cellStyle name="Normal 48 2 3 5" xfId="14371" xr:uid="{BCCC1EFF-8347-4262-9802-1D1A85319FA8}"/>
    <cellStyle name="Normal 48 2 4" xfId="14372" xr:uid="{82E6FBE5-8857-4C18-A0E8-911850286034}"/>
    <cellStyle name="Normal 48 2 4 2" xfId="14373" xr:uid="{13991B09-BBE3-4050-A8D9-AFE48E0AF5BF}"/>
    <cellStyle name="Normal 48 2 5" xfId="14374" xr:uid="{2EB03631-38C0-4B3B-A073-453566619F1B}"/>
    <cellStyle name="Normal 48 2 6" xfId="14375" xr:uid="{D4108BF0-8C5C-4478-BC87-B23650D2923B}"/>
    <cellStyle name="Normal 48 2 7" xfId="14376" xr:uid="{198DB1AD-D4CA-439A-AF9A-02B31D8F1C90}"/>
    <cellStyle name="Normal 48 2 8" xfId="14377" xr:uid="{2E646D09-960D-42C7-B413-9C7C0DEA013A}"/>
    <cellStyle name="Normal 48 2 9" xfId="14378" xr:uid="{669BC62D-F566-4564-B362-29538659E911}"/>
    <cellStyle name="Normal 48 3" xfId="14379" xr:uid="{A9F6C7B5-C396-4D02-A2A0-083389416C3D}"/>
    <cellStyle name="Normal 48 3 10" xfId="14380" xr:uid="{5010A96A-8678-4F90-87E9-20E89387B413}"/>
    <cellStyle name="Normal 48 3 11" xfId="14381" xr:uid="{46036504-5DE4-47E0-A2F7-4C586A499ED2}"/>
    <cellStyle name="Normal 48 3 2" xfId="14382" xr:uid="{2873F6FE-9517-4ED4-B861-613988453E20}"/>
    <cellStyle name="Normal 48 3 2 2" xfId="14383" xr:uid="{2F3FF5C7-D221-4F75-82B6-7D7EB0667B7C}"/>
    <cellStyle name="Normal 48 3 2 2 2" xfId="14384" xr:uid="{78247C88-FA66-44A7-86EA-B73224372788}"/>
    <cellStyle name="Normal 48 3 2 3" xfId="14385" xr:uid="{E27249C1-CD72-41D8-9FB6-3AAB0AB74C86}"/>
    <cellStyle name="Normal 48 3 2 4" xfId="14386" xr:uid="{BD97C757-7A92-4063-9D53-883673B95A4D}"/>
    <cellStyle name="Normal 48 3 2 5" xfId="14387" xr:uid="{2C23DD85-DAA0-46DF-B017-DE5D52E92441}"/>
    <cellStyle name="Normal 48 3 3" xfId="14388" xr:uid="{77853A53-EB7B-4DEB-8D80-C28B4C4A90CE}"/>
    <cellStyle name="Normal 48 3 3 2" xfId="14389" xr:uid="{E5A8024F-370F-493B-8513-9972F9D6752F}"/>
    <cellStyle name="Normal 48 3 4" xfId="14390" xr:uid="{BA36CA8C-903D-4736-A131-E375C30934C7}"/>
    <cellStyle name="Normal 48 3 5" xfId="14391" xr:uid="{3AF188D2-0DAD-46BB-91E8-6F739C808B29}"/>
    <cellStyle name="Normal 48 3 6" xfId="14392" xr:uid="{749476FE-9B44-49CA-96C7-E2D8DB98E77A}"/>
    <cellStyle name="Normal 48 3 7" xfId="14393" xr:uid="{A8013A4A-9836-4D36-AB5C-3C7FE7DE7477}"/>
    <cellStyle name="Normal 48 3 8" xfId="14394" xr:uid="{F541688D-3E67-429D-813F-4B9B085168DC}"/>
    <cellStyle name="Normal 48 3 9" xfId="14395" xr:uid="{FE63E971-6E7E-4CA6-91CF-41890E007852}"/>
    <cellStyle name="Normal 48 4" xfId="14396" xr:uid="{C5AEE68F-BE85-4C23-98B2-13B375BA3EDF}"/>
    <cellStyle name="Normal 48 4 2" xfId="14397" xr:uid="{326F84DB-86B9-4FE2-AEE5-A1E4A88E4AED}"/>
    <cellStyle name="Normal 48 4 2 2" xfId="14398" xr:uid="{AF2D4769-BD28-4603-A089-C1095F084CA5}"/>
    <cellStyle name="Normal 48 4 3" xfId="14399" xr:uid="{EB3A8225-C0D0-457B-96AA-A2026DD801F5}"/>
    <cellStyle name="Normal 48 4 4" xfId="14400" xr:uid="{23B31023-64B1-4F9C-AE23-FEF4720EE3FC}"/>
    <cellStyle name="Normal 48 4 5" xfId="14401" xr:uid="{9D79997C-6108-4EA9-8557-047D368D42EB}"/>
    <cellStyle name="Normal 48 5" xfId="14402" xr:uid="{B7D75761-223F-4FC9-A54C-3DD7A38F149D}"/>
    <cellStyle name="Normal 48 5 2" xfId="14403" xr:uid="{34FB79C8-6456-4410-B1F5-546D20D54A52}"/>
    <cellStyle name="Normal 48 6" xfId="14404" xr:uid="{AB12997E-EDB9-407C-86BF-C8A09965092E}"/>
    <cellStyle name="Normal 48 7" xfId="14405" xr:uid="{4FEF4468-8C8A-477F-8FD0-F563714BDC6E}"/>
    <cellStyle name="Normal 48 8" xfId="14406" xr:uid="{8C74E32E-D97E-46B8-9B3C-C3F3E0752AA0}"/>
    <cellStyle name="Normal 48 9" xfId="14407" xr:uid="{6776241D-CED5-4A81-94CF-92AF0ABFBF08}"/>
    <cellStyle name="Normal 49" xfId="14408" xr:uid="{41BB8718-69AE-4CED-95E8-17FA1400A4FD}"/>
    <cellStyle name="Normal 49 2" xfId="14409" xr:uid="{2EF41A9C-955E-465B-9EDB-0734B3FD5FBE}"/>
    <cellStyle name="Normal 49 3" xfId="14410" xr:uid="{0F8F1190-AEF6-4C16-8722-4A7F290949D0}"/>
    <cellStyle name="Normal 5" xfId="14411" xr:uid="{419103C1-1DEC-4CE8-AEBC-0AA1ACA97111}"/>
    <cellStyle name="Normal 5 10" xfId="14412" xr:uid="{D2036364-3E89-4272-B30B-6686F1988569}"/>
    <cellStyle name="Normal 5 10 10" xfId="14413" xr:uid="{3D03DA94-E3C3-4A3D-89DA-5FD56905DEDA}"/>
    <cellStyle name="Normal 5 10 11" xfId="14414" xr:uid="{AAD1B151-CB70-4191-B646-1741C8723C77}"/>
    <cellStyle name="Normal 5 10 12" xfId="14415" xr:uid="{B1FAF1FF-9392-41A9-8BCA-BE4F3DA6FF67}"/>
    <cellStyle name="Normal 5 10 13" xfId="14416" xr:uid="{ED1AEAA8-F25B-48A8-8365-A64F01863CBE}"/>
    <cellStyle name="Normal 5 10 14" xfId="14417" xr:uid="{4D7940D5-133D-4FC1-91ED-5C448A27DAA4}"/>
    <cellStyle name="Normal 5 10 2" xfId="14418" xr:uid="{9316D498-C584-4EA3-8107-3B519881DB96}"/>
    <cellStyle name="Normal 5 10 2 10" xfId="14419" xr:uid="{688E47A8-077B-4B41-B054-B744F2FE15EC}"/>
    <cellStyle name="Normal 5 10 2 11" xfId="14420" xr:uid="{1F438310-43DE-4CA2-A8A1-F6F45D720A80}"/>
    <cellStyle name="Normal 5 10 2 12" xfId="14421" xr:uid="{11BB861F-EC40-4940-BE24-94DA827B7424}"/>
    <cellStyle name="Normal 5 10 2 13" xfId="14422" xr:uid="{9C7B8E1A-CC03-4DAF-8A80-BC14C750017D}"/>
    <cellStyle name="Normal 5 10 2 2" xfId="14423" xr:uid="{34916405-F2B3-4F0D-82BF-BAEAB068C300}"/>
    <cellStyle name="Normal 5 10 2 2 10" xfId="14424" xr:uid="{ED75B872-F3B0-4EDA-941D-9633DB10B28E}"/>
    <cellStyle name="Normal 5 10 2 2 11" xfId="14425" xr:uid="{CA886FD1-30A5-4463-ABBE-487F76BA12A9}"/>
    <cellStyle name="Normal 5 10 2 2 2" xfId="14426" xr:uid="{981BBD32-7A52-46D6-B359-6A0E27FE4CCA}"/>
    <cellStyle name="Normal 5 10 2 2 2 2" xfId="14427" xr:uid="{87523C19-225A-43A2-AF2E-3ADBF385B251}"/>
    <cellStyle name="Normal 5 10 2 2 2 2 2" xfId="14428" xr:uid="{2DD55981-A960-4C4B-8689-2B7B2125A402}"/>
    <cellStyle name="Normal 5 10 2 2 2 3" xfId="14429" xr:uid="{94B4B224-03D8-4DE9-8B10-3F0A8BD41902}"/>
    <cellStyle name="Normal 5 10 2 2 2 4" xfId="14430" xr:uid="{27BF5858-1FAF-4BF5-8B96-458AEB2CE98B}"/>
    <cellStyle name="Normal 5 10 2 2 2 5" xfId="14431" xr:uid="{A0C6E39A-AD98-42FF-8CBA-D2997682D565}"/>
    <cellStyle name="Normal 5 10 2 2 3" xfId="14432" xr:uid="{D3B909EF-9A48-48B6-8EEA-F765A7D725F9}"/>
    <cellStyle name="Normal 5 10 2 2 3 2" xfId="14433" xr:uid="{BB5A7F07-1A2B-4260-979F-A4F5C9A42D2E}"/>
    <cellStyle name="Normal 5 10 2 2 4" xfId="14434" xr:uid="{5033B4CE-4412-4969-8FA5-45EAA6F18425}"/>
    <cellStyle name="Normal 5 10 2 2 5" xfId="14435" xr:uid="{8559BC30-26B2-4E26-A567-4E8848B11E37}"/>
    <cellStyle name="Normal 5 10 2 2 6" xfId="14436" xr:uid="{AFA39C2C-B50C-4095-943F-6DE27DC3946D}"/>
    <cellStyle name="Normal 5 10 2 2 7" xfId="14437" xr:uid="{AE6CFC13-26D2-41ED-BBE4-D088F580AA24}"/>
    <cellStyle name="Normal 5 10 2 2 8" xfId="14438" xr:uid="{A16256EA-2FD0-4100-A3BD-F20B3FF6F0DA}"/>
    <cellStyle name="Normal 5 10 2 2 9" xfId="14439" xr:uid="{18DE4135-8ED2-43F6-BB7A-8E28BFD36A1B}"/>
    <cellStyle name="Normal 5 10 2 3" xfId="14440" xr:uid="{DC133880-E07E-496C-83B8-4AD6CF7A55D4}"/>
    <cellStyle name="Normal 5 10 2 3 2" xfId="14441" xr:uid="{FF770402-2F4F-4CC0-B849-482BA574A26C}"/>
    <cellStyle name="Normal 5 10 2 3 2 2" xfId="14442" xr:uid="{F78EECFC-A631-4FDC-A037-80F6DA275490}"/>
    <cellStyle name="Normal 5 10 2 3 3" xfId="14443" xr:uid="{84F2C60C-D539-4E32-A080-5C3CF253E138}"/>
    <cellStyle name="Normal 5 10 2 3 4" xfId="14444" xr:uid="{5CA36CFC-E198-403C-8017-4C5740F4038C}"/>
    <cellStyle name="Normal 5 10 2 3 5" xfId="14445" xr:uid="{C890FDDE-FBB4-43EB-A4DC-891EA38A8267}"/>
    <cellStyle name="Normal 5 10 2 4" xfId="14446" xr:uid="{CE075F59-0AFF-4509-9A21-8C2F98EC79B2}"/>
    <cellStyle name="Normal 5 10 2 4 2" xfId="14447" xr:uid="{1C369E99-2669-4CB3-BC15-B5AC5686E9C8}"/>
    <cellStyle name="Normal 5 10 2 5" xfId="14448" xr:uid="{0049AFF7-1608-4843-89F3-03E17022E278}"/>
    <cellStyle name="Normal 5 10 2 6" xfId="14449" xr:uid="{5C261C90-AFDB-4CE9-8462-6427922C2F6D}"/>
    <cellStyle name="Normal 5 10 2 7" xfId="14450" xr:uid="{12A6F9D9-5AA4-4DF2-93C5-54E31BF36D20}"/>
    <cellStyle name="Normal 5 10 2 8" xfId="14451" xr:uid="{EFBE3ACD-0739-4BB9-9FCD-0F3901497D87}"/>
    <cellStyle name="Normal 5 10 2 9" xfId="14452" xr:uid="{D6D63641-A9D2-46CC-B84E-1C5E4DFD244C}"/>
    <cellStyle name="Normal 5 10 3" xfId="14453" xr:uid="{A2D3BBD3-8C82-4984-BF1A-5DD80462DFDE}"/>
    <cellStyle name="Normal 5 10 3 10" xfId="14454" xr:uid="{5BABA51F-E5C1-4F51-B90A-2B57421F695F}"/>
    <cellStyle name="Normal 5 10 3 11" xfId="14455" xr:uid="{01BCCE2C-5BEF-421A-9E9E-96BDFD0A82E4}"/>
    <cellStyle name="Normal 5 10 3 2" xfId="14456" xr:uid="{FBCC9EDA-8260-489F-AA37-66CFBF590672}"/>
    <cellStyle name="Normal 5 10 3 2 2" xfId="14457" xr:uid="{7A5D6BDB-7CB5-405E-A532-8F1CD8013B54}"/>
    <cellStyle name="Normal 5 10 3 2 2 2" xfId="14458" xr:uid="{298AC63A-EDE1-439D-BC20-7239C2CF07C4}"/>
    <cellStyle name="Normal 5 10 3 2 3" xfId="14459" xr:uid="{44EC787C-7A9E-44F3-8AB7-A8AA8FFEBC60}"/>
    <cellStyle name="Normal 5 10 3 2 4" xfId="14460" xr:uid="{5FB3CDA0-3C81-4DAB-99F0-81A33DEC51A7}"/>
    <cellStyle name="Normal 5 10 3 2 5" xfId="14461" xr:uid="{A347C413-51C3-4FAA-812A-DBA361104341}"/>
    <cellStyle name="Normal 5 10 3 3" xfId="14462" xr:uid="{5FA4ED9A-6DF8-422E-8FA0-0577D78CBA92}"/>
    <cellStyle name="Normal 5 10 3 3 2" xfId="14463" xr:uid="{10FF0B7D-F495-4CF1-8C5C-A7BE9D8F7917}"/>
    <cellStyle name="Normal 5 10 3 4" xfId="14464" xr:uid="{C60434B3-6407-4FFE-AA47-0DC587022F5E}"/>
    <cellStyle name="Normal 5 10 3 5" xfId="14465" xr:uid="{E55F0F3E-DFC7-4682-BCE0-F5F42A015342}"/>
    <cellStyle name="Normal 5 10 3 6" xfId="14466" xr:uid="{F9083D40-7BEB-44D6-B136-F03D0FA84C2A}"/>
    <cellStyle name="Normal 5 10 3 7" xfId="14467" xr:uid="{01D27272-F399-469A-AE1A-F11DB10F4A51}"/>
    <cellStyle name="Normal 5 10 3 8" xfId="14468" xr:uid="{C94623F4-1ADB-4303-92CB-E811F8827C29}"/>
    <cellStyle name="Normal 5 10 3 9" xfId="14469" xr:uid="{417E4C15-B4F4-4618-830D-B26556E31506}"/>
    <cellStyle name="Normal 5 10 4" xfId="14470" xr:uid="{97E070CB-3128-4608-80BB-BE4E52927AE9}"/>
    <cellStyle name="Normal 5 10 4 2" xfId="14471" xr:uid="{39BBF6FC-D176-4B3E-AC2F-25857192B8B7}"/>
    <cellStyle name="Normal 5 10 4 2 2" xfId="14472" xr:uid="{5AA29015-1B5B-4F52-9639-A1D28B4A400E}"/>
    <cellStyle name="Normal 5 10 4 3" xfId="14473" xr:uid="{05431841-E855-4DFE-BC9E-42CCFD6D7602}"/>
    <cellStyle name="Normal 5 10 4 4" xfId="14474" xr:uid="{1BC79325-0FA9-4353-AE47-B7434D96859C}"/>
    <cellStyle name="Normal 5 10 4 5" xfId="14475" xr:uid="{2754F624-0F96-46A7-BA7C-DA2F5EE29B48}"/>
    <cellStyle name="Normal 5 10 5" xfId="14476" xr:uid="{C96FD80D-DF4C-4ABE-B18E-4E19950D789F}"/>
    <cellStyle name="Normal 5 10 5 2" xfId="14477" xr:uid="{5DF0AC12-A244-44BD-AA8F-6D8E0DFA8AC9}"/>
    <cellStyle name="Normal 5 10 6" xfId="14478" xr:uid="{4C9B48C4-8B1D-442A-81C4-709B9A1BBD96}"/>
    <cellStyle name="Normal 5 10 6 2" xfId="14479" xr:uid="{6277FFFA-9BCE-465B-8C60-A16F9A9556C2}"/>
    <cellStyle name="Normal 5 10 7" xfId="14480" xr:uid="{7EAC8725-D3C0-46F4-9AC9-FF0C26448304}"/>
    <cellStyle name="Normal 5 10 8" xfId="14481" xr:uid="{06E02C66-10D4-4897-9B4A-46DE49A4361B}"/>
    <cellStyle name="Normal 5 10 9" xfId="14482" xr:uid="{FE704E9B-7CA2-4B23-972E-27D829E6A4A8}"/>
    <cellStyle name="Normal 5 11" xfId="14483" xr:uid="{344A5A78-6833-4B58-8905-048C2043462C}"/>
    <cellStyle name="Normal 5 11 10" xfId="14484" xr:uid="{AABF2D93-E482-477B-9FBE-84F59BFC0CF7}"/>
    <cellStyle name="Normal 5 11 11" xfId="14485" xr:uid="{5DDD0FD0-1712-42A8-8F98-3B5E3A38D6F5}"/>
    <cellStyle name="Normal 5 11 12" xfId="14486" xr:uid="{32DE9D35-EABC-420B-8588-48F5419FFE86}"/>
    <cellStyle name="Normal 5 11 13" xfId="14487" xr:uid="{9E4CA7FC-51B6-4C3B-8C19-630FA1FF3279}"/>
    <cellStyle name="Normal 5 11 14" xfId="14488" xr:uid="{60A76EA9-7E0D-4B09-AAE1-946DC8B8E010}"/>
    <cellStyle name="Normal 5 11 2" xfId="14489" xr:uid="{DE673989-6771-4CA8-8CEE-108AD1D4B8FD}"/>
    <cellStyle name="Normal 5 11 2 10" xfId="14490" xr:uid="{BA1C4F5B-DE27-4D84-87DF-358DC1F01B27}"/>
    <cellStyle name="Normal 5 11 2 11" xfId="14491" xr:uid="{C1A6E6E4-FEC3-47FD-BA55-637547086572}"/>
    <cellStyle name="Normal 5 11 2 12" xfId="14492" xr:uid="{72E10CBB-8CA2-4180-A721-77D4A4C0DA62}"/>
    <cellStyle name="Normal 5 11 2 13" xfId="14493" xr:uid="{2A4717FA-2CA8-471A-A8FB-535BDDDF79D0}"/>
    <cellStyle name="Normal 5 11 2 2" xfId="14494" xr:uid="{3294A8FB-EF34-472E-BCE4-85EE95DE1398}"/>
    <cellStyle name="Normal 5 11 2 2 10" xfId="14495" xr:uid="{A9D73F18-018A-4614-B59C-1B2330211507}"/>
    <cellStyle name="Normal 5 11 2 2 11" xfId="14496" xr:uid="{90573401-928C-4A56-B8E5-D98FCB5FD414}"/>
    <cellStyle name="Normal 5 11 2 2 2" xfId="14497" xr:uid="{05288880-1AE2-4CC8-9F28-106708C7CB87}"/>
    <cellStyle name="Normal 5 11 2 2 2 2" xfId="14498" xr:uid="{1380ABEE-3121-47C9-9C55-2A0F81514EC5}"/>
    <cellStyle name="Normal 5 11 2 2 2 2 2" xfId="14499" xr:uid="{644411B1-CAEB-4EFC-A014-E383C306C85B}"/>
    <cellStyle name="Normal 5 11 2 2 2 3" xfId="14500" xr:uid="{F07DC835-F2BA-41B9-876F-5BD5C453546D}"/>
    <cellStyle name="Normal 5 11 2 2 2 4" xfId="14501" xr:uid="{4386E6C7-3E7F-432E-8EE4-8937F4AAD9AE}"/>
    <cellStyle name="Normal 5 11 2 2 2 5" xfId="14502" xr:uid="{F082C42A-AE95-4BE6-B9C1-49468FE701B1}"/>
    <cellStyle name="Normal 5 11 2 2 3" xfId="14503" xr:uid="{9E6EFA1F-C469-4D6B-A22B-F0707C800477}"/>
    <cellStyle name="Normal 5 11 2 2 3 2" xfId="14504" xr:uid="{A22A29E2-6128-4755-92E5-1D4CD991C6B0}"/>
    <cellStyle name="Normal 5 11 2 2 4" xfId="14505" xr:uid="{4175F98B-01B0-4799-B9F3-500354B6C2FD}"/>
    <cellStyle name="Normal 5 11 2 2 5" xfId="14506" xr:uid="{F4B57678-3CD0-4EA8-9F2A-DD7B5A7D0368}"/>
    <cellStyle name="Normal 5 11 2 2 6" xfId="14507" xr:uid="{CA9CBE5B-78BB-431F-81ED-00155E29D63F}"/>
    <cellStyle name="Normal 5 11 2 2 7" xfId="14508" xr:uid="{2EFFE429-CC99-466B-9238-7A4C0C520315}"/>
    <cellStyle name="Normal 5 11 2 2 8" xfId="14509" xr:uid="{9D6FB1A1-0C63-45C2-86F8-F57D300D44F1}"/>
    <cellStyle name="Normal 5 11 2 2 9" xfId="14510" xr:uid="{B67E3C3B-6467-4CB1-AE2A-A0ABEED1BB21}"/>
    <cellStyle name="Normal 5 11 2 3" xfId="14511" xr:uid="{EF372D48-BFA4-4F7B-9475-D4BE70EB2D40}"/>
    <cellStyle name="Normal 5 11 2 3 2" xfId="14512" xr:uid="{6CC69D58-FE2A-4619-AFF1-74E8D54B760C}"/>
    <cellStyle name="Normal 5 11 2 3 2 2" xfId="14513" xr:uid="{DBA5D51E-CCB2-4134-8DAC-008F1F049D23}"/>
    <cellStyle name="Normal 5 11 2 3 3" xfId="14514" xr:uid="{683DF652-84EC-4868-876A-9D62F5943977}"/>
    <cellStyle name="Normal 5 11 2 3 4" xfId="14515" xr:uid="{B22A66CB-0A81-40E2-A294-E2B007ECF4F6}"/>
    <cellStyle name="Normal 5 11 2 3 5" xfId="14516" xr:uid="{AECAA1CB-3949-4F9A-AF32-6EDD4482F338}"/>
    <cellStyle name="Normal 5 11 2 4" xfId="14517" xr:uid="{4911A7E8-879C-4266-BB58-92EE062E1FF1}"/>
    <cellStyle name="Normal 5 11 2 4 2" xfId="14518" xr:uid="{D72AA0C0-E2B0-401C-83FA-6E8B5E699BDC}"/>
    <cellStyle name="Normal 5 11 2 5" xfId="14519" xr:uid="{EF06DA76-23E0-4043-B245-2DD6DD8DB29E}"/>
    <cellStyle name="Normal 5 11 2 6" xfId="14520" xr:uid="{8BAC3BC9-E04E-44B0-9265-BBAA49634AAA}"/>
    <cellStyle name="Normal 5 11 2 7" xfId="14521" xr:uid="{083EB065-A1EA-4B85-81D0-0676C9E79B54}"/>
    <cellStyle name="Normal 5 11 2 8" xfId="14522" xr:uid="{A28FD54B-8F77-45FD-AC9E-94282E7DD0AE}"/>
    <cellStyle name="Normal 5 11 2 9" xfId="14523" xr:uid="{F50DF65D-A14B-4C05-89E9-C115D2D78B55}"/>
    <cellStyle name="Normal 5 11 3" xfId="14524" xr:uid="{6BF161A4-02E7-4213-8FC8-5C8B3F1703CB}"/>
    <cellStyle name="Normal 5 11 3 10" xfId="14525" xr:uid="{244A39A1-4773-4B2A-AC41-ED144772811D}"/>
    <cellStyle name="Normal 5 11 3 11" xfId="14526" xr:uid="{6598B2E2-5E6B-47C5-A967-08D93251CBF0}"/>
    <cellStyle name="Normal 5 11 3 2" xfId="14527" xr:uid="{3CF333A9-45AC-4781-8638-7D6CEBD0B1F2}"/>
    <cellStyle name="Normal 5 11 3 2 2" xfId="14528" xr:uid="{5AA1D8CA-D685-456F-AB7F-18F4E3C33586}"/>
    <cellStyle name="Normal 5 11 3 2 2 2" xfId="14529" xr:uid="{24BB41E3-D82D-480A-8191-93E0B1D971B9}"/>
    <cellStyle name="Normal 5 11 3 2 3" xfId="14530" xr:uid="{7530ED94-3BC7-4DC2-B879-412FDD365873}"/>
    <cellStyle name="Normal 5 11 3 2 4" xfId="14531" xr:uid="{831E166A-2D4C-4260-9E06-002DFC3A9E1A}"/>
    <cellStyle name="Normal 5 11 3 2 5" xfId="14532" xr:uid="{38E8D6F3-4F85-4311-845F-5CB6EC868F0C}"/>
    <cellStyle name="Normal 5 11 3 3" xfId="14533" xr:uid="{E40C413B-3EEB-4AB5-B628-66C446540487}"/>
    <cellStyle name="Normal 5 11 3 3 2" xfId="14534" xr:uid="{190A0E56-A74C-49E6-9B22-0F490B0C9934}"/>
    <cellStyle name="Normal 5 11 3 4" xfId="14535" xr:uid="{E714A47D-95D6-4671-B981-F863FD25C04B}"/>
    <cellStyle name="Normal 5 11 3 5" xfId="14536" xr:uid="{C822C0DE-1D1B-415D-8E1C-DF0BA730E829}"/>
    <cellStyle name="Normal 5 11 3 6" xfId="14537" xr:uid="{B973BB7A-1E6D-4EAF-9386-ADE0936E4FE9}"/>
    <cellStyle name="Normal 5 11 3 7" xfId="14538" xr:uid="{AF96DFAD-E5D5-475E-8FAF-4FA64F931D82}"/>
    <cellStyle name="Normal 5 11 3 8" xfId="14539" xr:uid="{FB9F398E-380C-4713-A6E7-CD98E7D8D3C3}"/>
    <cellStyle name="Normal 5 11 3 9" xfId="14540" xr:uid="{95E5134B-103A-4DA8-A0DE-26A142AB95D4}"/>
    <cellStyle name="Normal 5 11 4" xfId="14541" xr:uid="{22B1845C-1055-4345-AD9A-3D67699BBB62}"/>
    <cellStyle name="Normal 5 11 4 2" xfId="14542" xr:uid="{C7FE17B7-419E-4025-89D4-5A7BD3EF7E0F}"/>
    <cellStyle name="Normal 5 11 4 2 2" xfId="14543" xr:uid="{E48C7486-9046-426C-ABEE-F513948122CC}"/>
    <cellStyle name="Normal 5 11 4 3" xfId="14544" xr:uid="{36CFEBE5-76AD-4FC0-99B5-44BF3C97901A}"/>
    <cellStyle name="Normal 5 11 4 4" xfId="14545" xr:uid="{C7C8E91F-3354-49D6-82D8-A5A6AA2E6756}"/>
    <cellStyle name="Normal 5 11 4 5" xfId="14546" xr:uid="{F49DE038-A77F-4740-ACD3-C9D50C027639}"/>
    <cellStyle name="Normal 5 11 5" xfId="14547" xr:uid="{227CFBF6-D7C8-42F3-915E-D79CD7689B9B}"/>
    <cellStyle name="Normal 5 11 5 2" xfId="14548" xr:uid="{BCD66F2D-E125-4EDE-9305-DD3A335F9A62}"/>
    <cellStyle name="Normal 5 11 6" xfId="14549" xr:uid="{107D5ED5-EF05-4458-B53B-9F7C6E72E374}"/>
    <cellStyle name="Normal 5 11 7" xfId="14550" xr:uid="{3AD51F9D-0671-4F5A-8DD6-3B2E28714169}"/>
    <cellStyle name="Normal 5 11 8" xfId="14551" xr:uid="{43464350-95EB-4574-9B76-B27F78A0CA8D}"/>
    <cellStyle name="Normal 5 11 9" xfId="14552" xr:uid="{57375B62-C586-43D1-AF79-59942487564B}"/>
    <cellStyle name="Normal 5 12" xfId="14553" xr:uid="{A7F1ADDE-FA0B-4DF9-9FE3-8C318DD45A57}"/>
    <cellStyle name="Normal 5 12 10" xfId="14554" xr:uid="{445B5B56-0307-4175-B06A-CB50FD35718B}"/>
    <cellStyle name="Normal 5 12 11" xfId="14555" xr:uid="{B0F1B4AB-C5AA-483A-AA29-2C53DBC36021}"/>
    <cellStyle name="Normal 5 12 12" xfId="14556" xr:uid="{930776E5-23E4-49C7-9F80-8E98534F772D}"/>
    <cellStyle name="Normal 5 12 13" xfId="14557" xr:uid="{B398FFC7-E250-4C02-8773-9843B503EB4A}"/>
    <cellStyle name="Normal 5 12 14" xfId="14558" xr:uid="{C937D0CA-A975-4E4A-AEEE-38A7DEF58F2F}"/>
    <cellStyle name="Normal 5 12 2" xfId="14559" xr:uid="{D89CD688-2117-4C95-803E-62AC2DD8F97D}"/>
    <cellStyle name="Normal 5 12 2 10" xfId="14560" xr:uid="{FD2CCB74-BBB2-4A59-97B9-0C8BAA4E3A0E}"/>
    <cellStyle name="Normal 5 12 2 11" xfId="14561" xr:uid="{789165FD-8914-4BB6-91A5-BF23211E8525}"/>
    <cellStyle name="Normal 5 12 2 12" xfId="14562" xr:uid="{0CE2268F-9671-4722-82EB-4F00EB7CB447}"/>
    <cellStyle name="Normal 5 12 2 13" xfId="14563" xr:uid="{B2E3EAE0-0081-4214-A334-BF05CB3E3783}"/>
    <cellStyle name="Normal 5 12 2 2" xfId="14564" xr:uid="{0B6FCDAD-9D7B-4DFC-916C-05725F789B4E}"/>
    <cellStyle name="Normal 5 12 2 2 10" xfId="14565" xr:uid="{6916C9D5-5999-4389-A778-88DB23130D90}"/>
    <cellStyle name="Normal 5 12 2 2 11" xfId="14566" xr:uid="{E8C56F6D-EE27-4658-BDDD-7358EBE73032}"/>
    <cellStyle name="Normal 5 12 2 2 2" xfId="14567" xr:uid="{09D269CD-DFD6-41B0-BF9E-4A0599DD9E46}"/>
    <cellStyle name="Normal 5 12 2 2 2 2" xfId="14568" xr:uid="{FEC90E4A-86A6-4F11-AAC9-4D5A32FDEAE8}"/>
    <cellStyle name="Normal 5 12 2 2 2 2 2" xfId="14569" xr:uid="{652C6797-60F9-49ED-AF33-87EA1DA709CE}"/>
    <cellStyle name="Normal 5 12 2 2 2 3" xfId="14570" xr:uid="{9EE4A59F-F411-4F7C-9AE5-FBDEA2135816}"/>
    <cellStyle name="Normal 5 12 2 2 2 4" xfId="14571" xr:uid="{0C528BE1-D9BD-4789-B351-75EA63A5A7E4}"/>
    <cellStyle name="Normal 5 12 2 2 2 5" xfId="14572" xr:uid="{E4CD9CBE-5153-46E6-B2AF-76A4EC6F6417}"/>
    <cellStyle name="Normal 5 12 2 2 3" xfId="14573" xr:uid="{D647320A-8F62-4BBC-93B8-D95A11381F1F}"/>
    <cellStyle name="Normal 5 12 2 2 3 2" xfId="14574" xr:uid="{0BDCD283-B0DD-4C47-A6C6-4402D9B68207}"/>
    <cellStyle name="Normal 5 12 2 2 4" xfId="14575" xr:uid="{7DC7A0BB-009F-4D36-A576-3AD0FFA7E519}"/>
    <cellStyle name="Normal 5 12 2 2 5" xfId="14576" xr:uid="{254347CD-2D24-4F73-8157-669C25B00F5E}"/>
    <cellStyle name="Normal 5 12 2 2 6" xfId="14577" xr:uid="{B39E5749-F966-4E55-80B1-8798BDA04529}"/>
    <cellStyle name="Normal 5 12 2 2 7" xfId="14578" xr:uid="{D52DCBFD-2F14-4ACD-B562-2C711F648B69}"/>
    <cellStyle name="Normal 5 12 2 2 8" xfId="14579" xr:uid="{C25279E4-666A-4C1C-9AF6-8746D219BE61}"/>
    <cellStyle name="Normal 5 12 2 2 9" xfId="14580" xr:uid="{61248856-F683-42C6-91D0-3DF88394A09E}"/>
    <cellStyle name="Normal 5 12 2 3" xfId="14581" xr:uid="{6E32E87F-89C0-4557-98D3-CD8D021DF112}"/>
    <cellStyle name="Normal 5 12 2 3 2" xfId="14582" xr:uid="{C1A2BA19-1FB5-4CB1-BF32-67C0A89AFB4C}"/>
    <cellStyle name="Normal 5 12 2 3 2 2" xfId="14583" xr:uid="{CC285705-F549-4332-9B71-AFC1BD3721F5}"/>
    <cellStyle name="Normal 5 12 2 3 3" xfId="14584" xr:uid="{28F5CE41-3831-418A-ACEE-CFB69416951B}"/>
    <cellStyle name="Normal 5 12 2 3 4" xfId="14585" xr:uid="{98BD4617-A846-494B-A190-7C6186D52C3F}"/>
    <cellStyle name="Normal 5 12 2 3 5" xfId="14586" xr:uid="{BED84ACD-7F68-40D4-A8E4-9F700A630B56}"/>
    <cellStyle name="Normal 5 12 2 4" xfId="14587" xr:uid="{7F32024A-E546-46DA-93E3-99391CF76F0D}"/>
    <cellStyle name="Normal 5 12 2 4 2" xfId="14588" xr:uid="{F5AA7C08-FCA9-4106-BC27-1BE15412012F}"/>
    <cellStyle name="Normal 5 12 2 5" xfId="14589" xr:uid="{A7BCF0AF-1A0F-499E-9C8D-80A0E39999C0}"/>
    <cellStyle name="Normal 5 12 2 6" xfId="14590" xr:uid="{5F8FB799-0F5E-4BC3-9039-9AD45B6BB91D}"/>
    <cellStyle name="Normal 5 12 2 7" xfId="14591" xr:uid="{247AF713-5CC0-436B-A2AD-4D56CC5CA663}"/>
    <cellStyle name="Normal 5 12 2 8" xfId="14592" xr:uid="{08F9A476-B09D-4A25-A2EF-DC0EE79F9192}"/>
    <cellStyle name="Normal 5 12 2 9" xfId="14593" xr:uid="{DB1FBC80-C6C2-41B6-AF7C-E7DD07392895}"/>
    <cellStyle name="Normal 5 12 3" xfId="14594" xr:uid="{8CCD2630-C945-454B-9198-FC4B620E2FAB}"/>
    <cellStyle name="Normal 5 12 3 10" xfId="14595" xr:uid="{670895D6-89C2-46B2-87B5-87876BE77C3F}"/>
    <cellStyle name="Normal 5 12 3 11" xfId="14596" xr:uid="{AA07A6FE-9849-4988-9A0D-9DD862CB003A}"/>
    <cellStyle name="Normal 5 12 3 2" xfId="14597" xr:uid="{5130D799-B92E-4ABE-82B2-ED90CC299387}"/>
    <cellStyle name="Normal 5 12 3 2 2" xfId="14598" xr:uid="{5555567B-0296-43A8-A7F2-CDC0AE01327B}"/>
    <cellStyle name="Normal 5 12 3 2 2 2" xfId="14599" xr:uid="{8FF24E31-078E-4D20-84A1-0FB822F06C0D}"/>
    <cellStyle name="Normal 5 12 3 2 3" xfId="14600" xr:uid="{DA32350A-563D-4E0C-8EA2-0171EFCBE8C4}"/>
    <cellStyle name="Normal 5 12 3 2 4" xfId="14601" xr:uid="{FD184A10-ADC2-4053-AF8A-82438F643420}"/>
    <cellStyle name="Normal 5 12 3 2 5" xfId="14602" xr:uid="{3A8FA874-DAE8-4985-B1DF-DC3D83CBB799}"/>
    <cellStyle name="Normal 5 12 3 3" xfId="14603" xr:uid="{26DDDE4C-FDEA-4247-8646-91251D979072}"/>
    <cellStyle name="Normal 5 12 3 3 2" xfId="14604" xr:uid="{D0B6317D-408B-4D4E-99B5-34462A8C77DD}"/>
    <cellStyle name="Normal 5 12 3 4" xfId="14605" xr:uid="{F0C3CE39-3596-493B-9308-BE880D233E7D}"/>
    <cellStyle name="Normal 5 12 3 5" xfId="14606" xr:uid="{AA7DAF2C-1792-455E-93C1-12A06E50DC3A}"/>
    <cellStyle name="Normal 5 12 3 6" xfId="14607" xr:uid="{736B97E5-04B4-4F16-BD7C-1A65C5186575}"/>
    <cellStyle name="Normal 5 12 3 7" xfId="14608" xr:uid="{A6C8C894-ACE1-427A-85CF-22CEED444202}"/>
    <cellStyle name="Normal 5 12 3 8" xfId="14609" xr:uid="{B9B45977-8B18-42B2-9EDD-D9038C9D8B5B}"/>
    <cellStyle name="Normal 5 12 3 9" xfId="14610" xr:uid="{1B5BBF22-0FBD-4AD3-8754-4D16D20F2CD2}"/>
    <cellStyle name="Normal 5 12 4" xfId="14611" xr:uid="{E42B0E02-110D-4117-9548-179BCFFF9AC6}"/>
    <cellStyle name="Normal 5 12 4 2" xfId="14612" xr:uid="{969C6FAC-EC99-4D0A-A119-BACEA4F9DEC8}"/>
    <cellStyle name="Normal 5 12 4 2 2" xfId="14613" xr:uid="{FF2DCE4E-101A-41D4-AB36-872C16B788FA}"/>
    <cellStyle name="Normal 5 12 4 3" xfId="14614" xr:uid="{A5F6F397-3A6E-431F-9A0C-79B2DB67EFD2}"/>
    <cellStyle name="Normal 5 12 4 4" xfId="14615" xr:uid="{2F538F18-C564-44C7-AE8F-B2B58BD392EE}"/>
    <cellStyle name="Normal 5 12 4 5" xfId="14616" xr:uid="{B68FE6B6-D58E-4B0D-836F-4E6DD4B6F157}"/>
    <cellStyle name="Normal 5 12 5" xfId="14617" xr:uid="{A1528D88-5C01-43EF-9C79-81E4523D12F2}"/>
    <cellStyle name="Normal 5 12 5 2" xfId="14618" xr:uid="{23BF6F90-2AD3-42D0-9137-B52B34B39136}"/>
    <cellStyle name="Normal 5 12 6" xfId="14619" xr:uid="{F0FC5E61-F217-481F-AF7B-51E758773D1C}"/>
    <cellStyle name="Normal 5 12 7" xfId="14620" xr:uid="{1AA81E8D-0E08-4D39-9C6E-744192A8A01E}"/>
    <cellStyle name="Normal 5 12 8" xfId="14621" xr:uid="{90B251C9-74C2-47E2-B29C-52F2A35FC6EC}"/>
    <cellStyle name="Normal 5 12 9" xfId="14622" xr:uid="{E8484F28-6507-42E9-8C9A-25EF38E8EBB0}"/>
    <cellStyle name="Normal 5 13" xfId="14623" xr:uid="{4CFAFFC2-11B0-4593-AF8E-E623C1F09C46}"/>
    <cellStyle name="Normal 5 13 10" xfId="14624" xr:uid="{961F8983-3146-4213-8073-8ABB882B932B}"/>
    <cellStyle name="Normal 5 13 11" xfId="14625" xr:uid="{3839C284-F1F0-40E0-A50E-F6064D506FCE}"/>
    <cellStyle name="Normal 5 13 12" xfId="14626" xr:uid="{FB519369-2B5D-4F75-AED4-CBFF0CDE5A13}"/>
    <cellStyle name="Normal 5 13 13" xfId="14627" xr:uid="{FCD4A766-A8C2-4BB4-960E-A80769AB7366}"/>
    <cellStyle name="Normal 5 13 14" xfId="14628" xr:uid="{C90CF5E9-3B57-4AAD-9B0E-758933DA4485}"/>
    <cellStyle name="Normal 5 13 2" xfId="14629" xr:uid="{D323DCD3-0430-4542-B0DD-33E63C01E816}"/>
    <cellStyle name="Normal 5 13 2 10" xfId="14630" xr:uid="{BF0549F6-9368-42FA-8D3F-4AAD9A67CFA4}"/>
    <cellStyle name="Normal 5 13 2 11" xfId="14631" xr:uid="{D4FF78C0-3FEF-45B3-A78F-8DFF71B5C56E}"/>
    <cellStyle name="Normal 5 13 2 12" xfId="14632" xr:uid="{20F60DFE-6BCE-400C-98D0-E0FC92DAB653}"/>
    <cellStyle name="Normal 5 13 2 13" xfId="14633" xr:uid="{9D4C44D1-3F9E-423A-B965-43DB785D5776}"/>
    <cellStyle name="Normal 5 13 2 2" xfId="14634" xr:uid="{EC48D950-DEF1-4642-8E34-ABA157E1A6A5}"/>
    <cellStyle name="Normal 5 13 2 2 10" xfId="14635" xr:uid="{1E295C15-F9C2-4F6E-8CCB-D576A4F0C6E4}"/>
    <cellStyle name="Normal 5 13 2 2 11" xfId="14636" xr:uid="{982BDBCD-65B8-44B3-965F-D5866D067E23}"/>
    <cellStyle name="Normal 5 13 2 2 2" xfId="14637" xr:uid="{65C7AF88-B287-4F99-90C1-8C9AA15E1397}"/>
    <cellStyle name="Normal 5 13 2 2 2 2" xfId="14638" xr:uid="{422854B9-B5C1-4CF5-895F-3E9E96F36DA4}"/>
    <cellStyle name="Normal 5 13 2 2 2 2 2" xfId="14639" xr:uid="{D41437A7-CED1-445C-A48C-D4F64669FACF}"/>
    <cellStyle name="Normal 5 13 2 2 2 3" xfId="14640" xr:uid="{2D941487-897C-43ED-BC52-452155660044}"/>
    <cellStyle name="Normal 5 13 2 2 2 4" xfId="14641" xr:uid="{D11EA9E9-A104-4B5B-80DD-1C3CD227BE46}"/>
    <cellStyle name="Normal 5 13 2 2 2 5" xfId="14642" xr:uid="{AD01D14E-5852-4C46-A7B5-CBCBD732093F}"/>
    <cellStyle name="Normal 5 13 2 2 3" xfId="14643" xr:uid="{C20C9C75-9A0C-491B-8303-6E021B9939B8}"/>
    <cellStyle name="Normal 5 13 2 2 3 2" xfId="14644" xr:uid="{9CCE7A95-CE0C-451F-9202-8106ED701D15}"/>
    <cellStyle name="Normal 5 13 2 2 4" xfId="14645" xr:uid="{37E707BD-0EEF-41D9-94A2-56D6E66FD45F}"/>
    <cellStyle name="Normal 5 13 2 2 5" xfId="14646" xr:uid="{A6BC2563-F754-47F5-BF90-4CF313BF5254}"/>
    <cellStyle name="Normal 5 13 2 2 6" xfId="14647" xr:uid="{48EFFB8D-4611-4D16-8126-44A3736B1724}"/>
    <cellStyle name="Normal 5 13 2 2 7" xfId="14648" xr:uid="{0834B4F2-4738-4D51-820A-EAC151D183A3}"/>
    <cellStyle name="Normal 5 13 2 2 8" xfId="14649" xr:uid="{264B3FD7-959A-44C1-9B89-778E0D53E235}"/>
    <cellStyle name="Normal 5 13 2 2 9" xfId="14650" xr:uid="{319D94BD-A0E8-409E-A4B1-B588676DA9A1}"/>
    <cellStyle name="Normal 5 13 2 3" xfId="14651" xr:uid="{E073FC76-6B14-4E39-B784-52CD9B57CE3A}"/>
    <cellStyle name="Normal 5 13 2 3 2" xfId="14652" xr:uid="{A6AE3A1D-4A04-4548-9569-04A130CC76C1}"/>
    <cellStyle name="Normal 5 13 2 3 2 2" xfId="14653" xr:uid="{93836E20-B65A-4FC5-9E77-DED1637BF211}"/>
    <cellStyle name="Normal 5 13 2 3 3" xfId="14654" xr:uid="{85F5C180-E7D4-449F-A718-709F9C7607AC}"/>
    <cellStyle name="Normal 5 13 2 3 4" xfId="14655" xr:uid="{78D3DB32-F3DA-4035-A254-4127339768EF}"/>
    <cellStyle name="Normal 5 13 2 3 5" xfId="14656" xr:uid="{841619B1-E7E3-439C-B13B-AA8F7D538090}"/>
    <cellStyle name="Normal 5 13 2 4" xfId="14657" xr:uid="{4E3D6E66-4F32-445F-9185-E352597215B6}"/>
    <cellStyle name="Normal 5 13 2 4 2" xfId="14658" xr:uid="{EB92F9E0-B8F9-48BA-9AFA-28B681BCA5D6}"/>
    <cellStyle name="Normal 5 13 2 5" xfId="14659" xr:uid="{77B393D7-0E31-441F-9F6D-432C7896C987}"/>
    <cellStyle name="Normal 5 13 2 6" xfId="14660" xr:uid="{E7510E98-0D12-4831-80AB-E986F1F4E0E9}"/>
    <cellStyle name="Normal 5 13 2 7" xfId="14661" xr:uid="{B41D3060-1591-4624-86EF-D0BF3D0C4524}"/>
    <cellStyle name="Normal 5 13 2 8" xfId="14662" xr:uid="{F67282F0-B431-4816-AFFE-AEC3A3218B98}"/>
    <cellStyle name="Normal 5 13 2 9" xfId="14663" xr:uid="{DABDAA4C-5D66-41E0-A5C8-1A241F85668A}"/>
    <cellStyle name="Normal 5 13 3" xfId="14664" xr:uid="{7E4A06CA-6258-4AD7-9083-716C200FAA2B}"/>
    <cellStyle name="Normal 5 13 3 10" xfId="14665" xr:uid="{6AE59F47-3424-4492-B88D-3CC4D3BAE31D}"/>
    <cellStyle name="Normal 5 13 3 11" xfId="14666" xr:uid="{FC73D17D-D860-431F-A156-35F18A0BE192}"/>
    <cellStyle name="Normal 5 13 3 2" xfId="14667" xr:uid="{9FE222AC-CEE5-47AE-872E-65206E12842F}"/>
    <cellStyle name="Normal 5 13 3 2 2" xfId="14668" xr:uid="{D9FC8CC5-1EDA-4080-A5A3-2DB489D7E05B}"/>
    <cellStyle name="Normal 5 13 3 2 2 2" xfId="14669" xr:uid="{BE005755-5CD8-44C6-8770-8B9A37A0B95D}"/>
    <cellStyle name="Normal 5 13 3 2 3" xfId="14670" xr:uid="{29D3B054-75D2-497F-A3C5-91B23FCB7DA6}"/>
    <cellStyle name="Normal 5 13 3 2 4" xfId="14671" xr:uid="{80122140-5892-45A8-810F-B89E43D9A057}"/>
    <cellStyle name="Normal 5 13 3 2 5" xfId="14672" xr:uid="{86079F5C-EC26-4A9B-87E4-3B7687CA7C13}"/>
    <cellStyle name="Normal 5 13 3 3" xfId="14673" xr:uid="{1A6E15B0-A3BA-4DBB-8127-524421E0A00F}"/>
    <cellStyle name="Normal 5 13 3 3 2" xfId="14674" xr:uid="{69FD24AC-B6C3-45AC-A904-1CF717D9711B}"/>
    <cellStyle name="Normal 5 13 3 4" xfId="14675" xr:uid="{DBC7437B-7DFD-456D-AE20-08ED850DE295}"/>
    <cellStyle name="Normal 5 13 3 5" xfId="14676" xr:uid="{8F7AA4EA-1951-4C89-A644-A6281AD5AAA9}"/>
    <cellStyle name="Normal 5 13 3 6" xfId="14677" xr:uid="{93DB9D75-DF35-42B7-B1B3-2A5D13D2309E}"/>
    <cellStyle name="Normal 5 13 3 7" xfId="14678" xr:uid="{BE8951D6-B3E8-48F5-8849-986EEE1693D1}"/>
    <cellStyle name="Normal 5 13 3 8" xfId="14679" xr:uid="{553C6D35-6F4B-46D2-AD75-B73F7E7E1736}"/>
    <cellStyle name="Normal 5 13 3 9" xfId="14680" xr:uid="{DC4CA289-CB47-4CEA-AE1F-D4A172BF58A7}"/>
    <cellStyle name="Normal 5 13 4" xfId="14681" xr:uid="{F92A32A6-F5C7-48D9-9D90-B19BA005F50D}"/>
    <cellStyle name="Normal 5 13 4 2" xfId="14682" xr:uid="{B4BAA3D9-2D77-40AE-B68D-35272C01667B}"/>
    <cellStyle name="Normal 5 13 4 2 2" xfId="14683" xr:uid="{742FF4CF-6ED4-4208-823C-BEBC067111CE}"/>
    <cellStyle name="Normal 5 13 4 3" xfId="14684" xr:uid="{42EED4AA-1935-4C76-B233-A73DFE6C7FD5}"/>
    <cellStyle name="Normal 5 13 4 4" xfId="14685" xr:uid="{3EC6543A-AE8E-472C-8DE1-4A09546200F8}"/>
    <cellStyle name="Normal 5 13 4 5" xfId="14686" xr:uid="{95D63B76-D52F-4A2C-83C5-47321A4834A8}"/>
    <cellStyle name="Normal 5 13 5" xfId="14687" xr:uid="{915A28EC-2D76-4AE0-8EC9-2324387B0186}"/>
    <cellStyle name="Normal 5 13 5 2" xfId="14688" xr:uid="{0FBF0F82-83AF-409F-88F2-DD3BC387C4EB}"/>
    <cellStyle name="Normal 5 13 6" xfId="14689" xr:uid="{E2115640-42A1-4DA3-8CE3-2A3811405F3A}"/>
    <cellStyle name="Normal 5 13 7" xfId="14690" xr:uid="{E699AAAF-3577-4187-A071-848519F4AA3F}"/>
    <cellStyle name="Normal 5 13 8" xfId="14691" xr:uid="{891ADFA1-DE20-4EDA-BCFB-235729742614}"/>
    <cellStyle name="Normal 5 13 9" xfId="14692" xr:uid="{0C46EDBE-BD15-4E96-ACA7-853E2189BDBF}"/>
    <cellStyle name="Normal 5 14" xfId="14693" xr:uid="{DE82D21D-59EC-4F7A-8774-D4A1DD2178E3}"/>
    <cellStyle name="Normal 5 14 10" xfId="14694" xr:uid="{859E2B7D-8C00-4D49-81F0-7C257B7F1E59}"/>
    <cellStyle name="Normal 5 14 11" xfId="14695" xr:uid="{0D2618A9-FBB8-4665-816B-4454D81E3C38}"/>
    <cellStyle name="Normal 5 14 12" xfId="14696" xr:uid="{A6A4A117-82DB-4E74-A27B-E2F60832F497}"/>
    <cellStyle name="Normal 5 14 13" xfId="14697" xr:uid="{C8DD204E-AC08-4014-8AE3-259B10C04725}"/>
    <cellStyle name="Normal 5 14 14" xfId="14698" xr:uid="{F376B6B9-19E1-496F-9ED6-8AD9C7A3BEDB}"/>
    <cellStyle name="Normal 5 14 2" xfId="14699" xr:uid="{D5CE20ED-DCE2-4AB2-B979-A74D661B1AEA}"/>
    <cellStyle name="Normal 5 14 2 10" xfId="14700" xr:uid="{FF5079C2-50DE-49EC-8914-CE4503C83B47}"/>
    <cellStyle name="Normal 5 14 2 11" xfId="14701" xr:uid="{6AE09442-8C41-40E1-949C-6EEF69A5D8B0}"/>
    <cellStyle name="Normal 5 14 2 12" xfId="14702" xr:uid="{FFBDB682-07DE-4B0E-9D39-A2573007F8D5}"/>
    <cellStyle name="Normal 5 14 2 13" xfId="14703" xr:uid="{74E5179C-8E58-4CFA-AD00-BBAC9CDFA8CA}"/>
    <cellStyle name="Normal 5 14 2 2" xfId="14704" xr:uid="{2F669388-0DE5-4599-A560-5722CE6BA268}"/>
    <cellStyle name="Normal 5 14 2 2 10" xfId="14705" xr:uid="{15905EA5-3B9F-4251-9E8B-FA41D698DBF4}"/>
    <cellStyle name="Normal 5 14 2 2 11" xfId="14706" xr:uid="{B13539F1-2330-4A92-940C-F50DBF015824}"/>
    <cellStyle name="Normal 5 14 2 2 2" xfId="14707" xr:uid="{FEF66E19-0B93-4406-B73D-AEA73054A0D6}"/>
    <cellStyle name="Normal 5 14 2 2 2 2" xfId="14708" xr:uid="{CD0C6228-AFDA-492F-848E-066B7F5B29C8}"/>
    <cellStyle name="Normal 5 14 2 2 2 2 2" xfId="14709" xr:uid="{81FD8580-C71D-4198-9494-09FE0DE01DB0}"/>
    <cellStyle name="Normal 5 14 2 2 2 3" xfId="14710" xr:uid="{A8462ED9-731C-4FA6-BD7E-C9F4AC7C8955}"/>
    <cellStyle name="Normal 5 14 2 2 2 4" xfId="14711" xr:uid="{9C37D074-EA82-4E9D-9EA2-5F66EA636983}"/>
    <cellStyle name="Normal 5 14 2 2 2 5" xfId="14712" xr:uid="{C8D84710-E1C3-44E3-9329-C82DC3815AED}"/>
    <cellStyle name="Normal 5 14 2 2 3" xfId="14713" xr:uid="{0DE7A13C-65B3-4DAC-B28F-EDC147CC0239}"/>
    <cellStyle name="Normal 5 14 2 2 3 2" xfId="14714" xr:uid="{DBF2131F-3397-4E9E-8B2B-4F8C4DD7D56A}"/>
    <cellStyle name="Normal 5 14 2 2 4" xfId="14715" xr:uid="{76738AF8-6FE1-42B0-829F-F69A7464A301}"/>
    <cellStyle name="Normal 5 14 2 2 5" xfId="14716" xr:uid="{4DFA1353-5890-4880-AB40-72755098B3A1}"/>
    <cellStyle name="Normal 5 14 2 2 6" xfId="14717" xr:uid="{CC9471DC-7D15-4B2B-85CD-E2088155500F}"/>
    <cellStyle name="Normal 5 14 2 2 7" xfId="14718" xr:uid="{6142AE4D-1B56-4775-8A82-6DAAF0290B32}"/>
    <cellStyle name="Normal 5 14 2 2 8" xfId="14719" xr:uid="{B60E2556-4A66-45EF-B69F-8DA6A856E95E}"/>
    <cellStyle name="Normal 5 14 2 2 9" xfId="14720" xr:uid="{47E3CA71-854D-42B1-9614-3EC243878CEC}"/>
    <cellStyle name="Normal 5 14 2 3" xfId="14721" xr:uid="{2AE693C5-D46F-4E67-9286-CDC1AE32E20B}"/>
    <cellStyle name="Normal 5 14 2 3 2" xfId="14722" xr:uid="{3FA3E2E2-A79F-498F-9CE7-197BD1B371BC}"/>
    <cellStyle name="Normal 5 14 2 3 2 2" xfId="14723" xr:uid="{6B4C99A2-7B6D-4339-B166-C152BF493EB8}"/>
    <cellStyle name="Normal 5 14 2 3 3" xfId="14724" xr:uid="{5733DD0B-641C-4D9E-8C6D-B99E5EB12749}"/>
    <cellStyle name="Normal 5 14 2 3 4" xfId="14725" xr:uid="{F6F45F59-3D5A-4B34-839C-71EE5FD91BF7}"/>
    <cellStyle name="Normal 5 14 2 3 5" xfId="14726" xr:uid="{94275827-A050-4C91-924C-58D61B58C3C8}"/>
    <cellStyle name="Normal 5 14 2 4" xfId="14727" xr:uid="{9BAAB988-9218-4E5D-B0D3-4045A2C88946}"/>
    <cellStyle name="Normal 5 14 2 4 2" xfId="14728" xr:uid="{B1CEB5C9-D1FD-4524-A33A-E89874044EB4}"/>
    <cellStyle name="Normal 5 14 2 5" xfId="14729" xr:uid="{2B6739C5-C2BC-48DF-BC11-869FEA93CBE5}"/>
    <cellStyle name="Normal 5 14 2 6" xfId="14730" xr:uid="{BD08137F-34AA-42B4-BC1D-1F4994CF62E5}"/>
    <cellStyle name="Normal 5 14 2 7" xfId="14731" xr:uid="{FC1374FF-3BF4-4DAA-9EA9-56E22B9F8CD1}"/>
    <cellStyle name="Normal 5 14 2 8" xfId="14732" xr:uid="{912B5360-9173-4BF5-9AB8-EB900D52F958}"/>
    <cellStyle name="Normal 5 14 2 9" xfId="14733" xr:uid="{D6A88187-647D-4D51-83D0-D459A535BC50}"/>
    <cellStyle name="Normal 5 14 3" xfId="14734" xr:uid="{D7735F07-229F-48B9-89C6-4A3EB5F585E1}"/>
    <cellStyle name="Normal 5 14 3 10" xfId="14735" xr:uid="{5A3AB4DB-48AE-4D4C-86B0-551D1916AED1}"/>
    <cellStyle name="Normal 5 14 3 11" xfId="14736" xr:uid="{46A0933E-E8B8-452C-B89C-2D18D5C6523A}"/>
    <cellStyle name="Normal 5 14 3 2" xfId="14737" xr:uid="{6F775667-19E4-4990-A11A-C05AA2C413E2}"/>
    <cellStyle name="Normal 5 14 3 2 2" xfId="14738" xr:uid="{B8D80E8A-9382-4DC7-A6DD-14297CBC70A2}"/>
    <cellStyle name="Normal 5 14 3 2 2 2" xfId="14739" xr:uid="{2E307BBF-C809-4B7C-9F8C-D635FAFAA452}"/>
    <cellStyle name="Normal 5 14 3 2 3" xfId="14740" xr:uid="{76C7941C-B987-4A34-81B1-5C9FE7027022}"/>
    <cellStyle name="Normal 5 14 3 2 4" xfId="14741" xr:uid="{24A1D32B-99A0-4EF8-BEB0-13AFA8E18348}"/>
    <cellStyle name="Normal 5 14 3 2 5" xfId="14742" xr:uid="{400D5BF2-BF9F-41A4-9A4E-BBCC22FE9574}"/>
    <cellStyle name="Normal 5 14 3 3" xfId="14743" xr:uid="{C045F7E1-6A4B-4B09-9B91-21968CA2E36D}"/>
    <cellStyle name="Normal 5 14 3 3 2" xfId="14744" xr:uid="{1DA9C734-FD72-4272-81FD-80F6D546CCCB}"/>
    <cellStyle name="Normal 5 14 3 4" xfId="14745" xr:uid="{568A86EF-0A24-4C0B-BA14-DAE75F0775B9}"/>
    <cellStyle name="Normal 5 14 3 5" xfId="14746" xr:uid="{1D07D8D3-2772-4EB3-B96F-48EEADCE8A2F}"/>
    <cellStyle name="Normal 5 14 3 6" xfId="14747" xr:uid="{6B8B23F4-71A8-46A2-A311-9410DF4E31EE}"/>
    <cellStyle name="Normal 5 14 3 7" xfId="14748" xr:uid="{C04F5F9B-3E8D-4963-ADB5-92D97B006406}"/>
    <cellStyle name="Normal 5 14 3 8" xfId="14749" xr:uid="{1AEDFEB7-B235-427D-9418-EFE3C5AA93FF}"/>
    <cellStyle name="Normal 5 14 3 9" xfId="14750" xr:uid="{DF2FA5C7-15F2-4E65-A33A-0FF5CEC735B5}"/>
    <cellStyle name="Normal 5 14 4" xfId="14751" xr:uid="{1D9CD4D6-989F-4AE4-9152-52E6636306A7}"/>
    <cellStyle name="Normal 5 14 4 2" xfId="14752" xr:uid="{5DF85E77-C84C-4494-9030-6923C0F47783}"/>
    <cellStyle name="Normal 5 14 4 2 2" xfId="14753" xr:uid="{0511E81B-0E51-4C94-A969-D4FF6A94BE62}"/>
    <cellStyle name="Normal 5 14 4 3" xfId="14754" xr:uid="{CE5F4686-A884-4995-9AB6-DF3AF2A1F6A1}"/>
    <cellStyle name="Normal 5 14 4 4" xfId="14755" xr:uid="{964BB1FA-4719-4AB5-8DA7-A3A76ED7C540}"/>
    <cellStyle name="Normal 5 14 4 5" xfId="14756" xr:uid="{B2BABC49-22CA-4341-BB18-3102CEC05779}"/>
    <cellStyle name="Normal 5 14 5" xfId="14757" xr:uid="{346B2EC0-6A5F-4E78-8E66-5E2159FD7AA3}"/>
    <cellStyle name="Normal 5 14 5 2" xfId="14758" xr:uid="{FDF7444F-51C1-4EF4-98BA-EE800EAC13CB}"/>
    <cellStyle name="Normal 5 14 6" xfId="14759" xr:uid="{43D8ADAF-7B4E-4D90-842D-08C57028F79C}"/>
    <cellStyle name="Normal 5 14 7" xfId="14760" xr:uid="{620242BF-6D2C-487B-8776-76E7F2452816}"/>
    <cellStyle name="Normal 5 14 8" xfId="14761" xr:uid="{266B9F40-AAAB-42FF-B0D0-16B3938E184E}"/>
    <cellStyle name="Normal 5 14 9" xfId="14762" xr:uid="{CC3C88AA-ADA6-4B04-B115-3F1436FC34F6}"/>
    <cellStyle name="Normal 5 15" xfId="14763" xr:uid="{C5B24D5C-F1C5-4962-B8E1-6D305F3ED4D3}"/>
    <cellStyle name="Normal 5 15 10" xfId="14764" xr:uid="{6515DB14-9183-4EB2-96DD-EE4A6FAC3897}"/>
    <cellStyle name="Normal 5 15 11" xfId="14765" xr:uid="{6940624A-B74A-43FA-A5CB-52B279AB3C18}"/>
    <cellStyle name="Normal 5 15 12" xfId="14766" xr:uid="{12EBBB5C-75FA-456F-A6DD-288828211565}"/>
    <cellStyle name="Normal 5 15 13" xfId="14767" xr:uid="{AA6BF2A2-4C81-4757-8DDB-299772872999}"/>
    <cellStyle name="Normal 5 15 14" xfId="14768" xr:uid="{F13DE0D9-D48B-4D93-B633-2F5A9248E92A}"/>
    <cellStyle name="Normal 5 15 2" xfId="14769" xr:uid="{785EDE5E-141D-4A05-BA81-6FA768176FB4}"/>
    <cellStyle name="Normal 5 15 2 10" xfId="14770" xr:uid="{800EBE32-901F-48CD-A891-F3C5E53D102C}"/>
    <cellStyle name="Normal 5 15 2 11" xfId="14771" xr:uid="{FF464FF7-5940-4654-A629-69097C78B323}"/>
    <cellStyle name="Normal 5 15 2 12" xfId="14772" xr:uid="{8570B5C5-1D2A-4A77-A3B7-1D315863DA8E}"/>
    <cellStyle name="Normal 5 15 2 13" xfId="14773" xr:uid="{EF95A906-2DCD-4F8B-9BF0-8F15310AA2EA}"/>
    <cellStyle name="Normal 5 15 2 2" xfId="14774" xr:uid="{0B7F07C2-0D9B-494D-8C49-3483653C13B9}"/>
    <cellStyle name="Normal 5 15 2 2 10" xfId="14775" xr:uid="{2289FF6F-C970-4198-A515-A509E20BDC40}"/>
    <cellStyle name="Normal 5 15 2 2 11" xfId="14776" xr:uid="{CDAEFA19-99DB-4D86-B77C-2FB8F7BD3399}"/>
    <cellStyle name="Normal 5 15 2 2 2" xfId="14777" xr:uid="{0FA6A95B-92F8-4BE3-B608-7D37B665E855}"/>
    <cellStyle name="Normal 5 15 2 2 2 2" xfId="14778" xr:uid="{D45D6999-EF75-4172-A5E8-35752B57A816}"/>
    <cellStyle name="Normal 5 15 2 2 2 2 2" xfId="14779" xr:uid="{07E30F8D-351F-4C9E-A3C0-66051DEB8712}"/>
    <cellStyle name="Normal 5 15 2 2 2 3" xfId="14780" xr:uid="{38DE1157-1673-49D7-B8E3-4578A7084427}"/>
    <cellStyle name="Normal 5 15 2 2 2 4" xfId="14781" xr:uid="{DE25F3B6-F449-4822-8AA0-180AE34169F4}"/>
    <cellStyle name="Normal 5 15 2 2 2 5" xfId="14782" xr:uid="{9780E88E-AA91-4ADF-8379-9EE16C3A9205}"/>
    <cellStyle name="Normal 5 15 2 2 3" xfId="14783" xr:uid="{3876EE1D-8454-4245-B5C7-DB2655914934}"/>
    <cellStyle name="Normal 5 15 2 2 3 2" xfId="14784" xr:uid="{F424F3D6-FCDD-4C85-A803-0900FD09C67B}"/>
    <cellStyle name="Normal 5 15 2 2 4" xfId="14785" xr:uid="{9D6A38AA-2A09-4C56-8377-CA6584A0648D}"/>
    <cellStyle name="Normal 5 15 2 2 5" xfId="14786" xr:uid="{76641310-74BD-4B01-B02C-1BFC1E8A5A3D}"/>
    <cellStyle name="Normal 5 15 2 2 6" xfId="14787" xr:uid="{A5FD895D-57E2-4A65-A953-C37371C64665}"/>
    <cellStyle name="Normal 5 15 2 2 7" xfId="14788" xr:uid="{A63FBC53-A927-4C2A-B59B-873AEBB9D6CE}"/>
    <cellStyle name="Normal 5 15 2 2 8" xfId="14789" xr:uid="{D1ECF5EC-58AC-4521-8921-AB9EBD18565D}"/>
    <cellStyle name="Normal 5 15 2 2 9" xfId="14790" xr:uid="{CC6A479C-3F38-428A-AAD4-13A7C5816D95}"/>
    <cellStyle name="Normal 5 15 2 3" xfId="14791" xr:uid="{D88B2DB5-C6FF-4E2E-AABA-FD5C4D9FDAFB}"/>
    <cellStyle name="Normal 5 15 2 3 2" xfId="14792" xr:uid="{994A5DA3-95D0-4FC6-A994-41D918CAA10F}"/>
    <cellStyle name="Normal 5 15 2 3 2 2" xfId="14793" xr:uid="{86DAD256-0C48-485F-A5CF-431D41A3E78F}"/>
    <cellStyle name="Normal 5 15 2 3 3" xfId="14794" xr:uid="{0ED3102B-BBD9-4CA4-867D-BA9F983F16AE}"/>
    <cellStyle name="Normal 5 15 2 3 4" xfId="14795" xr:uid="{ED785444-E11A-4516-89AE-26F0F1090411}"/>
    <cellStyle name="Normal 5 15 2 3 5" xfId="14796" xr:uid="{757428DB-238B-4819-8C38-A42A55EADAEA}"/>
    <cellStyle name="Normal 5 15 2 4" xfId="14797" xr:uid="{68B192C7-09B2-4B02-80FB-9DDF82E1BCFF}"/>
    <cellStyle name="Normal 5 15 2 4 2" xfId="14798" xr:uid="{A40AEAE5-3827-4DE4-B74E-4116D1C499AA}"/>
    <cellStyle name="Normal 5 15 2 5" xfId="14799" xr:uid="{CE176E53-892A-4A18-9F9A-DF99D2E4ACF9}"/>
    <cellStyle name="Normal 5 15 2 6" xfId="14800" xr:uid="{E057C095-4E91-497E-9670-3D847A41E548}"/>
    <cellStyle name="Normal 5 15 2 7" xfId="14801" xr:uid="{DFC7CFB1-A99A-4040-A8E2-A0153C88E20B}"/>
    <cellStyle name="Normal 5 15 2 8" xfId="14802" xr:uid="{7DF04CBC-8113-446C-9C8D-D4F0C755D5CC}"/>
    <cellStyle name="Normal 5 15 2 9" xfId="14803" xr:uid="{259EDD6D-8081-411D-B5C5-5764D96E1E54}"/>
    <cellStyle name="Normal 5 15 3" xfId="14804" xr:uid="{1C4A7DC5-70C6-4DF6-A2E7-CB9B3C9D50DC}"/>
    <cellStyle name="Normal 5 15 3 10" xfId="14805" xr:uid="{BB0A7559-F72F-40C3-84CA-6281981F6AEE}"/>
    <cellStyle name="Normal 5 15 3 11" xfId="14806" xr:uid="{6B02AB06-9641-40D5-8781-3D0AA8BA2DAA}"/>
    <cellStyle name="Normal 5 15 3 2" xfId="14807" xr:uid="{574B804F-D2EA-42AA-A8D4-0AB097D69E6B}"/>
    <cellStyle name="Normal 5 15 3 2 2" xfId="14808" xr:uid="{F333E23D-1D19-499F-B0C3-07FD3E1F9218}"/>
    <cellStyle name="Normal 5 15 3 2 2 2" xfId="14809" xr:uid="{F289288E-7CAC-4ACE-A95F-E583EA392CEE}"/>
    <cellStyle name="Normal 5 15 3 2 3" xfId="14810" xr:uid="{A38D66C6-2DAD-4796-BDCD-355A591AAAC8}"/>
    <cellStyle name="Normal 5 15 3 2 4" xfId="14811" xr:uid="{DE71D8C8-30FF-49D4-A96E-302AF78E9E14}"/>
    <cellStyle name="Normal 5 15 3 2 5" xfId="14812" xr:uid="{956D8D56-C293-43BD-AB57-F260C5264D99}"/>
    <cellStyle name="Normal 5 15 3 3" xfId="14813" xr:uid="{95E21389-8105-466F-8166-4CA948CAE5DF}"/>
    <cellStyle name="Normal 5 15 3 3 2" xfId="14814" xr:uid="{9560361C-10DD-42AC-BEEA-985228F7C399}"/>
    <cellStyle name="Normal 5 15 3 4" xfId="14815" xr:uid="{A0BFD253-2416-49D0-9941-E478645570B8}"/>
    <cellStyle name="Normal 5 15 3 5" xfId="14816" xr:uid="{3E2FDAB3-EF38-4087-B76D-1573FD37C8CF}"/>
    <cellStyle name="Normal 5 15 3 6" xfId="14817" xr:uid="{D112577B-62F3-4721-85F6-360A05DB9570}"/>
    <cellStyle name="Normal 5 15 3 7" xfId="14818" xr:uid="{D34ADAAF-9961-494B-904D-9494F6A283E0}"/>
    <cellStyle name="Normal 5 15 3 8" xfId="14819" xr:uid="{F060D57D-5CDA-4453-B3E5-BEA83FEDBA3A}"/>
    <cellStyle name="Normal 5 15 3 9" xfId="14820" xr:uid="{77021D09-B4F0-43CE-87FD-226A2E0347D0}"/>
    <cellStyle name="Normal 5 15 4" xfId="14821" xr:uid="{D0D29B94-6352-49F5-9270-7FA83352B8A9}"/>
    <cellStyle name="Normal 5 15 4 2" xfId="14822" xr:uid="{7CF57C0D-ACCF-48A4-A628-E40650D7B308}"/>
    <cellStyle name="Normal 5 15 4 2 2" xfId="14823" xr:uid="{BC92E6FB-3E25-4377-A6E0-8B0155DDEF91}"/>
    <cellStyle name="Normal 5 15 4 3" xfId="14824" xr:uid="{E8C0C565-B602-4243-AF07-925B45A63B3D}"/>
    <cellStyle name="Normal 5 15 4 4" xfId="14825" xr:uid="{B9963508-BD7C-450C-BD48-55414B7F0B7D}"/>
    <cellStyle name="Normal 5 15 4 5" xfId="14826" xr:uid="{911FC276-BF89-4CA6-8E91-B9A7EB2E630D}"/>
    <cellStyle name="Normal 5 15 5" xfId="14827" xr:uid="{655D77B5-89BA-4859-AC07-0333B70E6196}"/>
    <cellStyle name="Normal 5 15 5 2" xfId="14828" xr:uid="{5F40DE8C-9276-4068-BB1F-B1CE68866316}"/>
    <cellStyle name="Normal 5 15 6" xfId="14829" xr:uid="{76EDDD9E-A3DB-4E6A-BBC0-959FE727A6EE}"/>
    <cellStyle name="Normal 5 15 7" xfId="14830" xr:uid="{20131C5D-B479-49E4-9064-594C16E230AE}"/>
    <cellStyle name="Normal 5 15 8" xfId="14831" xr:uid="{FE175727-552E-47DE-A25E-7A004F12A136}"/>
    <cellStyle name="Normal 5 15 9" xfId="14832" xr:uid="{8B37E7E0-C5CC-454C-ADBD-1B81A9D7DD89}"/>
    <cellStyle name="Normal 5 16" xfId="14833" xr:uid="{E30476F6-2E04-417E-9152-DC664402661A}"/>
    <cellStyle name="Normal 5 16 10" xfId="14834" xr:uid="{260ECDCC-27FD-4170-8DF3-E97354194840}"/>
    <cellStyle name="Normal 5 16 11" xfId="14835" xr:uid="{1A0B52E6-BFC6-4063-92C6-DA58DFE87FBE}"/>
    <cellStyle name="Normal 5 16 12" xfId="14836" xr:uid="{EEC81B93-4AC0-4C06-8CFC-55A60BFA4233}"/>
    <cellStyle name="Normal 5 16 13" xfId="14837" xr:uid="{B2F4FF22-F7C6-4DAC-B8F0-51871F8F55F9}"/>
    <cellStyle name="Normal 5 16 14" xfId="14838" xr:uid="{EE716BC4-D7DB-489F-AAE1-25423719CC6A}"/>
    <cellStyle name="Normal 5 16 2" xfId="14839" xr:uid="{3844E26E-5C15-49EE-8BA0-EBD06611BEBD}"/>
    <cellStyle name="Normal 5 16 2 10" xfId="14840" xr:uid="{B6E24605-604C-4D5B-8BF5-FB2DB397612F}"/>
    <cellStyle name="Normal 5 16 2 11" xfId="14841" xr:uid="{A9DF85BD-3CED-4B84-A26B-CC0DCFA8531D}"/>
    <cellStyle name="Normal 5 16 2 12" xfId="14842" xr:uid="{9642571B-D64B-4AFE-A4D9-101CB4B89FD3}"/>
    <cellStyle name="Normal 5 16 2 13" xfId="14843" xr:uid="{C430D2A6-2228-4EAA-B380-D798EC907D92}"/>
    <cellStyle name="Normal 5 16 2 2" xfId="14844" xr:uid="{31B3ED84-4D78-4896-AF5C-9E6872E6C67F}"/>
    <cellStyle name="Normal 5 16 2 2 10" xfId="14845" xr:uid="{6D898FFA-5B64-43A2-B6DE-F1417BBBA32C}"/>
    <cellStyle name="Normal 5 16 2 2 11" xfId="14846" xr:uid="{CF446FA1-7A44-4312-9C9B-6E50FC07C1EA}"/>
    <cellStyle name="Normal 5 16 2 2 2" xfId="14847" xr:uid="{F9A4F2E8-D6D6-43AB-8A83-DDFD3D4A80DB}"/>
    <cellStyle name="Normal 5 16 2 2 2 2" xfId="14848" xr:uid="{12FE7E1D-5552-4571-B806-4B3779E7664D}"/>
    <cellStyle name="Normal 5 16 2 2 2 2 2" xfId="14849" xr:uid="{2E1BC365-3CC8-44BC-A5C6-1DC2340C18CC}"/>
    <cellStyle name="Normal 5 16 2 2 2 3" xfId="14850" xr:uid="{03A07288-59A4-4E39-92E9-F85424747B49}"/>
    <cellStyle name="Normal 5 16 2 2 2 4" xfId="14851" xr:uid="{6A9F6C0C-0A78-4CC2-BFF2-07E36AD91BB6}"/>
    <cellStyle name="Normal 5 16 2 2 2 5" xfId="14852" xr:uid="{95873AA1-2D31-42DF-98A0-2BAE08474625}"/>
    <cellStyle name="Normal 5 16 2 2 3" xfId="14853" xr:uid="{924207EB-8F32-4A62-97C4-AF4014D06510}"/>
    <cellStyle name="Normal 5 16 2 2 3 2" xfId="14854" xr:uid="{C34D7A28-1147-4127-BA62-FD1DDD693678}"/>
    <cellStyle name="Normal 5 16 2 2 4" xfId="14855" xr:uid="{0F8B4548-7C4A-4883-8E66-75EB2CC4DA95}"/>
    <cellStyle name="Normal 5 16 2 2 5" xfId="14856" xr:uid="{31EA7B62-AFA7-45D5-8C8A-37E8D19AF011}"/>
    <cellStyle name="Normal 5 16 2 2 6" xfId="14857" xr:uid="{AD894C77-BBE5-4F7A-A618-397176C259EE}"/>
    <cellStyle name="Normal 5 16 2 2 7" xfId="14858" xr:uid="{C3943381-2EDD-47D9-82A6-FFD55E93B949}"/>
    <cellStyle name="Normal 5 16 2 2 8" xfId="14859" xr:uid="{E6A01B79-E562-454B-9567-CE9B5EC8BA16}"/>
    <cellStyle name="Normal 5 16 2 2 9" xfId="14860" xr:uid="{4B111C7E-AA61-4E91-955C-B80F8A8096F6}"/>
    <cellStyle name="Normal 5 16 2 3" xfId="14861" xr:uid="{93B0B061-D731-4550-B8E5-BC3D4C56FF2A}"/>
    <cellStyle name="Normal 5 16 2 3 2" xfId="14862" xr:uid="{D8C0CCFF-8265-4F89-AE1E-2A2B80362077}"/>
    <cellStyle name="Normal 5 16 2 3 2 2" xfId="14863" xr:uid="{DE1ACE39-457E-45A6-A303-E4D1166B0386}"/>
    <cellStyle name="Normal 5 16 2 3 3" xfId="14864" xr:uid="{65CFDE2D-2455-44B1-A851-3BB503E6A129}"/>
    <cellStyle name="Normal 5 16 2 3 4" xfId="14865" xr:uid="{4521F659-70A0-4991-81A0-2581EA781108}"/>
    <cellStyle name="Normal 5 16 2 3 5" xfId="14866" xr:uid="{5CA71F7B-8FDA-485A-B8D0-98731EBEE673}"/>
    <cellStyle name="Normal 5 16 2 4" xfId="14867" xr:uid="{86BE9053-59BB-4854-B5C1-DF8FF32A9185}"/>
    <cellStyle name="Normal 5 16 2 4 2" xfId="14868" xr:uid="{B70E5AA4-B339-4C95-9F6E-FDB6B3AB6DC8}"/>
    <cellStyle name="Normal 5 16 2 5" xfId="14869" xr:uid="{0D897E78-4035-4E53-AA68-2EC35D6AE2F6}"/>
    <cellStyle name="Normal 5 16 2 6" xfId="14870" xr:uid="{03F59EE7-53B0-4040-BC16-D73F1923B2FD}"/>
    <cellStyle name="Normal 5 16 2 7" xfId="14871" xr:uid="{6088BF90-0464-4A60-A014-5E5779CA878A}"/>
    <cellStyle name="Normal 5 16 2 8" xfId="14872" xr:uid="{A0A6F0E5-FD77-4426-8CE3-837F1BE5B301}"/>
    <cellStyle name="Normal 5 16 2 9" xfId="14873" xr:uid="{B667B8E8-2B7A-44BB-9B64-DF084D1B56FA}"/>
    <cellStyle name="Normal 5 16 3" xfId="14874" xr:uid="{B1D1B445-546B-4122-AF87-B2BC85F7C666}"/>
    <cellStyle name="Normal 5 16 3 10" xfId="14875" xr:uid="{CC8D1F54-0AA2-4577-82D9-0EA66D3FCD71}"/>
    <cellStyle name="Normal 5 16 3 11" xfId="14876" xr:uid="{C35F0C6C-2BB9-4574-A268-781C9ED0B9B9}"/>
    <cellStyle name="Normal 5 16 3 2" xfId="14877" xr:uid="{2644830D-40F3-409F-823C-FD03D3FF373D}"/>
    <cellStyle name="Normal 5 16 3 2 2" xfId="14878" xr:uid="{9516F652-7BA7-48CB-9622-D091466C9BFA}"/>
    <cellStyle name="Normal 5 16 3 2 2 2" xfId="14879" xr:uid="{276B8749-4B74-4445-B177-8905522C6224}"/>
    <cellStyle name="Normal 5 16 3 2 3" xfId="14880" xr:uid="{80934506-1B9C-422C-A94A-04E2469AFE81}"/>
    <cellStyle name="Normal 5 16 3 2 4" xfId="14881" xr:uid="{996EE80E-1DD5-4F14-8349-3766593C0892}"/>
    <cellStyle name="Normal 5 16 3 2 5" xfId="14882" xr:uid="{707757F9-A098-43AA-A657-68A01F2A9872}"/>
    <cellStyle name="Normal 5 16 3 3" xfId="14883" xr:uid="{1E0B06E2-E626-4259-865A-55E670E250AE}"/>
    <cellStyle name="Normal 5 16 3 3 2" xfId="14884" xr:uid="{D9A7723D-B02C-4E89-8D1A-3251A09D0E7E}"/>
    <cellStyle name="Normal 5 16 3 4" xfId="14885" xr:uid="{958B7A5C-B287-4AE5-B26D-D0601032BAFC}"/>
    <cellStyle name="Normal 5 16 3 5" xfId="14886" xr:uid="{FBE7A92B-5BC0-41B1-A639-BAD0B1237B3D}"/>
    <cellStyle name="Normal 5 16 3 6" xfId="14887" xr:uid="{181AD389-CBB9-4A3C-AFF5-78C660CE9304}"/>
    <cellStyle name="Normal 5 16 3 7" xfId="14888" xr:uid="{414197A8-E0AA-400F-AAF9-4002EB370259}"/>
    <cellStyle name="Normal 5 16 3 8" xfId="14889" xr:uid="{8D78D1FF-529B-450F-BBE5-FE7715723901}"/>
    <cellStyle name="Normal 5 16 3 9" xfId="14890" xr:uid="{8E09983D-EBDA-4012-A39D-44CCE0CD5A41}"/>
    <cellStyle name="Normal 5 16 4" xfId="14891" xr:uid="{B71D58B8-E0C8-44DE-B86E-6E282987DE3C}"/>
    <cellStyle name="Normal 5 16 4 2" xfId="14892" xr:uid="{124728C9-E085-47CB-ACC5-F0266922D308}"/>
    <cellStyle name="Normal 5 16 4 2 2" xfId="14893" xr:uid="{40C01AC2-5D36-4D57-A0CF-6BBDE7372C0E}"/>
    <cellStyle name="Normal 5 16 4 3" xfId="14894" xr:uid="{7D736926-0D91-40FC-BC81-2D9896A28E3D}"/>
    <cellStyle name="Normal 5 16 4 4" xfId="14895" xr:uid="{114FA45D-C696-4006-8877-4C2616CED1B2}"/>
    <cellStyle name="Normal 5 16 4 5" xfId="14896" xr:uid="{15EB29CC-F4A5-4414-BB75-32CF380802F6}"/>
    <cellStyle name="Normal 5 16 5" xfId="14897" xr:uid="{D105A94B-A110-49A2-A008-9D0EB0D22FF2}"/>
    <cellStyle name="Normal 5 16 5 2" xfId="14898" xr:uid="{9BB9A753-C677-4DC3-96A5-DC4B7EA8B51F}"/>
    <cellStyle name="Normal 5 16 6" xfId="14899" xr:uid="{ADC437C3-214E-4191-BF6C-3EE18242D66D}"/>
    <cellStyle name="Normal 5 16 7" xfId="14900" xr:uid="{150FFA04-9B64-475B-AAB5-B01D09A55C28}"/>
    <cellStyle name="Normal 5 16 8" xfId="14901" xr:uid="{604A839A-9529-4EF2-89ED-55842C32330E}"/>
    <cellStyle name="Normal 5 16 9" xfId="14902" xr:uid="{29CEE773-EC93-45B6-93C5-04486E7561AA}"/>
    <cellStyle name="Normal 5 17" xfId="14903" xr:uid="{7047799C-FD14-4C8F-94F0-1D6EA224B24B}"/>
    <cellStyle name="Normal 5 17 10" xfId="14904" xr:uid="{153BF4D6-028B-4E86-BB04-B8378FDB6F91}"/>
    <cellStyle name="Normal 5 17 11" xfId="14905" xr:uid="{9282C2E5-E100-4970-AE0C-5FE3B285A07B}"/>
    <cellStyle name="Normal 5 17 12" xfId="14906" xr:uid="{2FD0B9E3-7B50-442D-94E6-F6D6E6522915}"/>
    <cellStyle name="Normal 5 17 13" xfId="14907" xr:uid="{EA85DEB3-D5B5-4A1F-AC47-14F9C31DA9E3}"/>
    <cellStyle name="Normal 5 17 14" xfId="14908" xr:uid="{7579C90A-5815-45C4-82A6-C5D840B1C13A}"/>
    <cellStyle name="Normal 5 17 2" xfId="14909" xr:uid="{09271E74-388D-426D-B468-74EAF9EF49BC}"/>
    <cellStyle name="Normal 5 17 2 10" xfId="14910" xr:uid="{ED74DE8E-C649-4B9F-BBA4-FCA290FBF4B1}"/>
    <cellStyle name="Normal 5 17 2 11" xfId="14911" xr:uid="{90A416D3-D634-4C6C-B2F3-441D65541857}"/>
    <cellStyle name="Normal 5 17 2 12" xfId="14912" xr:uid="{A2419462-9595-4585-850B-2AE0E25929B3}"/>
    <cellStyle name="Normal 5 17 2 13" xfId="14913" xr:uid="{DF2DA240-3D89-41D7-9D01-5C17225E3F81}"/>
    <cellStyle name="Normal 5 17 2 2" xfId="14914" xr:uid="{DB065D43-97E1-4EA9-BF58-6D8D5525C7FC}"/>
    <cellStyle name="Normal 5 17 2 2 10" xfId="14915" xr:uid="{8999C77A-EA61-476C-9807-1146E52C7CCE}"/>
    <cellStyle name="Normal 5 17 2 2 11" xfId="14916" xr:uid="{C74AE71C-9658-4071-BD91-D5A2B3095B54}"/>
    <cellStyle name="Normal 5 17 2 2 2" xfId="14917" xr:uid="{76498951-50A8-4ECC-BCAA-253B714FCCD7}"/>
    <cellStyle name="Normal 5 17 2 2 2 2" xfId="14918" xr:uid="{3871F26A-72A1-40BB-BC10-781063D68ED4}"/>
    <cellStyle name="Normal 5 17 2 2 2 2 2" xfId="14919" xr:uid="{3040A31A-C426-4641-8016-305E8D22CE16}"/>
    <cellStyle name="Normal 5 17 2 2 2 3" xfId="14920" xr:uid="{AA236899-936B-4F29-A2F8-87FFFA94E980}"/>
    <cellStyle name="Normal 5 17 2 2 2 4" xfId="14921" xr:uid="{8077EC6C-DA2E-436E-8A79-9AFD5EECBC0D}"/>
    <cellStyle name="Normal 5 17 2 2 2 5" xfId="14922" xr:uid="{C08631F9-986E-4970-A9A6-3D631C011F81}"/>
    <cellStyle name="Normal 5 17 2 2 3" xfId="14923" xr:uid="{F2A6FD01-B602-4607-AE88-AF306FAC6E0A}"/>
    <cellStyle name="Normal 5 17 2 2 3 2" xfId="14924" xr:uid="{4082B4BD-EB54-476C-A6B6-BEA45D395C72}"/>
    <cellStyle name="Normal 5 17 2 2 4" xfId="14925" xr:uid="{9D34E91D-3314-4B3C-81CD-95AE86AEA03E}"/>
    <cellStyle name="Normal 5 17 2 2 5" xfId="14926" xr:uid="{2DA71E9D-8747-49CE-A670-ED3F213FEB6C}"/>
    <cellStyle name="Normal 5 17 2 2 6" xfId="14927" xr:uid="{F5ACF8FA-0ECB-4796-B142-B805F06880D0}"/>
    <cellStyle name="Normal 5 17 2 2 7" xfId="14928" xr:uid="{7E824AA0-0165-4159-851B-4BD1D59802D6}"/>
    <cellStyle name="Normal 5 17 2 2 8" xfId="14929" xr:uid="{5B271F6C-6541-4024-A03E-6877DE25C67D}"/>
    <cellStyle name="Normal 5 17 2 2 9" xfId="14930" xr:uid="{E8828A1F-B05D-40BD-8B2D-841B93FEEC99}"/>
    <cellStyle name="Normal 5 17 2 3" xfId="14931" xr:uid="{914B6F19-9BFC-43AE-A119-3BA9A0FD60FB}"/>
    <cellStyle name="Normal 5 17 2 3 2" xfId="14932" xr:uid="{D53ED285-12AF-4472-AC41-B16B10D9DE04}"/>
    <cellStyle name="Normal 5 17 2 3 2 2" xfId="14933" xr:uid="{5ED63A79-8E8D-4471-819F-8806D6BCD108}"/>
    <cellStyle name="Normal 5 17 2 3 3" xfId="14934" xr:uid="{A26BBB58-D742-4D14-84E1-7A03D3CFAD20}"/>
    <cellStyle name="Normal 5 17 2 3 4" xfId="14935" xr:uid="{9D6A0F63-B2E6-4A22-A49E-9E0B0C3FDEFA}"/>
    <cellStyle name="Normal 5 17 2 3 5" xfId="14936" xr:uid="{91EDECDD-CBF9-4C47-9CEF-CDE777C24A5C}"/>
    <cellStyle name="Normal 5 17 2 4" xfId="14937" xr:uid="{6E811E87-D5E9-44D5-B902-14944DF5A6A9}"/>
    <cellStyle name="Normal 5 17 2 4 2" xfId="14938" xr:uid="{F9AE049A-D275-4814-AAE8-FA5D3E2AAFDA}"/>
    <cellStyle name="Normal 5 17 2 5" xfId="14939" xr:uid="{12C113DF-9DC0-4285-8AAD-73EEEE16F0DB}"/>
    <cellStyle name="Normal 5 17 2 6" xfId="14940" xr:uid="{1C10ECCF-68C7-4527-967E-ACFF52DBB398}"/>
    <cellStyle name="Normal 5 17 2 7" xfId="14941" xr:uid="{5B042F9D-3F8C-49DA-B9AD-7C6E9C2DD423}"/>
    <cellStyle name="Normal 5 17 2 8" xfId="14942" xr:uid="{D0B4A844-B8A5-452D-A3C3-D32920D1269C}"/>
    <cellStyle name="Normal 5 17 2 9" xfId="14943" xr:uid="{E1BDC4A4-A670-423D-B7FD-52BB21E30188}"/>
    <cellStyle name="Normal 5 17 3" xfId="14944" xr:uid="{BE1BF70E-96FA-4892-9C8B-5803856BE367}"/>
    <cellStyle name="Normal 5 17 3 10" xfId="14945" xr:uid="{8A176498-A889-464E-B504-04FFC6DACE35}"/>
    <cellStyle name="Normal 5 17 3 11" xfId="14946" xr:uid="{0B32D108-8912-4A61-AB5C-136DD11A26E0}"/>
    <cellStyle name="Normal 5 17 3 2" xfId="14947" xr:uid="{847C0521-7F4B-4073-9274-53FB75B8227B}"/>
    <cellStyle name="Normal 5 17 3 2 2" xfId="14948" xr:uid="{5549C6AA-A7DF-4A12-A9DE-3B0092E6A57A}"/>
    <cellStyle name="Normal 5 17 3 2 2 2" xfId="14949" xr:uid="{FD55E4B7-DDD7-406E-ABE2-0B5CF9ED75D5}"/>
    <cellStyle name="Normal 5 17 3 2 3" xfId="14950" xr:uid="{1F4881BD-B4A5-4EC8-8E09-46B2229194BA}"/>
    <cellStyle name="Normal 5 17 3 2 4" xfId="14951" xr:uid="{075E04D5-1BD8-4264-814B-E095CDB20A7D}"/>
    <cellStyle name="Normal 5 17 3 2 5" xfId="14952" xr:uid="{00702979-7BCC-418E-862F-CECB0F888221}"/>
    <cellStyle name="Normal 5 17 3 3" xfId="14953" xr:uid="{E5265761-81C8-4F66-822D-5152BC4BC4A6}"/>
    <cellStyle name="Normal 5 17 3 3 2" xfId="14954" xr:uid="{D1BD4AAD-B311-4CE1-95F5-51CDAB1E06E7}"/>
    <cellStyle name="Normal 5 17 3 4" xfId="14955" xr:uid="{A9F0CFE3-E054-4319-8BD5-EE8E01B35813}"/>
    <cellStyle name="Normal 5 17 3 5" xfId="14956" xr:uid="{A044E656-5BA6-4131-A29F-16DCDD5618F9}"/>
    <cellStyle name="Normal 5 17 3 6" xfId="14957" xr:uid="{5AF9D183-1B63-4EE6-B2C4-EF93C3D764EF}"/>
    <cellStyle name="Normal 5 17 3 7" xfId="14958" xr:uid="{42EAAA07-8701-4105-B845-D09F767068E0}"/>
    <cellStyle name="Normal 5 17 3 8" xfId="14959" xr:uid="{7929CCDE-7E13-42AF-89D1-4D3C64F7D29D}"/>
    <cellStyle name="Normal 5 17 3 9" xfId="14960" xr:uid="{5F4DBC78-5751-445C-9A98-0057FB24834C}"/>
    <cellStyle name="Normal 5 17 4" xfId="14961" xr:uid="{4D62EB52-86E1-4CE9-8D2C-643DEB2491C5}"/>
    <cellStyle name="Normal 5 17 4 2" xfId="14962" xr:uid="{566C8C96-9323-4125-9950-0999BAC6E3AE}"/>
    <cellStyle name="Normal 5 17 4 2 2" xfId="14963" xr:uid="{72006F58-C828-454A-A8EF-64D4E6B80BA3}"/>
    <cellStyle name="Normal 5 17 4 3" xfId="14964" xr:uid="{1C140454-2B8C-411E-9AC0-38C4D6C01076}"/>
    <cellStyle name="Normal 5 17 4 4" xfId="14965" xr:uid="{D376B60C-2D54-4F1A-BEB3-74930C128514}"/>
    <cellStyle name="Normal 5 17 4 5" xfId="14966" xr:uid="{C59DFE1D-E882-4733-B88B-666CF19D2DB4}"/>
    <cellStyle name="Normal 5 17 5" xfId="14967" xr:uid="{D458951E-3C4A-4F7F-BC95-28DA379D9C76}"/>
    <cellStyle name="Normal 5 17 5 2" xfId="14968" xr:uid="{57711779-07F2-4C55-B1D8-3E79852E4C9B}"/>
    <cellStyle name="Normal 5 17 6" xfId="14969" xr:uid="{9FB71198-7F07-404B-99D4-54A0A2210D8A}"/>
    <cellStyle name="Normal 5 17 7" xfId="14970" xr:uid="{4A2F327A-531B-4DFC-AF51-BA4228E0F4E0}"/>
    <cellStyle name="Normal 5 17 8" xfId="14971" xr:uid="{1CFF861F-6FB2-418D-BF93-7BBE8C9437BA}"/>
    <cellStyle name="Normal 5 17 9" xfId="14972" xr:uid="{5B709D11-8247-47DA-9E9F-795EA04F1105}"/>
    <cellStyle name="Normal 5 18" xfId="14973" xr:uid="{28E113E1-18C3-44A6-B995-7F6A0B20C40F}"/>
    <cellStyle name="Normal 5 18 10" xfId="14974" xr:uid="{D809B3A8-61A0-46BD-B8F5-6979704EC6A5}"/>
    <cellStyle name="Normal 5 18 11" xfId="14975" xr:uid="{B0F1F3EE-FB59-4CDE-9547-FB270E23AB7B}"/>
    <cellStyle name="Normal 5 18 12" xfId="14976" xr:uid="{7F7C17FB-4388-4C75-9C6A-030DFEDC9E23}"/>
    <cellStyle name="Normal 5 18 13" xfId="14977" xr:uid="{338B78FC-CCB1-4DFA-9F68-5E5EC3A96C44}"/>
    <cellStyle name="Normal 5 18 14" xfId="14978" xr:uid="{0DBA2951-F2A8-4DCF-B24C-1B433FA99252}"/>
    <cellStyle name="Normal 5 18 2" xfId="14979" xr:uid="{6531CBFE-0958-4E06-BA7B-15DB8238E57B}"/>
    <cellStyle name="Normal 5 18 2 10" xfId="14980" xr:uid="{7D519B26-BA89-46C6-9E1D-2266372892DE}"/>
    <cellStyle name="Normal 5 18 2 11" xfId="14981" xr:uid="{F9981309-9509-4C74-A4A3-2E16D26D8726}"/>
    <cellStyle name="Normal 5 18 2 12" xfId="14982" xr:uid="{9B8F5E67-5C7D-4A30-99EE-89E0BB39C78C}"/>
    <cellStyle name="Normal 5 18 2 13" xfId="14983" xr:uid="{B0503574-AFD7-4271-BE5B-C95A9ED307F8}"/>
    <cellStyle name="Normal 5 18 2 2" xfId="14984" xr:uid="{CE2C03EE-4FEE-4B08-B5F4-A254761FC063}"/>
    <cellStyle name="Normal 5 18 2 2 10" xfId="14985" xr:uid="{9D48D472-34FA-49F6-93C2-FF3E9C945992}"/>
    <cellStyle name="Normal 5 18 2 2 11" xfId="14986" xr:uid="{A861D119-F85C-41B1-8665-736A0DBBBE3C}"/>
    <cellStyle name="Normal 5 18 2 2 2" xfId="14987" xr:uid="{F3136ECD-9B9E-44D7-ABE1-DC3362C692A8}"/>
    <cellStyle name="Normal 5 18 2 2 2 2" xfId="14988" xr:uid="{97474BE3-7AF4-4EC2-9502-B701BCB90A0B}"/>
    <cellStyle name="Normal 5 18 2 2 2 2 2" xfId="14989" xr:uid="{009D71C4-03E1-46CD-9EDD-7933011C71E3}"/>
    <cellStyle name="Normal 5 18 2 2 2 3" xfId="14990" xr:uid="{C21F6883-E87E-4BEA-9466-88FD2F118B9D}"/>
    <cellStyle name="Normal 5 18 2 2 2 4" xfId="14991" xr:uid="{DD4A6AA6-4CE5-4B0C-A4A6-76FB49637C49}"/>
    <cellStyle name="Normal 5 18 2 2 2 5" xfId="14992" xr:uid="{E2126DF7-8DA8-4A92-8024-07C506AE987C}"/>
    <cellStyle name="Normal 5 18 2 2 3" xfId="14993" xr:uid="{6756BEE4-551F-473A-9BBA-14C68DFF51BE}"/>
    <cellStyle name="Normal 5 18 2 2 3 2" xfId="14994" xr:uid="{AE4F3883-B216-4532-AB87-D480FC548A96}"/>
    <cellStyle name="Normal 5 18 2 2 4" xfId="14995" xr:uid="{1CD79779-2C11-4C26-9DD5-322F8CFAE378}"/>
    <cellStyle name="Normal 5 18 2 2 5" xfId="14996" xr:uid="{B6763966-E7B7-42B1-925C-754AFEBB49ED}"/>
    <cellStyle name="Normal 5 18 2 2 6" xfId="14997" xr:uid="{B13BEE76-1FB4-4556-B771-B17EFE177FB0}"/>
    <cellStyle name="Normal 5 18 2 2 7" xfId="14998" xr:uid="{C113872B-8178-42D2-8366-9BBD8D6EA717}"/>
    <cellStyle name="Normal 5 18 2 2 8" xfId="14999" xr:uid="{583CF0BB-869C-4C2E-8483-5B2BF07366DB}"/>
    <cellStyle name="Normal 5 18 2 2 9" xfId="15000" xr:uid="{A4879BCA-F24D-41B8-8D5C-C5D29B34594F}"/>
    <cellStyle name="Normal 5 18 2 3" xfId="15001" xr:uid="{5FBC73F4-2F60-43B1-92DE-59944656B426}"/>
    <cellStyle name="Normal 5 18 2 3 2" xfId="15002" xr:uid="{5AC99CD3-C4C4-4B42-A35F-40D58D687562}"/>
    <cellStyle name="Normal 5 18 2 3 2 2" xfId="15003" xr:uid="{C31308B4-AC75-4B56-8C03-02B6246A7E33}"/>
    <cellStyle name="Normal 5 18 2 3 3" xfId="15004" xr:uid="{03119F3F-F48A-40D5-AA59-F55FD9F9C932}"/>
    <cellStyle name="Normal 5 18 2 3 4" xfId="15005" xr:uid="{7816958B-4253-4E57-A747-0CFE79B678F0}"/>
    <cellStyle name="Normal 5 18 2 3 5" xfId="15006" xr:uid="{A1726A52-9E7A-4F0E-9F8A-E7007847BF1E}"/>
    <cellStyle name="Normal 5 18 2 4" xfId="15007" xr:uid="{173187F0-A72D-4722-A152-86598AE64FAB}"/>
    <cellStyle name="Normal 5 18 2 4 2" xfId="15008" xr:uid="{7F97E6C1-F54A-40C5-BABF-D8509D4429FE}"/>
    <cellStyle name="Normal 5 18 2 5" xfId="15009" xr:uid="{7B58E9D3-4A1B-4859-8A6F-A4BB9FC8E1F1}"/>
    <cellStyle name="Normal 5 18 2 6" xfId="15010" xr:uid="{0A926EDB-2E03-4076-9095-49D6E0840128}"/>
    <cellStyle name="Normal 5 18 2 7" xfId="15011" xr:uid="{FE0B0387-C796-4923-8920-BCC41F9DA4FD}"/>
    <cellStyle name="Normal 5 18 2 8" xfId="15012" xr:uid="{417D8ADE-6937-4C72-A642-4F2A8E1F12A9}"/>
    <cellStyle name="Normal 5 18 2 9" xfId="15013" xr:uid="{42736EC5-F95C-459C-8E7C-72086CBCEF27}"/>
    <cellStyle name="Normal 5 18 3" xfId="15014" xr:uid="{4421F636-F967-4045-9F1F-B83EFD7E74EA}"/>
    <cellStyle name="Normal 5 18 3 10" xfId="15015" xr:uid="{9899EE97-C602-49AE-BB3B-C1C4E72FB65B}"/>
    <cellStyle name="Normal 5 18 3 11" xfId="15016" xr:uid="{392F9A3B-1FD2-40FB-A266-38A58F7DB240}"/>
    <cellStyle name="Normal 5 18 3 2" xfId="15017" xr:uid="{BFA20390-296E-4B45-B180-5C2F9F4C7CDB}"/>
    <cellStyle name="Normal 5 18 3 2 2" xfId="15018" xr:uid="{EC6873FE-B488-4ECE-96CD-3981035D7057}"/>
    <cellStyle name="Normal 5 18 3 2 2 2" xfId="15019" xr:uid="{F8DD5F2B-CC3F-4F81-B493-24634B6195FA}"/>
    <cellStyle name="Normal 5 18 3 2 3" xfId="15020" xr:uid="{D54309AE-8F32-4427-A467-DF94BDB9A76E}"/>
    <cellStyle name="Normal 5 18 3 2 4" xfId="15021" xr:uid="{4A455B4A-1979-4792-B93E-56CAC35BAB8E}"/>
    <cellStyle name="Normal 5 18 3 2 5" xfId="15022" xr:uid="{B7443204-8344-4888-AA78-5345B8317ECC}"/>
    <cellStyle name="Normal 5 18 3 3" xfId="15023" xr:uid="{2666E5FA-0C98-447D-BEB7-378674DC1CDB}"/>
    <cellStyle name="Normal 5 18 3 3 2" xfId="15024" xr:uid="{8A5ED838-CB21-49A0-A275-5810EFC57C71}"/>
    <cellStyle name="Normal 5 18 3 4" xfId="15025" xr:uid="{A14035DF-0E87-446F-9C36-ECA2555A66DB}"/>
    <cellStyle name="Normal 5 18 3 5" xfId="15026" xr:uid="{302BD175-EC57-4CDD-A51B-7AD34B13B8D2}"/>
    <cellStyle name="Normal 5 18 3 6" xfId="15027" xr:uid="{3F03AAB6-16AE-4E19-8C63-180931B7BEAB}"/>
    <cellStyle name="Normal 5 18 3 7" xfId="15028" xr:uid="{5C9F8435-F135-4A5A-BFB6-914C2E0CEC9A}"/>
    <cellStyle name="Normal 5 18 3 8" xfId="15029" xr:uid="{EF8FC45C-3D17-4098-9B60-BCDF0A0CD36A}"/>
    <cellStyle name="Normal 5 18 3 9" xfId="15030" xr:uid="{D89A7C1E-0694-4592-9F08-76539FD6F6F8}"/>
    <cellStyle name="Normal 5 18 4" xfId="15031" xr:uid="{5AE22957-AF06-4DA2-A827-ACE5DEF9CC28}"/>
    <cellStyle name="Normal 5 18 4 2" xfId="15032" xr:uid="{4F481D24-BA91-4794-B7F2-DA506A0C765E}"/>
    <cellStyle name="Normal 5 18 4 2 2" xfId="15033" xr:uid="{87D803E4-9AA3-4616-A04F-A0F91BF723FC}"/>
    <cellStyle name="Normal 5 18 4 3" xfId="15034" xr:uid="{789A2B48-A862-47D1-8B87-E8B5BCB82962}"/>
    <cellStyle name="Normal 5 18 4 4" xfId="15035" xr:uid="{BB82EA07-F170-4F08-AD2A-586CC8CF5967}"/>
    <cellStyle name="Normal 5 18 4 5" xfId="15036" xr:uid="{D5C6BBCF-55B6-470D-A722-B9F84A9A89C7}"/>
    <cellStyle name="Normal 5 18 5" xfId="15037" xr:uid="{7F9F33BF-2B30-4E8E-A441-841C5F85A179}"/>
    <cellStyle name="Normal 5 18 5 2" xfId="15038" xr:uid="{2FE85694-9F15-4D91-94DA-2C46B26AEBAF}"/>
    <cellStyle name="Normal 5 18 6" xfId="15039" xr:uid="{31013B21-5E80-404F-A031-8682CFAD2551}"/>
    <cellStyle name="Normal 5 18 7" xfId="15040" xr:uid="{4AF7939B-F05E-4247-B7A5-6D16E1B99C64}"/>
    <cellStyle name="Normal 5 18 8" xfId="15041" xr:uid="{5537DC36-98EA-4E59-9DE3-A1608C711965}"/>
    <cellStyle name="Normal 5 18 9" xfId="15042" xr:uid="{8D2E0AA9-C7C5-46AF-86A8-2AC62789803B}"/>
    <cellStyle name="Normal 5 19" xfId="15043" xr:uid="{43901833-5CEA-441D-8483-9ED9546D621F}"/>
    <cellStyle name="Normal 5 19 10" xfId="15044" xr:uid="{CE27702C-2E11-4486-9C93-AB4D0F2C11A7}"/>
    <cellStyle name="Normal 5 19 11" xfId="15045" xr:uid="{F102436A-2CB8-495F-A5EE-14EF34FD0F05}"/>
    <cellStyle name="Normal 5 19 12" xfId="15046" xr:uid="{20F9DA2E-3490-4D8A-B507-9C96C9F3CF43}"/>
    <cellStyle name="Normal 5 19 13" xfId="15047" xr:uid="{B07F6399-55EF-49AE-B0F7-1B400709B957}"/>
    <cellStyle name="Normal 5 19 14" xfId="15048" xr:uid="{994E7165-0BFB-47E7-9B85-4B6585C21942}"/>
    <cellStyle name="Normal 5 19 2" xfId="15049" xr:uid="{C1946219-5F59-4C6C-9B42-A05B13E80080}"/>
    <cellStyle name="Normal 5 19 2 10" xfId="15050" xr:uid="{7753B49A-4FE9-4D0A-AF88-3EC44AAA438B}"/>
    <cellStyle name="Normal 5 19 2 11" xfId="15051" xr:uid="{2CD264A6-BF8C-410A-924C-A0D692701641}"/>
    <cellStyle name="Normal 5 19 2 12" xfId="15052" xr:uid="{FAABAA51-59CD-4B40-8AE1-AA4E9201AD97}"/>
    <cellStyle name="Normal 5 19 2 13" xfId="15053" xr:uid="{87DA6151-9BEF-4FF2-BEFD-30FD60F9BAB9}"/>
    <cellStyle name="Normal 5 19 2 2" xfId="15054" xr:uid="{82F26E38-F6B6-4712-BAA7-591E0232F506}"/>
    <cellStyle name="Normal 5 19 2 2 10" xfId="15055" xr:uid="{37A95943-87CB-44BE-990F-233C2C91D0B5}"/>
    <cellStyle name="Normal 5 19 2 2 11" xfId="15056" xr:uid="{AB8DF17B-7545-4990-B529-4CBEFF455469}"/>
    <cellStyle name="Normal 5 19 2 2 2" xfId="15057" xr:uid="{7B83CF48-9C25-4AD2-8019-0FCB51E9FBD5}"/>
    <cellStyle name="Normal 5 19 2 2 2 2" xfId="15058" xr:uid="{4053BC09-0F55-4309-A5FE-E82402386EE0}"/>
    <cellStyle name="Normal 5 19 2 2 2 2 2" xfId="15059" xr:uid="{9AD655E7-AA9E-4B40-A715-6C1B537BF259}"/>
    <cellStyle name="Normal 5 19 2 2 2 3" xfId="15060" xr:uid="{046BD78D-7019-4994-9049-0202EC4CB374}"/>
    <cellStyle name="Normal 5 19 2 2 2 4" xfId="15061" xr:uid="{FD836FE4-ED93-4F1E-8CA9-B72EF5B5C066}"/>
    <cellStyle name="Normal 5 19 2 2 2 5" xfId="15062" xr:uid="{DE643840-2688-4D56-BBB0-B2B5BADA6534}"/>
    <cellStyle name="Normal 5 19 2 2 3" xfId="15063" xr:uid="{08F265DE-0606-4132-8BC2-5EE8C6603189}"/>
    <cellStyle name="Normal 5 19 2 2 3 2" xfId="15064" xr:uid="{5B4F582E-743C-43DC-80CD-6B2D3CB7F00E}"/>
    <cellStyle name="Normal 5 19 2 2 4" xfId="15065" xr:uid="{E7CD654D-E748-4E4C-AAB5-A5602F04F7D4}"/>
    <cellStyle name="Normal 5 19 2 2 5" xfId="15066" xr:uid="{8E319C82-8730-4448-8313-88EEE9AD37E2}"/>
    <cellStyle name="Normal 5 19 2 2 6" xfId="15067" xr:uid="{708E51F3-A507-4F33-8003-30F7BDD7BE6B}"/>
    <cellStyle name="Normal 5 19 2 2 7" xfId="15068" xr:uid="{0351B63D-BD81-4DB9-A750-540A9F7305F0}"/>
    <cellStyle name="Normal 5 19 2 2 8" xfId="15069" xr:uid="{B00924AE-B82F-451E-B6EC-D6DE795FE9A1}"/>
    <cellStyle name="Normal 5 19 2 2 9" xfId="15070" xr:uid="{6A8E104C-7792-4545-A2F9-51695F8E9E44}"/>
    <cellStyle name="Normal 5 19 2 3" xfId="15071" xr:uid="{D3058FCF-B06F-4EC4-9BCC-31516D5A51ED}"/>
    <cellStyle name="Normal 5 19 2 3 2" xfId="15072" xr:uid="{164F4C49-1FE4-40A7-8050-CA89A83D05DE}"/>
    <cellStyle name="Normal 5 19 2 3 2 2" xfId="15073" xr:uid="{8AA14D08-876A-446D-8D1E-93DE07BC5B97}"/>
    <cellStyle name="Normal 5 19 2 3 3" xfId="15074" xr:uid="{02580A70-B497-409A-8DA0-69EE1D1B64B7}"/>
    <cellStyle name="Normal 5 19 2 3 4" xfId="15075" xr:uid="{5085106B-11C5-4285-A391-9FF101835D14}"/>
    <cellStyle name="Normal 5 19 2 3 5" xfId="15076" xr:uid="{6CA65880-9F6E-4C1A-ADA6-A534AD48456C}"/>
    <cellStyle name="Normal 5 19 2 4" xfId="15077" xr:uid="{B3BC166E-269A-46D3-BC95-FC03FE243414}"/>
    <cellStyle name="Normal 5 19 2 4 2" xfId="15078" xr:uid="{64D02296-D4AA-4808-9322-E8B9DA3927DD}"/>
    <cellStyle name="Normal 5 19 2 5" xfId="15079" xr:uid="{0EBF84C8-9391-4121-9307-28996043818D}"/>
    <cellStyle name="Normal 5 19 2 6" xfId="15080" xr:uid="{FA5641B5-2262-46E7-8D37-3794B43CAAFB}"/>
    <cellStyle name="Normal 5 19 2 7" xfId="15081" xr:uid="{74066D6B-735E-4D98-BD0A-AD763F73899F}"/>
    <cellStyle name="Normal 5 19 2 8" xfId="15082" xr:uid="{12E7A25A-6415-4D51-9FA9-249E19ECDE47}"/>
    <cellStyle name="Normal 5 19 2 9" xfId="15083" xr:uid="{66F994A0-F5DC-4F95-8121-F837D6804E7D}"/>
    <cellStyle name="Normal 5 19 3" xfId="15084" xr:uid="{8B6D17EC-288A-414D-A8A7-21B412DE31D7}"/>
    <cellStyle name="Normal 5 19 3 10" xfId="15085" xr:uid="{C365CB2E-2FD6-4F1D-BB76-24BB965C083C}"/>
    <cellStyle name="Normal 5 19 3 11" xfId="15086" xr:uid="{C37ED6C4-0E65-404A-9862-0F43C2A5BAD6}"/>
    <cellStyle name="Normal 5 19 3 2" xfId="15087" xr:uid="{560195C4-6EFE-47A5-87A5-3D1E8C424FD7}"/>
    <cellStyle name="Normal 5 19 3 2 2" xfId="15088" xr:uid="{DEB8E060-8D3B-47A7-9A0E-CE13B167A66A}"/>
    <cellStyle name="Normal 5 19 3 2 2 2" xfId="15089" xr:uid="{2922664A-EAEE-4448-B3DD-DD7589981421}"/>
    <cellStyle name="Normal 5 19 3 2 3" xfId="15090" xr:uid="{CA0DB0C3-327F-4746-8EB7-7D9CACC48D19}"/>
    <cellStyle name="Normal 5 19 3 2 4" xfId="15091" xr:uid="{0631551E-3BCB-45FE-A82E-7196640DEBEA}"/>
    <cellStyle name="Normal 5 19 3 2 5" xfId="15092" xr:uid="{068EEFD0-D46F-4F96-94E7-B709208069B9}"/>
    <cellStyle name="Normal 5 19 3 3" xfId="15093" xr:uid="{7D703007-355B-45B2-AB99-6A3D23F03439}"/>
    <cellStyle name="Normal 5 19 3 3 2" xfId="15094" xr:uid="{FA5B1061-FA85-4B70-804A-3AD0766CEDF0}"/>
    <cellStyle name="Normal 5 19 3 4" xfId="15095" xr:uid="{3D35DB7E-5727-4EAD-BEA9-212A3F515CA5}"/>
    <cellStyle name="Normal 5 19 3 5" xfId="15096" xr:uid="{C040F790-35D5-46D8-AC50-6215D33D97B7}"/>
    <cellStyle name="Normal 5 19 3 6" xfId="15097" xr:uid="{015C8666-CF17-42E0-81BE-C51C1BC71711}"/>
    <cellStyle name="Normal 5 19 3 7" xfId="15098" xr:uid="{E6F5A513-EEA7-4028-AD4B-BD368DFCCAF9}"/>
    <cellStyle name="Normal 5 19 3 8" xfId="15099" xr:uid="{2AF66B6C-EB44-425B-9B02-06E8DB9F2D20}"/>
    <cellStyle name="Normal 5 19 3 9" xfId="15100" xr:uid="{2CA251B9-0298-4967-BE5A-C9C8F393D5F1}"/>
    <cellStyle name="Normal 5 19 4" xfId="15101" xr:uid="{6FF734AE-028E-4BF4-AF7A-4F1B2AEED3F3}"/>
    <cellStyle name="Normal 5 19 4 2" xfId="15102" xr:uid="{B4D58159-17EF-48BC-8F5F-EEE9D8E300AB}"/>
    <cellStyle name="Normal 5 19 4 2 2" xfId="15103" xr:uid="{302B5805-68AD-48AE-BCAC-604AEC179AAC}"/>
    <cellStyle name="Normal 5 19 4 3" xfId="15104" xr:uid="{7297ACB8-E5EB-4C43-977C-4A153E1D8821}"/>
    <cellStyle name="Normal 5 19 4 4" xfId="15105" xr:uid="{45FEA3D0-F936-48E6-957D-F9B3DEB5E53C}"/>
    <cellStyle name="Normal 5 19 4 5" xfId="15106" xr:uid="{2F8F573B-1AC2-43F5-8045-4D54BAB81AF2}"/>
    <cellStyle name="Normal 5 19 5" xfId="15107" xr:uid="{09BD97A3-362E-40B3-B6AF-C109036F5C7D}"/>
    <cellStyle name="Normal 5 19 5 2" xfId="15108" xr:uid="{DAA984C7-E5F1-44FC-A8FD-CA7D5F025861}"/>
    <cellStyle name="Normal 5 19 6" xfId="15109" xr:uid="{BD4BC5DA-D378-4753-ABE7-7FE3D97D4F64}"/>
    <cellStyle name="Normal 5 19 7" xfId="15110" xr:uid="{F715D771-7DE9-4C71-9340-5DFEECC13DC2}"/>
    <cellStyle name="Normal 5 19 8" xfId="15111" xr:uid="{EF8F8276-23E4-4AE4-9754-99F0D5890B3D}"/>
    <cellStyle name="Normal 5 19 9" xfId="15112" xr:uid="{17260456-7876-4F3F-AE8A-313EFA6EC337}"/>
    <cellStyle name="Normal 5 2" xfId="15113" xr:uid="{F98A7D60-5ED9-427A-B126-C9E54BEA356A}"/>
    <cellStyle name="Normal 5 2 10" xfId="15114" xr:uid="{7F361FB9-A2E5-4BC4-9BD2-B31464A48685}"/>
    <cellStyle name="Normal 5 2 11" xfId="15115" xr:uid="{633FD3FF-0113-45A2-A555-AE083C1499E7}"/>
    <cellStyle name="Normal 5 2 12" xfId="15116" xr:uid="{8C0DB07D-6B68-4605-BD4A-C976DCE804AD}"/>
    <cellStyle name="Normal 5 2 13" xfId="15117" xr:uid="{3BBEB721-2961-45A2-BDE7-2E4A4F8867BA}"/>
    <cellStyle name="Normal 5 2 14" xfId="15118" xr:uid="{12CC6C00-7E16-40D2-A91A-830DD612AA53}"/>
    <cellStyle name="Normal 5 2 15" xfId="15119" xr:uid="{0A0987F1-CA33-444D-9258-29CAB266697F}"/>
    <cellStyle name="Normal 5 2 16" xfId="15120" xr:uid="{DCE50E4C-8B4F-4729-AF33-D09C07DA2DB1}"/>
    <cellStyle name="Normal 5 2 17" xfId="15121" xr:uid="{8A6A3751-A9B7-49B7-BB87-F0F99759A70D}"/>
    <cellStyle name="Normal 5 2 2" xfId="15122" xr:uid="{B55C6B4F-C802-4E7E-A1FE-04A961C6F931}"/>
    <cellStyle name="Normal 5 2 2 10" xfId="15123" xr:uid="{3F8E60B5-F36A-4DF0-81DF-6D3F8147B46B}"/>
    <cellStyle name="Normal 5 2 2 11" xfId="15124" xr:uid="{DA1144B6-3195-4F75-8F9F-49B8D8789E93}"/>
    <cellStyle name="Normal 5 2 2 12" xfId="15125" xr:uid="{478E0F5D-559B-4540-A138-634A610884DC}"/>
    <cellStyle name="Normal 5 2 2 13" xfId="15126" xr:uid="{1DCE1CC8-3C66-4373-8948-388E36136245}"/>
    <cellStyle name="Normal 5 2 2 14" xfId="15127" xr:uid="{8BE72896-2C53-4A9F-A783-C0815031B5D4}"/>
    <cellStyle name="Normal 5 2 2 2" xfId="15128" xr:uid="{616E9F16-3CD7-4145-919C-E2FBCDED7D57}"/>
    <cellStyle name="Normal 5 2 2 2 10" xfId="15129" xr:uid="{B1F0375D-9630-445B-9947-11B5E3113A31}"/>
    <cellStyle name="Normal 5 2 2 2 11" xfId="15130" xr:uid="{51EDA31E-E355-438E-ADA5-47D8839B263B}"/>
    <cellStyle name="Normal 5 2 2 2 2" xfId="15131" xr:uid="{49092F5B-0B50-4EF9-98C4-2D1AB4084E56}"/>
    <cellStyle name="Normal 5 2 2 2 2 2" xfId="15132" xr:uid="{A44BE883-57BE-44B4-B464-FCDD01DF9C5F}"/>
    <cellStyle name="Normal 5 2 2 2 2 2 2" xfId="15133" xr:uid="{2A6EF441-F124-45B6-888D-5CF729F1FCB0}"/>
    <cellStyle name="Normal 5 2 2 2 2 3" xfId="15134" xr:uid="{B9ABFF7E-5A64-4687-84E3-112FEB9A19FA}"/>
    <cellStyle name="Normal 5 2 2 2 2 4" xfId="15135" xr:uid="{F569271A-5731-49F8-A47D-D9226E280DBB}"/>
    <cellStyle name="Normal 5 2 2 2 2 5" xfId="15136" xr:uid="{4CB76B7A-F90E-4208-82A4-02F24EEF7D10}"/>
    <cellStyle name="Normal 5 2 2 2 3" xfId="15137" xr:uid="{04C7645D-E7EE-4341-93D6-354C49A2F974}"/>
    <cellStyle name="Normal 5 2 2 2 3 2" xfId="15138" xr:uid="{8906EDD3-0533-4FE8-A6E3-0AAB00310BE1}"/>
    <cellStyle name="Normal 5 2 2 2 4" xfId="15139" xr:uid="{BCDB24C2-A8BE-4BB1-A685-62A34BD3DF38}"/>
    <cellStyle name="Normal 5 2 2 2 5" xfId="15140" xr:uid="{CA6A99C2-E840-4E10-8C4D-243D896B9B07}"/>
    <cellStyle name="Normal 5 2 2 2 6" xfId="15141" xr:uid="{E6B78B20-4A58-4C67-BD42-B554F3BAE510}"/>
    <cellStyle name="Normal 5 2 2 2 7" xfId="15142" xr:uid="{CA31518C-6D62-40E1-AF5A-D137CF2322A4}"/>
    <cellStyle name="Normal 5 2 2 2 8" xfId="15143" xr:uid="{C4ED84FF-9670-472A-8BD6-B1CCAD4D39AA}"/>
    <cellStyle name="Normal 5 2 2 2 9" xfId="15144" xr:uid="{0B4F581B-60B7-4DCC-9CA8-FE551FEF8BD3}"/>
    <cellStyle name="Normal 5 2 2 3" xfId="15145" xr:uid="{CC27EBAA-9444-4BCD-8EFA-C3034010E06D}"/>
    <cellStyle name="Normal 5 2 2 3 2" xfId="15146" xr:uid="{80A46D57-BE2F-4E7F-82F1-A00690B94A81}"/>
    <cellStyle name="Normal 5 2 2 3 2 2" xfId="15147" xr:uid="{C2AFEF40-067E-49A8-862D-93F079F815DF}"/>
    <cellStyle name="Normal 5 2 2 3 3" xfId="15148" xr:uid="{B507C494-7323-4930-8FA7-B7C52AFB7CD0}"/>
    <cellStyle name="Normal 5 2 2 3 4" xfId="15149" xr:uid="{6F161B46-1212-49D8-99B0-C5BAB8620098}"/>
    <cellStyle name="Normal 5 2 2 3 5" xfId="15150" xr:uid="{5FB287CC-750B-480F-AEA6-2ACD27005D77}"/>
    <cellStyle name="Normal 5 2 2 4" xfId="15151" xr:uid="{E7F91EF3-10D6-4901-B3C6-2C8B3184C933}"/>
    <cellStyle name="Normal 5 2 2 4 2" xfId="15152" xr:uid="{D8EF25FF-0A71-4F4C-8423-EBCBFC9C81D5}"/>
    <cellStyle name="Normal 5 2 2 5" xfId="15153" xr:uid="{6CED5794-A54C-4258-BC46-7C4BE03C5A7F}"/>
    <cellStyle name="Normal 5 2 2 6" xfId="15154" xr:uid="{0F298983-A5E0-4870-96AA-B06EDACA4FA6}"/>
    <cellStyle name="Normal 5 2 2 7" xfId="15155" xr:uid="{B783B87E-EE9A-4B3D-AE76-D2B8555F5E04}"/>
    <cellStyle name="Normal 5 2 2 8" xfId="15156" xr:uid="{3C9B8221-7DCE-4145-ADD2-A7B2C1789B80}"/>
    <cellStyle name="Normal 5 2 2 9" xfId="15157" xr:uid="{10496BDC-DF96-4D72-A425-06BD551EAF07}"/>
    <cellStyle name="Normal 5 2 3" xfId="15158" xr:uid="{004DC1ED-4D25-4763-914D-AEEC3819B3D7}"/>
    <cellStyle name="Normal 5 2 3 10" xfId="15159" xr:uid="{299FB4D6-1FAD-4DB8-BD96-7984BBFCF1DC}"/>
    <cellStyle name="Normal 5 2 3 11" xfId="15160" xr:uid="{F886E207-2BAB-4D8C-8630-9DC8F0012697}"/>
    <cellStyle name="Normal 5 2 3 2" xfId="15161" xr:uid="{F3A9F40B-3A3D-46D4-8A4D-F787A99B2E0E}"/>
    <cellStyle name="Normal 5 2 3 2 2" xfId="15162" xr:uid="{735348FE-0552-4D5F-BDE3-64BD04BC0085}"/>
    <cellStyle name="Normal 5 2 3 2 2 2" xfId="15163" xr:uid="{775923AF-6214-4255-9E69-A2C0419A8454}"/>
    <cellStyle name="Normal 5 2 3 2 3" xfId="15164" xr:uid="{79968D79-E397-4739-A17B-56C34C9D0257}"/>
    <cellStyle name="Normal 5 2 3 2 4" xfId="15165" xr:uid="{58CFD726-C425-416A-8B47-0CB99BFAE55B}"/>
    <cellStyle name="Normal 5 2 3 2 5" xfId="15166" xr:uid="{638A869C-F9E0-4E85-A7BA-167EE4D6B4D7}"/>
    <cellStyle name="Normal 5 2 3 3" xfId="15167" xr:uid="{75998C19-7311-44CF-9084-2C76E7670494}"/>
    <cellStyle name="Normal 5 2 3 3 2" xfId="15168" xr:uid="{626788CE-0178-4506-9411-A87B11E5C0D0}"/>
    <cellStyle name="Normal 5 2 3 4" xfId="15169" xr:uid="{35821058-1E26-4965-A772-0DC913E1ED14}"/>
    <cellStyle name="Normal 5 2 3 5" xfId="15170" xr:uid="{2DB407D9-A96B-4239-9B1B-6C30A35DCA7F}"/>
    <cellStyle name="Normal 5 2 3 6" xfId="15171" xr:uid="{BAF7BA27-15C6-44A4-A6E4-03A53B854BE4}"/>
    <cellStyle name="Normal 5 2 3 7" xfId="15172" xr:uid="{7C7CE7C0-1B31-4102-9EAB-A7E14B60B59A}"/>
    <cellStyle name="Normal 5 2 3 8" xfId="15173" xr:uid="{77AE2FA0-5AA3-4998-AD2A-4CC349BC660C}"/>
    <cellStyle name="Normal 5 2 3 9" xfId="15174" xr:uid="{5479A0F3-DE41-4E3D-B7A1-C75B820E2FD4}"/>
    <cellStyle name="Normal 5 2 4" xfId="15175" xr:uid="{7DD77288-A8DA-4586-BCA6-148503AF6C6A}"/>
    <cellStyle name="Normal 5 2 4 2" xfId="15176" xr:uid="{D45937D4-7F94-4033-A706-B427308AB00A}"/>
    <cellStyle name="Normal 5 2 4 2 2" xfId="15177" xr:uid="{4C73DFDA-413D-4704-BEBC-09C01ED28084}"/>
    <cellStyle name="Normal 5 2 4 3" xfId="15178" xr:uid="{B332DCDD-1DF8-4E65-B4DE-3041B9B2BC80}"/>
    <cellStyle name="Normal 5 2 4 4" xfId="15179" xr:uid="{70A8DFBB-39B1-42CC-91CE-BE4ACE91255C}"/>
    <cellStyle name="Normal 5 2 4 5" xfId="15180" xr:uid="{78A4F7B1-5336-4FD0-A724-4D6080755F48}"/>
    <cellStyle name="Normal 5 2 5" xfId="15181" xr:uid="{6CE22B5D-33C8-4DA0-965A-D99A82174732}"/>
    <cellStyle name="Normal 5 2 5 2" xfId="15182" xr:uid="{2CB57CB1-886A-42FD-AEF6-3DCD633E17A0}"/>
    <cellStyle name="Normal 5 2 6" xfId="15183" xr:uid="{12BF6C7F-CFC7-472D-A82F-28B13F174302}"/>
    <cellStyle name="Normal 5 2 7" xfId="15184" xr:uid="{BD76FF62-3902-45AC-81A7-93843F7AB61D}"/>
    <cellStyle name="Normal 5 2 8" xfId="15185" xr:uid="{4DDB9407-A18B-4CCA-B6A6-09D4B70E6657}"/>
    <cellStyle name="Normal 5 2 9" xfId="15186" xr:uid="{D1C6BE52-7121-496A-B463-85CFDABC5920}"/>
    <cellStyle name="Normal 5 20" xfId="15187" xr:uid="{7FE9BABE-545B-4EDF-B799-2648D2D3C090}"/>
    <cellStyle name="Normal 5 20 10" xfId="15188" xr:uid="{EED798EF-4F7E-41B4-9724-D868E4D49800}"/>
    <cellStyle name="Normal 5 20 11" xfId="15189" xr:uid="{3195E563-8EE6-4816-8B51-7E66CC723627}"/>
    <cellStyle name="Normal 5 20 12" xfId="15190" xr:uid="{DBCE306D-46EF-450C-88ED-DFACB1DDA0D4}"/>
    <cellStyle name="Normal 5 20 13" xfId="15191" xr:uid="{2FA5677D-3AF6-41E4-B3CC-28454BA45FA7}"/>
    <cellStyle name="Normal 5 20 14" xfId="15192" xr:uid="{FAA40F63-425A-4625-ADC7-0028D0A29969}"/>
    <cellStyle name="Normal 5 20 2" xfId="15193" xr:uid="{2F0A68F3-5ED6-47C0-A16A-E13A1C7B5815}"/>
    <cellStyle name="Normal 5 20 2 10" xfId="15194" xr:uid="{7230ABA1-9577-4467-87DF-7D7B7DED2589}"/>
    <cellStyle name="Normal 5 20 2 11" xfId="15195" xr:uid="{82E38143-44D9-4D64-98F1-A4108C5E62F0}"/>
    <cellStyle name="Normal 5 20 2 12" xfId="15196" xr:uid="{95D52D77-525B-4F40-B7E9-DB2E9B90B721}"/>
    <cellStyle name="Normal 5 20 2 13" xfId="15197" xr:uid="{9B02C636-6A47-4AA9-A81D-A864D9D71AE1}"/>
    <cellStyle name="Normal 5 20 2 2" xfId="15198" xr:uid="{4FD9A39A-882B-43B4-8E36-A566E91D0196}"/>
    <cellStyle name="Normal 5 20 2 2 10" xfId="15199" xr:uid="{B883081B-5495-4631-AD2F-C287C8AEEFA0}"/>
    <cellStyle name="Normal 5 20 2 2 11" xfId="15200" xr:uid="{92BD9BAC-BC01-4EA9-9A23-F59907D152F2}"/>
    <cellStyle name="Normal 5 20 2 2 2" xfId="15201" xr:uid="{0B1C874C-04A6-4CBF-9827-06D04C4F8C63}"/>
    <cellStyle name="Normal 5 20 2 2 2 2" xfId="15202" xr:uid="{F42F9293-88E7-406E-9202-E24448E3D3C3}"/>
    <cellStyle name="Normal 5 20 2 2 2 2 2" xfId="15203" xr:uid="{FF0EB925-2891-4F12-9FF2-A67AB6995E61}"/>
    <cellStyle name="Normal 5 20 2 2 2 3" xfId="15204" xr:uid="{64C2F813-A6AC-4161-9830-F61B262ED6CB}"/>
    <cellStyle name="Normal 5 20 2 2 2 4" xfId="15205" xr:uid="{A83BA377-24DD-4F5C-BA15-27782E831A23}"/>
    <cellStyle name="Normal 5 20 2 2 2 5" xfId="15206" xr:uid="{FC5A94D9-5317-4285-8B48-1DA7B5D68E45}"/>
    <cellStyle name="Normal 5 20 2 2 3" xfId="15207" xr:uid="{3D3A956F-238E-4889-9DCF-4154F7398A9E}"/>
    <cellStyle name="Normal 5 20 2 2 3 2" xfId="15208" xr:uid="{AEB58FDB-D172-4C17-9979-CD566203E508}"/>
    <cellStyle name="Normal 5 20 2 2 4" xfId="15209" xr:uid="{322FCB86-7682-43D8-8510-D6AD47692A3A}"/>
    <cellStyle name="Normal 5 20 2 2 5" xfId="15210" xr:uid="{1A4CE5FE-6CBA-449C-BA49-C2D1572C7305}"/>
    <cellStyle name="Normal 5 20 2 2 6" xfId="15211" xr:uid="{BAA9DE89-3EE5-4678-A29B-0B0EDF1C4FD8}"/>
    <cellStyle name="Normal 5 20 2 2 7" xfId="15212" xr:uid="{9A499BE3-9CD5-4120-A02F-89F687C5193A}"/>
    <cellStyle name="Normal 5 20 2 2 8" xfId="15213" xr:uid="{8CCD7F07-DD6C-4625-8010-847A19971037}"/>
    <cellStyle name="Normal 5 20 2 2 9" xfId="15214" xr:uid="{360C47CA-5791-4AF1-8A03-D73AD3621015}"/>
    <cellStyle name="Normal 5 20 2 3" xfId="15215" xr:uid="{E5276630-BCBB-4014-8777-CC3A81A12D0F}"/>
    <cellStyle name="Normal 5 20 2 3 2" xfId="15216" xr:uid="{6F2DD3B6-C7AE-4B1F-8F43-2931FBF0BEA4}"/>
    <cellStyle name="Normal 5 20 2 3 2 2" xfId="15217" xr:uid="{A25A7EFA-FEE2-440C-9E1D-3F2279109EF4}"/>
    <cellStyle name="Normal 5 20 2 3 3" xfId="15218" xr:uid="{778358CF-4915-4539-8C27-38C87A299355}"/>
    <cellStyle name="Normal 5 20 2 3 4" xfId="15219" xr:uid="{A690E458-519E-4002-9927-516340F81B7C}"/>
    <cellStyle name="Normal 5 20 2 3 5" xfId="15220" xr:uid="{07CC572D-2BB7-4A19-ABB9-00DE35CB925D}"/>
    <cellStyle name="Normal 5 20 2 4" xfId="15221" xr:uid="{6331B19D-F692-4C12-BF17-196972593143}"/>
    <cellStyle name="Normal 5 20 2 4 2" xfId="15222" xr:uid="{D9ED4969-A113-4507-9FBD-06A74258D7C9}"/>
    <cellStyle name="Normal 5 20 2 5" xfId="15223" xr:uid="{1BADF1EF-DC47-4DA3-87B2-12DDE31390E0}"/>
    <cellStyle name="Normal 5 20 2 6" xfId="15224" xr:uid="{9DBBE77E-2AE7-4FFF-9DBC-2DB9C6FD9800}"/>
    <cellStyle name="Normal 5 20 2 7" xfId="15225" xr:uid="{1D01D22B-C249-4FB6-8EB0-EA9437BE238B}"/>
    <cellStyle name="Normal 5 20 2 8" xfId="15226" xr:uid="{CF9784E9-8FFB-4FCC-8383-8F97B9B9DF12}"/>
    <cellStyle name="Normal 5 20 2 9" xfId="15227" xr:uid="{0A7F2F62-DAEF-425C-A0F7-B4DE37EF437C}"/>
    <cellStyle name="Normal 5 20 3" xfId="15228" xr:uid="{A6624312-D2A2-4ABC-890A-6E3E431D269B}"/>
    <cellStyle name="Normal 5 20 3 10" xfId="15229" xr:uid="{46935C21-06CF-4542-920C-44D7A625D286}"/>
    <cellStyle name="Normal 5 20 3 11" xfId="15230" xr:uid="{4169FD61-B6F8-4B47-BFD2-CB2D760A13FE}"/>
    <cellStyle name="Normal 5 20 3 2" xfId="15231" xr:uid="{CE3BA8DB-F063-4E2B-933A-E2C27DF29355}"/>
    <cellStyle name="Normal 5 20 3 2 2" xfId="15232" xr:uid="{17D6FBF8-AB88-4FE3-B126-10B336F897D7}"/>
    <cellStyle name="Normal 5 20 3 2 2 2" xfId="15233" xr:uid="{E33C668D-1E2B-40E9-9FC9-D03F879A6211}"/>
    <cellStyle name="Normal 5 20 3 2 3" xfId="15234" xr:uid="{BFD5E688-5B69-492A-9B04-3CAD4DA711FD}"/>
    <cellStyle name="Normal 5 20 3 2 4" xfId="15235" xr:uid="{0373118F-2F1E-42CD-94D3-482FA776DC3B}"/>
    <cellStyle name="Normal 5 20 3 2 5" xfId="15236" xr:uid="{43230FED-E907-4E14-B614-1489D1E0BBD7}"/>
    <cellStyle name="Normal 5 20 3 3" xfId="15237" xr:uid="{6F1021F0-D9AE-476F-B6B8-167AA29E039B}"/>
    <cellStyle name="Normal 5 20 3 3 2" xfId="15238" xr:uid="{4598706E-1C09-4FB4-ADC0-7FBA18D22F2A}"/>
    <cellStyle name="Normal 5 20 3 4" xfId="15239" xr:uid="{9DF43B4E-7B3C-41EA-A6CD-A6A78F7FD159}"/>
    <cellStyle name="Normal 5 20 3 5" xfId="15240" xr:uid="{B916FF40-C5C5-41B2-A428-48298E436585}"/>
    <cellStyle name="Normal 5 20 3 6" xfId="15241" xr:uid="{18A472D7-DD77-4461-8172-C3061ECAB4CC}"/>
    <cellStyle name="Normal 5 20 3 7" xfId="15242" xr:uid="{98E123AE-B810-486A-8982-E162D3C72DED}"/>
    <cellStyle name="Normal 5 20 3 8" xfId="15243" xr:uid="{E629913F-90C3-4B5D-9353-021EF9F577DE}"/>
    <cellStyle name="Normal 5 20 3 9" xfId="15244" xr:uid="{A00B9024-BAA8-460D-90BD-F4B1413C71F9}"/>
    <cellStyle name="Normal 5 20 4" xfId="15245" xr:uid="{5DACD3E3-0A30-463B-933E-514384EF25D7}"/>
    <cellStyle name="Normal 5 20 4 2" xfId="15246" xr:uid="{9E35D551-709E-4BA8-A5F8-38C6085685F3}"/>
    <cellStyle name="Normal 5 20 4 2 2" xfId="15247" xr:uid="{DC5F46CE-9B51-49E3-AB9E-95FBF792ECCA}"/>
    <cellStyle name="Normal 5 20 4 3" xfId="15248" xr:uid="{9A444CAC-823D-4F2F-B800-D716BE2711B4}"/>
    <cellStyle name="Normal 5 20 4 4" xfId="15249" xr:uid="{25C7DB01-F726-4EED-893C-26DD0CDED2A9}"/>
    <cellStyle name="Normal 5 20 4 5" xfId="15250" xr:uid="{747BF2B8-36E9-4C2E-96ED-BE988E88D630}"/>
    <cellStyle name="Normal 5 20 5" xfId="15251" xr:uid="{E319708F-EA57-440F-8D95-CC64306BA69B}"/>
    <cellStyle name="Normal 5 20 5 2" xfId="15252" xr:uid="{D935616F-EE25-421C-9125-19028685F15B}"/>
    <cellStyle name="Normal 5 20 6" xfId="15253" xr:uid="{90835977-D42E-4B19-88AD-27CAA5E67E2D}"/>
    <cellStyle name="Normal 5 20 7" xfId="15254" xr:uid="{A2A49F8B-3BF7-4C69-9AFD-F4CB58816775}"/>
    <cellStyle name="Normal 5 20 8" xfId="15255" xr:uid="{D68CA38B-80C6-43C6-B729-EAB62F11F8A9}"/>
    <cellStyle name="Normal 5 20 9" xfId="15256" xr:uid="{746007C3-686A-43EC-95E6-BDD0CEF66688}"/>
    <cellStyle name="Normal 5 21" xfId="15257" xr:uid="{DF1338ED-E1F2-4F90-A4BD-D1ADF8CC1047}"/>
    <cellStyle name="Normal 5 21 10" xfId="15258" xr:uid="{8948B7B8-87A6-40BD-A6D3-18E52ECED3C0}"/>
    <cellStyle name="Normal 5 21 11" xfId="15259" xr:uid="{40FB62E7-D94C-487E-9256-7F6E4F8590F0}"/>
    <cellStyle name="Normal 5 21 12" xfId="15260" xr:uid="{EBC4D79A-C4D5-4784-ADDD-800056EDF8D8}"/>
    <cellStyle name="Normal 5 21 13" xfId="15261" xr:uid="{C502A2F0-C757-4A27-9B0F-1D4AEF8537D6}"/>
    <cellStyle name="Normal 5 21 14" xfId="15262" xr:uid="{44ABE63D-54EF-4CCA-98E6-8C8B9E770CDD}"/>
    <cellStyle name="Normal 5 21 2" xfId="15263" xr:uid="{1AC20E72-3A89-4F97-A642-F8F9872E21FA}"/>
    <cellStyle name="Normal 5 21 2 10" xfId="15264" xr:uid="{59ED4D94-255E-498B-A06E-11D3D26A010B}"/>
    <cellStyle name="Normal 5 21 2 11" xfId="15265" xr:uid="{A9C2A032-3F9B-43F3-936B-736FD822F50F}"/>
    <cellStyle name="Normal 5 21 2 12" xfId="15266" xr:uid="{6CDAF69E-3505-45A6-83EF-CBF1ECD74574}"/>
    <cellStyle name="Normal 5 21 2 2" xfId="15267" xr:uid="{2026F3F7-7AAC-41DA-A850-37CB2F7B16F0}"/>
    <cellStyle name="Normal 5 21 2 2 10" xfId="15268" xr:uid="{D74B0581-AAE1-4BDC-A74E-AD160ADEE64E}"/>
    <cellStyle name="Normal 5 21 2 2 11" xfId="15269" xr:uid="{C1F1A430-E248-412F-8D0C-41EA87A399AF}"/>
    <cellStyle name="Normal 5 21 2 2 2" xfId="15270" xr:uid="{1D53931F-E2DA-407F-805F-C861DD91060B}"/>
    <cellStyle name="Normal 5 21 2 2 2 2" xfId="15271" xr:uid="{BE303317-9619-44AF-A985-B13F7265C480}"/>
    <cellStyle name="Normal 5 21 2 2 2 2 2" xfId="15272" xr:uid="{3213B17B-96FB-4E7F-9178-13D59A8F8617}"/>
    <cellStyle name="Normal 5 21 2 2 2 3" xfId="15273" xr:uid="{98884A2C-685F-44E9-BD52-1803DAB77CE9}"/>
    <cellStyle name="Normal 5 21 2 2 2 4" xfId="15274" xr:uid="{88E1F310-9F7B-4557-A9F2-55C0DD258272}"/>
    <cellStyle name="Normal 5 21 2 2 2 5" xfId="15275" xr:uid="{B62D6F21-ABA4-4560-8A62-839AAF70B31D}"/>
    <cellStyle name="Normal 5 21 2 2 3" xfId="15276" xr:uid="{64693554-6AE3-471E-BD16-4E22FFAD3D8F}"/>
    <cellStyle name="Normal 5 21 2 2 3 2" xfId="15277" xr:uid="{B2382975-032E-40ED-9C39-C27781F92F40}"/>
    <cellStyle name="Normal 5 21 2 2 4" xfId="15278" xr:uid="{25DFD6C6-6C24-4A1D-8F7F-C54762DA872A}"/>
    <cellStyle name="Normal 5 21 2 2 5" xfId="15279" xr:uid="{2D73ADE0-7751-4226-9CFC-5D7FB0EAC1FB}"/>
    <cellStyle name="Normal 5 21 2 2 6" xfId="15280" xr:uid="{619F8B5E-D306-438A-B2F2-1DC79A73FCBF}"/>
    <cellStyle name="Normal 5 21 2 2 7" xfId="15281" xr:uid="{67918105-9416-4493-A7A6-A322D6727BDB}"/>
    <cellStyle name="Normal 5 21 2 2 8" xfId="15282" xr:uid="{203FE985-77C3-4529-A178-B915A0466C79}"/>
    <cellStyle name="Normal 5 21 2 2 9" xfId="15283" xr:uid="{B3ED67F9-F483-402D-AF06-7BD7E97AF1E7}"/>
    <cellStyle name="Normal 5 21 2 3" xfId="15284" xr:uid="{EBA56578-0DE2-4BD0-A8E4-A637E4BA38B4}"/>
    <cellStyle name="Normal 5 21 2 3 2" xfId="15285" xr:uid="{874884B9-4743-402C-8DDE-4E1B8E306DCB}"/>
    <cellStyle name="Normal 5 21 2 3 2 2" xfId="15286" xr:uid="{AB5C4D3F-477D-4202-BFB6-C601B9CBB0C4}"/>
    <cellStyle name="Normal 5 21 2 3 3" xfId="15287" xr:uid="{CC6F3818-6C4C-41A1-94D0-7C9A6CCA9F13}"/>
    <cellStyle name="Normal 5 21 2 3 4" xfId="15288" xr:uid="{53C44783-29BB-45CC-A607-6A080F2EDD96}"/>
    <cellStyle name="Normal 5 21 2 3 5" xfId="15289" xr:uid="{625A8474-C19E-4227-96D3-1AAFCE4B828A}"/>
    <cellStyle name="Normal 5 21 2 4" xfId="15290" xr:uid="{41945127-EE90-4CFB-AA6D-DCB3A32AF156}"/>
    <cellStyle name="Normal 5 21 2 4 2" xfId="15291" xr:uid="{37D0EC61-CC00-402E-9557-F47668B50608}"/>
    <cellStyle name="Normal 5 21 2 5" xfId="15292" xr:uid="{5B415A47-1555-43B7-92A6-D55D84F1924E}"/>
    <cellStyle name="Normal 5 21 2 6" xfId="15293" xr:uid="{7E17BF6D-BAE3-476D-9FE6-D9106B3754E5}"/>
    <cellStyle name="Normal 5 21 2 7" xfId="15294" xr:uid="{31D01C5E-96E7-4D16-B172-7499B7A0C249}"/>
    <cellStyle name="Normal 5 21 2 8" xfId="15295" xr:uid="{B08EDBE4-8E89-4A75-8547-EF84905189C9}"/>
    <cellStyle name="Normal 5 21 2 9" xfId="15296" xr:uid="{5DE56D0F-4BB8-41B7-A1AD-E01BBCA4032B}"/>
    <cellStyle name="Normal 5 21 3" xfId="15297" xr:uid="{2EA642AE-18A5-4437-81D7-00965816C208}"/>
    <cellStyle name="Normal 5 21 3 10" xfId="15298" xr:uid="{79D81B75-EA44-43DA-88AB-748994C471A3}"/>
    <cellStyle name="Normal 5 21 3 11" xfId="15299" xr:uid="{5C3FC8A8-79E5-446C-AD48-5E0ED305B6C3}"/>
    <cellStyle name="Normal 5 21 3 2" xfId="15300" xr:uid="{6DDEED68-D3BB-4526-9774-AD6CE667A3D8}"/>
    <cellStyle name="Normal 5 21 3 2 2" xfId="15301" xr:uid="{8E171037-1334-4326-80DD-E8C5F39E4143}"/>
    <cellStyle name="Normal 5 21 3 2 2 2" xfId="15302" xr:uid="{7E0F7C45-D3CF-4C1A-BFD5-B227352879A1}"/>
    <cellStyle name="Normal 5 21 3 2 3" xfId="15303" xr:uid="{CB854568-265D-4212-AD40-6A7A0AA5BF76}"/>
    <cellStyle name="Normal 5 21 3 2 4" xfId="15304" xr:uid="{6FEC89A1-CE41-40A9-A9D0-FA3CD06BB44C}"/>
    <cellStyle name="Normal 5 21 3 2 5" xfId="15305" xr:uid="{7A9336B2-3AFE-430B-8088-D83DC80FD293}"/>
    <cellStyle name="Normal 5 21 3 3" xfId="15306" xr:uid="{20B7C9D0-ABDB-4E5F-A273-E360A81F3EFB}"/>
    <cellStyle name="Normal 5 21 3 3 2" xfId="15307" xr:uid="{1E53847D-7B68-4042-8A70-7AF80FFC3A78}"/>
    <cellStyle name="Normal 5 21 3 4" xfId="15308" xr:uid="{C7DDB9D9-01F2-484F-BA74-B570A7556049}"/>
    <cellStyle name="Normal 5 21 3 5" xfId="15309" xr:uid="{9638E079-9124-4EFD-9F2E-908DE13AEA07}"/>
    <cellStyle name="Normal 5 21 3 6" xfId="15310" xr:uid="{83C760CB-1AA1-49B7-97C3-99AC9779AB96}"/>
    <cellStyle name="Normal 5 21 3 7" xfId="15311" xr:uid="{6A951673-C25C-447B-A738-C07CE0E5E4D8}"/>
    <cellStyle name="Normal 5 21 3 8" xfId="15312" xr:uid="{EC24C41F-642D-40CF-A34B-6B98D587CE64}"/>
    <cellStyle name="Normal 5 21 3 9" xfId="15313" xr:uid="{AE97F94A-685F-49FE-97AE-E18795679B76}"/>
    <cellStyle name="Normal 5 21 4" xfId="15314" xr:uid="{76733859-ACC8-4451-B3FD-0F31627C3A3F}"/>
    <cellStyle name="Normal 5 21 4 2" xfId="15315" xr:uid="{3B354B7D-B64D-4110-82BC-A0CF11EA4330}"/>
    <cellStyle name="Normal 5 21 4 2 2" xfId="15316" xr:uid="{B30D10C2-D686-4CD9-A333-68E17A059818}"/>
    <cellStyle name="Normal 5 21 4 3" xfId="15317" xr:uid="{F6C799A2-87A7-4780-840F-ED3283162AA5}"/>
    <cellStyle name="Normal 5 21 4 4" xfId="15318" xr:uid="{073BEECF-C38E-4A1E-9E16-86D6A059BB50}"/>
    <cellStyle name="Normal 5 21 4 5" xfId="15319" xr:uid="{3006DEF0-8C06-4A0F-80BB-D29A5CF73AFD}"/>
    <cellStyle name="Normal 5 21 5" xfId="15320" xr:uid="{C8F9A319-4F98-41F4-9DC5-68B7B7936698}"/>
    <cellStyle name="Normal 5 21 5 2" xfId="15321" xr:uid="{873B51E4-5E1E-4127-8413-D985BB4856A7}"/>
    <cellStyle name="Normal 5 21 6" xfId="15322" xr:uid="{9FB0594B-122E-4441-B5C6-341B7009732F}"/>
    <cellStyle name="Normal 5 21 7" xfId="15323" xr:uid="{BD3AFC6B-8603-43F0-A2A6-403CCF137A50}"/>
    <cellStyle name="Normal 5 21 8" xfId="15324" xr:uid="{2510FB7C-24AC-4476-8331-BA77E08E536C}"/>
    <cellStyle name="Normal 5 21 9" xfId="15325" xr:uid="{6CE95626-D381-4E2A-81F3-580D61DACF42}"/>
    <cellStyle name="Normal 5 22" xfId="15326" xr:uid="{799F1FA9-545C-407A-A8EA-B40A8CC46C1A}"/>
    <cellStyle name="Normal 5 22 2" xfId="15327" xr:uid="{E9DE2959-5805-4F1D-8D0C-0C45ABAE1352}"/>
    <cellStyle name="Normal 5 23" xfId="15328" xr:uid="{39C3DCBB-D6C9-4A28-951D-1685DA75EA3A}"/>
    <cellStyle name="Normal 5 23 10" xfId="15329" xr:uid="{E4A0844D-55C2-4EFC-80BE-0CF108E54F6C}"/>
    <cellStyle name="Normal 5 23 11" xfId="15330" xr:uid="{BE7B8F1A-A152-4B9C-AB90-5A3CBE75DDF9}"/>
    <cellStyle name="Normal 5 23 12" xfId="15331" xr:uid="{E0A353E7-CDEF-4F72-9005-C614E335BE2E}"/>
    <cellStyle name="Normal 5 23 13" xfId="15332" xr:uid="{26643A49-C70C-4E2E-A26C-A56730207D84}"/>
    <cellStyle name="Normal 5 23 2" xfId="15333" xr:uid="{829A110A-9920-44AB-A25D-BD3050B92446}"/>
    <cellStyle name="Normal 5 23 2 10" xfId="15334" xr:uid="{5C8D2A01-691F-4326-BA6E-3EAE3262938C}"/>
    <cellStyle name="Normal 5 23 2 11" xfId="15335" xr:uid="{33FC501A-27FF-4904-BF00-BE2AF84CAF53}"/>
    <cellStyle name="Normal 5 23 2 2" xfId="15336" xr:uid="{EEBD30FB-7C09-493C-B996-F1A98ED72B86}"/>
    <cellStyle name="Normal 5 23 2 2 2" xfId="15337" xr:uid="{37EDCBBE-39BA-466F-AF68-127E6D3399B0}"/>
    <cellStyle name="Normal 5 23 2 2 2 2" xfId="15338" xr:uid="{D7CB2DC0-3A0D-4B4C-8633-EE8156EC3D75}"/>
    <cellStyle name="Normal 5 23 2 2 3" xfId="15339" xr:uid="{9584B79C-2F44-4681-BD3D-D97E969387F8}"/>
    <cellStyle name="Normal 5 23 2 2 4" xfId="15340" xr:uid="{3D0F47DF-AD96-4B87-B0D6-96D6069ACA9F}"/>
    <cellStyle name="Normal 5 23 2 2 5" xfId="15341" xr:uid="{16EF09DF-2F8E-4AB8-9741-186061BAA62F}"/>
    <cellStyle name="Normal 5 23 2 3" xfId="15342" xr:uid="{78C94430-9140-43B8-9113-A3FB0B7F0411}"/>
    <cellStyle name="Normal 5 23 2 3 2" xfId="15343" xr:uid="{24B7E002-EEB3-4118-90AB-0C2ACA473323}"/>
    <cellStyle name="Normal 5 23 2 4" xfId="15344" xr:uid="{477B7B59-6D3D-4A31-B02A-EFBC9861F6F3}"/>
    <cellStyle name="Normal 5 23 2 5" xfId="15345" xr:uid="{C120BD40-6C5B-4046-B970-695BC342F71A}"/>
    <cellStyle name="Normal 5 23 2 6" xfId="15346" xr:uid="{F509A957-7E34-4979-8B59-2D53CBDF7D92}"/>
    <cellStyle name="Normal 5 23 2 7" xfId="15347" xr:uid="{1F333A2C-6B89-4264-9C48-8E626EF8FBFF}"/>
    <cellStyle name="Normal 5 23 2 8" xfId="15348" xr:uid="{6B0835E0-3BCD-4B14-B981-4C53EB89AA74}"/>
    <cellStyle name="Normal 5 23 2 9" xfId="15349" xr:uid="{B1D51D97-BEAF-495F-8E65-40B30ED6EC72}"/>
    <cellStyle name="Normal 5 23 3" xfId="15350" xr:uid="{0DE59556-8783-49CE-B186-25C7310B3564}"/>
    <cellStyle name="Normal 5 23 3 2" xfId="15351" xr:uid="{C6D19DB8-E619-4160-9B1E-117D7C588420}"/>
    <cellStyle name="Normal 5 23 3 2 2" xfId="15352" xr:uid="{BD5773C1-3297-4866-A531-CDD6F81802FD}"/>
    <cellStyle name="Normal 5 23 3 3" xfId="15353" xr:uid="{07C6D4CF-1A39-4608-AE6A-9DFECBB3F429}"/>
    <cellStyle name="Normal 5 23 3 4" xfId="15354" xr:uid="{76E1233F-5451-4163-A31F-FC889D6D1F8B}"/>
    <cellStyle name="Normal 5 23 3 5" xfId="15355" xr:uid="{7680A09A-AE7E-4EA8-ADBE-14CC1B5AE4CE}"/>
    <cellStyle name="Normal 5 23 4" xfId="15356" xr:uid="{2DCAA8A5-EFD8-44AF-996A-D61C6487F4C4}"/>
    <cellStyle name="Normal 5 23 4 2" xfId="15357" xr:uid="{432FF7DF-0081-4383-A892-D809B939CD03}"/>
    <cellStyle name="Normal 5 23 5" xfId="15358" xr:uid="{5F055F3F-9B80-4618-991E-209F085D3BCC}"/>
    <cellStyle name="Normal 5 23 6" xfId="15359" xr:uid="{17B8A0B2-51B5-4E82-B3DE-FCA66CB95239}"/>
    <cellStyle name="Normal 5 23 7" xfId="15360" xr:uid="{FAD32DCA-BE40-4394-8FE8-ACB8DDC7361D}"/>
    <cellStyle name="Normal 5 23 8" xfId="15361" xr:uid="{51C29CF0-640F-4800-99E1-90EB56266C60}"/>
    <cellStyle name="Normal 5 23 9" xfId="15362" xr:uid="{6F6619FB-B135-4941-B4BC-79C9181CCE64}"/>
    <cellStyle name="Normal 5 24" xfId="15363" xr:uid="{F3FF7595-4224-47FC-A30F-8F89B418AFDE}"/>
    <cellStyle name="Normal 5 24 10" xfId="15364" xr:uid="{81332681-1B16-4058-B9EA-FBF0C305B2A5}"/>
    <cellStyle name="Normal 5 24 11" xfId="15365" xr:uid="{512B1A96-44D6-4EA0-9183-2D7611B045D4}"/>
    <cellStyle name="Normal 5 24 2" xfId="15366" xr:uid="{3DBCEC7D-E62F-4B41-98C4-C7DE2EFB7849}"/>
    <cellStyle name="Normal 5 24 2 2" xfId="15367" xr:uid="{719A2CFF-71CE-4465-A248-2C594EE4C8F8}"/>
    <cellStyle name="Normal 5 24 2 2 2" xfId="15368" xr:uid="{D3DF4BF3-58DD-4091-AB1D-684ECA813D44}"/>
    <cellStyle name="Normal 5 24 2 3" xfId="15369" xr:uid="{3DA5F7B7-CCE2-4823-8F92-5B53790071D4}"/>
    <cellStyle name="Normal 5 24 2 4" xfId="15370" xr:uid="{CF4AED40-076E-4391-B815-A916EBAC1FD5}"/>
    <cellStyle name="Normal 5 24 2 5" xfId="15371" xr:uid="{1A1065AA-036D-4409-9E65-4B277C7EF7FB}"/>
    <cellStyle name="Normal 5 24 3" xfId="15372" xr:uid="{889473B4-86E4-4A2A-AAA6-5E0D6CE41F9A}"/>
    <cellStyle name="Normal 5 24 3 2" xfId="15373" xr:uid="{2359CF3A-3F76-426B-B029-830CC8E073D8}"/>
    <cellStyle name="Normal 5 24 4" xfId="15374" xr:uid="{30EE0FB5-7EE1-4BAC-89FC-187CFA22C6F1}"/>
    <cellStyle name="Normal 5 24 5" xfId="15375" xr:uid="{584C40DD-A39D-4E81-9227-FE0E4FBF9441}"/>
    <cellStyle name="Normal 5 24 6" xfId="15376" xr:uid="{57CAA863-3E5F-4D3D-BAEF-09C115109F42}"/>
    <cellStyle name="Normal 5 24 7" xfId="15377" xr:uid="{CDDED219-C020-4223-844C-534712CF982C}"/>
    <cellStyle name="Normal 5 24 8" xfId="15378" xr:uid="{E3D8F340-3164-4BBA-8939-CA5AA9465AFB}"/>
    <cellStyle name="Normal 5 24 9" xfId="15379" xr:uid="{9D10C0E7-5A7D-4799-868A-B06BB3D8EEAA}"/>
    <cellStyle name="Normal 5 25" xfId="15380" xr:uid="{40C1EB17-428A-435D-81BD-34BB77269F67}"/>
    <cellStyle name="Normal 5 25 2" xfId="15381" xr:uid="{687037CA-C92D-4CB6-A86B-CAE2575474EC}"/>
    <cellStyle name="Normal 5 25 2 2" xfId="15382" xr:uid="{90CA2FE8-7EF0-44A9-B611-91371C2D866B}"/>
    <cellStyle name="Normal 5 25 3" xfId="15383" xr:uid="{9BECA092-0F37-40A9-9762-6A998AD8C56A}"/>
    <cellStyle name="Normal 5 25 4" xfId="15384" xr:uid="{997FE996-BBF0-4756-958E-D94553E47F37}"/>
    <cellStyle name="Normal 5 25 5" xfId="15385" xr:uid="{51A456C8-AA79-412F-A7B9-09BDB85C674A}"/>
    <cellStyle name="Normal 5 26" xfId="15386" xr:uid="{09AF7B29-E851-42DC-AF7B-734EFC3C8759}"/>
    <cellStyle name="Normal 5 26 2" xfId="15387" xr:uid="{B77413AD-1B24-496A-BA14-467076F64820}"/>
    <cellStyle name="Normal 5 27" xfId="15388" xr:uid="{A57414E0-90D1-4F41-B31C-B36B6E3D7F0B}"/>
    <cellStyle name="Normal 5 28" xfId="15389" xr:uid="{8BD14062-7906-4A96-8E79-51922305A503}"/>
    <cellStyle name="Normal 5 29" xfId="15390" xr:uid="{AB951FED-4DF3-4533-97AC-A617AD732F00}"/>
    <cellStyle name="Normal 5 3" xfId="15391" xr:uid="{0D4A6DF9-CE3E-498B-8009-EF303DFCE5D6}"/>
    <cellStyle name="Normal 5 3 10" xfId="15392" xr:uid="{05094571-3597-454E-8A92-421B0BF9664C}"/>
    <cellStyle name="Normal 5 3 11" xfId="15393" xr:uid="{66B62B76-A170-41FC-A0BA-4E006FA7C5F6}"/>
    <cellStyle name="Normal 5 3 12" xfId="15394" xr:uid="{CF5CEB61-B655-4DD6-9F75-B9A53B7821DF}"/>
    <cellStyle name="Normal 5 3 13" xfId="15395" xr:uid="{6858CBF5-8013-462D-B462-AB484F28395B}"/>
    <cellStyle name="Normal 5 3 14" xfId="15396" xr:uid="{F2C2D524-E8E5-45D9-9BE3-3D6462E3216B}"/>
    <cellStyle name="Normal 5 3 2" xfId="15397" xr:uid="{6BE33D41-A837-4621-89B1-6C3F0F96420C}"/>
    <cellStyle name="Normal 5 3 2 10" xfId="15398" xr:uid="{4C40042C-32D9-482E-8450-E6E997FB3C60}"/>
    <cellStyle name="Normal 5 3 2 11" xfId="15399" xr:uid="{003DB917-E77F-424F-A602-CBA399508F95}"/>
    <cellStyle name="Normal 5 3 2 12" xfId="15400" xr:uid="{1D111352-E256-4594-B564-FBCB293058DE}"/>
    <cellStyle name="Normal 5 3 2 13" xfId="15401" xr:uid="{77622223-12D2-4020-941B-50DBF4AE571C}"/>
    <cellStyle name="Normal 5 3 2 2" xfId="15402" xr:uid="{6D12C850-EB91-4DEE-A617-4A2A2C7A0AAA}"/>
    <cellStyle name="Normal 5 3 2 2 10" xfId="15403" xr:uid="{0BDE9C6F-E950-4F53-A4FA-B98BD0E0B242}"/>
    <cellStyle name="Normal 5 3 2 2 11" xfId="15404" xr:uid="{CFD09D8F-FD53-4F59-A07F-6C855B529B44}"/>
    <cellStyle name="Normal 5 3 2 2 2" xfId="15405" xr:uid="{44730AA1-DA26-43F2-A260-16E65AD19C61}"/>
    <cellStyle name="Normal 5 3 2 2 2 2" xfId="15406" xr:uid="{C6CD7E35-357D-43DD-8322-3971D65365D2}"/>
    <cellStyle name="Normal 5 3 2 2 2 2 2" xfId="15407" xr:uid="{B8C796F6-0D6C-49FB-9578-7ADC0CA2115A}"/>
    <cellStyle name="Normal 5 3 2 2 2 3" xfId="15408" xr:uid="{8930C67C-A0CD-4AC3-93B0-A590E5B06627}"/>
    <cellStyle name="Normal 5 3 2 2 2 4" xfId="15409" xr:uid="{9570DFAC-8AEA-483C-AB2C-F1F4B6C3519B}"/>
    <cellStyle name="Normal 5 3 2 2 2 5" xfId="15410" xr:uid="{E445DD0D-B30D-445E-8A75-D4AC4609CEC7}"/>
    <cellStyle name="Normal 5 3 2 2 3" xfId="15411" xr:uid="{6B61EB61-D3D7-49B5-A115-9DB0AA3BC235}"/>
    <cellStyle name="Normal 5 3 2 2 3 2" xfId="15412" xr:uid="{CFD3C6DF-0750-402C-862C-2C932EF5AD98}"/>
    <cellStyle name="Normal 5 3 2 2 4" xfId="15413" xr:uid="{50ADC642-3631-4B71-B0CD-53D84E1B4219}"/>
    <cellStyle name="Normal 5 3 2 2 5" xfId="15414" xr:uid="{3D8ED409-CB7E-4B54-99EE-0723432F7F30}"/>
    <cellStyle name="Normal 5 3 2 2 6" xfId="15415" xr:uid="{E96FA6F8-F2A9-4A26-8F8B-415D9DB8F326}"/>
    <cellStyle name="Normal 5 3 2 2 7" xfId="15416" xr:uid="{7C589E7A-17C2-4DB4-9FFB-BB96B3619C49}"/>
    <cellStyle name="Normal 5 3 2 2 8" xfId="15417" xr:uid="{1663D433-E44F-41B5-99DA-F7FAF89121F8}"/>
    <cellStyle name="Normal 5 3 2 2 9" xfId="15418" xr:uid="{722ADCCC-6F77-4AEB-A900-7F41A5566F48}"/>
    <cellStyle name="Normal 5 3 2 3" xfId="15419" xr:uid="{52DFBC9C-5CBD-416E-8333-52B07E26F6D0}"/>
    <cellStyle name="Normal 5 3 2 3 2" xfId="15420" xr:uid="{4005AB16-3CF2-4D13-9A1A-B7EDE691DC20}"/>
    <cellStyle name="Normal 5 3 2 3 2 2" xfId="15421" xr:uid="{9F5E3204-5B98-4927-9711-5156F93F00ED}"/>
    <cellStyle name="Normal 5 3 2 3 3" xfId="15422" xr:uid="{FD1F07C2-BE1B-4C91-8AE3-45A481F892EC}"/>
    <cellStyle name="Normal 5 3 2 3 4" xfId="15423" xr:uid="{63FC42BE-C0B1-4801-A391-2E21A41B051D}"/>
    <cellStyle name="Normal 5 3 2 3 5" xfId="15424" xr:uid="{7511B9BF-CA16-4E54-8D18-2C6EDB027003}"/>
    <cellStyle name="Normal 5 3 2 4" xfId="15425" xr:uid="{C1361474-8504-45CD-9232-BAB7487045C5}"/>
    <cellStyle name="Normal 5 3 2 4 2" xfId="15426" xr:uid="{DF5679F9-8815-409D-86BF-119FB43818D3}"/>
    <cellStyle name="Normal 5 3 2 5" xfId="15427" xr:uid="{16C2A494-9E7C-4772-99D6-1F7FAFF1C04D}"/>
    <cellStyle name="Normal 5 3 2 6" xfId="15428" xr:uid="{DFC04590-6390-49D4-9199-D2E235023346}"/>
    <cellStyle name="Normal 5 3 2 7" xfId="15429" xr:uid="{0B86F94C-DDEB-444F-81B8-4D0C83D702C1}"/>
    <cellStyle name="Normal 5 3 2 8" xfId="15430" xr:uid="{06F767E7-BF19-4601-B1CF-B47BE3C1143E}"/>
    <cellStyle name="Normal 5 3 2 9" xfId="15431" xr:uid="{6DC27CE6-47BF-4F0A-93B1-B9900220CD8E}"/>
    <cellStyle name="Normal 5 3 3" xfId="15432" xr:uid="{05F7E519-3557-415E-8F81-DC88D6DC6466}"/>
    <cellStyle name="Normal 5 3 3 10" xfId="15433" xr:uid="{0E428ECA-087C-4AAC-A609-2865A5236243}"/>
    <cellStyle name="Normal 5 3 3 11" xfId="15434" xr:uid="{977F6C18-D85D-46BE-ACEC-873052795BAE}"/>
    <cellStyle name="Normal 5 3 3 2" xfId="15435" xr:uid="{0BFFE82C-6A24-4C18-A7DC-0578C4AC7B4D}"/>
    <cellStyle name="Normal 5 3 3 2 2" xfId="15436" xr:uid="{2652C096-2E1E-46D6-AE6A-F8A8A1DF5CDC}"/>
    <cellStyle name="Normal 5 3 3 2 2 2" xfId="15437" xr:uid="{2811BA45-A350-45AD-ADA0-32393D1B5F1B}"/>
    <cellStyle name="Normal 5 3 3 2 3" xfId="15438" xr:uid="{16F1B464-6B47-40F6-81A8-B1F39344D75C}"/>
    <cellStyle name="Normal 5 3 3 2 4" xfId="15439" xr:uid="{EB67C6E4-9440-4611-8519-446FA57DDAC9}"/>
    <cellStyle name="Normal 5 3 3 2 5" xfId="15440" xr:uid="{ECE0E3B7-C6BC-4921-8B0B-7303311BBBBD}"/>
    <cellStyle name="Normal 5 3 3 3" xfId="15441" xr:uid="{7FEB5760-E83C-4790-9283-1D596016A154}"/>
    <cellStyle name="Normal 5 3 3 3 2" xfId="15442" xr:uid="{ED66EA6B-1E61-4480-8207-A69AD9BB2CB8}"/>
    <cellStyle name="Normal 5 3 3 4" xfId="15443" xr:uid="{E444916A-9790-46E9-B3AB-7D1F624FAF97}"/>
    <cellStyle name="Normal 5 3 3 5" xfId="15444" xr:uid="{C51E9211-2360-42CE-9B5F-C21E0B1069DF}"/>
    <cellStyle name="Normal 5 3 3 6" xfId="15445" xr:uid="{0F153D07-B41C-4E55-BD91-0294CD52BE7E}"/>
    <cellStyle name="Normal 5 3 3 7" xfId="15446" xr:uid="{88B9C31B-138C-4EBB-B17D-749C0603C2C1}"/>
    <cellStyle name="Normal 5 3 3 8" xfId="15447" xr:uid="{FFC27356-FFFB-4C4F-8C2A-024EA0811394}"/>
    <cellStyle name="Normal 5 3 3 9" xfId="15448" xr:uid="{73597D5C-3749-42EA-ACCB-FA912E2EB81E}"/>
    <cellStyle name="Normal 5 3 4" xfId="15449" xr:uid="{7583A4B1-409F-451B-BCED-8E12C0A8F1D4}"/>
    <cellStyle name="Normal 5 3 4 2" xfId="15450" xr:uid="{AF31D33B-179B-4343-A80A-294F610960E2}"/>
    <cellStyle name="Normal 5 3 4 2 2" xfId="15451" xr:uid="{52F89D1F-9E06-4034-90FE-DAEB994BEEB7}"/>
    <cellStyle name="Normal 5 3 4 3" xfId="15452" xr:uid="{9F0949C4-B1C3-4DED-B690-EAC77DD37592}"/>
    <cellStyle name="Normal 5 3 4 4" xfId="15453" xr:uid="{4B14D40C-B3FB-4C18-830E-3C9DBA321CB9}"/>
    <cellStyle name="Normal 5 3 4 5" xfId="15454" xr:uid="{1F6908A6-A2A8-4525-8013-0028CDFB89FA}"/>
    <cellStyle name="Normal 5 3 5" xfId="15455" xr:uid="{B6DDDBE7-C406-47C3-BDDD-8B70D0DBC404}"/>
    <cellStyle name="Normal 5 3 5 2" xfId="15456" xr:uid="{D8CD04B0-010C-43D1-94E6-95A990677EBF}"/>
    <cellStyle name="Normal 5 3 6" xfId="15457" xr:uid="{2D2DDEA5-FF4E-4CD2-9654-6ADFB118D845}"/>
    <cellStyle name="Normal 5 3 7" xfId="15458" xr:uid="{020C71AD-700A-4D68-8DBB-93BD793EE053}"/>
    <cellStyle name="Normal 5 3 8" xfId="15459" xr:uid="{B367D897-8FA2-4ABC-A105-B704317B7EB0}"/>
    <cellStyle name="Normal 5 3 9" xfId="15460" xr:uid="{47D281D4-4787-4C14-A687-81775B1127A8}"/>
    <cellStyle name="Normal 5 30" xfId="15461" xr:uid="{39B872C2-16E2-4614-9502-3BA73371573F}"/>
    <cellStyle name="Normal 5 31" xfId="15462" xr:uid="{FF3BBFD4-AE6A-400D-A421-E82ABB4BD8E1}"/>
    <cellStyle name="Normal 5 32" xfId="15463" xr:uid="{5F7518D1-D126-461B-9FF6-902314AF940B}"/>
    <cellStyle name="Normal 5 33" xfId="15464" xr:uid="{03496D0A-471D-4B57-8F98-F293650CDF28}"/>
    <cellStyle name="Normal 5 34" xfId="15465" xr:uid="{6CFD7B77-0EC5-4A07-BEAB-67936377561F}"/>
    <cellStyle name="Normal 5 35" xfId="15466" xr:uid="{1DBFDB74-09EC-4ACF-BD5E-BCDEF6CCE4FB}"/>
    <cellStyle name="Normal 5 36" xfId="15467" xr:uid="{8B7A5F3C-5E29-4075-954F-F0C3431A6492}"/>
    <cellStyle name="Normal 5 37" xfId="15468" xr:uid="{7BCA7780-0AF6-410C-ADD4-BFBA4E06926A}"/>
    <cellStyle name="Normal 5 38" xfId="15469" xr:uid="{46B8A072-FED0-41DB-9EB5-1231834072D2}"/>
    <cellStyle name="Normal 5 39" xfId="15470" xr:uid="{3EEA804F-2D16-4AB2-823F-245D5D6DCCAC}"/>
    <cellStyle name="Normal 5 4" xfId="15471" xr:uid="{CAD1AC7E-2F57-4E55-8093-222925EB9C31}"/>
    <cellStyle name="Normal 5 4 10" xfId="15472" xr:uid="{B2DE3AFB-B02A-45C1-890C-38F4AD2BE25C}"/>
    <cellStyle name="Normal 5 4 11" xfId="15473" xr:uid="{9D3A17DA-75A9-449E-9331-47D0DE60BB40}"/>
    <cellStyle name="Normal 5 4 12" xfId="15474" xr:uid="{B7F200BE-C70B-492E-8163-C7205A7423EE}"/>
    <cellStyle name="Normal 5 4 13" xfId="15475" xr:uid="{F8EFD82C-0C56-4218-976F-68483ABDBD70}"/>
    <cellStyle name="Normal 5 4 14" xfId="15476" xr:uid="{C97106B5-4ACB-4E4C-A045-0664FC4D3504}"/>
    <cellStyle name="Normal 5 4 15" xfId="15477" xr:uid="{B84FEF06-B1CF-42F5-8DC4-A415BD209AF7}"/>
    <cellStyle name="Normal 5 4 2" xfId="15478" xr:uid="{67EFFDF7-1DC8-4B2B-838A-145A29C8E890}"/>
    <cellStyle name="Normal 5 4 2 10" xfId="15479" xr:uid="{A1629F06-CCFA-4260-AAB0-9FA2A2F15485}"/>
    <cellStyle name="Normal 5 4 2 11" xfId="15480" xr:uid="{74A64888-F37D-4D64-B861-F93E7EC25A68}"/>
    <cellStyle name="Normal 5 4 2 12" xfId="15481" xr:uid="{2020973B-3DAF-48AA-A955-172C5A666AE7}"/>
    <cellStyle name="Normal 5 4 2 13" xfId="15482" xr:uid="{AE03A647-63BC-4429-B2C9-D847D29AE137}"/>
    <cellStyle name="Normal 5 4 2 2" xfId="15483" xr:uid="{07A71EDC-D39E-4F26-86B3-0319FDD34DE3}"/>
    <cellStyle name="Normal 5 4 2 2 10" xfId="15484" xr:uid="{41A4442F-BA5B-48A5-947C-3CC6A2347415}"/>
    <cellStyle name="Normal 5 4 2 2 11" xfId="15485" xr:uid="{EC9543B2-F8D7-4453-89C6-E1A69AE0B4D6}"/>
    <cellStyle name="Normal 5 4 2 2 2" xfId="15486" xr:uid="{8F8E35EA-32A2-4818-889E-3E322A202BD6}"/>
    <cellStyle name="Normal 5 4 2 2 2 2" xfId="15487" xr:uid="{84D6EB29-BBB8-4FCA-8F37-230ACF9F5D6F}"/>
    <cellStyle name="Normal 5 4 2 2 2 2 2" xfId="15488" xr:uid="{BF979824-816D-44FD-BDA9-F63AAF30D3D8}"/>
    <cellStyle name="Normal 5 4 2 2 2 3" xfId="15489" xr:uid="{601C8209-80C4-4DA2-9EC9-5F0C7F2F9C82}"/>
    <cellStyle name="Normal 5 4 2 2 2 4" xfId="15490" xr:uid="{B6CCBF25-4C3A-438E-A89D-E3227E5DF4AC}"/>
    <cellStyle name="Normal 5 4 2 2 2 5" xfId="15491" xr:uid="{DAA928BC-F231-4A4E-96BD-21671AC1B664}"/>
    <cellStyle name="Normal 5 4 2 2 3" xfId="15492" xr:uid="{46C6596F-B88F-4020-8229-3D184B718423}"/>
    <cellStyle name="Normal 5 4 2 2 3 2" xfId="15493" xr:uid="{109E6F58-6016-40B0-8CC9-7A0B529375B3}"/>
    <cellStyle name="Normal 5 4 2 2 4" xfId="15494" xr:uid="{4C9F2ADC-A188-4106-B07D-5833034B8680}"/>
    <cellStyle name="Normal 5 4 2 2 5" xfId="15495" xr:uid="{851FF47B-0AD4-4B39-B86E-FC65F14673C1}"/>
    <cellStyle name="Normal 5 4 2 2 6" xfId="15496" xr:uid="{A58CFBE9-A455-467B-AC0E-A7BA6A2F88A2}"/>
    <cellStyle name="Normal 5 4 2 2 7" xfId="15497" xr:uid="{A0E4705B-B02A-4AB8-99F3-03795E6CCCE9}"/>
    <cellStyle name="Normal 5 4 2 2 8" xfId="15498" xr:uid="{0ED84304-5519-47FE-B1D8-188E6BFF6F6F}"/>
    <cellStyle name="Normal 5 4 2 2 9" xfId="15499" xr:uid="{1441A6D1-08AA-4F68-8F00-A63CC45C15AF}"/>
    <cellStyle name="Normal 5 4 2 3" xfId="15500" xr:uid="{627092C7-49E2-44A4-92AF-2083112A45EE}"/>
    <cellStyle name="Normal 5 4 2 3 2" xfId="15501" xr:uid="{102D44C3-280F-49CC-BEEE-FE0007F0698C}"/>
    <cellStyle name="Normal 5 4 2 3 2 2" xfId="15502" xr:uid="{CD72C32E-5593-4223-91C0-B06D5275E2A0}"/>
    <cellStyle name="Normal 5 4 2 3 3" xfId="15503" xr:uid="{16E6C7C1-2772-464E-A568-2D85141BB49B}"/>
    <cellStyle name="Normal 5 4 2 3 4" xfId="15504" xr:uid="{E2FC1743-0673-456B-AE3C-773A0FC4485A}"/>
    <cellStyle name="Normal 5 4 2 3 5" xfId="15505" xr:uid="{C106DED1-4941-41F5-A7E3-3E06B3804F30}"/>
    <cellStyle name="Normal 5 4 2 4" xfId="15506" xr:uid="{CFA70657-DB19-4D07-B064-1DE0EED32987}"/>
    <cellStyle name="Normal 5 4 2 4 2" xfId="15507" xr:uid="{F265882E-6C5A-4E98-A0CB-DCBF41F89ECD}"/>
    <cellStyle name="Normal 5 4 2 5" xfId="15508" xr:uid="{4362AC10-1CA0-45C0-A41B-46C07C1B2CC2}"/>
    <cellStyle name="Normal 5 4 2 6" xfId="15509" xr:uid="{E8C186FE-52E1-430D-A1DC-E348D029DEF5}"/>
    <cellStyle name="Normal 5 4 2 7" xfId="15510" xr:uid="{CAA77809-8572-4E52-A4BF-B32F1B066435}"/>
    <cellStyle name="Normal 5 4 2 8" xfId="15511" xr:uid="{94974CB9-122A-4E0F-935D-09A0B78B7951}"/>
    <cellStyle name="Normal 5 4 2 9" xfId="15512" xr:uid="{8E847C26-2697-4A0E-9AFB-149573971FF4}"/>
    <cellStyle name="Normal 5 4 3" xfId="15513" xr:uid="{A8A56D45-B20C-4921-99A3-44B93226CA20}"/>
    <cellStyle name="Normal 5 4 3 10" xfId="15514" xr:uid="{DC792607-E720-49AA-B400-043258A1E0FB}"/>
    <cellStyle name="Normal 5 4 3 11" xfId="15515" xr:uid="{D2458080-6CDC-4CB0-9305-A097769E546A}"/>
    <cellStyle name="Normal 5 4 3 2" xfId="15516" xr:uid="{5C57322A-E779-46EA-B452-D1C3FABE17F8}"/>
    <cellStyle name="Normal 5 4 3 2 2" xfId="15517" xr:uid="{0FE60CD9-29EC-4107-8029-C97915BF6090}"/>
    <cellStyle name="Normal 5 4 3 2 2 2" xfId="15518" xr:uid="{50B779CD-0093-4FF6-83A3-94263C067FA5}"/>
    <cellStyle name="Normal 5 4 3 2 3" xfId="15519" xr:uid="{9C44845A-6AA2-42AB-B3E6-031CA7BF69E5}"/>
    <cellStyle name="Normal 5 4 3 2 4" xfId="15520" xr:uid="{634313D9-73AC-487B-8B71-08F90C751373}"/>
    <cellStyle name="Normal 5 4 3 2 5" xfId="15521" xr:uid="{3D0DF024-D16E-4274-B1E5-9C41C527DF7A}"/>
    <cellStyle name="Normal 5 4 3 3" xfId="15522" xr:uid="{B75C892B-727E-460F-8BFF-02F328A87A27}"/>
    <cellStyle name="Normal 5 4 3 3 2" xfId="15523" xr:uid="{A0D21E06-FEE4-44AB-B077-D470AFA8557D}"/>
    <cellStyle name="Normal 5 4 3 4" xfId="15524" xr:uid="{42B64B6C-1AE0-4EE9-973F-E15D3D4DF2A7}"/>
    <cellStyle name="Normal 5 4 3 5" xfId="15525" xr:uid="{E6826B9F-B555-44B7-9338-DF09C38E69B8}"/>
    <cellStyle name="Normal 5 4 3 6" xfId="15526" xr:uid="{3F109C9E-00F2-4D57-863E-846458041D71}"/>
    <cellStyle name="Normal 5 4 3 7" xfId="15527" xr:uid="{93BAC091-CFA8-4FFA-95BD-5B645432E5C3}"/>
    <cellStyle name="Normal 5 4 3 8" xfId="15528" xr:uid="{ADA2B332-80E4-47A2-8B41-8D6830CB2549}"/>
    <cellStyle name="Normal 5 4 3 9" xfId="15529" xr:uid="{998795B2-2457-4AE8-B17F-D285635A2261}"/>
    <cellStyle name="Normal 5 4 4" xfId="15530" xr:uid="{02023F8D-EFE0-4187-AB55-FDAA74910359}"/>
    <cellStyle name="Normal 5 4 4 2" xfId="15531" xr:uid="{2415CD50-AC95-401D-8460-701A54C03ACB}"/>
    <cellStyle name="Normal 5 4 4 2 2" xfId="15532" xr:uid="{27C1209B-326A-466A-AFDE-C4D2587299FE}"/>
    <cellStyle name="Normal 5 4 4 3" xfId="15533" xr:uid="{F94D431D-4645-4E3E-92C7-414CFC36DD9B}"/>
    <cellStyle name="Normal 5 4 4 4" xfId="15534" xr:uid="{CA302DB6-111E-455F-BF64-48230DE7738B}"/>
    <cellStyle name="Normal 5 4 4 5" xfId="15535" xr:uid="{90088091-F84B-4AE5-A075-89E44A9BAA01}"/>
    <cellStyle name="Normal 5 4 5" xfId="15536" xr:uid="{E337CA85-2D94-4666-9E51-F8EAAB168988}"/>
    <cellStyle name="Normal 5 4 5 2" xfId="15537" xr:uid="{0B017B77-D450-4C9B-AD05-79239A31CF74}"/>
    <cellStyle name="Normal 5 4 6" xfId="15538" xr:uid="{69494603-A7E2-4043-805E-5F51E52D1590}"/>
    <cellStyle name="Normal 5 4 7" xfId="15539" xr:uid="{5C47DCDB-C205-4B44-93C6-0712EB35ED7E}"/>
    <cellStyle name="Normal 5 4 8" xfId="15540" xr:uid="{3EED81E7-AE69-4ECD-9989-422D3760A685}"/>
    <cellStyle name="Normal 5 4 9" xfId="15541" xr:uid="{8D9DEA87-63F2-4848-9520-08F4555B0EE2}"/>
    <cellStyle name="Normal 5 40" xfId="15542" xr:uid="{C37B667B-4C92-4CAA-B2BC-1CE810CE13E2}"/>
    <cellStyle name="Normal 5 41" xfId="15543" xr:uid="{6AB582DC-5A05-4907-92FD-B2CDF650889D}"/>
    <cellStyle name="Normal 5 42" xfId="15544" xr:uid="{EB6D8685-DEA6-4ED5-8C5F-14D55EDD4748}"/>
    <cellStyle name="Normal 5 5" xfId="15545" xr:uid="{1196F806-9E08-42B5-BA69-42F7D59002B7}"/>
    <cellStyle name="Normal 5 5 10" xfId="15546" xr:uid="{5BDEFF4D-52E3-4ABF-A186-F6FA88A918FD}"/>
    <cellStyle name="Normal 5 5 11" xfId="15547" xr:uid="{3FC1D450-F4BA-4E84-A628-1249983291E2}"/>
    <cellStyle name="Normal 5 5 12" xfId="15548" xr:uid="{C1EF5977-0B66-4CC9-B5F1-442CB8B7F3C2}"/>
    <cellStyle name="Normal 5 5 13" xfId="15549" xr:uid="{AE7F0D18-0B49-4CEB-BEA4-40EE98CDCA9B}"/>
    <cellStyle name="Normal 5 5 14" xfId="15550" xr:uid="{C5C2FDA8-91B6-4AF9-B4B2-21BF5D02E4B5}"/>
    <cellStyle name="Normal 5 5 15" xfId="15551" xr:uid="{97E50965-274B-486D-9D22-5D7E660260BA}"/>
    <cellStyle name="Normal 5 5 2" xfId="15552" xr:uid="{64ABD199-9186-4B39-A74C-A9879C98F50D}"/>
    <cellStyle name="Normal 5 5 2 10" xfId="15553" xr:uid="{FDAD84A3-4918-4AED-923A-55D8754A1732}"/>
    <cellStyle name="Normal 5 5 2 11" xfId="15554" xr:uid="{512FBFA7-671B-47DC-A0C7-B40AFC6D2843}"/>
    <cellStyle name="Normal 5 5 2 12" xfId="15555" xr:uid="{C92F9ACB-056D-4648-B9A4-E46B21558FAC}"/>
    <cellStyle name="Normal 5 5 2 13" xfId="15556" xr:uid="{EB8DCA0B-43DC-43D5-85B4-FB1F6F9B4B18}"/>
    <cellStyle name="Normal 5 5 2 2" xfId="15557" xr:uid="{82D60FA3-0B76-47C5-AE3E-E4FE763C62C4}"/>
    <cellStyle name="Normal 5 5 2 2 10" xfId="15558" xr:uid="{05A6DF9B-8649-405A-ADF0-E0355C9F487C}"/>
    <cellStyle name="Normal 5 5 2 2 11" xfId="15559" xr:uid="{B30EFB3F-A7F3-4FD3-90B6-F6E88205D0EC}"/>
    <cellStyle name="Normal 5 5 2 2 2" xfId="15560" xr:uid="{FC0C2D84-161E-4602-B891-6A3E88CA8310}"/>
    <cellStyle name="Normal 5 5 2 2 2 2" xfId="15561" xr:uid="{30D51C35-C9CA-487D-9665-51696CAAA39D}"/>
    <cellStyle name="Normal 5 5 2 2 2 2 2" xfId="15562" xr:uid="{9CD61645-F4EE-4D7E-9B5D-95585042ADB1}"/>
    <cellStyle name="Normal 5 5 2 2 2 3" xfId="15563" xr:uid="{DE028432-2948-4317-8F6A-814BB0EA2D5D}"/>
    <cellStyle name="Normal 5 5 2 2 2 4" xfId="15564" xr:uid="{58BE1002-34B1-4BE4-9805-D16032282C56}"/>
    <cellStyle name="Normal 5 5 2 2 2 5" xfId="15565" xr:uid="{247EF63C-DD69-4725-AE29-8606B292BB9E}"/>
    <cellStyle name="Normal 5 5 2 2 3" xfId="15566" xr:uid="{0783B92C-FA00-4673-B00A-BAFD4BF8DCF4}"/>
    <cellStyle name="Normal 5 5 2 2 3 2" xfId="15567" xr:uid="{E75ED1A6-0933-43A7-91D2-0FEF79D7582B}"/>
    <cellStyle name="Normal 5 5 2 2 4" xfId="15568" xr:uid="{10E5D8C3-6600-4EC9-923C-B92ADB6DB440}"/>
    <cellStyle name="Normal 5 5 2 2 5" xfId="15569" xr:uid="{E08E27B0-9A85-469D-8065-206362D0663E}"/>
    <cellStyle name="Normal 5 5 2 2 6" xfId="15570" xr:uid="{DE4682FB-1F16-4881-8BDE-9DC9A53FCADA}"/>
    <cellStyle name="Normal 5 5 2 2 7" xfId="15571" xr:uid="{75EA94D5-7C2C-4C6E-9185-ADFBEC954331}"/>
    <cellStyle name="Normal 5 5 2 2 8" xfId="15572" xr:uid="{AA5F21A1-4169-4DEB-9DAB-FE41DA150660}"/>
    <cellStyle name="Normal 5 5 2 2 9" xfId="15573" xr:uid="{98FD6DC8-084A-4CD7-B789-57B5A8FC8285}"/>
    <cellStyle name="Normal 5 5 2 3" xfId="15574" xr:uid="{42F2F8F0-B202-4ED4-8E03-ABF3B324F499}"/>
    <cellStyle name="Normal 5 5 2 3 2" xfId="15575" xr:uid="{1A924C04-C7FD-468C-ACE7-0A6A3A9C1ADD}"/>
    <cellStyle name="Normal 5 5 2 3 2 2" xfId="15576" xr:uid="{5C4E5E62-C9A0-4B3D-A0B9-2F2AD81A874B}"/>
    <cellStyle name="Normal 5 5 2 3 3" xfId="15577" xr:uid="{1EF1033F-A518-45D9-A60F-7C0554EFDA29}"/>
    <cellStyle name="Normal 5 5 2 3 4" xfId="15578" xr:uid="{CBE6E689-B236-4ACE-9ECE-C04BE9D5D528}"/>
    <cellStyle name="Normal 5 5 2 3 5" xfId="15579" xr:uid="{06FEA9DB-8928-43C0-80FB-22B2DA4B9FE8}"/>
    <cellStyle name="Normal 5 5 2 4" xfId="15580" xr:uid="{35FF9DDD-0B5E-4B47-A828-1B87DB2F0CA2}"/>
    <cellStyle name="Normal 5 5 2 4 2" xfId="15581" xr:uid="{519FBF5D-6B46-4BC2-B854-BF029BB373EA}"/>
    <cellStyle name="Normal 5 5 2 5" xfId="15582" xr:uid="{EF4EAFC6-B8B1-4B0D-BA28-2E1A4AB1498E}"/>
    <cellStyle name="Normal 5 5 2 6" xfId="15583" xr:uid="{146B4748-58FC-4D60-8A48-897D811CCF25}"/>
    <cellStyle name="Normal 5 5 2 7" xfId="15584" xr:uid="{B2F4CDCF-C9B9-48A9-94B2-A2B82E8B8C28}"/>
    <cellStyle name="Normal 5 5 2 8" xfId="15585" xr:uid="{1EAD317F-8F5D-496E-9ECC-D65F4CFDE437}"/>
    <cellStyle name="Normal 5 5 2 9" xfId="15586" xr:uid="{6844C122-BACC-4552-9493-5AEF72476F98}"/>
    <cellStyle name="Normal 5 5 3" xfId="15587" xr:uid="{52CC1647-0CC8-4974-8B1B-EAEAB35F1040}"/>
    <cellStyle name="Normal 5 5 3 10" xfId="15588" xr:uid="{3D493A85-0007-4E70-91E9-5C45A9459D2C}"/>
    <cellStyle name="Normal 5 5 3 11" xfId="15589" xr:uid="{84A77C20-1035-4FBD-9805-BEB46AEBDFBF}"/>
    <cellStyle name="Normal 5 5 3 2" xfId="15590" xr:uid="{00F0907A-76F2-4E16-9513-944DC26785A0}"/>
    <cellStyle name="Normal 5 5 3 2 2" xfId="15591" xr:uid="{FAE9A6A5-4BCF-4482-B63F-8B9892C4BD6B}"/>
    <cellStyle name="Normal 5 5 3 2 2 2" xfId="15592" xr:uid="{DCF0E9C2-022C-4E77-B645-280D2709C10C}"/>
    <cellStyle name="Normal 5 5 3 2 3" xfId="15593" xr:uid="{D1E4D9C6-DDA8-4C9F-8D0A-489AA119B651}"/>
    <cellStyle name="Normal 5 5 3 2 4" xfId="15594" xr:uid="{8D25EB81-B21C-44F0-9AC3-7E186D891281}"/>
    <cellStyle name="Normal 5 5 3 2 5" xfId="15595" xr:uid="{FC9AFC12-30C3-4379-AE43-07092EA0BD95}"/>
    <cellStyle name="Normal 5 5 3 3" xfId="15596" xr:uid="{67D9108D-27E5-40E1-9F85-9D812F9935DA}"/>
    <cellStyle name="Normal 5 5 3 3 2" xfId="15597" xr:uid="{6E90E2A7-B190-489A-8EAA-AEF9088A245B}"/>
    <cellStyle name="Normal 5 5 3 4" xfId="15598" xr:uid="{9BCCDAD4-68FA-41FA-8BC5-6464B99C169F}"/>
    <cellStyle name="Normal 5 5 3 5" xfId="15599" xr:uid="{F569BB50-5034-46B0-B692-8111B09DF26E}"/>
    <cellStyle name="Normal 5 5 3 6" xfId="15600" xr:uid="{C9915803-285B-4DBB-8940-01C12EE6EF74}"/>
    <cellStyle name="Normal 5 5 3 7" xfId="15601" xr:uid="{04E341FE-DEBD-4909-90B7-407CE62EAD11}"/>
    <cellStyle name="Normal 5 5 3 8" xfId="15602" xr:uid="{232CB876-6802-48FF-B340-8A1FE049E3B6}"/>
    <cellStyle name="Normal 5 5 3 9" xfId="15603" xr:uid="{1C45C6DB-5CF4-4CC8-8AC6-53B45FAD3BFC}"/>
    <cellStyle name="Normal 5 5 4" xfId="15604" xr:uid="{3E948764-6059-4704-AAEE-B1F345DBC1C3}"/>
    <cellStyle name="Normal 5 5 4 2" xfId="15605" xr:uid="{09B2E00F-79C0-49FD-8744-A66908D5135A}"/>
    <cellStyle name="Normal 5 5 4 2 2" xfId="15606" xr:uid="{98C98B48-FB10-4B04-8276-F41DF0F93017}"/>
    <cellStyle name="Normal 5 5 4 3" xfId="15607" xr:uid="{C7CCB46B-FAB1-4FC7-A2D4-0488DED1B14A}"/>
    <cellStyle name="Normal 5 5 4 4" xfId="15608" xr:uid="{081610D3-3736-47AB-995A-74F7C94F41CB}"/>
    <cellStyle name="Normal 5 5 4 5" xfId="15609" xr:uid="{36F38F77-A4B0-40AF-A39C-FD629EC805EA}"/>
    <cellStyle name="Normal 5 5 5" xfId="15610" xr:uid="{A2778073-247E-4A74-9FD7-C905DF762D52}"/>
    <cellStyle name="Normal 5 5 5 2" xfId="15611" xr:uid="{BE8F8818-A0E3-4CF5-976B-FC3BABCECE42}"/>
    <cellStyle name="Normal 5 5 6" xfId="15612" xr:uid="{2428F323-B3E6-4164-930C-77379F1BBACB}"/>
    <cellStyle name="Normal 5 5 7" xfId="15613" xr:uid="{571132C3-306E-4DEB-8AB9-18616BE4B4ED}"/>
    <cellStyle name="Normal 5 5 8" xfId="15614" xr:uid="{960B303E-4EB2-4E85-9BC9-56F1E89AFF82}"/>
    <cellStyle name="Normal 5 5 9" xfId="15615" xr:uid="{04D73725-1399-4CD5-80DC-BA5411CADAA7}"/>
    <cellStyle name="Normal 5 6" xfId="15616" xr:uid="{7D02A5C8-B7C7-48E3-9ABF-CF564747158D}"/>
    <cellStyle name="Normal 5 6 10" xfId="15617" xr:uid="{C0E8A4E3-37C4-4CF0-9C99-D75B522C3A5D}"/>
    <cellStyle name="Normal 5 6 11" xfId="15618" xr:uid="{3CAA1DB2-0C2F-495E-8188-934E5E851ED8}"/>
    <cellStyle name="Normal 5 6 12" xfId="15619" xr:uid="{5934F8F3-21BA-4009-8155-A59B52B3ED3B}"/>
    <cellStyle name="Normal 5 6 13" xfId="15620" xr:uid="{92183067-87D5-4297-960C-D418FB143FCC}"/>
    <cellStyle name="Normal 5 6 14" xfId="15621" xr:uid="{077BD240-3104-4D11-B633-9E3D2CEDC6FD}"/>
    <cellStyle name="Normal 5 6 15" xfId="15622" xr:uid="{D60F50CF-CC17-4863-A07C-79497E42AB78}"/>
    <cellStyle name="Normal 5 6 2" xfId="15623" xr:uid="{89787FBE-7E1F-48F4-A7BE-A0E79A29B035}"/>
    <cellStyle name="Normal 5 6 2 10" xfId="15624" xr:uid="{CD2949E5-523A-45EC-A236-43D4B53EA28D}"/>
    <cellStyle name="Normal 5 6 2 11" xfId="15625" xr:uid="{B879FD49-44B2-4D62-8B3A-34FDCCC143CF}"/>
    <cellStyle name="Normal 5 6 2 12" xfId="15626" xr:uid="{7B0749F5-547E-430C-879C-49CEB9C92F36}"/>
    <cellStyle name="Normal 5 6 2 13" xfId="15627" xr:uid="{8D58F95C-E9F8-42B0-A555-0D4551D71078}"/>
    <cellStyle name="Normal 5 6 2 2" xfId="15628" xr:uid="{56A94B35-D927-4639-A755-E34A15D6E030}"/>
    <cellStyle name="Normal 5 6 2 2 10" xfId="15629" xr:uid="{C5641289-A627-4E71-9E89-7B2BE241136F}"/>
    <cellStyle name="Normal 5 6 2 2 11" xfId="15630" xr:uid="{95A5B94D-A33F-4924-A9F2-28BBC365F236}"/>
    <cellStyle name="Normal 5 6 2 2 2" xfId="15631" xr:uid="{731DE8B4-B077-439E-A141-68FEF22DEBEA}"/>
    <cellStyle name="Normal 5 6 2 2 2 2" xfId="15632" xr:uid="{11CD4F9A-C617-475B-89A5-A251AAA6FC16}"/>
    <cellStyle name="Normal 5 6 2 2 2 2 2" xfId="15633" xr:uid="{AAB179B2-83FB-49EB-8763-F9155C901C70}"/>
    <cellStyle name="Normal 5 6 2 2 2 3" xfId="15634" xr:uid="{60822DDE-2310-4D96-AA1A-72D542FC08D3}"/>
    <cellStyle name="Normal 5 6 2 2 2 4" xfId="15635" xr:uid="{47419BE9-50EC-4AAA-91F4-192D64D4EAF0}"/>
    <cellStyle name="Normal 5 6 2 2 2 5" xfId="15636" xr:uid="{69973155-BAAA-47B4-97BB-4EA41E831DA5}"/>
    <cellStyle name="Normal 5 6 2 2 3" xfId="15637" xr:uid="{5C578052-C39E-4A9E-8BF0-1A21C4524B94}"/>
    <cellStyle name="Normal 5 6 2 2 3 2" xfId="15638" xr:uid="{61821F34-E1A4-4913-AE18-87E7AB21673B}"/>
    <cellStyle name="Normal 5 6 2 2 4" xfId="15639" xr:uid="{458BC2F3-E0BA-4436-B9C3-06A1ADA80F69}"/>
    <cellStyle name="Normal 5 6 2 2 5" xfId="15640" xr:uid="{EB530A93-228C-4575-864A-CBE713330E10}"/>
    <cellStyle name="Normal 5 6 2 2 6" xfId="15641" xr:uid="{3D4165A6-6F77-4167-BBAC-40C49795F05F}"/>
    <cellStyle name="Normal 5 6 2 2 7" xfId="15642" xr:uid="{7E8EA827-7976-4525-AC78-DCC2B7732FD1}"/>
    <cellStyle name="Normal 5 6 2 2 8" xfId="15643" xr:uid="{7AC07D1B-9815-4CEF-B78E-9E3E12194FDE}"/>
    <cellStyle name="Normal 5 6 2 2 9" xfId="15644" xr:uid="{29107D3F-86CB-4AD3-8972-63629F49F050}"/>
    <cellStyle name="Normal 5 6 2 3" xfId="15645" xr:uid="{F3249DA6-9D89-4846-9349-5DA5398425AC}"/>
    <cellStyle name="Normal 5 6 2 3 2" xfId="15646" xr:uid="{8B6796BF-B36A-464F-A24B-8535AE062986}"/>
    <cellStyle name="Normal 5 6 2 3 2 2" xfId="15647" xr:uid="{612622E6-0E7B-4003-82C4-C14136CD3563}"/>
    <cellStyle name="Normal 5 6 2 3 3" xfId="15648" xr:uid="{A5675751-A9D0-42B8-B52F-310C87A193BD}"/>
    <cellStyle name="Normal 5 6 2 3 4" xfId="15649" xr:uid="{30DDDCAB-9598-47B8-A321-4D3515C6886A}"/>
    <cellStyle name="Normal 5 6 2 3 5" xfId="15650" xr:uid="{EE3D10B7-55BA-42A9-A446-FAA7C7796034}"/>
    <cellStyle name="Normal 5 6 2 4" xfId="15651" xr:uid="{E683AEA8-47D1-41FC-8E35-907A6B5F5061}"/>
    <cellStyle name="Normal 5 6 2 4 2" xfId="15652" xr:uid="{19A70E5D-E624-4B06-AE07-51D31BE7D5B5}"/>
    <cellStyle name="Normal 5 6 2 5" xfId="15653" xr:uid="{9C8C45F0-23A3-48F0-98E2-B84E1F0D819C}"/>
    <cellStyle name="Normal 5 6 2 6" xfId="15654" xr:uid="{01C53B5A-1182-40F0-91C1-34052953AF6D}"/>
    <cellStyle name="Normal 5 6 2 7" xfId="15655" xr:uid="{B8611110-5035-4FE3-A6F7-A917E26A863A}"/>
    <cellStyle name="Normal 5 6 2 8" xfId="15656" xr:uid="{7CD1A88E-802F-45ED-9D52-87FA45DED7A1}"/>
    <cellStyle name="Normal 5 6 2 9" xfId="15657" xr:uid="{57BAFC0B-A943-4D66-8FF3-B161F6A78268}"/>
    <cellStyle name="Normal 5 6 3" xfId="15658" xr:uid="{E2D3BC8F-07E6-49C7-AD70-F8757CEFB034}"/>
    <cellStyle name="Normal 5 6 3 10" xfId="15659" xr:uid="{AF71E9F5-C703-4C74-9684-2C4064160A70}"/>
    <cellStyle name="Normal 5 6 3 11" xfId="15660" xr:uid="{E7E4D12F-6844-4AB6-8DC1-4022AE7B6390}"/>
    <cellStyle name="Normal 5 6 3 2" xfId="15661" xr:uid="{7C2463C1-1BD5-4AF4-8557-EC825962A04E}"/>
    <cellStyle name="Normal 5 6 3 2 2" xfId="15662" xr:uid="{3B2A65E1-8CE7-4460-B05E-3F5D89902587}"/>
    <cellStyle name="Normal 5 6 3 2 2 2" xfId="15663" xr:uid="{2E0E0359-F23B-498D-801A-6A289270731D}"/>
    <cellStyle name="Normal 5 6 3 2 3" xfId="15664" xr:uid="{7A15A843-244C-4031-8FFB-17FF4AACAD50}"/>
    <cellStyle name="Normal 5 6 3 2 4" xfId="15665" xr:uid="{C24CC577-FE6D-41D2-B25F-E17757C2403E}"/>
    <cellStyle name="Normal 5 6 3 2 5" xfId="15666" xr:uid="{01584110-60F9-40E2-BA82-EF6BED96583C}"/>
    <cellStyle name="Normal 5 6 3 3" xfId="15667" xr:uid="{A4E5D713-4D1A-4586-B79B-0B272435BD80}"/>
    <cellStyle name="Normal 5 6 3 3 2" xfId="15668" xr:uid="{EC9CCCBA-DFDA-40F5-B286-A9CD11761471}"/>
    <cellStyle name="Normal 5 6 3 4" xfId="15669" xr:uid="{D7EF8967-599B-44D9-AF95-7D8AABBC93B8}"/>
    <cellStyle name="Normal 5 6 3 5" xfId="15670" xr:uid="{59AD052C-3757-4FA9-8F50-1EDBB43D3902}"/>
    <cellStyle name="Normal 5 6 3 6" xfId="15671" xr:uid="{8E605580-F046-452B-BED4-C3D6F91D601C}"/>
    <cellStyle name="Normal 5 6 3 7" xfId="15672" xr:uid="{4A09A4DE-D1CA-4CB4-8427-EEA448A31C23}"/>
    <cellStyle name="Normal 5 6 3 8" xfId="15673" xr:uid="{6DD79580-4973-4672-8065-A4C67957F619}"/>
    <cellStyle name="Normal 5 6 3 9" xfId="15674" xr:uid="{392B875A-2CD8-442D-BA61-059F7416AB43}"/>
    <cellStyle name="Normal 5 6 4" xfId="15675" xr:uid="{6FDEF1E4-7273-49EE-99B6-DAD8401EB156}"/>
    <cellStyle name="Normal 5 6 4 2" xfId="15676" xr:uid="{1D7DCCE1-4063-4DA8-9C74-7D2740ED6655}"/>
    <cellStyle name="Normal 5 6 4 2 2" xfId="15677" xr:uid="{8E7A431F-4588-4C01-AA03-B8749E819AF6}"/>
    <cellStyle name="Normal 5 6 4 3" xfId="15678" xr:uid="{E0828210-26BD-4621-8276-7ABBF17DF292}"/>
    <cellStyle name="Normal 5 6 4 4" xfId="15679" xr:uid="{7D4BD720-34C9-492D-8ACD-38D72D611D6E}"/>
    <cellStyle name="Normal 5 6 4 5" xfId="15680" xr:uid="{6C21BD13-437A-4CDD-92F1-493679E6C17C}"/>
    <cellStyle name="Normal 5 6 5" xfId="15681" xr:uid="{967B2A89-44F4-434D-B188-584068825D38}"/>
    <cellStyle name="Normal 5 6 5 2" xfId="15682" xr:uid="{FF81618C-91E4-4A48-BA41-ED5993ADB6DB}"/>
    <cellStyle name="Normal 5 6 6" xfId="15683" xr:uid="{510CCD56-4CB7-4A9E-A914-88FF6A7067CE}"/>
    <cellStyle name="Normal 5 6 7" xfId="15684" xr:uid="{51F9F36E-EF92-4E67-A3F7-24C31F9AE24C}"/>
    <cellStyle name="Normal 5 6 8" xfId="15685" xr:uid="{B089FA34-C756-4967-AD0E-5D6078A52D60}"/>
    <cellStyle name="Normal 5 6 9" xfId="15686" xr:uid="{AA3F529E-D28B-4A9A-BA77-7EDF7DC7DCFA}"/>
    <cellStyle name="Normal 5 7" xfId="15687" xr:uid="{F412074E-2951-4657-9516-2E48DC7655FA}"/>
    <cellStyle name="Normal 5 7 10" xfId="15688" xr:uid="{CAC799D6-F11A-4D61-B1C2-24B8817AB385}"/>
    <cellStyle name="Normal 5 7 11" xfId="15689" xr:uid="{F47E9A2D-AA9E-472E-A0BC-027774FC9686}"/>
    <cellStyle name="Normal 5 7 12" xfId="15690" xr:uid="{514F7631-2601-4D26-9970-FC5CB011DDD6}"/>
    <cellStyle name="Normal 5 7 13" xfId="15691" xr:uid="{832D973E-9FEB-4CDA-960F-EA6269EB101E}"/>
    <cellStyle name="Normal 5 7 14" xfId="15692" xr:uid="{D9128BAD-0BDA-40A4-810F-DA7079F96A66}"/>
    <cellStyle name="Normal 5 7 2" xfId="15693" xr:uid="{191E65A6-5CC0-405E-9EDB-E3BEB8931A6D}"/>
    <cellStyle name="Normal 5 7 2 10" xfId="15694" xr:uid="{E6E6EE14-332C-4CEF-B926-D7230199D049}"/>
    <cellStyle name="Normal 5 7 2 11" xfId="15695" xr:uid="{AB9912D4-B204-42A5-B205-315AEF4274AF}"/>
    <cellStyle name="Normal 5 7 2 12" xfId="15696" xr:uid="{15F1F8B1-C899-4887-96AF-101946710635}"/>
    <cellStyle name="Normal 5 7 2 13" xfId="15697" xr:uid="{415B3F44-8F05-4EB8-A8A7-021D4C5267C3}"/>
    <cellStyle name="Normal 5 7 2 2" xfId="15698" xr:uid="{52BBF7D6-57B2-45B4-A989-7F21BF14FE28}"/>
    <cellStyle name="Normal 5 7 2 2 10" xfId="15699" xr:uid="{56865A7A-5881-43AA-A58E-03BC6D57BB1C}"/>
    <cellStyle name="Normal 5 7 2 2 11" xfId="15700" xr:uid="{FB2F57FB-AE95-47C5-A013-E6E9F6D4AC0C}"/>
    <cellStyle name="Normal 5 7 2 2 2" xfId="15701" xr:uid="{04FB2673-7019-4E06-A1A9-48DE03F2AA29}"/>
    <cellStyle name="Normal 5 7 2 2 2 2" xfId="15702" xr:uid="{740069B5-2CCC-4193-A0CD-C94D7E3C3AF7}"/>
    <cellStyle name="Normal 5 7 2 2 2 2 2" xfId="15703" xr:uid="{EBFCF003-B3B2-4533-A1F8-AF9B819BA003}"/>
    <cellStyle name="Normal 5 7 2 2 2 3" xfId="15704" xr:uid="{0DC4184A-07AF-4206-AEC8-C93C690E927A}"/>
    <cellStyle name="Normal 5 7 2 2 2 4" xfId="15705" xr:uid="{37B255DC-C873-4B88-90EA-F2127196261F}"/>
    <cellStyle name="Normal 5 7 2 2 2 5" xfId="15706" xr:uid="{0D1FDF2A-2424-4F15-AC80-80A66DEEFF98}"/>
    <cellStyle name="Normal 5 7 2 2 3" xfId="15707" xr:uid="{85B7C5DD-43DC-4947-B0AE-B77BFE09E36F}"/>
    <cellStyle name="Normal 5 7 2 2 3 2" xfId="15708" xr:uid="{AED5C029-3F16-4EC6-9DC6-3F2456268200}"/>
    <cellStyle name="Normal 5 7 2 2 4" xfId="15709" xr:uid="{068841FA-E8A9-4C75-8D4F-D473B64F3F45}"/>
    <cellStyle name="Normal 5 7 2 2 5" xfId="15710" xr:uid="{37B34A37-8633-423F-ADD9-75B0D3866CE7}"/>
    <cellStyle name="Normal 5 7 2 2 6" xfId="15711" xr:uid="{13EBCE53-41FA-47C2-A9F6-33F07DDC241C}"/>
    <cellStyle name="Normal 5 7 2 2 7" xfId="15712" xr:uid="{B78F7490-8F8A-43E5-9C52-2BBE61B67D60}"/>
    <cellStyle name="Normal 5 7 2 2 8" xfId="15713" xr:uid="{FA7B2148-66E5-44DF-901D-3BAB83E8CB27}"/>
    <cellStyle name="Normal 5 7 2 2 9" xfId="15714" xr:uid="{FD05854F-6AA1-42EB-80AC-1537E2ECC5FB}"/>
    <cellStyle name="Normal 5 7 2 3" xfId="15715" xr:uid="{A9E02223-7A46-4E00-89BD-A8B28FC5A195}"/>
    <cellStyle name="Normal 5 7 2 3 2" xfId="15716" xr:uid="{B194A3DF-5651-450E-AB58-1EE03EEF5BA7}"/>
    <cellStyle name="Normal 5 7 2 3 2 2" xfId="15717" xr:uid="{091CB686-5194-45AB-93C9-70E6580397F0}"/>
    <cellStyle name="Normal 5 7 2 3 3" xfId="15718" xr:uid="{DAD8580D-3DBF-4A00-9EAD-0E0AB2C08DEE}"/>
    <cellStyle name="Normal 5 7 2 3 4" xfId="15719" xr:uid="{90882E17-F336-45C1-9D83-866FBCAFB1F3}"/>
    <cellStyle name="Normal 5 7 2 3 5" xfId="15720" xr:uid="{A22108E2-8FA1-4999-9F12-22EA2E96CB04}"/>
    <cellStyle name="Normal 5 7 2 4" xfId="15721" xr:uid="{1AE7B785-83B8-4307-A2E0-3AF43BA3F837}"/>
    <cellStyle name="Normal 5 7 2 4 2" xfId="15722" xr:uid="{5A182AD1-58B7-4C50-9009-ABF5156BBDEE}"/>
    <cellStyle name="Normal 5 7 2 5" xfId="15723" xr:uid="{10B399C0-4FE8-4E23-9697-75EC2682CDB4}"/>
    <cellStyle name="Normal 5 7 2 6" xfId="15724" xr:uid="{F1B9664B-DA50-431C-A2DF-6D95B113BE26}"/>
    <cellStyle name="Normal 5 7 2 7" xfId="15725" xr:uid="{F76F9333-13EB-49B5-B93C-4733CF692374}"/>
    <cellStyle name="Normal 5 7 2 8" xfId="15726" xr:uid="{6429A8EB-653A-4A71-B96A-E9AAFB578069}"/>
    <cellStyle name="Normal 5 7 2 9" xfId="15727" xr:uid="{33D5B9FF-6A3E-4806-BE07-0C7D3F81921E}"/>
    <cellStyle name="Normal 5 7 3" xfId="15728" xr:uid="{CBE1B72D-CB29-481F-8D4A-9D64A6691BA4}"/>
    <cellStyle name="Normal 5 7 3 10" xfId="15729" xr:uid="{8396894B-ED72-4323-BA48-9147EF3A007D}"/>
    <cellStyle name="Normal 5 7 3 11" xfId="15730" xr:uid="{11FBC8E4-7437-4955-A8E4-5D48FB3148A9}"/>
    <cellStyle name="Normal 5 7 3 2" xfId="15731" xr:uid="{2BAA8500-6058-4B20-8B4F-C15337615FF6}"/>
    <cellStyle name="Normal 5 7 3 2 2" xfId="15732" xr:uid="{ED00DB23-501C-4D34-A459-EC738384BF4A}"/>
    <cellStyle name="Normal 5 7 3 2 2 2" xfId="15733" xr:uid="{C3629A41-A43C-4484-A49A-1039DC3042D1}"/>
    <cellStyle name="Normal 5 7 3 2 3" xfId="15734" xr:uid="{718F9391-0342-40F4-A821-E00B5B7E3A3B}"/>
    <cellStyle name="Normal 5 7 3 2 4" xfId="15735" xr:uid="{4A2D0DEE-5A62-4041-B015-45881E7B1DF7}"/>
    <cellStyle name="Normal 5 7 3 2 5" xfId="15736" xr:uid="{594E8908-5AD7-4C33-B9A9-357CDA772933}"/>
    <cellStyle name="Normal 5 7 3 3" xfId="15737" xr:uid="{09F8684C-DBE5-4636-B5CF-709461804E5A}"/>
    <cellStyle name="Normal 5 7 3 3 2" xfId="15738" xr:uid="{D7E28B81-E532-40D4-AA59-EDD7350D5FE1}"/>
    <cellStyle name="Normal 5 7 3 4" xfId="15739" xr:uid="{24E4A955-42B6-445C-8F95-D4FAD481180E}"/>
    <cellStyle name="Normal 5 7 3 5" xfId="15740" xr:uid="{7390F5AB-E653-427C-90C0-0E505E39DBBC}"/>
    <cellStyle name="Normal 5 7 3 6" xfId="15741" xr:uid="{B4D1D572-2234-4C20-B288-3E6C49A96B2D}"/>
    <cellStyle name="Normal 5 7 3 7" xfId="15742" xr:uid="{5D14014A-BB34-4C83-9B14-5AC244BFC52A}"/>
    <cellStyle name="Normal 5 7 3 8" xfId="15743" xr:uid="{0908565C-C0A1-4A6A-A4C0-44FF0A1C00FA}"/>
    <cellStyle name="Normal 5 7 3 9" xfId="15744" xr:uid="{5349B396-65A2-4C48-95D8-A101F85A9E20}"/>
    <cellStyle name="Normal 5 7 4" xfId="15745" xr:uid="{308F8095-1EFA-4043-A48E-531CAD9430AF}"/>
    <cellStyle name="Normal 5 7 4 2" xfId="15746" xr:uid="{51F4564C-3D01-4068-9142-844F7690ACD3}"/>
    <cellStyle name="Normal 5 7 4 2 2" xfId="15747" xr:uid="{1FB4AC07-DAD2-4F99-BAF4-FB27B56EF8A3}"/>
    <cellStyle name="Normal 5 7 4 3" xfId="15748" xr:uid="{A404F3BE-09F2-45EE-AF04-3EDC95DA350B}"/>
    <cellStyle name="Normal 5 7 4 4" xfId="15749" xr:uid="{875A33BA-EC14-4EC1-AA22-BC9AA7CAAECC}"/>
    <cellStyle name="Normal 5 7 4 5" xfId="15750" xr:uid="{78CA7B21-468B-47F2-B2D3-85E905DDF0FF}"/>
    <cellStyle name="Normal 5 7 5" xfId="15751" xr:uid="{9D33D39A-6CAE-44A1-9865-0A0AB029CC57}"/>
    <cellStyle name="Normal 5 7 5 2" xfId="15752" xr:uid="{14D87CE2-53EA-4587-A53E-D2D31F62B3D1}"/>
    <cellStyle name="Normal 5 7 6" xfId="15753" xr:uid="{A911F50A-AFEA-42AD-B929-D9B5ABE0C448}"/>
    <cellStyle name="Normal 5 7 7" xfId="15754" xr:uid="{C443D5C6-4AC4-47F9-ACC1-F4107E1FA909}"/>
    <cellStyle name="Normal 5 7 8" xfId="15755" xr:uid="{ADE8EE39-B029-44B7-B874-DDEB35A5CF55}"/>
    <cellStyle name="Normal 5 7 9" xfId="15756" xr:uid="{89374322-35F9-48E7-B88B-96883C61F87F}"/>
    <cellStyle name="Normal 5 8" xfId="15757" xr:uid="{46C18E42-FE03-4204-8CEB-5B82885A1756}"/>
    <cellStyle name="Normal 5 8 10" xfId="15758" xr:uid="{78CFAB4E-C35F-4363-9644-2A0CFBEDE6FD}"/>
    <cellStyle name="Normal 5 8 11" xfId="15759" xr:uid="{FD99EA43-E1BF-4D44-8528-627541BCD280}"/>
    <cellStyle name="Normal 5 8 12" xfId="15760" xr:uid="{A97F0E88-A1B2-4883-AE8D-47ABB93EF4A3}"/>
    <cellStyle name="Normal 5 8 13" xfId="15761" xr:uid="{90FC6446-5EB9-4200-9190-7E1CFCBF47F9}"/>
    <cellStyle name="Normal 5 8 14" xfId="15762" xr:uid="{CD8458F6-1781-423B-96C9-2C719FC6275A}"/>
    <cellStyle name="Normal 5 8 2" xfId="15763" xr:uid="{0DDFCECB-4476-4E9E-82BD-0D5045859CA5}"/>
    <cellStyle name="Normal 5 8 2 10" xfId="15764" xr:uid="{1A6FA1B2-A731-4A8C-A96A-0C66C7C535B1}"/>
    <cellStyle name="Normal 5 8 2 11" xfId="15765" xr:uid="{89291E91-AB27-4B42-894D-0DD6581EAAC4}"/>
    <cellStyle name="Normal 5 8 2 12" xfId="15766" xr:uid="{E21D1062-D595-4391-B4F0-9C2BE4E00D60}"/>
    <cellStyle name="Normal 5 8 2 13" xfId="15767" xr:uid="{96BFD957-A34E-4759-83DC-92A48C9D4F66}"/>
    <cellStyle name="Normal 5 8 2 2" xfId="15768" xr:uid="{DDB69069-423D-4145-996A-7957682A3F3D}"/>
    <cellStyle name="Normal 5 8 2 2 10" xfId="15769" xr:uid="{A8E94459-B243-4244-899D-1B608A40DD25}"/>
    <cellStyle name="Normal 5 8 2 2 11" xfId="15770" xr:uid="{25E22BC1-2650-4E11-A14D-ADFD5BDD834C}"/>
    <cellStyle name="Normal 5 8 2 2 2" xfId="15771" xr:uid="{9A7016F3-8150-4E67-AFF5-0548E6376572}"/>
    <cellStyle name="Normal 5 8 2 2 2 2" xfId="15772" xr:uid="{800EEBDB-013D-4481-B7A6-966E3D12330B}"/>
    <cellStyle name="Normal 5 8 2 2 2 2 2" xfId="15773" xr:uid="{CC5EB4BE-B073-499C-8A94-8E8AF8AC01EC}"/>
    <cellStyle name="Normal 5 8 2 2 2 3" xfId="15774" xr:uid="{8AB01418-5A58-4660-9F81-52CE9E8A4DAA}"/>
    <cellStyle name="Normal 5 8 2 2 2 4" xfId="15775" xr:uid="{7EAFDC7A-88E8-4E4C-A42A-CC6C4C0B74DA}"/>
    <cellStyle name="Normal 5 8 2 2 2 5" xfId="15776" xr:uid="{C54341C2-F5D2-4DDD-9248-B014AAC01211}"/>
    <cellStyle name="Normal 5 8 2 2 3" xfId="15777" xr:uid="{2A002606-8051-4900-A10E-7B277B6D3A8A}"/>
    <cellStyle name="Normal 5 8 2 2 3 2" xfId="15778" xr:uid="{2D8BA3A8-D839-46D3-9DB4-609036E9E8BF}"/>
    <cellStyle name="Normal 5 8 2 2 4" xfId="15779" xr:uid="{5B0B03A3-5339-4EC8-A48F-6AF3E606367E}"/>
    <cellStyle name="Normal 5 8 2 2 5" xfId="15780" xr:uid="{F7655BA3-52B6-445B-A570-ACC9B7C43376}"/>
    <cellStyle name="Normal 5 8 2 2 6" xfId="15781" xr:uid="{BE2C7D53-AB22-4884-9511-E97D17917ED9}"/>
    <cellStyle name="Normal 5 8 2 2 7" xfId="15782" xr:uid="{F82E7806-4404-4D78-80DB-88E8DE173588}"/>
    <cellStyle name="Normal 5 8 2 2 8" xfId="15783" xr:uid="{BF6D38A6-307D-4196-9433-77D850724586}"/>
    <cellStyle name="Normal 5 8 2 2 9" xfId="15784" xr:uid="{3D217D38-C5EF-40CA-9564-35BAC72398C8}"/>
    <cellStyle name="Normal 5 8 2 3" xfId="15785" xr:uid="{2DD452F0-32CD-4023-8D73-E8BD745E067E}"/>
    <cellStyle name="Normal 5 8 2 3 2" xfId="15786" xr:uid="{5ACF2BF9-7E20-4B60-A989-15C0B9249BAE}"/>
    <cellStyle name="Normal 5 8 2 3 2 2" xfId="15787" xr:uid="{C2C0A723-5EDE-4D5D-AA77-61F809C691E2}"/>
    <cellStyle name="Normal 5 8 2 3 3" xfId="15788" xr:uid="{3485798D-51D6-4C83-A345-71701B894CAF}"/>
    <cellStyle name="Normal 5 8 2 3 4" xfId="15789" xr:uid="{A02415A6-2998-4EE0-9C48-2971C1912625}"/>
    <cellStyle name="Normal 5 8 2 3 5" xfId="15790" xr:uid="{67DE1A15-E6B3-4E69-8F4C-E130014259CB}"/>
    <cellStyle name="Normal 5 8 2 4" xfId="15791" xr:uid="{6E2BD38E-9BAF-471A-A0FC-81DE1501A075}"/>
    <cellStyle name="Normal 5 8 2 4 2" xfId="15792" xr:uid="{AF4BA712-E146-4B0C-ACE7-18C8146E976E}"/>
    <cellStyle name="Normal 5 8 2 5" xfId="15793" xr:uid="{8F421ED6-A35B-493B-9AA8-28FE0102D46D}"/>
    <cellStyle name="Normal 5 8 2 6" xfId="15794" xr:uid="{EED025A6-A3BF-4382-B7E2-E399C807BDDF}"/>
    <cellStyle name="Normal 5 8 2 7" xfId="15795" xr:uid="{A735DD0E-BD65-4523-9443-0974869B6933}"/>
    <cellStyle name="Normal 5 8 2 8" xfId="15796" xr:uid="{1075210B-2081-493F-A4F6-29BA235C0948}"/>
    <cellStyle name="Normal 5 8 2 9" xfId="15797" xr:uid="{A80AC2C6-AFC4-416E-9D26-DC9B0DFAFDE5}"/>
    <cellStyle name="Normal 5 8 3" xfId="15798" xr:uid="{298FAA7F-4C29-45B2-999A-CE1C64098C10}"/>
    <cellStyle name="Normal 5 8 3 10" xfId="15799" xr:uid="{26528604-8E71-47E7-AB6C-3E039455BC25}"/>
    <cellStyle name="Normal 5 8 3 11" xfId="15800" xr:uid="{727E8D13-6114-44D8-B1A4-1E6E410D39E8}"/>
    <cellStyle name="Normal 5 8 3 2" xfId="15801" xr:uid="{49FA526B-CE53-4D48-B143-CF15AC2FD36D}"/>
    <cellStyle name="Normal 5 8 3 2 2" xfId="15802" xr:uid="{28929CC1-AD7E-4407-8067-3B7BD80D9816}"/>
    <cellStyle name="Normal 5 8 3 2 2 2" xfId="15803" xr:uid="{5D843698-D335-46D0-90A5-04BCAD7FA94A}"/>
    <cellStyle name="Normal 5 8 3 2 3" xfId="15804" xr:uid="{1CB215F5-17CE-4750-A5A6-AD490477C833}"/>
    <cellStyle name="Normal 5 8 3 2 4" xfId="15805" xr:uid="{44F4B55D-84F3-4586-9C54-A64D0EA69506}"/>
    <cellStyle name="Normal 5 8 3 2 5" xfId="15806" xr:uid="{22D18170-217C-40DB-B2C2-AE004B8AF90D}"/>
    <cellStyle name="Normal 5 8 3 3" xfId="15807" xr:uid="{98491A50-C3EA-4BFF-BFD3-444FF803E7AF}"/>
    <cellStyle name="Normal 5 8 3 3 2" xfId="15808" xr:uid="{0932D9DD-5326-4FFB-9D6F-2F414ACA56E8}"/>
    <cellStyle name="Normal 5 8 3 4" xfId="15809" xr:uid="{08926738-BFE6-486E-AE73-A4B6D966E713}"/>
    <cellStyle name="Normal 5 8 3 5" xfId="15810" xr:uid="{92A37348-B5E9-4318-93CB-75239556F1CD}"/>
    <cellStyle name="Normal 5 8 3 6" xfId="15811" xr:uid="{D73341A8-A74B-41B6-98A0-DB284DF75EA6}"/>
    <cellStyle name="Normal 5 8 3 7" xfId="15812" xr:uid="{40F8EF34-9DF4-4C27-92A1-35A3E925155A}"/>
    <cellStyle name="Normal 5 8 3 8" xfId="15813" xr:uid="{F6B1E5D6-1DC9-466A-B774-BE776C8782E9}"/>
    <cellStyle name="Normal 5 8 3 9" xfId="15814" xr:uid="{91A26683-8E93-49D4-85AF-16E83D8CEE6F}"/>
    <cellStyle name="Normal 5 8 4" xfId="15815" xr:uid="{9F4C0D98-1A5A-464C-B28D-CE4B607FBDD5}"/>
    <cellStyle name="Normal 5 8 4 2" xfId="15816" xr:uid="{2A4ED239-6D34-4E93-8171-BFBF546FE28E}"/>
    <cellStyle name="Normal 5 8 4 2 2" xfId="15817" xr:uid="{24E09344-11C3-4611-8CB7-E7ED33737C43}"/>
    <cellStyle name="Normal 5 8 4 3" xfId="15818" xr:uid="{6A42C5E4-1BED-4A0A-9930-046AFB1C518A}"/>
    <cellStyle name="Normal 5 8 4 4" xfId="15819" xr:uid="{9B850469-1F13-4BB2-9488-104197A6DDD0}"/>
    <cellStyle name="Normal 5 8 4 5" xfId="15820" xr:uid="{994E3A17-D9B5-4C58-AA5D-BE6622E6049B}"/>
    <cellStyle name="Normal 5 8 5" xfId="15821" xr:uid="{5B51EB55-30BD-4F4B-9252-85169B2C3B47}"/>
    <cellStyle name="Normal 5 8 5 2" xfId="15822" xr:uid="{D63EB5CD-E25A-43FA-B19E-546C06712993}"/>
    <cellStyle name="Normal 5 8 6" xfId="15823" xr:uid="{23C424EB-08DD-4B02-ABE8-26C07076FC1F}"/>
    <cellStyle name="Normal 5 8 7" xfId="15824" xr:uid="{985C1C9D-83B1-4184-BBA9-959749E4DBD6}"/>
    <cellStyle name="Normal 5 8 8" xfId="15825" xr:uid="{4344BC7B-4A59-41F3-825C-67D231674D06}"/>
    <cellStyle name="Normal 5 8 9" xfId="15826" xr:uid="{0CCA9A3F-DC95-423A-9606-3DFF12195540}"/>
    <cellStyle name="Normal 5 9" xfId="15827" xr:uid="{AD8B14E5-6037-4B43-BCA8-852C4A0ABFAF}"/>
    <cellStyle name="Normal 5 9 10" xfId="15828" xr:uid="{B6A1DF8E-35F8-4001-9ED7-5F865BB91796}"/>
    <cellStyle name="Normal 5 9 11" xfId="15829" xr:uid="{3DFFFF41-C980-42F3-8678-EBF4F94CA05D}"/>
    <cellStyle name="Normal 5 9 12" xfId="15830" xr:uid="{8A2AE296-3F5B-4894-A49C-CD88692ED1DE}"/>
    <cellStyle name="Normal 5 9 13" xfId="15831" xr:uid="{5D1BB3E1-9223-4645-9773-7C3D90D9E47F}"/>
    <cellStyle name="Normal 5 9 14" xfId="15832" xr:uid="{6AA4D679-A516-47F5-A344-E4D35F230265}"/>
    <cellStyle name="Normal 5 9 2" xfId="15833" xr:uid="{2ABBCF5C-479D-46FA-BFD8-B1F15C33DE89}"/>
    <cellStyle name="Normal 5 9 2 10" xfId="15834" xr:uid="{AF0C1DC0-D8DB-4BC5-A45A-EE0D3B6AAC37}"/>
    <cellStyle name="Normal 5 9 2 11" xfId="15835" xr:uid="{FFB6438A-824F-4EC1-96FA-3F8A3D783F32}"/>
    <cellStyle name="Normal 5 9 2 12" xfId="15836" xr:uid="{C2DEBF17-FDBC-46B7-BB63-1109ACCD2F6D}"/>
    <cellStyle name="Normal 5 9 2 13" xfId="15837" xr:uid="{27316A6C-78D0-4E3C-BAFB-5B5FA6DB8616}"/>
    <cellStyle name="Normal 5 9 2 2" xfId="15838" xr:uid="{3AC27017-E4F0-4569-AAB6-7AD5CEE74A31}"/>
    <cellStyle name="Normal 5 9 2 2 10" xfId="15839" xr:uid="{066E19CE-229E-4DCC-86AA-3C29E81D87DA}"/>
    <cellStyle name="Normal 5 9 2 2 11" xfId="15840" xr:uid="{B93ABA9C-532A-4527-A733-CF085D15ABCE}"/>
    <cellStyle name="Normal 5 9 2 2 2" xfId="15841" xr:uid="{4443FBD9-F861-44B5-A9C0-42D6524239DF}"/>
    <cellStyle name="Normal 5 9 2 2 2 2" xfId="15842" xr:uid="{28685766-65A5-4CAD-8139-AADB6451221C}"/>
    <cellStyle name="Normal 5 9 2 2 2 2 2" xfId="15843" xr:uid="{BBE4F28D-DAA5-47FB-BF75-8968B92AA20A}"/>
    <cellStyle name="Normal 5 9 2 2 2 3" xfId="15844" xr:uid="{B9C2CA68-792F-4BD5-9495-C2ECA324EB14}"/>
    <cellStyle name="Normal 5 9 2 2 2 4" xfId="15845" xr:uid="{6E18B2C1-9879-4402-99BA-1B48B6F96AE9}"/>
    <cellStyle name="Normal 5 9 2 2 2 5" xfId="15846" xr:uid="{01FDE9FB-0CAE-4B4D-89C0-8644BEB5E26E}"/>
    <cellStyle name="Normal 5 9 2 2 3" xfId="15847" xr:uid="{43E877F7-D746-4A60-943A-233A14DAE2BA}"/>
    <cellStyle name="Normal 5 9 2 2 3 2" xfId="15848" xr:uid="{BDB09F08-8C81-431B-BFF6-03663F4A8C54}"/>
    <cellStyle name="Normal 5 9 2 2 4" xfId="15849" xr:uid="{3AA166B0-7EDF-4F99-8E82-2614849FF627}"/>
    <cellStyle name="Normal 5 9 2 2 5" xfId="15850" xr:uid="{578127DB-1E2D-4643-BA45-4F68D159149E}"/>
    <cellStyle name="Normal 5 9 2 2 6" xfId="15851" xr:uid="{32D1B192-ACF5-407F-8E75-249CAEC4050B}"/>
    <cellStyle name="Normal 5 9 2 2 7" xfId="15852" xr:uid="{C9EE0A2A-7A38-43CB-A99E-0B0C2EE26F63}"/>
    <cellStyle name="Normal 5 9 2 2 8" xfId="15853" xr:uid="{95EDB38F-C1A2-4CBA-AADC-620DDE5174D2}"/>
    <cellStyle name="Normal 5 9 2 2 9" xfId="15854" xr:uid="{C12E7101-4D72-4332-B47A-10EE883A0088}"/>
    <cellStyle name="Normal 5 9 2 3" xfId="15855" xr:uid="{F85378D2-F3AF-4B56-A17C-D6B300744816}"/>
    <cellStyle name="Normal 5 9 2 3 2" xfId="15856" xr:uid="{D093DA1B-85B0-43D3-B5A0-A05AC55F4940}"/>
    <cellStyle name="Normal 5 9 2 3 2 2" xfId="15857" xr:uid="{78D5B39D-C211-4CE4-8C9C-97247A41A06A}"/>
    <cellStyle name="Normal 5 9 2 3 3" xfId="15858" xr:uid="{4C10717F-580E-4CC3-9264-4B4964D29545}"/>
    <cellStyle name="Normal 5 9 2 3 4" xfId="15859" xr:uid="{F4AB7B75-968C-4EB3-9894-0D9C77C7E258}"/>
    <cellStyle name="Normal 5 9 2 3 5" xfId="15860" xr:uid="{91030CFD-ACD1-427D-8E25-8906C9E135EC}"/>
    <cellStyle name="Normal 5 9 2 4" xfId="15861" xr:uid="{2D05650C-2674-44FC-9389-54C3B6A5CF48}"/>
    <cellStyle name="Normal 5 9 2 4 2" xfId="15862" xr:uid="{6ACA1F27-73C8-41F5-965D-2CAF748A4290}"/>
    <cellStyle name="Normal 5 9 2 5" xfId="15863" xr:uid="{CD3996AB-BD72-4C8D-9437-902CC266B06D}"/>
    <cellStyle name="Normal 5 9 2 6" xfId="15864" xr:uid="{BD9ED6CC-8E5E-46F1-A9CD-DEF8E8DFE5B3}"/>
    <cellStyle name="Normal 5 9 2 7" xfId="15865" xr:uid="{10C83618-5B3F-4C66-B7F4-2124416A0464}"/>
    <cellStyle name="Normal 5 9 2 8" xfId="15866" xr:uid="{F95C19E4-EB94-4A26-9794-F9A10F6E595B}"/>
    <cellStyle name="Normal 5 9 2 9" xfId="15867" xr:uid="{92AB7CF9-AEAB-4175-A08B-94EF3C9B668C}"/>
    <cellStyle name="Normal 5 9 3" xfId="15868" xr:uid="{017F48A5-4FCE-4C59-A9C3-C55AA77DF3B0}"/>
    <cellStyle name="Normal 5 9 3 10" xfId="15869" xr:uid="{5195157A-33E8-4A38-8228-5E08171A77E3}"/>
    <cellStyle name="Normal 5 9 3 11" xfId="15870" xr:uid="{0D9A3186-3A93-414F-9640-B458A66D3D58}"/>
    <cellStyle name="Normal 5 9 3 2" xfId="15871" xr:uid="{8E86E034-D5A4-4017-AB8D-01FB3C6E1C1A}"/>
    <cellStyle name="Normal 5 9 3 2 2" xfId="15872" xr:uid="{C05CE6F5-9161-479F-AADD-EB033017AFA6}"/>
    <cellStyle name="Normal 5 9 3 2 2 2" xfId="15873" xr:uid="{E5BF4DC8-4D21-478B-8C9F-44DC47410BCE}"/>
    <cellStyle name="Normal 5 9 3 2 3" xfId="15874" xr:uid="{4EA0312E-35CB-48D3-B51D-90ECACEC84F7}"/>
    <cellStyle name="Normal 5 9 3 2 4" xfId="15875" xr:uid="{4D83D278-8947-4209-945E-2A397AB2331A}"/>
    <cellStyle name="Normal 5 9 3 2 5" xfId="15876" xr:uid="{2C5AD03E-053B-4B3A-8110-52BBCE76179C}"/>
    <cellStyle name="Normal 5 9 3 3" xfId="15877" xr:uid="{766BFEE0-C206-426D-8604-29186E623433}"/>
    <cellStyle name="Normal 5 9 3 3 2" xfId="15878" xr:uid="{5A0BE4C0-96B3-4B79-AC50-172AD9208BC7}"/>
    <cellStyle name="Normal 5 9 3 4" xfId="15879" xr:uid="{AC84C151-417D-4054-9CA4-6665B811FB7A}"/>
    <cellStyle name="Normal 5 9 3 5" xfId="15880" xr:uid="{196CD464-8C13-4EFA-A430-971DCF5187D1}"/>
    <cellStyle name="Normal 5 9 3 6" xfId="15881" xr:uid="{DCFDF361-FD42-462E-ABD5-5AE0DB87D0D5}"/>
    <cellStyle name="Normal 5 9 3 7" xfId="15882" xr:uid="{128C8134-50C1-4FCE-AD12-DA59F2DEAFB6}"/>
    <cellStyle name="Normal 5 9 3 8" xfId="15883" xr:uid="{2303DE76-9D19-48A1-84E8-2BB153CFF7AE}"/>
    <cellStyle name="Normal 5 9 3 9" xfId="15884" xr:uid="{F2F3369A-4AA5-4FB2-9E33-B535887E52BF}"/>
    <cellStyle name="Normal 5 9 4" xfId="15885" xr:uid="{3B7CA425-0E61-42EC-9362-AAD946FC0A4F}"/>
    <cellStyle name="Normal 5 9 4 2" xfId="15886" xr:uid="{298CC7A2-672D-45AE-94DD-13122C66B00A}"/>
    <cellStyle name="Normal 5 9 4 2 2" xfId="15887" xr:uid="{8B98C20B-EC0D-4D08-85FC-59C7B62F4EDA}"/>
    <cellStyle name="Normal 5 9 4 3" xfId="15888" xr:uid="{402B38C3-9C7C-4370-984F-87D448E7D4BE}"/>
    <cellStyle name="Normal 5 9 4 4" xfId="15889" xr:uid="{919FFEB1-FD87-4F57-9F44-5B3A50D99F9F}"/>
    <cellStyle name="Normal 5 9 4 5" xfId="15890" xr:uid="{EBD9B442-F99A-462F-8CCF-78FEE55314EE}"/>
    <cellStyle name="Normal 5 9 5" xfId="15891" xr:uid="{91570AAE-C0C3-4405-B4EB-4A0B307470CB}"/>
    <cellStyle name="Normal 5 9 5 2" xfId="15892" xr:uid="{16953ABF-FDD2-404E-A072-001BFAF4D1A1}"/>
    <cellStyle name="Normal 5 9 6" xfId="15893" xr:uid="{6A9D2C20-7622-4A39-81CC-A8E6A91E621C}"/>
    <cellStyle name="Normal 5 9 7" xfId="15894" xr:uid="{CEF20B12-1585-4869-9090-42B3D6A0716E}"/>
    <cellStyle name="Normal 5 9 8" xfId="15895" xr:uid="{4818A4E6-E3C2-4F08-B91D-BD5B0E4E85C9}"/>
    <cellStyle name="Normal 5 9 9" xfId="15896" xr:uid="{48A3CFC1-C1C5-4A52-966B-D401CAE541D2}"/>
    <cellStyle name="Normal 50" xfId="15897" xr:uid="{B24B6BC7-6C4B-4A2B-BEAE-67DEA1855787}"/>
    <cellStyle name="Normal 50 2" xfId="15898" xr:uid="{82696A31-C542-472A-B374-EDA24A3F70A3}"/>
    <cellStyle name="Normal 50 3" xfId="15899" xr:uid="{099CC546-1F15-41E8-B417-D40AF579A4D4}"/>
    <cellStyle name="Normal 51" xfId="15900" xr:uid="{7E729BAE-2D9E-46BD-B992-2F5D9DE1CF03}"/>
    <cellStyle name="Normal 51 2" xfId="15901" xr:uid="{03F27C5F-6BB2-467B-8D1C-B82ECDE793A5}"/>
    <cellStyle name="Normal 51 3" xfId="15902" xr:uid="{EE5CFD75-291C-4B23-9562-F2DDAA959A5E}"/>
    <cellStyle name="Normal 52" xfId="15903" xr:uid="{8C3D6565-BD27-4E83-A59F-2B1E7164B80F}"/>
    <cellStyle name="Normal 52 2" xfId="15904" xr:uid="{8194CE83-0D2C-4F0E-80CF-C16053E148FF}"/>
    <cellStyle name="Normal 52 3" xfId="15905" xr:uid="{499ED82A-8395-4D1B-8A03-B6D392518530}"/>
    <cellStyle name="Normal 53" xfId="15906" xr:uid="{CDFED2EB-9452-406E-B84C-D3346456B410}"/>
    <cellStyle name="Normal 53 2" xfId="15907" xr:uid="{BD9B0469-D09D-4BF8-B843-890A58C94C47}"/>
    <cellStyle name="Normal 53 3" xfId="15908" xr:uid="{C3511CD5-2568-48BE-89A9-34D8CE7327E4}"/>
    <cellStyle name="Normal 53 4" xfId="15909" xr:uid="{E5765574-3EA7-4B4D-BB9D-4C13E7C88B92}"/>
    <cellStyle name="Normal 54" xfId="15910" xr:uid="{37745527-B513-438F-909B-19962300D80B}"/>
    <cellStyle name="Normal 54 2" xfId="15911" xr:uid="{577F8C6D-4EEA-44B1-A2D2-D297BA184378}"/>
    <cellStyle name="Normal 54 3" xfId="15912" xr:uid="{322F951E-CCC7-4CE1-AE30-0125472380D4}"/>
    <cellStyle name="Normal 54 4" xfId="15913" xr:uid="{B93FF0EE-FC2A-4712-AE92-F43DAB1ADB89}"/>
    <cellStyle name="Normal 55" xfId="15914" xr:uid="{1E1DA590-D431-48CE-BD11-5940BBEBE5DE}"/>
    <cellStyle name="Normal 55 2" xfId="15915" xr:uid="{1BFB24C5-C9C4-419C-A0B1-8E8FCC1E6C04}"/>
    <cellStyle name="Normal 55 3" xfId="15916" xr:uid="{9482E091-B332-4D08-A0F3-F3BA24F1771C}"/>
    <cellStyle name="Normal 55 4" xfId="15917" xr:uid="{31F51ED1-4D3D-4BF8-887C-4CB46ED94EE1}"/>
    <cellStyle name="Normal 56" xfId="15918" xr:uid="{9F08FAFC-7C27-4A90-AA45-B4A738B0A586}"/>
    <cellStyle name="Normal 56 2" xfId="15919" xr:uid="{5EF9B0CB-6872-4DB6-86A1-34B309464A44}"/>
    <cellStyle name="Normal 56 3" xfId="15920" xr:uid="{3335C8EB-9E6A-45EC-88C8-4A6ECF09398F}"/>
    <cellStyle name="Normal 57" xfId="15921" xr:uid="{1B737E0B-EF37-43AE-ABE1-1620A7CC2710}"/>
    <cellStyle name="Normal 57 2" xfId="15922" xr:uid="{468EE506-72E8-4806-A0E5-DBA4CBF86043}"/>
    <cellStyle name="Normal 58" xfId="15923" xr:uid="{F5537FE2-E9BE-488F-B2A1-108953EAAD26}"/>
    <cellStyle name="Normal 58 2" xfId="15924" xr:uid="{8D509012-84C7-4D9E-89AD-38D8F775CCCB}"/>
    <cellStyle name="Normal 59" xfId="15925" xr:uid="{C6FF5E6B-C185-4F80-84BA-D786E41A6E73}"/>
    <cellStyle name="Normal 59 2" xfId="15926" xr:uid="{81731BF0-D0C6-4FBA-9107-01EDABB1F3DC}"/>
    <cellStyle name="Normal 6" xfId="15927" xr:uid="{51CB5E81-FFBF-4A40-921B-E570D8E860A2}"/>
    <cellStyle name="Normal 6 10" xfId="15928" xr:uid="{86F8CF29-CA91-4B3C-A568-62B53309A7DB}"/>
    <cellStyle name="Normal 6 10 10" xfId="15929" xr:uid="{72AA232A-13CD-4E5E-B756-1DA99AAAE89E}"/>
    <cellStyle name="Normal 6 10 11" xfId="15930" xr:uid="{F2703802-3254-4560-85D2-3E8AC397D312}"/>
    <cellStyle name="Normal 6 10 12" xfId="15931" xr:uid="{13FC307E-A86F-42A2-A123-DE06739A027F}"/>
    <cellStyle name="Normal 6 10 13" xfId="15932" xr:uid="{79CDDFD6-B161-40ED-9A80-C43F37A78FE1}"/>
    <cellStyle name="Normal 6 10 14" xfId="15933" xr:uid="{6F0F32B1-A3DD-41A6-A5DD-957F34B6252B}"/>
    <cellStyle name="Normal 6 10 2" xfId="15934" xr:uid="{D35C1C1E-7EA7-4B22-B861-EB9407141931}"/>
    <cellStyle name="Normal 6 10 2 10" xfId="15935" xr:uid="{B70E3BCB-5CA1-4710-8ECC-5989357FD0EA}"/>
    <cellStyle name="Normal 6 10 2 11" xfId="15936" xr:uid="{92DD85D4-06A0-49E3-AC7A-CC6B93E1CFD3}"/>
    <cellStyle name="Normal 6 10 2 12" xfId="15937" xr:uid="{EE58327E-5669-4125-B5F2-ADD189763FFC}"/>
    <cellStyle name="Normal 6 10 2 13" xfId="15938" xr:uid="{FE4B72C1-169E-47F8-83FC-8AE44277ED01}"/>
    <cellStyle name="Normal 6 10 2 2" xfId="15939" xr:uid="{982F8CE3-B29F-4861-97D1-56B234F14385}"/>
    <cellStyle name="Normal 6 10 2 2 10" xfId="15940" xr:uid="{F606EF54-5CDF-4282-ADB8-DAE39BB019BF}"/>
    <cellStyle name="Normal 6 10 2 2 11" xfId="15941" xr:uid="{892F54C9-D5A7-48B3-9028-4F0964FC9D83}"/>
    <cellStyle name="Normal 6 10 2 2 2" xfId="15942" xr:uid="{CBBB6DD8-19A6-45FA-96C4-754EA4B288C6}"/>
    <cellStyle name="Normal 6 10 2 2 2 2" xfId="15943" xr:uid="{FAE25D7C-A401-4687-AA18-E95D2EBA52A6}"/>
    <cellStyle name="Normal 6 10 2 2 2 2 2" xfId="15944" xr:uid="{CADEBC8D-9156-4E3B-B864-4CF22890DA33}"/>
    <cellStyle name="Normal 6 10 2 2 2 3" xfId="15945" xr:uid="{0DA3F160-7B13-4108-866D-403D536BB498}"/>
    <cellStyle name="Normal 6 10 2 2 2 4" xfId="15946" xr:uid="{710A207A-819F-4E9F-B249-F2FF27DBAA12}"/>
    <cellStyle name="Normal 6 10 2 2 2 5" xfId="15947" xr:uid="{159F4C17-0BEC-4DC5-A173-F49F4CCF0494}"/>
    <cellStyle name="Normal 6 10 2 2 3" xfId="15948" xr:uid="{66494F2A-E82A-4EE4-95B4-C2B3DE7731C6}"/>
    <cellStyle name="Normal 6 10 2 2 3 2" xfId="15949" xr:uid="{A63952B7-A5DC-42D2-BCCC-2AB4876D456A}"/>
    <cellStyle name="Normal 6 10 2 2 4" xfId="15950" xr:uid="{9400F362-D7F7-4FC7-BC5E-92A3B80D9993}"/>
    <cellStyle name="Normal 6 10 2 2 5" xfId="15951" xr:uid="{38FC1D08-CC2B-4B85-AC06-46E952B20FA9}"/>
    <cellStyle name="Normal 6 10 2 2 6" xfId="15952" xr:uid="{3113B033-6984-40FF-98A5-5A52265B15D5}"/>
    <cellStyle name="Normal 6 10 2 2 7" xfId="15953" xr:uid="{5A0BD931-5DF9-4578-BC65-BB6F63E090EB}"/>
    <cellStyle name="Normal 6 10 2 2 8" xfId="15954" xr:uid="{C14C0BFA-D126-41E5-852F-C39D9EF5DCB4}"/>
    <cellStyle name="Normal 6 10 2 2 9" xfId="15955" xr:uid="{3CB5FC7A-338F-4376-9C65-F10FCDEAE52C}"/>
    <cellStyle name="Normal 6 10 2 3" xfId="15956" xr:uid="{EF24A574-492F-47EA-AA29-7D5F39EEFDE6}"/>
    <cellStyle name="Normal 6 10 2 3 2" xfId="15957" xr:uid="{E67BFDA7-6F53-4373-B7D8-39F98AA9C1A5}"/>
    <cellStyle name="Normal 6 10 2 3 2 2" xfId="15958" xr:uid="{2CE86DDD-3D5B-4A21-A715-4604109A8AF4}"/>
    <cellStyle name="Normal 6 10 2 3 3" xfId="15959" xr:uid="{2FD7AD3A-EA9C-46B1-A5E3-AD1647483756}"/>
    <cellStyle name="Normal 6 10 2 3 4" xfId="15960" xr:uid="{D1D47084-5B33-46F1-9DC7-FDC60B32943F}"/>
    <cellStyle name="Normal 6 10 2 3 5" xfId="15961" xr:uid="{DA88D4B9-8A05-41A4-BB47-8CDC7A63FCD4}"/>
    <cellStyle name="Normal 6 10 2 4" xfId="15962" xr:uid="{7A3A5932-A122-46BC-B072-E7D56BC5A6AA}"/>
    <cellStyle name="Normal 6 10 2 4 2" xfId="15963" xr:uid="{21FF587F-6FB5-496C-9D87-0D5665D19E5F}"/>
    <cellStyle name="Normal 6 10 2 5" xfId="15964" xr:uid="{F755E710-9D38-4C48-9A3D-8A3C5005AEAA}"/>
    <cellStyle name="Normal 6 10 2 6" xfId="15965" xr:uid="{BBBEE0FC-E2BE-4A47-A612-B9BC59A6AD50}"/>
    <cellStyle name="Normal 6 10 2 7" xfId="15966" xr:uid="{6A1EACDB-3186-4A3F-B1F5-BD7A36B555F8}"/>
    <cellStyle name="Normal 6 10 2 8" xfId="15967" xr:uid="{C766C47A-B779-40DE-96F4-7714F963C664}"/>
    <cellStyle name="Normal 6 10 2 9" xfId="15968" xr:uid="{C43F9DCE-5B4F-4449-A34B-434447D13CAC}"/>
    <cellStyle name="Normal 6 10 3" xfId="15969" xr:uid="{58CB83DB-B7A0-4DD6-AA03-5873392D8F47}"/>
    <cellStyle name="Normal 6 10 3 10" xfId="15970" xr:uid="{1795CAC3-1F90-4FBD-9EEB-BEEAF7849319}"/>
    <cellStyle name="Normal 6 10 3 11" xfId="15971" xr:uid="{69834BF5-9933-48A8-882A-E9F081ACCE74}"/>
    <cellStyle name="Normal 6 10 3 2" xfId="15972" xr:uid="{FF17062D-0AA3-4930-8C72-568448E62DE9}"/>
    <cellStyle name="Normal 6 10 3 2 2" xfId="15973" xr:uid="{BA2D0D3E-A080-4C07-BFBC-82F6F676B758}"/>
    <cellStyle name="Normal 6 10 3 2 2 2" xfId="15974" xr:uid="{0C23FFBD-8835-4E01-B3E0-43E31BBCA4A8}"/>
    <cellStyle name="Normal 6 10 3 2 3" xfId="15975" xr:uid="{F1132BC0-1BB5-4463-8ED8-805D4CD1B2E4}"/>
    <cellStyle name="Normal 6 10 3 2 4" xfId="15976" xr:uid="{AE48B3F8-442D-4E0C-87E9-D5FBE83C2035}"/>
    <cellStyle name="Normal 6 10 3 2 5" xfId="15977" xr:uid="{34922E05-5FE3-43A2-97E2-12B178950AD8}"/>
    <cellStyle name="Normal 6 10 3 3" xfId="15978" xr:uid="{F2A55302-79E2-4122-AF4D-940FB66EAB7F}"/>
    <cellStyle name="Normal 6 10 3 3 2" xfId="15979" xr:uid="{1D6EB3E4-2FAE-418B-86EC-8C247AA6B954}"/>
    <cellStyle name="Normal 6 10 3 4" xfId="15980" xr:uid="{451EB331-E5EB-4E85-AB00-58C1F948DECD}"/>
    <cellStyle name="Normal 6 10 3 5" xfId="15981" xr:uid="{A56527B4-6435-4757-9C17-7BC34FD43D4B}"/>
    <cellStyle name="Normal 6 10 3 6" xfId="15982" xr:uid="{DE0B2182-77F0-483E-94A6-4F9B79B0BED2}"/>
    <cellStyle name="Normal 6 10 3 7" xfId="15983" xr:uid="{E56227DA-F6C6-4C1F-AE9B-08AF5E368694}"/>
    <cellStyle name="Normal 6 10 3 8" xfId="15984" xr:uid="{8FA1D799-D06D-436A-BA35-EAE167F84D0F}"/>
    <cellStyle name="Normal 6 10 3 9" xfId="15985" xr:uid="{F048AA94-FAB5-4414-AEB6-FD30B42BDDCA}"/>
    <cellStyle name="Normal 6 10 4" xfId="15986" xr:uid="{99B7022F-01AE-4763-A5D5-F6DE9814C840}"/>
    <cellStyle name="Normal 6 10 4 2" xfId="15987" xr:uid="{E47C58C7-0082-4BB1-AEB5-3FCD32235000}"/>
    <cellStyle name="Normal 6 10 4 2 2" xfId="15988" xr:uid="{0C64FDAA-0371-423C-916F-F7800E9D0E4B}"/>
    <cellStyle name="Normal 6 10 4 3" xfId="15989" xr:uid="{8C20E85E-E1A6-4C9C-BD1A-1D2EC7DF98F0}"/>
    <cellStyle name="Normal 6 10 4 4" xfId="15990" xr:uid="{14721D20-808F-4D92-9BBC-E7EE94CEDE3A}"/>
    <cellStyle name="Normal 6 10 4 5" xfId="15991" xr:uid="{B1F76826-A1AF-4EDA-B8C6-851FE6AB999B}"/>
    <cellStyle name="Normal 6 10 5" xfId="15992" xr:uid="{FF30A57E-0AF0-445A-923E-1CFD92B8D2F2}"/>
    <cellStyle name="Normal 6 10 5 2" xfId="15993" xr:uid="{574C21D3-A959-4EA9-85DC-B84A4ACA2B0C}"/>
    <cellStyle name="Normal 6 10 6" xfId="15994" xr:uid="{F7807D14-7CE7-4B6F-BDBC-AB3587948C11}"/>
    <cellStyle name="Normal 6 10 7" xfId="15995" xr:uid="{CAF00868-8F7F-4E85-ABF3-A5E3FFCF98B5}"/>
    <cellStyle name="Normal 6 10 8" xfId="15996" xr:uid="{60FDA27A-2299-4A03-B7C6-5654BFA71E0B}"/>
    <cellStyle name="Normal 6 10 9" xfId="15997" xr:uid="{AE2E6ECC-B969-4B12-868F-594DD0E05D1C}"/>
    <cellStyle name="Normal 6 11" xfId="15998" xr:uid="{4C3FE075-E816-4090-BEFA-F94E81AC00C5}"/>
    <cellStyle name="Normal 6 11 10" xfId="15999" xr:uid="{68932348-1076-4050-B0D6-553F60D37F61}"/>
    <cellStyle name="Normal 6 11 11" xfId="16000" xr:uid="{3937BA19-49DB-49AC-A05C-319B51016F2D}"/>
    <cellStyle name="Normal 6 11 12" xfId="16001" xr:uid="{5A7477D4-D8C3-494F-A933-C2027B3F6AA8}"/>
    <cellStyle name="Normal 6 11 13" xfId="16002" xr:uid="{83C5EF76-0479-45A0-AB0E-13FFC0C50BA1}"/>
    <cellStyle name="Normal 6 11 14" xfId="16003" xr:uid="{05DC6F83-2A45-4CD7-9645-D0C76930BDE5}"/>
    <cellStyle name="Normal 6 11 2" xfId="16004" xr:uid="{2B722C70-6B86-4478-8522-11CCB96C404F}"/>
    <cellStyle name="Normal 6 11 2 10" xfId="16005" xr:uid="{247578BA-96BB-46FF-B514-FC328DB640D5}"/>
    <cellStyle name="Normal 6 11 2 11" xfId="16006" xr:uid="{03C28AFD-562F-4528-A758-EE4B27114978}"/>
    <cellStyle name="Normal 6 11 2 12" xfId="16007" xr:uid="{DED23E43-8AF0-40CC-8D5E-19FB9B8D1170}"/>
    <cellStyle name="Normal 6 11 2 13" xfId="16008" xr:uid="{B5AAD85E-0F4F-43D7-BB46-E115C4389E3C}"/>
    <cellStyle name="Normal 6 11 2 2" xfId="16009" xr:uid="{E38C42FA-2607-494B-BEFF-2FF9571DF3A4}"/>
    <cellStyle name="Normal 6 11 2 2 10" xfId="16010" xr:uid="{A2F19DF9-00D0-4152-B261-912002CCAD95}"/>
    <cellStyle name="Normal 6 11 2 2 11" xfId="16011" xr:uid="{6BB23CDA-7AEA-4BA9-9813-D0B6B8796CC8}"/>
    <cellStyle name="Normal 6 11 2 2 2" xfId="16012" xr:uid="{4E001C42-76EF-420B-8924-97C9E97D662E}"/>
    <cellStyle name="Normal 6 11 2 2 2 2" xfId="16013" xr:uid="{0B2D18DA-85F6-4DD4-B24F-6CE982D3FBE9}"/>
    <cellStyle name="Normal 6 11 2 2 2 2 2" xfId="16014" xr:uid="{DFCB3559-EE91-4183-BABD-B4EE83570DE3}"/>
    <cellStyle name="Normal 6 11 2 2 2 3" xfId="16015" xr:uid="{F76A5FCB-8408-4EDD-8848-805B283E0E7F}"/>
    <cellStyle name="Normal 6 11 2 2 2 4" xfId="16016" xr:uid="{89CC1F65-B157-4CB0-8428-2143D406C85E}"/>
    <cellStyle name="Normal 6 11 2 2 2 5" xfId="16017" xr:uid="{EA9B1540-BE64-4B70-ADF0-3FAEBE789CC2}"/>
    <cellStyle name="Normal 6 11 2 2 3" xfId="16018" xr:uid="{41B9F57F-C54B-4A0B-B2F1-CAC75CBC1AC7}"/>
    <cellStyle name="Normal 6 11 2 2 3 2" xfId="16019" xr:uid="{48D95DA6-DDEC-4298-A50A-51FFB1616380}"/>
    <cellStyle name="Normal 6 11 2 2 4" xfId="16020" xr:uid="{3E88B994-ECB1-4C3C-B530-0C7B7C1FEDE7}"/>
    <cellStyle name="Normal 6 11 2 2 5" xfId="16021" xr:uid="{2D095F37-A967-43D9-8BA1-4243C0B86095}"/>
    <cellStyle name="Normal 6 11 2 2 6" xfId="16022" xr:uid="{F100DA28-0894-4215-9043-32DB545A6AAD}"/>
    <cellStyle name="Normal 6 11 2 2 7" xfId="16023" xr:uid="{73A58DDA-77D3-4405-999A-33A2D98AF41C}"/>
    <cellStyle name="Normal 6 11 2 2 8" xfId="16024" xr:uid="{FC6F582B-B391-4AA9-BA6C-19026CEEDA84}"/>
    <cellStyle name="Normal 6 11 2 2 9" xfId="16025" xr:uid="{FF410420-E0A3-4015-A25F-A2D8651AD1B4}"/>
    <cellStyle name="Normal 6 11 2 3" xfId="16026" xr:uid="{40BD4235-D8EC-42E0-AE45-0C7FA6B05636}"/>
    <cellStyle name="Normal 6 11 2 3 2" xfId="16027" xr:uid="{3F22DE39-5D7E-4A08-B950-CDC60A84A9EE}"/>
    <cellStyle name="Normal 6 11 2 3 2 2" xfId="16028" xr:uid="{B7479F69-4E24-434D-812E-B3DCE7D1891B}"/>
    <cellStyle name="Normal 6 11 2 3 3" xfId="16029" xr:uid="{CF2D5964-950D-4AF0-963E-383FD66D301A}"/>
    <cellStyle name="Normal 6 11 2 3 4" xfId="16030" xr:uid="{0B426301-6357-4779-AAF5-C54C12CAC1F7}"/>
    <cellStyle name="Normal 6 11 2 3 5" xfId="16031" xr:uid="{D008B4FB-A3C2-45DD-A354-00C0E0B014C0}"/>
    <cellStyle name="Normal 6 11 2 4" xfId="16032" xr:uid="{3F2B0101-3C32-4C31-ADB2-15930EAC6F1A}"/>
    <cellStyle name="Normal 6 11 2 4 2" xfId="16033" xr:uid="{419E3E9A-F063-45D4-88EA-DDD2903FA95B}"/>
    <cellStyle name="Normal 6 11 2 5" xfId="16034" xr:uid="{E57F5CC8-9F02-4D82-9374-E2BA3D693341}"/>
    <cellStyle name="Normal 6 11 2 6" xfId="16035" xr:uid="{DB54A2E7-C0F2-4B5B-BE1E-CC958EA72548}"/>
    <cellStyle name="Normal 6 11 2 7" xfId="16036" xr:uid="{D5E801C6-3C67-4C72-94A6-DC5D2360DD0F}"/>
    <cellStyle name="Normal 6 11 2 8" xfId="16037" xr:uid="{4564EDF0-5DF4-4023-80EF-A606A828B82F}"/>
    <cellStyle name="Normal 6 11 2 9" xfId="16038" xr:uid="{A749BD6C-DAEE-409C-8FB0-B5D7B39124F7}"/>
    <cellStyle name="Normal 6 11 3" xfId="16039" xr:uid="{D6A72684-AED8-493D-A971-50BFB0BCE1F3}"/>
    <cellStyle name="Normal 6 11 3 10" xfId="16040" xr:uid="{C3722EED-8401-45D2-AA42-20666E64BF79}"/>
    <cellStyle name="Normal 6 11 3 11" xfId="16041" xr:uid="{37520A81-68EC-4542-A0B8-61C27B2FBE0C}"/>
    <cellStyle name="Normal 6 11 3 2" xfId="16042" xr:uid="{0B96E234-A6DB-4A4E-8B6E-FEAEBC1D5A3F}"/>
    <cellStyle name="Normal 6 11 3 2 2" xfId="16043" xr:uid="{92307F37-F8B9-43A2-97FF-373AB1007886}"/>
    <cellStyle name="Normal 6 11 3 2 2 2" xfId="16044" xr:uid="{BF7A192F-E76A-4759-8ED1-F4521B6898A6}"/>
    <cellStyle name="Normal 6 11 3 2 3" xfId="16045" xr:uid="{F49E04C9-58B0-428C-9E3F-A7F71F0A63E6}"/>
    <cellStyle name="Normal 6 11 3 2 4" xfId="16046" xr:uid="{D8D69FE8-1DE1-4128-AEF9-61D168AC57FF}"/>
    <cellStyle name="Normal 6 11 3 2 5" xfId="16047" xr:uid="{8CFC0C0C-1043-458A-A429-326EE56DE1A6}"/>
    <cellStyle name="Normal 6 11 3 3" xfId="16048" xr:uid="{7884AE89-9547-49D8-8665-C7186BCCAF72}"/>
    <cellStyle name="Normal 6 11 3 3 2" xfId="16049" xr:uid="{2A3D470D-4747-4EE5-AC14-73C3775E0173}"/>
    <cellStyle name="Normal 6 11 3 4" xfId="16050" xr:uid="{C17EFCD2-A122-49E0-BAE5-B1F10E9BD124}"/>
    <cellStyle name="Normal 6 11 3 5" xfId="16051" xr:uid="{CEADD938-83DE-436D-83BA-8B314CD25273}"/>
    <cellStyle name="Normal 6 11 3 6" xfId="16052" xr:uid="{64F1C5EC-CF04-44BE-A3EE-8195DD8AF31E}"/>
    <cellStyle name="Normal 6 11 3 7" xfId="16053" xr:uid="{EEE0DD76-F326-43AD-80F3-F891B8056012}"/>
    <cellStyle name="Normal 6 11 3 8" xfId="16054" xr:uid="{FF1EF00E-F913-4293-9FE1-76A906770B1F}"/>
    <cellStyle name="Normal 6 11 3 9" xfId="16055" xr:uid="{474CDB60-CB9E-4D6D-8D3C-17AEC3FE4019}"/>
    <cellStyle name="Normal 6 11 4" xfId="16056" xr:uid="{23ABD188-7339-43D3-A260-561331B3D596}"/>
    <cellStyle name="Normal 6 11 4 2" xfId="16057" xr:uid="{6ECE9C72-FDAE-423C-BF0E-93133EA7974B}"/>
    <cellStyle name="Normal 6 11 4 2 2" xfId="16058" xr:uid="{D103A8DA-E9D5-45FE-96DB-5E1F10F4A755}"/>
    <cellStyle name="Normal 6 11 4 3" xfId="16059" xr:uid="{A8F221B0-E21A-484E-91B2-6304DE6B8F90}"/>
    <cellStyle name="Normal 6 11 4 4" xfId="16060" xr:uid="{2F665497-9638-4090-BC9E-D50261F5FF0D}"/>
    <cellStyle name="Normal 6 11 4 5" xfId="16061" xr:uid="{0DF51B8A-165C-41A4-BBF1-684DEE7D2811}"/>
    <cellStyle name="Normal 6 11 5" xfId="16062" xr:uid="{3E182DD2-EDD3-48FF-A5F1-F6876DF83505}"/>
    <cellStyle name="Normal 6 11 5 2" xfId="16063" xr:uid="{A6D635F7-14A6-40E8-8DA1-F3D44C9989E5}"/>
    <cellStyle name="Normal 6 11 6" xfId="16064" xr:uid="{A2DFD4CA-5776-40AD-9161-C6BC5E317E7A}"/>
    <cellStyle name="Normal 6 11 7" xfId="16065" xr:uid="{1009247A-869F-4A63-8A43-37728A005F36}"/>
    <cellStyle name="Normal 6 11 8" xfId="16066" xr:uid="{E3AAC9A1-7C20-4F0E-90F5-63A5CC0EFAE2}"/>
    <cellStyle name="Normal 6 11 9" xfId="16067" xr:uid="{94B587B2-D1ED-4523-97D0-5C81612E0DBF}"/>
    <cellStyle name="Normal 6 12" xfId="16068" xr:uid="{D2A70C7B-D144-4DFC-BB99-1AFF30CB3232}"/>
    <cellStyle name="Normal 6 12 10" xfId="16069" xr:uid="{6033B0BD-A309-4031-B22B-B6F89DAD80A7}"/>
    <cellStyle name="Normal 6 12 11" xfId="16070" xr:uid="{F825ED4D-74CF-45BB-A5D5-E2AEAA0393DB}"/>
    <cellStyle name="Normal 6 12 12" xfId="16071" xr:uid="{641EDB75-5EA9-4C18-A060-953896F93687}"/>
    <cellStyle name="Normal 6 12 13" xfId="16072" xr:uid="{85B8D8B6-BC4C-4A7A-87E3-F10454921BBB}"/>
    <cellStyle name="Normal 6 12 14" xfId="16073" xr:uid="{DADB78F0-430B-40AC-B5DE-E00D5F0ED9CA}"/>
    <cellStyle name="Normal 6 12 2" xfId="16074" xr:uid="{06239E75-591F-418F-97E6-3BC0418A2B87}"/>
    <cellStyle name="Normal 6 12 2 10" xfId="16075" xr:uid="{67EF79B4-EC17-4E33-9AC0-5D0FDA841ED0}"/>
    <cellStyle name="Normal 6 12 2 11" xfId="16076" xr:uid="{F27375CB-E86E-4718-9371-F18D09A33AA9}"/>
    <cellStyle name="Normal 6 12 2 12" xfId="16077" xr:uid="{DB294B34-BE73-4D72-A6EE-6871A19C6FB6}"/>
    <cellStyle name="Normal 6 12 2 13" xfId="16078" xr:uid="{44589471-19C3-4FE7-8493-46EAA5A874FF}"/>
    <cellStyle name="Normal 6 12 2 2" xfId="16079" xr:uid="{5FAE1061-6C4F-4A97-A416-C9F9F25377AE}"/>
    <cellStyle name="Normal 6 12 2 2 10" xfId="16080" xr:uid="{08078DAC-ECD8-4309-BA98-3B8E410A9B2F}"/>
    <cellStyle name="Normal 6 12 2 2 11" xfId="16081" xr:uid="{2646E218-284B-4086-A7D0-03ED64246973}"/>
    <cellStyle name="Normal 6 12 2 2 2" xfId="16082" xr:uid="{D96B55D6-9B59-4600-9B2E-C087BEECCAA5}"/>
    <cellStyle name="Normal 6 12 2 2 2 2" xfId="16083" xr:uid="{42D82DEF-703C-4FC9-8C78-1E072F4E0993}"/>
    <cellStyle name="Normal 6 12 2 2 2 2 2" xfId="16084" xr:uid="{9B85BADF-9A62-46F1-BF44-6D90627C3C1E}"/>
    <cellStyle name="Normal 6 12 2 2 2 3" xfId="16085" xr:uid="{63AF616F-2DBB-4A76-9E07-42C64B03D1C4}"/>
    <cellStyle name="Normal 6 12 2 2 2 4" xfId="16086" xr:uid="{5A176FCB-9F8C-4570-8853-1F7A58A9B1AE}"/>
    <cellStyle name="Normal 6 12 2 2 2 5" xfId="16087" xr:uid="{1A1962E5-5F3E-4F08-8716-C7EDED1C72F1}"/>
    <cellStyle name="Normal 6 12 2 2 3" xfId="16088" xr:uid="{ADA4B562-BDAD-4E46-BCCB-8FFDE2DF2F87}"/>
    <cellStyle name="Normal 6 12 2 2 3 2" xfId="16089" xr:uid="{E2BDD7BA-0704-4073-8F90-B045AF989C8B}"/>
    <cellStyle name="Normal 6 12 2 2 4" xfId="16090" xr:uid="{3142BE7E-DDE6-4633-8F2F-813B7942D6EF}"/>
    <cellStyle name="Normal 6 12 2 2 5" xfId="16091" xr:uid="{08E4B5EB-5489-4334-A366-8F062F115FA9}"/>
    <cellStyle name="Normal 6 12 2 2 6" xfId="16092" xr:uid="{55D9EFFC-0E02-4152-856A-E7DC2CE084D8}"/>
    <cellStyle name="Normal 6 12 2 2 7" xfId="16093" xr:uid="{77D6155D-A62A-4DF1-98F1-088C3A90EFF2}"/>
    <cellStyle name="Normal 6 12 2 2 8" xfId="16094" xr:uid="{1DD9707C-DD0B-4B15-8B1A-FB56401847B5}"/>
    <cellStyle name="Normal 6 12 2 2 9" xfId="16095" xr:uid="{C6253993-7D2F-4289-AAE2-4464C9F8A5C2}"/>
    <cellStyle name="Normal 6 12 2 3" xfId="16096" xr:uid="{14D623B3-F3BD-4AB0-957F-6330752997B9}"/>
    <cellStyle name="Normal 6 12 2 3 2" xfId="16097" xr:uid="{4C56B192-AEB5-4F76-90B0-BB9AD4D1ED35}"/>
    <cellStyle name="Normal 6 12 2 3 2 2" xfId="16098" xr:uid="{808D048E-FD8E-41F3-AC9F-415534A0AE92}"/>
    <cellStyle name="Normal 6 12 2 3 3" xfId="16099" xr:uid="{6F95F932-7095-43C7-8624-55F79412B19B}"/>
    <cellStyle name="Normal 6 12 2 3 4" xfId="16100" xr:uid="{568B3E49-4ACE-4E8B-B2CA-C16C6CBF2798}"/>
    <cellStyle name="Normal 6 12 2 3 5" xfId="16101" xr:uid="{0C5AEE22-ACDF-4FA6-83A1-AF62DBD7AF90}"/>
    <cellStyle name="Normal 6 12 2 4" xfId="16102" xr:uid="{A22BE731-246F-4E3F-8F29-73F5325D74AA}"/>
    <cellStyle name="Normal 6 12 2 4 2" xfId="16103" xr:uid="{46C7F4F3-C21D-44D8-A25A-A950BEBA97C9}"/>
    <cellStyle name="Normal 6 12 2 5" xfId="16104" xr:uid="{83928FBA-3813-4026-9D1C-6AB6ED8FAC85}"/>
    <cellStyle name="Normal 6 12 2 6" xfId="16105" xr:uid="{2B38E53F-730F-4A49-8DF9-ABC61D43DDD4}"/>
    <cellStyle name="Normal 6 12 2 7" xfId="16106" xr:uid="{7B465F99-077B-4B93-8938-14B6FB32C811}"/>
    <cellStyle name="Normal 6 12 2 8" xfId="16107" xr:uid="{85F783CF-981C-4534-83F5-5362BF50FA0C}"/>
    <cellStyle name="Normal 6 12 2 9" xfId="16108" xr:uid="{B5424D76-D0AA-4669-B9DB-B95CCB66D802}"/>
    <cellStyle name="Normal 6 12 3" xfId="16109" xr:uid="{068E803B-8B93-47DD-A021-54B214EF4DE8}"/>
    <cellStyle name="Normal 6 12 3 10" xfId="16110" xr:uid="{F6C01499-83F6-4980-B268-BB7FE139EFF0}"/>
    <cellStyle name="Normal 6 12 3 11" xfId="16111" xr:uid="{9D21E4E3-0122-4E44-B19B-4A0C47F7268F}"/>
    <cellStyle name="Normal 6 12 3 2" xfId="16112" xr:uid="{AB2549ED-89B2-42EE-B8E3-87B1894446D5}"/>
    <cellStyle name="Normal 6 12 3 2 2" xfId="16113" xr:uid="{FB861933-137F-4D64-9BCC-2E1B31BC882B}"/>
    <cellStyle name="Normal 6 12 3 2 2 2" xfId="16114" xr:uid="{2F81BFF1-4A18-448A-9032-730487980FDE}"/>
    <cellStyle name="Normal 6 12 3 2 3" xfId="16115" xr:uid="{9885F0F6-2A8B-4B25-A5D2-6A20D86C5E2C}"/>
    <cellStyle name="Normal 6 12 3 2 4" xfId="16116" xr:uid="{327376D3-1473-45CF-BC00-99D43A893149}"/>
    <cellStyle name="Normal 6 12 3 2 5" xfId="16117" xr:uid="{3588E0B9-215B-4AA4-9015-9EF0B307BBAD}"/>
    <cellStyle name="Normal 6 12 3 3" xfId="16118" xr:uid="{6A82A588-DF33-434F-B635-0FA1BD1E0E8B}"/>
    <cellStyle name="Normal 6 12 3 3 2" xfId="16119" xr:uid="{0455DFC5-405A-477C-8F0F-EECAC22B08F3}"/>
    <cellStyle name="Normal 6 12 3 4" xfId="16120" xr:uid="{6CFEFA6C-E729-498E-9917-02A5679ED4E5}"/>
    <cellStyle name="Normal 6 12 3 5" xfId="16121" xr:uid="{DECD611F-DBAF-4137-B19C-D1887176EB66}"/>
    <cellStyle name="Normal 6 12 3 6" xfId="16122" xr:uid="{BA1B10AD-C14C-4C03-ACED-D432F2AEAE5E}"/>
    <cellStyle name="Normal 6 12 3 7" xfId="16123" xr:uid="{C4CB8672-4BAD-494B-8602-B1A95A6D2102}"/>
    <cellStyle name="Normal 6 12 3 8" xfId="16124" xr:uid="{2699E7BF-2A4D-489B-AD84-AA995D4BE314}"/>
    <cellStyle name="Normal 6 12 3 9" xfId="16125" xr:uid="{DA11896F-A377-493C-AC7C-86D9EBE42903}"/>
    <cellStyle name="Normal 6 12 4" xfId="16126" xr:uid="{EF1AA916-B3EA-4DEF-B04D-A37ED308D140}"/>
    <cellStyle name="Normal 6 12 4 2" xfId="16127" xr:uid="{9CB95BFA-86E8-45DC-8A74-EF621B611A42}"/>
    <cellStyle name="Normal 6 12 4 2 2" xfId="16128" xr:uid="{5ADE318A-DA0D-4F31-BD9D-601662DC3765}"/>
    <cellStyle name="Normal 6 12 4 3" xfId="16129" xr:uid="{8DDB855A-EB69-482C-A60D-BB5442EFEB3B}"/>
    <cellStyle name="Normal 6 12 4 4" xfId="16130" xr:uid="{C212DE78-3C68-4B5C-9637-4E4E13762B0E}"/>
    <cellStyle name="Normal 6 12 4 5" xfId="16131" xr:uid="{DAB8322D-B56D-42DD-A119-30476537F272}"/>
    <cellStyle name="Normal 6 12 5" xfId="16132" xr:uid="{652B5538-3D90-4309-A8FD-B9ADE1CDF6DE}"/>
    <cellStyle name="Normal 6 12 5 2" xfId="16133" xr:uid="{4429CFDC-449F-4589-969B-42B663AFE645}"/>
    <cellStyle name="Normal 6 12 6" xfId="16134" xr:uid="{DE10DDA1-88E1-4A0E-B18E-0482BE80342E}"/>
    <cellStyle name="Normal 6 12 7" xfId="16135" xr:uid="{1581B166-1B02-4513-9D65-243D4F738919}"/>
    <cellStyle name="Normal 6 12 8" xfId="16136" xr:uid="{59A1F53F-F177-4ECA-A064-08D81192A8AA}"/>
    <cellStyle name="Normal 6 12 9" xfId="16137" xr:uid="{36388320-372B-4E36-8C81-52B44B7BAB31}"/>
    <cellStyle name="Normal 6 13" xfId="16138" xr:uid="{A9A15968-E469-490A-B059-6C54EB25BA0F}"/>
    <cellStyle name="Normal 6 13 10" xfId="16139" xr:uid="{4492E280-8E80-48D6-8CF3-74914C610095}"/>
    <cellStyle name="Normal 6 13 11" xfId="16140" xr:uid="{6D3AB690-B961-4304-A6C2-2A8C84D22124}"/>
    <cellStyle name="Normal 6 13 12" xfId="16141" xr:uid="{262F84E1-0543-40C8-8AB7-62A06F9AAF17}"/>
    <cellStyle name="Normal 6 13 13" xfId="16142" xr:uid="{61CCF284-929E-423F-BA7D-A50A74195660}"/>
    <cellStyle name="Normal 6 13 14" xfId="16143" xr:uid="{3656870D-C885-4A88-93C0-B565B83B45FF}"/>
    <cellStyle name="Normal 6 13 2" xfId="16144" xr:uid="{B58B3835-42F6-4580-880F-6072F8449C7D}"/>
    <cellStyle name="Normal 6 13 2 10" xfId="16145" xr:uid="{8975BA50-CE4C-4AEB-AC2A-8D2C2E288A85}"/>
    <cellStyle name="Normal 6 13 2 11" xfId="16146" xr:uid="{659B1FBB-52C7-455D-BD18-7CA239B186EE}"/>
    <cellStyle name="Normal 6 13 2 12" xfId="16147" xr:uid="{565FC18C-F7F9-4CC4-837E-F5A2B9620DF7}"/>
    <cellStyle name="Normal 6 13 2 13" xfId="16148" xr:uid="{FEF0F963-4DB1-4DA5-B70B-BD4D6EFFEEAA}"/>
    <cellStyle name="Normal 6 13 2 2" xfId="16149" xr:uid="{FE122AD2-38D0-48E7-B8B5-6194E0515B44}"/>
    <cellStyle name="Normal 6 13 2 2 10" xfId="16150" xr:uid="{FE4BC5E3-39E5-42D4-A075-A9BCACB0F125}"/>
    <cellStyle name="Normal 6 13 2 2 11" xfId="16151" xr:uid="{AA373D07-216D-4F8B-984D-72E445A2FB0B}"/>
    <cellStyle name="Normal 6 13 2 2 2" xfId="16152" xr:uid="{69162320-1835-46C0-8E07-F1BDA7588DA0}"/>
    <cellStyle name="Normal 6 13 2 2 2 2" xfId="16153" xr:uid="{4761FEE1-3ADC-455F-89C0-DD2641643230}"/>
    <cellStyle name="Normal 6 13 2 2 2 2 2" xfId="16154" xr:uid="{AEBE730C-D85E-4B9B-9002-B4C02B1FD442}"/>
    <cellStyle name="Normal 6 13 2 2 2 3" xfId="16155" xr:uid="{F92BB088-8269-4EE6-9B23-B1F2095B8B94}"/>
    <cellStyle name="Normal 6 13 2 2 2 4" xfId="16156" xr:uid="{80C5C613-C22E-40B8-86A5-D4B9F15C45C3}"/>
    <cellStyle name="Normal 6 13 2 2 2 5" xfId="16157" xr:uid="{9901E0EC-6672-40AB-A121-72082F58C12A}"/>
    <cellStyle name="Normal 6 13 2 2 3" xfId="16158" xr:uid="{DD5995C4-25A8-465D-BB1B-07754335445B}"/>
    <cellStyle name="Normal 6 13 2 2 3 2" xfId="16159" xr:uid="{6C918B52-194E-4C49-AE0F-929337B18B0B}"/>
    <cellStyle name="Normal 6 13 2 2 4" xfId="16160" xr:uid="{7EAD92FF-C956-4DE4-B775-DBC573B9AFD2}"/>
    <cellStyle name="Normal 6 13 2 2 5" xfId="16161" xr:uid="{B3E392FC-186A-4F84-BBE3-DE1B1FFC83AA}"/>
    <cellStyle name="Normal 6 13 2 2 6" xfId="16162" xr:uid="{BA64D963-C1D1-4E71-824A-735A8CF233C0}"/>
    <cellStyle name="Normal 6 13 2 2 7" xfId="16163" xr:uid="{CA54E385-AF0E-4966-8F85-E611E1B50397}"/>
    <cellStyle name="Normal 6 13 2 2 8" xfId="16164" xr:uid="{8D2852CC-F468-4AAC-AF63-CC9903E04D3C}"/>
    <cellStyle name="Normal 6 13 2 2 9" xfId="16165" xr:uid="{0CA9B5D8-7C52-4AE1-9916-C9FB2161D0D5}"/>
    <cellStyle name="Normal 6 13 2 3" xfId="16166" xr:uid="{10506DCB-F449-4B1A-A95B-22193D36EBD6}"/>
    <cellStyle name="Normal 6 13 2 3 2" xfId="16167" xr:uid="{987C9BFB-7268-4FCB-9A4D-A9C43525AD7C}"/>
    <cellStyle name="Normal 6 13 2 3 2 2" xfId="16168" xr:uid="{DDE21736-38C6-45CA-A0D5-DEDC950FC19E}"/>
    <cellStyle name="Normal 6 13 2 3 3" xfId="16169" xr:uid="{FEEE7325-CD2C-49BB-A96A-926B89455F29}"/>
    <cellStyle name="Normal 6 13 2 3 4" xfId="16170" xr:uid="{FAD67F37-EB9D-40BF-9230-7CA9B6246C04}"/>
    <cellStyle name="Normal 6 13 2 3 5" xfId="16171" xr:uid="{4F1B024E-FACB-40E3-891C-CD7AC13D585A}"/>
    <cellStyle name="Normal 6 13 2 4" xfId="16172" xr:uid="{4321E1C7-7CA8-47BF-9AEB-C2DC41B9FCE7}"/>
    <cellStyle name="Normal 6 13 2 4 2" xfId="16173" xr:uid="{377433B2-0FEA-4DBE-8481-AFFD4E53938C}"/>
    <cellStyle name="Normal 6 13 2 5" xfId="16174" xr:uid="{978971D5-FA22-4823-BC19-C74926DAA0D6}"/>
    <cellStyle name="Normal 6 13 2 6" xfId="16175" xr:uid="{2B7076CE-C684-436C-A774-C7EDC99C9D7B}"/>
    <cellStyle name="Normal 6 13 2 7" xfId="16176" xr:uid="{5560571D-2E8F-4743-8215-6A2A99C4DE0D}"/>
    <cellStyle name="Normal 6 13 2 8" xfId="16177" xr:uid="{3E4A7720-4FE9-4F7A-AFE0-4AA214E909DD}"/>
    <cellStyle name="Normal 6 13 2 9" xfId="16178" xr:uid="{08A69E4B-DD11-44D0-B525-E3138B703020}"/>
    <cellStyle name="Normal 6 13 3" xfId="16179" xr:uid="{527E825C-BC0E-4377-B66E-0F1A664DFF51}"/>
    <cellStyle name="Normal 6 13 3 10" xfId="16180" xr:uid="{A44D86F9-D22F-46C6-9779-25114C6D5BD4}"/>
    <cellStyle name="Normal 6 13 3 11" xfId="16181" xr:uid="{602A5AF1-358A-4B9C-BA06-0E83BAE779FB}"/>
    <cellStyle name="Normal 6 13 3 2" xfId="16182" xr:uid="{109F0E54-B52B-4489-9DC8-5E16614EFFD4}"/>
    <cellStyle name="Normal 6 13 3 2 2" xfId="16183" xr:uid="{00453923-2D89-41B2-A5F4-A1D1AE0F3550}"/>
    <cellStyle name="Normal 6 13 3 2 2 2" xfId="16184" xr:uid="{69861C0A-7454-45BB-95D3-87893E69E079}"/>
    <cellStyle name="Normal 6 13 3 2 3" xfId="16185" xr:uid="{C8CCB2A3-080F-4F06-BE0A-C5030DAF760A}"/>
    <cellStyle name="Normal 6 13 3 2 4" xfId="16186" xr:uid="{E125AA10-34F9-433A-B7CC-3724A4094A24}"/>
    <cellStyle name="Normal 6 13 3 2 5" xfId="16187" xr:uid="{FA8A3E81-32F0-4C68-83B3-49A505B46B6A}"/>
    <cellStyle name="Normal 6 13 3 3" xfId="16188" xr:uid="{44C213F1-E617-4B59-845E-6D8C05F53A97}"/>
    <cellStyle name="Normal 6 13 3 3 2" xfId="16189" xr:uid="{404E61E1-9919-48EC-978D-59E77521EF84}"/>
    <cellStyle name="Normal 6 13 3 4" xfId="16190" xr:uid="{BBD95D7B-3D5F-4F50-B349-CF28E64AD734}"/>
    <cellStyle name="Normal 6 13 3 5" xfId="16191" xr:uid="{362BD7B4-A7EB-40D8-BDAF-DD03B9A32C62}"/>
    <cellStyle name="Normal 6 13 3 6" xfId="16192" xr:uid="{5696B469-26D8-46DB-943B-4E77AD1CE1C2}"/>
    <cellStyle name="Normal 6 13 3 7" xfId="16193" xr:uid="{51A69FD4-B7EB-4310-832F-4ED904D5ED7C}"/>
    <cellStyle name="Normal 6 13 3 8" xfId="16194" xr:uid="{569B549B-22D5-436E-BB3C-D31D7FD9B883}"/>
    <cellStyle name="Normal 6 13 3 9" xfId="16195" xr:uid="{ED23B00F-F0E9-454F-8F94-3EF129348618}"/>
    <cellStyle name="Normal 6 13 4" xfId="16196" xr:uid="{AF67B552-2ED6-42E8-B9B3-F75433B4EC14}"/>
    <cellStyle name="Normal 6 13 4 2" xfId="16197" xr:uid="{FD41EF19-C6F5-43D1-B0D4-A4B6E133F904}"/>
    <cellStyle name="Normal 6 13 4 2 2" xfId="16198" xr:uid="{389292F7-5B46-48FC-A2D9-5A05D76D66E3}"/>
    <cellStyle name="Normal 6 13 4 3" xfId="16199" xr:uid="{38697EED-2945-4E59-B4F3-3A0EC79EB245}"/>
    <cellStyle name="Normal 6 13 4 4" xfId="16200" xr:uid="{BFCD7E82-0A18-46B4-895F-9134199A8C3D}"/>
    <cellStyle name="Normal 6 13 4 5" xfId="16201" xr:uid="{A7FEDE24-5E50-4333-AB5F-A07371EF50E0}"/>
    <cellStyle name="Normal 6 13 5" xfId="16202" xr:uid="{50948241-B8A2-40A5-9DBF-DF2D85381888}"/>
    <cellStyle name="Normal 6 13 5 2" xfId="16203" xr:uid="{C0519C9E-F4A3-45B5-BDFA-A730D63E48D7}"/>
    <cellStyle name="Normal 6 13 6" xfId="16204" xr:uid="{A044260B-6C79-4820-A24A-071A9C56E6FC}"/>
    <cellStyle name="Normal 6 13 7" xfId="16205" xr:uid="{49B732AE-C407-4CB9-A62E-B3A526C9E911}"/>
    <cellStyle name="Normal 6 13 8" xfId="16206" xr:uid="{D4190741-9034-43B4-8547-BFA4DBE7A64B}"/>
    <cellStyle name="Normal 6 13 9" xfId="16207" xr:uid="{522653A6-13DC-46DC-A16C-6A40074154DA}"/>
    <cellStyle name="Normal 6 14" xfId="16208" xr:uid="{5EFAF435-204D-4BE3-AC7F-2AF26CF8B319}"/>
    <cellStyle name="Normal 6 14 10" xfId="16209" xr:uid="{1819B72C-84A1-4F1C-AE06-7258EA789391}"/>
    <cellStyle name="Normal 6 14 11" xfId="16210" xr:uid="{EFACB073-5320-48EF-A070-1E898B0AFFF2}"/>
    <cellStyle name="Normal 6 14 12" xfId="16211" xr:uid="{AB0A5083-BB81-48A3-BF30-7439B11E4466}"/>
    <cellStyle name="Normal 6 14 13" xfId="16212" xr:uid="{6DC504F4-4740-4BCA-88C8-75F71B1EEEDA}"/>
    <cellStyle name="Normal 6 14 14" xfId="16213" xr:uid="{266FF332-1082-4956-95BF-D4A9486651F4}"/>
    <cellStyle name="Normal 6 14 2" xfId="16214" xr:uid="{1F24F6C6-86C8-4C79-8BB2-5D80E64F1331}"/>
    <cellStyle name="Normal 6 14 2 10" xfId="16215" xr:uid="{A0DF96B1-9163-476A-A124-E2CEF41863F2}"/>
    <cellStyle name="Normal 6 14 2 11" xfId="16216" xr:uid="{E15FF979-2433-4F29-B860-04BAAE72B560}"/>
    <cellStyle name="Normal 6 14 2 12" xfId="16217" xr:uid="{E1908D51-8EC7-49EE-90BB-E9915E1494A1}"/>
    <cellStyle name="Normal 6 14 2 13" xfId="16218" xr:uid="{71618568-AA0C-4A68-9697-9D14A7C1ED16}"/>
    <cellStyle name="Normal 6 14 2 2" xfId="16219" xr:uid="{3810B4A7-E00D-4BC8-9053-AE69C962A4E9}"/>
    <cellStyle name="Normal 6 14 2 2 10" xfId="16220" xr:uid="{96CFF48B-A857-4DB2-894A-3EEEA77CA7F4}"/>
    <cellStyle name="Normal 6 14 2 2 11" xfId="16221" xr:uid="{37CDADF5-9FA4-44E2-BDD1-F4EA9C65D798}"/>
    <cellStyle name="Normal 6 14 2 2 2" xfId="16222" xr:uid="{92AA6AE9-1766-43B2-B754-D289FDCD20D9}"/>
    <cellStyle name="Normal 6 14 2 2 2 2" xfId="16223" xr:uid="{70D8891D-3BAC-488E-9A05-8428F6A1214B}"/>
    <cellStyle name="Normal 6 14 2 2 2 2 2" xfId="16224" xr:uid="{DDAD1A45-6EF1-448E-B913-15F3E50A740E}"/>
    <cellStyle name="Normal 6 14 2 2 2 3" xfId="16225" xr:uid="{1BDAFF7C-739E-40E2-9455-F94E8AACD7A2}"/>
    <cellStyle name="Normal 6 14 2 2 2 4" xfId="16226" xr:uid="{8780503A-014D-4C99-8E0E-90471F4FAB0A}"/>
    <cellStyle name="Normal 6 14 2 2 2 5" xfId="16227" xr:uid="{46115AF2-9066-44E3-9011-DE420304FEB7}"/>
    <cellStyle name="Normal 6 14 2 2 3" xfId="16228" xr:uid="{351DA677-C7B2-4313-B6BE-E4EA1BFB14D9}"/>
    <cellStyle name="Normal 6 14 2 2 3 2" xfId="16229" xr:uid="{4BFD8D4D-E16D-4EC7-B640-DBCBDB6A52E9}"/>
    <cellStyle name="Normal 6 14 2 2 4" xfId="16230" xr:uid="{0A053D7B-3F29-4DA7-ACB3-11299498BCF0}"/>
    <cellStyle name="Normal 6 14 2 2 5" xfId="16231" xr:uid="{BB30166E-7F02-4FE5-82BA-2FC36DD02B55}"/>
    <cellStyle name="Normal 6 14 2 2 6" xfId="16232" xr:uid="{9BC4EFBF-3957-441D-AB73-841B4AB451F6}"/>
    <cellStyle name="Normal 6 14 2 2 7" xfId="16233" xr:uid="{7EBBB63D-2257-4AE6-96FD-DD722D2BA0D4}"/>
    <cellStyle name="Normal 6 14 2 2 8" xfId="16234" xr:uid="{1ED6C7AF-98B8-47D8-A58E-4E99CCA39689}"/>
    <cellStyle name="Normal 6 14 2 2 9" xfId="16235" xr:uid="{A79CF07B-DD0E-474C-90B1-EFE001F9576C}"/>
    <cellStyle name="Normal 6 14 2 3" xfId="16236" xr:uid="{7A8F4E6C-404D-46E6-AC99-21CE8C2D4B21}"/>
    <cellStyle name="Normal 6 14 2 3 2" xfId="16237" xr:uid="{7286165D-1797-47E3-90D6-F8A8AE2C57A8}"/>
    <cellStyle name="Normal 6 14 2 3 2 2" xfId="16238" xr:uid="{9D8BE911-0276-4BCC-AFF0-CD5A5BBFA857}"/>
    <cellStyle name="Normal 6 14 2 3 3" xfId="16239" xr:uid="{87D58799-FE8E-48F7-88D7-1EA6A1E09E05}"/>
    <cellStyle name="Normal 6 14 2 3 4" xfId="16240" xr:uid="{976FF18E-A1BA-450D-B36D-BC5524D190E2}"/>
    <cellStyle name="Normal 6 14 2 3 5" xfId="16241" xr:uid="{AC1E6E40-1018-4495-BFE6-B2D6EF3DB97E}"/>
    <cellStyle name="Normal 6 14 2 4" xfId="16242" xr:uid="{4FC6E754-76F2-42EE-8083-6FD309D4D42E}"/>
    <cellStyle name="Normal 6 14 2 4 2" xfId="16243" xr:uid="{012CE374-5464-484A-AD6D-E0837606631B}"/>
    <cellStyle name="Normal 6 14 2 5" xfId="16244" xr:uid="{88FEE675-E92A-443A-BE9F-2C1136FC96E7}"/>
    <cellStyle name="Normal 6 14 2 6" xfId="16245" xr:uid="{AF9006EF-0740-4135-930A-B24CE1D6A295}"/>
    <cellStyle name="Normal 6 14 2 7" xfId="16246" xr:uid="{2C561080-DFD1-435B-8CC0-D4AC604614CE}"/>
    <cellStyle name="Normal 6 14 2 8" xfId="16247" xr:uid="{A29BCF2E-8871-4E83-B284-2EB0787E5EB5}"/>
    <cellStyle name="Normal 6 14 2 9" xfId="16248" xr:uid="{A8327254-F368-4F4D-BA31-3F17C879DEC8}"/>
    <cellStyle name="Normal 6 14 3" xfId="16249" xr:uid="{CD2AA20F-F5B5-4D34-9B03-3BAB515B8FD2}"/>
    <cellStyle name="Normal 6 14 3 10" xfId="16250" xr:uid="{A99D4265-2480-4911-B46C-BF3CF81510FD}"/>
    <cellStyle name="Normal 6 14 3 11" xfId="16251" xr:uid="{68594C67-116A-48CE-913E-53BD60C3A3DC}"/>
    <cellStyle name="Normal 6 14 3 2" xfId="16252" xr:uid="{CF71ACA9-5546-4AA7-9888-95C9B4E50DF8}"/>
    <cellStyle name="Normal 6 14 3 2 2" xfId="16253" xr:uid="{F84DFE6D-4A60-4C5D-8504-AC6FF93B47E4}"/>
    <cellStyle name="Normal 6 14 3 2 2 2" xfId="16254" xr:uid="{613A0BB3-38DE-4102-9C7D-AC81EEAC354F}"/>
    <cellStyle name="Normal 6 14 3 2 3" xfId="16255" xr:uid="{5A443E3F-6EF8-4010-9D4A-10D0C5655BB5}"/>
    <cellStyle name="Normal 6 14 3 2 4" xfId="16256" xr:uid="{78C76C9C-2D1F-40C3-8E2F-0F9FE727508E}"/>
    <cellStyle name="Normal 6 14 3 2 5" xfId="16257" xr:uid="{4369D890-E4B0-4448-8F65-81A1DEAD9EBB}"/>
    <cellStyle name="Normal 6 14 3 3" xfId="16258" xr:uid="{61C5E6AC-0CD7-495B-8C6F-9C2BD697D3B1}"/>
    <cellStyle name="Normal 6 14 3 3 2" xfId="16259" xr:uid="{A91BC739-A0C1-4D67-83CC-4E8A45D6E925}"/>
    <cellStyle name="Normal 6 14 3 4" xfId="16260" xr:uid="{A2AB34E8-088E-442C-B028-A14DA03C7621}"/>
    <cellStyle name="Normal 6 14 3 5" xfId="16261" xr:uid="{A84DA8AF-3CFC-43B6-9B71-FEE54A8A3EEE}"/>
    <cellStyle name="Normal 6 14 3 6" xfId="16262" xr:uid="{C5BF0BF0-6262-4095-85C3-6096936E2BCA}"/>
    <cellStyle name="Normal 6 14 3 7" xfId="16263" xr:uid="{D9AFF391-ACD5-479E-AB6B-7D9FC11DA32D}"/>
    <cellStyle name="Normal 6 14 3 8" xfId="16264" xr:uid="{3687E70A-89A7-465F-9B69-EDCCE40D7E32}"/>
    <cellStyle name="Normal 6 14 3 9" xfId="16265" xr:uid="{9A58DF78-48BD-4894-A782-2814B688D2C7}"/>
    <cellStyle name="Normal 6 14 4" xfId="16266" xr:uid="{482219A9-ADA7-4EE4-B1E0-4D6EC0F10453}"/>
    <cellStyle name="Normal 6 14 4 2" xfId="16267" xr:uid="{6E7831D7-F831-412A-B8E1-DFA1368F6AB7}"/>
    <cellStyle name="Normal 6 14 4 2 2" xfId="16268" xr:uid="{84D51B93-97D1-493C-950F-E20537D3A176}"/>
    <cellStyle name="Normal 6 14 4 3" xfId="16269" xr:uid="{62D73468-B90D-4F1B-ACF7-CCD5D2E1A6A4}"/>
    <cellStyle name="Normal 6 14 4 4" xfId="16270" xr:uid="{AA692F1E-A30C-4999-8352-77DADC059A54}"/>
    <cellStyle name="Normal 6 14 4 5" xfId="16271" xr:uid="{9266C23A-81F6-4414-9AF9-ADAF32482BAC}"/>
    <cellStyle name="Normal 6 14 5" xfId="16272" xr:uid="{291803AB-245A-4AAB-B4B3-39C92E1FA9CB}"/>
    <cellStyle name="Normal 6 14 5 2" xfId="16273" xr:uid="{608CBAB1-7C82-485C-A792-04C0133AFA20}"/>
    <cellStyle name="Normal 6 14 6" xfId="16274" xr:uid="{6B10C641-EE81-42DC-B958-7DC32132067D}"/>
    <cellStyle name="Normal 6 14 7" xfId="16275" xr:uid="{8CF80406-6D69-4794-B3E8-214583205339}"/>
    <cellStyle name="Normal 6 14 8" xfId="16276" xr:uid="{9353A907-8FD8-445A-B5BF-C760DCA07F1E}"/>
    <cellStyle name="Normal 6 14 9" xfId="16277" xr:uid="{0A9E917F-3686-4EE0-B63F-6485645A10C5}"/>
    <cellStyle name="Normal 6 15" xfId="16278" xr:uid="{D3B0470B-5D77-4C96-80E0-69E091D90ED0}"/>
    <cellStyle name="Normal 6 15 10" xfId="16279" xr:uid="{23DF20F2-49A1-487B-884D-E80DC629E3DF}"/>
    <cellStyle name="Normal 6 15 11" xfId="16280" xr:uid="{7CB7CCC0-821E-42FC-A2C5-A56B90F82A26}"/>
    <cellStyle name="Normal 6 15 12" xfId="16281" xr:uid="{F8FAC7F3-6CF8-45BF-BF38-6BFEB76455FC}"/>
    <cellStyle name="Normal 6 15 13" xfId="16282" xr:uid="{4DA38F59-6468-4207-B0B4-CDFC0CDC1538}"/>
    <cellStyle name="Normal 6 15 14" xfId="16283" xr:uid="{909C0775-D64A-49B5-B4BA-C210540CFAA6}"/>
    <cellStyle name="Normal 6 15 2" xfId="16284" xr:uid="{969C3FFD-FB5F-4A52-BEEC-0FE9DCE4AFF7}"/>
    <cellStyle name="Normal 6 15 2 10" xfId="16285" xr:uid="{4371C8B0-45FE-43C6-8311-C5EEDE1956FF}"/>
    <cellStyle name="Normal 6 15 2 11" xfId="16286" xr:uid="{20421037-F123-4620-AE9A-F942F67AB672}"/>
    <cellStyle name="Normal 6 15 2 12" xfId="16287" xr:uid="{910CE1BC-EEDA-4B99-9416-5BBDC1BFAEC9}"/>
    <cellStyle name="Normal 6 15 2 13" xfId="16288" xr:uid="{F794CA22-BC2A-4816-89DC-6AA846A6F70B}"/>
    <cellStyle name="Normal 6 15 2 2" xfId="16289" xr:uid="{DD7E9E4D-FD57-44C8-9B61-9A304254ACD1}"/>
    <cellStyle name="Normal 6 15 2 2 10" xfId="16290" xr:uid="{A3F5FCAC-1957-4E16-9EBA-C988F79242CC}"/>
    <cellStyle name="Normal 6 15 2 2 11" xfId="16291" xr:uid="{03509E1C-57B5-4D85-98F8-C9A89C5AB40B}"/>
    <cellStyle name="Normal 6 15 2 2 2" xfId="16292" xr:uid="{E562054B-AF03-4631-A592-993B620CC759}"/>
    <cellStyle name="Normal 6 15 2 2 2 2" xfId="16293" xr:uid="{19B919B8-386E-4C03-B90F-8C2438D58060}"/>
    <cellStyle name="Normal 6 15 2 2 2 2 2" xfId="16294" xr:uid="{58AA6533-9E28-4C90-B039-D58E85D3E44E}"/>
    <cellStyle name="Normal 6 15 2 2 2 3" xfId="16295" xr:uid="{247F8495-F5F0-4847-B7FE-3F0254CB1DD9}"/>
    <cellStyle name="Normal 6 15 2 2 2 4" xfId="16296" xr:uid="{D1E947B6-730B-41C5-A0B3-4A1F69430FB3}"/>
    <cellStyle name="Normal 6 15 2 2 2 5" xfId="16297" xr:uid="{F97518D4-AC88-4206-A2CA-489CDE491F92}"/>
    <cellStyle name="Normal 6 15 2 2 3" xfId="16298" xr:uid="{BB7B4CF8-6099-4ADB-9DBB-A219A18F7B5B}"/>
    <cellStyle name="Normal 6 15 2 2 3 2" xfId="16299" xr:uid="{85A5DAD8-C5CF-4570-903C-264B128EF175}"/>
    <cellStyle name="Normal 6 15 2 2 4" xfId="16300" xr:uid="{0A35A28C-2C36-4270-B6F6-D9F4F160CE6E}"/>
    <cellStyle name="Normal 6 15 2 2 5" xfId="16301" xr:uid="{703CDD5D-BE44-4469-A7C6-78EE59BF77E3}"/>
    <cellStyle name="Normal 6 15 2 2 6" xfId="16302" xr:uid="{0E4CFE29-F2F9-42F4-9250-B96E2C2543CF}"/>
    <cellStyle name="Normal 6 15 2 2 7" xfId="16303" xr:uid="{C933E911-61E3-48D2-979B-D82F44285F38}"/>
    <cellStyle name="Normal 6 15 2 2 8" xfId="16304" xr:uid="{0E62F850-8556-4704-A817-638AC1B9F956}"/>
    <cellStyle name="Normal 6 15 2 2 9" xfId="16305" xr:uid="{08C32416-3C93-4880-ADAA-0CBF56B22EDD}"/>
    <cellStyle name="Normal 6 15 2 3" xfId="16306" xr:uid="{87EF00F3-0168-4C41-8A7C-D7D086B477DF}"/>
    <cellStyle name="Normal 6 15 2 3 2" xfId="16307" xr:uid="{D4EC2E3F-9B79-4EBE-8F4A-25C77F977330}"/>
    <cellStyle name="Normal 6 15 2 3 2 2" xfId="16308" xr:uid="{32BB072D-5BD7-428A-B832-7D5EF52114C4}"/>
    <cellStyle name="Normal 6 15 2 3 3" xfId="16309" xr:uid="{67AEC30E-612E-4954-B4A6-D0493F37EEF2}"/>
    <cellStyle name="Normal 6 15 2 3 4" xfId="16310" xr:uid="{0F20113E-D6D9-4D85-827A-CB56DBB2A2DF}"/>
    <cellStyle name="Normal 6 15 2 3 5" xfId="16311" xr:uid="{88CEDAA4-1407-4595-8561-F4484C624991}"/>
    <cellStyle name="Normal 6 15 2 4" xfId="16312" xr:uid="{DD245F1E-57FA-43B0-82B9-8941BC87DECA}"/>
    <cellStyle name="Normal 6 15 2 4 2" xfId="16313" xr:uid="{9D0F8BCF-74C0-48B0-A10E-DB055FE4EB50}"/>
    <cellStyle name="Normal 6 15 2 5" xfId="16314" xr:uid="{71078980-27DE-4C97-A5C7-060923531E4B}"/>
    <cellStyle name="Normal 6 15 2 6" xfId="16315" xr:uid="{DBEB8A81-5A95-4632-86C8-F2C029DF34A1}"/>
    <cellStyle name="Normal 6 15 2 7" xfId="16316" xr:uid="{1977FF70-0B1F-4EBE-9B4E-A885D6095580}"/>
    <cellStyle name="Normal 6 15 2 8" xfId="16317" xr:uid="{88DB7292-515F-4EFA-8D93-361DAB5C38C5}"/>
    <cellStyle name="Normal 6 15 2 9" xfId="16318" xr:uid="{204BE1E2-FF37-4049-9CEE-91639C93F332}"/>
    <cellStyle name="Normal 6 15 3" xfId="16319" xr:uid="{8849795A-5DA3-40EC-AD72-AA4DCE1A17B2}"/>
    <cellStyle name="Normal 6 15 3 10" xfId="16320" xr:uid="{56DA1930-72CD-42FC-89BC-2FEABCDB096B}"/>
    <cellStyle name="Normal 6 15 3 11" xfId="16321" xr:uid="{047A3E01-287A-4A0C-BB08-776D9808353E}"/>
    <cellStyle name="Normal 6 15 3 2" xfId="16322" xr:uid="{9147AB34-AA05-43A4-B60D-8FD0CDA040BD}"/>
    <cellStyle name="Normal 6 15 3 2 2" xfId="16323" xr:uid="{1FB38601-6200-442D-BA7E-F9CED2339673}"/>
    <cellStyle name="Normal 6 15 3 2 2 2" xfId="16324" xr:uid="{CBAF7C46-3AA0-41B3-9536-8BE1A3C06D9C}"/>
    <cellStyle name="Normal 6 15 3 2 3" xfId="16325" xr:uid="{54E4F401-F770-47D4-A500-BA88B7D57F6E}"/>
    <cellStyle name="Normal 6 15 3 2 4" xfId="16326" xr:uid="{2A5D7151-74A3-4A22-A70C-EC05B0123BEC}"/>
    <cellStyle name="Normal 6 15 3 2 5" xfId="16327" xr:uid="{0584883B-8A53-4394-B3D1-AA8A34F48A5F}"/>
    <cellStyle name="Normal 6 15 3 3" xfId="16328" xr:uid="{9C4CE4E6-5526-48E4-BDEB-DA16710DF398}"/>
    <cellStyle name="Normal 6 15 3 3 2" xfId="16329" xr:uid="{30BA0AF6-C468-47AD-BE62-B03666D463FE}"/>
    <cellStyle name="Normal 6 15 3 4" xfId="16330" xr:uid="{FE078005-70AE-43BA-855D-64E7ADE67FA6}"/>
    <cellStyle name="Normal 6 15 3 5" xfId="16331" xr:uid="{DFF7E6C3-E0FD-4667-A42A-8E3CB6A9111C}"/>
    <cellStyle name="Normal 6 15 3 6" xfId="16332" xr:uid="{179A91AE-71E2-440B-B023-D7ADD6242F4D}"/>
    <cellStyle name="Normal 6 15 3 7" xfId="16333" xr:uid="{DB3D53AA-7A80-4ACD-85AD-732BAEC1CB59}"/>
    <cellStyle name="Normal 6 15 3 8" xfId="16334" xr:uid="{DDBDFF13-B168-42A3-B9F5-D92A55075503}"/>
    <cellStyle name="Normal 6 15 3 9" xfId="16335" xr:uid="{45C80F4A-B3E5-4593-B73C-E580EE9C9585}"/>
    <cellStyle name="Normal 6 15 4" xfId="16336" xr:uid="{84DD99DF-A918-422E-A925-43FD7A9D846F}"/>
    <cellStyle name="Normal 6 15 4 2" xfId="16337" xr:uid="{B1F893DE-E380-48D9-8931-7346073137B1}"/>
    <cellStyle name="Normal 6 15 4 2 2" xfId="16338" xr:uid="{03B2E45C-0024-43D6-8F76-2562392340BD}"/>
    <cellStyle name="Normal 6 15 4 3" xfId="16339" xr:uid="{5BE77144-DB1B-4FE5-AF17-C060244B60CD}"/>
    <cellStyle name="Normal 6 15 4 4" xfId="16340" xr:uid="{3D3CD9F2-C82B-4219-8AF0-39FA065150F3}"/>
    <cellStyle name="Normal 6 15 4 5" xfId="16341" xr:uid="{1FBC0699-917D-4F1C-9096-AFB6BBB57968}"/>
    <cellStyle name="Normal 6 15 5" xfId="16342" xr:uid="{A556A232-F4FF-4B74-BB33-B8E67A683206}"/>
    <cellStyle name="Normal 6 15 5 2" xfId="16343" xr:uid="{D023B4E5-BC5E-426C-9D9E-E34EBC011488}"/>
    <cellStyle name="Normal 6 15 6" xfId="16344" xr:uid="{B0AD8B39-BCC7-47CE-A8F4-0DA0191D25F2}"/>
    <cellStyle name="Normal 6 15 7" xfId="16345" xr:uid="{8C4581C8-03F8-4167-A912-FBD2E9EE0EDC}"/>
    <cellStyle name="Normal 6 15 8" xfId="16346" xr:uid="{458F5A8B-963A-428E-BC42-CAB5A6D04338}"/>
    <cellStyle name="Normal 6 15 9" xfId="16347" xr:uid="{2A468504-7335-4912-8CC1-3C124CA31072}"/>
    <cellStyle name="Normal 6 16" xfId="16348" xr:uid="{D8532EFA-39A6-489C-88BB-BD21652FFB5D}"/>
    <cellStyle name="Normal 6 16 10" xfId="16349" xr:uid="{C678641B-2A1A-4582-BE1E-3EC8B5F768A3}"/>
    <cellStyle name="Normal 6 16 11" xfId="16350" xr:uid="{5A32337E-4CCF-40A8-A709-64CAB5895A58}"/>
    <cellStyle name="Normal 6 16 12" xfId="16351" xr:uid="{0E5E03A5-B847-49D0-AA50-B38CA7515943}"/>
    <cellStyle name="Normal 6 16 13" xfId="16352" xr:uid="{D5B2730B-51A2-4402-A6F3-1A3BE2A68297}"/>
    <cellStyle name="Normal 6 16 14" xfId="16353" xr:uid="{4675F692-0230-4A3D-A637-5D154A5F6E2A}"/>
    <cellStyle name="Normal 6 16 2" xfId="16354" xr:uid="{779AAEA7-16BB-4E15-A606-CE44ABBCEA57}"/>
    <cellStyle name="Normal 6 16 2 10" xfId="16355" xr:uid="{8A381B04-48B9-40D7-AC93-B1D397A05DB5}"/>
    <cellStyle name="Normal 6 16 2 11" xfId="16356" xr:uid="{208C5876-A75B-4E17-A0F8-E41EE70E3441}"/>
    <cellStyle name="Normal 6 16 2 12" xfId="16357" xr:uid="{EDA639D1-3023-409E-8C03-41AA825FB6BC}"/>
    <cellStyle name="Normal 6 16 2 13" xfId="16358" xr:uid="{10D60D70-6315-42CF-9F9A-4EAC125222B4}"/>
    <cellStyle name="Normal 6 16 2 2" xfId="16359" xr:uid="{E5EAA4D7-CE3B-4FE9-BE40-39B24105236D}"/>
    <cellStyle name="Normal 6 16 2 2 10" xfId="16360" xr:uid="{0E1FAB6A-8693-4D4E-B1C4-821F1FE00278}"/>
    <cellStyle name="Normal 6 16 2 2 11" xfId="16361" xr:uid="{7D912EFC-96C0-47D7-8859-CCD4D6B4F6E9}"/>
    <cellStyle name="Normal 6 16 2 2 2" xfId="16362" xr:uid="{957B6D9F-BD51-4DE4-BA08-98983221210A}"/>
    <cellStyle name="Normal 6 16 2 2 2 2" xfId="16363" xr:uid="{C0D3E78C-CF1C-479D-B92B-5718A3AB3D33}"/>
    <cellStyle name="Normal 6 16 2 2 2 2 2" xfId="16364" xr:uid="{81240924-E299-4073-A008-520CB96D6B8A}"/>
    <cellStyle name="Normal 6 16 2 2 2 3" xfId="16365" xr:uid="{08E3C8FD-BA5F-4BA6-8869-BE8838FCBE63}"/>
    <cellStyle name="Normal 6 16 2 2 2 4" xfId="16366" xr:uid="{21F633F9-905D-40EB-87B7-881C572D435B}"/>
    <cellStyle name="Normal 6 16 2 2 2 5" xfId="16367" xr:uid="{02E578C1-C1B0-47D7-A955-59758283B7E3}"/>
    <cellStyle name="Normal 6 16 2 2 3" xfId="16368" xr:uid="{3D958EA8-1BBC-4A0A-A35A-3D697D459475}"/>
    <cellStyle name="Normal 6 16 2 2 3 2" xfId="16369" xr:uid="{7B1DC1AD-9CD2-44B6-BB1D-60BCF59E4E9B}"/>
    <cellStyle name="Normal 6 16 2 2 4" xfId="16370" xr:uid="{FCD8CFB8-D868-4850-B013-FCD484C7CB3D}"/>
    <cellStyle name="Normal 6 16 2 2 5" xfId="16371" xr:uid="{7C5607D0-2E96-406F-8009-49253C268A03}"/>
    <cellStyle name="Normal 6 16 2 2 6" xfId="16372" xr:uid="{1C73D2E0-8FF5-481A-B80A-F73B508A681A}"/>
    <cellStyle name="Normal 6 16 2 2 7" xfId="16373" xr:uid="{CBDA4CD6-57B7-4716-9B7A-EF3C8E5E286B}"/>
    <cellStyle name="Normal 6 16 2 2 8" xfId="16374" xr:uid="{6940DFC3-15EA-40CA-8FFD-326806C0D7B2}"/>
    <cellStyle name="Normal 6 16 2 2 9" xfId="16375" xr:uid="{6D8F4CB6-F88D-4078-AD31-71C8C6AFCA64}"/>
    <cellStyle name="Normal 6 16 2 3" xfId="16376" xr:uid="{B72DFBC6-B69A-4188-A738-8525BE886B57}"/>
    <cellStyle name="Normal 6 16 2 3 2" xfId="16377" xr:uid="{3EE8BBFC-FB28-45B3-8239-70C038666FB3}"/>
    <cellStyle name="Normal 6 16 2 3 2 2" xfId="16378" xr:uid="{B1E4786D-197D-46D7-89D4-08A4ACAC6B0E}"/>
    <cellStyle name="Normal 6 16 2 3 3" xfId="16379" xr:uid="{92935071-06E1-49E3-A7EC-F533039CE670}"/>
    <cellStyle name="Normal 6 16 2 3 4" xfId="16380" xr:uid="{C9230ACC-B0C5-490D-B5FA-EB9219BE27D2}"/>
    <cellStyle name="Normal 6 16 2 3 5" xfId="16381" xr:uid="{8DCD3B9F-A704-4540-84A4-C362256AD27B}"/>
    <cellStyle name="Normal 6 16 2 4" xfId="16382" xr:uid="{E5DD618C-A400-40F8-A534-AE548715614A}"/>
    <cellStyle name="Normal 6 16 2 4 2" xfId="16383" xr:uid="{480C4F63-02AF-46BA-9402-F803F1C931B9}"/>
    <cellStyle name="Normal 6 16 2 5" xfId="16384" xr:uid="{8C73D629-DD91-43C0-8CA8-462FDA5B3585}"/>
    <cellStyle name="Normal 6 16 2 6" xfId="16385" xr:uid="{547405C2-2E99-4C4C-A51F-B1B0A7BEA3CE}"/>
    <cellStyle name="Normal 6 16 2 7" xfId="16386" xr:uid="{9F1F6CD6-70EB-4B1C-8F8F-4C3FE4187148}"/>
    <cellStyle name="Normal 6 16 2 8" xfId="16387" xr:uid="{EA18D725-6346-433A-939D-AD87CC4B5A56}"/>
    <cellStyle name="Normal 6 16 2 9" xfId="16388" xr:uid="{D725669C-BD6A-48A2-B0ED-E0250BD70945}"/>
    <cellStyle name="Normal 6 16 3" xfId="16389" xr:uid="{C5312DEB-72CC-4EA0-8F96-3F435F30F360}"/>
    <cellStyle name="Normal 6 16 3 10" xfId="16390" xr:uid="{1A4427B6-41C3-4751-B76E-340ABCB1F32B}"/>
    <cellStyle name="Normal 6 16 3 11" xfId="16391" xr:uid="{E3F83975-45D7-4889-B9B2-90D07EC09582}"/>
    <cellStyle name="Normal 6 16 3 2" xfId="16392" xr:uid="{0FC644C8-1084-4117-8606-8AF7658D9EA3}"/>
    <cellStyle name="Normal 6 16 3 2 2" xfId="16393" xr:uid="{B42E9A8F-BCA5-45E0-9AFC-338D8B3B02D7}"/>
    <cellStyle name="Normal 6 16 3 2 2 2" xfId="16394" xr:uid="{EC4D7879-7E2E-4974-809C-5578DCCEDD2F}"/>
    <cellStyle name="Normal 6 16 3 2 3" xfId="16395" xr:uid="{DACA8ED5-A16C-416F-9AAE-94472298BE75}"/>
    <cellStyle name="Normal 6 16 3 2 4" xfId="16396" xr:uid="{C193C293-22E3-4E7F-AB7C-B4846A4EF4A6}"/>
    <cellStyle name="Normal 6 16 3 2 5" xfId="16397" xr:uid="{8649D0CF-08BA-409F-AE5B-08AB14DD2F4F}"/>
    <cellStyle name="Normal 6 16 3 3" xfId="16398" xr:uid="{DBFBADA9-0901-467F-9327-B4C2065ED94B}"/>
    <cellStyle name="Normal 6 16 3 3 2" xfId="16399" xr:uid="{ED08B907-8F94-4FBB-8C7C-A9EB1DB05371}"/>
    <cellStyle name="Normal 6 16 3 4" xfId="16400" xr:uid="{9AABB52C-4F71-4C4B-8C98-FEAF7B3467D0}"/>
    <cellStyle name="Normal 6 16 3 5" xfId="16401" xr:uid="{3600734D-48A4-4C2E-843F-C687ADC8D267}"/>
    <cellStyle name="Normal 6 16 3 6" xfId="16402" xr:uid="{36EDA506-BBA9-414C-B778-4F4B7F8871DA}"/>
    <cellStyle name="Normal 6 16 3 7" xfId="16403" xr:uid="{18110030-B3C8-4537-905A-13CE9B0CCA75}"/>
    <cellStyle name="Normal 6 16 3 8" xfId="16404" xr:uid="{FF5D5F45-89A9-4859-A422-DB85AD441B76}"/>
    <cellStyle name="Normal 6 16 3 9" xfId="16405" xr:uid="{94D7F513-7568-493B-AC90-0C8F4CA8D2CE}"/>
    <cellStyle name="Normal 6 16 4" xfId="16406" xr:uid="{A5BE6A24-2E12-4A64-A492-64DB2B41CB3D}"/>
    <cellStyle name="Normal 6 16 4 2" xfId="16407" xr:uid="{7CCA9B13-C802-4409-AF46-958AD5F7C16B}"/>
    <cellStyle name="Normal 6 16 4 2 2" xfId="16408" xr:uid="{D9D9C691-D171-41C2-A4CB-0ABF099C3691}"/>
    <cellStyle name="Normal 6 16 4 3" xfId="16409" xr:uid="{122F30B6-BCFD-4C38-B023-1DDE2B6526A0}"/>
    <cellStyle name="Normal 6 16 4 4" xfId="16410" xr:uid="{1E57C81B-A9D4-44EA-844F-157A4E52B36D}"/>
    <cellStyle name="Normal 6 16 4 5" xfId="16411" xr:uid="{AB5499C0-5B62-4ED3-AA4F-F077DAE2144A}"/>
    <cellStyle name="Normal 6 16 5" xfId="16412" xr:uid="{4A264094-ED5D-4AF3-8F34-3CA1C8851BC6}"/>
    <cellStyle name="Normal 6 16 5 2" xfId="16413" xr:uid="{18D022A0-E967-4F0D-B6AC-59AFA570B78A}"/>
    <cellStyle name="Normal 6 16 6" xfId="16414" xr:uid="{CD56EF77-4502-4E7E-ABB4-50B5347B69CB}"/>
    <cellStyle name="Normal 6 16 7" xfId="16415" xr:uid="{9C5EA10E-11B1-48F4-B5E2-4B52D3F5E012}"/>
    <cellStyle name="Normal 6 16 8" xfId="16416" xr:uid="{81F1288F-EB3E-435D-8ACD-CF8CA1682DF1}"/>
    <cellStyle name="Normal 6 16 9" xfId="16417" xr:uid="{CD1A6ACE-3BF1-40C0-9565-8C67093E0B6E}"/>
    <cellStyle name="Normal 6 17" xfId="16418" xr:uid="{ADFAC604-82BC-4F38-A7C6-09451F9FDE3A}"/>
    <cellStyle name="Normal 6 17 10" xfId="16419" xr:uid="{ADE3E1BB-3D6A-4D1B-BC4A-F87C791CC821}"/>
    <cellStyle name="Normal 6 17 11" xfId="16420" xr:uid="{B1475E73-7064-44BB-B4A8-1DEF0AEF8319}"/>
    <cellStyle name="Normal 6 17 12" xfId="16421" xr:uid="{3BE55B5B-29AF-460B-99BA-4D54C2B09B76}"/>
    <cellStyle name="Normal 6 17 13" xfId="16422" xr:uid="{9322F324-2B05-4605-983C-F7AEB73FCD5C}"/>
    <cellStyle name="Normal 6 17 14" xfId="16423" xr:uid="{704156CE-0196-491A-9509-D78AD933CEC6}"/>
    <cellStyle name="Normal 6 17 2" xfId="16424" xr:uid="{31A6A35D-BFBF-44A2-8C8B-985BC68545A8}"/>
    <cellStyle name="Normal 6 17 2 10" xfId="16425" xr:uid="{9CBB4ABA-BCD0-4D7F-B336-0DE241E4AD15}"/>
    <cellStyle name="Normal 6 17 2 11" xfId="16426" xr:uid="{5AB0031B-8FFD-4832-A56E-DF43CCC0DAC8}"/>
    <cellStyle name="Normal 6 17 2 12" xfId="16427" xr:uid="{200062C7-E113-4FD4-A058-B67DF69C76D0}"/>
    <cellStyle name="Normal 6 17 2 13" xfId="16428" xr:uid="{088CA030-BF42-4A93-9371-F7A81DB64E23}"/>
    <cellStyle name="Normal 6 17 2 2" xfId="16429" xr:uid="{27BE711D-CC26-4D96-B4BC-18F95D27B735}"/>
    <cellStyle name="Normal 6 17 2 2 10" xfId="16430" xr:uid="{97CCDD3D-EE66-4238-8248-DA8CBAA1A967}"/>
    <cellStyle name="Normal 6 17 2 2 11" xfId="16431" xr:uid="{1806188A-67FA-4255-A832-4D54A1841B75}"/>
    <cellStyle name="Normal 6 17 2 2 2" xfId="16432" xr:uid="{82392AF7-18A8-47A8-B652-FA27D8D3D72B}"/>
    <cellStyle name="Normal 6 17 2 2 2 2" xfId="16433" xr:uid="{89D1476F-AB28-405E-894F-C05B92FA3246}"/>
    <cellStyle name="Normal 6 17 2 2 2 2 2" xfId="16434" xr:uid="{3CCABD1D-5995-4DDA-97D7-A1E9425EFD73}"/>
    <cellStyle name="Normal 6 17 2 2 2 3" xfId="16435" xr:uid="{76CA551E-6DED-465D-991B-01436B5023CC}"/>
    <cellStyle name="Normal 6 17 2 2 2 4" xfId="16436" xr:uid="{1EE1EA11-02F6-453B-8FC0-74221DCF72F4}"/>
    <cellStyle name="Normal 6 17 2 2 2 5" xfId="16437" xr:uid="{B55BD282-7D85-446E-BDD4-9D22EB646290}"/>
    <cellStyle name="Normal 6 17 2 2 3" xfId="16438" xr:uid="{18ABF179-C8CA-4FD7-BE3B-A8DBEEDF294A}"/>
    <cellStyle name="Normal 6 17 2 2 3 2" xfId="16439" xr:uid="{F742EC3B-BBC5-417A-8EB1-86DE19FFAA72}"/>
    <cellStyle name="Normal 6 17 2 2 4" xfId="16440" xr:uid="{43935C6A-9103-47A7-83C0-B9C5D8FD71A5}"/>
    <cellStyle name="Normal 6 17 2 2 5" xfId="16441" xr:uid="{CF2B8AA4-4035-4975-9A7E-1EED6E09D763}"/>
    <cellStyle name="Normal 6 17 2 2 6" xfId="16442" xr:uid="{09D684AF-6DF5-4D0F-AE64-CF166930DE03}"/>
    <cellStyle name="Normal 6 17 2 2 7" xfId="16443" xr:uid="{ED621FA1-EA3C-4BB6-BA7C-67E8F47A25EA}"/>
    <cellStyle name="Normal 6 17 2 2 8" xfId="16444" xr:uid="{D94E5BD2-A050-4160-9769-71F4B2DAB58E}"/>
    <cellStyle name="Normal 6 17 2 2 9" xfId="16445" xr:uid="{A2C745DF-9871-4069-BD50-C918C7185B20}"/>
    <cellStyle name="Normal 6 17 2 3" xfId="16446" xr:uid="{BC287C3C-2213-4381-940F-348715A619FB}"/>
    <cellStyle name="Normal 6 17 2 3 2" xfId="16447" xr:uid="{8337A388-41E7-47B4-A83D-88CDC6FB4794}"/>
    <cellStyle name="Normal 6 17 2 3 2 2" xfId="16448" xr:uid="{878ACA43-FE90-4FF3-A2D7-0A034FAE1A1C}"/>
    <cellStyle name="Normal 6 17 2 3 3" xfId="16449" xr:uid="{F48B3D0C-C909-4E57-8A38-8FF8828ED10D}"/>
    <cellStyle name="Normal 6 17 2 3 4" xfId="16450" xr:uid="{D2105E66-0926-4124-8FBD-4A08FEA5483A}"/>
    <cellStyle name="Normal 6 17 2 3 5" xfId="16451" xr:uid="{762AA6F7-E8F9-4504-AE1C-C9923A1CD5BA}"/>
    <cellStyle name="Normal 6 17 2 4" xfId="16452" xr:uid="{F35D07B4-CAC4-41C7-B449-A685F8CA4E4B}"/>
    <cellStyle name="Normal 6 17 2 4 2" xfId="16453" xr:uid="{DD575A9E-B9E6-4179-BA68-76E8B84533D7}"/>
    <cellStyle name="Normal 6 17 2 5" xfId="16454" xr:uid="{1DE17D93-C91C-4FE1-80E0-E9FDBE178180}"/>
    <cellStyle name="Normal 6 17 2 6" xfId="16455" xr:uid="{DC39DE69-D56B-48F9-9350-319532F4C8B5}"/>
    <cellStyle name="Normal 6 17 2 7" xfId="16456" xr:uid="{6EB4C98F-A64F-4A77-86C4-4FE32FD77D3D}"/>
    <cellStyle name="Normal 6 17 2 8" xfId="16457" xr:uid="{D3033543-C556-42A1-A9B4-C1A8C85B7109}"/>
    <cellStyle name="Normal 6 17 2 9" xfId="16458" xr:uid="{293119E4-8499-4DB2-B2F5-0197DBD5C362}"/>
    <cellStyle name="Normal 6 17 3" xfId="16459" xr:uid="{08227B60-9D2C-4860-9350-638200306D53}"/>
    <cellStyle name="Normal 6 17 3 10" xfId="16460" xr:uid="{6F97BC2E-7F9B-48C2-853A-7F1CD19499C7}"/>
    <cellStyle name="Normal 6 17 3 11" xfId="16461" xr:uid="{04720A05-020B-436C-8240-EA0F0E7C382D}"/>
    <cellStyle name="Normal 6 17 3 2" xfId="16462" xr:uid="{27100E9D-6144-4263-930C-47CCCB19E5F7}"/>
    <cellStyle name="Normal 6 17 3 2 2" xfId="16463" xr:uid="{9987E322-16F8-493A-93B8-D0BB0E05F2FF}"/>
    <cellStyle name="Normal 6 17 3 2 2 2" xfId="16464" xr:uid="{B170CA88-358F-45D7-880D-36F320EE9E64}"/>
    <cellStyle name="Normal 6 17 3 2 3" xfId="16465" xr:uid="{D1B963D4-F73D-4779-8988-21179BD5868F}"/>
    <cellStyle name="Normal 6 17 3 2 4" xfId="16466" xr:uid="{169EBA52-3EAE-4D75-A27B-57665D648F49}"/>
    <cellStyle name="Normal 6 17 3 2 5" xfId="16467" xr:uid="{49DE7339-7C60-4574-994D-0F6F274C71AE}"/>
    <cellStyle name="Normal 6 17 3 3" xfId="16468" xr:uid="{DF383E6B-DEC3-405A-BBD1-E0226A9E46B0}"/>
    <cellStyle name="Normal 6 17 3 3 2" xfId="16469" xr:uid="{1F49F686-5416-4462-9E90-433D4085E47E}"/>
    <cellStyle name="Normal 6 17 3 4" xfId="16470" xr:uid="{823EF393-C148-4BAA-B233-B442FD2A2933}"/>
    <cellStyle name="Normal 6 17 3 5" xfId="16471" xr:uid="{A9F7322A-CFCA-4893-930D-D2FA389AE260}"/>
    <cellStyle name="Normal 6 17 3 6" xfId="16472" xr:uid="{E332322F-5313-4083-B9F5-8AEC39F10013}"/>
    <cellStyle name="Normal 6 17 3 7" xfId="16473" xr:uid="{1B6135EB-721D-471E-BAAC-510112345BB0}"/>
    <cellStyle name="Normal 6 17 3 8" xfId="16474" xr:uid="{95D91BB3-581E-4D22-AE80-E94D3FA45D78}"/>
    <cellStyle name="Normal 6 17 3 9" xfId="16475" xr:uid="{EA2D52D2-19EA-42D0-9ED0-10A71E74FF0D}"/>
    <cellStyle name="Normal 6 17 4" xfId="16476" xr:uid="{553879D6-06CA-4E2B-9698-2CDD9A36B614}"/>
    <cellStyle name="Normal 6 17 4 2" xfId="16477" xr:uid="{E92CA478-E31C-4812-953B-145F0082F624}"/>
    <cellStyle name="Normal 6 17 4 2 2" xfId="16478" xr:uid="{EB761D00-92AB-44DE-B48A-E7EC2F24C76B}"/>
    <cellStyle name="Normal 6 17 4 3" xfId="16479" xr:uid="{074F6C07-D307-497E-8FE8-2FDBD3058E5C}"/>
    <cellStyle name="Normal 6 17 4 4" xfId="16480" xr:uid="{AA46C0C7-E0F7-4B4B-8CD7-8690A34E5A43}"/>
    <cellStyle name="Normal 6 17 4 5" xfId="16481" xr:uid="{B8456B99-CD91-4CAC-987B-0C807BBA61F4}"/>
    <cellStyle name="Normal 6 17 5" xfId="16482" xr:uid="{40D7C974-E53A-4756-BE33-53FFA31DF2B3}"/>
    <cellStyle name="Normal 6 17 5 2" xfId="16483" xr:uid="{36A500DD-AC12-4EA8-96A9-F39D38219147}"/>
    <cellStyle name="Normal 6 17 6" xfId="16484" xr:uid="{59B5D1F2-4ACC-4B02-ADCF-6B5A6F91A855}"/>
    <cellStyle name="Normal 6 17 7" xfId="16485" xr:uid="{6D05B7E6-4CEE-47FA-B943-A293C6716818}"/>
    <cellStyle name="Normal 6 17 8" xfId="16486" xr:uid="{3A716969-7264-476E-8206-B10F07B993BE}"/>
    <cellStyle name="Normal 6 17 9" xfId="16487" xr:uid="{1BAF2FD4-04C2-4B1F-AC0D-724682152154}"/>
    <cellStyle name="Normal 6 18" xfId="16488" xr:uid="{88D48A45-E3F0-48A6-907A-2AA7A53F2374}"/>
    <cellStyle name="Normal 6 18 10" xfId="16489" xr:uid="{C0FDD43F-46CD-4015-A22D-739E411C7615}"/>
    <cellStyle name="Normal 6 18 11" xfId="16490" xr:uid="{DFB29143-3A7B-48F9-B3BE-7542FFF4C44C}"/>
    <cellStyle name="Normal 6 18 12" xfId="16491" xr:uid="{905F8A8B-D00D-49C4-9C34-DE26289957CC}"/>
    <cellStyle name="Normal 6 18 13" xfId="16492" xr:uid="{CDFDCCC0-82C2-477E-BACB-62B1E639816C}"/>
    <cellStyle name="Normal 6 18 14" xfId="16493" xr:uid="{8B67A4E2-D8B8-4958-8BB8-C94742A5D254}"/>
    <cellStyle name="Normal 6 18 2" xfId="16494" xr:uid="{02FC3F79-3674-4BB0-BFF4-5F0E47D43D4B}"/>
    <cellStyle name="Normal 6 18 2 10" xfId="16495" xr:uid="{F220DAA4-8E70-48DF-8765-6C495AC3E2BF}"/>
    <cellStyle name="Normal 6 18 2 11" xfId="16496" xr:uid="{7CA73DF6-AFD1-441A-B4B2-AA51B9AF6CAD}"/>
    <cellStyle name="Normal 6 18 2 12" xfId="16497" xr:uid="{8CC40781-C2C2-45C8-BB16-5DB7E96F2501}"/>
    <cellStyle name="Normal 6 18 2 13" xfId="16498" xr:uid="{74443495-B966-4FDE-9B01-26FFE8568C18}"/>
    <cellStyle name="Normal 6 18 2 2" xfId="16499" xr:uid="{DFF7EE18-65BF-48C2-B264-8571C89E2643}"/>
    <cellStyle name="Normal 6 18 2 2 10" xfId="16500" xr:uid="{5E994239-8FF8-461B-96A2-51F992015769}"/>
    <cellStyle name="Normal 6 18 2 2 11" xfId="16501" xr:uid="{C521603E-77BD-459E-A5A6-B0AFF491FFA2}"/>
    <cellStyle name="Normal 6 18 2 2 2" xfId="16502" xr:uid="{37C9F395-D9F3-4FCF-B16E-435F2107F5D4}"/>
    <cellStyle name="Normal 6 18 2 2 2 2" xfId="16503" xr:uid="{FC836242-8AA2-475E-AC47-EB04FC47EBB1}"/>
    <cellStyle name="Normal 6 18 2 2 2 2 2" xfId="16504" xr:uid="{854EF81D-4D8E-4746-AACC-8E49B6D0FDF8}"/>
    <cellStyle name="Normal 6 18 2 2 2 3" xfId="16505" xr:uid="{20769E8A-61E2-4437-8409-057AD72EC6FA}"/>
    <cellStyle name="Normal 6 18 2 2 2 4" xfId="16506" xr:uid="{CBBF1690-5E9E-41C0-B7BD-37DC6F6FCC47}"/>
    <cellStyle name="Normal 6 18 2 2 2 5" xfId="16507" xr:uid="{DA53B547-E537-41A2-AC44-0F6184DA602F}"/>
    <cellStyle name="Normal 6 18 2 2 3" xfId="16508" xr:uid="{6B2240CA-05CD-43F7-B0B6-F7876B14C7F9}"/>
    <cellStyle name="Normal 6 18 2 2 3 2" xfId="16509" xr:uid="{0CDC7650-F4E0-4D7A-9713-D1EECA9560B9}"/>
    <cellStyle name="Normal 6 18 2 2 4" xfId="16510" xr:uid="{31664055-0097-4455-A6FA-C2DDF2BCB629}"/>
    <cellStyle name="Normal 6 18 2 2 5" xfId="16511" xr:uid="{174E4013-A7C6-4731-847D-955423843027}"/>
    <cellStyle name="Normal 6 18 2 2 6" xfId="16512" xr:uid="{15D0E6CD-E59A-4086-A909-A76EB23CBBC8}"/>
    <cellStyle name="Normal 6 18 2 2 7" xfId="16513" xr:uid="{269809FE-9683-43D3-BA6D-A981300B1E3F}"/>
    <cellStyle name="Normal 6 18 2 2 8" xfId="16514" xr:uid="{4A97A187-AABE-40A1-9CA7-056D2FFC43B2}"/>
    <cellStyle name="Normal 6 18 2 2 9" xfId="16515" xr:uid="{E2699494-F338-4D38-BB83-CF97674139C8}"/>
    <cellStyle name="Normal 6 18 2 3" xfId="16516" xr:uid="{F553FE99-A1E3-48AC-BD73-FD87878CE3BA}"/>
    <cellStyle name="Normal 6 18 2 3 2" xfId="16517" xr:uid="{EC04F28A-2D18-45AF-A75F-E32B2729EF2F}"/>
    <cellStyle name="Normal 6 18 2 3 2 2" xfId="16518" xr:uid="{0AE11EF9-2BCE-4071-B06A-F6DFC2E2C344}"/>
    <cellStyle name="Normal 6 18 2 3 3" xfId="16519" xr:uid="{838EF635-E7FF-4B55-BDD7-D559D25740A2}"/>
    <cellStyle name="Normal 6 18 2 3 4" xfId="16520" xr:uid="{8D3F317A-B3F3-43BB-8E7E-A0816A8DE8A9}"/>
    <cellStyle name="Normal 6 18 2 3 5" xfId="16521" xr:uid="{BAE629C8-9A49-42DB-835B-DB6DBE434806}"/>
    <cellStyle name="Normal 6 18 2 4" xfId="16522" xr:uid="{F33F8AFA-0189-4412-AF57-1274C457138F}"/>
    <cellStyle name="Normal 6 18 2 4 2" xfId="16523" xr:uid="{F3019B1C-E9FC-4A31-9FBE-B30A891A2091}"/>
    <cellStyle name="Normal 6 18 2 5" xfId="16524" xr:uid="{B6E4C93F-BB93-446A-9E87-FCBD772064F6}"/>
    <cellStyle name="Normal 6 18 2 6" xfId="16525" xr:uid="{63B32B50-2FEA-46D9-8185-019518F55FA6}"/>
    <cellStyle name="Normal 6 18 2 7" xfId="16526" xr:uid="{B1617FFF-BD57-442E-AFFD-53ABB85FAC4A}"/>
    <cellStyle name="Normal 6 18 2 8" xfId="16527" xr:uid="{5F417C1C-DAD2-4FE0-9B9A-273F7C411F36}"/>
    <cellStyle name="Normal 6 18 2 9" xfId="16528" xr:uid="{67430B04-A8F5-403A-8122-1B20B8EB7BD3}"/>
    <cellStyle name="Normal 6 18 3" xfId="16529" xr:uid="{5EDED997-DCB1-4E78-BE73-E93DCFA00F0B}"/>
    <cellStyle name="Normal 6 18 3 10" xfId="16530" xr:uid="{524DE444-1C23-4160-9CDC-834332116FEF}"/>
    <cellStyle name="Normal 6 18 3 11" xfId="16531" xr:uid="{9C254E5A-6300-4952-95EB-6031EA7C0295}"/>
    <cellStyle name="Normal 6 18 3 2" xfId="16532" xr:uid="{9C5A3608-BA1D-447C-8E53-784C2F32C256}"/>
    <cellStyle name="Normal 6 18 3 2 2" xfId="16533" xr:uid="{3656E18D-23FB-4C00-919C-8E2A6CB9C626}"/>
    <cellStyle name="Normal 6 18 3 2 2 2" xfId="16534" xr:uid="{1F204CB3-6E40-4D22-8C45-F285520B745C}"/>
    <cellStyle name="Normal 6 18 3 2 3" xfId="16535" xr:uid="{CA2035FF-BF82-4407-B84F-0116B1E17A02}"/>
    <cellStyle name="Normal 6 18 3 2 4" xfId="16536" xr:uid="{C713C5E8-1D73-4D5A-980D-89A704E395C6}"/>
    <cellStyle name="Normal 6 18 3 2 5" xfId="16537" xr:uid="{B4A8BBA6-5DEE-41C5-9739-F8E73BC7AF0B}"/>
    <cellStyle name="Normal 6 18 3 3" xfId="16538" xr:uid="{211B388D-FFF4-44FB-B069-C9F07E8C68C2}"/>
    <cellStyle name="Normal 6 18 3 3 2" xfId="16539" xr:uid="{B4287AB1-2E2E-4065-990A-6EE5E971FA3A}"/>
    <cellStyle name="Normal 6 18 3 4" xfId="16540" xr:uid="{6EA926CD-50A9-442C-8801-0B82583914D5}"/>
    <cellStyle name="Normal 6 18 3 5" xfId="16541" xr:uid="{199A6004-FED3-48CD-B88B-A0544B3BDA9D}"/>
    <cellStyle name="Normal 6 18 3 6" xfId="16542" xr:uid="{697CA9E6-8624-4BED-8E0E-9AA802CD8A65}"/>
    <cellStyle name="Normal 6 18 3 7" xfId="16543" xr:uid="{14390488-46AB-4931-A405-783DC2AAF76D}"/>
    <cellStyle name="Normal 6 18 3 8" xfId="16544" xr:uid="{9C53BE1E-E9CF-4222-91BD-459EB9E20E1A}"/>
    <cellStyle name="Normal 6 18 3 9" xfId="16545" xr:uid="{A3DBFC36-87F4-489C-BC28-6CD550C9233A}"/>
    <cellStyle name="Normal 6 18 4" xfId="16546" xr:uid="{B7479A7A-2D78-4663-B6B9-513596FC3BFF}"/>
    <cellStyle name="Normal 6 18 4 2" xfId="16547" xr:uid="{73984FCA-C8AD-47DF-A645-38985C7C109C}"/>
    <cellStyle name="Normal 6 18 4 2 2" xfId="16548" xr:uid="{579DD995-4B30-45AE-B16D-2222A57F2D4B}"/>
    <cellStyle name="Normal 6 18 4 3" xfId="16549" xr:uid="{0F168A84-06A3-4CD4-9580-5935312A6789}"/>
    <cellStyle name="Normal 6 18 4 4" xfId="16550" xr:uid="{395C1DBE-2D1D-4A8F-A23D-ECD25E4A2038}"/>
    <cellStyle name="Normal 6 18 4 5" xfId="16551" xr:uid="{FEEA1A72-054C-489A-821D-8D2350C5F315}"/>
    <cellStyle name="Normal 6 18 5" xfId="16552" xr:uid="{CA9D63D0-DB3B-4D5F-B9DE-8979FC1EEF73}"/>
    <cellStyle name="Normal 6 18 5 2" xfId="16553" xr:uid="{1D7AA560-3A6C-4F2B-96AE-0B08B0E0E766}"/>
    <cellStyle name="Normal 6 18 6" xfId="16554" xr:uid="{001F29B7-2C86-4C80-AEB8-661DA1BB6C84}"/>
    <cellStyle name="Normal 6 18 7" xfId="16555" xr:uid="{F46F9D82-9A93-4955-886E-5135CE2232EC}"/>
    <cellStyle name="Normal 6 18 8" xfId="16556" xr:uid="{B0928EDF-C7C8-4F6E-9D50-9815D895E1CD}"/>
    <cellStyle name="Normal 6 18 9" xfId="16557" xr:uid="{9B51D295-041D-4132-8C56-9751E4ACA1BA}"/>
    <cellStyle name="Normal 6 19" xfId="16558" xr:uid="{540BAE65-719C-44C5-8E80-6E8579A67746}"/>
    <cellStyle name="Normal 6 19 10" xfId="16559" xr:uid="{719C028B-D985-438B-B54D-F8A25F85C47E}"/>
    <cellStyle name="Normal 6 19 11" xfId="16560" xr:uid="{EEED40B5-E36B-4889-AEA5-8FCC5BD37F1D}"/>
    <cellStyle name="Normal 6 19 12" xfId="16561" xr:uid="{4FE99FB3-B233-40D4-9569-B6668054274C}"/>
    <cellStyle name="Normal 6 19 13" xfId="16562" xr:uid="{5C21A74C-AD86-4A29-A7D9-A9C41C8860C1}"/>
    <cellStyle name="Normal 6 19 14" xfId="16563" xr:uid="{EDF21EA9-548C-4A4D-9C21-3845C44C83F6}"/>
    <cellStyle name="Normal 6 19 2" xfId="16564" xr:uid="{29694375-73BA-49B1-9599-C6D470F83890}"/>
    <cellStyle name="Normal 6 19 2 10" xfId="16565" xr:uid="{B9C3BD91-2925-4AE7-8400-BE6D9EEB2A80}"/>
    <cellStyle name="Normal 6 19 2 11" xfId="16566" xr:uid="{AB0CFDCC-7E91-49A9-AD0C-E6B0A0F2CB48}"/>
    <cellStyle name="Normal 6 19 2 12" xfId="16567" xr:uid="{B957B94B-BE12-4039-A331-3AFB8B1981FE}"/>
    <cellStyle name="Normal 6 19 2 13" xfId="16568" xr:uid="{FFA1FF0E-2636-456C-A7FC-319050B80467}"/>
    <cellStyle name="Normal 6 19 2 2" xfId="16569" xr:uid="{8CCE9387-D761-4310-AB8A-5B10BF3B4249}"/>
    <cellStyle name="Normal 6 19 2 2 10" xfId="16570" xr:uid="{FA27727F-4C88-4167-980D-BB5737ACC0C3}"/>
    <cellStyle name="Normal 6 19 2 2 11" xfId="16571" xr:uid="{874EAF72-9312-416C-8626-375290ACBA40}"/>
    <cellStyle name="Normal 6 19 2 2 2" xfId="16572" xr:uid="{6DD73549-8461-4C4C-92D7-F9F5DFC71741}"/>
    <cellStyle name="Normal 6 19 2 2 2 2" xfId="16573" xr:uid="{17F6D6D6-4AD2-438E-B11D-0E60FFFE2EF2}"/>
    <cellStyle name="Normal 6 19 2 2 2 2 2" xfId="16574" xr:uid="{36A191F1-1332-43AD-9B08-9BCBE7AF14E4}"/>
    <cellStyle name="Normal 6 19 2 2 2 3" xfId="16575" xr:uid="{1A972670-F743-4706-BC4D-F9D41DEDF294}"/>
    <cellStyle name="Normal 6 19 2 2 2 4" xfId="16576" xr:uid="{7B467E81-3BB2-49C4-8F1C-7B751B625FB9}"/>
    <cellStyle name="Normal 6 19 2 2 2 5" xfId="16577" xr:uid="{1ADA1EC1-80E4-4136-9E50-943841D69F42}"/>
    <cellStyle name="Normal 6 19 2 2 3" xfId="16578" xr:uid="{4EAB2D2E-A368-4FDB-9264-8E9FEFD5476B}"/>
    <cellStyle name="Normal 6 19 2 2 3 2" xfId="16579" xr:uid="{3D4250AF-ACC5-4E0C-9DD0-4BC612EDB384}"/>
    <cellStyle name="Normal 6 19 2 2 4" xfId="16580" xr:uid="{394AE4CE-672D-490D-99CF-CE138C0BEF72}"/>
    <cellStyle name="Normal 6 19 2 2 5" xfId="16581" xr:uid="{D899CAD5-9F6A-4261-AB7D-26B2AFE0EED1}"/>
    <cellStyle name="Normal 6 19 2 2 6" xfId="16582" xr:uid="{84777BBD-0853-406B-8C25-31511FD24707}"/>
    <cellStyle name="Normal 6 19 2 2 7" xfId="16583" xr:uid="{01A593C0-A6BB-4542-AD55-AB0CF0655243}"/>
    <cellStyle name="Normal 6 19 2 2 8" xfId="16584" xr:uid="{510015F7-0369-481F-BAFC-F9F5014F0C6E}"/>
    <cellStyle name="Normal 6 19 2 2 9" xfId="16585" xr:uid="{17606377-BBF3-4977-9938-9B909BA2AD14}"/>
    <cellStyle name="Normal 6 19 2 3" xfId="16586" xr:uid="{6DE38D1E-ECF1-4308-BD2F-171155E8D4AF}"/>
    <cellStyle name="Normal 6 19 2 3 2" xfId="16587" xr:uid="{EF0455F1-E3F8-4602-8444-56BA60CE011F}"/>
    <cellStyle name="Normal 6 19 2 3 2 2" xfId="16588" xr:uid="{A71CC996-D0BA-4C79-9D2B-ECA002D7AD3F}"/>
    <cellStyle name="Normal 6 19 2 3 3" xfId="16589" xr:uid="{540D0B11-B4DD-4261-99A8-E06A7D6535F1}"/>
    <cellStyle name="Normal 6 19 2 3 4" xfId="16590" xr:uid="{28A949FB-F1E7-4FEA-9808-298EE385F20A}"/>
    <cellStyle name="Normal 6 19 2 3 5" xfId="16591" xr:uid="{96373DC9-9514-425D-875C-0429590BFFE0}"/>
    <cellStyle name="Normal 6 19 2 4" xfId="16592" xr:uid="{DCB580CF-08AB-420E-B5FB-45B757FE297F}"/>
    <cellStyle name="Normal 6 19 2 4 2" xfId="16593" xr:uid="{C1DB61E5-4865-46C0-8DFC-448D0292C96E}"/>
    <cellStyle name="Normal 6 19 2 5" xfId="16594" xr:uid="{F08633CC-CF68-4398-9963-FE745EC99864}"/>
    <cellStyle name="Normal 6 19 2 6" xfId="16595" xr:uid="{0CFA479F-F2FC-4410-B2CE-9F7B50638BC2}"/>
    <cellStyle name="Normal 6 19 2 7" xfId="16596" xr:uid="{6CF0BB27-9891-46AF-A914-17081FB059E0}"/>
    <cellStyle name="Normal 6 19 2 8" xfId="16597" xr:uid="{F004517E-EC11-486D-96C2-75D958DDE1D2}"/>
    <cellStyle name="Normal 6 19 2 9" xfId="16598" xr:uid="{D54621B8-9B2A-4C1F-8314-4BB3A9FC27A8}"/>
    <cellStyle name="Normal 6 19 3" xfId="16599" xr:uid="{A296F705-6FC1-48BC-B759-86D553C7D5F7}"/>
    <cellStyle name="Normal 6 19 3 10" xfId="16600" xr:uid="{FA390A37-AE5C-40A4-9A27-B2E4112913F4}"/>
    <cellStyle name="Normal 6 19 3 11" xfId="16601" xr:uid="{3481A4CD-E347-4FFB-ABD1-9626A979A362}"/>
    <cellStyle name="Normal 6 19 3 2" xfId="16602" xr:uid="{E0CC9766-E570-4BA2-8236-BB6D35756A42}"/>
    <cellStyle name="Normal 6 19 3 2 2" xfId="16603" xr:uid="{68B6E036-0033-4946-B817-04A15CCF724A}"/>
    <cellStyle name="Normal 6 19 3 2 2 2" xfId="16604" xr:uid="{3C2926C7-B04A-4607-B6DE-E08D419E89BF}"/>
    <cellStyle name="Normal 6 19 3 2 3" xfId="16605" xr:uid="{E4656398-CF40-441D-A494-04F66C293256}"/>
    <cellStyle name="Normal 6 19 3 2 4" xfId="16606" xr:uid="{01B42D93-852F-4436-B12D-7BA112106228}"/>
    <cellStyle name="Normal 6 19 3 2 5" xfId="16607" xr:uid="{52D6C412-9CF1-4D39-80D8-8E44307FBA89}"/>
    <cellStyle name="Normal 6 19 3 3" xfId="16608" xr:uid="{01F5FFC2-E20C-421B-BBC7-27BEB8FCDCBC}"/>
    <cellStyle name="Normal 6 19 3 3 2" xfId="16609" xr:uid="{D440FAB1-4C1D-40A1-A49C-2967A7D947DD}"/>
    <cellStyle name="Normal 6 19 3 4" xfId="16610" xr:uid="{2D5CC245-51B4-47CC-9D93-3036CC5C655D}"/>
    <cellStyle name="Normal 6 19 3 5" xfId="16611" xr:uid="{76C05070-9F4F-44E5-8277-31978B727CBC}"/>
    <cellStyle name="Normal 6 19 3 6" xfId="16612" xr:uid="{8259E85E-7B7E-44E0-9E09-30DA9653A5F6}"/>
    <cellStyle name="Normal 6 19 3 7" xfId="16613" xr:uid="{57330EF1-BE07-47BE-A468-C60D44BCD962}"/>
    <cellStyle name="Normal 6 19 3 8" xfId="16614" xr:uid="{AF73F0B0-9C83-4CD9-B604-0805D309AF9D}"/>
    <cellStyle name="Normal 6 19 3 9" xfId="16615" xr:uid="{60955B6C-D6E1-4DBF-85CE-EBC52DF484C0}"/>
    <cellStyle name="Normal 6 19 4" xfId="16616" xr:uid="{DC684283-963A-4093-ACE1-66C40DC9A9C9}"/>
    <cellStyle name="Normal 6 19 4 2" xfId="16617" xr:uid="{781CD304-302B-4869-91AE-C90A504CA42E}"/>
    <cellStyle name="Normal 6 19 4 2 2" xfId="16618" xr:uid="{B4460794-3682-4F15-9CD1-E718A1FAC792}"/>
    <cellStyle name="Normal 6 19 4 3" xfId="16619" xr:uid="{B92EFD97-6CD9-4B8D-AA88-1DAB5C056244}"/>
    <cellStyle name="Normal 6 19 4 4" xfId="16620" xr:uid="{0E399E13-CBA3-42C6-A598-96DC95E79F28}"/>
    <cellStyle name="Normal 6 19 4 5" xfId="16621" xr:uid="{C851CB02-8F2C-4FCC-9890-2285FC0E25B3}"/>
    <cellStyle name="Normal 6 19 5" xfId="16622" xr:uid="{BBC19F83-CD58-4AAD-82B5-E42F38EC86D8}"/>
    <cellStyle name="Normal 6 19 5 2" xfId="16623" xr:uid="{C4233321-09C7-496D-8844-538D22AFE55E}"/>
    <cellStyle name="Normal 6 19 6" xfId="16624" xr:uid="{A6D82C91-8E64-410E-A897-785AA643F712}"/>
    <cellStyle name="Normal 6 19 7" xfId="16625" xr:uid="{14128C80-46C1-4E48-8B85-AFC9553673A8}"/>
    <cellStyle name="Normal 6 19 8" xfId="16626" xr:uid="{ABEB76C7-0468-454F-B9DE-64E8FCAADDEA}"/>
    <cellStyle name="Normal 6 19 9" xfId="16627" xr:uid="{F1D5A57D-5A72-4EDF-938A-8942953AF6C5}"/>
    <cellStyle name="Normal 6 2" xfId="16628" xr:uid="{88296D2F-64FD-4164-80E1-3EEC0F750FBD}"/>
    <cellStyle name="Normal 6 2 10" xfId="16629" xr:uid="{F5BCEF64-92B7-4005-A0FC-F6ACD73A8A3B}"/>
    <cellStyle name="Normal 6 2 11" xfId="16630" xr:uid="{F7F1B81A-2406-4F38-A35D-82060ED8C334}"/>
    <cellStyle name="Normal 6 2 12" xfId="16631" xr:uid="{23948D2C-D7AA-47E1-BE48-3C2EF1F14FFD}"/>
    <cellStyle name="Normal 6 2 13" xfId="16632" xr:uid="{7D0D2082-A6BE-4D70-A50F-4BFD65CAF462}"/>
    <cellStyle name="Normal 6 2 14" xfId="16633" xr:uid="{868CCEEC-2ED6-4147-A687-1C43C2E37F9E}"/>
    <cellStyle name="Normal 6 2 15" xfId="16634" xr:uid="{6EC4FA1B-61D8-4E41-BCFF-0AA45FECCE6D}"/>
    <cellStyle name="Normal 6 2 16" xfId="16635" xr:uid="{7E18B898-98C1-41A8-BD51-CA5573BD17BE}"/>
    <cellStyle name="Normal 6 2 17" xfId="16636" xr:uid="{A3CC6011-EE99-4DF6-985F-12A5ECB30CF5}"/>
    <cellStyle name="Normal 6 2 2" xfId="16637" xr:uid="{C7719AE4-4DB1-4CAD-918E-D20FB596C1D0}"/>
    <cellStyle name="Normal 6 2 2 10" xfId="16638" xr:uid="{6828DC9B-E5D1-4F76-B2A4-06BCE23985E6}"/>
    <cellStyle name="Normal 6 2 2 11" xfId="16639" xr:uid="{3C2512D0-FD3A-4FDC-AEA0-29409F8DDE59}"/>
    <cellStyle name="Normal 6 2 2 12" xfId="16640" xr:uid="{72A9FDC9-9D52-48BE-8C43-A654F6AAAF90}"/>
    <cellStyle name="Normal 6 2 2 13" xfId="16641" xr:uid="{43EC3988-2031-4503-B8F1-FA6548CB5663}"/>
    <cellStyle name="Normal 6 2 2 2" xfId="16642" xr:uid="{5149EDDF-EB9E-40A9-8833-B2B20044F1BF}"/>
    <cellStyle name="Normal 6 2 2 2 10" xfId="16643" xr:uid="{578B543A-45AE-474D-AFF5-5317F9904F66}"/>
    <cellStyle name="Normal 6 2 2 2 11" xfId="16644" xr:uid="{C192A705-3D00-41CA-A480-F6005D62A135}"/>
    <cellStyle name="Normal 6 2 2 2 2" xfId="16645" xr:uid="{2B464FCA-D0C7-4254-BFB5-F0104DE62E85}"/>
    <cellStyle name="Normal 6 2 2 2 2 2" xfId="16646" xr:uid="{709DAFCC-35CC-4D21-A3F4-1837C34A3DA1}"/>
    <cellStyle name="Normal 6 2 2 2 2 2 2" xfId="16647" xr:uid="{24279086-8626-48C4-A59C-837AE27107D4}"/>
    <cellStyle name="Normal 6 2 2 2 2 3" xfId="16648" xr:uid="{778CF489-C67D-4E9B-9F62-A726D92FA356}"/>
    <cellStyle name="Normal 6 2 2 2 2 4" xfId="16649" xr:uid="{2D50FEDC-0F46-428E-9990-CE34C1627C66}"/>
    <cellStyle name="Normal 6 2 2 2 2 5" xfId="16650" xr:uid="{72342CB5-ABD3-4CDF-A007-A1B6DB0E6AB5}"/>
    <cellStyle name="Normal 6 2 2 2 3" xfId="16651" xr:uid="{2EE8EA5F-8B9B-4ACE-9A2D-FF935D8351FB}"/>
    <cellStyle name="Normal 6 2 2 2 3 2" xfId="16652" xr:uid="{9490ECB8-E22B-4ED1-8C26-AD09F7E9FE28}"/>
    <cellStyle name="Normal 6 2 2 2 4" xfId="16653" xr:uid="{0E34C54F-C6FF-4F63-8316-F7F5B64383A4}"/>
    <cellStyle name="Normal 6 2 2 2 5" xfId="16654" xr:uid="{168604CC-12DD-40AD-8C0E-4155D8E92F36}"/>
    <cellStyle name="Normal 6 2 2 2 6" xfId="16655" xr:uid="{9BA279E2-1E00-4063-A090-DF942874683D}"/>
    <cellStyle name="Normal 6 2 2 2 7" xfId="16656" xr:uid="{A2158201-3B1A-44BF-BE50-555905F1D661}"/>
    <cellStyle name="Normal 6 2 2 2 8" xfId="16657" xr:uid="{68D4324F-F3F2-4473-B0C2-29F8FD86A497}"/>
    <cellStyle name="Normal 6 2 2 2 9" xfId="16658" xr:uid="{2C3A9C60-9705-4D11-AD62-3799557E4720}"/>
    <cellStyle name="Normal 6 2 2 3" xfId="16659" xr:uid="{C781F6E3-B63B-4A6B-BE13-BA9729DDDF47}"/>
    <cellStyle name="Normal 6 2 2 3 2" xfId="16660" xr:uid="{FCE1500D-3BAD-444B-A666-FFB93499A56D}"/>
    <cellStyle name="Normal 6 2 2 3 2 2" xfId="16661" xr:uid="{B8AF1A91-22CB-46C9-876A-2146DBC687F9}"/>
    <cellStyle name="Normal 6 2 2 3 3" xfId="16662" xr:uid="{31829AF1-3117-4C82-8415-0310C93AC4CB}"/>
    <cellStyle name="Normal 6 2 2 3 4" xfId="16663" xr:uid="{B7626430-CA60-4FCB-9708-4045D561732D}"/>
    <cellStyle name="Normal 6 2 2 3 5" xfId="16664" xr:uid="{B9A60F6A-3B37-4BAD-A67A-BD31FE158079}"/>
    <cellStyle name="Normal 6 2 2 4" xfId="16665" xr:uid="{5B2AF4E6-4E8D-4953-AAAF-7F676F0625A3}"/>
    <cellStyle name="Normal 6 2 2 4 2" xfId="16666" xr:uid="{FC1D8ACD-C0B3-4CF0-891A-A94D7E5DBEF3}"/>
    <cellStyle name="Normal 6 2 2 5" xfId="16667" xr:uid="{6F4C9EBD-41E0-4772-BD20-CA20B3D29354}"/>
    <cellStyle name="Normal 6 2 2 6" xfId="16668" xr:uid="{23983ACE-9A6F-423F-8653-8E3A6BA6780B}"/>
    <cellStyle name="Normal 6 2 2 7" xfId="16669" xr:uid="{BA6D3153-D75B-4E76-9139-E774870CABDA}"/>
    <cellStyle name="Normal 6 2 2 8" xfId="16670" xr:uid="{7C400C23-7DB5-4DC1-A6C7-3D7AEA1C6BF1}"/>
    <cellStyle name="Normal 6 2 2 9" xfId="16671" xr:uid="{1F42AE66-CACA-4B54-AB82-6F8DF8B5DBCB}"/>
    <cellStyle name="Normal 6 2 3" xfId="16672" xr:uid="{2B35E0D4-5DA7-4099-B60B-BD9FA8D448BF}"/>
    <cellStyle name="Normal 6 2 3 10" xfId="16673" xr:uid="{5FEC90C2-3809-49B1-B9A0-8CB72A7BE141}"/>
    <cellStyle name="Normal 6 2 3 11" xfId="16674" xr:uid="{0C104918-00FC-4BB3-B767-C1474B14D2A5}"/>
    <cellStyle name="Normal 6 2 3 2" xfId="16675" xr:uid="{D0FB3B1B-79C0-4F63-9233-11CA3F428F1A}"/>
    <cellStyle name="Normal 6 2 3 2 2" xfId="16676" xr:uid="{87C252A9-AD46-470F-A5AC-5DD39F36BB23}"/>
    <cellStyle name="Normal 6 2 3 2 2 2" xfId="16677" xr:uid="{C856A643-68B3-4804-BB2F-2F162778C789}"/>
    <cellStyle name="Normal 6 2 3 2 3" xfId="16678" xr:uid="{262A88CA-9E92-48BC-8DF0-301D40616563}"/>
    <cellStyle name="Normal 6 2 3 2 4" xfId="16679" xr:uid="{BB0A9622-8E4E-46A8-8C22-AE462C913CF8}"/>
    <cellStyle name="Normal 6 2 3 2 5" xfId="16680" xr:uid="{D15BD80B-F87B-4CE1-AC5B-B3DFB02C91C0}"/>
    <cellStyle name="Normal 6 2 3 3" xfId="16681" xr:uid="{88EEEFA3-CED8-4F4C-B798-8F55679261AC}"/>
    <cellStyle name="Normal 6 2 3 3 2" xfId="16682" xr:uid="{51A5D19C-E828-42A7-A843-088B26D71C5C}"/>
    <cellStyle name="Normal 6 2 3 4" xfId="16683" xr:uid="{412D8612-5973-4ECA-98B5-797C44B755E0}"/>
    <cellStyle name="Normal 6 2 3 5" xfId="16684" xr:uid="{7BE30245-2BE8-46AB-8E3F-26441457B60D}"/>
    <cellStyle name="Normal 6 2 3 6" xfId="16685" xr:uid="{94F9B729-BAE8-40C3-ACE0-9CEFFE5E47F5}"/>
    <cellStyle name="Normal 6 2 3 7" xfId="16686" xr:uid="{4E225D6B-FB3C-4084-8FD3-B13E6AE2B4A1}"/>
    <cellStyle name="Normal 6 2 3 8" xfId="16687" xr:uid="{970C1C2C-3B20-4FBB-ABE4-C3A332503B07}"/>
    <cellStyle name="Normal 6 2 3 9" xfId="16688" xr:uid="{6483AD62-6BDE-44AF-BA03-2C0A127D2EBC}"/>
    <cellStyle name="Normal 6 2 4" xfId="16689" xr:uid="{B9F0EA28-F3CC-4473-92DF-11A1B0D973C3}"/>
    <cellStyle name="Normal 6 2 4 2" xfId="16690" xr:uid="{F217B19F-5BC0-45DB-BE9F-1E116B6F91DE}"/>
    <cellStyle name="Normal 6 2 4 2 2" xfId="16691" xr:uid="{5AB5DDAE-29B6-4D70-BFD3-6882A8916BC1}"/>
    <cellStyle name="Normal 6 2 4 3" xfId="16692" xr:uid="{856D1FF4-86CB-45B3-915C-77494C0AE41F}"/>
    <cellStyle name="Normal 6 2 4 4" xfId="16693" xr:uid="{1B8EC8DA-436F-4855-A482-E9EBED6C02B2}"/>
    <cellStyle name="Normal 6 2 4 5" xfId="16694" xr:uid="{97D936E7-DC96-459C-80CD-215C9CFB5AAD}"/>
    <cellStyle name="Normal 6 2 5" xfId="16695" xr:uid="{E7510C7F-7630-4EA6-AA1E-17A8685258D4}"/>
    <cellStyle name="Normal 6 2 5 2" xfId="16696" xr:uid="{CEF41C27-90D9-4BA3-ABA7-21B50405E87B}"/>
    <cellStyle name="Normal 6 2 6" xfId="16697" xr:uid="{2C890BC6-E65B-44FD-A438-70D6B1EA0AD3}"/>
    <cellStyle name="Normal 6 2 7" xfId="16698" xr:uid="{6F999C8D-4B64-4ACC-A9D5-827DD3793019}"/>
    <cellStyle name="Normal 6 2 8" xfId="16699" xr:uid="{F833B5FC-F42B-414B-BF75-16F8A6602510}"/>
    <cellStyle name="Normal 6 2 9" xfId="16700" xr:uid="{9A6A9F8C-8435-4340-BABB-AE4D29368E3B}"/>
    <cellStyle name="Normal 6 20" xfId="16701" xr:uid="{DE88A729-28D2-4008-8104-705BED3EA6D1}"/>
    <cellStyle name="Normal 6 20 10" xfId="16702" xr:uid="{3248F11D-07A2-4950-BE12-6D4A9D2D3413}"/>
    <cellStyle name="Normal 6 20 11" xfId="16703" xr:uid="{1D5DBC9A-6FE3-4642-BC18-EC0E78218339}"/>
    <cellStyle name="Normal 6 20 12" xfId="16704" xr:uid="{07342C7A-0F20-475B-9AD4-428F2F8FA6A9}"/>
    <cellStyle name="Normal 6 20 13" xfId="16705" xr:uid="{64BD2A7C-6F9E-4BFD-A865-467A049FA2EB}"/>
    <cellStyle name="Normal 6 20 14" xfId="16706" xr:uid="{7D9D9DD8-5427-4A29-8B6F-BC3F9C4650CF}"/>
    <cellStyle name="Normal 6 20 2" xfId="16707" xr:uid="{12B5A470-92D1-43FF-9C6D-F43B056EEB0F}"/>
    <cellStyle name="Normal 6 20 2 10" xfId="16708" xr:uid="{D84B968F-78D0-4353-AB19-DA9F706D8468}"/>
    <cellStyle name="Normal 6 20 2 11" xfId="16709" xr:uid="{7029B601-A4B1-4451-939B-859428C8BA4E}"/>
    <cellStyle name="Normal 6 20 2 12" xfId="16710" xr:uid="{F7E675B4-2569-4C43-953D-8ED122FD7D2C}"/>
    <cellStyle name="Normal 6 20 2 13" xfId="16711" xr:uid="{6872719D-2CB5-4360-B5A6-6F3CAC1F6A22}"/>
    <cellStyle name="Normal 6 20 2 2" xfId="16712" xr:uid="{57CAF91A-6F9D-4705-8334-EF78D52063C1}"/>
    <cellStyle name="Normal 6 20 2 2 10" xfId="16713" xr:uid="{A8F24172-7AD8-4DD9-82DC-77E24E44C9A9}"/>
    <cellStyle name="Normal 6 20 2 2 11" xfId="16714" xr:uid="{588EB00D-3B03-4F86-8580-5263E793EED7}"/>
    <cellStyle name="Normal 6 20 2 2 2" xfId="16715" xr:uid="{5B8DCE10-17F1-471B-81A8-BCD80C76AFB0}"/>
    <cellStyle name="Normal 6 20 2 2 2 2" xfId="16716" xr:uid="{D023A8FD-0D7D-40A0-AF4A-7487681575A5}"/>
    <cellStyle name="Normal 6 20 2 2 2 2 2" xfId="16717" xr:uid="{FF1A5AEE-188E-4B41-9C39-DCF44FAD2113}"/>
    <cellStyle name="Normal 6 20 2 2 2 3" xfId="16718" xr:uid="{B60FAED9-9072-4771-9081-5E5CF437CE21}"/>
    <cellStyle name="Normal 6 20 2 2 2 4" xfId="16719" xr:uid="{FC5FFA3F-C48E-45CC-96A9-CC54F99B6654}"/>
    <cellStyle name="Normal 6 20 2 2 2 5" xfId="16720" xr:uid="{B9403798-014E-4D3F-990F-2EBB59F7BEA9}"/>
    <cellStyle name="Normal 6 20 2 2 3" xfId="16721" xr:uid="{8BCEB0A3-05D7-4383-B16A-B931E6DD8DC6}"/>
    <cellStyle name="Normal 6 20 2 2 3 2" xfId="16722" xr:uid="{8D846404-6BC4-482F-8324-EEC65E383893}"/>
    <cellStyle name="Normal 6 20 2 2 4" xfId="16723" xr:uid="{2EC4B36D-1BFE-4264-A1C7-5B39DDCF7958}"/>
    <cellStyle name="Normal 6 20 2 2 5" xfId="16724" xr:uid="{793B56AF-7CD4-4FEF-928C-6145880810E3}"/>
    <cellStyle name="Normal 6 20 2 2 6" xfId="16725" xr:uid="{66607D0E-3C50-41BF-85D7-0FEE7EEB9D4C}"/>
    <cellStyle name="Normal 6 20 2 2 7" xfId="16726" xr:uid="{8743D616-6F02-4721-8583-78A79D9B1728}"/>
    <cellStyle name="Normal 6 20 2 2 8" xfId="16727" xr:uid="{868AE2A1-B608-4537-9BDF-10E35F64C335}"/>
    <cellStyle name="Normal 6 20 2 2 9" xfId="16728" xr:uid="{740BC74C-8B92-409A-9C44-7DD48665F2A7}"/>
    <cellStyle name="Normal 6 20 2 3" xfId="16729" xr:uid="{E2BC3239-052D-4DCB-A65F-E238EF6388D1}"/>
    <cellStyle name="Normal 6 20 2 3 2" xfId="16730" xr:uid="{80878FAA-A405-4054-8926-7C0EFF56483A}"/>
    <cellStyle name="Normal 6 20 2 3 2 2" xfId="16731" xr:uid="{B393426B-8EFC-4629-A0B1-D4A8D91F32D5}"/>
    <cellStyle name="Normal 6 20 2 3 3" xfId="16732" xr:uid="{91AE393B-CAD6-44AD-AF99-E097D2984A49}"/>
    <cellStyle name="Normal 6 20 2 3 4" xfId="16733" xr:uid="{49E17C73-AC70-4073-85ED-17873BED6558}"/>
    <cellStyle name="Normal 6 20 2 3 5" xfId="16734" xr:uid="{6C95CA18-FCCE-4D97-BE6D-DFB545AA7F67}"/>
    <cellStyle name="Normal 6 20 2 4" xfId="16735" xr:uid="{0E3F353B-5C5A-458C-9A2A-44ABBB554102}"/>
    <cellStyle name="Normal 6 20 2 4 2" xfId="16736" xr:uid="{DB293132-6963-45FF-BBDF-5966E5EA2204}"/>
    <cellStyle name="Normal 6 20 2 5" xfId="16737" xr:uid="{BF4EB288-0280-4F0E-ADF2-1CCD13D8E513}"/>
    <cellStyle name="Normal 6 20 2 6" xfId="16738" xr:uid="{05BE530E-66BE-49A6-905E-81471CE80D68}"/>
    <cellStyle name="Normal 6 20 2 7" xfId="16739" xr:uid="{A2056F6C-804C-4583-B818-69E24C68FE90}"/>
    <cellStyle name="Normal 6 20 2 8" xfId="16740" xr:uid="{188D178B-F97A-474D-B2B8-1DCA97B33069}"/>
    <cellStyle name="Normal 6 20 2 9" xfId="16741" xr:uid="{92E7896E-F455-4A39-ABBC-6220DBD5EE35}"/>
    <cellStyle name="Normal 6 20 3" xfId="16742" xr:uid="{59623F6F-2AAA-44F7-866C-C14B9041F82A}"/>
    <cellStyle name="Normal 6 20 3 10" xfId="16743" xr:uid="{3DF22EC8-FCC2-48FA-9774-186D838B5C9E}"/>
    <cellStyle name="Normal 6 20 3 11" xfId="16744" xr:uid="{D1D753AB-5CDD-4E27-B3D2-1809DAD62CDD}"/>
    <cellStyle name="Normal 6 20 3 2" xfId="16745" xr:uid="{8DED5A80-4D6D-40ED-AD21-5B82671012D8}"/>
    <cellStyle name="Normal 6 20 3 2 2" xfId="16746" xr:uid="{8FF40C75-D0E6-44A6-919B-E0071AEE9417}"/>
    <cellStyle name="Normal 6 20 3 2 2 2" xfId="16747" xr:uid="{B0F029F8-188C-400A-8B40-5D7DC0CC362C}"/>
    <cellStyle name="Normal 6 20 3 2 3" xfId="16748" xr:uid="{3D6CABB9-9115-4EFA-A842-41BDAEFB6948}"/>
    <cellStyle name="Normal 6 20 3 2 4" xfId="16749" xr:uid="{B080668E-EE17-461C-B4C5-9D5A85A54557}"/>
    <cellStyle name="Normal 6 20 3 2 5" xfId="16750" xr:uid="{8675AA94-9ECA-4572-84FB-8AA5BF38E253}"/>
    <cellStyle name="Normal 6 20 3 3" xfId="16751" xr:uid="{2125D7A5-2DBC-42E1-A6EE-4D2730BC997C}"/>
    <cellStyle name="Normal 6 20 3 3 2" xfId="16752" xr:uid="{EFFAC761-52A9-4285-A509-58F232939B2D}"/>
    <cellStyle name="Normal 6 20 3 4" xfId="16753" xr:uid="{FA4E0AC1-D9C7-4B13-84A8-2114C5960E58}"/>
    <cellStyle name="Normal 6 20 3 5" xfId="16754" xr:uid="{1D46D21C-49EA-43C7-935A-68677D54217B}"/>
    <cellStyle name="Normal 6 20 3 6" xfId="16755" xr:uid="{BE55CA4B-3A70-425A-8826-881BA059D2B6}"/>
    <cellStyle name="Normal 6 20 3 7" xfId="16756" xr:uid="{21816560-D8BC-40C4-B44A-19C2840D3414}"/>
    <cellStyle name="Normal 6 20 3 8" xfId="16757" xr:uid="{05512CD4-DBF3-4E97-AA07-B346AF6EC4DE}"/>
    <cellStyle name="Normal 6 20 3 9" xfId="16758" xr:uid="{A0722E94-8203-41AD-9CC9-D7D09FB938F1}"/>
    <cellStyle name="Normal 6 20 4" xfId="16759" xr:uid="{FF64D266-60C0-4CE9-A289-57ADDE7AC5E4}"/>
    <cellStyle name="Normal 6 20 4 2" xfId="16760" xr:uid="{E6F4BEC8-C404-4EED-B0C2-4F9ECC74AC25}"/>
    <cellStyle name="Normal 6 20 4 2 2" xfId="16761" xr:uid="{1E2DCA1D-4E90-4A5B-91C0-204ECE6E439B}"/>
    <cellStyle name="Normal 6 20 4 3" xfId="16762" xr:uid="{0A7FA79D-8240-45A8-8D97-4A2BC135D7AD}"/>
    <cellStyle name="Normal 6 20 4 4" xfId="16763" xr:uid="{20D685C1-8EFF-4CC2-8352-8936CF503227}"/>
    <cellStyle name="Normal 6 20 4 5" xfId="16764" xr:uid="{00B74B70-3483-4186-9B86-8FD1B5AAA05C}"/>
    <cellStyle name="Normal 6 20 5" xfId="16765" xr:uid="{0E1A4493-03CA-4FEA-824B-3B601A6F50E7}"/>
    <cellStyle name="Normal 6 20 5 2" xfId="16766" xr:uid="{82FE4EB3-2B0B-42F5-880B-6B923B91F1F3}"/>
    <cellStyle name="Normal 6 20 6" xfId="16767" xr:uid="{655C17D8-7A12-4A23-ABB0-246F0BA69582}"/>
    <cellStyle name="Normal 6 20 7" xfId="16768" xr:uid="{5E93E83C-235D-44D7-84C7-89B7B0B076E2}"/>
    <cellStyle name="Normal 6 20 8" xfId="16769" xr:uid="{399C542D-242A-4264-864E-7CF4A79DCBC4}"/>
    <cellStyle name="Normal 6 20 9" xfId="16770" xr:uid="{212F898D-54A3-4DBE-B560-B6B6050A3400}"/>
    <cellStyle name="Normal 6 21" xfId="16771" xr:uid="{872D1AB8-A346-45D8-97C8-2D808FF4D29D}"/>
    <cellStyle name="Normal 6 21 10" xfId="16772" xr:uid="{B2A6A103-A691-41E1-B023-4F282E4AA658}"/>
    <cellStyle name="Normal 6 21 11" xfId="16773" xr:uid="{06078D90-1852-4806-A484-07B90E75F8EE}"/>
    <cellStyle name="Normal 6 21 12" xfId="16774" xr:uid="{25EA745F-0138-4E83-950A-3C4CCE27C487}"/>
    <cellStyle name="Normal 6 21 13" xfId="16775" xr:uid="{FA502DD4-9620-40E8-AC27-29110B778C25}"/>
    <cellStyle name="Normal 6 21 14" xfId="16776" xr:uid="{DCE423B7-E9AB-4A54-B218-038ABF6475D5}"/>
    <cellStyle name="Normal 6 21 2" xfId="16777" xr:uid="{ACE40D73-56A4-48CA-8232-9B107453EB40}"/>
    <cellStyle name="Normal 6 21 2 10" xfId="16778" xr:uid="{4127D020-729B-42F2-8CC1-C47B8776F23B}"/>
    <cellStyle name="Normal 6 21 2 11" xfId="16779" xr:uid="{F191A324-48A5-4BD2-BFEF-3F01E00467B3}"/>
    <cellStyle name="Normal 6 21 2 12" xfId="16780" xr:uid="{84456C65-3F2F-4DFA-AC2A-FEFDABB22B6B}"/>
    <cellStyle name="Normal 6 21 2 2" xfId="16781" xr:uid="{2A75F409-DAAD-4666-A62C-114CD0F12B57}"/>
    <cellStyle name="Normal 6 21 2 2 10" xfId="16782" xr:uid="{3047082F-70AE-4AA3-B40B-9101C1FBB45D}"/>
    <cellStyle name="Normal 6 21 2 2 11" xfId="16783" xr:uid="{FEF9E3F5-B767-4472-A356-B8B1D4A50B22}"/>
    <cellStyle name="Normal 6 21 2 2 2" xfId="16784" xr:uid="{FF45FBE4-8611-4629-8C80-7568A2F64D04}"/>
    <cellStyle name="Normal 6 21 2 2 2 2" xfId="16785" xr:uid="{D3F47301-35CE-4497-9B81-4ADA1928E5FA}"/>
    <cellStyle name="Normal 6 21 2 2 2 2 2" xfId="16786" xr:uid="{D5D688BD-6F06-4DB9-98BE-FB5CD8D3AEA8}"/>
    <cellStyle name="Normal 6 21 2 2 2 3" xfId="16787" xr:uid="{2E5E9AB2-256B-4691-9C93-BEF80B4B68B1}"/>
    <cellStyle name="Normal 6 21 2 2 2 4" xfId="16788" xr:uid="{187423E8-E1E2-4427-B7DC-E245C9E6EFC3}"/>
    <cellStyle name="Normal 6 21 2 2 2 5" xfId="16789" xr:uid="{1F55B458-6FAF-464A-AC89-DE114EAA1358}"/>
    <cellStyle name="Normal 6 21 2 2 3" xfId="16790" xr:uid="{0DCB2207-49DC-4969-B845-CDE8AEB90796}"/>
    <cellStyle name="Normal 6 21 2 2 3 2" xfId="16791" xr:uid="{11BE317A-AA92-40F1-8D9A-5CE2B14A8468}"/>
    <cellStyle name="Normal 6 21 2 2 4" xfId="16792" xr:uid="{4F73C644-1C7B-4FD3-8FC1-763222296BD9}"/>
    <cellStyle name="Normal 6 21 2 2 5" xfId="16793" xr:uid="{70C27E07-0C71-47AC-B860-268532EC9314}"/>
    <cellStyle name="Normal 6 21 2 2 6" xfId="16794" xr:uid="{D3BC948B-6240-460B-9581-2CEDFDCB2182}"/>
    <cellStyle name="Normal 6 21 2 2 7" xfId="16795" xr:uid="{299A05D2-4C97-4E49-9F39-E49DEE70D009}"/>
    <cellStyle name="Normal 6 21 2 2 8" xfId="16796" xr:uid="{FF9CF811-7959-48C9-AD19-E1FAF8ACD03B}"/>
    <cellStyle name="Normal 6 21 2 2 9" xfId="16797" xr:uid="{9366E279-29CA-4546-A141-DC5AAC1B936B}"/>
    <cellStyle name="Normal 6 21 2 3" xfId="16798" xr:uid="{4414F19B-57B3-4DEC-A14C-A95C972482A1}"/>
    <cellStyle name="Normal 6 21 2 3 2" xfId="16799" xr:uid="{71F89F5D-53BE-412A-8A6B-04902E786A6E}"/>
    <cellStyle name="Normal 6 21 2 3 2 2" xfId="16800" xr:uid="{1416DEB3-F816-4556-B4A3-6888A3AD6892}"/>
    <cellStyle name="Normal 6 21 2 3 3" xfId="16801" xr:uid="{0DB54FF2-BF58-4B88-9841-1852242686FE}"/>
    <cellStyle name="Normal 6 21 2 3 4" xfId="16802" xr:uid="{359A7406-A755-42AD-967D-624F926EF247}"/>
    <cellStyle name="Normal 6 21 2 3 5" xfId="16803" xr:uid="{B215830B-A42E-46AC-86C1-3E141A59C217}"/>
    <cellStyle name="Normal 6 21 2 4" xfId="16804" xr:uid="{E9D5D4FB-523D-4C71-AA30-EBD6F5D41394}"/>
    <cellStyle name="Normal 6 21 2 4 2" xfId="16805" xr:uid="{1C97D34C-CC7E-4213-9D8A-0AF3E4911174}"/>
    <cellStyle name="Normal 6 21 2 5" xfId="16806" xr:uid="{71E2F08C-DBBD-4913-BB84-DD03EC044459}"/>
    <cellStyle name="Normal 6 21 2 6" xfId="16807" xr:uid="{F60B7612-8B00-4ED6-AA11-16AC42A13E69}"/>
    <cellStyle name="Normal 6 21 2 7" xfId="16808" xr:uid="{EAA9B654-C0C7-43AD-B5A0-FABE08A2FC39}"/>
    <cellStyle name="Normal 6 21 2 8" xfId="16809" xr:uid="{313D6FA3-5261-478E-A606-D70DC5CFB9CB}"/>
    <cellStyle name="Normal 6 21 2 9" xfId="16810" xr:uid="{45C02CB1-8628-4D6C-A0AB-BB48BA9E704D}"/>
    <cellStyle name="Normal 6 21 3" xfId="16811" xr:uid="{7D0B13ED-B7D5-468E-AE47-964651D2BED5}"/>
    <cellStyle name="Normal 6 21 3 10" xfId="16812" xr:uid="{77A7AF8F-871D-4B23-9602-138DBDC2E69F}"/>
    <cellStyle name="Normal 6 21 3 11" xfId="16813" xr:uid="{1F06BEB1-FB24-4EAE-AF4D-E0375976AFD5}"/>
    <cellStyle name="Normal 6 21 3 2" xfId="16814" xr:uid="{D33E035B-B773-4B4E-B3F3-0BA204B8BFE4}"/>
    <cellStyle name="Normal 6 21 3 2 2" xfId="16815" xr:uid="{D9919DBA-5EF4-49C9-8C4F-4F45B8C2679C}"/>
    <cellStyle name="Normal 6 21 3 2 2 2" xfId="16816" xr:uid="{9545DC2B-B5A8-4B7F-A122-02EED58D6AE3}"/>
    <cellStyle name="Normal 6 21 3 2 3" xfId="16817" xr:uid="{2C8D0C2F-1086-49A0-A213-091E31B0949E}"/>
    <cellStyle name="Normal 6 21 3 2 4" xfId="16818" xr:uid="{C90F0E3E-9E86-48FD-8EED-A1F9193D317B}"/>
    <cellStyle name="Normal 6 21 3 2 5" xfId="16819" xr:uid="{13BFF352-BA72-47FA-82EA-97DD07A29E2B}"/>
    <cellStyle name="Normal 6 21 3 3" xfId="16820" xr:uid="{ABA4D3F2-125E-4C7C-BDFA-B753E8A1CCC6}"/>
    <cellStyle name="Normal 6 21 3 3 2" xfId="16821" xr:uid="{6754AA74-80CB-4B41-9CC7-8BF1B398A12C}"/>
    <cellStyle name="Normal 6 21 3 4" xfId="16822" xr:uid="{EEEBA9D4-97A2-4806-ACB4-F4CCA2E25F89}"/>
    <cellStyle name="Normal 6 21 3 5" xfId="16823" xr:uid="{CA26BBA6-9A38-4FD2-8935-7068EB27E77C}"/>
    <cellStyle name="Normal 6 21 3 6" xfId="16824" xr:uid="{B01DF9AA-2514-4F71-9007-5A5F141103E2}"/>
    <cellStyle name="Normal 6 21 3 7" xfId="16825" xr:uid="{3754306B-85B7-4015-BD6C-FC793A19F855}"/>
    <cellStyle name="Normal 6 21 3 8" xfId="16826" xr:uid="{72544F7A-EE6F-414D-B71F-8C62CEA8BC97}"/>
    <cellStyle name="Normal 6 21 3 9" xfId="16827" xr:uid="{33FC1228-A639-4928-960F-FF4B9BEE87F7}"/>
    <cellStyle name="Normal 6 21 4" xfId="16828" xr:uid="{6525EC28-0BA0-4060-AF4B-7A624A243764}"/>
    <cellStyle name="Normal 6 21 4 2" xfId="16829" xr:uid="{AEA4655F-BBC9-4F39-8FC9-58EA00E7135A}"/>
    <cellStyle name="Normal 6 21 4 2 2" xfId="16830" xr:uid="{CD5C1DCA-C28C-43F7-8124-E4E44B9D21D8}"/>
    <cellStyle name="Normal 6 21 4 3" xfId="16831" xr:uid="{6B8A4E6E-A7F6-446D-A6E7-5E39537DAB81}"/>
    <cellStyle name="Normal 6 21 4 4" xfId="16832" xr:uid="{97FEBF3C-E47D-46BD-836A-E8989D95F6CF}"/>
    <cellStyle name="Normal 6 21 4 5" xfId="16833" xr:uid="{40269531-99C2-4338-8399-22AFE664505A}"/>
    <cellStyle name="Normal 6 21 5" xfId="16834" xr:uid="{699C1A0D-C9D2-492B-B974-48CD90A44D1C}"/>
    <cellStyle name="Normal 6 21 5 2" xfId="16835" xr:uid="{4151E771-19CA-4B6F-9BEC-949E00DDCE04}"/>
    <cellStyle name="Normal 6 21 6" xfId="16836" xr:uid="{D3ABF2A2-9C01-4E1C-B11C-12295AFD878A}"/>
    <cellStyle name="Normal 6 21 7" xfId="16837" xr:uid="{AC6BCB81-E53C-4B58-87FE-1FDB17AE72EC}"/>
    <cellStyle name="Normal 6 21 8" xfId="16838" xr:uid="{C5F3ADBD-75C8-4895-B8B1-77E1E189C9DD}"/>
    <cellStyle name="Normal 6 21 9" xfId="16839" xr:uid="{9A051FA9-2EC1-4D67-A138-7E3B69F7E0F0}"/>
    <cellStyle name="Normal 6 22" xfId="16840" xr:uid="{D1CDBBAE-EBE3-4362-9B56-2DFFFFA1528A}"/>
    <cellStyle name="Normal 6 23" xfId="16841" xr:uid="{B5BEA3D2-722C-447B-BBAC-2A5E71F62FCF}"/>
    <cellStyle name="Normal 6 24" xfId="16842" xr:uid="{86714FB5-138A-401C-966B-3B42F230AFA3}"/>
    <cellStyle name="Normal 6 25" xfId="16843" xr:uid="{177671DD-478A-41A8-9A08-557C091FC5E9}"/>
    <cellStyle name="Normal 6 26" xfId="16844" xr:uid="{1A241364-7905-4129-B9B4-5FD3A52749D5}"/>
    <cellStyle name="Normal 6 27" xfId="16845" xr:uid="{7705A48C-4E9A-4E4D-B773-673DF1496C3F}"/>
    <cellStyle name="Normal 6 28" xfId="16846" xr:uid="{23703271-3BA9-4C4B-A82B-9FF4520E4A4C}"/>
    <cellStyle name="Normal 6 29" xfId="16847" xr:uid="{0BE8E065-AD45-4ACC-BDF5-C6B602515FAD}"/>
    <cellStyle name="Normal 6 3" xfId="16848" xr:uid="{16A2B49A-1E0B-4EA1-BCB8-FBC643FA710D}"/>
    <cellStyle name="Normal 6 3 10" xfId="16849" xr:uid="{14E4EFF8-3BF4-4F4B-BC58-8AF9BB47E2B1}"/>
    <cellStyle name="Normal 6 3 11" xfId="16850" xr:uid="{38659C5E-EDCB-473B-8795-E7B44C48E1B2}"/>
    <cellStyle name="Normal 6 3 12" xfId="16851" xr:uid="{351B5A99-75F6-42CA-9812-C889CA931B79}"/>
    <cellStyle name="Normal 6 3 13" xfId="16852" xr:uid="{E55774F1-6ACB-4838-9BF8-295366B70776}"/>
    <cellStyle name="Normal 6 3 14" xfId="16853" xr:uid="{346986A2-E66A-4C46-BFAC-A827C724CBB2}"/>
    <cellStyle name="Normal 6 3 2" xfId="16854" xr:uid="{B2301200-60A9-4B35-8929-174570EB1391}"/>
    <cellStyle name="Normal 6 3 2 10" xfId="16855" xr:uid="{50B09F3E-B8AB-40A5-82D2-2F97916C932E}"/>
    <cellStyle name="Normal 6 3 2 11" xfId="16856" xr:uid="{FDE293CC-8981-46D9-AD80-5A0DE4A7CD66}"/>
    <cellStyle name="Normal 6 3 2 12" xfId="16857" xr:uid="{75ACC9B8-EA4F-4BC9-8D6F-7E024C2D73CB}"/>
    <cellStyle name="Normal 6 3 2 13" xfId="16858" xr:uid="{CBB6B79A-5908-4868-8A7C-294FD19B1F1A}"/>
    <cellStyle name="Normal 6 3 2 2" xfId="16859" xr:uid="{2325F3C5-54A4-4BBB-BF91-947B41800131}"/>
    <cellStyle name="Normal 6 3 2 2 10" xfId="16860" xr:uid="{9AE7A5AD-D6C6-4049-9906-2B717001F43F}"/>
    <cellStyle name="Normal 6 3 2 2 11" xfId="16861" xr:uid="{77476ABF-11D5-478F-8530-DA6E26822B0A}"/>
    <cellStyle name="Normal 6 3 2 2 2" xfId="16862" xr:uid="{0FA569B6-E5F7-4BAD-9E7E-1A75A479A2F2}"/>
    <cellStyle name="Normal 6 3 2 2 2 2" xfId="16863" xr:uid="{AB41B1C0-D020-4706-B180-CD12F476417B}"/>
    <cellStyle name="Normal 6 3 2 2 2 2 2" xfId="16864" xr:uid="{A82F758A-F89B-4E68-9B7E-D2095920C545}"/>
    <cellStyle name="Normal 6 3 2 2 2 3" xfId="16865" xr:uid="{BB98EBEB-6DE4-43E1-8C5C-C7064E7FC057}"/>
    <cellStyle name="Normal 6 3 2 2 2 4" xfId="16866" xr:uid="{1CA6E53E-88AB-46C5-86D0-A981F9073B98}"/>
    <cellStyle name="Normal 6 3 2 2 2 5" xfId="16867" xr:uid="{0282FE44-2A40-4375-9658-8217EE89ACA7}"/>
    <cellStyle name="Normal 6 3 2 2 3" xfId="16868" xr:uid="{0F9D4715-9691-4DBC-B468-9E20D2DCEACA}"/>
    <cellStyle name="Normal 6 3 2 2 3 2" xfId="16869" xr:uid="{337A153D-E82F-4800-A166-BBFFC244D669}"/>
    <cellStyle name="Normal 6 3 2 2 4" xfId="16870" xr:uid="{5A8CA32C-CCC5-45E5-83DB-6CE049EEA5D0}"/>
    <cellStyle name="Normal 6 3 2 2 5" xfId="16871" xr:uid="{0F2EFFDF-D081-4BE4-AB6E-2A84A3E573A6}"/>
    <cellStyle name="Normal 6 3 2 2 6" xfId="16872" xr:uid="{79B06C55-865F-479A-8117-A01162C8C26D}"/>
    <cellStyle name="Normal 6 3 2 2 7" xfId="16873" xr:uid="{BF8C1EBF-12CC-4313-A605-65B76C9E15BF}"/>
    <cellStyle name="Normal 6 3 2 2 8" xfId="16874" xr:uid="{510E3E6A-36B9-40EB-A519-9754B3144361}"/>
    <cellStyle name="Normal 6 3 2 2 9" xfId="16875" xr:uid="{F7F8E424-9D45-4F5F-ABC1-D4135D6D3927}"/>
    <cellStyle name="Normal 6 3 2 3" xfId="16876" xr:uid="{CC4609D1-5A80-4EAA-ABF4-4946352565FF}"/>
    <cellStyle name="Normal 6 3 2 3 2" xfId="16877" xr:uid="{3EABF60F-561B-4E91-91EA-886B1859C9B7}"/>
    <cellStyle name="Normal 6 3 2 3 2 2" xfId="16878" xr:uid="{BFF66BE6-945E-45F7-9A70-3C36C802E515}"/>
    <cellStyle name="Normal 6 3 2 3 3" xfId="16879" xr:uid="{751669E9-879F-4710-9491-AD622BD15562}"/>
    <cellStyle name="Normal 6 3 2 3 4" xfId="16880" xr:uid="{86197944-E594-45D8-AD3F-8D0C61610F42}"/>
    <cellStyle name="Normal 6 3 2 3 5" xfId="16881" xr:uid="{9BF7A705-96BA-4119-B158-2ABF700BEB6C}"/>
    <cellStyle name="Normal 6 3 2 4" xfId="16882" xr:uid="{04C8CAD9-E27D-4C51-86DE-5348FBF96155}"/>
    <cellStyle name="Normal 6 3 2 4 2" xfId="16883" xr:uid="{0B0575C3-8ABF-4164-BD45-80FA3FE14CE9}"/>
    <cellStyle name="Normal 6 3 2 5" xfId="16884" xr:uid="{9850391B-36DE-4F04-8525-75AB1BB4E155}"/>
    <cellStyle name="Normal 6 3 2 6" xfId="16885" xr:uid="{22B5DF23-DBC6-4FAA-89AB-39C4ADA38C44}"/>
    <cellStyle name="Normal 6 3 2 7" xfId="16886" xr:uid="{3F1EA125-961F-4233-9CFA-CE879112566E}"/>
    <cellStyle name="Normal 6 3 2 8" xfId="16887" xr:uid="{A917608E-61EE-4B4A-9B44-5B7F786C7185}"/>
    <cellStyle name="Normal 6 3 2 9" xfId="16888" xr:uid="{23E35610-91D6-47D7-AC55-614DB1BA807D}"/>
    <cellStyle name="Normal 6 3 3" xfId="16889" xr:uid="{7C350E02-0D1A-45CB-A358-618A2BF91E52}"/>
    <cellStyle name="Normal 6 3 3 10" xfId="16890" xr:uid="{8ED421BD-679C-4568-9C10-D5D902469607}"/>
    <cellStyle name="Normal 6 3 3 11" xfId="16891" xr:uid="{66D16F75-5B69-4577-9D04-9FE4C26B3307}"/>
    <cellStyle name="Normal 6 3 3 2" xfId="16892" xr:uid="{A4CEDC83-ED59-4110-A0D1-A07F4AC6D1E1}"/>
    <cellStyle name="Normal 6 3 3 2 2" xfId="16893" xr:uid="{1D1A7CA5-85E5-41AF-912E-E26B5F4F2FCA}"/>
    <cellStyle name="Normal 6 3 3 2 2 2" xfId="16894" xr:uid="{1D6F38CC-28AD-4654-8E65-A417D8BC0221}"/>
    <cellStyle name="Normal 6 3 3 2 3" xfId="16895" xr:uid="{3ABA83A3-3714-435F-A361-A865F420B562}"/>
    <cellStyle name="Normal 6 3 3 2 4" xfId="16896" xr:uid="{39E74278-C969-489C-B283-9B8EA58FFCFF}"/>
    <cellStyle name="Normal 6 3 3 2 5" xfId="16897" xr:uid="{80256EFF-BFF7-4576-B0AA-265FD3004D19}"/>
    <cellStyle name="Normal 6 3 3 3" xfId="16898" xr:uid="{922002C5-7E67-4A5E-90EC-FF5285D96220}"/>
    <cellStyle name="Normal 6 3 3 3 2" xfId="16899" xr:uid="{34DDD244-F735-429E-AB9C-48D026720734}"/>
    <cellStyle name="Normal 6 3 3 4" xfId="16900" xr:uid="{BB1B4B78-397C-4DDA-B901-8837A572823E}"/>
    <cellStyle name="Normal 6 3 3 5" xfId="16901" xr:uid="{F6052D89-A584-4173-8C5F-980564D8B75A}"/>
    <cellStyle name="Normal 6 3 3 6" xfId="16902" xr:uid="{D9DA06D6-F637-47C5-8966-D4D7BB94D3DB}"/>
    <cellStyle name="Normal 6 3 3 7" xfId="16903" xr:uid="{4D357B4D-D6CE-424D-A457-602D9DD3F655}"/>
    <cellStyle name="Normal 6 3 3 8" xfId="16904" xr:uid="{B49E4084-6BA1-425E-A5DA-9BA59BF8FE18}"/>
    <cellStyle name="Normal 6 3 3 9" xfId="16905" xr:uid="{53B9B837-BB72-4B0A-997F-4FD94B5A651C}"/>
    <cellStyle name="Normal 6 3 4" xfId="16906" xr:uid="{80D546B9-D972-4B26-9423-6ED8B4CE0616}"/>
    <cellStyle name="Normal 6 3 4 2" xfId="16907" xr:uid="{4F9E6F04-D6FD-4C0C-A06C-B589DB7616A5}"/>
    <cellStyle name="Normal 6 3 4 2 2" xfId="16908" xr:uid="{528E58B8-9361-44A8-8723-208E69EC2776}"/>
    <cellStyle name="Normal 6 3 4 3" xfId="16909" xr:uid="{DC988D59-7085-4D99-BF82-D826B4ADC665}"/>
    <cellStyle name="Normal 6 3 4 4" xfId="16910" xr:uid="{B789A8A2-CF42-4524-983A-3EAAD862C7F3}"/>
    <cellStyle name="Normal 6 3 4 5" xfId="16911" xr:uid="{7209AF52-0179-46F5-8BB0-D30DFF4190D3}"/>
    <cellStyle name="Normal 6 3 5" xfId="16912" xr:uid="{9F5CE8C5-1919-4317-9266-ED67BF47799B}"/>
    <cellStyle name="Normal 6 3 5 2" xfId="16913" xr:uid="{07BAC219-87B4-4416-83BB-1BDFDAD4BB1B}"/>
    <cellStyle name="Normal 6 3 6" xfId="16914" xr:uid="{FE3FC5E1-4589-4F38-9BA0-5922E0062DD6}"/>
    <cellStyle name="Normal 6 3 7" xfId="16915" xr:uid="{3B6283FB-FBDD-4214-B7D8-A15B9B7A6288}"/>
    <cellStyle name="Normal 6 3 8" xfId="16916" xr:uid="{D39E0AB4-70D4-44DF-B796-B5DAD8461CAB}"/>
    <cellStyle name="Normal 6 3 9" xfId="16917" xr:uid="{39EAA797-E484-45F5-826E-C957866BA252}"/>
    <cellStyle name="Normal 6 30" xfId="16918" xr:uid="{C0E071E8-B886-4F41-B725-237D2E847B08}"/>
    <cellStyle name="Normal 6 31" xfId="16919" xr:uid="{1AFC0292-655D-4C84-BD28-1996938D8A4A}"/>
    <cellStyle name="Normal 6 4" xfId="16920" xr:uid="{A0FD6F07-C9DF-47D8-A187-1609205C42FD}"/>
    <cellStyle name="Normal 6 4 10" xfId="16921" xr:uid="{CC87222C-1392-4197-AE01-355645F9A9EE}"/>
    <cellStyle name="Normal 6 4 11" xfId="16922" xr:uid="{54C49706-F412-4A59-8B33-4F68DFEECAF7}"/>
    <cellStyle name="Normal 6 4 12" xfId="16923" xr:uid="{464A5669-E6BE-4FC9-847D-6B1F92730144}"/>
    <cellStyle name="Normal 6 4 13" xfId="16924" xr:uid="{8C9C02B1-491E-4857-B6C7-210B8E6D56BE}"/>
    <cellStyle name="Normal 6 4 14" xfId="16925" xr:uid="{129BAFA0-DB77-4590-92B5-47782B95E4CD}"/>
    <cellStyle name="Normal 6 4 15" xfId="16926" xr:uid="{4B97911F-8E4B-40F9-93FF-BA98F8356C3A}"/>
    <cellStyle name="Normal 6 4 2" xfId="16927" xr:uid="{DB244653-D49A-4139-ADFF-01DA989BED15}"/>
    <cellStyle name="Normal 6 4 2 10" xfId="16928" xr:uid="{018A3AC9-24C3-4D6A-BDB4-2238AE506E39}"/>
    <cellStyle name="Normal 6 4 2 11" xfId="16929" xr:uid="{ADB12632-DA30-4BED-A88C-79F5C824C7F8}"/>
    <cellStyle name="Normal 6 4 2 12" xfId="16930" xr:uid="{8964D5E9-8DE6-4D0E-8E89-CF0DA7138F8D}"/>
    <cellStyle name="Normal 6 4 2 13" xfId="16931" xr:uid="{0363F80D-21F5-47DE-BBE2-2E42D2F88BF7}"/>
    <cellStyle name="Normal 6 4 2 2" xfId="16932" xr:uid="{60D1A34C-7AA6-4C7A-94ED-F13178A70674}"/>
    <cellStyle name="Normal 6 4 2 2 10" xfId="16933" xr:uid="{7227C44F-946B-482F-8C99-B3345AB249B8}"/>
    <cellStyle name="Normal 6 4 2 2 11" xfId="16934" xr:uid="{C2B3F802-87B3-4040-9ADB-B4BA291244FD}"/>
    <cellStyle name="Normal 6 4 2 2 2" xfId="16935" xr:uid="{367FE473-99B1-4DD1-B7FB-4ADB588179D8}"/>
    <cellStyle name="Normal 6 4 2 2 2 2" xfId="16936" xr:uid="{5E7C7436-C394-44EE-B38C-B127A2E3572C}"/>
    <cellStyle name="Normal 6 4 2 2 2 2 2" xfId="16937" xr:uid="{C61FC667-02E1-4EFE-AE6A-B65C0D92AA04}"/>
    <cellStyle name="Normal 6 4 2 2 2 3" xfId="16938" xr:uid="{D4E85002-E93C-467E-A735-6B2289C93968}"/>
    <cellStyle name="Normal 6 4 2 2 2 4" xfId="16939" xr:uid="{4A976964-4160-47B8-91A3-0FDD6DE17C31}"/>
    <cellStyle name="Normal 6 4 2 2 2 5" xfId="16940" xr:uid="{FE5EC073-392D-440A-B08D-4C9A281E86ED}"/>
    <cellStyle name="Normal 6 4 2 2 3" xfId="16941" xr:uid="{65B42E09-EEC5-4E3B-B0E3-22F874942F43}"/>
    <cellStyle name="Normal 6 4 2 2 3 2" xfId="16942" xr:uid="{41767960-77C6-4F03-A5A8-52D6379A37E6}"/>
    <cellStyle name="Normal 6 4 2 2 4" xfId="16943" xr:uid="{6659179D-55C2-4661-AD21-E41E42A9B185}"/>
    <cellStyle name="Normal 6 4 2 2 5" xfId="16944" xr:uid="{8B0E4174-066F-4884-BFC8-02CCE5FF4A98}"/>
    <cellStyle name="Normal 6 4 2 2 6" xfId="16945" xr:uid="{C44DB23E-C3F4-4FFB-94A5-11D1CF746F0E}"/>
    <cellStyle name="Normal 6 4 2 2 7" xfId="16946" xr:uid="{14AA7960-D401-49CD-ABC7-8A014B550846}"/>
    <cellStyle name="Normal 6 4 2 2 8" xfId="16947" xr:uid="{1CDABC58-C288-4B1F-A1D8-326B44B3262C}"/>
    <cellStyle name="Normal 6 4 2 2 9" xfId="16948" xr:uid="{BD9EE810-C042-411F-9B40-3394D4A96EFB}"/>
    <cellStyle name="Normal 6 4 2 3" xfId="16949" xr:uid="{945D0F6F-825D-4333-A9A1-0FDCCFBA86CF}"/>
    <cellStyle name="Normal 6 4 2 3 2" xfId="16950" xr:uid="{CAAA762D-EF1D-4603-B1A6-5A3FE4594647}"/>
    <cellStyle name="Normal 6 4 2 3 2 2" xfId="16951" xr:uid="{A3A7F28B-DE07-42E4-9B09-C6B7A98A7AEC}"/>
    <cellStyle name="Normal 6 4 2 3 3" xfId="16952" xr:uid="{0A2E3F03-103E-468D-A26D-14C7DF60297C}"/>
    <cellStyle name="Normal 6 4 2 3 4" xfId="16953" xr:uid="{E94C0871-34E3-492B-BB84-243284B466BB}"/>
    <cellStyle name="Normal 6 4 2 3 5" xfId="16954" xr:uid="{90322BCD-BD6B-4881-A593-4789A19F49A2}"/>
    <cellStyle name="Normal 6 4 2 4" xfId="16955" xr:uid="{758D2289-8C2A-4712-92FD-9B1CB687E247}"/>
    <cellStyle name="Normal 6 4 2 4 2" xfId="16956" xr:uid="{DCBF3E50-9167-45E8-A03C-A6553BE8A9DC}"/>
    <cellStyle name="Normal 6 4 2 5" xfId="16957" xr:uid="{7B6CF423-E202-49C3-A51C-FCF60607EC5C}"/>
    <cellStyle name="Normal 6 4 2 6" xfId="16958" xr:uid="{27CA0CA1-8512-4FF3-BECD-FB01E4A646E4}"/>
    <cellStyle name="Normal 6 4 2 7" xfId="16959" xr:uid="{48B8DD61-FCE9-4ABB-BDF8-449B0F5308B2}"/>
    <cellStyle name="Normal 6 4 2 8" xfId="16960" xr:uid="{6F6D95FC-E4BC-476D-8FC3-30C08448F226}"/>
    <cellStyle name="Normal 6 4 2 9" xfId="16961" xr:uid="{2F8FD0AF-0B9E-412B-9AAE-C1184E035CD3}"/>
    <cellStyle name="Normal 6 4 3" xfId="16962" xr:uid="{B1D2258A-8E92-4EDE-99E0-1D3B6C652BE5}"/>
    <cellStyle name="Normal 6 4 3 10" xfId="16963" xr:uid="{3470BFA4-9004-4E2C-8604-748F481AEF14}"/>
    <cellStyle name="Normal 6 4 3 11" xfId="16964" xr:uid="{1E993798-CC1B-4501-9880-13A31944495C}"/>
    <cellStyle name="Normal 6 4 3 2" xfId="16965" xr:uid="{E52A77B8-D53D-47C5-BCA0-4FB5779D7BC0}"/>
    <cellStyle name="Normal 6 4 3 2 2" xfId="16966" xr:uid="{647F37C8-8E2A-4508-8070-54AF2653FDAF}"/>
    <cellStyle name="Normal 6 4 3 2 2 2" xfId="16967" xr:uid="{3CBD832B-8141-40C6-9586-B43DFF00660F}"/>
    <cellStyle name="Normal 6 4 3 2 3" xfId="16968" xr:uid="{082C413A-B5D8-4553-A30B-54A691B8C4BB}"/>
    <cellStyle name="Normal 6 4 3 2 4" xfId="16969" xr:uid="{37AC2917-4523-4ECD-91DF-4187613C4053}"/>
    <cellStyle name="Normal 6 4 3 2 5" xfId="16970" xr:uid="{E89D4120-6CEE-4B8B-B8D2-DA3E5B6B60C2}"/>
    <cellStyle name="Normal 6 4 3 3" xfId="16971" xr:uid="{57E599A1-D80D-4EC9-A1A3-AB455AFF33E9}"/>
    <cellStyle name="Normal 6 4 3 3 2" xfId="16972" xr:uid="{BDC8EA5E-EB5D-4328-B939-4365FB6499C6}"/>
    <cellStyle name="Normal 6 4 3 4" xfId="16973" xr:uid="{4AB99C8C-4725-4C19-9F13-9556454B15AD}"/>
    <cellStyle name="Normal 6 4 3 5" xfId="16974" xr:uid="{D4F7996D-374B-4D6C-A266-6EE7CC3BC0DA}"/>
    <cellStyle name="Normal 6 4 3 6" xfId="16975" xr:uid="{9D0CDFE2-C631-4D94-ACB9-ABF6F3F9B550}"/>
    <cellStyle name="Normal 6 4 3 7" xfId="16976" xr:uid="{0841DD42-D790-4C7A-965C-0F31C84802D9}"/>
    <cellStyle name="Normal 6 4 3 8" xfId="16977" xr:uid="{E3CA5B66-C962-4AD8-987A-78E2A218B8FF}"/>
    <cellStyle name="Normal 6 4 3 9" xfId="16978" xr:uid="{7D30FC6F-2015-4CAA-892E-E0CC2B063AB0}"/>
    <cellStyle name="Normal 6 4 4" xfId="16979" xr:uid="{DFB6FDF5-D074-45D5-A295-2ED09A1455A8}"/>
    <cellStyle name="Normal 6 4 4 2" xfId="16980" xr:uid="{ABF6777A-566C-4E77-8294-2B37B11F77FC}"/>
    <cellStyle name="Normal 6 4 4 2 2" xfId="16981" xr:uid="{7B916C64-82FB-4ABF-AD74-A332BCDD5089}"/>
    <cellStyle name="Normal 6 4 4 3" xfId="16982" xr:uid="{5C633A2A-481B-4166-9EFD-0C5EB74FED58}"/>
    <cellStyle name="Normal 6 4 4 4" xfId="16983" xr:uid="{EA1A6958-5D0D-44B7-8315-C617ABA4612A}"/>
    <cellStyle name="Normal 6 4 4 5" xfId="16984" xr:uid="{9DDED7C6-5EC0-4A96-97BC-02BFA9E856A4}"/>
    <cellStyle name="Normal 6 4 5" xfId="16985" xr:uid="{D1F4C557-5008-4CAD-B3C8-32562642226E}"/>
    <cellStyle name="Normal 6 4 5 2" xfId="16986" xr:uid="{666ABF53-238F-4D1C-A707-486FAC272878}"/>
    <cellStyle name="Normal 6 4 6" xfId="16987" xr:uid="{793DD5AD-6657-4E3C-9230-76AE2F7A26BD}"/>
    <cellStyle name="Normal 6 4 7" xfId="16988" xr:uid="{DDEBFEAF-127A-413A-99DA-CD4174243EB1}"/>
    <cellStyle name="Normal 6 4 8" xfId="16989" xr:uid="{ABC0074A-EFE0-42F4-8C67-5FE2FA6FC6BB}"/>
    <cellStyle name="Normal 6 4 9" xfId="16990" xr:uid="{9D931D94-0C33-4C92-BBE8-E94E18C44641}"/>
    <cellStyle name="Normal 6 5" xfId="16991" xr:uid="{5893B06B-9FD8-4B1D-BFA2-F0F63DEA40AD}"/>
    <cellStyle name="Normal 6 5 10" xfId="16992" xr:uid="{E8171254-115B-4C40-A699-1A5C55A88FCB}"/>
    <cellStyle name="Normal 6 5 11" xfId="16993" xr:uid="{F87C22E5-4D8F-4582-8900-1275B7667F5C}"/>
    <cellStyle name="Normal 6 5 12" xfId="16994" xr:uid="{E85DD3C3-3636-47BB-88EE-D738BF88842B}"/>
    <cellStyle name="Normal 6 5 13" xfId="16995" xr:uid="{00151860-FE10-4B5B-9013-1699BC235567}"/>
    <cellStyle name="Normal 6 5 14" xfId="16996" xr:uid="{C2EF677F-75C6-4F10-9650-6247D4A5A658}"/>
    <cellStyle name="Normal 6 5 2" xfId="16997" xr:uid="{BCD01A12-90B0-44BD-A6CD-7ACC509F2365}"/>
    <cellStyle name="Normal 6 5 2 10" xfId="16998" xr:uid="{1C3D5FC1-0F9A-440D-9674-04E1FFE48A3E}"/>
    <cellStyle name="Normal 6 5 2 11" xfId="16999" xr:uid="{ACE73FB0-BFA3-4813-8E6C-680E0808A09B}"/>
    <cellStyle name="Normal 6 5 2 12" xfId="17000" xr:uid="{CB9EB09D-D3D9-48AA-82B7-FBA6438DFA57}"/>
    <cellStyle name="Normal 6 5 2 13" xfId="17001" xr:uid="{1E73EC02-6D39-4B0E-91E0-542DD3EC1FE9}"/>
    <cellStyle name="Normal 6 5 2 2" xfId="17002" xr:uid="{CA8626F9-9798-4A67-A936-E4BA6D54D06B}"/>
    <cellStyle name="Normal 6 5 2 2 10" xfId="17003" xr:uid="{2664E986-560F-4D88-85BE-ED28E3EC024A}"/>
    <cellStyle name="Normal 6 5 2 2 11" xfId="17004" xr:uid="{8552EB69-7B2C-41A9-AF8D-08B3858E2054}"/>
    <cellStyle name="Normal 6 5 2 2 2" xfId="17005" xr:uid="{2AD43DB5-A0DB-4379-95BF-085E081EA6C1}"/>
    <cellStyle name="Normal 6 5 2 2 2 2" xfId="17006" xr:uid="{11C5F58D-1E1D-4808-8E91-18E89AF5D2B7}"/>
    <cellStyle name="Normal 6 5 2 2 2 2 2" xfId="17007" xr:uid="{F5009077-774B-4122-BC8F-B785D003C36D}"/>
    <cellStyle name="Normal 6 5 2 2 2 3" xfId="17008" xr:uid="{CAAD3F5F-7DAF-45CE-86C9-BE8DC3706877}"/>
    <cellStyle name="Normal 6 5 2 2 2 4" xfId="17009" xr:uid="{3808A863-7FA8-4F0E-BE23-F6B838734084}"/>
    <cellStyle name="Normal 6 5 2 2 2 5" xfId="17010" xr:uid="{5F39E753-B242-4EA6-91C6-3A36A6DEAAB1}"/>
    <cellStyle name="Normal 6 5 2 2 3" xfId="17011" xr:uid="{35AB72E0-0F36-4D09-99D6-1449A02C2B09}"/>
    <cellStyle name="Normal 6 5 2 2 3 2" xfId="17012" xr:uid="{AD5E32D9-86F3-4AB9-8D4F-1191DE6B1174}"/>
    <cellStyle name="Normal 6 5 2 2 4" xfId="17013" xr:uid="{AA553EB9-1EA4-4E80-8EDC-A78A94007877}"/>
    <cellStyle name="Normal 6 5 2 2 5" xfId="17014" xr:uid="{D37D7277-B016-429E-BE5E-ADD3EC0BAE1F}"/>
    <cellStyle name="Normal 6 5 2 2 6" xfId="17015" xr:uid="{3993C457-A3E4-42BF-8609-51007C8FE301}"/>
    <cellStyle name="Normal 6 5 2 2 7" xfId="17016" xr:uid="{9538DAA8-444E-4677-8CE3-9E77F5E068AE}"/>
    <cellStyle name="Normal 6 5 2 2 8" xfId="17017" xr:uid="{4FF5676B-ADE0-427B-9225-6F52F574496B}"/>
    <cellStyle name="Normal 6 5 2 2 9" xfId="17018" xr:uid="{8660EDF2-5661-4EDE-83D0-4A20EC4DD617}"/>
    <cellStyle name="Normal 6 5 2 3" xfId="17019" xr:uid="{AE3FD07B-654B-4F4C-8EF4-7656CC408765}"/>
    <cellStyle name="Normal 6 5 2 3 2" xfId="17020" xr:uid="{D54728AD-1D36-472C-8898-6BEA80DB8DFA}"/>
    <cellStyle name="Normal 6 5 2 3 2 2" xfId="17021" xr:uid="{31F5658C-512B-4F07-B663-658D4E237DAC}"/>
    <cellStyle name="Normal 6 5 2 3 3" xfId="17022" xr:uid="{1C34A089-924E-40EE-B4B6-F9097B9F290D}"/>
    <cellStyle name="Normal 6 5 2 3 4" xfId="17023" xr:uid="{AE061949-7531-4D4E-82CB-ED525BE73653}"/>
    <cellStyle name="Normal 6 5 2 3 5" xfId="17024" xr:uid="{0E3BDB3C-AC42-428B-AD76-47BC1774F571}"/>
    <cellStyle name="Normal 6 5 2 4" xfId="17025" xr:uid="{106919CE-C66A-42D0-B68E-4B1FB6B021E6}"/>
    <cellStyle name="Normal 6 5 2 4 2" xfId="17026" xr:uid="{5938D988-54EF-44C6-9568-9B241AC7E206}"/>
    <cellStyle name="Normal 6 5 2 5" xfId="17027" xr:uid="{72F51C64-10E3-459D-AB40-FAE04BC442F4}"/>
    <cellStyle name="Normal 6 5 2 6" xfId="17028" xr:uid="{E54ECC9D-7A34-41BA-9569-F5E201969424}"/>
    <cellStyle name="Normal 6 5 2 7" xfId="17029" xr:uid="{CA19C9FF-F2DB-4D76-B5D1-08F3DDED3389}"/>
    <cellStyle name="Normal 6 5 2 8" xfId="17030" xr:uid="{45CA22D4-8DB7-4939-8D35-75A455115ADA}"/>
    <cellStyle name="Normal 6 5 2 9" xfId="17031" xr:uid="{D7027DAE-9A54-4E72-8652-0CA3CA5DD1D6}"/>
    <cellStyle name="Normal 6 5 3" xfId="17032" xr:uid="{C88F9441-7168-4D47-84DB-56619D03D1FB}"/>
    <cellStyle name="Normal 6 5 3 10" xfId="17033" xr:uid="{BD6E7EFC-F622-413F-B123-FE8235033F14}"/>
    <cellStyle name="Normal 6 5 3 11" xfId="17034" xr:uid="{E97036EE-9C6A-4DFB-9762-BD7AAFF2FE09}"/>
    <cellStyle name="Normal 6 5 3 2" xfId="17035" xr:uid="{BB7C80C3-45C0-4D34-8371-60CA79B9B5C7}"/>
    <cellStyle name="Normal 6 5 3 2 2" xfId="17036" xr:uid="{4A3769DE-2F9C-404D-88C6-9A749806EDCB}"/>
    <cellStyle name="Normal 6 5 3 2 2 2" xfId="17037" xr:uid="{053E2AB3-C4D5-4EB3-A1F2-FCE213AB05CE}"/>
    <cellStyle name="Normal 6 5 3 2 3" xfId="17038" xr:uid="{5BF65222-44E5-4143-A61E-C6DD0C6EE6C8}"/>
    <cellStyle name="Normal 6 5 3 2 4" xfId="17039" xr:uid="{B178D47E-0DE0-46F4-B6F8-91325EF5623C}"/>
    <cellStyle name="Normal 6 5 3 2 5" xfId="17040" xr:uid="{D79A61E6-95AA-4D0C-8566-618599342BEE}"/>
    <cellStyle name="Normal 6 5 3 3" xfId="17041" xr:uid="{1FD44560-0DBD-4D44-8108-4FFE851361CC}"/>
    <cellStyle name="Normal 6 5 3 3 2" xfId="17042" xr:uid="{25B96070-0404-494F-AB19-4A514F34D937}"/>
    <cellStyle name="Normal 6 5 3 4" xfId="17043" xr:uid="{F3D30237-EB48-49D8-AF01-89F702DD0125}"/>
    <cellStyle name="Normal 6 5 3 5" xfId="17044" xr:uid="{E604FC0F-ED43-4C9F-BCCB-AD77D4840CBB}"/>
    <cellStyle name="Normal 6 5 3 6" xfId="17045" xr:uid="{8205079F-2725-4F92-9877-D27C9EDD469E}"/>
    <cellStyle name="Normal 6 5 3 7" xfId="17046" xr:uid="{15D52D63-BDFD-4C9F-AC25-51C61C850B61}"/>
    <cellStyle name="Normal 6 5 3 8" xfId="17047" xr:uid="{812135C6-CAA2-449A-B413-B614E45FE357}"/>
    <cellStyle name="Normal 6 5 3 9" xfId="17048" xr:uid="{E9223D85-12C5-4C4B-98DE-41CFB88DE051}"/>
    <cellStyle name="Normal 6 5 4" xfId="17049" xr:uid="{67E899EB-FE55-4EB2-9F1D-86027A4BF1EF}"/>
    <cellStyle name="Normal 6 5 4 2" xfId="17050" xr:uid="{3C7DE5CE-373C-482F-845F-21F14D9B6FC7}"/>
    <cellStyle name="Normal 6 5 4 2 2" xfId="17051" xr:uid="{84041EBD-5176-4983-8FA0-95D913EB00BC}"/>
    <cellStyle name="Normal 6 5 4 3" xfId="17052" xr:uid="{B9375555-11CA-42A4-9566-1C05D0A39988}"/>
    <cellStyle name="Normal 6 5 4 4" xfId="17053" xr:uid="{33EDDA3F-2DEF-4A2E-ABB5-5E657EF49C1A}"/>
    <cellStyle name="Normal 6 5 4 5" xfId="17054" xr:uid="{84150BAC-D011-482A-B770-A5063B9516E8}"/>
    <cellStyle name="Normal 6 5 5" xfId="17055" xr:uid="{F1FF2960-F0A9-4F25-B3DB-E85E80D1878D}"/>
    <cellStyle name="Normal 6 5 5 2" xfId="17056" xr:uid="{75FFCE25-ADCF-483D-95C7-69706C658509}"/>
    <cellStyle name="Normal 6 5 6" xfId="17057" xr:uid="{6DEB8DB3-AAD3-47C9-9975-CB80C36D6489}"/>
    <cellStyle name="Normal 6 5 7" xfId="17058" xr:uid="{7C2E0419-74CF-4FC8-9272-912C174D22A6}"/>
    <cellStyle name="Normal 6 5 8" xfId="17059" xr:uid="{3A27C57A-5CE5-450F-AD77-2E82FF96AF9E}"/>
    <cellStyle name="Normal 6 5 9" xfId="17060" xr:uid="{89B4048E-6437-490D-AF4F-E89D5F8765DC}"/>
    <cellStyle name="Normal 6 6" xfId="17061" xr:uid="{77574B83-9CC9-48AD-9D0D-63AE835A6E9F}"/>
    <cellStyle name="Normal 6 6 10" xfId="17062" xr:uid="{3B621558-A6E0-4CF8-AB25-DC0140CB83A2}"/>
    <cellStyle name="Normal 6 6 11" xfId="17063" xr:uid="{55081EFB-F090-46AA-94C8-6B4103EE438C}"/>
    <cellStyle name="Normal 6 6 12" xfId="17064" xr:uid="{0B543BB4-6EF2-4DA5-8098-BB686DADEF44}"/>
    <cellStyle name="Normal 6 6 13" xfId="17065" xr:uid="{77753D5C-E06E-41C6-950F-7F057B77712D}"/>
    <cellStyle name="Normal 6 6 14" xfId="17066" xr:uid="{94DDB1E7-BA54-467D-B3E0-7FBEC8992C96}"/>
    <cellStyle name="Normal 6 6 2" xfId="17067" xr:uid="{B56A7479-EE08-4517-86BE-FE6796E5B5AD}"/>
    <cellStyle name="Normal 6 6 2 10" xfId="17068" xr:uid="{35F5A021-AAB6-46A8-B173-2652D698E1D3}"/>
    <cellStyle name="Normal 6 6 2 11" xfId="17069" xr:uid="{22844EB6-CA7B-454A-BBB6-4A8F4EACCFC8}"/>
    <cellStyle name="Normal 6 6 2 12" xfId="17070" xr:uid="{24BB1CB9-E040-4F6F-9C50-69EC6BF0D19B}"/>
    <cellStyle name="Normal 6 6 2 13" xfId="17071" xr:uid="{36716B46-E63C-4ADC-B1E9-D87DE823AAD3}"/>
    <cellStyle name="Normal 6 6 2 2" xfId="17072" xr:uid="{91DE6225-AFF6-4B91-B6EC-BADC2D4AC13E}"/>
    <cellStyle name="Normal 6 6 2 2 10" xfId="17073" xr:uid="{431F450D-8F22-4F80-9A3E-D0EEB589D49B}"/>
    <cellStyle name="Normal 6 6 2 2 11" xfId="17074" xr:uid="{CCBF0FBB-B9FC-47BE-860E-96B6B4D5AA5D}"/>
    <cellStyle name="Normal 6 6 2 2 2" xfId="17075" xr:uid="{4CAAD37C-D0F6-47EB-A51E-914F130767E8}"/>
    <cellStyle name="Normal 6 6 2 2 2 2" xfId="17076" xr:uid="{B6005A81-A11F-4D3D-AD3C-FBB0BA0979C9}"/>
    <cellStyle name="Normal 6 6 2 2 2 2 2" xfId="17077" xr:uid="{7C367A6F-BCAE-4384-962D-30FF7B69E22F}"/>
    <cellStyle name="Normal 6 6 2 2 2 3" xfId="17078" xr:uid="{51ABF13A-D3B5-4024-95A7-5250E7C94669}"/>
    <cellStyle name="Normal 6 6 2 2 2 4" xfId="17079" xr:uid="{2F8A0A56-362B-4D34-8B96-8A1E3A18E3B3}"/>
    <cellStyle name="Normal 6 6 2 2 2 5" xfId="17080" xr:uid="{4D8FE709-B16B-4133-9AFD-AADC04CBFF71}"/>
    <cellStyle name="Normal 6 6 2 2 3" xfId="17081" xr:uid="{0A98FCFD-0C3B-4F73-B6CB-704B769D849C}"/>
    <cellStyle name="Normal 6 6 2 2 3 2" xfId="17082" xr:uid="{619DC7E8-0E75-4312-ABC6-A1B1C4FFE746}"/>
    <cellStyle name="Normal 6 6 2 2 4" xfId="17083" xr:uid="{F6D88178-4FAA-475C-A84A-9763EAB4B3C9}"/>
    <cellStyle name="Normal 6 6 2 2 5" xfId="17084" xr:uid="{64EC9B75-9F25-4146-AA6C-55F31B2CD928}"/>
    <cellStyle name="Normal 6 6 2 2 6" xfId="17085" xr:uid="{37AC2409-5050-41A0-9758-F1731ADB83FE}"/>
    <cellStyle name="Normal 6 6 2 2 7" xfId="17086" xr:uid="{B5149DE9-65CB-4D3D-8B17-31B47C6BC4D8}"/>
    <cellStyle name="Normal 6 6 2 2 8" xfId="17087" xr:uid="{D4F2A97A-1111-420C-9E02-904B1869CFEE}"/>
    <cellStyle name="Normal 6 6 2 2 9" xfId="17088" xr:uid="{63B7C989-892F-48DF-98CF-A831E3C37A58}"/>
    <cellStyle name="Normal 6 6 2 3" xfId="17089" xr:uid="{4128A32F-65B2-4151-A50A-173B5849A092}"/>
    <cellStyle name="Normal 6 6 2 3 2" xfId="17090" xr:uid="{82BAAD44-AA14-459E-8374-0F047BCCB39C}"/>
    <cellStyle name="Normal 6 6 2 3 2 2" xfId="17091" xr:uid="{716AF014-C5D0-4BD9-83AA-BD28C899393D}"/>
    <cellStyle name="Normal 6 6 2 3 3" xfId="17092" xr:uid="{3A41818B-FBFE-437A-89F3-5AED6B89AC79}"/>
    <cellStyle name="Normal 6 6 2 3 4" xfId="17093" xr:uid="{8B0F60DE-4950-4009-84B6-702EAA88686E}"/>
    <cellStyle name="Normal 6 6 2 3 5" xfId="17094" xr:uid="{3143E3B3-7D27-46A2-BD79-16CE2E0F0EAB}"/>
    <cellStyle name="Normal 6 6 2 4" xfId="17095" xr:uid="{7FB4379A-538A-4E9F-B79A-1E19F94148BA}"/>
    <cellStyle name="Normal 6 6 2 4 2" xfId="17096" xr:uid="{A594B734-FC9B-428F-AE33-61E7B7939E56}"/>
    <cellStyle name="Normal 6 6 2 5" xfId="17097" xr:uid="{C874B279-C8DC-42A3-8DC3-873DDC78E13B}"/>
    <cellStyle name="Normal 6 6 2 6" xfId="17098" xr:uid="{4BBBB51E-B409-42EC-9A74-683EF4D0960D}"/>
    <cellStyle name="Normal 6 6 2 7" xfId="17099" xr:uid="{14BC535D-3BBE-41BE-BECE-905AC080F5C5}"/>
    <cellStyle name="Normal 6 6 2 8" xfId="17100" xr:uid="{56F7F6A9-B405-4B8F-B6F4-4515F2658A17}"/>
    <cellStyle name="Normal 6 6 2 9" xfId="17101" xr:uid="{23518E40-33A2-4F5B-BF48-478AE048A194}"/>
    <cellStyle name="Normal 6 6 3" xfId="17102" xr:uid="{81F08E8A-3A4E-4677-AB7E-AD49CFAE6BB1}"/>
    <cellStyle name="Normal 6 6 3 10" xfId="17103" xr:uid="{62B61604-D0CE-4D4A-90FC-4675B958ACE2}"/>
    <cellStyle name="Normal 6 6 3 11" xfId="17104" xr:uid="{0CFA6031-9BA5-42C2-A570-14C4160B2B01}"/>
    <cellStyle name="Normal 6 6 3 2" xfId="17105" xr:uid="{04A95957-ADF3-4C3B-AF66-DE2394D60020}"/>
    <cellStyle name="Normal 6 6 3 2 2" xfId="17106" xr:uid="{1DF09EF4-D07B-438F-9B1B-65B6AE8E2FA1}"/>
    <cellStyle name="Normal 6 6 3 2 2 2" xfId="17107" xr:uid="{E891D0FC-87B9-4B30-B2EA-60D5574518EF}"/>
    <cellStyle name="Normal 6 6 3 2 3" xfId="17108" xr:uid="{F0151AE1-51E7-47EC-A55E-892C69C314F6}"/>
    <cellStyle name="Normal 6 6 3 2 4" xfId="17109" xr:uid="{A80E835A-3EF2-4E67-8EE4-3A678D6AE5A1}"/>
    <cellStyle name="Normal 6 6 3 2 5" xfId="17110" xr:uid="{C322E719-0AA2-4E1F-BC10-BEFB2CBE0263}"/>
    <cellStyle name="Normal 6 6 3 3" xfId="17111" xr:uid="{2110FF24-ACD7-4C19-B1BC-83E6B238EF4A}"/>
    <cellStyle name="Normal 6 6 3 3 2" xfId="17112" xr:uid="{4AF01C00-B42A-476D-8ECB-0A7D847A759A}"/>
    <cellStyle name="Normal 6 6 3 4" xfId="17113" xr:uid="{929C74C4-8E69-46F4-A868-C5B04789D2AF}"/>
    <cellStyle name="Normal 6 6 3 5" xfId="17114" xr:uid="{554D8F5A-01E2-4310-A339-EC5200928370}"/>
    <cellStyle name="Normal 6 6 3 6" xfId="17115" xr:uid="{1AFE38EE-6CC8-405F-979E-B70E65665A10}"/>
    <cellStyle name="Normal 6 6 3 7" xfId="17116" xr:uid="{9326C3FF-2AF2-4885-89EE-E808C6331B83}"/>
    <cellStyle name="Normal 6 6 3 8" xfId="17117" xr:uid="{10DC6599-1341-4C47-83FD-9D25D7A90735}"/>
    <cellStyle name="Normal 6 6 3 9" xfId="17118" xr:uid="{6A4DA47C-4374-4735-AB83-F3112803C354}"/>
    <cellStyle name="Normal 6 6 4" xfId="17119" xr:uid="{54A32E02-C812-489D-B10F-473C794A20D7}"/>
    <cellStyle name="Normal 6 6 4 2" xfId="17120" xr:uid="{26575E04-14BD-42E3-9FB0-966B8E2EBE3A}"/>
    <cellStyle name="Normal 6 6 4 2 2" xfId="17121" xr:uid="{5DBD505C-76D5-47DE-9943-CCDC639195A2}"/>
    <cellStyle name="Normal 6 6 4 3" xfId="17122" xr:uid="{CEB4EB49-0F60-43ED-9422-827C165F9A61}"/>
    <cellStyle name="Normal 6 6 4 4" xfId="17123" xr:uid="{10F5D57E-3046-46AF-AC4F-C73FC4E4AEBC}"/>
    <cellStyle name="Normal 6 6 4 5" xfId="17124" xr:uid="{9F053649-EDD5-484A-ABE3-6E568D617364}"/>
    <cellStyle name="Normal 6 6 5" xfId="17125" xr:uid="{93EF0BE7-61BE-4ECE-8370-C76B978D409B}"/>
    <cellStyle name="Normal 6 6 5 2" xfId="17126" xr:uid="{7BC6418A-75BE-40D8-B44D-8392003EBADF}"/>
    <cellStyle name="Normal 6 6 6" xfId="17127" xr:uid="{E97177E8-D267-4457-B491-219CEC753917}"/>
    <cellStyle name="Normal 6 6 7" xfId="17128" xr:uid="{0B6FA362-60AD-443D-AA83-7FBA37FF7B3D}"/>
    <cellStyle name="Normal 6 6 8" xfId="17129" xr:uid="{0F170A17-95CF-4C48-BAC6-EAD1205741D1}"/>
    <cellStyle name="Normal 6 6 9" xfId="17130" xr:uid="{133BD752-F0EC-401B-8823-D814B6B3001A}"/>
    <cellStyle name="Normal 6 7" xfId="17131" xr:uid="{378AF801-355B-4260-A836-7C3FF4BC232E}"/>
    <cellStyle name="Normal 6 7 10" xfId="17132" xr:uid="{8A21C644-DEB8-45EC-92DE-3FBD66C407A3}"/>
    <cellStyle name="Normal 6 7 11" xfId="17133" xr:uid="{6FD7462E-3FFB-4227-9FC0-652D3EF53E76}"/>
    <cellStyle name="Normal 6 7 12" xfId="17134" xr:uid="{BB02FBEF-C667-4B5E-AFF6-7B7D834D175B}"/>
    <cellStyle name="Normal 6 7 13" xfId="17135" xr:uid="{43545496-99AC-4823-9C9F-46EFD19466D2}"/>
    <cellStyle name="Normal 6 7 14" xfId="17136" xr:uid="{FEC7E911-08DD-4AE6-8801-2CCE5904308E}"/>
    <cellStyle name="Normal 6 7 2" xfId="17137" xr:uid="{87B6C7AF-8A6D-43E6-A4CD-8C66E22419F0}"/>
    <cellStyle name="Normal 6 7 2 10" xfId="17138" xr:uid="{38696C25-FB1B-4DE9-BCE2-F6B29BE0E3FC}"/>
    <cellStyle name="Normal 6 7 2 11" xfId="17139" xr:uid="{E0ECB89B-28AF-4295-B7A1-4CAFFEC4C959}"/>
    <cellStyle name="Normal 6 7 2 12" xfId="17140" xr:uid="{DF4D716B-6713-45FD-8936-5925A31562B1}"/>
    <cellStyle name="Normal 6 7 2 13" xfId="17141" xr:uid="{5E5EC30B-B0CC-448D-8796-1182941B19DF}"/>
    <cellStyle name="Normal 6 7 2 2" xfId="17142" xr:uid="{DC6F30FA-847A-477E-A15C-ABDB3552991C}"/>
    <cellStyle name="Normal 6 7 2 2 10" xfId="17143" xr:uid="{1E794FC5-60CA-43ED-A894-E913DDBC8C6E}"/>
    <cellStyle name="Normal 6 7 2 2 11" xfId="17144" xr:uid="{FB6E62D4-1A80-4138-A6C4-B35EE34A4ACD}"/>
    <cellStyle name="Normal 6 7 2 2 2" xfId="17145" xr:uid="{B319E5C0-AAA3-4A10-8F05-29EA01428F65}"/>
    <cellStyle name="Normal 6 7 2 2 2 2" xfId="17146" xr:uid="{290A12E3-DCEB-4EF5-A612-89E65321D2A1}"/>
    <cellStyle name="Normal 6 7 2 2 2 2 2" xfId="17147" xr:uid="{C363202C-BCF6-46FA-BED0-9B412C6F2D76}"/>
    <cellStyle name="Normal 6 7 2 2 2 3" xfId="17148" xr:uid="{C6365D9E-1749-4969-B21A-4E17DE09BA89}"/>
    <cellStyle name="Normal 6 7 2 2 2 4" xfId="17149" xr:uid="{DB99A5BE-4796-454D-A250-F19EFF26222E}"/>
    <cellStyle name="Normal 6 7 2 2 2 5" xfId="17150" xr:uid="{5439BBB0-CCC6-4467-B130-D5D1D782FCAE}"/>
    <cellStyle name="Normal 6 7 2 2 3" xfId="17151" xr:uid="{EA963628-9225-45CD-90C8-FF94FABEDABF}"/>
    <cellStyle name="Normal 6 7 2 2 3 2" xfId="17152" xr:uid="{C9F4F33E-5A6E-420B-8A74-9E71F5CD0826}"/>
    <cellStyle name="Normal 6 7 2 2 4" xfId="17153" xr:uid="{CB7931EF-8502-494F-90B2-44FBD8EC972D}"/>
    <cellStyle name="Normal 6 7 2 2 5" xfId="17154" xr:uid="{357AB0A0-142C-4DD0-9C5A-C932E4358E62}"/>
    <cellStyle name="Normal 6 7 2 2 6" xfId="17155" xr:uid="{18D12411-25FF-413B-A451-884DDA821708}"/>
    <cellStyle name="Normal 6 7 2 2 7" xfId="17156" xr:uid="{305A6E53-B456-4125-914E-29359E461887}"/>
    <cellStyle name="Normal 6 7 2 2 8" xfId="17157" xr:uid="{727653D0-96AB-4C98-A221-CBD054E3B594}"/>
    <cellStyle name="Normal 6 7 2 2 9" xfId="17158" xr:uid="{92D4907B-CA22-415D-8E3C-D37B7B8C64C9}"/>
    <cellStyle name="Normal 6 7 2 3" xfId="17159" xr:uid="{9D8DD1ED-3239-49F1-BCB8-7BBCDC89934C}"/>
    <cellStyle name="Normal 6 7 2 3 2" xfId="17160" xr:uid="{8ED0F15E-54C6-4BC9-87FA-7A457FFDED4F}"/>
    <cellStyle name="Normal 6 7 2 3 2 2" xfId="17161" xr:uid="{60CC03B0-0C6C-46E6-B010-F8181C68DFD6}"/>
    <cellStyle name="Normal 6 7 2 3 3" xfId="17162" xr:uid="{481F6946-C8D3-49A2-A216-A689511AD2E2}"/>
    <cellStyle name="Normal 6 7 2 3 4" xfId="17163" xr:uid="{37F1F1BE-DE5F-4628-8403-19E6B6DAED27}"/>
    <cellStyle name="Normal 6 7 2 3 5" xfId="17164" xr:uid="{521B7C7F-D0E5-47EB-BBA1-857809E91B10}"/>
    <cellStyle name="Normal 6 7 2 4" xfId="17165" xr:uid="{A2CEB5E1-A9F7-42B6-9731-1A5C79173826}"/>
    <cellStyle name="Normal 6 7 2 4 2" xfId="17166" xr:uid="{2273DD1B-4729-4FB7-8BCC-99EEB1687636}"/>
    <cellStyle name="Normal 6 7 2 5" xfId="17167" xr:uid="{8AD49278-E059-4406-B39C-5D61A29CADF2}"/>
    <cellStyle name="Normal 6 7 2 6" xfId="17168" xr:uid="{7CDD2C1C-AA21-4670-BAAE-0F38015693F0}"/>
    <cellStyle name="Normal 6 7 2 7" xfId="17169" xr:uid="{7BA337A3-7721-4D40-93A8-CE94BB2AFEB6}"/>
    <cellStyle name="Normal 6 7 2 8" xfId="17170" xr:uid="{1E04468F-E325-4857-9367-2447571DB690}"/>
    <cellStyle name="Normal 6 7 2 9" xfId="17171" xr:uid="{39DACB69-A350-45A4-B121-C7CE25C0E5EA}"/>
    <cellStyle name="Normal 6 7 3" xfId="17172" xr:uid="{0C61B284-4F82-4CD7-ABDF-0D308DCF1BDF}"/>
    <cellStyle name="Normal 6 7 3 10" xfId="17173" xr:uid="{8E9EF8DA-3488-4117-873E-C881A3902666}"/>
    <cellStyle name="Normal 6 7 3 11" xfId="17174" xr:uid="{F9287C95-866A-466E-B0E8-3D512EE27ED2}"/>
    <cellStyle name="Normal 6 7 3 2" xfId="17175" xr:uid="{CB8FD9A9-B96B-4A43-84E8-C8AE416BA042}"/>
    <cellStyle name="Normal 6 7 3 2 2" xfId="17176" xr:uid="{AC56370C-CECC-4C84-95E0-42A7A75175A9}"/>
    <cellStyle name="Normal 6 7 3 2 2 2" xfId="17177" xr:uid="{1D009BA8-EAFB-4D8F-AA80-515CBA2012EB}"/>
    <cellStyle name="Normal 6 7 3 2 3" xfId="17178" xr:uid="{D445E040-A845-46DB-9733-ABFCE7DB7B03}"/>
    <cellStyle name="Normal 6 7 3 2 4" xfId="17179" xr:uid="{11A445B6-20F6-4A3A-8BB8-0B29BC85A849}"/>
    <cellStyle name="Normal 6 7 3 2 5" xfId="17180" xr:uid="{FD5FDB37-777E-4C3E-9FA7-6204F5801573}"/>
    <cellStyle name="Normal 6 7 3 3" xfId="17181" xr:uid="{B9BB8188-D6A7-4570-A7BE-11C389900DD2}"/>
    <cellStyle name="Normal 6 7 3 3 2" xfId="17182" xr:uid="{B7CBD4F4-FFF7-45A6-8D0E-973F1A8114C4}"/>
    <cellStyle name="Normal 6 7 3 4" xfId="17183" xr:uid="{324D6BF8-10C4-445D-8B04-9F78CF416A4B}"/>
    <cellStyle name="Normal 6 7 3 5" xfId="17184" xr:uid="{4B53F88F-FA6C-41D1-B63F-760F2B9C5568}"/>
    <cellStyle name="Normal 6 7 3 6" xfId="17185" xr:uid="{20C02A48-978E-496D-9ED9-001BF18850E5}"/>
    <cellStyle name="Normal 6 7 3 7" xfId="17186" xr:uid="{DFEE8976-381B-413B-A075-1952E3B6F667}"/>
    <cellStyle name="Normal 6 7 3 8" xfId="17187" xr:uid="{DA94F4FE-6973-4BFC-803E-6C5F75F6D230}"/>
    <cellStyle name="Normal 6 7 3 9" xfId="17188" xr:uid="{EE7BFCEA-BF79-40DC-B81A-E7E9B30251FF}"/>
    <cellStyle name="Normal 6 7 4" xfId="17189" xr:uid="{CED0786A-4B3A-4451-8EB2-298BDBD6A5ED}"/>
    <cellStyle name="Normal 6 7 4 2" xfId="17190" xr:uid="{A7D2A40F-4717-41E0-A420-F9F863BA2F6B}"/>
    <cellStyle name="Normal 6 7 4 2 2" xfId="17191" xr:uid="{E21FAE82-7419-451F-84B2-D70A4D3E8AD3}"/>
    <cellStyle name="Normal 6 7 4 3" xfId="17192" xr:uid="{8B1AFAF9-EB6D-4A84-9C0F-159716DDC29A}"/>
    <cellStyle name="Normal 6 7 4 4" xfId="17193" xr:uid="{E1CD039A-2C2D-4B61-A6F6-7620DA8C8618}"/>
    <cellStyle name="Normal 6 7 4 5" xfId="17194" xr:uid="{D6ACE710-9C7B-4A34-9931-59338064BC7A}"/>
    <cellStyle name="Normal 6 7 5" xfId="17195" xr:uid="{5807204A-438B-4939-882F-30CB7E5E427E}"/>
    <cellStyle name="Normal 6 7 5 2" xfId="17196" xr:uid="{244D3063-4685-4C05-8B81-44F0C167B85E}"/>
    <cellStyle name="Normal 6 7 6" xfId="17197" xr:uid="{7F6F682C-D746-4A50-B91F-388098270408}"/>
    <cellStyle name="Normal 6 7 7" xfId="17198" xr:uid="{FE493CEF-B170-46C3-A15F-5B48AC8DBE6D}"/>
    <cellStyle name="Normal 6 7 8" xfId="17199" xr:uid="{C16D9E34-7288-4E9B-83A2-AF383F00DB7B}"/>
    <cellStyle name="Normal 6 7 9" xfId="17200" xr:uid="{DD6E5288-22A4-49F7-B79B-83B4AEFCCDE9}"/>
    <cellStyle name="Normal 6 8" xfId="17201" xr:uid="{67D4B7FB-F01E-43D3-BA7C-35AE00062DF5}"/>
    <cellStyle name="Normal 6 8 10" xfId="17202" xr:uid="{C5C23E50-0C28-4F2F-96CC-94A885F4D585}"/>
    <cellStyle name="Normal 6 8 11" xfId="17203" xr:uid="{2D0ADCF6-A4A2-47C8-96C6-31B4116B7EDF}"/>
    <cellStyle name="Normal 6 8 12" xfId="17204" xr:uid="{A6E61C85-05E1-434F-B499-8027096F579F}"/>
    <cellStyle name="Normal 6 8 13" xfId="17205" xr:uid="{77686780-FB15-4CD5-A4D9-FF1AE16B8772}"/>
    <cellStyle name="Normal 6 8 14" xfId="17206" xr:uid="{7AB9F87D-5E06-429C-84D0-6389687ECEFC}"/>
    <cellStyle name="Normal 6 8 2" xfId="17207" xr:uid="{3A812853-F694-4C08-BDAC-CBC8FF5092D4}"/>
    <cellStyle name="Normal 6 8 2 10" xfId="17208" xr:uid="{95F33556-9D0A-4BC8-A122-7C8CA1EB7C86}"/>
    <cellStyle name="Normal 6 8 2 11" xfId="17209" xr:uid="{D16EFDC6-9901-4097-B3C3-6C749D7957E6}"/>
    <cellStyle name="Normal 6 8 2 12" xfId="17210" xr:uid="{24369652-8A32-49F3-A5E2-930FFB3172A8}"/>
    <cellStyle name="Normal 6 8 2 13" xfId="17211" xr:uid="{81A923E3-5500-4993-9C33-A83CCD96B6A3}"/>
    <cellStyle name="Normal 6 8 2 2" xfId="17212" xr:uid="{F0F25AB0-5841-4A7C-9E41-3272AB133956}"/>
    <cellStyle name="Normal 6 8 2 2 10" xfId="17213" xr:uid="{3C327113-2FF0-4420-8938-BBC7729E167E}"/>
    <cellStyle name="Normal 6 8 2 2 11" xfId="17214" xr:uid="{94D5E4DF-3B3A-424B-B1D7-1CE8E0FE7A69}"/>
    <cellStyle name="Normal 6 8 2 2 2" xfId="17215" xr:uid="{CB900475-3C3E-4672-9112-642A101235A8}"/>
    <cellStyle name="Normal 6 8 2 2 2 2" xfId="17216" xr:uid="{2BF4774E-6A14-4C98-A200-13ECDA9EF4CC}"/>
    <cellStyle name="Normal 6 8 2 2 2 2 2" xfId="17217" xr:uid="{3982694E-65DD-4BC1-9A8F-37A1F3A82A7B}"/>
    <cellStyle name="Normal 6 8 2 2 2 3" xfId="17218" xr:uid="{39ADC690-AA9F-4120-B0F9-AE76C32C8942}"/>
    <cellStyle name="Normal 6 8 2 2 2 4" xfId="17219" xr:uid="{43E74AB6-FF90-4637-83D5-7A0D89F9BADD}"/>
    <cellStyle name="Normal 6 8 2 2 2 5" xfId="17220" xr:uid="{053D6F5F-10E6-4EE7-83C7-08B5F561E934}"/>
    <cellStyle name="Normal 6 8 2 2 3" xfId="17221" xr:uid="{59AE04C6-12DE-4CD0-8B66-1DB47FF1BFC5}"/>
    <cellStyle name="Normal 6 8 2 2 3 2" xfId="17222" xr:uid="{8ED93F26-D85B-4B78-866E-455997732808}"/>
    <cellStyle name="Normal 6 8 2 2 4" xfId="17223" xr:uid="{72722CC3-79B5-43F3-A310-28649BFD8A5F}"/>
    <cellStyle name="Normal 6 8 2 2 5" xfId="17224" xr:uid="{6D885616-EE00-4538-8EAE-BA585C0A6D17}"/>
    <cellStyle name="Normal 6 8 2 2 6" xfId="17225" xr:uid="{E5BDBBDE-DB75-450E-863C-59454038298F}"/>
    <cellStyle name="Normal 6 8 2 2 7" xfId="17226" xr:uid="{1D736620-DC25-45D1-9F3F-246F73BE9D7A}"/>
    <cellStyle name="Normal 6 8 2 2 8" xfId="17227" xr:uid="{7039AFA4-BD59-4DC2-927C-DD18BA83A998}"/>
    <cellStyle name="Normal 6 8 2 2 9" xfId="17228" xr:uid="{9D6D2F88-8AC3-40C9-8C62-C45AF7AA228F}"/>
    <cellStyle name="Normal 6 8 2 3" xfId="17229" xr:uid="{3A076275-0108-46AE-A97A-457D82142193}"/>
    <cellStyle name="Normal 6 8 2 3 2" xfId="17230" xr:uid="{79601E60-346E-4962-962E-CB31B2F62B35}"/>
    <cellStyle name="Normal 6 8 2 3 2 2" xfId="17231" xr:uid="{8271AC6B-A245-43E1-8089-042BDCA1F28B}"/>
    <cellStyle name="Normal 6 8 2 3 3" xfId="17232" xr:uid="{C8BF9958-0AEA-4E23-A0B6-A8B05D4E4FD3}"/>
    <cellStyle name="Normal 6 8 2 3 4" xfId="17233" xr:uid="{40E342D3-EFE7-45B4-80CF-E9C7A9278151}"/>
    <cellStyle name="Normal 6 8 2 3 5" xfId="17234" xr:uid="{F9E40088-0CE9-46B5-B538-03DCF5A7C2B0}"/>
    <cellStyle name="Normal 6 8 2 4" xfId="17235" xr:uid="{0325B0B5-62D2-446C-AEE2-A847BC1FAA4A}"/>
    <cellStyle name="Normal 6 8 2 4 2" xfId="17236" xr:uid="{0CBFAB10-E06B-43CD-9008-BE50DD943259}"/>
    <cellStyle name="Normal 6 8 2 5" xfId="17237" xr:uid="{A3E42668-6C02-47BF-B45E-25DA4C058314}"/>
    <cellStyle name="Normal 6 8 2 6" xfId="17238" xr:uid="{0DD6A77C-7706-4EFA-BBF4-BF2BB4BB0753}"/>
    <cellStyle name="Normal 6 8 2 7" xfId="17239" xr:uid="{960D0329-BED7-4ECD-A376-56E5F96EA35E}"/>
    <cellStyle name="Normal 6 8 2 8" xfId="17240" xr:uid="{CC154F9B-15CB-48D5-9E0A-14E4E6F36AFF}"/>
    <cellStyle name="Normal 6 8 2 9" xfId="17241" xr:uid="{20FDA622-CC82-4F7A-91FB-D9FD27DAF6B4}"/>
    <cellStyle name="Normal 6 8 3" xfId="17242" xr:uid="{D8F3A6EB-048D-449B-9256-0752D3151600}"/>
    <cellStyle name="Normal 6 8 3 10" xfId="17243" xr:uid="{ACCFB2AA-6E2B-4A61-BEBD-E95259F13674}"/>
    <cellStyle name="Normal 6 8 3 11" xfId="17244" xr:uid="{A0F01885-5878-4109-8914-0200E66F78B8}"/>
    <cellStyle name="Normal 6 8 3 2" xfId="17245" xr:uid="{0AF1416E-B442-4FF9-B031-E0DFF9674C75}"/>
    <cellStyle name="Normal 6 8 3 2 2" xfId="17246" xr:uid="{2F99F17A-FCAA-4596-89B0-71E2C2BEC08D}"/>
    <cellStyle name="Normal 6 8 3 2 2 2" xfId="17247" xr:uid="{B6D914C1-D9F0-4542-B8B6-CF59DE15F2D0}"/>
    <cellStyle name="Normal 6 8 3 2 3" xfId="17248" xr:uid="{0E6FB5F2-5A7A-405C-9DC3-A684697F7567}"/>
    <cellStyle name="Normal 6 8 3 2 4" xfId="17249" xr:uid="{F2784EAE-87AB-4264-88C2-EFA70D9C9FD3}"/>
    <cellStyle name="Normal 6 8 3 2 5" xfId="17250" xr:uid="{9B1585E6-02B4-4F97-97E6-6AA9D4EA60E0}"/>
    <cellStyle name="Normal 6 8 3 3" xfId="17251" xr:uid="{B71EB4F1-2C74-4893-B604-EB3F10C304A9}"/>
    <cellStyle name="Normal 6 8 3 3 2" xfId="17252" xr:uid="{CD0E5534-04FE-4765-8DBF-11A16264356A}"/>
    <cellStyle name="Normal 6 8 3 4" xfId="17253" xr:uid="{7EB3727A-3BDB-4850-BCB3-B0CD254FE416}"/>
    <cellStyle name="Normal 6 8 3 5" xfId="17254" xr:uid="{EE735979-E943-4B18-A0FD-08FD293F8CBB}"/>
    <cellStyle name="Normal 6 8 3 6" xfId="17255" xr:uid="{2FB350E2-A1B8-4786-BCA4-BA71DD28A151}"/>
    <cellStyle name="Normal 6 8 3 7" xfId="17256" xr:uid="{BC8CED72-33A2-4324-9EDF-ABA097C246EA}"/>
    <cellStyle name="Normal 6 8 3 8" xfId="17257" xr:uid="{2E664C22-C5EA-4D4A-AA08-97EEE2D8638B}"/>
    <cellStyle name="Normal 6 8 3 9" xfId="17258" xr:uid="{AD10741F-852E-44A2-BE79-490E4A82842F}"/>
    <cellStyle name="Normal 6 8 4" xfId="17259" xr:uid="{4EBADAE9-B7B5-4823-955C-5FFAA0C9777C}"/>
    <cellStyle name="Normal 6 8 4 2" xfId="17260" xr:uid="{09C9D6B6-D30F-4FA5-8B4C-154B8BA19059}"/>
    <cellStyle name="Normal 6 8 4 2 2" xfId="17261" xr:uid="{CB583955-54B3-442D-80F0-7B0CCB9DE7F8}"/>
    <cellStyle name="Normal 6 8 4 3" xfId="17262" xr:uid="{412C2D74-29B8-4CA3-AD3F-DAD7D4183D87}"/>
    <cellStyle name="Normal 6 8 4 4" xfId="17263" xr:uid="{707DF178-8B7B-4F9C-95CC-D6135D1B78B6}"/>
    <cellStyle name="Normal 6 8 4 5" xfId="17264" xr:uid="{4FD5A4CA-8590-4369-9A4E-1993C9BD60B3}"/>
    <cellStyle name="Normal 6 8 5" xfId="17265" xr:uid="{0D4D0B56-8AAF-43AD-B08A-09265A08626B}"/>
    <cellStyle name="Normal 6 8 5 2" xfId="17266" xr:uid="{47D01D2A-CBE1-46CD-8C0C-A06A7C61B91D}"/>
    <cellStyle name="Normal 6 8 6" xfId="17267" xr:uid="{FB16BC9C-4E89-44E1-B6B6-B61D9EF50B96}"/>
    <cellStyle name="Normal 6 8 7" xfId="17268" xr:uid="{C42B96C8-9DD2-417B-890A-360D921F8152}"/>
    <cellStyle name="Normal 6 8 8" xfId="17269" xr:uid="{44385B33-6C7B-45F8-97BC-E303403C9C1C}"/>
    <cellStyle name="Normal 6 8 9" xfId="17270" xr:uid="{156B9D48-FB04-44F0-BC89-63ED1C002C39}"/>
    <cellStyle name="Normal 6 9" xfId="17271" xr:uid="{B4FDFE86-A776-45B8-939D-067935B238F3}"/>
    <cellStyle name="Normal 6 9 10" xfId="17272" xr:uid="{511BCD1E-9DB2-44FF-BC05-212BCD28D519}"/>
    <cellStyle name="Normal 6 9 11" xfId="17273" xr:uid="{4ACC4E83-0F6F-4FAC-856C-8ABB6E6D12D0}"/>
    <cellStyle name="Normal 6 9 12" xfId="17274" xr:uid="{4671F2BF-11B4-4019-9B24-55AB87C2EFDC}"/>
    <cellStyle name="Normal 6 9 13" xfId="17275" xr:uid="{E1E83735-3543-486B-93FE-C891898E145A}"/>
    <cellStyle name="Normal 6 9 14" xfId="17276" xr:uid="{309B4170-34C4-45DA-B96C-03D9A7871FBB}"/>
    <cellStyle name="Normal 6 9 2" xfId="17277" xr:uid="{2AC05A69-99B9-4188-9052-976E879F0C86}"/>
    <cellStyle name="Normal 6 9 2 10" xfId="17278" xr:uid="{06B33DA1-0497-4089-B95E-1A2FF8F2442F}"/>
    <cellStyle name="Normal 6 9 2 11" xfId="17279" xr:uid="{8460AA2F-7678-4094-8724-516EE3FEA5B9}"/>
    <cellStyle name="Normal 6 9 2 12" xfId="17280" xr:uid="{D0593B21-049C-458F-B553-A881AC18500B}"/>
    <cellStyle name="Normal 6 9 2 13" xfId="17281" xr:uid="{F80FDE45-799C-4BE5-A07D-1C6DE92D6407}"/>
    <cellStyle name="Normal 6 9 2 2" xfId="17282" xr:uid="{F88B6445-06C8-47CD-AEC4-93796E3B2EFD}"/>
    <cellStyle name="Normal 6 9 2 2 10" xfId="17283" xr:uid="{4D251558-35AC-41C5-97ED-270F3C426F21}"/>
    <cellStyle name="Normal 6 9 2 2 11" xfId="17284" xr:uid="{ADF93AD2-F8F9-4C44-B7C3-5EC2C837C8BC}"/>
    <cellStyle name="Normal 6 9 2 2 2" xfId="17285" xr:uid="{7EF2ED35-51AB-4082-8C86-ADD488EA32DF}"/>
    <cellStyle name="Normal 6 9 2 2 2 2" xfId="17286" xr:uid="{A590D523-CE50-440F-9B48-8828A1112632}"/>
    <cellStyle name="Normal 6 9 2 2 2 2 2" xfId="17287" xr:uid="{32B0F29C-4A61-4E8A-A861-C7B9DD12A024}"/>
    <cellStyle name="Normal 6 9 2 2 2 3" xfId="17288" xr:uid="{FCB2689B-0A9A-4AD5-A95C-51067E6CC849}"/>
    <cellStyle name="Normal 6 9 2 2 2 4" xfId="17289" xr:uid="{CEB4E4C3-2C85-4A6B-ADBF-A8B1310C8460}"/>
    <cellStyle name="Normal 6 9 2 2 2 5" xfId="17290" xr:uid="{08090693-7370-4451-8705-8807B6D5A6E4}"/>
    <cellStyle name="Normal 6 9 2 2 3" xfId="17291" xr:uid="{AFC62595-5843-4459-BEAB-F688B4318667}"/>
    <cellStyle name="Normal 6 9 2 2 3 2" xfId="17292" xr:uid="{681364E7-5536-49CB-9551-D05BABB212EA}"/>
    <cellStyle name="Normal 6 9 2 2 4" xfId="17293" xr:uid="{C2D04DE2-76E6-4E26-9C1D-DBFB58CA2DDE}"/>
    <cellStyle name="Normal 6 9 2 2 5" xfId="17294" xr:uid="{101D83CA-F939-4E70-958B-B6594772CAA9}"/>
    <cellStyle name="Normal 6 9 2 2 6" xfId="17295" xr:uid="{1ADC7975-7EA6-42A3-AC50-35E7C71C6A4C}"/>
    <cellStyle name="Normal 6 9 2 2 7" xfId="17296" xr:uid="{E8D5C8D0-149D-485C-B92C-325C48B4F151}"/>
    <cellStyle name="Normal 6 9 2 2 8" xfId="17297" xr:uid="{9C015D23-FC30-49A9-B6FE-5F3FC85E4969}"/>
    <cellStyle name="Normal 6 9 2 2 9" xfId="17298" xr:uid="{823A6727-A3D6-45D7-B102-278F45B9673D}"/>
    <cellStyle name="Normal 6 9 2 3" xfId="17299" xr:uid="{A5FAC4F8-6587-4720-A0C0-11BF1D85B928}"/>
    <cellStyle name="Normal 6 9 2 3 2" xfId="17300" xr:uid="{3ACD22DE-C09B-483B-96AB-E5ACB6B83E10}"/>
    <cellStyle name="Normal 6 9 2 3 2 2" xfId="17301" xr:uid="{CA59A009-F179-4172-A2B1-867565226402}"/>
    <cellStyle name="Normal 6 9 2 3 3" xfId="17302" xr:uid="{48A94FCD-8982-4419-A5D7-766AFF09767A}"/>
    <cellStyle name="Normal 6 9 2 3 4" xfId="17303" xr:uid="{88364E58-CE2D-498B-93CD-394CE5D49E0C}"/>
    <cellStyle name="Normal 6 9 2 3 5" xfId="17304" xr:uid="{88A95B58-C554-4184-A455-49F360D42554}"/>
    <cellStyle name="Normal 6 9 2 4" xfId="17305" xr:uid="{B3A2DAA7-8ABA-40AB-BADB-EEA5BF05EA31}"/>
    <cellStyle name="Normal 6 9 2 4 2" xfId="17306" xr:uid="{AFAD6E25-4C82-4FEE-89F0-2C166E3DE4F4}"/>
    <cellStyle name="Normal 6 9 2 5" xfId="17307" xr:uid="{A97451FC-093B-411B-A177-FFE4F33FD365}"/>
    <cellStyle name="Normal 6 9 2 6" xfId="17308" xr:uid="{4C4FDCE8-3BDB-4882-9740-2C255CB62706}"/>
    <cellStyle name="Normal 6 9 2 7" xfId="17309" xr:uid="{8C3DF57D-519D-489C-B136-692E9B2ABBAB}"/>
    <cellStyle name="Normal 6 9 2 8" xfId="17310" xr:uid="{5EDFC807-4B56-49FF-AE38-B34A37AB3B83}"/>
    <cellStyle name="Normal 6 9 2 9" xfId="17311" xr:uid="{7F28D4F7-C4A9-4DC3-BBFD-01BFB4A45D3E}"/>
    <cellStyle name="Normal 6 9 3" xfId="17312" xr:uid="{450A3895-6A61-4B74-8E5F-BE301945479A}"/>
    <cellStyle name="Normal 6 9 3 10" xfId="17313" xr:uid="{EBE35F1D-BD78-44AD-A50D-35BA0D5A164D}"/>
    <cellStyle name="Normal 6 9 3 11" xfId="17314" xr:uid="{641A3C86-F776-488A-93D4-D0C8BA1E316C}"/>
    <cellStyle name="Normal 6 9 3 2" xfId="17315" xr:uid="{B7A94F7B-D4AA-447A-995B-70D2F737E3D2}"/>
    <cellStyle name="Normal 6 9 3 2 2" xfId="17316" xr:uid="{F7D5F334-3A7B-4B94-9A6B-EC1C68CCBF3E}"/>
    <cellStyle name="Normal 6 9 3 2 2 2" xfId="17317" xr:uid="{A99660A9-18AA-420F-9B2B-B078514B2D63}"/>
    <cellStyle name="Normal 6 9 3 2 3" xfId="17318" xr:uid="{31864450-CB9C-428B-9D34-E588A6EA4D28}"/>
    <cellStyle name="Normal 6 9 3 2 4" xfId="17319" xr:uid="{58A2227A-5C7E-4412-B613-73BD520AA512}"/>
    <cellStyle name="Normal 6 9 3 2 5" xfId="17320" xr:uid="{D31909EE-A45E-41BF-B5B9-3A76ECC8874E}"/>
    <cellStyle name="Normal 6 9 3 3" xfId="17321" xr:uid="{83625777-084A-4C0C-AD70-F99FB0ABA55D}"/>
    <cellStyle name="Normal 6 9 3 3 2" xfId="17322" xr:uid="{82F22FA2-65D5-43AD-992D-16C3D195D152}"/>
    <cellStyle name="Normal 6 9 3 4" xfId="17323" xr:uid="{A11F284F-BB58-4E20-934A-2666F1D53C7F}"/>
    <cellStyle name="Normal 6 9 3 5" xfId="17324" xr:uid="{C0245751-1C14-49B2-B785-57749A30CE71}"/>
    <cellStyle name="Normal 6 9 3 6" xfId="17325" xr:uid="{4ABDC268-3EA2-45FA-89B1-6C7283AC7396}"/>
    <cellStyle name="Normal 6 9 3 7" xfId="17326" xr:uid="{BA6AFAC9-2D8D-4A58-9B4B-3ED9126C2AE7}"/>
    <cellStyle name="Normal 6 9 3 8" xfId="17327" xr:uid="{A6539E20-B4BF-4D8A-B914-4C8D5BCA363E}"/>
    <cellStyle name="Normal 6 9 3 9" xfId="17328" xr:uid="{1F812EDF-E6FB-44EC-AA71-08B255671096}"/>
    <cellStyle name="Normal 6 9 4" xfId="17329" xr:uid="{56E6E161-BDB7-448D-B441-222E2348F03A}"/>
    <cellStyle name="Normal 6 9 4 2" xfId="17330" xr:uid="{25238EC3-6855-4163-9E8A-531E6D4DB302}"/>
    <cellStyle name="Normal 6 9 4 2 2" xfId="17331" xr:uid="{5536B413-78D8-48DC-A9F2-7D59E9677787}"/>
    <cellStyle name="Normal 6 9 4 3" xfId="17332" xr:uid="{4CC01EB7-CB9C-41BB-8CED-2E4CA3B343FC}"/>
    <cellStyle name="Normal 6 9 4 4" xfId="17333" xr:uid="{71D9CAE9-B9EB-4F75-AB91-B048BED95122}"/>
    <cellStyle name="Normal 6 9 4 5" xfId="17334" xr:uid="{39EC0CD4-99A7-4A1B-A1B0-3277317ACB67}"/>
    <cellStyle name="Normal 6 9 5" xfId="17335" xr:uid="{AE07548E-8ECB-4DF3-99AC-92B4CA5D83C1}"/>
    <cellStyle name="Normal 6 9 5 2" xfId="17336" xr:uid="{77E9430D-475B-4350-928C-EAC71EA661E9}"/>
    <cellStyle name="Normal 6 9 6" xfId="17337" xr:uid="{6A25770B-BAA5-4F2B-95C0-B86C3B717EF2}"/>
    <cellStyle name="Normal 6 9 7" xfId="17338" xr:uid="{2A4DAC9F-67B5-40CD-B21C-0D7283EDB824}"/>
    <cellStyle name="Normal 6 9 8" xfId="17339" xr:uid="{F8A5F8A5-3880-4806-AE08-68C5965E5FBE}"/>
    <cellStyle name="Normal 6 9 9" xfId="17340" xr:uid="{085350D8-6DAE-410B-9064-1347A402A2B9}"/>
    <cellStyle name="Normal 60" xfId="17341" xr:uid="{9DC6A0A8-1F8A-40AC-8FDF-CE2106736864}"/>
    <cellStyle name="Normal 60 2" xfId="17342" xr:uid="{ADF0DCF6-5ABD-439D-8B19-42FC85344409}"/>
    <cellStyle name="Normal 61" xfId="17343" xr:uid="{8D559983-CC77-46C3-894E-34D39E106C1E}"/>
    <cellStyle name="Normal 61 2" xfId="17344" xr:uid="{0703F2D3-C2FE-4BFF-98EC-556E39CD363B}"/>
    <cellStyle name="Normal 62" xfId="17345" xr:uid="{47445D3C-A1B9-4245-B78C-14C0C2577CCC}"/>
    <cellStyle name="Normal 62 2" xfId="17346" xr:uid="{F8839FB6-BA36-4E2C-B4A2-E62D10B5A5F2}"/>
    <cellStyle name="Normal 63" xfId="17347" xr:uid="{DFADBF8C-7E66-4D31-BF79-6B9198827D12}"/>
    <cellStyle name="Normal 63 2" xfId="17348" xr:uid="{9BD166B8-092A-4B1A-9E16-E83D9A38C88A}"/>
    <cellStyle name="Normal 64" xfId="17349" xr:uid="{A39496DE-16B6-4656-88FA-F707AB9A235B}"/>
    <cellStyle name="Normal 64 2" xfId="17350" xr:uid="{88F9104F-4D9A-4679-BB10-CDBB98DF5D72}"/>
    <cellStyle name="Normal 65" xfId="17351" xr:uid="{D26EC16E-B4DD-4561-9018-039A51D0AE0D}"/>
    <cellStyle name="Normal 65 2" xfId="17352" xr:uid="{BA62E803-65C2-405C-833D-39EF806B33A4}"/>
    <cellStyle name="Normal 66" xfId="17353" xr:uid="{18302519-5936-4F8C-8F14-84C6E2C77D97}"/>
    <cellStyle name="Normal 66 2" xfId="17354" xr:uid="{66B04D82-BBEB-4066-B7CE-36483CD4F653}"/>
    <cellStyle name="Normal 67" xfId="17355" xr:uid="{2FF6B5FD-3A13-4228-B92D-3DBFDE48E15B}"/>
    <cellStyle name="Normal 67 2" xfId="17356" xr:uid="{3A3B361C-5DC7-4D79-9CD7-E0861E9139C7}"/>
    <cellStyle name="Normal 68" xfId="17357" xr:uid="{9C57DC62-C89E-4460-8901-F89C6205C7EC}"/>
    <cellStyle name="Normal 68 2" xfId="17358" xr:uid="{1BBF5406-88D8-4A34-840E-1E503F5D1D08}"/>
    <cellStyle name="Normal 69" xfId="17359" xr:uid="{C512E77B-7567-45D2-AD7A-2564A546A122}"/>
    <cellStyle name="Normal 69 2" xfId="17360" xr:uid="{48766B2D-4F89-47CC-B72F-2FBEF479D6A1}"/>
    <cellStyle name="Normal 7" xfId="17361" xr:uid="{4144AE00-AD3A-4CB3-895F-0FD499A92D11}"/>
    <cellStyle name="Normal 7 10" xfId="17362" xr:uid="{D648969D-CEA6-4BBA-8133-469462F8C08C}"/>
    <cellStyle name="Normal 7 10 10" xfId="17363" xr:uid="{C77F23F8-E876-4026-AC4D-EBBFBDD6B426}"/>
    <cellStyle name="Normal 7 10 11" xfId="17364" xr:uid="{38463C61-1BBD-43BE-A492-32A38EA4F50D}"/>
    <cellStyle name="Normal 7 10 12" xfId="17365" xr:uid="{D6981E2C-FB1E-4B55-8534-9E3FA09362FC}"/>
    <cellStyle name="Normal 7 10 13" xfId="17366" xr:uid="{207B12F9-3A4C-4DED-9773-513C42E6F199}"/>
    <cellStyle name="Normal 7 10 14" xfId="17367" xr:uid="{B56543B1-1177-40B7-A9E3-D9B0D13800CC}"/>
    <cellStyle name="Normal 7 10 2" xfId="17368" xr:uid="{16B0A97B-355B-45BF-87A1-F3166221AA35}"/>
    <cellStyle name="Normal 7 10 2 10" xfId="17369" xr:uid="{31AD94CC-366C-4D5F-A47F-2AA0BE703B98}"/>
    <cellStyle name="Normal 7 10 2 11" xfId="17370" xr:uid="{1DFE37E7-93B1-4A4E-B5CD-FBB039878A53}"/>
    <cellStyle name="Normal 7 10 2 12" xfId="17371" xr:uid="{64DBD1FE-D6CD-40D3-85A9-274C540E3437}"/>
    <cellStyle name="Normal 7 10 2 13" xfId="17372" xr:uid="{540D206F-E03F-493B-9028-F70AA189BFA2}"/>
    <cellStyle name="Normal 7 10 2 2" xfId="17373" xr:uid="{35F4F10E-55A4-4560-BC46-CA8490EBBBB9}"/>
    <cellStyle name="Normal 7 10 2 2 10" xfId="17374" xr:uid="{1DBB58B8-D06A-4654-9606-EFD6AF6148A2}"/>
    <cellStyle name="Normal 7 10 2 2 11" xfId="17375" xr:uid="{F4A7F064-9B76-497D-A5B0-0D87B2BF2501}"/>
    <cellStyle name="Normal 7 10 2 2 2" xfId="17376" xr:uid="{84A14861-73E3-4620-ADCF-82706E907920}"/>
    <cellStyle name="Normal 7 10 2 2 2 2" xfId="17377" xr:uid="{00AD6E4F-A54B-4ABD-B9B4-7099D5CA5128}"/>
    <cellStyle name="Normal 7 10 2 2 2 2 2" xfId="17378" xr:uid="{975C5715-EEBB-45D9-AF95-998202F80AC6}"/>
    <cellStyle name="Normal 7 10 2 2 2 3" xfId="17379" xr:uid="{E0176C7E-C7B7-4BC6-AA41-5CD3A215CD7E}"/>
    <cellStyle name="Normal 7 10 2 2 2 4" xfId="17380" xr:uid="{C05A7C51-AEE7-436A-B914-63FA25E87812}"/>
    <cellStyle name="Normal 7 10 2 2 2 5" xfId="17381" xr:uid="{1440A058-8C46-4C06-BF1A-884E4C5A991C}"/>
    <cellStyle name="Normal 7 10 2 2 3" xfId="17382" xr:uid="{EFA0638F-54F8-4B02-8FC9-607831D101B2}"/>
    <cellStyle name="Normal 7 10 2 2 3 2" xfId="17383" xr:uid="{9829488F-A38B-4273-96F7-BBA50A74D3B8}"/>
    <cellStyle name="Normal 7 10 2 2 4" xfId="17384" xr:uid="{E1210F87-9F2D-410A-85DF-BC93B1C5EAC9}"/>
    <cellStyle name="Normal 7 10 2 2 5" xfId="17385" xr:uid="{5B5CA9D8-E5F2-4111-BA0A-69429355868B}"/>
    <cellStyle name="Normal 7 10 2 2 6" xfId="17386" xr:uid="{562B55CB-6B1B-4F90-9A3C-D226758D4E8D}"/>
    <cellStyle name="Normal 7 10 2 2 7" xfId="17387" xr:uid="{B00A64E3-738C-4012-81CC-83FCD71AD387}"/>
    <cellStyle name="Normal 7 10 2 2 8" xfId="17388" xr:uid="{22BF23DB-E418-405F-8EEA-6C11A8BC87CD}"/>
    <cellStyle name="Normal 7 10 2 2 9" xfId="17389" xr:uid="{E9C60AF2-0DB6-4C29-AFD5-B75A078BEA1B}"/>
    <cellStyle name="Normal 7 10 2 3" xfId="17390" xr:uid="{2A85026E-DC6E-44B2-9DC6-8B36B02F0BFF}"/>
    <cellStyle name="Normal 7 10 2 3 2" xfId="17391" xr:uid="{CD10DC5B-530E-41E2-B776-0AE8AB63A5FC}"/>
    <cellStyle name="Normal 7 10 2 3 2 2" xfId="17392" xr:uid="{5F76502A-06D2-4F6D-8F75-9233698E4AD1}"/>
    <cellStyle name="Normal 7 10 2 3 3" xfId="17393" xr:uid="{72313356-908C-4A43-BA8A-1D58D7EF9670}"/>
    <cellStyle name="Normal 7 10 2 3 4" xfId="17394" xr:uid="{3EF6F8A6-8161-4B7D-8E00-3362E3B0D896}"/>
    <cellStyle name="Normal 7 10 2 3 5" xfId="17395" xr:uid="{59F539FF-500B-4680-867B-B29C5DF6A12D}"/>
    <cellStyle name="Normal 7 10 2 4" xfId="17396" xr:uid="{469BAAA1-1EF6-4EA0-B679-B65CA9F4B60F}"/>
    <cellStyle name="Normal 7 10 2 4 2" xfId="17397" xr:uid="{8B8DB93D-13F8-4EC0-838B-E273CDA99099}"/>
    <cellStyle name="Normal 7 10 2 5" xfId="17398" xr:uid="{DD5C9461-FE2F-4465-9605-D7A84630E003}"/>
    <cellStyle name="Normal 7 10 2 6" xfId="17399" xr:uid="{1085A746-A8C1-409B-BD5A-C83494009C39}"/>
    <cellStyle name="Normal 7 10 2 7" xfId="17400" xr:uid="{89EDE812-5CC6-45C6-8369-C3100C33C094}"/>
    <cellStyle name="Normal 7 10 2 8" xfId="17401" xr:uid="{D10A7DE0-9C5F-4207-B102-0A35501567D7}"/>
    <cellStyle name="Normal 7 10 2 9" xfId="17402" xr:uid="{80894A6B-BF68-41E3-8B0F-C5128E3D9316}"/>
    <cellStyle name="Normal 7 10 3" xfId="17403" xr:uid="{B17BF3F4-F703-4DAB-9E1D-946FAE4A7FDB}"/>
    <cellStyle name="Normal 7 10 3 10" xfId="17404" xr:uid="{62EEFB89-D6FF-4B10-A3B9-02BA11EA6A32}"/>
    <cellStyle name="Normal 7 10 3 11" xfId="17405" xr:uid="{2DB5F5BC-C3BD-4F61-AEB7-A19B5C7B803E}"/>
    <cellStyle name="Normal 7 10 3 2" xfId="17406" xr:uid="{74078426-45C3-4D4A-9300-0937B6302A95}"/>
    <cellStyle name="Normal 7 10 3 2 2" xfId="17407" xr:uid="{69220801-58C7-433E-A49E-1FCA0DB6253F}"/>
    <cellStyle name="Normal 7 10 3 2 2 2" xfId="17408" xr:uid="{FA364D21-61E5-420E-9550-33CDA045E22C}"/>
    <cellStyle name="Normal 7 10 3 2 3" xfId="17409" xr:uid="{8B1681D5-C373-473F-AF17-695BA0F5FDFB}"/>
    <cellStyle name="Normal 7 10 3 2 4" xfId="17410" xr:uid="{F01DC561-53CE-4FE3-A4A2-9A8CC5F48A85}"/>
    <cellStyle name="Normal 7 10 3 2 5" xfId="17411" xr:uid="{FC338C5A-0821-43B3-A99F-BC7DB986036D}"/>
    <cellStyle name="Normal 7 10 3 3" xfId="17412" xr:uid="{A7539D1E-94C2-4A80-A0A1-00A503763480}"/>
    <cellStyle name="Normal 7 10 3 3 2" xfId="17413" xr:uid="{7216A745-D63E-49F1-94EC-AEA9F16A4A0B}"/>
    <cellStyle name="Normal 7 10 3 4" xfId="17414" xr:uid="{A93B4AE1-C705-447A-BDE6-182CC823C9BA}"/>
    <cellStyle name="Normal 7 10 3 5" xfId="17415" xr:uid="{27688C30-156D-4528-AAD9-372399354162}"/>
    <cellStyle name="Normal 7 10 3 6" xfId="17416" xr:uid="{D195B905-AB28-4652-B3F1-BD472F83BEA1}"/>
    <cellStyle name="Normal 7 10 3 7" xfId="17417" xr:uid="{858815CE-9F97-405A-9D0A-1F56EE2C55B9}"/>
    <cellStyle name="Normal 7 10 3 8" xfId="17418" xr:uid="{5F7B9994-9C87-4611-B0CE-A880F703871A}"/>
    <cellStyle name="Normal 7 10 3 9" xfId="17419" xr:uid="{2BCFFF07-D7A0-42F8-B2DB-3411BE6C720B}"/>
    <cellStyle name="Normal 7 10 4" xfId="17420" xr:uid="{CF96A21B-DC1B-4F92-938D-F11BB4CEEF83}"/>
    <cellStyle name="Normal 7 10 4 2" xfId="17421" xr:uid="{591358E6-CEC0-467B-B647-F59B2D4B965C}"/>
    <cellStyle name="Normal 7 10 4 2 2" xfId="17422" xr:uid="{C1728B3F-3EA6-45B1-BE72-C6FB067B7CF9}"/>
    <cellStyle name="Normal 7 10 4 3" xfId="17423" xr:uid="{0CFB79EA-9D0B-454A-AE2D-E6DC66589D0C}"/>
    <cellStyle name="Normal 7 10 4 4" xfId="17424" xr:uid="{92BBC351-CE2B-4767-9442-A2467D392F5C}"/>
    <cellStyle name="Normal 7 10 4 5" xfId="17425" xr:uid="{639BBB93-F25F-4BB3-BA42-B24F7226790D}"/>
    <cellStyle name="Normal 7 10 5" xfId="17426" xr:uid="{CE7981BF-E562-459D-B1C5-1B68316408E8}"/>
    <cellStyle name="Normal 7 10 5 2" xfId="17427" xr:uid="{A7294AB3-3308-4C3D-92D6-EB957302904D}"/>
    <cellStyle name="Normal 7 10 6" xfId="17428" xr:uid="{BF72C875-B428-483B-B0CB-4E658A8D7CD2}"/>
    <cellStyle name="Normal 7 10 7" xfId="17429" xr:uid="{4800CD6F-2BA5-47FC-8E4B-E45BD56C2514}"/>
    <cellStyle name="Normal 7 10 8" xfId="17430" xr:uid="{D2B579D7-3D75-4646-A599-FA4877A98E15}"/>
    <cellStyle name="Normal 7 10 9" xfId="17431" xr:uid="{DDE80072-C90D-400A-8987-88408EB8814B}"/>
    <cellStyle name="Normal 7 11" xfId="17432" xr:uid="{2C3CA6A9-F595-41AB-AA9B-E65FAC3155C7}"/>
    <cellStyle name="Normal 7 11 10" xfId="17433" xr:uid="{4899E084-EDDD-43B8-ABCD-04CA9AC05609}"/>
    <cellStyle name="Normal 7 11 11" xfId="17434" xr:uid="{D43E427A-E09B-4A70-BC7B-A2899EF9ED10}"/>
    <cellStyle name="Normal 7 11 12" xfId="17435" xr:uid="{6379F0FA-760B-4243-9E4E-62DDEA1E4F5D}"/>
    <cellStyle name="Normal 7 11 13" xfId="17436" xr:uid="{731A66DD-E455-4501-872D-6FE37BCBEF88}"/>
    <cellStyle name="Normal 7 11 14" xfId="17437" xr:uid="{362948E7-9931-460F-BBD8-C3A2847B3BB0}"/>
    <cellStyle name="Normal 7 11 2" xfId="17438" xr:uid="{5C7A494A-A7D9-435E-858E-5BFA3B27E3B5}"/>
    <cellStyle name="Normal 7 11 2 10" xfId="17439" xr:uid="{3A7BA36C-545D-4683-968B-21F7C4CE8A99}"/>
    <cellStyle name="Normal 7 11 2 11" xfId="17440" xr:uid="{D8CCDEB5-9CF4-45E6-BF59-11B01194049D}"/>
    <cellStyle name="Normal 7 11 2 12" xfId="17441" xr:uid="{A8A41F44-E6D9-43FE-9A06-A9031EB4CDDF}"/>
    <cellStyle name="Normal 7 11 2 13" xfId="17442" xr:uid="{54F918A7-ECDB-42B0-826A-DD9B95E8F8A2}"/>
    <cellStyle name="Normal 7 11 2 2" xfId="17443" xr:uid="{64FE6CE1-F8D9-4D13-A95C-ECBFC4BB52D0}"/>
    <cellStyle name="Normal 7 11 2 2 10" xfId="17444" xr:uid="{F6787160-3F86-4FD0-BB7B-0CF198C8B826}"/>
    <cellStyle name="Normal 7 11 2 2 11" xfId="17445" xr:uid="{C9F0FC9C-78EF-4266-AC1F-D188C4238A9F}"/>
    <cellStyle name="Normal 7 11 2 2 2" xfId="17446" xr:uid="{0F479124-F0CC-47DD-8F6E-6D3EF186DE6C}"/>
    <cellStyle name="Normal 7 11 2 2 2 2" xfId="17447" xr:uid="{3F13EEF7-35FE-45BC-B24A-7F70A24A9F2E}"/>
    <cellStyle name="Normal 7 11 2 2 2 2 2" xfId="17448" xr:uid="{A54614C5-7D93-4B9A-9889-7B6817296B16}"/>
    <cellStyle name="Normal 7 11 2 2 2 3" xfId="17449" xr:uid="{67B5F3EE-2E61-40CA-8AF9-5AA0F8FD7927}"/>
    <cellStyle name="Normal 7 11 2 2 2 4" xfId="17450" xr:uid="{EC200FEC-A8EA-4E6C-A6AA-638674FC7D81}"/>
    <cellStyle name="Normal 7 11 2 2 2 5" xfId="17451" xr:uid="{23ECE4C9-B9B6-4F8D-993D-1B2A968791FA}"/>
    <cellStyle name="Normal 7 11 2 2 3" xfId="17452" xr:uid="{33246815-A40A-4C1C-8895-601EAF117E16}"/>
    <cellStyle name="Normal 7 11 2 2 3 2" xfId="17453" xr:uid="{D29B88A5-BDE7-4485-8E97-43BFCF513BCF}"/>
    <cellStyle name="Normal 7 11 2 2 4" xfId="17454" xr:uid="{61DD6E15-F5B0-41D3-A22F-4264DCE30231}"/>
    <cellStyle name="Normal 7 11 2 2 5" xfId="17455" xr:uid="{EAB52613-110C-4170-9FA7-E89A8C1D7493}"/>
    <cellStyle name="Normal 7 11 2 2 6" xfId="17456" xr:uid="{DFE252C5-0734-4DB6-BC70-66526B26A6DB}"/>
    <cellStyle name="Normal 7 11 2 2 7" xfId="17457" xr:uid="{C6E46827-CFEB-4F5C-8D3B-83BF58224573}"/>
    <cellStyle name="Normal 7 11 2 2 8" xfId="17458" xr:uid="{D403B723-B699-434E-A8E3-F073AE043CB0}"/>
    <cellStyle name="Normal 7 11 2 2 9" xfId="17459" xr:uid="{49F05BED-FAD7-453C-9CE2-18751FC9060D}"/>
    <cellStyle name="Normal 7 11 2 3" xfId="17460" xr:uid="{850823CD-4113-46B6-B126-C3EAE41C4DE6}"/>
    <cellStyle name="Normal 7 11 2 3 2" xfId="17461" xr:uid="{7E855D8B-673F-469E-88B4-151B874FDD9D}"/>
    <cellStyle name="Normal 7 11 2 3 2 2" xfId="17462" xr:uid="{5CE212FC-CA3D-4A40-9FD6-A874A0961E03}"/>
    <cellStyle name="Normal 7 11 2 3 3" xfId="17463" xr:uid="{CFEEEBA6-96AA-4E34-9CBF-5084F5E7FEAF}"/>
    <cellStyle name="Normal 7 11 2 3 4" xfId="17464" xr:uid="{105667A4-D8D3-46FA-A69C-0073BC62339F}"/>
    <cellStyle name="Normal 7 11 2 3 5" xfId="17465" xr:uid="{947A8611-E173-4128-B73F-B267C099B315}"/>
    <cellStyle name="Normal 7 11 2 4" xfId="17466" xr:uid="{B872FB61-F0BF-4FC4-82F2-63F349A08BFA}"/>
    <cellStyle name="Normal 7 11 2 4 2" xfId="17467" xr:uid="{68EB016D-1930-471B-BFA0-6777464A130E}"/>
    <cellStyle name="Normal 7 11 2 5" xfId="17468" xr:uid="{41E6BF93-8BF3-4D88-8AD5-FD8588CEC47A}"/>
    <cellStyle name="Normal 7 11 2 6" xfId="17469" xr:uid="{9CDB68C6-0A51-4CEC-9FDB-9881972606EF}"/>
    <cellStyle name="Normal 7 11 2 7" xfId="17470" xr:uid="{3447346D-0790-4642-AB8C-2350DA856159}"/>
    <cellStyle name="Normal 7 11 2 8" xfId="17471" xr:uid="{D244C08B-1202-4A61-A7B2-BECAAC67A73E}"/>
    <cellStyle name="Normal 7 11 2 9" xfId="17472" xr:uid="{3E7419C2-6102-4A4B-BD9A-76AEC707D3A3}"/>
    <cellStyle name="Normal 7 11 3" xfId="17473" xr:uid="{46510639-BFAC-4BF8-AA83-DC708A32E205}"/>
    <cellStyle name="Normal 7 11 3 10" xfId="17474" xr:uid="{7B2CAF52-2081-4B92-B117-9E2ACC56D577}"/>
    <cellStyle name="Normal 7 11 3 11" xfId="17475" xr:uid="{3DCA5132-D48D-4A60-9665-555C5EC0D112}"/>
    <cellStyle name="Normal 7 11 3 2" xfId="17476" xr:uid="{A2610E9D-7C4C-45AF-911D-2553FD25E423}"/>
    <cellStyle name="Normal 7 11 3 2 2" xfId="17477" xr:uid="{3954CFB4-4F78-49B5-8CAE-10E61E137A22}"/>
    <cellStyle name="Normal 7 11 3 2 2 2" xfId="17478" xr:uid="{76E77F41-24A4-43E6-A281-021FAD012B46}"/>
    <cellStyle name="Normal 7 11 3 2 3" xfId="17479" xr:uid="{55C8B729-C87B-4E57-80F6-D525126F8FF2}"/>
    <cellStyle name="Normal 7 11 3 2 4" xfId="17480" xr:uid="{E71C43C5-4A96-47CC-907A-A5AE99832E41}"/>
    <cellStyle name="Normal 7 11 3 2 5" xfId="17481" xr:uid="{53DFCD84-C738-4D24-89EE-24058C755572}"/>
    <cellStyle name="Normal 7 11 3 3" xfId="17482" xr:uid="{71E6792E-46FC-4887-8C9B-8030A9009EA5}"/>
    <cellStyle name="Normal 7 11 3 3 2" xfId="17483" xr:uid="{67FA4810-D908-41B2-BE33-6DE680977F23}"/>
    <cellStyle name="Normal 7 11 3 4" xfId="17484" xr:uid="{4C5AD943-020C-4CED-9B02-38644F7A1030}"/>
    <cellStyle name="Normal 7 11 3 5" xfId="17485" xr:uid="{FEDD63E6-7CAF-430C-B7E5-4780E75ED2C3}"/>
    <cellStyle name="Normal 7 11 3 6" xfId="17486" xr:uid="{B7B0A692-32E1-4942-9AB6-65183AC57D9C}"/>
    <cellStyle name="Normal 7 11 3 7" xfId="17487" xr:uid="{E498F21E-61A4-424F-932D-4F4C0188CA57}"/>
    <cellStyle name="Normal 7 11 3 8" xfId="17488" xr:uid="{9EDEACC7-75A4-42CA-A7DA-C80F3EBA13A0}"/>
    <cellStyle name="Normal 7 11 3 9" xfId="17489" xr:uid="{EBBDED4F-0066-4AF4-9F71-B079E204DE76}"/>
    <cellStyle name="Normal 7 11 4" xfId="17490" xr:uid="{477792D2-A85B-4249-B71D-7FCD4B1D6309}"/>
    <cellStyle name="Normal 7 11 4 2" xfId="17491" xr:uid="{0C43695F-2273-4840-B4F0-737885B8A33B}"/>
    <cellStyle name="Normal 7 11 4 2 2" xfId="17492" xr:uid="{2653470C-868E-4C16-B48B-2E8514B64B45}"/>
    <cellStyle name="Normal 7 11 4 3" xfId="17493" xr:uid="{8641707D-EF6C-41B8-A92E-F0B692277542}"/>
    <cellStyle name="Normal 7 11 4 4" xfId="17494" xr:uid="{7850BB7F-8A87-490A-838E-45111E0AE169}"/>
    <cellStyle name="Normal 7 11 4 5" xfId="17495" xr:uid="{E7872EBF-975E-413F-BEC2-DB2E933FC9F8}"/>
    <cellStyle name="Normal 7 11 5" xfId="17496" xr:uid="{D8EF6887-A61E-438C-ADBA-2676D951B2D2}"/>
    <cellStyle name="Normal 7 11 5 2" xfId="17497" xr:uid="{D69B9558-2BB2-4B7A-BB73-5591B03656EA}"/>
    <cellStyle name="Normal 7 11 6" xfId="17498" xr:uid="{56116818-C3DE-4B16-99A8-A44A0C978F9B}"/>
    <cellStyle name="Normal 7 11 7" xfId="17499" xr:uid="{0EC739AF-969E-427C-99CF-432AE6FB8D52}"/>
    <cellStyle name="Normal 7 11 8" xfId="17500" xr:uid="{F89EF251-E931-4DE8-9E89-207F68320D79}"/>
    <cellStyle name="Normal 7 11 9" xfId="17501" xr:uid="{0975E1A0-4E70-47E8-9B7F-B8ACD1062185}"/>
    <cellStyle name="Normal 7 12" xfId="17502" xr:uid="{BCF4FFDE-4EC7-4131-8922-67E6DAB9CDD8}"/>
    <cellStyle name="Normal 7 12 10" xfId="17503" xr:uid="{E04E20F5-DFF2-44E6-BE54-EC8677933216}"/>
    <cellStyle name="Normal 7 12 11" xfId="17504" xr:uid="{31F9AEBD-3791-4257-8842-DBD0D0065C57}"/>
    <cellStyle name="Normal 7 12 12" xfId="17505" xr:uid="{52497EF4-5A8B-43DF-9657-2A9E086C01F9}"/>
    <cellStyle name="Normal 7 12 13" xfId="17506" xr:uid="{B99FA32E-697F-4367-9D8D-6A5E73517769}"/>
    <cellStyle name="Normal 7 12 14" xfId="17507" xr:uid="{7A5B421D-313E-466C-8D54-1E8BFAD5F87B}"/>
    <cellStyle name="Normal 7 12 2" xfId="17508" xr:uid="{621EBC5C-9A60-4190-8F58-1BB010B1501B}"/>
    <cellStyle name="Normal 7 12 2 10" xfId="17509" xr:uid="{7502F954-3012-4C27-BC87-92AFCF05BE99}"/>
    <cellStyle name="Normal 7 12 2 11" xfId="17510" xr:uid="{D2498BC8-D3FC-447D-910C-4C45590E1315}"/>
    <cellStyle name="Normal 7 12 2 12" xfId="17511" xr:uid="{76784C76-682F-4D14-8D3B-2F2A00366AC1}"/>
    <cellStyle name="Normal 7 12 2 13" xfId="17512" xr:uid="{0D9A55CE-5146-4423-B0E1-7FBBE301E03F}"/>
    <cellStyle name="Normal 7 12 2 2" xfId="17513" xr:uid="{CDF554B0-3904-431C-A33B-1201093E127F}"/>
    <cellStyle name="Normal 7 12 2 2 10" xfId="17514" xr:uid="{0E831131-6F12-41B5-BB10-4A8A66F07467}"/>
    <cellStyle name="Normal 7 12 2 2 11" xfId="17515" xr:uid="{96FAAAB9-8FA5-4AFE-A8CB-B7574383877E}"/>
    <cellStyle name="Normal 7 12 2 2 2" xfId="17516" xr:uid="{08B8F0A8-4370-44B9-84BD-B8D1EE096E77}"/>
    <cellStyle name="Normal 7 12 2 2 2 2" xfId="17517" xr:uid="{4B4F13E4-86E6-4057-88D2-5049A05D4808}"/>
    <cellStyle name="Normal 7 12 2 2 2 2 2" xfId="17518" xr:uid="{0342A64F-95AE-46F6-A35F-04630F7B8577}"/>
    <cellStyle name="Normal 7 12 2 2 2 3" xfId="17519" xr:uid="{C32455B7-FE73-4342-A6EF-BDD4FCB735DC}"/>
    <cellStyle name="Normal 7 12 2 2 2 4" xfId="17520" xr:uid="{E44B0512-8C60-4808-A40B-0A9C3381ABA1}"/>
    <cellStyle name="Normal 7 12 2 2 2 5" xfId="17521" xr:uid="{36FFC04C-29BA-4A84-AFBB-9DFF23BA6932}"/>
    <cellStyle name="Normal 7 12 2 2 3" xfId="17522" xr:uid="{B523FE29-261A-4AD6-992B-D30A20390391}"/>
    <cellStyle name="Normal 7 12 2 2 3 2" xfId="17523" xr:uid="{81482926-8CD0-4322-87A9-A31F05E07BA0}"/>
    <cellStyle name="Normal 7 12 2 2 4" xfId="17524" xr:uid="{8FA65265-6258-4E1F-A59E-BF5340B20438}"/>
    <cellStyle name="Normal 7 12 2 2 5" xfId="17525" xr:uid="{6B4DB6DA-2758-4A55-9146-55E69FB04D9F}"/>
    <cellStyle name="Normal 7 12 2 2 6" xfId="17526" xr:uid="{3589FC0E-4194-41A9-8AE9-381B322CA035}"/>
    <cellStyle name="Normal 7 12 2 2 7" xfId="17527" xr:uid="{C5FA1CE4-17FA-4307-A752-36F7346642E3}"/>
    <cellStyle name="Normal 7 12 2 2 8" xfId="17528" xr:uid="{0A5AE422-F917-4731-ABC0-21635C822BFA}"/>
    <cellStyle name="Normal 7 12 2 2 9" xfId="17529" xr:uid="{A7D569A2-A406-44BA-8665-4E592CE54E85}"/>
    <cellStyle name="Normal 7 12 2 3" xfId="17530" xr:uid="{1D639647-2403-4366-9DD1-C97EAA492E19}"/>
    <cellStyle name="Normal 7 12 2 3 2" xfId="17531" xr:uid="{E08A2FB7-7846-4025-A43D-802C80754B95}"/>
    <cellStyle name="Normal 7 12 2 3 2 2" xfId="17532" xr:uid="{93C78389-EAA2-425D-9ABA-402300D99ED7}"/>
    <cellStyle name="Normal 7 12 2 3 3" xfId="17533" xr:uid="{5717A82D-161A-4C36-8DA5-7A4AE0F6818B}"/>
    <cellStyle name="Normal 7 12 2 3 4" xfId="17534" xr:uid="{C2478EC1-6C6A-449D-A037-90BEFC4246F4}"/>
    <cellStyle name="Normal 7 12 2 3 5" xfId="17535" xr:uid="{0FA07248-7C1B-4EA4-9652-EAD39D0D2699}"/>
    <cellStyle name="Normal 7 12 2 4" xfId="17536" xr:uid="{AAA71237-E313-49CC-8919-421CFF1FB86F}"/>
    <cellStyle name="Normal 7 12 2 4 2" xfId="17537" xr:uid="{4F513030-FD8B-462F-B2AF-169691ED1C3A}"/>
    <cellStyle name="Normal 7 12 2 5" xfId="17538" xr:uid="{EC321C75-75D2-459D-B43D-7D2E75C8E2BA}"/>
    <cellStyle name="Normal 7 12 2 6" xfId="17539" xr:uid="{35FC4320-2F15-4796-8D8C-E03E95DF6476}"/>
    <cellStyle name="Normal 7 12 2 7" xfId="17540" xr:uid="{A3C27DDF-A52A-44C5-A7B2-11BA8967FA34}"/>
    <cellStyle name="Normal 7 12 2 8" xfId="17541" xr:uid="{1560E1B4-1677-4707-99F7-7A76E1A19471}"/>
    <cellStyle name="Normal 7 12 2 9" xfId="17542" xr:uid="{50969300-DC84-4548-8BB6-C947586249AD}"/>
    <cellStyle name="Normal 7 12 3" xfId="17543" xr:uid="{F618984D-B598-41EC-904D-4A266C0CB9DC}"/>
    <cellStyle name="Normal 7 12 3 10" xfId="17544" xr:uid="{2347B71A-B00E-463F-A214-A0C604872977}"/>
    <cellStyle name="Normal 7 12 3 11" xfId="17545" xr:uid="{C7CDD41F-858E-4604-9DBA-30EE0051E380}"/>
    <cellStyle name="Normal 7 12 3 2" xfId="17546" xr:uid="{A904B806-E1C0-4C01-BAE7-2ED4238B0636}"/>
    <cellStyle name="Normal 7 12 3 2 2" xfId="17547" xr:uid="{4D608F01-F196-4D47-B62D-114160A39F9C}"/>
    <cellStyle name="Normal 7 12 3 2 2 2" xfId="17548" xr:uid="{EAC26B9A-0456-4491-BFF7-8009B9D7B7BC}"/>
    <cellStyle name="Normal 7 12 3 2 3" xfId="17549" xr:uid="{C19930E6-2428-4568-9B82-642A035B5D43}"/>
    <cellStyle name="Normal 7 12 3 2 4" xfId="17550" xr:uid="{93DA45BC-58C6-4FE6-B125-EDFFD0C77D55}"/>
    <cellStyle name="Normal 7 12 3 2 5" xfId="17551" xr:uid="{94CA8632-5404-4251-965F-B4A0A6D9B195}"/>
    <cellStyle name="Normal 7 12 3 3" xfId="17552" xr:uid="{BEF93845-24C1-4145-961F-25E81EF3ABF2}"/>
    <cellStyle name="Normal 7 12 3 3 2" xfId="17553" xr:uid="{D5DC50E1-05D0-49E0-9451-3C0C36E7D637}"/>
    <cellStyle name="Normal 7 12 3 4" xfId="17554" xr:uid="{C293B263-7E9A-4A71-8ABA-B8E0E4591741}"/>
    <cellStyle name="Normal 7 12 3 5" xfId="17555" xr:uid="{F3CD2AD1-B24A-4DBA-B5E3-B4065C591A2C}"/>
    <cellStyle name="Normal 7 12 3 6" xfId="17556" xr:uid="{13416423-1E96-4F7E-A096-566998B39135}"/>
    <cellStyle name="Normal 7 12 3 7" xfId="17557" xr:uid="{7D24A36F-9996-4E96-ABAC-0B87CBDDB133}"/>
    <cellStyle name="Normal 7 12 3 8" xfId="17558" xr:uid="{FEFE7845-3C63-4784-972F-DB7F7C07A61C}"/>
    <cellStyle name="Normal 7 12 3 9" xfId="17559" xr:uid="{0FC29D8E-A1CF-493C-9AA7-40E50AF62DD0}"/>
    <cellStyle name="Normal 7 12 4" xfId="17560" xr:uid="{DFAB9829-8532-4489-9D3A-5A2D9758FAC8}"/>
    <cellStyle name="Normal 7 12 4 2" xfId="17561" xr:uid="{A5B9B9BC-3563-4001-9FD2-4936FD9AAFE1}"/>
    <cellStyle name="Normal 7 12 4 2 2" xfId="17562" xr:uid="{6F16379D-5A8F-461D-97AF-B8B61736DB0D}"/>
    <cellStyle name="Normal 7 12 4 3" xfId="17563" xr:uid="{2ABFDE06-B6B0-4782-8F85-952E75CF1803}"/>
    <cellStyle name="Normal 7 12 4 4" xfId="17564" xr:uid="{C4EB51D1-64DC-475A-A9F9-EED977649D18}"/>
    <cellStyle name="Normal 7 12 4 5" xfId="17565" xr:uid="{29B7E051-A863-4AA0-BABE-4D84B36A49F5}"/>
    <cellStyle name="Normal 7 12 5" xfId="17566" xr:uid="{5A7CF5F8-CAC6-4931-9E7B-0928417DAE81}"/>
    <cellStyle name="Normal 7 12 5 2" xfId="17567" xr:uid="{0EDDD24F-9D06-4E07-B98B-AB215481A257}"/>
    <cellStyle name="Normal 7 12 6" xfId="17568" xr:uid="{BB5FCFCA-440E-42DE-9462-348E6A473F38}"/>
    <cellStyle name="Normal 7 12 7" xfId="17569" xr:uid="{606A2E58-6305-43FD-9EAA-F0EFE4FBC042}"/>
    <cellStyle name="Normal 7 12 8" xfId="17570" xr:uid="{FB2BCF90-D9C9-44A9-B8A6-4D109039C7FA}"/>
    <cellStyle name="Normal 7 12 9" xfId="17571" xr:uid="{F945D3B3-692A-49BA-8F11-D5A2B8F1AC2F}"/>
    <cellStyle name="Normal 7 13" xfId="17572" xr:uid="{20160D7A-FF83-4BF4-9EBF-ED7B9213C927}"/>
    <cellStyle name="Normal 7 13 10" xfId="17573" xr:uid="{69C17C13-8FBE-4B3C-9777-2BC2BD474C16}"/>
    <cellStyle name="Normal 7 13 11" xfId="17574" xr:uid="{5C41717D-D06A-4561-A85C-3FE7CC660338}"/>
    <cellStyle name="Normal 7 13 12" xfId="17575" xr:uid="{B5863441-7F8B-41D3-8B43-772BEAA73AB4}"/>
    <cellStyle name="Normal 7 13 13" xfId="17576" xr:uid="{78AC5647-4C8C-483B-8295-67769A23D8DF}"/>
    <cellStyle name="Normal 7 13 14" xfId="17577" xr:uid="{1CC3973B-B9DC-4176-AF09-98E644D627D8}"/>
    <cellStyle name="Normal 7 13 2" xfId="17578" xr:uid="{086FC3F7-0926-4729-9A20-2AD431BE55EE}"/>
    <cellStyle name="Normal 7 13 2 10" xfId="17579" xr:uid="{00350E72-C214-4778-99BA-8E72707AB3B5}"/>
    <cellStyle name="Normal 7 13 2 11" xfId="17580" xr:uid="{85BC40B9-A807-4A0B-AF96-53609A5463E7}"/>
    <cellStyle name="Normal 7 13 2 12" xfId="17581" xr:uid="{EFD7B600-2800-4EF9-9448-B9C6C6D012BF}"/>
    <cellStyle name="Normal 7 13 2 13" xfId="17582" xr:uid="{334C39DA-DBA4-4CD0-BE05-C926071BEA05}"/>
    <cellStyle name="Normal 7 13 2 2" xfId="17583" xr:uid="{DDBEB2DB-92D8-4091-ABDB-E64CD97A96ED}"/>
    <cellStyle name="Normal 7 13 2 2 10" xfId="17584" xr:uid="{379595AC-8588-407B-9A5B-BFFD4266F55B}"/>
    <cellStyle name="Normal 7 13 2 2 11" xfId="17585" xr:uid="{CA704414-F99B-41E5-B5A3-FC2792114064}"/>
    <cellStyle name="Normal 7 13 2 2 2" xfId="17586" xr:uid="{46031468-A79F-44DE-829C-EE2E47CDDAE0}"/>
    <cellStyle name="Normal 7 13 2 2 2 2" xfId="17587" xr:uid="{C9F19FF9-38CA-4522-9189-7EA128FACFF1}"/>
    <cellStyle name="Normal 7 13 2 2 2 2 2" xfId="17588" xr:uid="{CD14F805-C185-4922-A6A2-D7A78684F516}"/>
    <cellStyle name="Normal 7 13 2 2 2 3" xfId="17589" xr:uid="{BA31C883-5E80-4327-BE95-3B2FC6DE8CB4}"/>
    <cellStyle name="Normal 7 13 2 2 2 4" xfId="17590" xr:uid="{29F1559B-BE86-47E4-8EE5-464EE1078BC4}"/>
    <cellStyle name="Normal 7 13 2 2 2 5" xfId="17591" xr:uid="{C8580808-79BC-4058-A217-83D1C844CC08}"/>
    <cellStyle name="Normal 7 13 2 2 3" xfId="17592" xr:uid="{CBAC7CF7-BAF7-4A93-9641-EA4E5FBEA598}"/>
    <cellStyle name="Normal 7 13 2 2 3 2" xfId="17593" xr:uid="{68A3FA7C-70F3-4312-9EB9-6B7BAD0918B6}"/>
    <cellStyle name="Normal 7 13 2 2 4" xfId="17594" xr:uid="{3777A341-4328-4C67-8990-190635CEE6F8}"/>
    <cellStyle name="Normal 7 13 2 2 5" xfId="17595" xr:uid="{266FAB51-8706-4292-B018-99A7EE6B07B0}"/>
    <cellStyle name="Normal 7 13 2 2 6" xfId="17596" xr:uid="{A5B3AD8E-E34F-4FEC-8A94-658D35142B5A}"/>
    <cellStyle name="Normal 7 13 2 2 7" xfId="17597" xr:uid="{4F521E0F-9ED1-445E-8FCF-16614B304CC7}"/>
    <cellStyle name="Normal 7 13 2 2 8" xfId="17598" xr:uid="{3D382AD8-7D20-4186-947D-7827733CF0A5}"/>
    <cellStyle name="Normal 7 13 2 2 9" xfId="17599" xr:uid="{E25BE211-21AC-4BE8-9D5A-89C5FBD8160E}"/>
    <cellStyle name="Normal 7 13 2 3" xfId="17600" xr:uid="{02DCBCB9-F899-45C6-989C-B64E06999697}"/>
    <cellStyle name="Normal 7 13 2 3 2" xfId="17601" xr:uid="{B1F84D3C-BCDB-4E57-A3B8-7E804A1713C7}"/>
    <cellStyle name="Normal 7 13 2 3 2 2" xfId="17602" xr:uid="{6E31AB24-0DAF-49C3-958A-75BDD4ADC173}"/>
    <cellStyle name="Normal 7 13 2 3 3" xfId="17603" xr:uid="{ED05D35C-37FB-4A58-8C2B-ABECBDEEF688}"/>
    <cellStyle name="Normal 7 13 2 3 4" xfId="17604" xr:uid="{897EA149-26D9-40AC-9B50-4DED2503A102}"/>
    <cellStyle name="Normal 7 13 2 3 5" xfId="17605" xr:uid="{057D4397-C78C-41B5-B989-AC3D64438BA9}"/>
    <cellStyle name="Normal 7 13 2 4" xfId="17606" xr:uid="{81F5DFFD-EE6C-41FC-AD17-58E9CEF0DB29}"/>
    <cellStyle name="Normal 7 13 2 4 2" xfId="17607" xr:uid="{8A45105E-6CDD-4067-804E-F91930DC9415}"/>
    <cellStyle name="Normal 7 13 2 5" xfId="17608" xr:uid="{03A01601-0D97-432D-BA44-90E173FF532E}"/>
    <cellStyle name="Normal 7 13 2 6" xfId="17609" xr:uid="{10EEEF25-1AD5-4DEA-B2CE-CA618E15B579}"/>
    <cellStyle name="Normal 7 13 2 7" xfId="17610" xr:uid="{C6028A87-E265-40BA-B7C5-7BD772321371}"/>
    <cellStyle name="Normal 7 13 2 8" xfId="17611" xr:uid="{69D6028D-F28D-4F65-96EB-6BDFE1C246F7}"/>
    <cellStyle name="Normal 7 13 2 9" xfId="17612" xr:uid="{72042AF7-4475-4868-AE09-80D934D13964}"/>
    <cellStyle name="Normal 7 13 3" xfId="17613" xr:uid="{9C1E8676-B9FE-4BF3-8B19-8832F078E693}"/>
    <cellStyle name="Normal 7 13 3 10" xfId="17614" xr:uid="{352D2A67-4025-46D3-ACF0-5C05EA9DDE82}"/>
    <cellStyle name="Normal 7 13 3 11" xfId="17615" xr:uid="{3A252DC4-F8E4-4AFD-BB8E-D3D84FE8F966}"/>
    <cellStyle name="Normal 7 13 3 2" xfId="17616" xr:uid="{E2685403-4572-49ED-B211-1217BCAB11F3}"/>
    <cellStyle name="Normal 7 13 3 2 2" xfId="17617" xr:uid="{6FEE4161-0D33-4E73-A64D-76E2AF34D3FC}"/>
    <cellStyle name="Normal 7 13 3 2 2 2" xfId="17618" xr:uid="{CA6812A8-D6E9-4BF4-B2F9-F78F992F652E}"/>
    <cellStyle name="Normal 7 13 3 2 3" xfId="17619" xr:uid="{5D367039-6B79-48DE-8E39-6945828773EC}"/>
    <cellStyle name="Normal 7 13 3 2 4" xfId="17620" xr:uid="{C8F1CC05-3CE3-4B47-9376-52DBE028E931}"/>
    <cellStyle name="Normal 7 13 3 2 5" xfId="17621" xr:uid="{047076FF-E134-45AF-BB0D-81C186D5324C}"/>
    <cellStyle name="Normal 7 13 3 3" xfId="17622" xr:uid="{7C03CDD4-36C6-4D9E-8A9A-5534DA9A24FA}"/>
    <cellStyle name="Normal 7 13 3 3 2" xfId="17623" xr:uid="{8205E5E9-008C-4247-B941-3B4355BBBA11}"/>
    <cellStyle name="Normal 7 13 3 4" xfId="17624" xr:uid="{0E186E35-4851-4B73-937D-B0AA4D385849}"/>
    <cellStyle name="Normal 7 13 3 5" xfId="17625" xr:uid="{B44C5BA3-E175-4296-B05C-D7C665C251A6}"/>
    <cellStyle name="Normal 7 13 3 6" xfId="17626" xr:uid="{E1CC78B5-D497-48A4-AF05-F0368C412C48}"/>
    <cellStyle name="Normal 7 13 3 7" xfId="17627" xr:uid="{7CC4B380-5D21-40FC-9D85-3FEB8D28B9EC}"/>
    <cellStyle name="Normal 7 13 3 8" xfId="17628" xr:uid="{BB974CC7-E6E8-427F-8509-0FAF9924AE05}"/>
    <cellStyle name="Normal 7 13 3 9" xfId="17629" xr:uid="{5A021A8B-EBB5-4793-815C-B94C1822000F}"/>
    <cellStyle name="Normal 7 13 4" xfId="17630" xr:uid="{ABD6E8AF-0897-4C18-888D-8AD0A80BF6BB}"/>
    <cellStyle name="Normal 7 13 4 2" xfId="17631" xr:uid="{027D1EEB-89EC-4A67-9A1B-0610B3C7AD67}"/>
    <cellStyle name="Normal 7 13 4 2 2" xfId="17632" xr:uid="{D7EE50FE-09F1-4871-9479-B3F37913F7BA}"/>
    <cellStyle name="Normal 7 13 4 3" xfId="17633" xr:uid="{14EBD0ED-F8A8-42D9-B892-BF375D685193}"/>
    <cellStyle name="Normal 7 13 4 4" xfId="17634" xr:uid="{CA4B11EB-1B54-4B37-82AD-0FF5A9F09F24}"/>
    <cellStyle name="Normal 7 13 4 5" xfId="17635" xr:uid="{4141D870-4237-4A69-AA5A-5727A6B5FA0C}"/>
    <cellStyle name="Normal 7 13 5" xfId="17636" xr:uid="{DFFC4E32-69EE-438A-93BD-E517BF8D3C07}"/>
    <cellStyle name="Normal 7 13 5 2" xfId="17637" xr:uid="{32A1741E-95C5-4EDD-9231-0DAB6509F478}"/>
    <cellStyle name="Normal 7 13 6" xfId="17638" xr:uid="{DFB5601E-8630-4527-8997-860CE02BBB19}"/>
    <cellStyle name="Normal 7 13 7" xfId="17639" xr:uid="{A9F64540-6EA6-4A43-81D4-82AE4F8DE4ED}"/>
    <cellStyle name="Normal 7 13 8" xfId="17640" xr:uid="{04783B81-F269-4CBB-8391-67E805BF9F94}"/>
    <cellStyle name="Normal 7 13 9" xfId="17641" xr:uid="{1AE766E5-857D-433A-91BF-47409E8BDCC4}"/>
    <cellStyle name="Normal 7 14" xfId="17642" xr:uid="{8856771C-0163-4792-9D0C-2931970395C7}"/>
    <cellStyle name="Normal 7 14 10" xfId="17643" xr:uid="{4D8337AE-836B-4D2D-B0EC-EB78553D41EE}"/>
    <cellStyle name="Normal 7 14 11" xfId="17644" xr:uid="{800AFCD7-0B9E-4200-9162-2F5541A72F4B}"/>
    <cellStyle name="Normal 7 14 12" xfId="17645" xr:uid="{62C95E3A-F301-491E-86F5-939F985C3719}"/>
    <cellStyle name="Normal 7 14 13" xfId="17646" xr:uid="{5649286F-12E7-4C7B-85F2-0810E5703AFC}"/>
    <cellStyle name="Normal 7 14 14" xfId="17647" xr:uid="{D68E7922-658D-4ECD-8E1A-F560A719A8DC}"/>
    <cellStyle name="Normal 7 14 2" xfId="17648" xr:uid="{1637E9BD-1695-448E-951A-1E95F4041D51}"/>
    <cellStyle name="Normal 7 14 2 10" xfId="17649" xr:uid="{4A1794BB-371A-4EF5-B623-F2422C36559E}"/>
    <cellStyle name="Normal 7 14 2 11" xfId="17650" xr:uid="{6B6C6E8C-4020-41EA-9779-5E11E3F314E1}"/>
    <cellStyle name="Normal 7 14 2 12" xfId="17651" xr:uid="{05225137-364A-4FE8-B662-C6785A23C773}"/>
    <cellStyle name="Normal 7 14 2 13" xfId="17652" xr:uid="{F4C6F450-F14E-4C5F-B1FA-DA2E37E08036}"/>
    <cellStyle name="Normal 7 14 2 2" xfId="17653" xr:uid="{92768EAF-4019-4460-BC5D-ACE14F7974E3}"/>
    <cellStyle name="Normal 7 14 2 2 10" xfId="17654" xr:uid="{36427C6F-82D2-47BC-A326-49438405093D}"/>
    <cellStyle name="Normal 7 14 2 2 11" xfId="17655" xr:uid="{C5F8C902-4D77-4566-8CB6-4FC016805544}"/>
    <cellStyle name="Normal 7 14 2 2 2" xfId="17656" xr:uid="{81FA4F12-6F57-4B76-884E-3A62C53D74CA}"/>
    <cellStyle name="Normal 7 14 2 2 2 2" xfId="17657" xr:uid="{9896DCC2-D6DA-4776-B7CF-EEF0C1B90EA4}"/>
    <cellStyle name="Normal 7 14 2 2 2 2 2" xfId="17658" xr:uid="{7E521B8B-E126-492C-B941-0373A18C6F49}"/>
    <cellStyle name="Normal 7 14 2 2 2 3" xfId="17659" xr:uid="{CFC5808D-D510-49A2-8495-6D45CF03F3C5}"/>
    <cellStyle name="Normal 7 14 2 2 2 4" xfId="17660" xr:uid="{734B04BA-3FDC-44ED-BEF5-7ACA6BF47F9F}"/>
    <cellStyle name="Normal 7 14 2 2 2 5" xfId="17661" xr:uid="{72BD9662-D146-4F10-B069-7DE3B2855FE2}"/>
    <cellStyle name="Normal 7 14 2 2 3" xfId="17662" xr:uid="{77CEA3B7-9ACD-406C-8B9D-4E6437FF4E56}"/>
    <cellStyle name="Normal 7 14 2 2 3 2" xfId="17663" xr:uid="{31EECC61-F9B0-40C0-A8F3-2E153C56E26E}"/>
    <cellStyle name="Normal 7 14 2 2 4" xfId="17664" xr:uid="{DBB91820-0516-430D-962F-911E6C967814}"/>
    <cellStyle name="Normal 7 14 2 2 5" xfId="17665" xr:uid="{838A685A-25DB-48E9-817B-BA07F6BFCB12}"/>
    <cellStyle name="Normal 7 14 2 2 6" xfId="17666" xr:uid="{2C845E75-DB46-496D-9628-5D0F4AF50D79}"/>
    <cellStyle name="Normal 7 14 2 2 7" xfId="17667" xr:uid="{9E179BE5-66D1-4F49-90B8-6E2747230A5F}"/>
    <cellStyle name="Normal 7 14 2 2 8" xfId="17668" xr:uid="{065039EA-5D40-4936-8FF7-595E5EFE9049}"/>
    <cellStyle name="Normal 7 14 2 2 9" xfId="17669" xr:uid="{DB6A6B59-14C5-4E54-9D8C-D7FF639FAE20}"/>
    <cellStyle name="Normal 7 14 2 3" xfId="17670" xr:uid="{BD6323FC-8B94-4B34-A5C8-5210D3184D25}"/>
    <cellStyle name="Normal 7 14 2 3 2" xfId="17671" xr:uid="{EFFD71C1-3BE3-47FF-AE26-3D7299B4413E}"/>
    <cellStyle name="Normal 7 14 2 3 2 2" xfId="17672" xr:uid="{347D4AD1-1E72-427C-AE51-8D9AE19347E6}"/>
    <cellStyle name="Normal 7 14 2 3 3" xfId="17673" xr:uid="{178B675E-2963-45E8-8460-D1137504A637}"/>
    <cellStyle name="Normal 7 14 2 3 4" xfId="17674" xr:uid="{5F63609E-58EF-4FD3-9CB3-70B83FEA63FC}"/>
    <cellStyle name="Normal 7 14 2 3 5" xfId="17675" xr:uid="{47A0CC1A-BAB6-4CB3-9B5F-3AD8EEB5E960}"/>
    <cellStyle name="Normal 7 14 2 4" xfId="17676" xr:uid="{A194E332-1CEF-47BE-AB63-DD3633E41F91}"/>
    <cellStyle name="Normal 7 14 2 4 2" xfId="17677" xr:uid="{7A91F1FA-7103-427D-AC49-76DDC10F3111}"/>
    <cellStyle name="Normal 7 14 2 5" xfId="17678" xr:uid="{D7A67278-1698-4D9A-9370-A133FF967B89}"/>
    <cellStyle name="Normal 7 14 2 6" xfId="17679" xr:uid="{481F77B4-D3A5-4624-BC47-46EF78F7E5DE}"/>
    <cellStyle name="Normal 7 14 2 7" xfId="17680" xr:uid="{F21D2DBB-BDFD-4FF0-9B23-C843A8ECBC8F}"/>
    <cellStyle name="Normal 7 14 2 8" xfId="17681" xr:uid="{FBF8C84E-66AD-4772-AACD-8528D165358E}"/>
    <cellStyle name="Normal 7 14 2 9" xfId="17682" xr:uid="{36A6B19F-F5EE-45FF-91B1-5901916F1B57}"/>
    <cellStyle name="Normal 7 14 3" xfId="17683" xr:uid="{CA5C83F0-9B05-4986-8F9A-497B72729D82}"/>
    <cellStyle name="Normal 7 14 3 10" xfId="17684" xr:uid="{31FC5CF7-14A2-49E0-8F15-311005A827C8}"/>
    <cellStyle name="Normal 7 14 3 11" xfId="17685" xr:uid="{9FA5D881-0492-4C59-9E15-3276E347EC02}"/>
    <cellStyle name="Normal 7 14 3 2" xfId="17686" xr:uid="{14A19F44-6F41-40BC-95FC-9A027B81F2B4}"/>
    <cellStyle name="Normal 7 14 3 2 2" xfId="17687" xr:uid="{18AB3ADD-0620-44A3-ACDC-05617DCA1AE4}"/>
    <cellStyle name="Normal 7 14 3 2 2 2" xfId="17688" xr:uid="{3194737A-3336-4DEB-8992-FE1787C38F9C}"/>
    <cellStyle name="Normal 7 14 3 2 3" xfId="17689" xr:uid="{A2CE9588-A8CD-4212-B525-46CA2337B990}"/>
    <cellStyle name="Normal 7 14 3 2 4" xfId="17690" xr:uid="{3D297B61-52F2-486D-9D8F-C87A396EB38F}"/>
    <cellStyle name="Normal 7 14 3 2 5" xfId="17691" xr:uid="{88EE9A75-4BBA-46F9-B564-6E3EDCC8371B}"/>
    <cellStyle name="Normal 7 14 3 3" xfId="17692" xr:uid="{3AE172B6-5775-488D-852E-27A9929D2201}"/>
    <cellStyle name="Normal 7 14 3 3 2" xfId="17693" xr:uid="{02F6A576-52EF-4A55-A8CE-B3D0FD567B4E}"/>
    <cellStyle name="Normal 7 14 3 4" xfId="17694" xr:uid="{D534F7B8-0041-4CAF-B0BD-593BFF93BC52}"/>
    <cellStyle name="Normal 7 14 3 5" xfId="17695" xr:uid="{2F41FEA0-1819-41C3-9004-B2116866A599}"/>
    <cellStyle name="Normal 7 14 3 6" xfId="17696" xr:uid="{6644C346-016F-4E24-BBF2-8244626515A6}"/>
    <cellStyle name="Normal 7 14 3 7" xfId="17697" xr:uid="{BE170B9D-FC82-4222-BD54-F0D4FCAB4318}"/>
    <cellStyle name="Normal 7 14 3 8" xfId="17698" xr:uid="{4C61A508-840D-4BF4-869F-F3C80EDFBBEC}"/>
    <cellStyle name="Normal 7 14 3 9" xfId="17699" xr:uid="{2D639986-4B50-4C96-AF6B-CC265CF5928A}"/>
    <cellStyle name="Normal 7 14 4" xfId="17700" xr:uid="{9272E176-E085-4710-A850-BB87700A7CE3}"/>
    <cellStyle name="Normal 7 14 4 2" xfId="17701" xr:uid="{B01B482C-1BA5-4803-8CE6-0ED7EB80C9D2}"/>
    <cellStyle name="Normal 7 14 4 2 2" xfId="17702" xr:uid="{976CC6F2-0039-4735-8FE5-1B91320721A7}"/>
    <cellStyle name="Normal 7 14 4 3" xfId="17703" xr:uid="{FECAF7C8-94A5-405A-A32C-D2759CF3E198}"/>
    <cellStyle name="Normal 7 14 4 4" xfId="17704" xr:uid="{269403CD-DA33-463D-99A1-783854EC2394}"/>
    <cellStyle name="Normal 7 14 4 5" xfId="17705" xr:uid="{F2F07E4E-6085-4334-9AB3-4A956DF0A3B9}"/>
    <cellStyle name="Normal 7 14 5" xfId="17706" xr:uid="{31FB02CD-1BFA-4EF7-87C9-784A836FF4D5}"/>
    <cellStyle name="Normal 7 14 5 2" xfId="17707" xr:uid="{B9ED1E1B-4D26-44D0-8FB6-C943283A1F6E}"/>
    <cellStyle name="Normal 7 14 6" xfId="17708" xr:uid="{15D45B76-1064-4DB3-B774-29EFD4ED5AA8}"/>
    <cellStyle name="Normal 7 14 7" xfId="17709" xr:uid="{618E7EB3-8355-4C8B-8D39-D0AD6C10BE44}"/>
    <cellStyle name="Normal 7 14 8" xfId="17710" xr:uid="{C53EFF55-38C2-4464-AB60-06BC4CB9F973}"/>
    <cellStyle name="Normal 7 14 9" xfId="17711" xr:uid="{D7DFA3A9-0E28-4FB6-88DD-9E8D74C19B0F}"/>
    <cellStyle name="Normal 7 15" xfId="17712" xr:uid="{A2081437-88E2-477C-91B6-DD11B05B7278}"/>
    <cellStyle name="Normal 7 15 10" xfId="17713" xr:uid="{A813DE1B-691F-4FEA-805D-69E0A2E4D594}"/>
    <cellStyle name="Normal 7 15 11" xfId="17714" xr:uid="{C1CFFC58-995A-40E5-B5C9-285C0A914AD5}"/>
    <cellStyle name="Normal 7 15 12" xfId="17715" xr:uid="{7C9AB00C-817F-4DB0-B4F5-1E11CB8081A5}"/>
    <cellStyle name="Normal 7 15 13" xfId="17716" xr:uid="{B515924F-1911-43EA-8DEB-D80CF9BC37A7}"/>
    <cellStyle name="Normal 7 15 14" xfId="17717" xr:uid="{7D2DFD10-B12F-4E58-9C7F-F34135328FF1}"/>
    <cellStyle name="Normal 7 15 2" xfId="17718" xr:uid="{9964374F-3D01-4DD0-8F39-18ECD919D0EE}"/>
    <cellStyle name="Normal 7 15 2 10" xfId="17719" xr:uid="{7F90E68E-4AFE-4FF3-824B-330AD697F97C}"/>
    <cellStyle name="Normal 7 15 2 11" xfId="17720" xr:uid="{6031075A-55E5-4E74-B15A-833E6FDD2132}"/>
    <cellStyle name="Normal 7 15 2 12" xfId="17721" xr:uid="{1CFE0892-59D5-4C41-B726-FB8C70894223}"/>
    <cellStyle name="Normal 7 15 2 13" xfId="17722" xr:uid="{13D2BC9A-5ABB-42AF-A523-A2B1C4A48B34}"/>
    <cellStyle name="Normal 7 15 2 2" xfId="17723" xr:uid="{C3615E5F-1910-478A-87FE-B1D461014CAE}"/>
    <cellStyle name="Normal 7 15 2 2 10" xfId="17724" xr:uid="{BB2D9E78-CBD2-4DE0-821C-A7376B0FF139}"/>
    <cellStyle name="Normal 7 15 2 2 11" xfId="17725" xr:uid="{DE7C8226-58AC-408B-8B7B-8D9C5BE7A7E7}"/>
    <cellStyle name="Normal 7 15 2 2 2" xfId="17726" xr:uid="{19976254-4EDC-43FD-B321-38ED97C1258C}"/>
    <cellStyle name="Normal 7 15 2 2 2 2" xfId="17727" xr:uid="{33CDFD8E-FF5F-461F-A992-FA1161CD6FAF}"/>
    <cellStyle name="Normal 7 15 2 2 2 2 2" xfId="17728" xr:uid="{CF624ED3-61A5-48B1-9E82-428784F7F233}"/>
    <cellStyle name="Normal 7 15 2 2 2 3" xfId="17729" xr:uid="{4A7EDE40-E67F-44E1-BC70-09CA8BD48A3E}"/>
    <cellStyle name="Normal 7 15 2 2 2 4" xfId="17730" xr:uid="{F77041A7-1105-4E5A-BE65-582744AACD72}"/>
    <cellStyle name="Normal 7 15 2 2 2 5" xfId="17731" xr:uid="{2D6A880C-0F01-43F2-8657-B444354C2236}"/>
    <cellStyle name="Normal 7 15 2 2 3" xfId="17732" xr:uid="{9F16FB0A-4643-490A-A796-7DF011B7AC7A}"/>
    <cellStyle name="Normal 7 15 2 2 3 2" xfId="17733" xr:uid="{0F46B688-3BEF-47E1-A92A-A6D65F938471}"/>
    <cellStyle name="Normal 7 15 2 2 4" xfId="17734" xr:uid="{84C8009C-6BCE-4663-A84D-211C888827F3}"/>
    <cellStyle name="Normal 7 15 2 2 5" xfId="17735" xr:uid="{4A7D021F-962F-413F-AB92-D726873B5562}"/>
    <cellStyle name="Normal 7 15 2 2 6" xfId="17736" xr:uid="{BB0F5355-DEEE-40BF-8761-2EDBE6850021}"/>
    <cellStyle name="Normal 7 15 2 2 7" xfId="17737" xr:uid="{B67F0B74-1CEC-4AB3-ABAD-D71EA0CB6459}"/>
    <cellStyle name="Normal 7 15 2 2 8" xfId="17738" xr:uid="{7CB3C1B1-F7ED-4844-B9F8-331B53917BBB}"/>
    <cellStyle name="Normal 7 15 2 2 9" xfId="17739" xr:uid="{02C35C20-3916-453C-A3AE-F79B3789DB78}"/>
    <cellStyle name="Normal 7 15 2 3" xfId="17740" xr:uid="{2392578D-B6F6-4276-BDF1-382BB1747543}"/>
    <cellStyle name="Normal 7 15 2 3 2" xfId="17741" xr:uid="{BC9A31B5-326C-4886-BD4A-F809039F3206}"/>
    <cellStyle name="Normal 7 15 2 3 2 2" xfId="17742" xr:uid="{36BEB6A9-7EED-453D-8364-6C87146E8042}"/>
    <cellStyle name="Normal 7 15 2 3 3" xfId="17743" xr:uid="{E245D772-BF76-4359-B6F8-687D8C9D185F}"/>
    <cellStyle name="Normal 7 15 2 3 4" xfId="17744" xr:uid="{73634A40-1619-4456-9025-7BF8F085EA18}"/>
    <cellStyle name="Normal 7 15 2 3 5" xfId="17745" xr:uid="{C9601E4C-4803-4D77-B880-997D217FA2D3}"/>
    <cellStyle name="Normal 7 15 2 4" xfId="17746" xr:uid="{86434AF2-2897-4860-93CA-1B084068B96C}"/>
    <cellStyle name="Normal 7 15 2 4 2" xfId="17747" xr:uid="{F6F73A51-405F-499D-A4EE-295848D5D4CA}"/>
    <cellStyle name="Normal 7 15 2 5" xfId="17748" xr:uid="{CAC8A5DF-506E-4809-A397-78F7FD097D24}"/>
    <cellStyle name="Normal 7 15 2 6" xfId="17749" xr:uid="{61BE6D58-1AF2-4019-9A40-7FAF3BD0BD20}"/>
    <cellStyle name="Normal 7 15 2 7" xfId="17750" xr:uid="{51F526FC-8665-4270-B4D6-E5639161F889}"/>
    <cellStyle name="Normal 7 15 2 8" xfId="17751" xr:uid="{21F56D62-AB93-472D-B500-D84A25D40A65}"/>
    <cellStyle name="Normal 7 15 2 9" xfId="17752" xr:uid="{66ED3D48-ED19-4F14-98BA-A3F4FFA1B320}"/>
    <cellStyle name="Normal 7 15 3" xfId="17753" xr:uid="{28D25F8B-8FE7-43EE-9DE9-96FAB6611BC5}"/>
    <cellStyle name="Normal 7 15 3 10" xfId="17754" xr:uid="{971FA0D8-F345-4966-AF55-DD82DE2E9D58}"/>
    <cellStyle name="Normal 7 15 3 11" xfId="17755" xr:uid="{B5E726A4-0C9C-4861-945A-C83D2B4AE7A4}"/>
    <cellStyle name="Normal 7 15 3 2" xfId="17756" xr:uid="{20C24567-876C-4F74-A397-2A8D3FA8320F}"/>
    <cellStyle name="Normal 7 15 3 2 2" xfId="17757" xr:uid="{91A3A753-3919-451A-A466-2A9792588728}"/>
    <cellStyle name="Normal 7 15 3 2 2 2" xfId="17758" xr:uid="{51B2BBE0-7FBE-47EA-ACAC-C980E58F28A3}"/>
    <cellStyle name="Normal 7 15 3 2 3" xfId="17759" xr:uid="{6BEB4430-10F6-426F-8087-8F54F7DB0BCB}"/>
    <cellStyle name="Normal 7 15 3 2 4" xfId="17760" xr:uid="{34421D2E-EC3B-49D6-B203-56827A3698E2}"/>
    <cellStyle name="Normal 7 15 3 2 5" xfId="17761" xr:uid="{C60A069F-4721-47A9-A12D-483A81852077}"/>
    <cellStyle name="Normal 7 15 3 3" xfId="17762" xr:uid="{B5D9862A-62AE-482F-A9FF-B2F2C0D27445}"/>
    <cellStyle name="Normal 7 15 3 3 2" xfId="17763" xr:uid="{2F8E47F5-1DA0-4893-A351-DAC85201AAB7}"/>
    <cellStyle name="Normal 7 15 3 4" xfId="17764" xr:uid="{3AD3EEDC-C21F-4D34-8216-E65896969745}"/>
    <cellStyle name="Normal 7 15 3 5" xfId="17765" xr:uid="{995C6C9A-1F41-4F93-A8A1-C370B18DDF75}"/>
    <cellStyle name="Normal 7 15 3 6" xfId="17766" xr:uid="{1763ACA9-E008-4296-93D5-D9A0B5855765}"/>
    <cellStyle name="Normal 7 15 3 7" xfId="17767" xr:uid="{08B4F550-BFB5-4017-AA3F-036277DE0952}"/>
    <cellStyle name="Normal 7 15 3 8" xfId="17768" xr:uid="{D897FE53-095B-49E4-B2AC-C2FC52DCC842}"/>
    <cellStyle name="Normal 7 15 3 9" xfId="17769" xr:uid="{EE9175CD-7FD7-4F52-AD56-F878FEB88C49}"/>
    <cellStyle name="Normal 7 15 4" xfId="17770" xr:uid="{BA0F7F78-5020-4586-B89B-6273DCD321A6}"/>
    <cellStyle name="Normal 7 15 4 2" xfId="17771" xr:uid="{DE3BCF3A-3F36-40F3-AF82-467F62282760}"/>
    <cellStyle name="Normal 7 15 4 2 2" xfId="17772" xr:uid="{8D4A6621-D23C-4CC5-86F5-723CAF45C395}"/>
    <cellStyle name="Normal 7 15 4 3" xfId="17773" xr:uid="{A4EA7D46-E377-4481-8D01-71CC7BB9B9DB}"/>
    <cellStyle name="Normal 7 15 4 4" xfId="17774" xr:uid="{63CB74C4-457D-44F1-AAD9-1D60DC5EE9F8}"/>
    <cellStyle name="Normal 7 15 4 5" xfId="17775" xr:uid="{A9F35D6A-0B81-468A-AB8C-C95A5D27A127}"/>
    <cellStyle name="Normal 7 15 5" xfId="17776" xr:uid="{127E9072-67C6-4787-ADF9-158385ACB58E}"/>
    <cellStyle name="Normal 7 15 5 2" xfId="17777" xr:uid="{2CABF9E7-8D5F-4E84-BF86-541AB919A853}"/>
    <cellStyle name="Normal 7 15 6" xfId="17778" xr:uid="{2E5C6AFF-E744-49E2-920E-4CDACAD89F7D}"/>
    <cellStyle name="Normal 7 15 7" xfId="17779" xr:uid="{7D520FEA-9FB4-4029-A329-E0309F8FC57B}"/>
    <cellStyle name="Normal 7 15 8" xfId="17780" xr:uid="{254ECE7E-F00D-4572-B1EF-E85B8E2FAB01}"/>
    <cellStyle name="Normal 7 15 9" xfId="17781" xr:uid="{91241070-6CC3-4303-AE56-952BB41B533F}"/>
    <cellStyle name="Normal 7 16" xfId="17782" xr:uid="{9699254C-1B41-4A21-9C56-5688E0D1D6EB}"/>
    <cellStyle name="Normal 7 16 10" xfId="17783" xr:uid="{9EFCD05C-51CF-482F-A115-4D6C6CE6D0BB}"/>
    <cellStyle name="Normal 7 16 11" xfId="17784" xr:uid="{C3C27C00-2210-45BB-862A-EBCCDFFC1D7A}"/>
    <cellStyle name="Normal 7 16 12" xfId="17785" xr:uid="{B467CC72-7EAD-43C4-84B0-78E02A0B177F}"/>
    <cellStyle name="Normal 7 16 13" xfId="17786" xr:uid="{62208674-70F9-44EB-906C-2B83A23C2649}"/>
    <cellStyle name="Normal 7 16 14" xfId="17787" xr:uid="{405DC1A2-507A-49E1-8889-052EE5E04A69}"/>
    <cellStyle name="Normal 7 16 2" xfId="17788" xr:uid="{1EB83595-520B-47D4-9CBA-63EEAA36BF8E}"/>
    <cellStyle name="Normal 7 16 2 10" xfId="17789" xr:uid="{2D1E8AEB-6DB1-47C3-9BFA-95B6363F0074}"/>
    <cellStyle name="Normal 7 16 2 11" xfId="17790" xr:uid="{F4A3875A-1129-49C2-9383-D56E47C54281}"/>
    <cellStyle name="Normal 7 16 2 12" xfId="17791" xr:uid="{2EE84EF8-81EF-45B1-A113-69C4BFDA0CC6}"/>
    <cellStyle name="Normal 7 16 2 13" xfId="17792" xr:uid="{184245EA-E388-44A9-A8BD-B78A256BA103}"/>
    <cellStyle name="Normal 7 16 2 2" xfId="17793" xr:uid="{EC518E68-8487-416A-98AD-579107DF9400}"/>
    <cellStyle name="Normal 7 16 2 2 10" xfId="17794" xr:uid="{5697A6AB-AF8D-4066-9A0B-8E4C573BE164}"/>
    <cellStyle name="Normal 7 16 2 2 11" xfId="17795" xr:uid="{41636ED8-BA2C-4B55-B772-0C4CED6842DF}"/>
    <cellStyle name="Normal 7 16 2 2 2" xfId="17796" xr:uid="{7C6D7ADF-92A6-4661-89AF-D5A3E6400325}"/>
    <cellStyle name="Normal 7 16 2 2 2 2" xfId="17797" xr:uid="{9168D595-5FBC-48E3-9DD4-8C0DB4F6F878}"/>
    <cellStyle name="Normal 7 16 2 2 2 2 2" xfId="17798" xr:uid="{11C2EF5C-2EFA-4528-84B1-795695EC3785}"/>
    <cellStyle name="Normal 7 16 2 2 2 3" xfId="17799" xr:uid="{FE01FAA1-ADD8-40FE-A0D3-3B1FA14C7F7F}"/>
    <cellStyle name="Normal 7 16 2 2 2 4" xfId="17800" xr:uid="{F3D21EA1-106D-4A33-9B54-0D77FF387E5E}"/>
    <cellStyle name="Normal 7 16 2 2 2 5" xfId="17801" xr:uid="{2AFDF9A2-0C37-4940-97E1-9E3E2D698C6F}"/>
    <cellStyle name="Normal 7 16 2 2 3" xfId="17802" xr:uid="{CDAFDA99-A59E-44BA-9BA6-A9F22BAF9010}"/>
    <cellStyle name="Normal 7 16 2 2 3 2" xfId="17803" xr:uid="{C4BB35CF-BE71-40E8-B7D5-DAC2880953EE}"/>
    <cellStyle name="Normal 7 16 2 2 4" xfId="17804" xr:uid="{D905ED65-608E-467F-AC15-052016426757}"/>
    <cellStyle name="Normal 7 16 2 2 5" xfId="17805" xr:uid="{47EC0B17-D160-40A6-9A49-06FC0D9F3253}"/>
    <cellStyle name="Normal 7 16 2 2 6" xfId="17806" xr:uid="{2A3A5FB0-CED8-447D-A912-3319562D64A1}"/>
    <cellStyle name="Normal 7 16 2 2 7" xfId="17807" xr:uid="{33091E3E-0C52-422D-A178-D3CC6DF36C8F}"/>
    <cellStyle name="Normal 7 16 2 2 8" xfId="17808" xr:uid="{D04ECD5C-494D-450F-9BF1-0FB82F154F14}"/>
    <cellStyle name="Normal 7 16 2 2 9" xfId="17809" xr:uid="{5BB79099-B209-4B73-AEF3-FEF9F29D1031}"/>
    <cellStyle name="Normal 7 16 2 3" xfId="17810" xr:uid="{1B3E2081-DB8A-4523-8974-32ADC389CE65}"/>
    <cellStyle name="Normal 7 16 2 3 2" xfId="17811" xr:uid="{F256819B-1192-47DF-838A-56D29142D5ED}"/>
    <cellStyle name="Normal 7 16 2 3 2 2" xfId="17812" xr:uid="{AC4DE66E-53F3-42C2-8424-7F51F221D4BB}"/>
    <cellStyle name="Normal 7 16 2 3 3" xfId="17813" xr:uid="{492533C7-0D91-47E2-A712-1E92D0B41833}"/>
    <cellStyle name="Normal 7 16 2 3 4" xfId="17814" xr:uid="{A884CA30-4C2A-4735-801B-CD7C76C26405}"/>
    <cellStyle name="Normal 7 16 2 3 5" xfId="17815" xr:uid="{BC35C724-03F1-44A3-86D7-C7DF81994F99}"/>
    <cellStyle name="Normal 7 16 2 4" xfId="17816" xr:uid="{06E03F7E-0605-4DD3-BD79-904214C40D68}"/>
    <cellStyle name="Normal 7 16 2 4 2" xfId="17817" xr:uid="{6C0F9B70-98C8-4500-8128-046C5BF8904D}"/>
    <cellStyle name="Normal 7 16 2 5" xfId="17818" xr:uid="{A42ABD1A-3425-44D1-9977-0A91994D999D}"/>
    <cellStyle name="Normal 7 16 2 6" xfId="17819" xr:uid="{30010617-5B4A-4D27-9B64-D269AFD37B13}"/>
    <cellStyle name="Normal 7 16 2 7" xfId="17820" xr:uid="{34EBE45A-03DE-4FF4-8C7A-47AAB309D693}"/>
    <cellStyle name="Normal 7 16 2 8" xfId="17821" xr:uid="{841AC8F6-D2D6-4D97-B31C-44932136A4BC}"/>
    <cellStyle name="Normal 7 16 2 9" xfId="17822" xr:uid="{77FFE983-54B0-481F-A63D-46CF01B64487}"/>
    <cellStyle name="Normal 7 16 3" xfId="17823" xr:uid="{A00B644D-3063-4CE5-8197-249BE9B3273D}"/>
    <cellStyle name="Normal 7 16 3 10" xfId="17824" xr:uid="{A7E7C2AF-EFFE-404F-A1F0-FACB95802D31}"/>
    <cellStyle name="Normal 7 16 3 11" xfId="17825" xr:uid="{BDC29E79-AA7B-4A31-9C70-3DE68835C066}"/>
    <cellStyle name="Normal 7 16 3 2" xfId="17826" xr:uid="{92F2ED72-C2BD-4E8E-BA74-DB85B2957E90}"/>
    <cellStyle name="Normal 7 16 3 2 2" xfId="17827" xr:uid="{EE1E6722-7934-43C1-A654-EF343A9FA965}"/>
    <cellStyle name="Normal 7 16 3 2 2 2" xfId="17828" xr:uid="{41CBF32B-A1F1-4C2D-ACD1-3222FA6EE72B}"/>
    <cellStyle name="Normal 7 16 3 2 3" xfId="17829" xr:uid="{3276AF7A-7ECF-4596-B174-5A26520F118A}"/>
    <cellStyle name="Normal 7 16 3 2 4" xfId="17830" xr:uid="{05561463-4E05-43DE-81CF-E352DF35257D}"/>
    <cellStyle name="Normal 7 16 3 2 5" xfId="17831" xr:uid="{552A3757-2655-460A-90AA-9FAC809CB37A}"/>
    <cellStyle name="Normal 7 16 3 3" xfId="17832" xr:uid="{A6BD1ECA-1AAB-48DC-A5FD-91F5DDCC8BB1}"/>
    <cellStyle name="Normal 7 16 3 3 2" xfId="17833" xr:uid="{ADC2D533-0A6E-46E6-A253-A55038C9F9FE}"/>
    <cellStyle name="Normal 7 16 3 4" xfId="17834" xr:uid="{8E4A9772-A64C-4293-888A-2BB035900C6B}"/>
    <cellStyle name="Normal 7 16 3 5" xfId="17835" xr:uid="{21186CD0-6FA1-4514-905A-BAE139D168B4}"/>
    <cellStyle name="Normal 7 16 3 6" xfId="17836" xr:uid="{5ACD5B6B-F5ED-44A9-9632-CBAA1D7C916B}"/>
    <cellStyle name="Normal 7 16 3 7" xfId="17837" xr:uid="{6427EDBB-2200-4732-8F32-5F17E12123DC}"/>
    <cellStyle name="Normal 7 16 3 8" xfId="17838" xr:uid="{09927C13-330C-4B21-B634-661F79691251}"/>
    <cellStyle name="Normal 7 16 3 9" xfId="17839" xr:uid="{C60D6537-BBBD-45CA-A349-17B902DE0207}"/>
    <cellStyle name="Normal 7 16 4" xfId="17840" xr:uid="{8C776C24-D60E-4195-93D7-8E1017500437}"/>
    <cellStyle name="Normal 7 16 4 2" xfId="17841" xr:uid="{0931A8C1-FBD2-42F7-927E-74E2CD38A237}"/>
    <cellStyle name="Normal 7 16 4 2 2" xfId="17842" xr:uid="{9C6FDE1B-6744-465B-BF5F-442E5482D42E}"/>
    <cellStyle name="Normal 7 16 4 3" xfId="17843" xr:uid="{C7D03219-98FB-4D9A-8DAD-B4C1F6746918}"/>
    <cellStyle name="Normal 7 16 4 4" xfId="17844" xr:uid="{DF6CD6A3-FB1E-444A-8E37-59AA5E26CE19}"/>
    <cellStyle name="Normal 7 16 4 5" xfId="17845" xr:uid="{FEDCF282-3C35-4328-9EF5-B9AFDB06A7EB}"/>
    <cellStyle name="Normal 7 16 5" xfId="17846" xr:uid="{AAFA0B0D-E450-4845-B960-536D328F422A}"/>
    <cellStyle name="Normal 7 16 5 2" xfId="17847" xr:uid="{90D0F886-9ABA-4837-ADBB-DB4E7376D424}"/>
    <cellStyle name="Normal 7 16 6" xfId="17848" xr:uid="{CEA0BB9C-296E-4E19-A8AA-AE630718333E}"/>
    <cellStyle name="Normal 7 16 7" xfId="17849" xr:uid="{8FBB69E3-7A15-4EBC-AA9C-D731F40282B2}"/>
    <cellStyle name="Normal 7 16 8" xfId="17850" xr:uid="{E29B6C46-19AF-4133-A06E-5B32CC7BE116}"/>
    <cellStyle name="Normal 7 16 9" xfId="17851" xr:uid="{FAF83882-3053-4DA9-8E04-AD864BEB5761}"/>
    <cellStyle name="Normal 7 17" xfId="17852" xr:uid="{0191E3F6-515F-4099-9028-B90EEE269395}"/>
    <cellStyle name="Normal 7 17 10" xfId="17853" xr:uid="{1AB531D8-F83F-451A-AD87-7082246A059E}"/>
    <cellStyle name="Normal 7 17 11" xfId="17854" xr:uid="{A8898B6B-6A35-4C33-95B2-4BE77F6E0279}"/>
    <cellStyle name="Normal 7 17 12" xfId="17855" xr:uid="{0A4C5E8C-0CC4-4959-A84E-3B82EE5F4DD5}"/>
    <cellStyle name="Normal 7 17 13" xfId="17856" xr:uid="{EE5AAC94-4FE7-4FE8-B359-21320815B2D2}"/>
    <cellStyle name="Normal 7 17 14" xfId="17857" xr:uid="{3313906E-5E3E-4D99-9836-E8D7636B2DF8}"/>
    <cellStyle name="Normal 7 17 2" xfId="17858" xr:uid="{CA9C32D9-42C9-45C4-941D-137118A91CCC}"/>
    <cellStyle name="Normal 7 17 2 10" xfId="17859" xr:uid="{DC913A30-173C-4C35-9C2D-8155276D95D3}"/>
    <cellStyle name="Normal 7 17 2 11" xfId="17860" xr:uid="{9E2025D1-8382-4438-B83C-03E6922D2C96}"/>
    <cellStyle name="Normal 7 17 2 12" xfId="17861" xr:uid="{48887063-A521-4FD9-88FD-B584209AEDD7}"/>
    <cellStyle name="Normal 7 17 2 13" xfId="17862" xr:uid="{BEF8BCF7-F45D-431C-8F2E-D74003737994}"/>
    <cellStyle name="Normal 7 17 2 2" xfId="17863" xr:uid="{45A755BA-B23A-4020-B2AA-653555313C38}"/>
    <cellStyle name="Normal 7 17 2 2 10" xfId="17864" xr:uid="{1D437DC9-B790-429C-A24D-28675DCD9E0D}"/>
    <cellStyle name="Normal 7 17 2 2 11" xfId="17865" xr:uid="{C246C34E-BC9D-4651-91FD-F801280099A5}"/>
    <cellStyle name="Normal 7 17 2 2 2" xfId="17866" xr:uid="{5FA11DBC-0A81-42AB-A4B3-E1EFCF48EADD}"/>
    <cellStyle name="Normal 7 17 2 2 2 2" xfId="17867" xr:uid="{4DA76C12-E514-48E7-AE38-8116801EADA8}"/>
    <cellStyle name="Normal 7 17 2 2 2 2 2" xfId="17868" xr:uid="{8613C2ED-0701-45F2-9407-3269827F17DB}"/>
    <cellStyle name="Normal 7 17 2 2 2 3" xfId="17869" xr:uid="{6D68F381-F4B0-4EC3-9B6B-E41817155C69}"/>
    <cellStyle name="Normal 7 17 2 2 2 4" xfId="17870" xr:uid="{E8C0E6FB-0520-4443-ADBD-F88233919037}"/>
    <cellStyle name="Normal 7 17 2 2 2 5" xfId="17871" xr:uid="{DA7D0EB5-E21A-4E54-9C11-928C07D35345}"/>
    <cellStyle name="Normal 7 17 2 2 3" xfId="17872" xr:uid="{E17A1ACD-6529-4C65-AE46-981564586629}"/>
    <cellStyle name="Normal 7 17 2 2 3 2" xfId="17873" xr:uid="{33F51134-EE00-4F23-82F1-F3CB61A6E8F1}"/>
    <cellStyle name="Normal 7 17 2 2 4" xfId="17874" xr:uid="{47D471AF-F7CB-482B-95B1-30FEBC3AEF0D}"/>
    <cellStyle name="Normal 7 17 2 2 5" xfId="17875" xr:uid="{7DF8B4E8-859A-42CB-B427-08F4AFC4BF53}"/>
    <cellStyle name="Normal 7 17 2 2 6" xfId="17876" xr:uid="{FBA338A5-A5B1-42AC-9AD4-BE1F39F7370B}"/>
    <cellStyle name="Normal 7 17 2 2 7" xfId="17877" xr:uid="{859682C9-EFC5-43FA-BDF3-963C704F3ACA}"/>
    <cellStyle name="Normal 7 17 2 2 8" xfId="17878" xr:uid="{3A1EF50C-9ABE-4663-B00A-B0C423466FCA}"/>
    <cellStyle name="Normal 7 17 2 2 9" xfId="17879" xr:uid="{FBF2C3BF-AB78-4974-898A-2CF3CC2BD70D}"/>
    <cellStyle name="Normal 7 17 2 3" xfId="17880" xr:uid="{1C5B2310-D2ED-4C66-AC02-C51C337EA01A}"/>
    <cellStyle name="Normal 7 17 2 3 2" xfId="17881" xr:uid="{CC412C41-5B11-4872-86E0-1CBCA069B523}"/>
    <cellStyle name="Normal 7 17 2 3 2 2" xfId="17882" xr:uid="{9B3C4CBB-2DD7-491A-A180-A8294360F7DB}"/>
    <cellStyle name="Normal 7 17 2 3 3" xfId="17883" xr:uid="{2B45B907-674F-4E5D-96C9-1BF643C002CC}"/>
    <cellStyle name="Normal 7 17 2 3 4" xfId="17884" xr:uid="{37D0F843-630E-4EC5-B3B6-5EF29A0753FB}"/>
    <cellStyle name="Normal 7 17 2 3 5" xfId="17885" xr:uid="{86F8906D-216D-4C48-8F50-75D8004DE35B}"/>
    <cellStyle name="Normal 7 17 2 4" xfId="17886" xr:uid="{8E050A0D-8E5A-4840-98EA-01D62DFE6285}"/>
    <cellStyle name="Normal 7 17 2 4 2" xfId="17887" xr:uid="{0F0C13E5-4450-4D3C-8DAB-C12BE2341C54}"/>
    <cellStyle name="Normal 7 17 2 5" xfId="17888" xr:uid="{412B62BF-8FDF-46EA-8A16-8ADF9A88FD11}"/>
    <cellStyle name="Normal 7 17 2 6" xfId="17889" xr:uid="{C77F0F02-15FB-4C92-AFE5-5FB0E8647DE3}"/>
    <cellStyle name="Normal 7 17 2 7" xfId="17890" xr:uid="{8D3395C1-B22C-498C-8C09-66A715EBEFC8}"/>
    <cellStyle name="Normal 7 17 2 8" xfId="17891" xr:uid="{ED154B31-29C0-41F9-83E2-940B6E299C78}"/>
    <cellStyle name="Normal 7 17 2 9" xfId="17892" xr:uid="{73EAAE8A-CB48-4F97-8141-5042F3A2E1E3}"/>
    <cellStyle name="Normal 7 17 3" xfId="17893" xr:uid="{A0530C3A-7EBD-4A77-8214-8768AAAF9C79}"/>
    <cellStyle name="Normal 7 17 3 10" xfId="17894" xr:uid="{F4C47391-06E7-4A1E-84C4-28E43AD7D666}"/>
    <cellStyle name="Normal 7 17 3 11" xfId="17895" xr:uid="{7360EAB8-CBEC-4803-898D-3CA127B06A41}"/>
    <cellStyle name="Normal 7 17 3 2" xfId="17896" xr:uid="{F50A022A-D656-4339-8C4B-A97B3E131D98}"/>
    <cellStyle name="Normal 7 17 3 2 2" xfId="17897" xr:uid="{EE86A91F-A319-42DE-B9E7-E2E3C8360421}"/>
    <cellStyle name="Normal 7 17 3 2 2 2" xfId="17898" xr:uid="{E0FB0477-DD17-4726-B60D-BF68EFF299EC}"/>
    <cellStyle name="Normal 7 17 3 2 3" xfId="17899" xr:uid="{7839CEAD-2E63-49EB-AABB-D43A9AA0AB05}"/>
    <cellStyle name="Normal 7 17 3 2 4" xfId="17900" xr:uid="{B1A8B5E3-6FF0-43B0-BC88-4C6A11FAC7BF}"/>
    <cellStyle name="Normal 7 17 3 2 5" xfId="17901" xr:uid="{8B557069-4756-4D0F-AA0E-88EB718787D6}"/>
    <cellStyle name="Normal 7 17 3 3" xfId="17902" xr:uid="{854DB236-8A96-4A03-A670-9ACFADFDC7FF}"/>
    <cellStyle name="Normal 7 17 3 3 2" xfId="17903" xr:uid="{545EC387-7241-4E7C-8A35-9AE4C9A8A95B}"/>
    <cellStyle name="Normal 7 17 3 4" xfId="17904" xr:uid="{1FEFA3C3-FF9A-408B-9A8F-F8DBAE4A6252}"/>
    <cellStyle name="Normal 7 17 3 5" xfId="17905" xr:uid="{A0443C81-52EB-47E9-9A70-6BC1DD2AEF17}"/>
    <cellStyle name="Normal 7 17 3 6" xfId="17906" xr:uid="{ED874247-9F37-4EA1-ABAA-685BB76F4976}"/>
    <cellStyle name="Normal 7 17 3 7" xfId="17907" xr:uid="{B8D81ABE-6DB9-4245-B892-71FA09977117}"/>
    <cellStyle name="Normal 7 17 3 8" xfId="17908" xr:uid="{656DE4A9-5E2A-43B0-BD77-529FAD561DF0}"/>
    <cellStyle name="Normal 7 17 3 9" xfId="17909" xr:uid="{2ECC23A9-E0A7-45C5-859D-3A63F39AEE55}"/>
    <cellStyle name="Normal 7 17 4" xfId="17910" xr:uid="{FCA4B453-5531-4518-A5F0-1FD27D4D8150}"/>
    <cellStyle name="Normal 7 17 4 2" xfId="17911" xr:uid="{FC73D9D5-D7EF-4660-9CAD-39EA1E5B5032}"/>
    <cellStyle name="Normal 7 17 4 2 2" xfId="17912" xr:uid="{67E06CF1-324A-463E-AE7B-1C0FD0160791}"/>
    <cellStyle name="Normal 7 17 4 3" xfId="17913" xr:uid="{8E516739-064D-4274-9F92-D36EBCA6386F}"/>
    <cellStyle name="Normal 7 17 4 4" xfId="17914" xr:uid="{D381E532-C999-46A0-B3A2-1FEA9948E273}"/>
    <cellStyle name="Normal 7 17 4 5" xfId="17915" xr:uid="{DA162066-E9BC-4555-BE9E-833743586E24}"/>
    <cellStyle name="Normal 7 17 5" xfId="17916" xr:uid="{EDACD0F4-DEB7-4E24-ADB7-78DEE8D32B5F}"/>
    <cellStyle name="Normal 7 17 5 2" xfId="17917" xr:uid="{D001DC51-08E0-4DAA-AF76-59E389664F6E}"/>
    <cellStyle name="Normal 7 17 6" xfId="17918" xr:uid="{F4945C92-FF95-46F8-BAF2-418F1D47C2C7}"/>
    <cellStyle name="Normal 7 17 7" xfId="17919" xr:uid="{F0DDA53B-FE40-4201-A0DA-D4794459B1AA}"/>
    <cellStyle name="Normal 7 17 8" xfId="17920" xr:uid="{13CE2BD2-515D-47E3-B8FE-C0C96750CB3A}"/>
    <cellStyle name="Normal 7 17 9" xfId="17921" xr:uid="{322E12E3-405B-4C1E-82FB-DC36EC4F8FE6}"/>
    <cellStyle name="Normal 7 18" xfId="17922" xr:uid="{88AA0C0F-D3C4-415B-9002-5347E73887A2}"/>
    <cellStyle name="Normal 7 18 10" xfId="17923" xr:uid="{8524BEAB-5D5A-451D-A9A2-BB156E125459}"/>
    <cellStyle name="Normal 7 18 11" xfId="17924" xr:uid="{DAAB8AC1-637A-492D-9F8F-31ACBACC7F13}"/>
    <cellStyle name="Normal 7 18 12" xfId="17925" xr:uid="{187F1F9E-4B35-4F89-9BDA-23675217FFA7}"/>
    <cellStyle name="Normal 7 18 13" xfId="17926" xr:uid="{43793647-0D2F-409E-8D01-DBD8F1BAC776}"/>
    <cellStyle name="Normal 7 18 14" xfId="17927" xr:uid="{AAEC395E-5CF8-4F6D-B24C-0EAAF90C4800}"/>
    <cellStyle name="Normal 7 18 2" xfId="17928" xr:uid="{CA3EC507-2CEC-4569-8F85-ED7E29088CB6}"/>
    <cellStyle name="Normal 7 18 2 10" xfId="17929" xr:uid="{D051DBFC-1FDD-4859-8CEC-3C139C07152C}"/>
    <cellStyle name="Normal 7 18 2 11" xfId="17930" xr:uid="{6F3B330F-F79A-436D-BF7C-F74C4FBF3ADB}"/>
    <cellStyle name="Normal 7 18 2 12" xfId="17931" xr:uid="{4C999139-F92B-4092-B56C-ADECB1916D5F}"/>
    <cellStyle name="Normal 7 18 2 13" xfId="17932" xr:uid="{D19C8116-823F-45F2-AC43-3E9F2FA73DDA}"/>
    <cellStyle name="Normal 7 18 2 2" xfId="17933" xr:uid="{87A01553-9B04-41DB-B444-ED59E707B679}"/>
    <cellStyle name="Normal 7 18 2 2 10" xfId="17934" xr:uid="{F6A74654-BB64-445D-84AE-50CFA178A71D}"/>
    <cellStyle name="Normal 7 18 2 2 11" xfId="17935" xr:uid="{668D1563-7BCA-422E-BCD2-17BDDA67C3AD}"/>
    <cellStyle name="Normal 7 18 2 2 2" xfId="17936" xr:uid="{4F251464-F261-4B55-AC2E-2E6DA16C4B84}"/>
    <cellStyle name="Normal 7 18 2 2 2 2" xfId="17937" xr:uid="{66C1BA33-F8B9-493C-A464-83DFC2A05A84}"/>
    <cellStyle name="Normal 7 18 2 2 2 2 2" xfId="17938" xr:uid="{F9A1E15C-86D0-4DBB-8CF9-D89C682FEC6F}"/>
    <cellStyle name="Normal 7 18 2 2 2 3" xfId="17939" xr:uid="{384694C3-EBBB-4035-A32D-714579DB47BF}"/>
    <cellStyle name="Normal 7 18 2 2 2 4" xfId="17940" xr:uid="{9AB65D89-E71C-4D54-8CD7-080A4DB6988E}"/>
    <cellStyle name="Normal 7 18 2 2 2 5" xfId="17941" xr:uid="{BAE20AAA-6DC9-4C90-B7C6-84DA4842F859}"/>
    <cellStyle name="Normal 7 18 2 2 3" xfId="17942" xr:uid="{91934336-A1F3-4A1A-98B3-34B33606025B}"/>
    <cellStyle name="Normal 7 18 2 2 3 2" xfId="17943" xr:uid="{70F2E89F-31CF-44D3-98EF-EF2A12A171A9}"/>
    <cellStyle name="Normal 7 18 2 2 4" xfId="17944" xr:uid="{03152D80-E9BB-4998-A296-5ECE3C358245}"/>
    <cellStyle name="Normal 7 18 2 2 5" xfId="17945" xr:uid="{A721B2F6-CD45-4F5B-B0F9-1929FE0488DB}"/>
    <cellStyle name="Normal 7 18 2 2 6" xfId="17946" xr:uid="{A48A339A-ED22-456D-98C5-2ED9B95E8E5E}"/>
    <cellStyle name="Normal 7 18 2 2 7" xfId="17947" xr:uid="{1CE9D796-4CF8-4A63-85FB-0E9960B07D0C}"/>
    <cellStyle name="Normal 7 18 2 2 8" xfId="17948" xr:uid="{5CA43401-8414-486E-8EDB-E634E7E2BA5E}"/>
    <cellStyle name="Normal 7 18 2 2 9" xfId="17949" xr:uid="{A7AB73AA-73C2-4363-914C-820CDD7165E6}"/>
    <cellStyle name="Normal 7 18 2 3" xfId="17950" xr:uid="{C96AE6A5-2F74-4D98-9B6A-C72A285A3A85}"/>
    <cellStyle name="Normal 7 18 2 3 2" xfId="17951" xr:uid="{F936BB73-87F2-4D3E-9DD0-E33F0675E8C8}"/>
    <cellStyle name="Normal 7 18 2 3 2 2" xfId="17952" xr:uid="{CAE57994-37FD-4A62-94E8-51CDAB971EBE}"/>
    <cellStyle name="Normal 7 18 2 3 3" xfId="17953" xr:uid="{47A53262-43DD-4691-8CFE-980D3B7CA788}"/>
    <cellStyle name="Normal 7 18 2 3 4" xfId="17954" xr:uid="{CA7D5F2F-C0D7-4FE5-AA94-FDAF9A20B8EF}"/>
    <cellStyle name="Normal 7 18 2 3 5" xfId="17955" xr:uid="{FF0984D1-812E-4D2D-A9CD-1E8040B238A6}"/>
    <cellStyle name="Normal 7 18 2 4" xfId="17956" xr:uid="{181BCC43-E709-4EEF-AECF-51C5ABF10841}"/>
    <cellStyle name="Normal 7 18 2 4 2" xfId="17957" xr:uid="{45AAFF27-5C24-4F82-A501-93ECFFA25ACF}"/>
    <cellStyle name="Normal 7 18 2 5" xfId="17958" xr:uid="{AF99913D-10A8-4517-B2F5-B2558D6A8346}"/>
    <cellStyle name="Normal 7 18 2 6" xfId="17959" xr:uid="{053DE9D9-4D61-4813-AC41-4AF4C0BF3D0D}"/>
    <cellStyle name="Normal 7 18 2 7" xfId="17960" xr:uid="{B48A6F9A-BDCB-465F-AFD7-5F47B60FD410}"/>
    <cellStyle name="Normal 7 18 2 8" xfId="17961" xr:uid="{7E4BCD2F-84D6-40A9-A54F-5CC645ECE97C}"/>
    <cellStyle name="Normal 7 18 2 9" xfId="17962" xr:uid="{7436ED0A-7996-4904-9E39-0B121A595B1C}"/>
    <cellStyle name="Normal 7 18 3" xfId="17963" xr:uid="{3C6DB7CE-C489-4D11-B7E9-21F0340EE1D1}"/>
    <cellStyle name="Normal 7 18 3 10" xfId="17964" xr:uid="{B49C32C2-D1DE-48A9-BA15-49905575D49E}"/>
    <cellStyle name="Normal 7 18 3 11" xfId="17965" xr:uid="{F7F35E56-F514-4BBC-8264-0DFA0A6BC948}"/>
    <cellStyle name="Normal 7 18 3 2" xfId="17966" xr:uid="{867016F3-76C1-4218-94F5-9288D0595590}"/>
    <cellStyle name="Normal 7 18 3 2 2" xfId="17967" xr:uid="{7FD38193-2BBF-43E2-8DB7-55C44CA84010}"/>
    <cellStyle name="Normal 7 18 3 2 2 2" xfId="17968" xr:uid="{351929E0-7F1D-4B01-AB68-FD2C2545BEED}"/>
    <cellStyle name="Normal 7 18 3 2 3" xfId="17969" xr:uid="{D3598CAD-4F08-482A-8A6A-B1146CC02BBD}"/>
    <cellStyle name="Normal 7 18 3 2 4" xfId="17970" xr:uid="{39EBA1E3-F48C-425F-9CAE-B26ADA765E9E}"/>
    <cellStyle name="Normal 7 18 3 2 5" xfId="17971" xr:uid="{F084C5B8-8D36-4698-BC6A-DBDB1E0AA05E}"/>
    <cellStyle name="Normal 7 18 3 3" xfId="17972" xr:uid="{63BBCE73-66EB-4998-9840-FAB2308A0AE0}"/>
    <cellStyle name="Normal 7 18 3 3 2" xfId="17973" xr:uid="{19F0FACB-3193-46A5-AA96-52C594F1282F}"/>
    <cellStyle name="Normal 7 18 3 4" xfId="17974" xr:uid="{8DFAECAA-F9DA-45A1-B074-D039090180F4}"/>
    <cellStyle name="Normal 7 18 3 5" xfId="17975" xr:uid="{3AEA5EB4-963F-4FA8-91F7-D9EE83BDA862}"/>
    <cellStyle name="Normal 7 18 3 6" xfId="17976" xr:uid="{FA45719B-5ABD-4DD7-8C99-986349C62392}"/>
    <cellStyle name="Normal 7 18 3 7" xfId="17977" xr:uid="{967F5F54-8C13-4944-A98A-370531BAEC8F}"/>
    <cellStyle name="Normal 7 18 3 8" xfId="17978" xr:uid="{AA9D8915-599C-4F9F-A361-26DD8E09F7D8}"/>
    <cellStyle name="Normal 7 18 3 9" xfId="17979" xr:uid="{4A7A1A5E-0AC5-4DE7-BD37-51A1671B64E5}"/>
    <cellStyle name="Normal 7 18 4" xfId="17980" xr:uid="{20A2B5B8-4A5E-46DF-BC09-8A1C2DFB2F84}"/>
    <cellStyle name="Normal 7 18 4 2" xfId="17981" xr:uid="{ADF9C523-C0FC-4288-AB9C-DE02529EA340}"/>
    <cellStyle name="Normal 7 18 4 2 2" xfId="17982" xr:uid="{46F3CC24-070D-4B43-A3FF-97046C3BF479}"/>
    <cellStyle name="Normal 7 18 4 3" xfId="17983" xr:uid="{F37D5C2F-69AB-41D6-99BF-1A3101DFF768}"/>
    <cellStyle name="Normal 7 18 4 4" xfId="17984" xr:uid="{95087B4E-9F29-49BF-A495-509AA2CF4E18}"/>
    <cellStyle name="Normal 7 18 4 5" xfId="17985" xr:uid="{5DA205D7-6C68-414F-90FD-62475BAC3DDA}"/>
    <cellStyle name="Normal 7 18 5" xfId="17986" xr:uid="{A3A1A965-EA52-43A0-A732-A1C6EAA7CD30}"/>
    <cellStyle name="Normal 7 18 5 2" xfId="17987" xr:uid="{953BCC41-C7F1-4F90-95AA-3CAB352A0DE7}"/>
    <cellStyle name="Normal 7 18 6" xfId="17988" xr:uid="{44E80BE3-05CE-4B3F-86B6-F8CEE94BC767}"/>
    <cellStyle name="Normal 7 18 7" xfId="17989" xr:uid="{D6B65C5E-4CD6-487F-9504-C8EA8D093230}"/>
    <cellStyle name="Normal 7 18 8" xfId="17990" xr:uid="{91594585-C418-4B83-8CA6-EBD566BAEE9B}"/>
    <cellStyle name="Normal 7 18 9" xfId="17991" xr:uid="{E8051F01-36BB-4CED-BB35-1280B0280946}"/>
    <cellStyle name="Normal 7 19" xfId="17992" xr:uid="{3FD35B4F-5391-4C0B-9561-A93ED126739A}"/>
    <cellStyle name="Normal 7 19 10" xfId="17993" xr:uid="{F860EAFC-A5A1-4B97-B586-BD96CC325BB7}"/>
    <cellStyle name="Normal 7 19 11" xfId="17994" xr:uid="{3916E074-CD75-4C36-B0B8-28F3C4FAF900}"/>
    <cellStyle name="Normal 7 19 12" xfId="17995" xr:uid="{E03A3895-BAFD-4EDB-8B2C-5962D2179884}"/>
    <cellStyle name="Normal 7 19 13" xfId="17996" xr:uid="{765047BD-D2AA-47FC-9D49-07EF94FE3EA4}"/>
    <cellStyle name="Normal 7 19 14" xfId="17997" xr:uid="{7F311DF3-8021-443D-A3EE-8081DB05C210}"/>
    <cellStyle name="Normal 7 19 2" xfId="17998" xr:uid="{B375609A-DDB2-4F66-B459-0E7EA98AF96D}"/>
    <cellStyle name="Normal 7 19 2 10" xfId="17999" xr:uid="{3B9D4D0D-EC67-4013-A1EA-8C3684978865}"/>
    <cellStyle name="Normal 7 19 2 11" xfId="18000" xr:uid="{E66ABC85-21E9-4B98-8AB6-6081E3B1190E}"/>
    <cellStyle name="Normal 7 19 2 12" xfId="18001" xr:uid="{6E0AFA8E-7F90-4B6A-AB76-6AB5DA5A574E}"/>
    <cellStyle name="Normal 7 19 2 13" xfId="18002" xr:uid="{85B1B692-D755-46FB-9BFE-F7AB7C7CE89D}"/>
    <cellStyle name="Normal 7 19 2 2" xfId="18003" xr:uid="{01752AB8-FA71-4D90-9AB6-8BA88FFBB7FB}"/>
    <cellStyle name="Normal 7 19 2 2 10" xfId="18004" xr:uid="{04BF3F27-3173-476C-A441-F5D3D4AF631B}"/>
    <cellStyle name="Normal 7 19 2 2 11" xfId="18005" xr:uid="{1B894D94-F2D4-45E3-8546-91A15A2FE721}"/>
    <cellStyle name="Normal 7 19 2 2 2" xfId="18006" xr:uid="{7A26EA83-0351-464C-B764-B273932DBB2E}"/>
    <cellStyle name="Normal 7 19 2 2 2 2" xfId="18007" xr:uid="{27AD8CA4-5FCA-4DFC-B3BC-D4E31C9B1EB9}"/>
    <cellStyle name="Normal 7 19 2 2 2 2 2" xfId="18008" xr:uid="{7B0AE656-8F7B-41A2-B3DE-7B43CCC57D5F}"/>
    <cellStyle name="Normal 7 19 2 2 2 3" xfId="18009" xr:uid="{4E17CDE9-2F40-4DAA-A675-0309DB1D7182}"/>
    <cellStyle name="Normal 7 19 2 2 2 4" xfId="18010" xr:uid="{FE2084C8-76F4-44F1-ACAC-2D26CC70EFD7}"/>
    <cellStyle name="Normal 7 19 2 2 2 5" xfId="18011" xr:uid="{71E0206A-6524-4DD8-B90E-F4AE5F1085D2}"/>
    <cellStyle name="Normal 7 19 2 2 3" xfId="18012" xr:uid="{01BE0CF3-E62F-4F13-A972-78936387E4FE}"/>
    <cellStyle name="Normal 7 19 2 2 3 2" xfId="18013" xr:uid="{CDB36FEA-F8B1-40EE-B78E-EB775C71F594}"/>
    <cellStyle name="Normal 7 19 2 2 4" xfId="18014" xr:uid="{37B7F8DA-8974-4887-86FD-7FAAED5CDE67}"/>
    <cellStyle name="Normal 7 19 2 2 5" xfId="18015" xr:uid="{CC270658-6201-4480-851F-6351673B179D}"/>
    <cellStyle name="Normal 7 19 2 2 6" xfId="18016" xr:uid="{251F3FC6-D10D-4E5F-B3FA-BBC6D34776B3}"/>
    <cellStyle name="Normal 7 19 2 2 7" xfId="18017" xr:uid="{FB8C1843-A671-44F7-A0D3-AE35DD7A5780}"/>
    <cellStyle name="Normal 7 19 2 2 8" xfId="18018" xr:uid="{B23F6C77-4F12-4B58-8770-466252D1A5FE}"/>
    <cellStyle name="Normal 7 19 2 2 9" xfId="18019" xr:uid="{8DA0F128-17A3-4F2C-AB57-6FE44C974B5B}"/>
    <cellStyle name="Normal 7 19 2 3" xfId="18020" xr:uid="{5376BE64-6381-4E87-95B5-76C6B7E211FA}"/>
    <cellStyle name="Normal 7 19 2 3 2" xfId="18021" xr:uid="{37D07D00-7010-47F8-9EFB-EB66EFC731B1}"/>
    <cellStyle name="Normal 7 19 2 3 2 2" xfId="18022" xr:uid="{A3647A0E-C1C1-4B53-A617-187BC2ED59E8}"/>
    <cellStyle name="Normal 7 19 2 3 3" xfId="18023" xr:uid="{29E3C60F-031E-4EA7-BCC1-4BF7DBEE3E08}"/>
    <cellStyle name="Normal 7 19 2 3 4" xfId="18024" xr:uid="{AEC1E2BC-C741-479B-8879-70545C0FE8B3}"/>
    <cellStyle name="Normal 7 19 2 3 5" xfId="18025" xr:uid="{6C778626-0272-41EB-AFC9-39FFDFBA39C3}"/>
    <cellStyle name="Normal 7 19 2 4" xfId="18026" xr:uid="{3B8158DB-3A79-4C56-8CB7-A87D800D3468}"/>
    <cellStyle name="Normal 7 19 2 4 2" xfId="18027" xr:uid="{984987F9-04BD-4B65-B3A5-4CA9C88C58C4}"/>
    <cellStyle name="Normal 7 19 2 5" xfId="18028" xr:uid="{EFF0C154-C725-47DD-891F-C552AF47470D}"/>
    <cellStyle name="Normal 7 19 2 6" xfId="18029" xr:uid="{142218B6-0542-4856-B6AA-0C4101295257}"/>
    <cellStyle name="Normal 7 19 2 7" xfId="18030" xr:uid="{2BEF03BB-1409-44B8-9950-5551A299D2D8}"/>
    <cellStyle name="Normal 7 19 2 8" xfId="18031" xr:uid="{B28151BE-24FA-486E-BF51-A5E7878FF72E}"/>
    <cellStyle name="Normal 7 19 2 9" xfId="18032" xr:uid="{09BCAEA5-5733-403F-8A19-2136578755F0}"/>
    <cellStyle name="Normal 7 19 3" xfId="18033" xr:uid="{1324FDC0-FF8E-4D1A-8164-EBC2C898CC9D}"/>
    <cellStyle name="Normal 7 19 3 10" xfId="18034" xr:uid="{88C61699-97AE-410E-A13C-F29D9480EEB8}"/>
    <cellStyle name="Normal 7 19 3 11" xfId="18035" xr:uid="{F372DD1E-B5C8-41F3-9D9B-231D33359823}"/>
    <cellStyle name="Normal 7 19 3 2" xfId="18036" xr:uid="{D8A47979-E2C3-47F8-ABF6-BF716BF68D4C}"/>
    <cellStyle name="Normal 7 19 3 2 2" xfId="18037" xr:uid="{447E2EF1-9C06-4C9F-9EF1-64D20FB0C036}"/>
    <cellStyle name="Normal 7 19 3 2 2 2" xfId="18038" xr:uid="{4B6AD8A7-FDE4-430D-A00A-6A1BE2C86767}"/>
    <cellStyle name="Normal 7 19 3 2 3" xfId="18039" xr:uid="{D63386D6-C7C0-4796-9C1D-814F61D2E31E}"/>
    <cellStyle name="Normal 7 19 3 2 4" xfId="18040" xr:uid="{C02467C7-473E-4BB3-8EFE-47212CCFECD7}"/>
    <cellStyle name="Normal 7 19 3 2 5" xfId="18041" xr:uid="{6AFDCF10-F2BF-4275-B3C9-D75770A9C243}"/>
    <cellStyle name="Normal 7 19 3 3" xfId="18042" xr:uid="{AA267FC8-E06E-4B92-BD4A-9320F8E6F968}"/>
    <cellStyle name="Normal 7 19 3 3 2" xfId="18043" xr:uid="{ABBA5A92-AF53-42F8-8CAA-2A42FC383D39}"/>
    <cellStyle name="Normal 7 19 3 4" xfId="18044" xr:uid="{8D7E48B1-2A16-4A29-86BA-7FAFDA0C9449}"/>
    <cellStyle name="Normal 7 19 3 5" xfId="18045" xr:uid="{EDA0000C-238A-4651-B246-BCADE6D6C115}"/>
    <cellStyle name="Normal 7 19 3 6" xfId="18046" xr:uid="{1F40BC16-1823-46E4-9234-6ACA392A2E6D}"/>
    <cellStyle name="Normal 7 19 3 7" xfId="18047" xr:uid="{18B0BB6E-BEA8-4289-AD5B-1CAB7D14935C}"/>
    <cellStyle name="Normal 7 19 3 8" xfId="18048" xr:uid="{5DB6531A-3855-4A88-A227-E66DB1A07BA9}"/>
    <cellStyle name="Normal 7 19 3 9" xfId="18049" xr:uid="{06E9F143-DAC6-4927-A816-3938F80C7488}"/>
    <cellStyle name="Normal 7 19 4" xfId="18050" xr:uid="{0544361F-7FAE-496E-A5A4-6D1ED75D2553}"/>
    <cellStyle name="Normal 7 19 4 2" xfId="18051" xr:uid="{91FF8169-0C8C-4059-96F0-78073C096F97}"/>
    <cellStyle name="Normal 7 19 4 2 2" xfId="18052" xr:uid="{ED90FDCE-1FA9-4775-8309-A6CB297887DE}"/>
    <cellStyle name="Normal 7 19 4 3" xfId="18053" xr:uid="{98D81E4E-FA07-4CF3-9F0D-EF8EB590B3C0}"/>
    <cellStyle name="Normal 7 19 4 4" xfId="18054" xr:uid="{1FD761A0-8189-4877-B539-9F48EC5748FC}"/>
    <cellStyle name="Normal 7 19 4 5" xfId="18055" xr:uid="{DBF192F6-EE74-4C09-9E62-50126D296A4D}"/>
    <cellStyle name="Normal 7 19 5" xfId="18056" xr:uid="{5B2F9CFE-6A49-482D-AACC-6FABD7A7CA9F}"/>
    <cellStyle name="Normal 7 19 5 2" xfId="18057" xr:uid="{1439C89C-49F4-4A13-8F51-D0836F6606FD}"/>
    <cellStyle name="Normal 7 19 6" xfId="18058" xr:uid="{20FA0C4C-7809-49B8-A4B0-8A310740AD4A}"/>
    <cellStyle name="Normal 7 19 7" xfId="18059" xr:uid="{C5982CBE-821B-4351-95CD-B1D699EEE2DF}"/>
    <cellStyle name="Normal 7 19 8" xfId="18060" xr:uid="{27C8EBE7-B476-467F-9FAB-19E57E1EB3C7}"/>
    <cellStyle name="Normal 7 19 9" xfId="18061" xr:uid="{C0342E71-C0AA-4245-B3E4-B9E873AAAD2E}"/>
    <cellStyle name="Normal 7 2" xfId="18062" xr:uid="{6B8FF8DD-7517-4633-B875-B9B7AFC6ECB0}"/>
    <cellStyle name="Normal 7 2 10" xfId="18063" xr:uid="{ECC2448E-BB36-4F0E-AAD2-E0AB234A4F27}"/>
    <cellStyle name="Normal 7 2 11" xfId="18064" xr:uid="{81B77D5E-2595-49BD-95F7-972B467C53E2}"/>
    <cellStyle name="Normal 7 2 12" xfId="18065" xr:uid="{CB21FE1C-FF1D-4A2E-9372-13C3C87AF6D1}"/>
    <cellStyle name="Normal 7 2 13" xfId="18066" xr:uid="{3C1F1DBB-AE31-4E67-8F3C-5B1BDD59EC19}"/>
    <cellStyle name="Normal 7 2 14" xfId="18067" xr:uid="{9A7D4AF5-FC2D-4168-AB9F-147062298539}"/>
    <cellStyle name="Normal 7 2 15" xfId="18068" xr:uid="{2D1B2F10-84E9-474B-8167-C3BA8E9DE62E}"/>
    <cellStyle name="Normal 7 2 16" xfId="18069" xr:uid="{42CCA472-9F9E-473B-8028-84F45E283FEE}"/>
    <cellStyle name="Normal 7 2 17" xfId="18070" xr:uid="{6127D0A3-EF8E-4510-962B-06DA373672D1}"/>
    <cellStyle name="Normal 7 2 2" xfId="18071" xr:uid="{A591BEE3-63A3-45B3-BBF8-25DBDB0F9211}"/>
    <cellStyle name="Normal 7 2 2 10" xfId="18072" xr:uid="{63EC6449-9ED2-437B-9F25-F7A56FFAADD6}"/>
    <cellStyle name="Normal 7 2 2 11" xfId="18073" xr:uid="{871C9D20-DFD9-4028-A6FC-77DE1E28ECB2}"/>
    <cellStyle name="Normal 7 2 2 12" xfId="18074" xr:uid="{355D2C09-8619-4027-8E34-4A54DC803B39}"/>
    <cellStyle name="Normal 7 2 2 13" xfId="18075" xr:uid="{EEA2E561-E28A-478C-AED3-D45FEB5BCDAF}"/>
    <cellStyle name="Normal 7 2 2 2" xfId="18076" xr:uid="{16988DB9-3E8D-4D59-8928-3CE57D3A169D}"/>
    <cellStyle name="Normal 7 2 2 2 10" xfId="18077" xr:uid="{9C1A235E-339D-40C3-BEF0-D4D3D3A15553}"/>
    <cellStyle name="Normal 7 2 2 2 11" xfId="18078" xr:uid="{64766209-FC2E-40C5-95E6-792D62BB462B}"/>
    <cellStyle name="Normal 7 2 2 2 2" xfId="18079" xr:uid="{5D253E25-4AD8-4D20-8E7C-0FD99095E801}"/>
    <cellStyle name="Normal 7 2 2 2 2 2" xfId="18080" xr:uid="{A2658999-6023-4C61-BEEA-81571106D5F2}"/>
    <cellStyle name="Normal 7 2 2 2 2 2 2" xfId="18081" xr:uid="{BA2F7D6C-6B1C-4F17-B13A-1D9012144BFC}"/>
    <cellStyle name="Normal 7 2 2 2 2 3" xfId="18082" xr:uid="{5C46F7C5-D9CD-4ECE-9362-5EB35B684C09}"/>
    <cellStyle name="Normal 7 2 2 2 2 4" xfId="18083" xr:uid="{FCF80A7A-E161-413A-8EFE-26E733F78420}"/>
    <cellStyle name="Normal 7 2 2 2 2 5" xfId="18084" xr:uid="{C2A4ACF2-0147-4CDF-92B2-B3AE6872DE5C}"/>
    <cellStyle name="Normal 7 2 2 2 3" xfId="18085" xr:uid="{86860E6D-B394-4D64-BB7D-3C186388C273}"/>
    <cellStyle name="Normal 7 2 2 2 3 2" xfId="18086" xr:uid="{CEB584D8-686F-49FF-B7BC-20399C65337B}"/>
    <cellStyle name="Normal 7 2 2 2 4" xfId="18087" xr:uid="{56748FC8-C329-44C9-883E-DB721F71133D}"/>
    <cellStyle name="Normal 7 2 2 2 5" xfId="18088" xr:uid="{7741F718-2F41-474D-8D16-16BFCC5006B4}"/>
    <cellStyle name="Normal 7 2 2 2 6" xfId="18089" xr:uid="{7E827C34-FF16-4147-85CF-35C9BD6140C5}"/>
    <cellStyle name="Normal 7 2 2 2 7" xfId="18090" xr:uid="{8DA74664-9204-4614-B24A-EAAA6BE4F2A6}"/>
    <cellStyle name="Normal 7 2 2 2 8" xfId="18091" xr:uid="{4739D52E-E515-4357-9A4E-412386AB07D0}"/>
    <cellStyle name="Normal 7 2 2 2 9" xfId="18092" xr:uid="{AD016D19-32A0-4F0E-820D-986ABD239A59}"/>
    <cellStyle name="Normal 7 2 2 3" xfId="18093" xr:uid="{D3350E3D-30F2-4181-A387-77FBF1759D60}"/>
    <cellStyle name="Normal 7 2 2 3 2" xfId="18094" xr:uid="{D7E9729D-314A-42A3-9EA8-A9FCAD9B615D}"/>
    <cellStyle name="Normal 7 2 2 3 2 2" xfId="18095" xr:uid="{DAD4EFCA-EF87-4491-8A83-AA6F6ADFBAC4}"/>
    <cellStyle name="Normal 7 2 2 3 3" xfId="18096" xr:uid="{90E58FB3-31D3-4B64-AED3-A9F17D123905}"/>
    <cellStyle name="Normal 7 2 2 3 4" xfId="18097" xr:uid="{33E539E4-D9B3-4682-8CFF-9530EA9216C8}"/>
    <cellStyle name="Normal 7 2 2 3 5" xfId="18098" xr:uid="{E1AB73DB-C752-485F-A14F-5E0156BFC41E}"/>
    <cellStyle name="Normal 7 2 2 4" xfId="18099" xr:uid="{A342B7E1-5312-47EA-BC77-EF35EC5C5D5A}"/>
    <cellStyle name="Normal 7 2 2 4 2" xfId="18100" xr:uid="{5D51BD25-9E81-4A5D-80D4-221E734B5A3A}"/>
    <cellStyle name="Normal 7 2 2 5" xfId="18101" xr:uid="{34EFFA7B-9976-4B04-8E70-55DB6F7DA150}"/>
    <cellStyle name="Normal 7 2 2 6" xfId="18102" xr:uid="{CF3835D6-97EF-4E6A-B458-7D205D61ECE3}"/>
    <cellStyle name="Normal 7 2 2 7" xfId="18103" xr:uid="{686A4A4B-7111-44AE-B142-96534932D4D1}"/>
    <cellStyle name="Normal 7 2 2 8" xfId="18104" xr:uid="{CC2B1B36-5402-4E2E-A530-F71A39223052}"/>
    <cellStyle name="Normal 7 2 2 9" xfId="18105" xr:uid="{2CD126AE-807F-474A-92B4-57A25814F0F9}"/>
    <cellStyle name="Normal 7 2 3" xfId="18106" xr:uid="{D23EEA5A-7637-4195-B25D-BE561975195E}"/>
    <cellStyle name="Normal 7 2 3 10" xfId="18107" xr:uid="{87D7E31D-7C4E-4744-8004-39FC9721225C}"/>
    <cellStyle name="Normal 7 2 3 11" xfId="18108" xr:uid="{EFF44D98-E2BB-4A24-AD34-10CE53B87597}"/>
    <cellStyle name="Normal 7 2 3 2" xfId="18109" xr:uid="{8F44A240-841F-4CCF-B035-707CEDCCF605}"/>
    <cellStyle name="Normal 7 2 3 2 2" xfId="18110" xr:uid="{FAACE235-9EBF-4906-BC0C-B2EFE8D578A0}"/>
    <cellStyle name="Normal 7 2 3 2 2 2" xfId="18111" xr:uid="{2BA5ACC9-E068-4BDC-A0C5-AFCADEA8B76E}"/>
    <cellStyle name="Normal 7 2 3 2 3" xfId="18112" xr:uid="{91B516EE-CC2B-461B-BC7F-9B244B8F8101}"/>
    <cellStyle name="Normal 7 2 3 2 4" xfId="18113" xr:uid="{1ECF7456-117C-4273-9AD7-920056030454}"/>
    <cellStyle name="Normal 7 2 3 2 5" xfId="18114" xr:uid="{852B3301-6F54-40B6-9296-346FC8E4D687}"/>
    <cellStyle name="Normal 7 2 3 3" xfId="18115" xr:uid="{940F25EA-20CE-49BD-B6C5-562C6B644DBD}"/>
    <cellStyle name="Normal 7 2 3 3 2" xfId="18116" xr:uid="{318F8D9D-A688-42FF-B500-86EFA49003BC}"/>
    <cellStyle name="Normal 7 2 3 4" xfId="18117" xr:uid="{B17CFDF3-F8FC-4919-BA7D-53AE86697439}"/>
    <cellStyle name="Normal 7 2 3 5" xfId="18118" xr:uid="{FB08630F-63A2-4787-ADBF-8604680FDA0E}"/>
    <cellStyle name="Normal 7 2 3 6" xfId="18119" xr:uid="{CEF497AC-8048-4637-9FB6-57EEC8F788BD}"/>
    <cellStyle name="Normal 7 2 3 7" xfId="18120" xr:uid="{097357C1-3824-4034-9BFB-BB0A11E1FA92}"/>
    <cellStyle name="Normal 7 2 3 8" xfId="18121" xr:uid="{3C06D0D5-3532-4761-AD75-1DD17341E6BD}"/>
    <cellStyle name="Normal 7 2 3 9" xfId="18122" xr:uid="{18C35B15-86E5-4A4E-9969-E92CA8775C46}"/>
    <cellStyle name="Normal 7 2 4" xfId="18123" xr:uid="{F0DE31B3-2F5D-4293-918B-DDAA49D6A449}"/>
    <cellStyle name="Normal 7 2 4 2" xfId="18124" xr:uid="{7A4189DD-426F-432F-A373-84F3BA2248C2}"/>
    <cellStyle name="Normal 7 2 4 2 2" xfId="18125" xr:uid="{F79F1A6A-F8AF-4AB0-9977-3078BBA0FF66}"/>
    <cellStyle name="Normal 7 2 4 3" xfId="18126" xr:uid="{2EF9CC22-7882-4AEB-BD3F-E9038A3100F7}"/>
    <cellStyle name="Normal 7 2 4 4" xfId="18127" xr:uid="{1B6DCB09-D97F-4986-8D33-F6DEC1F9DD2D}"/>
    <cellStyle name="Normal 7 2 4 5" xfId="18128" xr:uid="{C2369AA3-BBAA-4889-9D73-F4D780E9E6D4}"/>
    <cellStyle name="Normal 7 2 5" xfId="18129" xr:uid="{78885FE7-9779-4DC7-8D31-163E563EEFFF}"/>
    <cellStyle name="Normal 7 2 5 2" xfId="18130" xr:uid="{E07EC88B-88E6-4B5D-A4C7-710FEC7B1D7B}"/>
    <cellStyle name="Normal 7 2 6" xfId="18131" xr:uid="{C90F150A-C31D-4A17-8F53-0C5911C90308}"/>
    <cellStyle name="Normal 7 2 7" xfId="18132" xr:uid="{2D1AFB7C-A6AB-4428-8F53-91987CDECFCD}"/>
    <cellStyle name="Normal 7 2 8" xfId="18133" xr:uid="{00D3255B-C62D-4F19-8D6E-A4393CB467C4}"/>
    <cellStyle name="Normal 7 2 9" xfId="18134" xr:uid="{F63027A0-A0A2-4AE5-A6C9-685B00C87060}"/>
    <cellStyle name="Normal 7 20" xfId="18135" xr:uid="{26E46C65-B8EB-43ED-8E6D-DFFDB15EFC91}"/>
    <cellStyle name="Normal 7 20 10" xfId="18136" xr:uid="{FD56ECB2-BA89-454A-88BF-FAB5AA6B872E}"/>
    <cellStyle name="Normal 7 20 11" xfId="18137" xr:uid="{423855AC-CE8A-4D8D-B9EE-1BA5EB8CA531}"/>
    <cellStyle name="Normal 7 20 12" xfId="18138" xr:uid="{A89D85C2-4B16-42BA-B8BC-47BBA03A5FAE}"/>
    <cellStyle name="Normal 7 20 13" xfId="18139" xr:uid="{C865E165-A1DE-4A6E-8C4F-78501A05A364}"/>
    <cellStyle name="Normal 7 20 14" xfId="18140" xr:uid="{2E3D6A95-A934-4DE5-89C0-0F84A46E9BF2}"/>
    <cellStyle name="Normal 7 20 2" xfId="18141" xr:uid="{DC61A853-48D9-42E5-99BE-7ADF12C88D2C}"/>
    <cellStyle name="Normal 7 20 2 10" xfId="18142" xr:uid="{9D0F7726-6404-4199-9746-423E7E12F8E1}"/>
    <cellStyle name="Normal 7 20 2 11" xfId="18143" xr:uid="{F503908A-2129-4318-8A59-E40D84DF3E86}"/>
    <cellStyle name="Normal 7 20 2 12" xfId="18144" xr:uid="{1925D77F-70B9-4CF5-A938-D4761BAC9A6B}"/>
    <cellStyle name="Normal 7 20 2 13" xfId="18145" xr:uid="{B97DDF2B-278F-4755-A499-A351F9BFCD60}"/>
    <cellStyle name="Normal 7 20 2 2" xfId="18146" xr:uid="{D0C2F5F4-1826-4FD4-ACAF-14517AF05044}"/>
    <cellStyle name="Normal 7 20 2 2 10" xfId="18147" xr:uid="{704B99E1-D87F-457D-BA38-6CEEB1300AC2}"/>
    <cellStyle name="Normal 7 20 2 2 11" xfId="18148" xr:uid="{A6DA2ED1-0FD1-4136-84FF-DA90ED185765}"/>
    <cellStyle name="Normal 7 20 2 2 2" xfId="18149" xr:uid="{5325C30F-7B79-4A08-8262-E7FF7B3DB577}"/>
    <cellStyle name="Normal 7 20 2 2 2 2" xfId="18150" xr:uid="{96223A22-4B50-46C2-ABE0-4D4E988F3AB2}"/>
    <cellStyle name="Normal 7 20 2 2 2 2 2" xfId="18151" xr:uid="{B20151AF-551A-48A4-984E-945DDFE16C2E}"/>
    <cellStyle name="Normal 7 20 2 2 2 3" xfId="18152" xr:uid="{2A30B9C8-D77B-4268-9C93-03C7C6EC6310}"/>
    <cellStyle name="Normal 7 20 2 2 2 4" xfId="18153" xr:uid="{70DB177B-F7F2-430F-915B-DE42312208B2}"/>
    <cellStyle name="Normal 7 20 2 2 2 5" xfId="18154" xr:uid="{6E7CFCAD-3AC8-4CEB-BE8C-6675E774A3A4}"/>
    <cellStyle name="Normal 7 20 2 2 3" xfId="18155" xr:uid="{4D1C55ED-B654-4077-B7F6-1A1E638E8074}"/>
    <cellStyle name="Normal 7 20 2 2 3 2" xfId="18156" xr:uid="{72AB11CA-D93B-4605-90B8-3CC52B9335A5}"/>
    <cellStyle name="Normal 7 20 2 2 4" xfId="18157" xr:uid="{E55F9844-4E0F-437F-9F4B-B7EF371CF04F}"/>
    <cellStyle name="Normal 7 20 2 2 5" xfId="18158" xr:uid="{7D9C1550-FE71-4474-8E9E-092B2BBEBCA4}"/>
    <cellStyle name="Normal 7 20 2 2 6" xfId="18159" xr:uid="{14C6017F-F073-4C16-9B12-7371733B92A2}"/>
    <cellStyle name="Normal 7 20 2 2 7" xfId="18160" xr:uid="{E5C906F9-9AF4-4E7C-8B8C-29E9167517BB}"/>
    <cellStyle name="Normal 7 20 2 2 8" xfId="18161" xr:uid="{B786E2C8-5E14-45B4-8139-694924067161}"/>
    <cellStyle name="Normal 7 20 2 2 9" xfId="18162" xr:uid="{AE14DB88-1962-447D-BDE0-A970D4534D93}"/>
    <cellStyle name="Normal 7 20 2 3" xfId="18163" xr:uid="{A7322150-9A09-449F-A584-E423275784A3}"/>
    <cellStyle name="Normal 7 20 2 3 2" xfId="18164" xr:uid="{BB127F85-9B9A-4749-82A3-CD1D3066CC1A}"/>
    <cellStyle name="Normal 7 20 2 3 2 2" xfId="18165" xr:uid="{A4881F0B-12FF-4F34-9834-3CB1B3C15B10}"/>
    <cellStyle name="Normal 7 20 2 3 3" xfId="18166" xr:uid="{F09A54D6-F83C-499E-AD69-5927A4E0A4F9}"/>
    <cellStyle name="Normal 7 20 2 3 4" xfId="18167" xr:uid="{E6C6BA7D-0F43-4255-BE8E-EE852F295419}"/>
    <cellStyle name="Normal 7 20 2 3 5" xfId="18168" xr:uid="{82C1E04C-BC8E-46ED-80A2-C429DFACF5CA}"/>
    <cellStyle name="Normal 7 20 2 4" xfId="18169" xr:uid="{9D9F9263-6E0B-4DF0-920C-C211DA332796}"/>
    <cellStyle name="Normal 7 20 2 4 2" xfId="18170" xr:uid="{5F52C3F8-36BB-447C-8A66-BFDEE4C409F4}"/>
    <cellStyle name="Normal 7 20 2 5" xfId="18171" xr:uid="{99F4C142-58C3-4842-8D2C-03916147C9A8}"/>
    <cellStyle name="Normal 7 20 2 6" xfId="18172" xr:uid="{29B16CFB-0A37-4F71-A7DC-828FDEBB9219}"/>
    <cellStyle name="Normal 7 20 2 7" xfId="18173" xr:uid="{51A6B254-4510-4FE1-A33D-65E1F6D0DB9B}"/>
    <cellStyle name="Normal 7 20 2 8" xfId="18174" xr:uid="{438D771E-427A-4C47-855E-0E24953B3C81}"/>
    <cellStyle name="Normal 7 20 2 9" xfId="18175" xr:uid="{B5E216FF-94A2-437F-BC31-0623F010C54E}"/>
    <cellStyle name="Normal 7 20 3" xfId="18176" xr:uid="{66BC4280-3A97-44AD-A060-D161FA5C8434}"/>
    <cellStyle name="Normal 7 20 3 10" xfId="18177" xr:uid="{ADEF7F73-C62C-4C24-A8F6-BFD68E471347}"/>
    <cellStyle name="Normal 7 20 3 11" xfId="18178" xr:uid="{9889673E-EF6A-480A-84B7-1FBFC134E177}"/>
    <cellStyle name="Normal 7 20 3 2" xfId="18179" xr:uid="{F4223C6B-51A7-46E0-9520-F8CCDC89BA9F}"/>
    <cellStyle name="Normal 7 20 3 2 2" xfId="18180" xr:uid="{2869B5D4-8C96-46E5-AD02-44B4CCB8D0C3}"/>
    <cellStyle name="Normal 7 20 3 2 2 2" xfId="18181" xr:uid="{C5BCCA94-CFB0-4A5A-A7AA-E589A9DEFD94}"/>
    <cellStyle name="Normal 7 20 3 2 3" xfId="18182" xr:uid="{F485909D-4E4D-48BA-BF1F-52D00E3EC889}"/>
    <cellStyle name="Normal 7 20 3 2 4" xfId="18183" xr:uid="{F8C2A1D6-4EE2-48D3-9C5C-39642A749723}"/>
    <cellStyle name="Normal 7 20 3 2 5" xfId="18184" xr:uid="{79308EA6-26A0-4371-9F24-350F3F0AE0B4}"/>
    <cellStyle name="Normal 7 20 3 3" xfId="18185" xr:uid="{D2D77553-9232-4982-97EA-BB18FA50C77E}"/>
    <cellStyle name="Normal 7 20 3 3 2" xfId="18186" xr:uid="{885A218E-6990-41CC-93BB-13C381484AAF}"/>
    <cellStyle name="Normal 7 20 3 4" xfId="18187" xr:uid="{2F6FC680-B64E-47BE-AC62-F1810EEF150A}"/>
    <cellStyle name="Normal 7 20 3 5" xfId="18188" xr:uid="{BF42C05C-BE71-4BF3-9228-AEEC8C462EAC}"/>
    <cellStyle name="Normal 7 20 3 6" xfId="18189" xr:uid="{19193FDE-E642-4D09-97FD-3564BCCA1010}"/>
    <cellStyle name="Normal 7 20 3 7" xfId="18190" xr:uid="{95E0EECE-B3D4-44EA-B06B-EF339E046E5F}"/>
    <cellStyle name="Normal 7 20 3 8" xfId="18191" xr:uid="{692AF447-8F1B-4CAE-BCA6-BEBDCE193724}"/>
    <cellStyle name="Normal 7 20 3 9" xfId="18192" xr:uid="{FE6DCBD6-42E7-4BC3-B23C-2AB5CBAF8796}"/>
    <cellStyle name="Normal 7 20 4" xfId="18193" xr:uid="{35954210-D41D-43F0-A91C-DA30566E3213}"/>
    <cellStyle name="Normal 7 20 4 2" xfId="18194" xr:uid="{518B3899-0D7E-4DD6-A46A-0E017CA65F92}"/>
    <cellStyle name="Normal 7 20 4 2 2" xfId="18195" xr:uid="{91D93080-11E1-4F53-B922-AD3E5D667406}"/>
    <cellStyle name="Normal 7 20 4 3" xfId="18196" xr:uid="{FEA6CC3B-54E6-4DE5-8D87-3AD5BDACCB07}"/>
    <cellStyle name="Normal 7 20 4 4" xfId="18197" xr:uid="{BC6100E7-CB16-447A-ABE5-014D2D0DA6A1}"/>
    <cellStyle name="Normal 7 20 4 5" xfId="18198" xr:uid="{15617076-C3BC-4B3E-BB8B-396E321C53FF}"/>
    <cellStyle name="Normal 7 20 5" xfId="18199" xr:uid="{3FEE6170-3F34-4A41-9F71-0DF5BDE1CDD0}"/>
    <cellStyle name="Normal 7 20 5 2" xfId="18200" xr:uid="{5880B214-02A9-4EAF-89DA-757615EED4F0}"/>
    <cellStyle name="Normal 7 20 6" xfId="18201" xr:uid="{EB0376AF-5CCD-47E7-B9FA-8569D3ECDF95}"/>
    <cellStyle name="Normal 7 20 7" xfId="18202" xr:uid="{B108EC7E-24BA-4C49-BC7D-00C4004AFDAE}"/>
    <cellStyle name="Normal 7 20 8" xfId="18203" xr:uid="{CFA683CD-E1B2-4995-875C-A16D4895770A}"/>
    <cellStyle name="Normal 7 20 9" xfId="18204" xr:uid="{C13C7727-6897-4103-A697-3C0BFF54DCBC}"/>
    <cellStyle name="Normal 7 21" xfId="18205" xr:uid="{0A821D97-B65D-4C26-8BF2-1D3E359587BD}"/>
    <cellStyle name="Normal 7 21 10" xfId="18206" xr:uid="{6DBBDBAA-0A84-4098-A4AD-EFD567509FDB}"/>
    <cellStyle name="Normal 7 21 11" xfId="18207" xr:uid="{5304FABC-18B7-41B8-BDBE-7F433BE9741E}"/>
    <cellStyle name="Normal 7 21 12" xfId="18208" xr:uid="{3B1F7EC4-B859-4BB2-9D85-1B9D35092E28}"/>
    <cellStyle name="Normal 7 21 13" xfId="18209" xr:uid="{1DA79DBC-3BD7-493F-8D0B-D44265752DF1}"/>
    <cellStyle name="Normal 7 21 14" xfId="18210" xr:uid="{7E761900-81CB-4B22-B169-C898E0F3815E}"/>
    <cellStyle name="Normal 7 21 2" xfId="18211" xr:uid="{1DF42990-423B-4883-9540-2BFBB33FAE73}"/>
    <cellStyle name="Normal 7 21 2 10" xfId="18212" xr:uid="{18A2D62D-E801-4B66-94B3-30986B19AAB5}"/>
    <cellStyle name="Normal 7 21 2 11" xfId="18213" xr:uid="{E46B887F-8176-4442-B464-92017986B521}"/>
    <cellStyle name="Normal 7 21 2 12" xfId="18214" xr:uid="{4797BF52-943B-486D-909A-240B0E228624}"/>
    <cellStyle name="Normal 7 21 2 2" xfId="18215" xr:uid="{9236EE38-4B14-49D8-A648-A65798DCB062}"/>
    <cellStyle name="Normal 7 21 2 2 10" xfId="18216" xr:uid="{2728DB44-8394-4CF6-957B-DAF2AB4F67EB}"/>
    <cellStyle name="Normal 7 21 2 2 11" xfId="18217" xr:uid="{28F39262-5B3B-4068-A0A1-E057261A8AF3}"/>
    <cellStyle name="Normal 7 21 2 2 2" xfId="18218" xr:uid="{895EB06D-DF67-4B89-81F1-A5793A065F4C}"/>
    <cellStyle name="Normal 7 21 2 2 2 2" xfId="18219" xr:uid="{CC36FED6-CFCD-4B6A-BF4F-7EB7464BED78}"/>
    <cellStyle name="Normal 7 21 2 2 2 2 2" xfId="18220" xr:uid="{4A686B56-82B3-4356-854B-00FD58277FDC}"/>
    <cellStyle name="Normal 7 21 2 2 2 3" xfId="18221" xr:uid="{F8E1DC09-3B3A-41A6-938A-13634CE8824F}"/>
    <cellStyle name="Normal 7 21 2 2 2 4" xfId="18222" xr:uid="{8CF221EE-BA42-426E-95ED-8956F55EDC9F}"/>
    <cellStyle name="Normal 7 21 2 2 2 5" xfId="18223" xr:uid="{2FF7C139-D327-4444-8814-1626E01D6797}"/>
    <cellStyle name="Normal 7 21 2 2 3" xfId="18224" xr:uid="{B85B4AE0-41D1-4A87-B049-46B129FC133B}"/>
    <cellStyle name="Normal 7 21 2 2 3 2" xfId="18225" xr:uid="{AB4D7318-264E-4E60-96C5-63F666A15FA8}"/>
    <cellStyle name="Normal 7 21 2 2 4" xfId="18226" xr:uid="{9F08A419-5708-4CFA-B351-04E5520BDB53}"/>
    <cellStyle name="Normal 7 21 2 2 5" xfId="18227" xr:uid="{E8B212BE-9C17-414E-999F-CDD25C099746}"/>
    <cellStyle name="Normal 7 21 2 2 6" xfId="18228" xr:uid="{C2F54D12-9794-417A-9680-8F84CD20E906}"/>
    <cellStyle name="Normal 7 21 2 2 7" xfId="18229" xr:uid="{105B1B87-8018-4DFB-8DDE-B1910E5AE86D}"/>
    <cellStyle name="Normal 7 21 2 2 8" xfId="18230" xr:uid="{598F72A0-74FB-4313-86E2-004ACBC83F3A}"/>
    <cellStyle name="Normal 7 21 2 2 9" xfId="18231" xr:uid="{31D9FD1B-9FEF-400D-8DEB-062242E4761C}"/>
    <cellStyle name="Normal 7 21 2 3" xfId="18232" xr:uid="{73F0073E-6C64-4D86-904A-15109F17FC2C}"/>
    <cellStyle name="Normal 7 21 2 3 2" xfId="18233" xr:uid="{69EF4047-554B-4E8F-B975-A0FFC7DE689C}"/>
    <cellStyle name="Normal 7 21 2 3 2 2" xfId="18234" xr:uid="{F6B3B1AA-C981-4EE1-96A9-05F7DA2F1195}"/>
    <cellStyle name="Normal 7 21 2 3 3" xfId="18235" xr:uid="{E967F60F-C993-462E-AFF7-6D6021EC4055}"/>
    <cellStyle name="Normal 7 21 2 3 4" xfId="18236" xr:uid="{85794B51-DD1C-42D1-887A-97F3B2A53CDD}"/>
    <cellStyle name="Normal 7 21 2 3 5" xfId="18237" xr:uid="{33E6F0A3-1BDE-4AE9-9502-BEE9CE4940C6}"/>
    <cellStyle name="Normal 7 21 2 4" xfId="18238" xr:uid="{A3DC064C-05F8-4888-A0AF-783A686886A1}"/>
    <cellStyle name="Normal 7 21 2 4 2" xfId="18239" xr:uid="{81EEECD9-FF72-4527-BCA4-5A61A0663718}"/>
    <cellStyle name="Normal 7 21 2 5" xfId="18240" xr:uid="{AE57BF11-E507-4971-9E90-F457B47B7E27}"/>
    <cellStyle name="Normal 7 21 2 6" xfId="18241" xr:uid="{19681030-D151-4FC9-B906-0DA30261F90A}"/>
    <cellStyle name="Normal 7 21 2 7" xfId="18242" xr:uid="{A81449B9-8F57-4ABB-9AB9-0C058FCBF945}"/>
    <cellStyle name="Normal 7 21 2 8" xfId="18243" xr:uid="{670385A3-DC34-482E-A06B-3379146B2F5B}"/>
    <cellStyle name="Normal 7 21 2 9" xfId="18244" xr:uid="{1EED8BD5-2572-46D8-88CC-E172DB58DC18}"/>
    <cellStyle name="Normal 7 21 3" xfId="18245" xr:uid="{2FE654C7-EEDD-459E-8B2F-407AE426D804}"/>
    <cellStyle name="Normal 7 21 3 10" xfId="18246" xr:uid="{3F1FAA0A-D761-4624-9CD3-01F2529700B2}"/>
    <cellStyle name="Normal 7 21 3 11" xfId="18247" xr:uid="{7A1B8C8D-AE04-42D7-B0D1-4C902399152A}"/>
    <cellStyle name="Normal 7 21 3 2" xfId="18248" xr:uid="{68CA1F81-8D11-43F0-8294-AD49073A53A5}"/>
    <cellStyle name="Normal 7 21 3 2 2" xfId="18249" xr:uid="{2103DC9A-E85B-4784-85D9-FBDFFD393BA3}"/>
    <cellStyle name="Normal 7 21 3 2 2 2" xfId="18250" xr:uid="{145A8579-66BF-459B-AC60-D5D9C1008E7E}"/>
    <cellStyle name="Normal 7 21 3 2 3" xfId="18251" xr:uid="{FC0DE940-E252-49AB-BBA3-D512473A13CB}"/>
    <cellStyle name="Normal 7 21 3 2 4" xfId="18252" xr:uid="{6873387F-D3B5-4AD0-953D-51AE45998B32}"/>
    <cellStyle name="Normal 7 21 3 2 5" xfId="18253" xr:uid="{A5DC2D20-C5E7-47AB-8045-90AFBBCB77E6}"/>
    <cellStyle name="Normal 7 21 3 3" xfId="18254" xr:uid="{BC75B9F7-ADDB-415C-BC83-4A7885AC2AE2}"/>
    <cellStyle name="Normal 7 21 3 3 2" xfId="18255" xr:uid="{A30BB411-0B8E-49BA-8EC5-2DCD88266043}"/>
    <cellStyle name="Normal 7 21 3 4" xfId="18256" xr:uid="{7F6D6F95-0043-4534-A831-C22F683789E4}"/>
    <cellStyle name="Normal 7 21 3 5" xfId="18257" xr:uid="{1976A2D3-022A-4D62-9893-2E1F57B8EF85}"/>
    <cellStyle name="Normal 7 21 3 6" xfId="18258" xr:uid="{A4196FC7-B582-46B7-B2C0-DAF40240242F}"/>
    <cellStyle name="Normal 7 21 3 7" xfId="18259" xr:uid="{3509C54E-DC48-4E48-BF1A-DF126ADA49B2}"/>
    <cellStyle name="Normal 7 21 3 8" xfId="18260" xr:uid="{762686D2-0A0E-48E0-A4A8-C2CC7CD72BBD}"/>
    <cellStyle name="Normal 7 21 3 9" xfId="18261" xr:uid="{D5237F7F-2199-4808-A6CA-639517C0BB8A}"/>
    <cellStyle name="Normal 7 21 4" xfId="18262" xr:uid="{CA1DBFE8-8489-4B38-9222-F3D5927DA071}"/>
    <cellStyle name="Normal 7 21 4 2" xfId="18263" xr:uid="{3C129E89-31BD-4207-A7D5-20AD1D0B95EE}"/>
    <cellStyle name="Normal 7 21 4 2 2" xfId="18264" xr:uid="{36C9451F-C56E-424F-8408-87BEC3DED9B7}"/>
    <cellStyle name="Normal 7 21 4 3" xfId="18265" xr:uid="{CA8870AF-3795-435E-8018-1168FFCF874F}"/>
    <cellStyle name="Normal 7 21 4 4" xfId="18266" xr:uid="{0B6CE6B0-CE89-49D0-AC76-F4FFAEA127E1}"/>
    <cellStyle name="Normal 7 21 4 5" xfId="18267" xr:uid="{8BBE6CA7-C25E-4D7C-9B76-052DBE2E6B47}"/>
    <cellStyle name="Normal 7 21 5" xfId="18268" xr:uid="{8F2DC43C-AEE8-4AD6-B8D4-8335DE3562F5}"/>
    <cellStyle name="Normal 7 21 5 2" xfId="18269" xr:uid="{52771EE9-3B64-4F12-94F5-7F6454B25FCF}"/>
    <cellStyle name="Normal 7 21 6" xfId="18270" xr:uid="{DB182C6C-E689-47C9-B621-6EC321486AD5}"/>
    <cellStyle name="Normal 7 21 7" xfId="18271" xr:uid="{7C75374C-3630-4C25-A67F-B5006312BF85}"/>
    <cellStyle name="Normal 7 21 8" xfId="18272" xr:uid="{5FC33AFF-68F4-447D-9BC0-A7C4B05C7B5D}"/>
    <cellStyle name="Normal 7 21 9" xfId="18273" xr:uid="{9F9EA833-49DC-41FC-8F99-B46A58DA6F90}"/>
    <cellStyle name="Normal 7 22" xfId="18274" xr:uid="{1CF6BFDC-C69B-4CF8-9205-9FA28CFFE6FE}"/>
    <cellStyle name="Normal 7 22 10" xfId="18275" xr:uid="{4C6278C6-645E-4B87-ABB9-BFFC19B7B6CD}"/>
    <cellStyle name="Normal 7 22 11" xfId="18276" xr:uid="{2103056B-DA98-4FF4-AAEF-5B7DDEFF0245}"/>
    <cellStyle name="Normal 7 22 12" xfId="18277" xr:uid="{416CA565-BCE1-4E2E-8810-5F9A641DCA4D}"/>
    <cellStyle name="Normal 7 22 13" xfId="18278" xr:uid="{CB587C2D-6776-4BA2-96BE-2626BFAE4F52}"/>
    <cellStyle name="Normal 7 22 2" xfId="18279" xr:uid="{4C98C252-809C-4C3D-8832-514A5354B9C8}"/>
    <cellStyle name="Normal 7 22 2 10" xfId="18280" xr:uid="{62DFEEDA-4E94-472B-A781-B71482B1DAC9}"/>
    <cellStyle name="Normal 7 22 2 11" xfId="18281" xr:uid="{4E38BA2B-898F-4DFB-B7E4-B7C58A0820FE}"/>
    <cellStyle name="Normal 7 22 2 2" xfId="18282" xr:uid="{AB769E1F-92DA-479F-BA46-212470C6EA1A}"/>
    <cellStyle name="Normal 7 22 2 2 2" xfId="18283" xr:uid="{FF30E9FD-DF71-40E0-96C6-38C648F75DB1}"/>
    <cellStyle name="Normal 7 22 2 2 2 2" xfId="18284" xr:uid="{713FAECB-24B5-43A5-9C02-770372D8FD7F}"/>
    <cellStyle name="Normal 7 22 2 2 3" xfId="18285" xr:uid="{A6397BC0-B475-48E8-A30A-4A7C141AB7E5}"/>
    <cellStyle name="Normal 7 22 2 2 4" xfId="18286" xr:uid="{52CA5FA5-8A03-4A02-9571-1807336BBD4D}"/>
    <cellStyle name="Normal 7 22 2 2 5" xfId="18287" xr:uid="{3D8357DB-A641-492B-A22E-B4CBC0B29E82}"/>
    <cellStyle name="Normal 7 22 2 3" xfId="18288" xr:uid="{13F0EB00-422E-4566-9A48-F31779D405CB}"/>
    <cellStyle name="Normal 7 22 2 3 2" xfId="18289" xr:uid="{888EAFA8-0EAC-43CC-91CB-DC8663E79B35}"/>
    <cellStyle name="Normal 7 22 2 4" xfId="18290" xr:uid="{602D4E3F-5946-45A4-A98F-AFD0C826799E}"/>
    <cellStyle name="Normal 7 22 2 5" xfId="18291" xr:uid="{030F9D2F-71E6-4B0F-8921-9D728C6755A9}"/>
    <cellStyle name="Normal 7 22 2 6" xfId="18292" xr:uid="{A2088FE9-55D5-4CBD-9055-23C48024431A}"/>
    <cellStyle name="Normal 7 22 2 7" xfId="18293" xr:uid="{D18A126A-E551-488D-B5E2-6574EF21641A}"/>
    <cellStyle name="Normal 7 22 2 8" xfId="18294" xr:uid="{5E20B859-4306-4798-84DD-7303E79EA291}"/>
    <cellStyle name="Normal 7 22 2 9" xfId="18295" xr:uid="{621D0907-832D-4E63-A35A-BB9ACFDFD7B7}"/>
    <cellStyle name="Normal 7 22 3" xfId="18296" xr:uid="{94B32F9D-F1C1-4A18-BC4E-E56596617B49}"/>
    <cellStyle name="Normal 7 22 3 2" xfId="18297" xr:uid="{A9CB88F6-786E-4608-AA6C-26BE944FE1FC}"/>
    <cellStyle name="Normal 7 22 3 2 2" xfId="18298" xr:uid="{93EB9942-C1AF-4F66-94BD-49FB2AB1C078}"/>
    <cellStyle name="Normal 7 22 3 3" xfId="18299" xr:uid="{0492620D-0C2B-43D6-8603-C03D4A19B761}"/>
    <cellStyle name="Normal 7 22 3 4" xfId="18300" xr:uid="{B9E88F23-F953-4846-A21D-725EF98F4E41}"/>
    <cellStyle name="Normal 7 22 3 5" xfId="18301" xr:uid="{72AA78E4-5449-4118-B523-AF22FF403BF6}"/>
    <cellStyle name="Normal 7 22 4" xfId="18302" xr:uid="{B7B13922-9C14-47B0-963F-469398631622}"/>
    <cellStyle name="Normal 7 22 4 2" xfId="18303" xr:uid="{20689104-3A5F-4D7E-A91C-67DA899B79CD}"/>
    <cellStyle name="Normal 7 22 5" xfId="18304" xr:uid="{1939AB35-A278-46BF-AABF-4572A0489FFF}"/>
    <cellStyle name="Normal 7 22 6" xfId="18305" xr:uid="{A7EB5EB2-DC06-42FB-B6DC-6CD55EE30F03}"/>
    <cellStyle name="Normal 7 22 7" xfId="18306" xr:uid="{8C3E8F21-0675-44F9-B33B-35E0C93A939B}"/>
    <cellStyle name="Normal 7 22 8" xfId="18307" xr:uid="{8FCE8E2D-7E28-498F-8D16-152B34DA8E11}"/>
    <cellStyle name="Normal 7 22 9" xfId="18308" xr:uid="{814E24F3-C9EF-4BF3-94EF-F12C7651A40C}"/>
    <cellStyle name="Normal 7 23" xfId="18309" xr:uid="{C09EBCED-C278-4237-AA19-7AB8BDABC291}"/>
    <cellStyle name="Normal 7 23 10" xfId="18310" xr:uid="{4F7267F9-C676-4EC7-BDB2-F31AC8384B85}"/>
    <cellStyle name="Normal 7 23 11" xfId="18311" xr:uid="{E63DAABA-9070-4AF5-BBB4-3D1BC1D4B50D}"/>
    <cellStyle name="Normal 7 23 12" xfId="18312" xr:uid="{9EF139BA-813A-40A1-BBC6-25140A03E199}"/>
    <cellStyle name="Normal 7 23 2" xfId="18313" xr:uid="{895C3E4B-7CEC-4334-AB07-176AE1477B72}"/>
    <cellStyle name="Normal 7 23 2 2" xfId="18314" xr:uid="{77002691-12DB-42DC-BA1C-F2AA9DA85372}"/>
    <cellStyle name="Normal 7 23 2 2 2" xfId="18315" xr:uid="{EF159F28-B199-420D-9779-1912CB27A7BF}"/>
    <cellStyle name="Normal 7 23 2 3" xfId="18316" xr:uid="{BF6E467A-8FFB-4941-813D-6A2D0AD4F04F}"/>
    <cellStyle name="Normal 7 23 2 4" xfId="18317" xr:uid="{18378E34-0B5C-454B-8C74-F09DE1B335B7}"/>
    <cellStyle name="Normal 7 23 2 5" xfId="18318" xr:uid="{A90538BB-12C9-43A9-8487-7E8089F4E2B9}"/>
    <cellStyle name="Normal 7 23 3" xfId="18319" xr:uid="{A7038E8F-9FB9-4ACD-949E-4AC58CBAC33E}"/>
    <cellStyle name="Normal 7 23 3 2" xfId="18320" xr:uid="{28C7B0A1-4240-46CF-A874-D7F8AC86FB0F}"/>
    <cellStyle name="Normal 7 23 4" xfId="18321" xr:uid="{EDA6656F-EF0A-457E-BFFC-C5E73B9D6B89}"/>
    <cellStyle name="Normal 7 23 5" xfId="18322" xr:uid="{CAEEED3E-21EA-4D5C-815B-A41010F2CF0D}"/>
    <cellStyle name="Normal 7 23 6" xfId="18323" xr:uid="{B98AD07E-8BAA-4722-A1A3-1E1F46393681}"/>
    <cellStyle name="Normal 7 23 7" xfId="18324" xr:uid="{F1FD7838-2C07-44EB-AD86-3BB4646DF688}"/>
    <cellStyle name="Normal 7 23 8" xfId="18325" xr:uid="{1EEF9E7E-DBB5-441C-9AA1-CB2BE809AFAE}"/>
    <cellStyle name="Normal 7 23 9" xfId="18326" xr:uid="{B8C44F2E-1DDC-4A25-80C8-1A1F67B11EAA}"/>
    <cellStyle name="Normal 7 24" xfId="18327" xr:uid="{8AC2C9D6-81B2-4536-A490-186B1022FA5C}"/>
    <cellStyle name="Normal 7 24 2" xfId="18328" xr:uid="{87E51BAF-D827-485B-83A7-D28D09573044}"/>
    <cellStyle name="Normal 7 24 2 2" xfId="18329" xr:uid="{D43D5624-3B25-4B9A-BA9E-151BB8F78B2E}"/>
    <cellStyle name="Normal 7 24 3" xfId="18330" xr:uid="{18D0ABB4-E379-4E8F-94CA-2FED1C8778F2}"/>
    <cellStyle name="Normal 7 24 4" xfId="18331" xr:uid="{E01E0E70-0205-4F28-8E5A-CF869B8DEE76}"/>
    <cellStyle name="Normal 7 24 5" xfId="18332" xr:uid="{1AD993C4-EF2F-4910-98C0-0E4C013F5F29}"/>
    <cellStyle name="Normal 7 25" xfId="18333" xr:uid="{F5430E68-FA9C-4E9D-8587-F301672E078A}"/>
    <cellStyle name="Normal 7 25 2" xfId="18334" xr:uid="{5D0D2AF1-9E1D-49E5-888B-80C4F390A1FB}"/>
    <cellStyle name="Normal 7 26" xfId="18335" xr:uid="{ABD48577-85D9-4FF1-999B-B1B38B5BE48B}"/>
    <cellStyle name="Normal 7 27" xfId="18336" xr:uid="{EB4D3F23-804F-4199-AE8A-623DE3BA2823}"/>
    <cellStyle name="Normal 7 28" xfId="18337" xr:uid="{DB815BEE-383D-4648-8F91-7F98ABF5833A}"/>
    <cellStyle name="Normal 7 29" xfId="18338" xr:uid="{BA5B4857-EBA6-4ADC-BBD8-B80446344518}"/>
    <cellStyle name="Normal 7 3" xfId="18339" xr:uid="{FC37CF41-F02B-43B2-A9E0-9C7CB2414D1E}"/>
    <cellStyle name="Normal 7 3 10" xfId="18340" xr:uid="{01B1F16E-05D3-4B1B-9DD1-49A7C544847A}"/>
    <cellStyle name="Normal 7 3 11" xfId="18341" xr:uid="{E70445D4-A338-45A2-BB61-347E37D8DFA9}"/>
    <cellStyle name="Normal 7 3 12" xfId="18342" xr:uid="{F0FFE4A8-894C-4721-A8FB-EF432267D49A}"/>
    <cellStyle name="Normal 7 3 13" xfId="18343" xr:uid="{9F0E5ADE-E8BE-414D-AED7-1155071C092D}"/>
    <cellStyle name="Normal 7 3 14" xfId="18344" xr:uid="{F4B0AF49-E063-4A88-94E4-E6430ADCE50D}"/>
    <cellStyle name="Normal 7 3 15" xfId="18345" xr:uid="{399FF3C3-2B97-4857-ADD6-A7DC7D6AE238}"/>
    <cellStyle name="Normal 7 3 2" xfId="18346" xr:uid="{90705D3C-4EC6-4D2F-8C43-D9565B130909}"/>
    <cellStyle name="Normal 7 3 2 10" xfId="18347" xr:uid="{2201B475-DC21-4C93-860E-E0AA6E3D29B8}"/>
    <cellStyle name="Normal 7 3 2 11" xfId="18348" xr:uid="{2A147323-CC39-43D1-BD92-B8A46B7CD871}"/>
    <cellStyle name="Normal 7 3 2 12" xfId="18349" xr:uid="{C66D1306-C40A-4630-BFB8-22FBD5898C86}"/>
    <cellStyle name="Normal 7 3 2 13" xfId="18350" xr:uid="{5DE3429B-842D-4BAB-97D8-E1972FDC13C2}"/>
    <cellStyle name="Normal 7 3 2 2" xfId="18351" xr:uid="{A4053680-A98B-4322-A80A-1293BAE0DD6E}"/>
    <cellStyle name="Normal 7 3 2 2 10" xfId="18352" xr:uid="{E2C41BF9-39E8-4A33-B2DA-31116EABA7DF}"/>
    <cellStyle name="Normal 7 3 2 2 11" xfId="18353" xr:uid="{D68691E2-E071-4708-B9D2-13BC17A046A4}"/>
    <cellStyle name="Normal 7 3 2 2 2" xfId="18354" xr:uid="{A7D107DC-D870-440B-8CBB-E4AE367F6996}"/>
    <cellStyle name="Normal 7 3 2 2 2 2" xfId="18355" xr:uid="{699C6043-25BE-45D1-83CC-CB3F87569530}"/>
    <cellStyle name="Normal 7 3 2 2 2 2 2" xfId="18356" xr:uid="{507BF7E5-943F-42C3-B7B1-D6789840820D}"/>
    <cellStyle name="Normal 7 3 2 2 2 3" xfId="18357" xr:uid="{C953C29E-9EFC-4716-AD4F-6F948E4602A1}"/>
    <cellStyle name="Normal 7 3 2 2 2 4" xfId="18358" xr:uid="{6723FAE0-5450-430E-9D4B-1FB1237D2A0E}"/>
    <cellStyle name="Normal 7 3 2 2 2 5" xfId="18359" xr:uid="{188534F8-E222-48C9-9404-E0E2815A0D81}"/>
    <cellStyle name="Normal 7 3 2 2 3" xfId="18360" xr:uid="{69200C61-D4FC-4F9C-B823-C9285A4239A1}"/>
    <cellStyle name="Normal 7 3 2 2 3 2" xfId="18361" xr:uid="{91AEE31F-2785-418A-848D-52FC63ED36E8}"/>
    <cellStyle name="Normal 7 3 2 2 4" xfId="18362" xr:uid="{3A573C46-445A-4862-B06A-59EE3A0ABC43}"/>
    <cellStyle name="Normal 7 3 2 2 5" xfId="18363" xr:uid="{A81A39F3-8B72-42D7-AE37-28B2A560AB08}"/>
    <cellStyle name="Normal 7 3 2 2 6" xfId="18364" xr:uid="{8E00493E-4A28-42B0-A0AA-AD425091EC6E}"/>
    <cellStyle name="Normal 7 3 2 2 7" xfId="18365" xr:uid="{235D6B20-8E97-4C01-BAFE-F8F8969095DE}"/>
    <cellStyle name="Normal 7 3 2 2 8" xfId="18366" xr:uid="{0CA257E9-A0C1-4CC4-99C2-0ADF0DA2F8E1}"/>
    <cellStyle name="Normal 7 3 2 2 9" xfId="18367" xr:uid="{B10820BE-B44B-419D-A361-0A9F0832537F}"/>
    <cellStyle name="Normal 7 3 2 3" xfId="18368" xr:uid="{BCADA630-E97B-4EAF-8D34-BF5D67F04A17}"/>
    <cellStyle name="Normal 7 3 2 3 2" xfId="18369" xr:uid="{69F0DCA3-AFAB-4A58-A3BA-C88849151878}"/>
    <cellStyle name="Normal 7 3 2 3 2 2" xfId="18370" xr:uid="{4C55BB17-5DF3-4EFA-B1C1-FBE47813C2CB}"/>
    <cellStyle name="Normal 7 3 2 3 3" xfId="18371" xr:uid="{915EE6D3-726C-4E02-B599-DA348CEC7EC4}"/>
    <cellStyle name="Normal 7 3 2 3 4" xfId="18372" xr:uid="{858B493D-8FD0-406A-9A1B-3252EC6EED6E}"/>
    <cellStyle name="Normal 7 3 2 3 5" xfId="18373" xr:uid="{87BF7F83-B457-456E-980A-2DDCF4E841CB}"/>
    <cellStyle name="Normal 7 3 2 4" xfId="18374" xr:uid="{9B4317D7-0445-479C-8C4D-F42DC37AFB7B}"/>
    <cellStyle name="Normal 7 3 2 4 2" xfId="18375" xr:uid="{7BDC7492-1670-44A4-AE46-022875798AC8}"/>
    <cellStyle name="Normal 7 3 2 5" xfId="18376" xr:uid="{099E2720-48CC-4A45-A488-4FA31ED39878}"/>
    <cellStyle name="Normal 7 3 2 6" xfId="18377" xr:uid="{E33B2AA9-0742-497B-A776-EA2C702B4448}"/>
    <cellStyle name="Normal 7 3 2 7" xfId="18378" xr:uid="{EF696D34-1E43-457A-A6A4-16317ED15BEE}"/>
    <cellStyle name="Normal 7 3 2 8" xfId="18379" xr:uid="{A35413A9-01E0-47A3-B528-5E3BB1CDCB37}"/>
    <cellStyle name="Normal 7 3 2 9" xfId="18380" xr:uid="{F612A68A-64E3-45FE-B0A1-573480B3AF53}"/>
    <cellStyle name="Normal 7 3 3" xfId="18381" xr:uid="{0E2B61D7-280E-47E0-BAA6-DC41749A0520}"/>
    <cellStyle name="Normal 7 3 3 10" xfId="18382" xr:uid="{B18D3E95-2128-4600-A72F-6972A6927DE7}"/>
    <cellStyle name="Normal 7 3 3 11" xfId="18383" xr:uid="{EF59316C-40C3-4785-87C5-A59F78EE33EB}"/>
    <cellStyle name="Normal 7 3 3 2" xfId="18384" xr:uid="{EE6F4B02-3F19-48F8-8464-B6C17090CECD}"/>
    <cellStyle name="Normal 7 3 3 2 2" xfId="18385" xr:uid="{87AD573B-E03D-41E0-904B-4D49D7F5FEBE}"/>
    <cellStyle name="Normal 7 3 3 2 2 2" xfId="18386" xr:uid="{1F027E37-4581-4BD1-BD37-B2B4E78ABD1A}"/>
    <cellStyle name="Normal 7 3 3 2 3" xfId="18387" xr:uid="{E891D8DA-EF0A-46D2-80BB-F68B4ACF71C2}"/>
    <cellStyle name="Normal 7 3 3 2 4" xfId="18388" xr:uid="{070865EA-532E-41B0-8154-E731857A86AE}"/>
    <cellStyle name="Normal 7 3 3 2 5" xfId="18389" xr:uid="{CC593D56-0BA1-440F-AC70-129B1842180A}"/>
    <cellStyle name="Normal 7 3 3 3" xfId="18390" xr:uid="{2F12BFD2-CA3C-4E6B-8CCC-6F162F09C03C}"/>
    <cellStyle name="Normal 7 3 3 3 2" xfId="18391" xr:uid="{14130263-2731-4AED-BDAC-E1A4CFE866EE}"/>
    <cellStyle name="Normal 7 3 3 4" xfId="18392" xr:uid="{4DE5377A-BFD9-4B54-9AD8-6A51ACB0C081}"/>
    <cellStyle name="Normal 7 3 3 5" xfId="18393" xr:uid="{495F161D-76A8-47D0-90A2-51695AF2119C}"/>
    <cellStyle name="Normal 7 3 3 6" xfId="18394" xr:uid="{093C3995-EC79-4286-9AA4-06608AF11B12}"/>
    <cellStyle name="Normal 7 3 3 7" xfId="18395" xr:uid="{75CA7B65-7EEB-4EB7-8691-24D821AB14D7}"/>
    <cellStyle name="Normal 7 3 3 8" xfId="18396" xr:uid="{D2ED57F1-10E8-49A7-B411-EFEB869C5916}"/>
    <cellStyle name="Normal 7 3 3 9" xfId="18397" xr:uid="{E87E4827-81CC-414F-B3FA-DFB61B455A7D}"/>
    <cellStyle name="Normal 7 3 4" xfId="18398" xr:uid="{151E5DE7-EB91-4478-A3DF-FA4B6E0A773A}"/>
    <cellStyle name="Normal 7 3 4 2" xfId="18399" xr:uid="{E70BCC71-AD2C-4171-ADFE-1142FF0BDEE0}"/>
    <cellStyle name="Normal 7 3 4 2 2" xfId="18400" xr:uid="{0D69E421-0F5C-4C09-8181-FFD86467E4D8}"/>
    <cellStyle name="Normal 7 3 4 3" xfId="18401" xr:uid="{78878094-401C-4F0E-9A42-C100B0B44809}"/>
    <cellStyle name="Normal 7 3 4 4" xfId="18402" xr:uid="{5CBE339C-C74E-44A4-9EAD-5C1EEFA22FF9}"/>
    <cellStyle name="Normal 7 3 4 5" xfId="18403" xr:uid="{53553300-8AFF-4C2C-9776-251E96D76AF2}"/>
    <cellStyle name="Normal 7 3 5" xfId="18404" xr:uid="{F04E88EC-0909-4DAF-8E2F-4A1386566953}"/>
    <cellStyle name="Normal 7 3 5 2" xfId="18405" xr:uid="{2398B9F3-21C3-4B69-B8E1-A331C793780A}"/>
    <cellStyle name="Normal 7 3 6" xfId="18406" xr:uid="{99377083-B5FC-465C-9FB3-0F7C97CE4BA9}"/>
    <cellStyle name="Normal 7 3 7" xfId="18407" xr:uid="{5ABF7F40-4D57-48CA-9C19-27855BF38490}"/>
    <cellStyle name="Normal 7 3 8" xfId="18408" xr:uid="{894657C0-8BE3-4159-8A8E-37A61FF7B922}"/>
    <cellStyle name="Normal 7 3 9" xfId="18409" xr:uid="{92CDE2F6-F0A5-4579-9C2A-FAB8256BF047}"/>
    <cellStyle name="Normal 7 30" xfId="18410" xr:uid="{D9834E22-CB88-43C4-A3ED-D6E41760F2BA}"/>
    <cellStyle name="Normal 7 31" xfId="18411" xr:uid="{23494C1B-82C7-423D-BCD2-CD81F7ADC619}"/>
    <cellStyle name="Normal 7 32" xfId="18412" xr:uid="{8F119B5D-36D4-4503-A5D8-11B9B2F74A63}"/>
    <cellStyle name="Normal 7 33" xfId="18413" xr:uid="{1F6DC90A-189E-4D8B-A2C1-FBA5FF7ADA92}"/>
    <cellStyle name="Normal 7 34" xfId="18414" xr:uid="{6DB8B4BA-9EB3-4144-BD2D-ED28BC13C5A3}"/>
    <cellStyle name="Normal 7 35" xfId="18415" xr:uid="{CF97BDB7-9E2F-4B5C-85C6-FBE488C3ECC3}"/>
    <cellStyle name="Normal 7 36" xfId="18416" xr:uid="{54DB25BE-92A4-4246-B472-371D61AD6ECF}"/>
    <cellStyle name="Normal 7 37" xfId="18417" xr:uid="{4347D206-0F55-4C19-AFF8-CFB88B9F94CE}"/>
    <cellStyle name="Normal 7 38" xfId="18418" xr:uid="{93D7024E-AC9B-4AF8-9FE0-25E1069B1C75}"/>
    <cellStyle name="Normal 7 39" xfId="18419" xr:uid="{00483C07-AB84-4A9C-82CC-8E696B9E1D68}"/>
    <cellStyle name="Normal 7 4" xfId="18420" xr:uid="{894CC7A0-8364-43A1-BE10-72E3AC09B167}"/>
    <cellStyle name="Normal 7 4 10" xfId="18421" xr:uid="{136CFD3C-C433-4CAA-9596-5177B6AAF4AC}"/>
    <cellStyle name="Normal 7 4 11" xfId="18422" xr:uid="{2D6BA9EA-F759-413F-9FD9-048B54D7099A}"/>
    <cellStyle name="Normal 7 4 12" xfId="18423" xr:uid="{31575C27-9E33-483F-A018-7F112C7ACBF1}"/>
    <cellStyle name="Normal 7 4 13" xfId="18424" xr:uid="{89996BB7-C01C-4549-B5A2-38A4F6879F3B}"/>
    <cellStyle name="Normal 7 4 14" xfId="18425" xr:uid="{2A11CE3C-098D-4068-B9C5-BB439FFF8878}"/>
    <cellStyle name="Normal 7 4 15" xfId="18426" xr:uid="{A18A667F-B9ED-4E48-99BE-9C4E607C3EFE}"/>
    <cellStyle name="Normal 7 4 2" xfId="18427" xr:uid="{D71DE7F1-59D8-4E6B-99EA-9021C24113BA}"/>
    <cellStyle name="Normal 7 4 2 10" xfId="18428" xr:uid="{3F9DF210-7899-4A50-9C1C-7FCDFDE3605C}"/>
    <cellStyle name="Normal 7 4 2 11" xfId="18429" xr:uid="{8767F8C9-6754-47DC-AA57-EEFFB667521B}"/>
    <cellStyle name="Normal 7 4 2 12" xfId="18430" xr:uid="{648C00F4-1B32-492C-A364-88BD73454645}"/>
    <cellStyle name="Normal 7 4 2 13" xfId="18431" xr:uid="{9D81AB47-13B3-4B20-9E56-83C171BC9E87}"/>
    <cellStyle name="Normal 7 4 2 14" xfId="18432" xr:uid="{843A47DB-9221-4746-B2FE-7A211B52E619}"/>
    <cellStyle name="Normal 7 4 2 2" xfId="18433" xr:uid="{BD0F4545-37AC-4A44-B0FD-6D8391B08840}"/>
    <cellStyle name="Normal 7 4 2 2 10" xfId="18434" xr:uid="{2F505F01-80C1-4A0F-AFD9-72F34D641BAB}"/>
    <cellStyle name="Normal 7 4 2 2 11" xfId="18435" xr:uid="{8D57A80E-685F-4197-A34B-1405320FF91D}"/>
    <cellStyle name="Normal 7 4 2 2 2" xfId="18436" xr:uid="{1BA09E69-E4CF-4526-9141-3D2621415C4C}"/>
    <cellStyle name="Normal 7 4 2 2 2 2" xfId="18437" xr:uid="{C59214B4-F7FB-4C3E-AD32-E670DDC24D48}"/>
    <cellStyle name="Normal 7 4 2 2 2 2 2" xfId="18438" xr:uid="{DA699818-B6B3-4AF9-B401-10F0295DEFCA}"/>
    <cellStyle name="Normal 7 4 2 2 2 3" xfId="18439" xr:uid="{3837C698-49B4-4115-A528-0F96BD3CCFDE}"/>
    <cellStyle name="Normal 7 4 2 2 2 4" xfId="18440" xr:uid="{5AC7BA32-6610-43DE-93CA-7A98A438C439}"/>
    <cellStyle name="Normal 7 4 2 2 2 5" xfId="18441" xr:uid="{26D04E10-7562-4BDD-93BA-A3462620B36D}"/>
    <cellStyle name="Normal 7 4 2 2 3" xfId="18442" xr:uid="{10ED63D2-298C-4B44-8E77-5A837A918401}"/>
    <cellStyle name="Normal 7 4 2 2 3 2" xfId="18443" xr:uid="{52E20D9B-E8EA-404B-BDA6-88750C10AACF}"/>
    <cellStyle name="Normal 7 4 2 2 4" xfId="18444" xr:uid="{F40B5728-6807-40B6-AA0A-D9EA73F79890}"/>
    <cellStyle name="Normal 7 4 2 2 5" xfId="18445" xr:uid="{E1906538-AE7B-428C-AFD3-DB81223D6E0C}"/>
    <cellStyle name="Normal 7 4 2 2 6" xfId="18446" xr:uid="{7ADE7657-AC23-4081-B6B6-E8986E6A8121}"/>
    <cellStyle name="Normal 7 4 2 2 7" xfId="18447" xr:uid="{18870D2A-EFAF-4660-8F8F-4A3249092F3B}"/>
    <cellStyle name="Normal 7 4 2 2 8" xfId="18448" xr:uid="{855DDC91-FFAC-4134-B3A3-C7082E473C94}"/>
    <cellStyle name="Normal 7 4 2 2 9" xfId="18449" xr:uid="{E62DDCDC-1E7F-4603-8924-3B8B4E5A29F9}"/>
    <cellStyle name="Normal 7 4 2 3" xfId="18450" xr:uid="{35735122-05E1-47E2-A2FF-0F2705FBA1C0}"/>
    <cellStyle name="Normal 7 4 2 3 2" xfId="18451" xr:uid="{08DFA365-7B3A-4FD9-8CAD-ED7BF5A8D52D}"/>
    <cellStyle name="Normal 7 4 2 3 2 2" xfId="18452" xr:uid="{87523A74-862A-4420-9E3D-70486583A81D}"/>
    <cellStyle name="Normal 7 4 2 3 3" xfId="18453" xr:uid="{AEB49880-BBE6-4232-948F-8454185FD493}"/>
    <cellStyle name="Normal 7 4 2 3 4" xfId="18454" xr:uid="{C6E8B30C-A44F-45CD-87A6-558DB3E1A0AC}"/>
    <cellStyle name="Normal 7 4 2 3 5" xfId="18455" xr:uid="{58C44CE0-AB62-47F3-AE0C-2EF7D77A3910}"/>
    <cellStyle name="Normal 7 4 2 4" xfId="18456" xr:uid="{37F2E3C3-9071-4201-92B9-DE7702003201}"/>
    <cellStyle name="Normal 7 4 2 4 2" xfId="18457" xr:uid="{05BE2CB5-EC05-4656-8A6B-62C2E9A9D965}"/>
    <cellStyle name="Normal 7 4 2 5" xfId="18458" xr:uid="{13DC307D-F3E7-4953-87BA-D5AE7047C10A}"/>
    <cellStyle name="Normal 7 4 2 6" xfId="18459" xr:uid="{0BEB9DB1-E2B1-43D5-BAAA-970829439CA6}"/>
    <cellStyle name="Normal 7 4 2 7" xfId="18460" xr:uid="{BD1033C7-F98D-4A95-9C5D-8D362481763A}"/>
    <cellStyle name="Normal 7 4 2 8" xfId="18461" xr:uid="{7B820E3D-3D38-41DA-9536-4765388CA726}"/>
    <cellStyle name="Normal 7 4 2 9" xfId="18462" xr:uid="{A17C131B-7196-42D7-B22A-528C9BA2BA86}"/>
    <cellStyle name="Normal 7 4 3" xfId="18463" xr:uid="{6B5D9B66-EF25-4033-BC8C-4E047B145ECD}"/>
    <cellStyle name="Normal 7 4 3 10" xfId="18464" xr:uid="{17F8DDF6-70DA-4EED-9153-F5AA5AC93A34}"/>
    <cellStyle name="Normal 7 4 3 11" xfId="18465" xr:uid="{192516A7-9F94-41D3-A174-70C85AF15D98}"/>
    <cellStyle name="Normal 7 4 3 2" xfId="18466" xr:uid="{383AA5D8-4EE1-4E0A-8D02-1A6B10932B4F}"/>
    <cellStyle name="Normal 7 4 3 2 2" xfId="18467" xr:uid="{A186645D-C6E7-47F7-A709-EF6CD86E2511}"/>
    <cellStyle name="Normal 7 4 3 2 2 2" xfId="18468" xr:uid="{5BD47FEB-EFD3-4813-8693-51A3FBBC83BF}"/>
    <cellStyle name="Normal 7 4 3 2 3" xfId="18469" xr:uid="{DAB435B1-952F-4449-81AA-7CEEE71AD3E7}"/>
    <cellStyle name="Normal 7 4 3 2 4" xfId="18470" xr:uid="{CCAC8433-F188-44AE-BD8F-34C560924CB6}"/>
    <cellStyle name="Normal 7 4 3 2 5" xfId="18471" xr:uid="{243AA2F9-AF15-4AE0-AA2F-D97CA257FF61}"/>
    <cellStyle name="Normal 7 4 3 3" xfId="18472" xr:uid="{731F5ED1-CD5B-4BC4-BC5E-13AF6AD34A00}"/>
    <cellStyle name="Normal 7 4 3 3 2" xfId="18473" xr:uid="{67475D35-62B9-4532-AED8-306DA92AA8B9}"/>
    <cellStyle name="Normal 7 4 3 4" xfId="18474" xr:uid="{F10449A9-5B11-416A-A15C-1977BD415876}"/>
    <cellStyle name="Normal 7 4 3 5" xfId="18475" xr:uid="{4DA8B86B-0827-4130-94DB-822A091F621B}"/>
    <cellStyle name="Normal 7 4 3 6" xfId="18476" xr:uid="{6D0C4B2D-2618-4EF8-8380-E8977DA73A54}"/>
    <cellStyle name="Normal 7 4 3 7" xfId="18477" xr:uid="{0C61B527-0B9A-4A29-B251-182517F0E901}"/>
    <cellStyle name="Normal 7 4 3 8" xfId="18478" xr:uid="{C99BF24B-1726-4B6E-9430-EAC3D57454F6}"/>
    <cellStyle name="Normal 7 4 3 9" xfId="18479" xr:uid="{A722EE2E-1E84-4A38-9EDB-1EA9ACDF2F22}"/>
    <cellStyle name="Normal 7 4 4" xfId="18480" xr:uid="{A764A7F7-2457-4F97-AA76-DFE03506CC27}"/>
    <cellStyle name="Normal 7 4 4 2" xfId="18481" xr:uid="{07A0B050-6D81-4476-996A-78FA3CE2CCA7}"/>
    <cellStyle name="Normal 7 4 4 2 2" xfId="18482" xr:uid="{1E7A4F48-36FB-43DB-87B2-6194EA551696}"/>
    <cellStyle name="Normal 7 4 4 3" xfId="18483" xr:uid="{9EA60CB7-22DD-4D47-8046-03DB903AAA3E}"/>
    <cellStyle name="Normal 7 4 4 4" xfId="18484" xr:uid="{FDB2D687-22CC-415D-A836-110C54CC36C6}"/>
    <cellStyle name="Normal 7 4 4 5" xfId="18485" xr:uid="{397612BA-FC5E-4DC9-AB04-180DDD982DAA}"/>
    <cellStyle name="Normal 7 4 5" xfId="18486" xr:uid="{4A33A5D6-E95B-47AD-9ED4-452F8ACA0FDF}"/>
    <cellStyle name="Normal 7 4 5 2" xfId="18487" xr:uid="{64454010-D4C6-40D1-A9A0-EDEA6A9E0B77}"/>
    <cellStyle name="Normal 7 4 6" xfId="18488" xr:uid="{B1BE3BB7-CA79-4FFE-8BBD-0507C6E5EAD9}"/>
    <cellStyle name="Normal 7 4 7" xfId="18489" xr:uid="{09B20293-FC3E-4650-AEA2-B555F17406B4}"/>
    <cellStyle name="Normal 7 4 8" xfId="18490" xr:uid="{816907C6-E5AE-4071-A24C-E89246216ABF}"/>
    <cellStyle name="Normal 7 4 9" xfId="18491" xr:uid="{D41131F8-6C10-4093-B2BD-4AFB4FF20157}"/>
    <cellStyle name="Normal 7 40" xfId="18492" xr:uid="{BFAF8700-202A-4A89-9132-CAC0C8FEF336}"/>
    <cellStyle name="Normal 7 5" xfId="18493" xr:uid="{2CBBA5BC-0365-4CCD-AAAD-32B735780BEA}"/>
    <cellStyle name="Normal 7 5 10" xfId="18494" xr:uid="{5243A2DA-B40C-4717-86C4-43448A0113AC}"/>
    <cellStyle name="Normal 7 5 11" xfId="18495" xr:uid="{B3025CF6-38C5-4A4A-A10A-B7D9D548808B}"/>
    <cellStyle name="Normal 7 5 12" xfId="18496" xr:uid="{95050DF5-B866-4F33-ADBB-2044F9873704}"/>
    <cellStyle name="Normal 7 5 13" xfId="18497" xr:uid="{B055CD9A-7482-4808-A689-0014973E3B68}"/>
    <cellStyle name="Normal 7 5 14" xfId="18498" xr:uid="{2E7C1063-575C-43EC-ACBC-06CABA329C93}"/>
    <cellStyle name="Normal 7 5 2" xfId="18499" xr:uid="{0844E344-BED7-4834-8A8B-94AC725C2507}"/>
    <cellStyle name="Normal 7 5 2 10" xfId="18500" xr:uid="{31FF6B47-7F31-4752-B5FC-3A525B66090F}"/>
    <cellStyle name="Normal 7 5 2 11" xfId="18501" xr:uid="{2669FA9F-4BBE-43F0-A1E6-BFCCA57DDBAD}"/>
    <cellStyle name="Normal 7 5 2 12" xfId="18502" xr:uid="{FC0CAEB7-A20E-4941-97B7-D617B631C323}"/>
    <cellStyle name="Normal 7 5 2 13" xfId="18503" xr:uid="{20BF0C11-0169-4981-8AF2-3B53C523500D}"/>
    <cellStyle name="Normal 7 5 2 2" xfId="18504" xr:uid="{51B5CCD5-72CA-4CB3-ACE8-917764C705FB}"/>
    <cellStyle name="Normal 7 5 2 2 10" xfId="18505" xr:uid="{88262C1B-74A6-4F46-BAEB-0DFB72DDC76E}"/>
    <cellStyle name="Normal 7 5 2 2 11" xfId="18506" xr:uid="{D212A50A-7ED1-4EB2-A87A-A6DB5F13DBAC}"/>
    <cellStyle name="Normal 7 5 2 2 2" xfId="18507" xr:uid="{3AAC19EE-A723-4203-94CF-C2A4B4AC9AF6}"/>
    <cellStyle name="Normal 7 5 2 2 2 2" xfId="18508" xr:uid="{78FBBF60-E575-4360-BFE1-666931D47042}"/>
    <cellStyle name="Normal 7 5 2 2 2 2 2" xfId="18509" xr:uid="{9D50B0AC-000F-4442-89AD-F0F18CB3AAC1}"/>
    <cellStyle name="Normal 7 5 2 2 2 3" xfId="18510" xr:uid="{FC1A4993-BC16-43AE-BA3F-DD7CD8EFDC34}"/>
    <cellStyle name="Normal 7 5 2 2 2 4" xfId="18511" xr:uid="{AE1F1575-EB51-4617-94B7-75DAB3532CC9}"/>
    <cellStyle name="Normal 7 5 2 2 2 5" xfId="18512" xr:uid="{73C461F2-B782-445E-8468-7A5F7E8F0DA3}"/>
    <cellStyle name="Normal 7 5 2 2 3" xfId="18513" xr:uid="{996A54A1-1172-4BE4-841A-B7B806B076A6}"/>
    <cellStyle name="Normal 7 5 2 2 3 2" xfId="18514" xr:uid="{14981CB0-04B5-41BD-8920-68B541367987}"/>
    <cellStyle name="Normal 7 5 2 2 4" xfId="18515" xr:uid="{8967F474-F52E-419D-9628-7E5B2B0F0D72}"/>
    <cellStyle name="Normal 7 5 2 2 5" xfId="18516" xr:uid="{9F7A163B-08A6-4419-BA67-A8B9153B91BA}"/>
    <cellStyle name="Normal 7 5 2 2 6" xfId="18517" xr:uid="{F9EED0F3-BDF0-46DA-9561-28764CCC1D20}"/>
    <cellStyle name="Normal 7 5 2 2 7" xfId="18518" xr:uid="{713FA62C-AFF1-4A6F-BF4D-A057BCF97497}"/>
    <cellStyle name="Normal 7 5 2 2 8" xfId="18519" xr:uid="{FF13614C-F95D-4E1D-A668-FD6EB9264ADD}"/>
    <cellStyle name="Normal 7 5 2 2 9" xfId="18520" xr:uid="{1257851A-F478-4693-817F-5D05715B8A54}"/>
    <cellStyle name="Normal 7 5 2 3" xfId="18521" xr:uid="{72CED3A2-ED8D-4E91-B71F-9D1D278D06B2}"/>
    <cellStyle name="Normal 7 5 2 3 2" xfId="18522" xr:uid="{1F85A3C2-05B9-4477-8E1F-48F95943CFBE}"/>
    <cellStyle name="Normal 7 5 2 3 2 2" xfId="18523" xr:uid="{C4169794-EBBC-4436-BC33-557A2E66BD4E}"/>
    <cellStyle name="Normal 7 5 2 3 3" xfId="18524" xr:uid="{1A3C15F3-B93A-45F1-A838-BC2652751A6A}"/>
    <cellStyle name="Normal 7 5 2 3 4" xfId="18525" xr:uid="{15175F15-1704-47F4-9CBF-DAD5B07BB83A}"/>
    <cellStyle name="Normal 7 5 2 3 5" xfId="18526" xr:uid="{10006928-E5B6-4FF9-AF19-B4BF8FEBBAF4}"/>
    <cellStyle name="Normal 7 5 2 4" xfId="18527" xr:uid="{2FD8EBF6-625F-426A-8D22-C74F56B44D50}"/>
    <cellStyle name="Normal 7 5 2 4 2" xfId="18528" xr:uid="{FBFB03E2-928B-4C18-95B7-358807830C9A}"/>
    <cellStyle name="Normal 7 5 2 5" xfId="18529" xr:uid="{E26D18C3-919A-49EB-BEEC-C33A0DEA2EF6}"/>
    <cellStyle name="Normal 7 5 2 6" xfId="18530" xr:uid="{40CFC5C0-C1F2-4A08-8641-22C227BBFA49}"/>
    <cellStyle name="Normal 7 5 2 7" xfId="18531" xr:uid="{59BE2971-8964-4628-839E-D4813E16D263}"/>
    <cellStyle name="Normal 7 5 2 8" xfId="18532" xr:uid="{5B5D5A5B-2749-4AB7-85A6-6338F13C1EA0}"/>
    <cellStyle name="Normal 7 5 2 9" xfId="18533" xr:uid="{0512158B-E070-403C-AC70-DEFD7C2C058E}"/>
    <cellStyle name="Normal 7 5 3" xfId="18534" xr:uid="{08F94633-601E-4781-8885-4D0D7D357A38}"/>
    <cellStyle name="Normal 7 5 3 10" xfId="18535" xr:uid="{0469B418-6C2A-44B8-A133-853ED7F936C5}"/>
    <cellStyle name="Normal 7 5 3 11" xfId="18536" xr:uid="{6094CACB-0C63-44F3-AFF0-E57B75CE4741}"/>
    <cellStyle name="Normal 7 5 3 2" xfId="18537" xr:uid="{16C3C774-71FB-49C7-9DCE-38DDD4E5057F}"/>
    <cellStyle name="Normal 7 5 3 2 2" xfId="18538" xr:uid="{A8667816-20B1-4BA6-94C2-292A6006D771}"/>
    <cellStyle name="Normal 7 5 3 2 2 2" xfId="18539" xr:uid="{EE7C36C3-B142-475C-873B-9FB39FB70661}"/>
    <cellStyle name="Normal 7 5 3 2 3" xfId="18540" xr:uid="{D9BBA9C4-79DF-4C93-88E4-2F92A652B74A}"/>
    <cellStyle name="Normal 7 5 3 2 4" xfId="18541" xr:uid="{2CF90FC3-423A-4B04-A761-05DA4D12E846}"/>
    <cellStyle name="Normal 7 5 3 2 5" xfId="18542" xr:uid="{40A79A11-67ED-4348-8B88-8CE5BDB344CF}"/>
    <cellStyle name="Normal 7 5 3 3" xfId="18543" xr:uid="{BE790A70-EE1F-40EF-BE26-2162857C0E2A}"/>
    <cellStyle name="Normal 7 5 3 3 2" xfId="18544" xr:uid="{96A3556C-2193-48A0-87EA-C99F3355C45E}"/>
    <cellStyle name="Normal 7 5 3 4" xfId="18545" xr:uid="{735F50E2-8911-46B9-8C2A-7687C09569EF}"/>
    <cellStyle name="Normal 7 5 3 5" xfId="18546" xr:uid="{B70AD6E1-D5DC-4FF1-9DB6-1AFBB70CE3F6}"/>
    <cellStyle name="Normal 7 5 3 6" xfId="18547" xr:uid="{E73E246C-9129-4E1B-B256-101E8A403D2F}"/>
    <cellStyle name="Normal 7 5 3 7" xfId="18548" xr:uid="{AFE7CA44-1D53-4EA0-AD42-6C31A1F2D6A5}"/>
    <cellStyle name="Normal 7 5 3 8" xfId="18549" xr:uid="{77552CBC-D029-417D-A7B3-CAD6D424126E}"/>
    <cellStyle name="Normal 7 5 3 9" xfId="18550" xr:uid="{8BC2C554-EA11-43D6-94DD-1E679F55EE70}"/>
    <cellStyle name="Normal 7 5 4" xfId="18551" xr:uid="{2327FCBC-4ACE-4D89-9C66-7EFD99030EBC}"/>
    <cellStyle name="Normal 7 5 4 2" xfId="18552" xr:uid="{2DDD3B07-DF21-4830-A1FC-A0684A3D9FB2}"/>
    <cellStyle name="Normal 7 5 4 2 2" xfId="18553" xr:uid="{30774B01-02A0-41B2-B26D-D2338A49B394}"/>
    <cellStyle name="Normal 7 5 4 3" xfId="18554" xr:uid="{59798269-2E40-4C6F-88FD-BC73FC4E0B55}"/>
    <cellStyle name="Normal 7 5 4 4" xfId="18555" xr:uid="{92E3ED75-FDBE-4D63-A323-4A12494F8540}"/>
    <cellStyle name="Normal 7 5 4 5" xfId="18556" xr:uid="{A36727D9-CFFE-46AB-90DD-F4F250E95B95}"/>
    <cellStyle name="Normal 7 5 5" xfId="18557" xr:uid="{3E7D372D-AF0A-48FF-B20E-F5D749410A13}"/>
    <cellStyle name="Normal 7 5 5 2" xfId="18558" xr:uid="{262872DB-E16C-45C8-8345-720D1B131BE1}"/>
    <cellStyle name="Normal 7 5 6" xfId="18559" xr:uid="{519CC5B6-CF59-4DFA-9456-8EAC3ADEB229}"/>
    <cellStyle name="Normal 7 5 7" xfId="18560" xr:uid="{3AFC3DFE-7B49-48ED-AAF5-26B384A2C3C4}"/>
    <cellStyle name="Normal 7 5 8" xfId="18561" xr:uid="{77D1E157-6002-43FA-AED2-2C9F68E43A97}"/>
    <cellStyle name="Normal 7 5 9" xfId="18562" xr:uid="{642E27D2-BC9F-4AB3-936A-14743AA94F34}"/>
    <cellStyle name="Normal 7 6" xfId="18563" xr:uid="{B599BB68-34A4-4E44-B550-73B2FD31A98F}"/>
    <cellStyle name="Normal 7 6 10" xfId="18564" xr:uid="{B9C9AFFD-997A-4258-8DB9-E0FD997B5EBE}"/>
    <cellStyle name="Normal 7 6 11" xfId="18565" xr:uid="{3921A5DF-8E10-42B3-9475-65F51B5E1B16}"/>
    <cellStyle name="Normal 7 6 12" xfId="18566" xr:uid="{363ADDE7-7532-4BD2-A5A6-8FAC5FFA330D}"/>
    <cellStyle name="Normal 7 6 13" xfId="18567" xr:uid="{E08B9AB2-897F-4AD2-833B-EDBA6504F6E2}"/>
    <cellStyle name="Normal 7 6 14" xfId="18568" xr:uid="{3658AC17-3070-4DA8-9DDE-64A5A0FFF2C2}"/>
    <cellStyle name="Normal 7 6 2" xfId="18569" xr:uid="{0458362A-2F5D-415B-A6A1-C762E057B29F}"/>
    <cellStyle name="Normal 7 6 2 10" xfId="18570" xr:uid="{136210D8-B3A7-4684-AD2F-E28E0EE01131}"/>
    <cellStyle name="Normal 7 6 2 11" xfId="18571" xr:uid="{2A58B7A4-C43A-4124-B950-E18C4D25AC20}"/>
    <cellStyle name="Normal 7 6 2 12" xfId="18572" xr:uid="{D13BEA4A-EA46-40F7-A945-BA4D47BF4CC8}"/>
    <cellStyle name="Normal 7 6 2 13" xfId="18573" xr:uid="{32F1B2D1-3398-4B13-8DAF-0608D15B9EB7}"/>
    <cellStyle name="Normal 7 6 2 2" xfId="18574" xr:uid="{28470F6F-09D4-49E7-B435-DDC5FC2C073B}"/>
    <cellStyle name="Normal 7 6 2 2 10" xfId="18575" xr:uid="{8EB4C96C-509E-4AA6-B6E9-F226F6A51477}"/>
    <cellStyle name="Normal 7 6 2 2 11" xfId="18576" xr:uid="{C9D674C2-F519-4EDB-880C-F7828E30A144}"/>
    <cellStyle name="Normal 7 6 2 2 2" xfId="18577" xr:uid="{3FE051BA-7325-4ED1-8B90-FC718354D92F}"/>
    <cellStyle name="Normal 7 6 2 2 2 2" xfId="18578" xr:uid="{DAFB706B-90A2-4393-A0E6-6928377C60E8}"/>
    <cellStyle name="Normal 7 6 2 2 2 2 2" xfId="18579" xr:uid="{0462C528-AD37-4335-94CB-6395F78A92A2}"/>
    <cellStyle name="Normal 7 6 2 2 2 3" xfId="18580" xr:uid="{E6180815-F8D1-477C-B376-023DE800047F}"/>
    <cellStyle name="Normal 7 6 2 2 2 4" xfId="18581" xr:uid="{0D0CC0A4-C373-4367-AD9D-2586F09BDA48}"/>
    <cellStyle name="Normal 7 6 2 2 2 5" xfId="18582" xr:uid="{3E81D16B-91AB-45BD-AB6F-0FBD78013D75}"/>
    <cellStyle name="Normal 7 6 2 2 3" xfId="18583" xr:uid="{0F644C52-B936-4DFF-8F46-B0D7A91A75A4}"/>
    <cellStyle name="Normal 7 6 2 2 3 2" xfId="18584" xr:uid="{0986A955-586D-4E75-8E68-AB0464E5767E}"/>
    <cellStyle name="Normal 7 6 2 2 4" xfId="18585" xr:uid="{9D3484BA-FE31-41CB-91EA-D08C004C2DA3}"/>
    <cellStyle name="Normal 7 6 2 2 5" xfId="18586" xr:uid="{C1F8826D-AA67-4D79-8F17-6F6320204828}"/>
    <cellStyle name="Normal 7 6 2 2 6" xfId="18587" xr:uid="{A7E60993-3037-4EDF-BCCC-F1BC9AA85504}"/>
    <cellStyle name="Normal 7 6 2 2 7" xfId="18588" xr:uid="{C29E3BB1-FD9D-4298-AC03-34EDF8487CE2}"/>
    <cellStyle name="Normal 7 6 2 2 8" xfId="18589" xr:uid="{8992DA07-A1E0-4D85-9632-17A5C3F8FF71}"/>
    <cellStyle name="Normal 7 6 2 2 9" xfId="18590" xr:uid="{F59BA091-B05A-40A1-B231-CEF5CCBBBC79}"/>
    <cellStyle name="Normal 7 6 2 3" xfId="18591" xr:uid="{37F0708D-B41E-4669-A165-59BE496FCD72}"/>
    <cellStyle name="Normal 7 6 2 3 2" xfId="18592" xr:uid="{AA407727-C365-4EDB-8C25-CD051ADD2A6F}"/>
    <cellStyle name="Normal 7 6 2 3 2 2" xfId="18593" xr:uid="{7D371DFE-E01C-47BE-9A8B-DFC46549E546}"/>
    <cellStyle name="Normal 7 6 2 3 3" xfId="18594" xr:uid="{EB80EFD1-511A-4FB4-975E-6DA572397EFD}"/>
    <cellStyle name="Normal 7 6 2 3 4" xfId="18595" xr:uid="{B716B607-E6C6-4C48-AB64-D3282A8F1BE2}"/>
    <cellStyle name="Normal 7 6 2 3 5" xfId="18596" xr:uid="{A81D034B-A42E-4607-AA1D-5AF97C8E1A8A}"/>
    <cellStyle name="Normal 7 6 2 4" xfId="18597" xr:uid="{E55E48B5-F8BA-4A82-9305-731398303C59}"/>
    <cellStyle name="Normal 7 6 2 4 2" xfId="18598" xr:uid="{48DA30CD-25F4-42A5-AA54-F89836B77CD4}"/>
    <cellStyle name="Normal 7 6 2 5" xfId="18599" xr:uid="{808A5526-4BFD-4E21-ACDA-2DB77C9EC314}"/>
    <cellStyle name="Normal 7 6 2 6" xfId="18600" xr:uid="{38855AE6-9A12-4958-A3F6-DF6EE0C9BF36}"/>
    <cellStyle name="Normal 7 6 2 7" xfId="18601" xr:uid="{90753A7C-5F6E-4737-B90C-09CDC490CC8D}"/>
    <cellStyle name="Normal 7 6 2 8" xfId="18602" xr:uid="{626FE803-C329-4489-BFD9-66978E2BCAE1}"/>
    <cellStyle name="Normal 7 6 2 9" xfId="18603" xr:uid="{6EA1D467-0DAE-4A23-A8D9-EC258FA9228A}"/>
    <cellStyle name="Normal 7 6 3" xfId="18604" xr:uid="{60E9805A-438F-4F04-A431-41AF8CB02336}"/>
    <cellStyle name="Normal 7 6 3 10" xfId="18605" xr:uid="{1CE36714-7BD0-495B-B9D0-A37382215E47}"/>
    <cellStyle name="Normal 7 6 3 11" xfId="18606" xr:uid="{320FBF95-996F-4D2D-AFD5-57EA9EAB3E93}"/>
    <cellStyle name="Normal 7 6 3 2" xfId="18607" xr:uid="{8D8E66E6-A5F2-4780-ADE2-E5DA15445AAE}"/>
    <cellStyle name="Normal 7 6 3 2 2" xfId="18608" xr:uid="{7C0A7A0F-005B-4E03-BE3D-1A1CD512D253}"/>
    <cellStyle name="Normal 7 6 3 2 2 2" xfId="18609" xr:uid="{B0CBC7B0-415D-4C48-9D9B-E058C90BA346}"/>
    <cellStyle name="Normal 7 6 3 2 3" xfId="18610" xr:uid="{3210CC7F-7A82-4E68-AB87-011CA006387B}"/>
    <cellStyle name="Normal 7 6 3 2 4" xfId="18611" xr:uid="{E2073F4A-D344-4F9E-87ED-B8A39921F6E9}"/>
    <cellStyle name="Normal 7 6 3 2 5" xfId="18612" xr:uid="{FD0014E9-5462-4E98-A99D-81C9F6192D5C}"/>
    <cellStyle name="Normal 7 6 3 3" xfId="18613" xr:uid="{7C549CB7-10F5-4D33-990D-C977EFC188B0}"/>
    <cellStyle name="Normal 7 6 3 3 2" xfId="18614" xr:uid="{E2A0ABAA-47F1-4769-8DC5-AA141A54B995}"/>
    <cellStyle name="Normal 7 6 3 4" xfId="18615" xr:uid="{89ED4CAA-EB50-45AF-A265-AAA666CD11B6}"/>
    <cellStyle name="Normal 7 6 3 5" xfId="18616" xr:uid="{0919AD2A-F072-47CA-8EC4-ED7AB60DB7F2}"/>
    <cellStyle name="Normal 7 6 3 6" xfId="18617" xr:uid="{CC7CC0F0-170A-4B7A-ACF2-D6A6302FFB55}"/>
    <cellStyle name="Normal 7 6 3 7" xfId="18618" xr:uid="{D91BAAD7-35B8-4063-A226-C132CCDD629A}"/>
    <cellStyle name="Normal 7 6 3 8" xfId="18619" xr:uid="{6459A7A3-60B1-4E00-8497-73AE9C3D9F2E}"/>
    <cellStyle name="Normal 7 6 3 9" xfId="18620" xr:uid="{8636FE1A-4227-421C-B027-FAF17504CFE2}"/>
    <cellStyle name="Normal 7 6 4" xfId="18621" xr:uid="{BFAA6BBB-829C-4677-9FD3-097A1333AA3A}"/>
    <cellStyle name="Normal 7 6 4 2" xfId="18622" xr:uid="{DA0AA200-648A-43BD-BACE-514758A90750}"/>
    <cellStyle name="Normal 7 6 4 2 2" xfId="18623" xr:uid="{78D93D0F-033E-46FD-BB69-966A7E45E9C9}"/>
    <cellStyle name="Normal 7 6 4 3" xfId="18624" xr:uid="{A7AE89F7-2BAD-4EBE-94B3-3A9B8BF6288A}"/>
    <cellStyle name="Normal 7 6 4 4" xfId="18625" xr:uid="{538BA429-C7B9-4635-9493-9E9F00352BEA}"/>
    <cellStyle name="Normal 7 6 4 5" xfId="18626" xr:uid="{AF2B4780-5C6D-46F5-B802-63D0495DC07D}"/>
    <cellStyle name="Normal 7 6 5" xfId="18627" xr:uid="{C2FA7F7D-62DE-4E9C-9D67-4AC5887EB8AA}"/>
    <cellStyle name="Normal 7 6 5 2" xfId="18628" xr:uid="{1C954871-DA41-4B75-929E-8416CBC0E181}"/>
    <cellStyle name="Normal 7 6 6" xfId="18629" xr:uid="{429009F6-354D-40E1-A64C-31F49CC26A17}"/>
    <cellStyle name="Normal 7 6 7" xfId="18630" xr:uid="{DC17C367-2518-4047-9D7D-5498FCF66BC6}"/>
    <cellStyle name="Normal 7 6 8" xfId="18631" xr:uid="{D2F7847B-235B-483D-AE5D-BD1E1C0E3F6F}"/>
    <cellStyle name="Normal 7 6 9" xfId="18632" xr:uid="{81CEB95F-47AD-46C2-B1A8-6233DF826128}"/>
    <cellStyle name="Normal 7 7" xfId="18633" xr:uid="{335D545F-7C80-492B-8A0E-7E7E373F155D}"/>
    <cellStyle name="Normal 7 7 10" xfId="18634" xr:uid="{AEFB7268-5C16-470B-A0CF-A42BDAA43EEE}"/>
    <cellStyle name="Normal 7 7 11" xfId="18635" xr:uid="{650284ED-1386-4F11-A75B-AE3796908E2B}"/>
    <cellStyle name="Normal 7 7 12" xfId="18636" xr:uid="{E706683B-BBB8-48E9-B0E3-5146DC644D6E}"/>
    <cellStyle name="Normal 7 7 13" xfId="18637" xr:uid="{FF29D3D9-1876-4CB2-8573-E6CD5C23DDC1}"/>
    <cellStyle name="Normal 7 7 14" xfId="18638" xr:uid="{EA1148A1-B728-49AF-919A-1B862AE00B99}"/>
    <cellStyle name="Normal 7 7 2" xfId="18639" xr:uid="{FB399E90-C6B5-4C4B-A008-F46A76FCCDE0}"/>
    <cellStyle name="Normal 7 7 2 10" xfId="18640" xr:uid="{2BDBEF15-CEE8-4CFE-AA5C-C988961FFB74}"/>
    <cellStyle name="Normal 7 7 2 11" xfId="18641" xr:uid="{507FA1DF-26BE-489F-BD5E-E44CE00C9731}"/>
    <cellStyle name="Normal 7 7 2 12" xfId="18642" xr:uid="{01A982D0-CDD1-4E93-A045-38D846FD266B}"/>
    <cellStyle name="Normal 7 7 2 13" xfId="18643" xr:uid="{D83704AF-AC0A-46D2-8658-E0A1ADB5740A}"/>
    <cellStyle name="Normal 7 7 2 2" xfId="18644" xr:uid="{19F33A2F-30DD-4CD0-A3D5-B920AEEA8517}"/>
    <cellStyle name="Normal 7 7 2 2 10" xfId="18645" xr:uid="{76956764-F565-44DB-BCD3-82D792ABEEA3}"/>
    <cellStyle name="Normal 7 7 2 2 11" xfId="18646" xr:uid="{5F397F61-9456-4EB1-87D6-5F760E6DF978}"/>
    <cellStyle name="Normal 7 7 2 2 2" xfId="18647" xr:uid="{DFB1A9FC-22A4-4A74-82C3-1C5C7530B203}"/>
    <cellStyle name="Normal 7 7 2 2 2 2" xfId="18648" xr:uid="{1E676111-ADD1-4DCD-A3E5-A6E5AED669F2}"/>
    <cellStyle name="Normal 7 7 2 2 2 2 2" xfId="18649" xr:uid="{AAB1D3EC-0FB6-4634-B64C-EC65785E961B}"/>
    <cellStyle name="Normal 7 7 2 2 2 3" xfId="18650" xr:uid="{796EBDE9-F558-4A01-928C-B4B4160C88E8}"/>
    <cellStyle name="Normal 7 7 2 2 2 4" xfId="18651" xr:uid="{89359D39-5412-450B-BC7E-6EAF27F489B4}"/>
    <cellStyle name="Normal 7 7 2 2 2 5" xfId="18652" xr:uid="{7840E534-778F-40C3-B342-CC8846A57159}"/>
    <cellStyle name="Normal 7 7 2 2 3" xfId="18653" xr:uid="{14AB3EFF-CE45-42C9-B771-1BCFA67E5D7A}"/>
    <cellStyle name="Normal 7 7 2 2 3 2" xfId="18654" xr:uid="{48768260-D79E-4B8B-A3AB-479E3288810D}"/>
    <cellStyle name="Normal 7 7 2 2 4" xfId="18655" xr:uid="{3934F879-06ED-4D23-B250-751895ED359D}"/>
    <cellStyle name="Normal 7 7 2 2 5" xfId="18656" xr:uid="{165E048B-2347-47A2-9951-1B1B1EC6C162}"/>
    <cellStyle name="Normal 7 7 2 2 6" xfId="18657" xr:uid="{A974EF28-530F-4CCF-BF6F-D7A6D92CB421}"/>
    <cellStyle name="Normal 7 7 2 2 7" xfId="18658" xr:uid="{16E2F4C5-51CD-4D6E-8781-89092AEE182F}"/>
    <cellStyle name="Normal 7 7 2 2 8" xfId="18659" xr:uid="{6CAEA3F7-831E-49BC-A32B-A5025C5F8D49}"/>
    <cellStyle name="Normal 7 7 2 2 9" xfId="18660" xr:uid="{599006ED-61F9-44D7-AB07-64D56E76D4F7}"/>
    <cellStyle name="Normal 7 7 2 3" xfId="18661" xr:uid="{11BC4576-99F0-4AC5-BA85-5F2668232419}"/>
    <cellStyle name="Normal 7 7 2 3 2" xfId="18662" xr:uid="{C5D78F37-0ADE-4FDC-9CAC-059BE44AFA5A}"/>
    <cellStyle name="Normal 7 7 2 3 2 2" xfId="18663" xr:uid="{A12FD64C-BCB3-4FDF-B281-2F3D552D4A52}"/>
    <cellStyle name="Normal 7 7 2 3 3" xfId="18664" xr:uid="{3576B92B-CA87-47D3-87B5-F12765C386E6}"/>
    <cellStyle name="Normal 7 7 2 3 4" xfId="18665" xr:uid="{D2DB7C9A-C364-491F-BDBA-0479372B3AF5}"/>
    <cellStyle name="Normal 7 7 2 3 5" xfId="18666" xr:uid="{E68699B0-27D8-4285-B8A9-6AB683BB5DDF}"/>
    <cellStyle name="Normal 7 7 2 4" xfId="18667" xr:uid="{CF3E09F1-6D8B-4DB1-A51F-468FDB83DEEF}"/>
    <cellStyle name="Normal 7 7 2 4 2" xfId="18668" xr:uid="{11A77014-1E15-4F92-A842-951E1A833AF3}"/>
    <cellStyle name="Normal 7 7 2 5" xfId="18669" xr:uid="{F9E68D22-F22C-4D6E-B78B-27B83F75CD97}"/>
    <cellStyle name="Normal 7 7 2 6" xfId="18670" xr:uid="{837715A9-C6D6-4C46-AE29-D3880282F83B}"/>
    <cellStyle name="Normal 7 7 2 7" xfId="18671" xr:uid="{D48F7C77-2949-453A-A71B-06BBB298C3A7}"/>
    <cellStyle name="Normal 7 7 2 8" xfId="18672" xr:uid="{A183F051-BA41-45A1-BCBA-B5138574D4E9}"/>
    <cellStyle name="Normal 7 7 2 9" xfId="18673" xr:uid="{66F5C66C-11FF-4498-9E85-096920901B5E}"/>
    <cellStyle name="Normal 7 7 3" xfId="18674" xr:uid="{2E69F752-1A54-4748-8F52-4CE9448C417C}"/>
    <cellStyle name="Normal 7 7 3 10" xfId="18675" xr:uid="{3CF637D8-F3B3-488E-8E76-97F79C82BAEF}"/>
    <cellStyle name="Normal 7 7 3 11" xfId="18676" xr:uid="{DFB1A43D-4D7C-4C21-BFF3-A2A4199B3DC3}"/>
    <cellStyle name="Normal 7 7 3 2" xfId="18677" xr:uid="{C156B187-4E08-4E36-8550-9C1A677693D9}"/>
    <cellStyle name="Normal 7 7 3 2 2" xfId="18678" xr:uid="{1C49E99B-A63A-45C3-A090-D7C2885190D0}"/>
    <cellStyle name="Normal 7 7 3 2 2 2" xfId="18679" xr:uid="{046C3EFF-1777-4EFC-838E-8BCFF7C6BCEA}"/>
    <cellStyle name="Normal 7 7 3 2 3" xfId="18680" xr:uid="{0143247B-F071-4DF4-B4BA-57DCD470247C}"/>
    <cellStyle name="Normal 7 7 3 2 4" xfId="18681" xr:uid="{690D806A-600F-44B1-8E4E-C1648AE30CD0}"/>
    <cellStyle name="Normal 7 7 3 2 5" xfId="18682" xr:uid="{FF901A80-9E56-45CA-BD1E-1CE6049896D7}"/>
    <cellStyle name="Normal 7 7 3 3" xfId="18683" xr:uid="{A486839E-1806-4A54-A99A-EA0C3FE9E70D}"/>
    <cellStyle name="Normal 7 7 3 3 2" xfId="18684" xr:uid="{28E93782-011C-4FCA-97AD-003CDA1A8D89}"/>
    <cellStyle name="Normal 7 7 3 4" xfId="18685" xr:uid="{092BA16E-5DE9-462A-9014-50A0BE7C3F39}"/>
    <cellStyle name="Normal 7 7 3 5" xfId="18686" xr:uid="{997E8F77-292E-4DF6-9649-65EF6300A05C}"/>
    <cellStyle name="Normal 7 7 3 6" xfId="18687" xr:uid="{A7D7F5FB-3A31-4332-86C5-4FD8DF519CE5}"/>
    <cellStyle name="Normal 7 7 3 7" xfId="18688" xr:uid="{9F043E97-2A65-4DCD-8AA8-206957305441}"/>
    <cellStyle name="Normal 7 7 3 8" xfId="18689" xr:uid="{BD2061C2-17F2-4ED6-B05A-738ABCDB3A18}"/>
    <cellStyle name="Normal 7 7 3 9" xfId="18690" xr:uid="{D549724F-3D14-4C13-846C-926D4079514B}"/>
    <cellStyle name="Normal 7 7 4" xfId="18691" xr:uid="{5E8DF67F-A5A5-476D-9A55-26FFB985A2BA}"/>
    <cellStyle name="Normal 7 7 4 2" xfId="18692" xr:uid="{7012DA95-29B9-4C94-B214-CDA0BE64BDF2}"/>
    <cellStyle name="Normal 7 7 4 2 2" xfId="18693" xr:uid="{86043242-3C8D-4F67-9BC3-8D21E4F28E21}"/>
    <cellStyle name="Normal 7 7 4 3" xfId="18694" xr:uid="{E17338E7-20A4-471E-B566-DFEFFEB849FF}"/>
    <cellStyle name="Normal 7 7 4 4" xfId="18695" xr:uid="{D9D01FFA-DBD3-4724-A246-909384100103}"/>
    <cellStyle name="Normal 7 7 4 5" xfId="18696" xr:uid="{5EE170C2-BD7F-417C-AFB2-DE4FB8366DFC}"/>
    <cellStyle name="Normal 7 7 5" xfId="18697" xr:uid="{E89BEEF2-FE35-4013-9A43-D68849273E94}"/>
    <cellStyle name="Normal 7 7 5 2" xfId="18698" xr:uid="{5BA890E4-C4A3-4A9D-AAC3-B151209015CF}"/>
    <cellStyle name="Normal 7 7 6" xfId="18699" xr:uid="{94CE89C3-D206-4794-B0F8-25014A7AA2ED}"/>
    <cellStyle name="Normal 7 7 7" xfId="18700" xr:uid="{BD52AAA9-23FC-44C4-95CE-94C72004EF9F}"/>
    <cellStyle name="Normal 7 7 8" xfId="18701" xr:uid="{93E86A23-1475-4B3D-B048-44DC100DCC62}"/>
    <cellStyle name="Normal 7 7 9" xfId="18702" xr:uid="{84D2711C-1819-4638-9DB0-E7318143290F}"/>
    <cellStyle name="Normal 7 8" xfId="18703" xr:uid="{5F92586D-198E-4F22-BD1A-6CBFCE673616}"/>
    <cellStyle name="Normal 7 8 10" xfId="18704" xr:uid="{A4188F4D-643F-4876-9993-559934D730A5}"/>
    <cellStyle name="Normal 7 8 11" xfId="18705" xr:uid="{FEB7CA37-BD48-4F66-A20A-C40DDC5D3048}"/>
    <cellStyle name="Normal 7 8 12" xfId="18706" xr:uid="{4017CFC7-9220-4651-ADDC-5E955A3E6BCC}"/>
    <cellStyle name="Normal 7 8 13" xfId="18707" xr:uid="{61063A27-782A-4B38-8ECF-7C28F040A91D}"/>
    <cellStyle name="Normal 7 8 14" xfId="18708" xr:uid="{51F4C148-D5EE-41AE-8B78-216A5559373C}"/>
    <cellStyle name="Normal 7 8 2" xfId="18709" xr:uid="{2B98DCCA-176F-4988-97AE-686552FA77F2}"/>
    <cellStyle name="Normal 7 8 2 10" xfId="18710" xr:uid="{4E858600-40BD-4A9A-AE30-3F578EA52946}"/>
    <cellStyle name="Normal 7 8 2 11" xfId="18711" xr:uid="{9786EC0E-4F1A-4318-B579-B4CA68BAC00C}"/>
    <cellStyle name="Normal 7 8 2 12" xfId="18712" xr:uid="{A7E64DA9-2F56-4F36-B928-6D271CF7B116}"/>
    <cellStyle name="Normal 7 8 2 13" xfId="18713" xr:uid="{5EB6694A-82DC-4636-98BB-942689900D0A}"/>
    <cellStyle name="Normal 7 8 2 2" xfId="18714" xr:uid="{9092F4A6-1627-49FD-B7F3-EF43A8DCA810}"/>
    <cellStyle name="Normal 7 8 2 2 10" xfId="18715" xr:uid="{3171EB10-086B-42A7-A9FB-81814C88FCF3}"/>
    <cellStyle name="Normal 7 8 2 2 11" xfId="18716" xr:uid="{344CE412-CDBF-4FFA-B1B5-687519322A74}"/>
    <cellStyle name="Normal 7 8 2 2 2" xfId="18717" xr:uid="{A3C7E2A0-AA0D-49A5-BEE9-0FABC2B25998}"/>
    <cellStyle name="Normal 7 8 2 2 2 2" xfId="18718" xr:uid="{02699B27-96F0-4BF6-847E-2334953F77FA}"/>
    <cellStyle name="Normal 7 8 2 2 2 2 2" xfId="18719" xr:uid="{6DD2C4B2-E208-4C50-8816-8FD83DB9B543}"/>
    <cellStyle name="Normal 7 8 2 2 2 3" xfId="18720" xr:uid="{6BE6C455-77E1-4D84-87A5-80416AE911E7}"/>
    <cellStyle name="Normal 7 8 2 2 2 4" xfId="18721" xr:uid="{B03347E8-DF35-47EC-99E9-8576E7BDEB10}"/>
    <cellStyle name="Normal 7 8 2 2 2 5" xfId="18722" xr:uid="{0AF4B0E4-573A-4ACA-91C4-877402E9005E}"/>
    <cellStyle name="Normal 7 8 2 2 3" xfId="18723" xr:uid="{8F835481-E8F5-46FA-8FA4-280F97D298A5}"/>
    <cellStyle name="Normal 7 8 2 2 3 2" xfId="18724" xr:uid="{DC39B179-0070-49C1-9F90-DC18F50BE905}"/>
    <cellStyle name="Normal 7 8 2 2 4" xfId="18725" xr:uid="{EE010759-5E4D-4D06-A24F-B3C4F808CA56}"/>
    <cellStyle name="Normal 7 8 2 2 5" xfId="18726" xr:uid="{E7443634-C1E6-439E-90B0-AC3B68266BD0}"/>
    <cellStyle name="Normal 7 8 2 2 6" xfId="18727" xr:uid="{E393118A-407B-4E42-BB97-E3544E620E93}"/>
    <cellStyle name="Normal 7 8 2 2 7" xfId="18728" xr:uid="{C9FA594D-4BBF-4B06-A7F8-40ED3080ADB2}"/>
    <cellStyle name="Normal 7 8 2 2 8" xfId="18729" xr:uid="{D2941846-7CC8-4CF5-BB43-F127A5C6D1F6}"/>
    <cellStyle name="Normal 7 8 2 2 9" xfId="18730" xr:uid="{685591E1-2DC5-4F85-B00B-43035C0D8A44}"/>
    <cellStyle name="Normal 7 8 2 3" xfId="18731" xr:uid="{87C59A4E-28A3-4DF1-A11A-17C3F956DA11}"/>
    <cellStyle name="Normal 7 8 2 3 2" xfId="18732" xr:uid="{41E3D4F8-3EF9-42BF-9226-305D96407916}"/>
    <cellStyle name="Normal 7 8 2 3 2 2" xfId="18733" xr:uid="{CF3DEC14-2E6B-4FCD-84E5-E69ED5B05C5E}"/>
    <cellStyle name="Normal 7 8 2 3 3" xfId="18734" xr:uid="{D6BA38D7-881F-4074-966C-AE7A2C10F66B}"/>
    <cellStyle name="Normal 7 8 2 3 4" xfId="18735" xr:uid="{8A56B798-2A76-4F29-8B30-E6D710103A9A}"/>
    <cellStyle name="Normal 7 8 2 3 5" xfId="18736" xr:uid="{E9A25CA1-4BED-4F8E-B0C5-0DE04E6CCC9F}"/>
    <cellStyle name="Normal 7 8 2 4" xfId="18737" xr:uid="{5C99A45F-C2F3-4F4B-9C3F-2B0DC673ECE5}"/>
    <cellStyle name="Normal 7 8 2 4 2" xfId="18738" xr:uid="{6CE859DB-B634-4B38-AEA9-DDE087602D33}"/>
    <cellStyle name="Normal 7 8 2 5" xfId="18739" xr:uid="{F9CBDD88-0280-408F-A52E-1F21C5612E62}"/>
    <cellStyle name="Normal 7 8 2 6" xfId="18740" xr:uid="{BC699A5A-953C-4EEB-AA98-B2E3227DB46B}"/>
    <cellStyle name="Normal 7 8 2 7" xfId="18741" xr:uid="{50225B42-221C-4DC8-8100-9D6F41A0201D}"/>
    <cellStyle name="Normal 7 8 2 8" xfId="18742" xr:uid="{4F354D48-57E2-40CE-A5A5-0470ADCAC357}"/>
    <cellStyle name="Normal 7 8 2 9" xfId="18743" xr:uid="{8F211273-B0AE-41E4-BE5C-04E4D14C19E7}"/>
    <cellStyle name="Normal 7 8 3" xfId="18744" xr:uid="{DC83081F-BA3F-40F6-8CA8-AE82F435B069}"/>
    <cellStyle name="Normal 7 8 3 10" xfId="18745" xr:uid="{E85A35C5-EF55-4A0F-8DA3-0F6030ED099C}"/>
    <cellStyle name="Normal 7 8 3 11" xfId="18746" xr:uid="{2049CDCB-244C-4BC3-976F-698D6CA4BC71}"/>
    <cellStyle name="Normal 7 8 3 2" xfId="18747" xr:uid="{C888EBC7-5868-46E8-B470-18EB7D907ECE}"/>
    <cellStyle name="Normal 7 8 3 2 2" xfId="18748" xr:uid="{3601DD25-0309-4C4B-B219-75CB11844171}"/>
    <cellStyle name="Normal 7 8 3 2 2 2" xfId="18749" xr:uid="{25D8A6D7-A369-4649-B8EA-43669962F699}"/>
    <cellStyle name="Normal 7 8 3 2 3" xfId="18750" xr:uid="{F7D09B6A-DCD1-4D43-A418-2D2772BBB73E}"/>
    <cellStyle name="Normal 7 8 3 2 4" xfId="18751" xr:uid="{49F8BC23-F28C-4565-854F-DAD88869E003}"/>
    <cellStyle name="Normal 7 8 3 2 5" xfId="18752" xr:uid="{02B335CC-5E5F-4927-9113-1C4F308C6548}"/>
    <cellStyle name="Normal 7 8 3 3" xfId="18753" xr:uid="{C417D11E-6498-4100-B1BF-575DFC18F6CE}"/>
    <cellStyle name="Normal 7 8 3 3 2" xfId="18754" xr:uid="{E88DC2E4-CE66-478C-9111-6889BA6AE57A}"/>
    <cellStyle name="Normal 7 8 3 4" xfId="18755" xr:uid="{E102A8AA-A73E-4CD6-9891-235AE9BDF767}"/>
    <cellStyle name="Normal 7 8 3 5" xfId="18756" xr:uid="{341C74F4-DC91-48E8-AA72-1E010C7274D0}"/>
    <cellStyle name="Normal 7 8 3 6" xfId="18757" xr:uid="{14459717-C324-4C0C-9610-91829EADF44E}"/>
    <cellStyle name="Normal 7 8 3 7" xfId="18758" xr:uid="{07952B67-49AE-4960-8EFD-7B99B881E9D8}"/>
    <cellStyle name="Normal 7 8 3 8" xfId="18759" xr:uid="{56D4A116-304B-4DAB-9E52-9B121C767D60}"/>
    <cellStyle name="Normal 7 8 3 9" xfId="18760" xr:uid="{5D65E8B6-7709-48E6-A07E-8287D4B41C81}"/>
    <cellStyle name="Normal 7 8 4" xfId="18761" xr:uid="{FF6A3424-52CF-4AF2-83CB-CBA5F80325B7}"/>
    <cellStyle name="Normal 7 8 4 2" xfId="18762" xr:uid="{792CCD28-97F5-4BFF-8E38-0F6B428510FC}"/>
    <cellStyle name="Normal 7 8 4 2 2" xfId="18763" xr:uid="{3F49AB38-2640-4A0C-BDA6-E247624A5A76}"/>
    <cellStyle name="Normal 7 8 4 3" xfId="18764" xr:uid="{3B6DDEEE-A9E2-4D91-882B-4C9CD6674F53}"/>
    <cellStyle name="Normal 7 8 4 4" xfId="18765" xr:uid="{9883D9AA-44B4-4BF8-A8C2-0C888BD69189}"/>
    <cellStyle name="Normal 7 8 4 5" xfId="18766" xr:uid="{5AEBFC82-D6DD-4468-BE71-08F455C4C3DA}"/>
    <cellStyle name="Normal 7 8 5" xfId="18767" xr:uid="{4A64E62C-1EBC-42FC-BE14-4AA3E7CC4ABE}"/>
    <cellStyle name="Normal 7 8 5 2" xfId="18768" xr:uid="{3105F705-DB92-450A-BCD4-CB8C5ECD8C3F}"/>
    <cellStyle name="Normal 7 8 6" xfId="18769" xr:uid="{16EFFF0C-6D4B-4399-A765-8B735A4E435E}"/>
    <cellStyle name="Normal 7 8 7" xfId="18770" xr:uid="{08B85BA4-A168-4511-BD0F-914F247D85A0}"/>
    <cellStyle name="Normal 7 8 8" xfId="18771" xr:uid="{D3EBCABB-F256-4852-8446-B8E6BE888F84}"/>
    <cellStyle name="Normal 7 8 9" xfId="18772" xr:uid="{012BD31A-C516-4C15-9E14-6B09CA8E3E22}"/>
    <cellStyle name="Normal 7 9" xfId="18773" xr:uid="{37E58691-DF46-47B9-A8D8-DEB6ECC83B78}"/>
    <cellStyle name="Normal 7 9 10" xfId="18774" xr:uid="{3C08630B-6E2B-4541-9482-B59AB1E7502C}"/>
    <cellStyle name="Normal 7 9 11" xfId="18775" xr:uid="{0138E475-4D56-4428-B024-836B16891C0D}"/>
    <cellStyle name="Normal 7 9 12" xfId="18776" xr:uid="{9C6F4202-6910-441B-9664-6BF5FFE7986B}"/>
    <cellStyle name="Normal 7 9 13" xfId="18777" xr:uid="{6B820ECA-A8D3-409A-B87A-ACB004EBEAA5}"/>
    <cellStyle name="Normal 7 9 14" xfId="18778" xr:uid="{C12A7BC9-DB7B-4447-BC76-E314FF5AAA41}"/>
    <cellStyle name="Normal 7 9 2" xfId="18779" xr:uid="{FA02ED2B-CA2B-4B92-878E-E988EE74DE3A}"/>
    <cellStyle name="Normal 7 9 2 10" xfId="18780" xr:uid="{EB68EB0B-C4DC-4BEA-9273-4AE85598BFAA}"/>
    <cellStyle name="Normal 7 9 2 11" xfId="18781" xr:uid="{F89A02FB-5E77-4A6B-8EB7-D94A3BF1D89A}"/>
    <cellStyle name="Normal 7 9 2 12" xfId="18782" xr:uid="{921238C1-E4E3-46F1-B388-FEAB3DC5CAE9}"/>
    <cellStyle name="Normal 7 9 2 13" xfId="18783" xr:uid="{D0F26238-16F4-4425-9470-BE3CEFF70AB1}"/>
    <cellStyle name="Normal 7 9 2 2" xfId="18784" xr:uid="{72473711-5406-4FDC-BA9F-3922E63D23A1}"/>
    <cellStyle name="Normal 7 9 2 2 10" xfId="18785" xr:uid="{46ECC78C-2935-4042-AE75-6F684D704480}"/>
    <cellStyle name="Normal 7 9 2 2 11" xfId="18786" xr:uid="{7747ED7D-81E2-44B9-B1ED-A4080EAB2B7C}"/>
    <cellStyle name="Normal 7 9 2 2 2" xfId="18787" xr:uid="{2F6744B9-22A4-47FD-B36C-38FAF45278F6}"/>
    <cellStyle name="Normal 7 9 2 2 2 2" xfId="18788" xr:uid="{495EF323-4077-4ECB-BC1F-5293056596E6}"/>
    <cellStyle name="Normal 7 9 2 2 2 2 2" xfId="18789" xr:uid="{57FA1AAA-6AA3-4583-A4E7-118AF6FFD87B}"/>
    <cellStyle name="Normal 7 9 2 2 2 3" xfId="18790" xr:uid="{B33FE209-EF48-4E27-855A-A9D1E46D08FE}"/>
    <cellStyle name="Normal 7 9 2 2 2 4" xfId="18791" xr:uid="{20686CE7-9740-43B2-8422-B635A15FE706}"/>
    <cellStyle name="Normal 7 9 2 2 2 5" xfId="18792" xr:uid="{80DF1298-215E-48B8-959E-FC292769C6AD}"/>
    <cellStyle name="Normal 7 9 2 2 3" xfId="18793" xr:uid="{8B01BD14-224D-4612-97CF-E0899BE8CF0F}"/>
    <cellStyle name="Normal 7 9 2 2 3 2" xfId="18794" xr:uid="{4CF33310-CC5A-40FB-93B3-8285D7BDF8E6}"/>
    <cellStyle name="Normal 7 9 2 2 4" xfId="18795" xr:uid="{97A82F4D-9112-4002-8D10-2780CB55A583}"/>
    <cellStyle name="Normal 7 9 2 2 5" xfId="18796" xr:uid="{D77372FA-3E96-492A-ABB4-38D6980B3CC4}"/>
    <cellStyle name="Normal 7 9 2 2 6" xfId="18797" xr:uid="{E706AF61-A9BC-4EBF-8037-BD8E2F1DA991}"/>
    <cellStyle name="Normal 7 9 2 2 7" xfId="18798" xr:uid="{9CD22FF0-1867-4331-9850-974A4B9FFE85}"/>
    <cellStyle name="Normal 7 9 2 2 8" xfId="18799" xr:uid="{0D9937EE-ED86-4D22-9D8B-25895DE09774}"/>
    <cellStyle name="Normal 7 9 2 2 9" xfId="18800" xr:uid="{0C1784C1-7B0F-499A-9921-199CEFCCC34B}"/>
    <cellStyle name="Normal 7 9 2 3" xfId="18801" xr:uid="{1854F545-7513-48DE-9F50-B9DCAF368268}"/>
    <cellStyle name="Normal 7 9 2 3 2" xfId="18802" xr:uid="{7B93C27A-D131-4D4F-B1A8-E1B74C95B8DB}"/>
    <cellStyle name="Normal 7 9 2 3 2 2" xfId="18803" xr:uid="{B713CF9B-235B-43FB-A61C-C2FDB84D22A7}"/>
    <cellStyle name="Normal 7 9 2 3 3" xfId="18804" xr:uid="{974DCBFC-5B88-49F8-A493-ECF71F7FAFBA}"/>
    <cellStyle name="Normal 7 9 2 3 4" xfId="18805" xr:uid="{566160AF-8DC8-40B0-B799-3DFA1176512A}"/>
    <cellStyle name="Normal 7 9 2 3 5" xfId="18806" xr:uid="{F9889080-55AD-4BEF-8A94-551E50133E63}"/>
    <cellStyle name="Normal 7 9 2 4" xfId="18807" xr:uid="{1689DB1F-1C26-4E72-B380-5A2F65708CAD}"/>
    <cellStyle name="Normal 7 9 2 4 2" xfId="18808" xr:uid="{BB6E5CCA-C8AE-4416-BDF5-0E6230B63D00}"/>
    <cellStyle name="Normal 7 9 2 5" xfId="18809" xr:uid="{12066907-0F68-427A-BA30-563824CFB13D}"/>
    <cellStyle name="Normal 7 9 2 6" xfId="18810" xr:uid="{673B6330-146A-4D72-AB9B-6C8D8779F3AE}"/>
    <cellStyle name="Normal 7 9 2 7" xfId="18811" xr:uid="{0DFBACE6-60A6-4844-ACC8-379F097DC2CA}"/>
    <cellStyle name="Normal 7 9 2 8" xfId="18812" xr:uid="{01F2C6B5-B399-4CA6-B2A5-0DCC68E43A1B}"/>
    <cellStyle name="Normal 7 9 2 9" xfId="18813" xr:uid="{5CE54B7C-8494-4496-93A6-DA0C7750A1AF}"/>
    <cellStyle name="Normal 7 9 3" xfId="18814" xr:uid="{7F198DDB-480A-4A4E-BB3D-ECA6C34E3373}"/>
    <cellStyle name="Normal 7 9 3 10" xfId="18815" xr:uid="{0748EC57-BF13-4138-9E51-0155F7600E90}"/>
    <cellStyle name="Normal 7 9 3 11" xfId="18816" xr:uid="{47553FEF-D417-48B9-B6BA-D5B131E06969}"/>
    <cellStyle name="Normal 7 9 3 2" xfId="18817" xr:uid="{A9F378F0-1394-47FE-9069-BC9B12775546}"/>
    <cellStyle name="Normal 7 9 3 2 2" xfId="18818" xr:uid="{8EBF00BF-EBF9-40B8-B467-2B251F1372C3}"/>
    <cellStyle name="Normal 7 9 3 2 2 2" xfId="18819" xr:uid="{2A4816CC-415F-42A5-BCC4-87BB60AE834A}"/>
    <cellStyle name="Normal 7 9 3 2 3" xfId="18820" xr:uid="{68759A8E-3311-447B-A80D-176934DEB8D8}"/>
    <cellStyle name="Normal 7 9 3 2 4" xfId="18821" xr:uid="{78370256-3336-4BC5-89AC-DE935FCD83CD}"/>
    <cellStyle name="Normal 7 9 3 2 5" xfId="18822" xr:uid="{56C9EEB3-968B-4DE5-976B-0B9E64EAED7D}"/>
    <cellStyle name="Normal 7 9 3 3" xfId="18823" xr:uid="{2BB0D722-DCEE-4B19-9162-38CA87DA030F}"/>
    <cellStyle name="Normal 7 9 3 3 2" xfId="18824" xr:uid="{90C38EFF-C33C-44D4-AED7-9044285D184A}"/>
    <cellStyle name="Normal 7 9 3 4" xfId="18825" xr:uid="{C51A0797-0F7D-4CCA-A12A-0B568F09EAAF}"/>
    <cellStyle name="Normal 7 9 3 5" xfId="18826" xr:uid="{9B1F8AD5-B2E4-4D09-9B22-B999A24ADA22}"/>
    <cellStyle name="Normal 7 9 3 6" xfId="18827" xr:uid="{CF10F1AF-E459-4002-9CCA-6DD32742AF4B}"/>
    <cellStyle name="Normal 7 9 3 7" xfId="18828" xr:uid="{83B41664-7193-4C6C-9C01-1642A02AF5CB}"/>
    <cellStyle name="Normal 7 9 3 8" xfId="18829" xr:uid="{6DDC7BA0-077A-4EC7-A849-5DD5B5FDDA0C}"/>
    <cellStyle name="Normal 7 9 3 9" xfId="18830" xr:uid="{7239C3DC-AEF1-4FDB-9805-1C79D132AE82}"/>
    <cellStyle name="Normal 7 9 4" xfId="18831" xr:uid="{33C10887-7FFE-40B7-9EC3-313E339BF2E9}"/>
    <cellStyle name="Normal 7 9 4 2" xfId="18832" xr:uid="{9C8C7A61-E5AA-43F8-9D04-42FADF183D69}"/>
    <cellStyle name="Normal 7 9 4 2 2" xfId="18833" xr:uid="{E8999E54-87B3-4C12-8579-8A186A251B67}"/>
    <cellStyle name="Normal 7 9 4 3" xfId="18834" xr:uid="{35BDA0D8-BF9D-47A9-BF1C-C27C5EAB1B3E}"/>
    <cellStyle name="Normal 7 9 4 4" xfId="18835" xr:uid="{2B75C285-91DB-463D-8741-0B0747A8F78C}"/>
    <cellStyle name="Normal 7 9 4 5" xfId="18836" xr:uid="{8B8E6013-F7AD-4EC0-ABEC-5ABE3EB9B505}"/>
    <cellStyle name="Normal 7 9 5" xfId="18837" xr:uid="{58C1F8E6-3B13-4A7C-9919-468DD4B78F3B}"/>
    <cellStyle name="Normal 7 9 5 2" xfId="18838" xr:uid="{A109F229-4324-4B00-A057-25B0B957850D}"/>
    <cellStyle name="Normal 7 9 6" xfId="18839" xr:uid="{A1211746-9005-4F2E-ACD0-5FEECA9595B0}"/>
    <cellStyle name="Normal 7 9 7" xfId="18840" xr:uid="{8A294055-9E24-4C38-A43F-4CFADCA76E14}"/>
    <cellStyle name="Normal 7 9 8" xfId="18841" xr:uid="{C5D8026B-17DC-4852-9850-3F2701206A24}"/>
    <cellStyle name="Normal 7 9 9" xfId="18842" xr:uid="{A9D184F8-B39E-49C5-8482-5282C87FC806}"/>
    <cellStyle name="Normal 70" xfId="18843" xr:uid="{321B5A98-CE2A-4590-852A-2E16CC17A970}"/>
    <cellStyle name="Normal 70 2" xfId="18844" xr:uid="{4365C019-CFC8-41F5-932D-70030D697E40}"/>
    <cellStyle name="Normal 71" xfId="18845" xr:uid="{83A6A02F-6566-4436-83F4-9456C7091B32}"/>
    <cellStyle name="Normal 71 2" xfId="18846" xr:uid="{552CCAA2-9EC4-4139-BD58-DA72CDF25C24}"/>
    <cellStyle name="Normal 72" xfId="18847" xr:uid="{7CE2CB96-6D91-47DB-8838-1CCE74FD359B}"/>
    <cellStyle name="Normal 72 2" xfId="18848" xr:uid="{C6F730E5-5C77-4265-AF89-2EB8A2126D47}"/>
    <cellStyle name="Normal 73" xfId="18849" xr:uid="{4288E0E2-6C28-4DC9-A17A-489BCB221272}"/>
    <cellStyle name="Normal 73 2" xfId="18850" xr:uid="{FB4BC356-3780-4516-B863-A71C90E63234}"/>
    <cellStyle name="Normal 74" xfId="18851" xr:uid="{A1710A28-9747-4C74-95F9-A6C9C691D938}"/>
    <cellStyle name="Normal 75" xfId="18852" xr:uid="{16097093-2F04-41B4-9417-8953DC5AB3F3}"/>
    <cellStyle name="Normal 76" xfId="18853" xr:uid="{0BD0FA70-6FAE-49A3-8957-4826C598EB2A}"/>
    <cellStyle name="Normal 77" xfId="18854" xr:uid="{81603F6D-20A6-43C7-8E01-B29FB9C29441}"/>
    <cellStyle name="Normal 77 2" xfId="18855" xr:uid="{6D97B4B2-96E9-436C-96E2-EF4ABC2ADEA6}"/>
    <cellStyle name="Normal 77 3" xfId="18856" xr:uid="{3F0ACE43-6D43-4E4A-B7AF-8E560DDEC5D7}"/>
    <cellStyle name="Normal 78" xfId="18857" xr:uid="{ECBB18EF-CE94-4B71-A8EE-1424D56DC304}"/>
    <cellStyle name="Normal 79" xfId="18858" xr:uid="{FB8C0B90-E1F9-46F2-8987-AE6F376472EA}"/>
    <cellStyle name="Normal 8" xfId="18859" xr:uid="{FB1F0F0C-55AC-479B-96D2-A9018173869F}"/>
    <cellStyle name="Normal 8 10" xfId="18860" xr:uid="{E8E05D98-06D4-41D8-A92F-22ED67B227B6}"/>
    <cellStyle name="Normal 8 10 10" xfId="18861" xr:uid="{BFC7E118-BDCD-42AF-847A-FE7289079799}"/>
    <cellStyle name="Normal 8 10 11" xfId="18862" xr:uid="{643F6ACF-1FF8-4CE1-A3EB-2CD0C2502AD1}"/>
    <cellStyle name="Normal 8 10 12" xfId="18863" xr:uid="{4A39A711-4082-4610-A6CE-CE1CC4C42702}"/>
    <cellStyle name="Normal 8 10 13" xfId="18864" xr:uid="{526300E4-3646-4EA3-ACC8-6312F8DDA45A}"/>
    <cellStyle name="Normal 8 10 14" xfId="18865" xr:uid="{A4B41424-27B4-40F6-8508-780E1E66BD7B}"/>
    <cellStyle name="Normal 8 10 2" xfId="18866" xr:uid="{209AA5C8-9027-444F-BDE7-4377B0043755}"/>
    <cellStyle name="Normal 8 10 2 10" xfId="18867" xr:uid="{6BBBB88A-EE54-4A1F-A45F-58CAD678CBA8}"/>
    <cellStyle name="Normal 8 10 2 11" xfId="18868" xr:uid="{CB7E25A9-EBE3-4123-963A-7793DB0589B3}"/>
    <cellStyle name="Normal 8 10 2 12" xfId="18869" xr:uid="{F91F3A33-3670-41AB-86DA-EB472965D139}"/>
    <cellStyle name="Normal 8 10 2 13" xfId="18870" xr:uid="{ABDF777B-EF07-47DD-A0F5-CDB499640DC0}"/>
    <cellStyle name="Normal 8 10 2 2" xfId="18871" xr:uid="{8E425901-159D-417B-AD05-75E581DB337C}"/>
    <cellStyle name="Normal 8 10 2 2 10" xfId="18872" xr:uid="{60FDE8A6-A5A6-4CB3-B925-5AD2A9AEA25E}"/>
    <cellStyle name="Normal 8 10 2 2 11" xfId="18873" xr:uid="{90BC73F7-40F9-4F2C-8B95-F2C9385835A1}"/>
    <cellStyle name="Normal 8 10 2 2 2" xfId="18874" xr:uid="{5FB4BF71-68DE-4FF0-8F7D-FAFECF5998D2}"/>
    <cellStyle name="Normal 8 10 2 2 2 2" xfId="18875" xr:uid="{86E41EEB-03DC-4D15-8A39-8A6D6BC10EB4}"/>
    <cellStyle name="Normal 8 10 2 2 2 2 2" xfId="18876" xr:uid="{BEA3FDCF-5A77-4095-B224-54100C8806C3}"/>
    <cellStyle name="Normal 8 10 2 2 2 3" xfId="18877" xr:uid="{B836DF8F-FEE4-4C12-B9D0-446466974348}"/>
    <cellStyle name="Normal 8 10 2 2 2 4" xfId="18878" xr:uid="{2272DCE6-EE46-4FEF-85D5-C6C4973B6C26}"/>
    <cellStyle name="Normal 8 10 2 2 2 5" xfId="18879" xr:uid="{D556F62A-0B26-44A0-A66D-ECF0DBC8867F}"/>
    <cellStyle name="Normal 8 10 2 2 3" xfId="18880" xr:uid="{F6389808-E57A-419D-9568-9923D1A7F11A}"/>
    <cellStyle name="Normal 8 10 2 2 3 2" xfId="18881" xr:uid="{1145C0F8-9427-4EA9-8C73-C2222620FA18}"/>
    <cellStyle name="Normal 8 10 2 2 4" xfId="18882" xr:uid="{ED34C4BD-2E1A-48C5-9DF1-CEE78EF145A7}"/>
    <cellStyle name="Normal 8 10 2 2 5" xfId="18883" xr:uid="{84B96006-9D94-4A0F-972F-48DBB8546920}"/>
    <cellStyle name="Normal 8 10 2 2 6" xfId="18884" xr:uid="{7E31AFC8-CED1-4F39-90D2-AF456CB8FA16}"/>
    <cellStyle name="Normal 8 10 2 2 7" xfId="18885" xr:uid="{CA705FBD-4FCA-46B5-B9A0-E2463643EAF1}"/>
    <cellStyle name="Normal 8 10 2 2 8" xfId="18886" xr:uid="{0FCC2198-0040-4B4E-B3B1-31CC91628550}"/>
    <cellStyle name="Normal 8 10 2 2 9" xfId="18887" xr:uid="{B5DA2150-640A-424D-99B5-BD802CA4C1ED}"/>
    <cellStyle name="Normal 8 10 2 3" xfId="18888" xr:uid="{E693285D-5AFA-4BA1-BB47-6FFEDFE19245}"/>
    <cellStyle name="Normal 8 10 2 3 2" xfId="18889" xr:uid="{9493CF8A-9993-4092-B3C4-FB36CF696BC9}"/>
    <cellStyle name="Normal 8 10 2 3 2 2" xfId="18890" xr:uid="{90D11D05-F4D2-42DF-87B3-C454C45340AA}"/>
    <cellStyle name="Normal 8 10 2 3 3" xfId="18891" xr:uid="{F4459F8B-4BC0-4178-9830-320C64BABAC1}"/>
    <cellStyle name="Normal 8 10 2 3 4" xfId="18892" xr:uid="{EB62D119-5F69-4A7E-9F0B-05988A1A8CF9}"/>
    <cellStyle name="Normal 8 10 2 3 5" xfId="18893" xr:uid="{65C4AD2C-8875-4C46-9733-698CF75A10A7}"/>
    <cellStyle name="Normal 8 10 2 4" xfId="18894" xr:uid="{F01A3F54-37C7-4D1A-AC27-B126B437FF18}"/>
    <cellStyle name="Normal 8 10 2 4 2" xfId="18895" xr:uid="{E79D9556-6B67-477F-8112-6A4C450E099F}"/>
    <cellStyle name="Normal 8 10 2 5" xfId="18896" xr:uid="{FC32C2EE-C2D9-47BD-8C7B-ADE8669029E7}"/>
    <cellStyle name="Normal 8 10 2 6" xfId="18897" xr:uid="{16E37C29-F2C7-48E0-8FBB-56FCEC04A31B}"/>
    <cellStyle name="Normal 8 10 2 7" xfId="18898" xr:uid="{58E2AF6E-BF74-4282-A680-3DECACE1E0FC}"/>
    <cellStyle name="Normal 8 10 2 8" xfId="18899" xr:uid="{CA2CEE2D-FFE6-4C10-8A60-27464C5CC1D3}"/>
    <cellStyle name="Normal 8 10 2 9" xfId="18900" xr:uid="{5001BF15-D1D6-413A-B8D6-D9CC2583C679}"/>
    <cellStyle name="Normal 8 10 3" xfId="18901" xr:uid="{71529B2C-A940-4F01-8C68-18840E079751}"/>
    <cellStyle name="Normal 8 10 3 10" xfId="18902" xr:uid="{BEF087BE-9A31-41D0-AC4A-DC4029CCB9CE}"/>
    <cellStyle name="Normal 8 10 3 11" xfId="18903" xr:uid="{843AB6B3-6184-4782-A93F-55A3814AA363}"/>
    <cellStyle name="Normal 8 10 3 2" xfId="18904" xr:uid="{3B6FB4C3-13AD-4DD2-A547-BB71C9E6AF25}"/>
    <cellStyle name="Normal 8 10 3 2 2" xfId="18905" xr:uid="{DC33CEB1-CC69-4ED5-A71B-75D1B85C91D4}"/>
    <cellStyle name="Normal 8 10 3 2 2 2" xfId="18906" xr:uid="{78E2758A-6281-4DE2-B067-C5CE4A62F834}"/>
    <cellStyle name="Normal 8 10 3 2 3" xfId="18907" xr:uid="{5011FAF0-5452-4D32-A701-3A9C4C4E35DE}"/>
    <cellStyle name="Normal 8 10 3 2 4" xfId="18908" xr:uid="{04A8C98B-56FF-49B6-824F-9E0FC571C53D}"/>
    <cellStyle name="Normal 8 10 3 2 5" xfId="18909" xr:uid="{FEEA79DD-0A51-41BD-BEA2-FFD88B37EABD}"/>
    <cellStyle name="Normal 8 10 3 3" xfId="18910" xr:uid="{3ABABC49-F8BB-4BAB-AC7F-86649B139A4B}"/>
    <cellStyle name="Normal 8 10 3 3 2" xfId="18911" xr:uid="{D098FD21-0914-4B18-B7C2-74F869CDF4B7}"/>
    <cellStyle name="Normal 8 10 3 4" xfId="18912" xr:uid="{1B8EA7E6-8A61-427D-A025-BBA028514F90}"/>
    <cellStyle name="Normal 8 10 3 5" xfId="18913" xr:uid="{A6DE0E2F-1AAA-4B3D-B1C3-00DE31B4ECD2}"/>
    <cellStyle name="Normal 8 10 3 6" xfId="18914" xr:uid="{CF0045D7-3A19-4F6D-91C8-D0C0239CDE19}"/>
    <cellStyle name="Normal 8 10 3 7" xfId="18915" xr:uid="{90AABBF0-94F3-4925-A402-D37226DCCA3E}"/>
    <cellStyle name="Normal 8 10 3 8" xfId="18916" xr:uid="{6897FBA3-C85C-46EC-9DD7-DD067C8F3E38}"/>
    <cellStyle name="Normal 8 10 3 9" xfId="18917" xr:uid="{D8912363-AE29-4056-83C8-95C9C8033D4B}"/>
    <cellStyle name="Normal 8 10 4" xfId="18918" xr:uid="{C71C0D0E-4403-475A-A943-896F878EE510}"/>
    <cellStyle name="Normal 8 10 4 2" xfId="18919" xr:uid="{7287446D-09A2-438A-BDAA-8345AD487783}"/>
    <cellStyle name="Normal 8 10 4 2 2" xfId="18920" xr:uid="{098A37AF-BCD0-4146-ACAE-B3A98F3816C8}"/>
    <cellStyle name="Normal 8 10 4 3" xfId="18921" xr:uid="{C1919613-BC02-4022-957D-6542B289B298}"/>
    <cellStyle name="Normal 8 10 4 4" xfId="18922" xr:uid="{B4692D80-7821-4D60-A80B-3E8F1060FA9A}"/>
    <cellStyle name="Normal 8 10 4 5" xfId="18923" xr:uid="{AFA83EC8-CD96-44BA-B95D-7D8610DB4E6D}"/>
    <cellStyle name="Normal 8 10 5" xfId="18924" xr:uid="{FA701E79-5B22-43B2-9582-53A59FAD98C1}"/>
    <cellStyle name="Normal 8 10 5 2" xfId="18925" xr:uid="{24DB70E4-9502-47A5-957B-51229B154342}"/>
    <cellStyle name="Normal 8 10 6" xfId="18926" xr:uid="{4D098FAF-EA2B-4D51-8329-796D24FB73CF}"/>
    <cellStyle name="Normal 8 10 7" xfId="18927" xr:uid="{8C73B4EF-961B-47CE-8501-CC1864277655}"/>
    <cellStyle name="Normal 8 10 8" xfId="18928" xr:uid="{9AB92893-2847-4072-8222-A7F6A41FEBB5}"/>
    <cellStyle name="Normal 8 10 9" xfId="18929" xr:uid="{ACD7C758-B6B2-4978-82FC-CF3CA5624D74}"/>
    <cellStyle name="Normal 8 11" xfId="18930" xr:uid="{575B0443-091B-4678-B1B9-2788844A4678}"/>
    <cellStyle name="Normal 8 11 10" xfId="18931" xr:uid="{9BF715C7-0727-4769-9D6E-ADAE344D1AC5}"/>
    <cellStyle name="Normal 8 11 11" xfId="18932" xr:uid="{DB59D2DF-6259-4A3E-9E4F-0970FF4FE68F}"/>
    <cellStyle name="Normal 8 11 12" xfId="18933" xr:uid="{1F42FCD3-372E-40B9-BED3-9BF507FBBE4C}"/>
    <cellStyle name="Normal 8 11 13" xfId="18934" xr:uid="{8352DFDA-5C38-4E6E-A475-D2A3B55FC78E}"/>
    <cellStyle name="Normal 8 11 14" xfId="18935" xr:uid="{2FA1391E-43B3-427F-B687-BE393925147A}"/>
    <cellStyle name="Normal 8 11 2" xfId="18936" xr:uid="{E5A359EC-E9D7-4B99-AC56-A8401D473649}"/>
    <cellStyle name="Normal 8 11 2 10" xfId="18937" xr:uid="{0AA62FD0-1317-4468-98CB-2A29E7E5B897}"/>
    <cellStyle name="Normal 8 11 2 11" xfId="18938" xr:uid="{1461F29D-71BD-404B-9194-396483DCE7C7}"/>
    <cellStyle name="Normal 8 11 2 12" xfId="18939" xr:uid="{4EE50393-30D1-4271-B7A7-BF8E55180858}"/>
    <cellStyle name="Normal 8 11 2 13" xfId="18940" xr:uid="{28624BA9-9385-4FB2-81C9-D21A0D74DD0B}"/>
    <cellStyle name="Normal 8 11 2 2" xfId="18941" xr:uid="{6D6AE4B7-EA47-41E1-88BE-AF95E9FC2011}"/>
    <cellStyle name="Normal 8 11 2 2 10" xfId="18942" xr:uid="{6C32BA86-4CC5-42B8-95AF-A59810D48EB9}"/>
    <cellStyle name="Normal 8 11 2 2 11" xfId="18943" xr:uid="{C477971F-4BC7-4EA7-B0D9-D85D7861CEF8}"/>
    <cellStyle name="Normal 8 11 2 2 2" xfId="18944" xr:uid="{806E1172-AB6C-46D4-AFAD-99AA21E80350}"/>
    <cellStyle name="Normal 8 11 2 2 2 2" xfId="18945" xr:uid="{3B228949-0B1D-4AE4-89EC-9775617D4E76}"/>
    <cellStyle name="Normal 8 11 2 2 2 2 2" xfId="18946" xr:uid="{987C1277-9F63-4D08-85E5-AF08D41F674C}"/>
    <cellStyle name="Normal 8 11 2 2 2 3" xfId="18947" xr:uid="{88B2D316-A045-4BFB-BF41-7B43ACD7EB47}"/>
    <cellStyle name="Normal 8 11 2 2 2 4" xfId="18948" xr:uid="{599CE558-77BA-44B0-8948-B8A1E74C7546}"/>
    <cellStyle name="Normal 8 11 2 2 2 5" xfId="18949" xr:uid="{1EF70380-E63E-452B-9FF7-2229B953A67B}"/>
    <cellStyle name="Normal 8 11 2 2 3" xfId="18950" xr:uid="{C0CCDDB4-862D-4A35-BD6F-0EC52FAC4493}"/>
    <cellStyle name="Normal 8 11 2 2 3 2" xfId="18951" xr:uid="{67BBEFF4-62FA-44EF-816F-3761A39012D9}"/>
    <cellStyle name="Normal 8 11 2 2 4" xfId="18952" xr:uid="{2B1E1C60-F13E-4C3B-850A-53DEAE45DBD8}"/>
    <cellStyle name="Normal 8 11 2 2 5" xfId="18953" xr:uid="{3BD07778-09C1-47E3-9BF4-E5479BAD3E33}"/>
    <cellStyle name="Normal 8 11 2 2 6" xfId="18954" xr:uid="{26B4C8DE-DE49-4ED8-8A7C-62275C962AAB}"/>
    <cellStyle name="Normal 8 11 2 2 7" xfId="18955" xr:uid="{E7805FB5-5937-4D12-B783-25BDB4D7CEE7}"/>
    <cellStyle name="Normal 8 11 2 2 8" xfId="18956" xr:uid="{9C60216D-10BF-4CE9-925E-2B9A1C35DDF8}"/>
    <cellStyle name="Normal 8 11 2 2 9" xfId="18957" xr:uid="{B837D2C0-88C9-41A3-BDF5-B8E9776EE95E}"/>
    <cellStyle name="Normal 8 11 2 3" xfId="18958" xr:uid="{39305F9E-64EC-4A84-93EB-5FA000DFA6A9}"/>
    <cellStyle name="Normal 8 11 2 3 2" xfId="18959" xr:uid="{4D23558D-23D8-45C2-92A6-CAF4B167014A}"/>
    <cellStyle name="Normal 8 11 2 3 2 2" xfId="18960" xr:uid="{ED8B9830-93A0-435F-82D2-6EA069CE98C3}"/>
    <cellStyle name="Normal 8 11 2 3 3" xfId="18961" xr:uid="{5E56A0B1-C061-49F3-B885-0BA79A7CCD76}"/>
    <cellStyle name="Normal 8 11 2 3 4" xfId="18962" xr:uid="{BCC586B7-57A0-4A47-A83B-8BF0E9D937FD}"/>
    <cellStyle name="Normal 8 11 2 3 5" xfId="18963" xr:uid="{3CFC89F0-B511-4632-838E-7277D8D6CAC1}"/>
    <cellStyle name="Normal 8 11 2 4" xfId="18964" xr:uid="{33EBDA05-427C-4619-98A4-0034694C69AA}"/>
    <cellStyle name="Normal 8 11 2 4 2" xfId="18965" xr:uid="{5DDFCDF5-80B7-4E32-B4A6-14BBB6BED5C4}"/>
    <cellStyle name="Normal 8 11 2 5" xfId="18966" xr:uid="{F893F29C-C9A1-4366-BDBB-F7FC7C114390}"/>
    <cellStyle name="Normal 8 11 2 6" xfId="18967" xr:uid="{B99B2218-439F-4034-8647-4F12E6076179}"/>
    <cellStyle name="Normal 8 11 2 7" xfId="18968" xr:uid="{65745108-5009-4556-A79A-FBDD464DB9E9}"/>
    <cellStyle name="Normal 8 11 2 8" xfId="18969" xr:uid="{7114A118-DD1F-4870-B926-32634983531D}"/>
    <cellStyle name="Normal 8 11 2 9" xfId="18970" xr:uid="{3C9DE9DD-8E67-4D2D-9660-059BA0DAC61D}"/>
    <cellStyle name="Normal 8 11 3" xfId="18971" xr:uid="{6A2E37E9-3C20-4DD3-8746-7E9FBAEADC37}"/>
    <cellStyle name="Normal 8 11 3 10" xfId="18972" xr:uid="{A95D9CEE-BC2B-41B8-BA72-143204519869}"/>
    <cellStyle name="Normal 8 11 3 11" xfId="18973" xr:uid="{44CDC988-F5E1-475A-A8DC-50829D80189B}"/>
    <cellStyle name="Normal 8 11 3 2" xfId="18974" xr:uid="{B8AC0353-64DE-4E49-90F6-E4F136FA3DC6}"/>
    <cellStyle name="Normal 8 11 3 2 2" xfId="18975" xr:uid="{451A79CE-478B-487D-98FA-2AE3F84C1F8F}"/>
    <cellStyle name="Normal 8 11 3 2 2 2" xfId="18976" xr:uid="{FD1FBFB4-F613-49A8-9083-F1DAD86D68B8}"/>
    <cellStyle name="Normal 8 11 3 2 3" xfId="18977" xr:uid="{1A23686A-7804-496B-825F-1C17A19AB717}"/>
    <cellStyle name="Normal 8 11 3 2 4" xfId="18978" xr:uid="{699BC74A-B41D-4351-9B27-76C8006F0F9C}"/>
    <cellStyle name="Normal 8 11 3 2 5" xfId="18979" xr:uid="{55CBD76A-831C-4EB6-9F26-14F327A28588}"/>
    <cellStyle name="Normal 8 11 3 3" xfId="18980" xr:uid="{AA905DAA-31BF-4012-BA3C-D907B6C35A11}"/>
    <cellStyle name="Normal 8 11 3 3 2" xfId="18981" xr:uid="{49435AE0-F61C-472F-8B40-4F84AB4F0CDD}"/>
    <cellStyle name="Normal 8 11 3 4" xfId="18982" xr:uid="{6D2A9872-D000-4897-90B1-B58D343352DA}"/>
    <cellStyle name="Normal 8 11 3 5" xfId="18983" xr:uid="{6DA3B885-DF85-4893-8893-5AA4E9E5E415}"/>
    <cellStyle name="Normal 8 11 3 6" xfId="18984" xr:uid="{3D942CBF-AD1B-4806-B004-0A0941951E05}"/>
    <cellStyle name="Normal 8 11 3 7" xfId="18985" xr:uid="{45C5F93B-98D5-48B0-B4D9-8AF1F6E89BD8}"/>
    <cellStyle name="Normal 8 11 3 8" xfId="18986" xr:uid="{0146A9CC-3F48-4D5B-9B25-C41F78F044B6}"/>
    <cellStyle name="Normal 8 11 3 9" xfId="18987" xr:uid="{9417D510-3D08-4CB1-AAAE-CA119ED886E6}"/>
    <cellStyle name="Normal 8 11 4" xfId="18988" xr:uid="{5B2C1656-11CB-415C-90D0-89A60EC591AC}"/>
    <cellStyle name="Normal 8 11 4 2" xfId="18989" xr:uid="{1EC33E77-6799-4637-9090-B4DFA326638B}"/>
    <cellStyle name="Normal 8 11 4 2 2" xfId="18990" xr:uid="{7F13EDAA-E2F0-4B0B-855C-A371719142C7}"/>
    <cellStyle name="Normal 8 11 4 3" xfId="18991" xr:uid="{1EB2F600-9F2A-4CE6-8FF3-30005F330778}"/>
    <cellStyle name="Normal 8 11 4 4" xfId="18992" xr:uid="{1D2DCF4A-DCC3-40AE-9320-2227DAF8488A}"/>
    <cellStyle name="Normal 8 11 4 5" xfId="18993" xr:uid="{2D5C6066-B165-4633-BBCC-1AEA660B3434}"/>
    <cellStyle name="Normal 8 11 5" xfId="18994" xr:uid="{281E928A-76A1-42B7-A087-4F9E406C3239}"/>
    <cellStyle name="Normal 8 11 5 2" xfId="18995" xr:uid="{FD36B1AA-FF87-4E30-81B3-0740C1AF2100}"/>
    <cellStyle name="Normal 8 11 6" xfId="18996" xr:uid="{466B516E-3DDA-4E7F-AE32-2C026B8C107F}"/>
    <cellStyle name="Normal 8 11 7" xfId="18997" xr:uid="{C50BF7FC-80FA-45B7-AAC3-F1F141031975}"/>
    <cellStyle name="Normal 8 11 8" xfId="18998" xr:uid="{A0FC1EF8-8EF3-4567-AC67-E75F63DD5D22}"/>
    <cellStyle name="Normal 8 11 9" xfId="18999" xr:uid="{1BD4862F-E75A-4948-927C-4C5CD60D18B3}"/>
    <cellStyle name="Normal 8 12" xfId="19000" xr:uid="{13AFB844-BC1A-469B-8D11-F8E9FD536559}"/>
    <cellStyle name="Normal 8 12 10" xfId="19001" xr:uid="{E02F2D6D-AAE0-4ECA-9F73-67D7827B6AC9}"/>
    <cellStyle name="Normal 8 12 11" xfId="19002" xr:uid="{0F0F4D3B-A106-4916-8DA3-B745CFC8305B}"/>
    <cellStyle name="Normal 8 12 12" xfId="19003" xr:uid="{1B289E00-EB0B-4167-BACD-93C5E0CD67C6}"/>
    <cellStyle name="Normal 8 12 13" xfId="19004" xr:uid="{0303E045-CDED-4855-B21F-57B513A8F70E}"/>
    <cellStyle name="Normal 8 12 14" xfId="19005" xr:uid="{7D4343A5-5C09-4B69-BF4D-EDD139A8C53C}"/>
    <cellStyle name="Normal 8 12 2" xfId="19006" xr:uid="{0BD12862-3F02-4978-9F42-92F256BD48BF}"/>
    <cellStyle name="Normal 8 12 2 10" xfId="19007" xr:uid="{19CB6127-F17B-40C1-8891-86B4475DD499}"/>
    <cellStyle name="Normal 8 12 2 11" xfId="19008" xr:uid="{D304A618-49E0-4A6C-B65B-ECC04CA8B3AE}"/>
    <cellStyle name="Normal 8 12 2 12" xfId="19009" xr:uid="{6A985DF8-3C4E-4983-8593-D55DD6B06376}"/>
    <cellStyle name="Normal 8 12 2 13" xfId="19010" xr:uid="{954F0245-D155-49F1-80C5-E940F5D7A3D6}"/>
    <cellStyle name="Normal 8 12 2 2" xfId="19011" xr:uid="{62608A67-5132-4663-AC55-E67B23DBCECC}"/>
    <cellStyle name="Normal 8 12 2 2 10" xfId="19012" xr:uid="{142B9818-8F7C-40DB-9421-1C0731C56D65}"/>
    <cellStyle name="Normal 8 12 2 2 11" xfId="19013" xr:uid="{EA201F9F-C1B6-4254-918F-8B4A48E33ADB}"/>
    <cellStyle name="Normal 8 12 2 2 2" xfId="19014" xr:uid="{5AADD3A1-3CB7-4E1F-81AA-389D1B58689F}"/>
    <cellStyle name="Normal 8 12 2 2 2 2" xfId="19015" xr:uid="{60FE6CD3-D089-4510-A41E-4B420ADF8D73}"/>
    <cellStyle name="Normal 8 12 2 2 2 2 2" xfId="19016" xr:uid="{B0FFE70D-A6D1-4BF5-937B-57518374924F}"/>
    <cellStyle name="Normal 8 12 2 2 2 3" xfId="19017" xr:uid="{635FF105-8B29-49A1-B763-7265EF1D5B5B}"/>
    <cellStyle name="Normal 8 12 2 2 2 4" xfId="19018" xr:uid="{C47D0D47-8404-41F7-9127-75F51C8A5EEF}"/>
    <cellStyle name="Normal 8 12 2 2 2 5" xfId="19019" xr:uid="{A7C7C456-EC12-43BB-BC6C-7280EF275D09}"/>
    <cellStyle name="Normal 8 12 2 2 3" xfId="19020" xr:uid="{01DFEFA5-1BCB-4AD1-BFED-733CC5CB4787}"/>
    <cellStyle name="Normal 8 12 2 2 3 2" xfId="19021" xr:uid="{5A35C5A1-159A-4488-B935-ABF26893D0EE}"/>
    <cellStyle name="Normal 8 12 2 2 4" xfId="19022" xr:uid="{D19F3ED7-D968-43B2-B053-F35EE2D2FC00}"/>
    <cellStyle name="Normal 8 12 2 2 5" xfId="19023" xr:uid="{1227F0DE-4E2F-4291-BD7C-91EE318C2260}"/>
    <cellStyle name="Normal 8 12 2 2 6" xfId="19024" xr:uid="{A798236A-0562-45FD-8663-CF9A4D43A9CC}"/>
    <cellStyle name="Normal 8 12 2 2 7" xfId="19025" xr:uid="{E6A3A379-3505-4DDC-BE0E-3C80BF8CB525}"/>
    <cellStyle name="Normal 8 12 2 2 8" xfId="19026" xr:uid="{4FCD5B6C-29F6-4D59-A6B7-E9B48B552B52}"/>
    <cellStyle name="Normal 8 12 2 2 9" xfId="19027" xr:uid="{B9A7A7FD-139B-4CC5-B19E-01F1840C6C73}"/>
    <cellStyle name="Normal 8 12 2 3" xfId="19028" xr:uid="{A7B450A5-0248-4251-BEF2-85F8C75869D3}"/>
    <cellStyle name="Normal 8 12 2 3 2" xfId="19029" xr:uid="{8C79B9BC-01C4-4DAE-AF5F-70E60A82A535}"/>
    <cellStyle name="Normal 8 12 2 3 2 2" xfId="19030" xr:uid="{45F4707A-CB6F-445B-901F-19D8F9DC5100}"/>
    <cellStyle name="Normal 8 12 2 3 3" xfId="19031" xr:uid="{79ACC1B8-61C3-48B5-B202-BAE334507696}"/>
    <cellStyle name="Normal 8 12 2 3 4" xfId="19032" xr:uid="{0ABFD8F8-A20F-447D-8560-A80FEB37ECDE}"/>
    <cellStyle name="Normal 8 12 2 3 5" xfId="19033" xr:uid="{5C4F103C-C68A-4493-99C6-5FD81BC2CE09}"/>
    <cellStyle name="Normal 8 12 2 4" xfId="19034" xr:uid="{18DE2451-0D5E-478F-894D-30ADE4CF3C52}"/>
    <cellStyle name="Normal 8 12 2 4 2" xfId="19035" xr:uid="{0E8E4AC8-1EDE-487C-9788-750020E9A596}"/>
    <cellStyle name="Normal 8 12 2 5" xfId="19036" xr:uid="{DB387593-9428-42EB-9A5C-5EC55DA851CF}"/>
    <cellStyle name="Normal 8 12 2 6" xfId="19037" xr:uid="{D284537E-4D03-4364-AE97-A796705AC34F}"/>
    <cellStyle name="Normal 8 12 2 7" xfId="19038" xr:uid="{8B8AA6D8-1001-40C6-BB48-36D149D2F3FD}"/>
    <cellStyle name="Normal 8 12 2 8" xfId="19039" xr:uid="{3AE333AA-7600-4C88-B6AC-69AEF8B3543C}"/>
    <cellStyle name="Normal 8 12 2 9" xfId="19040" xr:uid="{7ADADD99-F39B-4C4D-B3C2-CE0383B16399}"/>
    <cellStyle name="Normal 8 12 3" xfId="19041" xr:uid="{F9B53AAC-61CA-4180-A40E-396ECD8A18FB}"/>
    <cellStyle name="Normal 8 12 3 10" xfId="19042" xr:uid="{F34EDD81-B540-4ABE-B259-479E5D055C25}"/>
    <cellStyle name="Normal 8 12 3 11" xfId="19043" xr:uid="{1689C0B5-5B38-42E7-9A11-469E085B8B67}"/>
    <cellStyle name="Normal 8 12 3 2" xfId="19044" xr:uid="{9B5D5445-EB53-462D-BC05-0D3B8798EAC9}"/>
    <cellStyle name="Normal 8 12 3 2 2" xfId="19045" xr:uid="{7A3E1410-F346-4B8F-9BF8-B28C9B3AE83E}"/>
    <cellStyle name="Normal 8 12 3 2 2 2" xfId="19046" xr:uid="{D68BF238-9994-4B22-8594-45B43BB50D59}"/>
    <cellStyle name="Normal 8 12 3 2 3" xfId="19047" xr:uid="{6AE76DA7-6648-4514-8BB1-C79A2801D36B}"/>
    <cellStyle name="Normal 8 12 3 2 4" xfId="19048" xr:uid="{CF7EE08E-E13E-48CC-99C0-63C6AB740846}"/>
    <cellStyle name="Normal 8 12 3 2 5" xfId="19049" xr:uid="{A896660F-DFA8-4E78-8939-081C7A4BAE18}"/>
    <cellStyle name="Normal 8 12 3 3" xfId="19050" xr:uid="{20741E67-A9E9-4758-B2D6-898C68D9DA6D}"/>
    <cellStyle name="Normal 8 12 3 3 2" xfId="19051" xr:uid="{DB7A3B5A-A329-4293-891C-2287FE6A0171}"/>
    <cellStyle name="Normal 8 12 3 4" xfId="19052" xr:uid="{5EFD3BCD-2806-4F9E-9A8F-307405F5749E}"/>
    <cellStyle name="Normal 8 12 3 5" xfId="19053" xr:uid="{2D7DB264-DEA5-4518-9FA7-CF659D18C4AE}"/>
    <cellStyle name="Normal 8 12 3 6" xfId="19054" xr:uid="{0DF357A0-2999-4646-9A0F-B51002FCD176}"/>
    <cellStyle name="Normal 8 12 3 7" xfId="19055" xr:uid="{99507A40-58F8-4209-856B-67801A94F3B3}"/>
    <cellStyle name="Normal 8 12 3 8" xfId="19056" xr:uid="{393D7685-8A69-4FE0-9ED5-F989E9F99D14}"/>
    <cellStyle name="Normal 8 12 3 9" xfId="19057" xr:uid="{E199F292-99FB-497F-9AA3-96C62288B7E0}"/>
    <cellStyle name="Normal 8 12 4" xfId="19058" xr:uid="{5D453003-EB31-48E1-AC5C-231FA684535D}"/>
    <cellStyle name="Normal 8 12 4 2" xfId="19059" xr:uid="{DA1E6304-4651-4D0F-9BBD-30167D91CA52}"/>
    <cellStyle name="Normal 8 12 4 2 2" xfId="19060" xr:uid="{EC59B68D-E799-410C-B5DE-E93F708576D5}"/>
    <cellStyle name="Normal 8 12 4 3" xfId="19061" xr:uid="{5A4F5E73-E95A-4629-B4F7-2CBFB994E07A}"/>
    <cellStyle name="Normal 8 12 4 4" xfId="19062" xr:uid="{3E54CA5C-91DE-4BC2-BF00-E0F02B7E0149}"/>
    <cellStyle name="Normal 8 12 4 5" xfId="19063" xr:uid="{44B07693-E3CF-4409-9D6B-37AF9EEFFEDC}"/>
    <cellStyle name="Normal 8 12 5" xfId="19064" xr:uid="{481760CA-FDB4-4A57-883A-A04BE8700DA1}"/>
    <cellStyle name="Normal 8 12 5 2" xfId="19065" xr:uid="{9B966B64-D63A-4DE7-88EA-B4EC7ECA8CF6}"/>
    <cellStyle name="Normal 8 12 6" xfId="19066" xr:uid="{850A4E58-7E06-4DC8-B81D-BD24A72B4ADD}"/>
    <cellStyle name="Normal 8 12 7" xfId="19067" xr:uid="{0FF4BE87-A86A-42A4-BC4E-2F9AD208C962}"/>
    <cellStyle name="Normal 8 12 8" xfId="19068" xr:uid="{BC0D4BAF-1C80-4D31-AE0B-69E576DECEA8}"/>
    <cellStyle name="Normal 8 12 9" xfId="19069" xr:uid="{D4FECE9C-DAA5-42D5-8508-0DDECC50C413}"/>
    <cellStyle name="Normal 8 13" xfId="19070" xr:uid="{F1DEAC57-FE74-4DA0-80D9-2E684147EC2C}"/>
    <cellStyle name="Normal 8 13 10" xfId="19071" xr:uid="{391816AD-5574-46DE-9295-CEB629E7C081}"/>
    <cellStyle name="Normal 8 13 11" xfId="19072" xr:uid="{FABBF47A-FD93-40FC-B6A9-36466ADA3CA2}"/>
    <cellStyle name="Normal 8 13 12" xfId="19073" xr:uid="{BA50A835-3BA3-48D9-877F-B49AAFED2CF3}"/>
    <cellStyle name="Normal 8 13 13" xfId="19074" xr:uid="{19C8BD90-79D9-4186-9E50-51E85A0A7360}"/>
    <cellStyle name="Normal 8 13 14" xfId="19075" xr:uid="{C5FCF8DB-A4E9-4C21-BD4C-24B16781DA0F}"/>
    <cellStyle name="Normal 8 13 2" xfId="19076" xr:uid="{3B19FFF0-2EA7-46B4-B94C-BDBB45D35A2C}"/>
    <cellStyle name="Normal 8 13 2 10" xfId="19077" xr:uid="{24853B4B-E491-49C5-95C9-E4F0593EC376}"/>
    <cellStyle name="Normal 8 13 2 11" xfId="19078" xr:uid="{3B95B5DF-000E-472A-B5B0-B4E0739E9EFD}"/>
    <cellStyle name="Normal 8 13 2 12" xfId="19079" xr:uid="{93FE6F6F-2272-4B0C-8980-249F62A46FAA}"/>
    <cellStyle name="Normal 8 13 2 13" xfId="19080" xr:uid="{F47B7545-09F6-48BB-974C-C9644D7A1C9E}"/>
    <cellStyle name="Normal 8 13 2 2" xfId="19081" xr:uid="{54D293F2-5980-475F-8098-CDB3927BDE23}"/>
    <cellStyle name="Normal 8 13 2 2 10" xfId="19082" xr:uid="{D072C2B9-66F8-4849-89E4-E220B3D32CC1}"/>
    <cellStyle name="Normal 8 13 2 2 11" xfId="19083" xr:uid="{94BEF560-60ED-4C1A-AAB6-C173155B781E}"/>
    <cellStyle name="Normal 8 13 2 2 2" xfId="19084" xr:uid="{2E540771-D83E-4DDE-BF7C-006586B94489}"/>
    <cellStyle name="Normal 8 13 2 2 2 2" xfId="19085" xr:uid="{244C3D6F-6AD2-4290-A823-E75F150DCDFF}"/>
    <cellStyle name="Normal 8 13 2 2 2 2 2" xfId="19086" xr:uid="{CDDE8650-4E2E-4B22-BDDF-E89E93165D09}"/>
    <cellStyle name="Normal 8 13 2 2 2 3" xfId="19087" xr:uid="{6CB06F58-C326-42AC-A36B-4F7F11D9FC12}"/>
    <cellStyle name="Normal 8 13 2 2 2 4" xfId="19088" xr:uid="{F5DA89F8-05A0-471E-96F0-F912758A804E}"/>
    <cellStyle name="Normal 8 13 2 2 2 5" xfId="19089" xr:uid="{A759F33B-0A77-4B35-B356-9E53EF9E79EC}"/>
    <cellStyle name="Normal 8 13 2 2 3" xfId="19090" xr:uid="{4358AB4C-7406-4F32-A451-745A6B20ED3D}"/>
    <cellStyle name="Normal 8 13 2 2 3 2" xfId="19091" xr:uid="{1499B887-4782-4C8C-B991-A568ED2BB6BF}"/>
    <cellStyle name="Normal 8 13 2 2 4" xfId="19092" xr:uid="{EC4F4EBF-BB11-4002-9669-B3E2899ED140}"/>
    <cellStyle name="Normal 8 13 2 2 5" xfId="19093" xr:uid="{4A8C5F49-9596-47AF-8162-C59241B188F7}"/>
    <cellStyle name="Normal 8 13 2 2 6" xfId="19094" xr:uid="{49095207-266F-4BB1-A146-5ED1E8A3C0A0}"/>
    <cellStyle name="Normal 8 13 2 2 7" xfId="19095" xr:uid="{62096FCD-EF16-46A1-B281-95009BCDAFEF}"/>
    <cellStyle name="Normal 8 13 2 2 8" xfId="19096" xr:uid="{C3A3701C-E884-4274-AE47-F48D23E31AD6}"/>
    <cellStyle name="Normal 8 13 2 2 9" xfId="19097" xr:uid="{06DDE37F-A34B-440D-814A-1DC04060F0C1}"/>
    <cellStyle name="Normal 8 13 2 3" xfId="19098" xr:uid="{CD6EE560-50CC-4211-98D7-3F92F0D535E6}"/>
    <cellStyle name="Normal 8 13 2 3 2" xfId="19099" xr:uid="{D6E16EAC-8337-4B45-B4D2-93962F6C5062}"/>
    <cellStyle name="Normal 8 13 2 3 2 2" xfId="19100" xr:uid="{DD8E3200-17A6-4422-BE97-8A99619F41ED}"/>
    <cellStyle name="Normal 8 13 2 3 3" xfId="19101" xr:uid="{5367A98C-51FB-4E97-93B7-143FCDB26497}"/>
    <cellStyle name="Normal 8 13 2 3 4" xfId="19102" xr:uid="{D2E29AF2-9558-49F6-B053-141DDB15A806}"/>
    <cellStyle name="Normal 8 13 2 3 5" xfId="19103" xr:uid="{751D88ED-409E-4986-8B55-0A34033A3B11}"/>
    <cellStyle name="Normal 8 13 2 4" xfId="19104" xr:uid="{9842E51D-5904-4763-9935-6117750DC3B7}"/>
    <cellStyle name="Normal 8 13 2 4 2" xfId="19105" xr:uid="{8573A1E7-12E1-4E1D-926C-D60BF231EE75}"/>
    <cellStyle name="Normal 8 13 2 5" xfId="19106" xr:uid="{AA0E7F5D-55C6-4F9D-895F-57F9E2857F66}"/>
    <cellStyle name="Normal 8 13 2 6" xfId="19107" xr:uid="{D57A0907-59EA-41F5-B507-B3BE140A2B97}"/>
    <cellStyle name="Normal 8 13 2 7" xfId="19108" xr:uid="{571BCE8D-029A-4545-A72C-2AB5D9229D0A}"/>
    <cellStyle name="Normal 8 13 2 8" xfId="19109" xr:uid="{E3FE47E1-28CC-4074-8283-BD52136C3692}"/>
    <cellStyle name="Normal 8 13 2 9" xfId="19110" xr:uid="{138C6DE0-0D46-4DEB-826A-49876DEDF983}"/>
    <cellStyle name="Normal 8 13 3" xfId="19111" xr:uid="{021B21B9-B7D4-4AD5-92D6-FD4D6FEF744F}"/>
    <cellStyle name="Normal 8 13 3 10" xfId="19112" xr:uid="{C93D47FA-9A8D-44B5-94E6-4A973F4805E2}"/>
    <cellStyle name="Normal 8 13 3 11" xfId="19113" xr:uid="{B3AE23FD-A782-4B56-AFA0-B7D595139A8D}"/>
    <cellStyle name="Normal 8 13 3 2" xfId="19114" xr:uid="{7E0C33A4-A816-49D2-B05D-AA0CC1563210}"/>
    <cellStyle name="Normal 8 13 3 2 2" xfId="19115" xr:uid="{586B8127-BD2D-4566-AE0B-20E083F81611}"/>
    <cellStyle name="Normal 8 13 3 2 2 2" xfId="19116" xr:uid="{652BD993-BF1F-4F7C-9B5F-7DF6C7192660}"/>
    <cellStyle name="Normal 8 13 3 2 3" xfId="19117" xr:uid="{5878A1F7-8827-48D1-91A6-1C5D9FFF5AF7}"/>
    <cellStyle name="Normal 8 13 3 2 4" xfId="19118" xr:uid="{5904FD40-E8B5-4B14-B0D9-9FF41F333C15}"/>
    <cellStyle name="Normal 8 13 3 2 5" xfId="19119" xr:uid="{17DD2E74-B959-4A4B-AC00-7083ACAC5271}"/>
    <cellStyle name="Normal 8 13 3 3" xfId="19120" xr:uid="{38407084-A6BB-492E-9183-2E46A4DA5F01}"/>
    <cellStyle name="Normal 8 13 3 3 2" xfId="19121" xr:uid="{7ADBCBD1-C7A6-4556-883F-945F0670A185}"/>
    <cellStyle name="Normal 8 13 3 4" xfId="19122" xr:uid="{FDF3DFBD-F71B-4462-B1D9-4196B49542F8}"/>
    <cellStyle name="Normal 8 13 3 5" xfId="19123" xr:uid="{3FDA03BA-1413-41FB-8720-D67A8D3B1148}"/>
    <cellStyle name="Normal 8 13 3 6" xfId="19124" xr:uid="{61826707-0C9B-4AE0-9284-A955B84A8AE2}"/>
    <cellStyle name="Normal 8 13 3 7" xfId="19125" xr:uid="{165FF9D3-7850-4A3B-A617-A4E1A07EB26D}"/>
    <cellStyle name="Normal 8 13 3 8" xfId="19126" xr:uid="{79D6E5A9-1524-410F-AF18-94B68AB1E7D1}"/>
    <cellStyle name="Normal 8 13 3 9" xfId="19127" xr:uid="{723FF866-170F-4BA4-856E-555F85F9BC87}"/>
    <cellStyle name="Normal 8 13 4" xfId="19128" xr:uid="{A41D1527-9883-4FF6-9EC3-2B7089041180}"/>
    <cellStyle name="Normal 8 13 4 2" xfId="19129" xr:uid="{75F42733-653E-47B6-ABE3-2E7384C57FE9}"/>
    <cellStyle name="Normal 8 13 4 2 2" xfId="19130" xr:uid="{69C32F9F-085A-42D3-8869-E33CAA4B051B}"/>
    <cellStyle name="Normal 8 13 4 3" xfId="19131" xr:uid="{B5C085BD-2A8E-4B59-9AE4-2D26020DEDD9}"/>
    <cellStyle name="Normal 8 13 4 4" xfId="19132" xr:uid="{D19F4937-0B83-4359-ABBF-F1DE01FF0E65}"/>
    <cellStyle name="Normal 8 13 4 5" xfId="19133" xr:uid="{0BC7F005-4781-4467-9571-7E3A22AC1115}"/>
    <cellStyle name="Normal 8 13 5" xfId="19134" xr:uid="{31689413-8DF9-4C8E-8C61-00BA864121F4}"/>
    <cellStyle name="Normal 8 13 5 2" xfId="19135" xr:uid="{E9365B72-BD91-40AC-ACD7-9E80557F1D42}"/>
    <cellStyle name="Normal 8 13 6" xfId="19136" xr:uid="{3DF2EB52-A0D6-4B2C-A4C5-5F955ACFA629}"/>
    <cellStyle name="Normal 8 13 7" xfId="19137" xr:uid="{E8036BEC-20A2-4E86-B456-3DAFAE4B0601}"/>
    <cellStyle name="Normal 8 13 8" xfId="19138" xr:uid="{ABCACFC7-FDA7-4013-A5B2-311FBA790921}"/>
    <cellStyle name="Normal 8 13 9" xfId="19139" xr:uid="{3BD8A554-0135-45FA-9AF6-2494AEF2ABB2}"/>
    <cellStyle name="Normal 8 14" xfId="19140" xr:uid="{882A71FD-D6CE-4207-B41C-A199E4B0578E}"/>
    <cellStyle name="Normal 8 14 10" xfId="19141" xr:uid="{F001D1ED-1DC5-4A74-A05B-FB4E2829CB69}"/>
    <cellStyle name="Normal 8 14 11" xfId="19142" xr:uid="{DE84B8BE-7187-4D81-99D1-D30FB38E19C1}"/>
    <cellStyle name="Normal 8 14 12" xfId="19143" xr:uid="{64C8A191-8444-456F-B410-1B6A5918B320}"/>
    <cellStyle name="Normal 8 14 13" xfId="19144" xr:uid="{81377468-E4AA-4101-B1F6-4A5068347682}"/>
    <cellStyle name="Normal 8 14 14" xfId="19145" xr:uid="{9638B9DE-109F-42ED-B1D1-03ABE4F8550D}"/>
    <cellStyle name="Normal 8 14 2" xfId="19146" xr:uid="{C53BBC6B-14D6-42BB-A48F-C9A5F7410108}"/>
    <cellStyle name="Normal 8 14 2 10" xfId="19147" xr:uid="{2F368B36-AD3C-4562-A13E-9D6A05D6400F}"/>
    <cellStyle name="Normal 8 14 2 11" xfId="19148" xr:uid="{1FF9BDF7-24F2-4D8F-B559-73A688A190A0}"/>
    <cellStyle name="Normal 8 14 2 12" xfId="19149" xr:uid="{2DB8CCE0-522C-47A6-8FF5-FCA9084300C1}"/>
    <cellStyle name="Normal 8 14 2 13" xfId="19150" xr:uid="{0FAB5E6C-F8CD-4870-87F0-6927971FE98A}"/>
    <cellStyle name="Normal 8 14 2 2" xfId="19151" xr:uid="{B4FC909A-3E48-4D7A-88E7-0E9A2C101508}"/>
    <cellStyle name="Normal 8 14 2 2 10" xfId="19152" xr:uid="{95522961-2F58-4D88-8E7B-BDDC97F45521}"/>
    <cellStyle name="Normal 8 14 2 2 11" xfId="19153" xr:uid="{7C514680-907F-4802-A2AF-A79E88481CDC}"/>
    <cellStyle name="Normal 8 14 2 2 2" xfId="19154" xr:uid="{18FD9757-2208-4796-9654-A4363FC4C97E}"/>
    <cellStyle name="Normal 8 14 2 2 2 2" xfId="19155" xr:uid="{B1921CCF-2D0B-444F-B95C-995B5F84CBAA}"/>
    <cellStyle name="Normal 8 14 2 2 2 2 2" xfId="19156" xr:uid="{F338EA0E-A69D-4E66-A019-6FB981A5CAB3}"/>
    <cellStyle name="Normal 8 14 2 2 2 3" xfId="19157" xr:uid="{DD12DE52-FBEE-4965-92AD-2F9506303392}"/>
    <cellStyle name="Normal 8 14 2 2 2 4" xfId="19158" xr:uid="{3775176D-9E23-4B52-AC81-8B3F954A47B1}"/>
    <cellStyle name="Normal 8 14 2 2 2 5" xfId="19159" xr:uid="{57E1678C-FE75-425D-B87A-41D851E2AFB0}"/>
    <cellStyle name="Normal 8 14 2 2 3" xfId="19160" xr:uid="{81E38B51-90B9-467C-B4A5-5B87171EE5C8}"/>
    <cellStyle name="Normal 8 14 2 2 3 2" xfId="19161" xr:uid="{C94D5F72-4646-4180-83C5-BC5A4DAC913D}"/>
    <cellStyle name="Normal 8 14 2 2 4" xfId="19162" xr:uid="{B219BFF0-EA5D-4A26-B4AF-5CBC7071BB3D}"/>
    <cellStyle name="Normal 8 14 2 2 5" xfId="19163" xr:uid="{1D7253AA-09C7-43A0-933A-FE15223DA57C}"/>
    <cellStyle name="Normal 8 14 2 2 6" xfId="19164" xr:uid="{930C6FF1-A7F8-402B-96CD-8B2AE08E6005}"/>
    <cellStyle name="Normal 8 14 2 2 7" xfId="19165" xr:uid="{B466CBA1-9B3F-4B0C-A996-CACABD80718B}"/>
    <cellStyle name="Normal 8 14 2 2 8" xfId="19166" xr:uid="{A1B5AE52-CCEE-4FAE-B806-8274EEC95C2D}"/>
    <cellStyle name="Normal 8 14 2 2 9" xfId="19167" xr:uid="{90B3684D-6F24-4AE7-BF26-B358DA2BBA93}"/>
    <cellStyle name="Normal 8 14 2 3" xfId="19168" xr:uid="{9279D9F2-D01D-4CF5-8700-7A87267A15AD}"/>
    <cellStyle name="Normal 8 14 2 3 2" xfId="19169" xr:uid="{B26B7DED-161E-4D60-85A1-FD688C32FE89}"/>
    <cellStyle name="Normal 8 14 2 3 2 2" xfId="19170" xr:uid="{36A5B45D-6603-4E63-BF6D-D85E6AD654F1}"/>
    <cellStyle name="Normal 8 14 2 3 3" xfId="19171" xr:uid="{8368AF9B-F1A7-40F4-930E-CB43F5E0997E}"/>
    <cellStyle name="Normal 8 14 2 3 4" xfId="19172" xr:uid="{80C43449-E533-4AB4-91B0-1DFD9BA1C4FC}"/>
    <cellStyle name="Normal 8 14 2 3 5" xfId="19173" xr:uid="{120CCEAF-CCED-45E6-879F-9264ADA797C7}"/>
    <cellStyle name="Normal 8 14 2 4" xfId="19174" xr:uid="{B066982E-CDD0-458C-835A-9C41135A1295}"/>
    <cellStyle name="Normal 8 14 2 4 2" xfId="19175" xr:uid="{A55652A1-3C79-44F4-9C9B-B146270547AA}"/>
    <cellStyle name="Normal 8 14 2 5" xfId="19176" xr:uid="{AEF85FBB-7E4F-4B5A-86A4-77A600DBDFCD}"/>
    <cellStyle name="Normal 8 14 2 6" xfId="19177" xr:uid="{A0A7466A-0AA5-4E3F-A97D-ADB702F76BE1}"/>
    <cellStyle name="Normal 8 14 2 7" xfId="19178" xr:uid="{6065EEE0-A865-4EE4-9BB2-0B126AC16301}"/>
    <cellStyle name="Normal 8 14 2 8" xfId="19179" xr:uid="{6E0F3558-0909-4710-B1D0-1E0851D56351}"/>
    <cellStyle name="Normal 8 14 2 9" xfId="19180" xr:uid="{B028FAE8-0B1B-4B84-87B3-A26BD88AB06F}"/>
    <cellStyle name="Normal 8 14 3" xfId="19181" xr:uid="{178EFA56-EA7E-4A1B-8277-B477A5254D5E}"/>
    <cellStyle name="Normal 8 14 3 10" xfId="19182" xr:uid="{FDDA312C-9EAB-4F39-8F7A-364297A4158D}"/>
    <cellStyle name="Normal 8 14 3 11" xfId="19183" xr:uid="{6A3E79B8-9B03-4067-8289-CAB0D18287F0}"/>
    <cellStyle name="Normal 8 14 3 2" xfId="19184" xr:uid="{C7B9CDBF-0EDA-44A3-9D42-0EC103347494}"/>
    <cellStyle name="Normal 8 14 3 2 2" xfId="19185" xr:uid="{189AD2C2-535B-42CA-A3B4-92AECDE81FA0}"/>
    <cellStyle name="Normal 8 14 3 2 2 2" xfId="19186" xr:uid="{9AFC6B5D-76B1-4A7C-9F32-583265E1B036}"/>
    <cellStyle name="Normal 8 14 3 2 3" xfId="19187" xr:uid="{E89C6938-99BA-425A-970F-FFE6565D3DCB}"/>
    <cellStyle name="Normal 8 14 3 2 4" xfId="19188" xr:uid="{33B5E1D1-3825-4DDF-BBC6-D8D0C6E35B94}"/>
    <cellStyle name="Normal 8 14 3 2 5" xfId="19189" xr:uid="{E875509A-CCDC-4680-9E76-D7E783E357F7}"/>
    <cellStyle name="Normal 8 14 3 3" xfId="19190" xr:uid="{50900DF7-61FA-4F2C-95C7-B8C41246CFD3}"/>
    <cellStyle name="Normal 8 14 3 3 2" xfId="19191" xr:uid="{03FE10FC-F122-435B-BF38-B8A7335BF063}"/>
    <cellStyle name="Normal 8 14 3 4" xfId="19192" xr:uid="{57198BCF-0C97-43A6-8548-AECE19C2A3A5}"/>
    <cellStyle name="Normal 8 14 3 5" xfId="19193" xr:uid="{C236B1F1-5B40-4563-BE2A-97924857DCC6}"/>
    <cellStyle name="Normal 8 14 3 6" xfId="19194" xr:uid="{1FDABAB4-BD9E-40CA-A377-01CE73D71D4E}"/>
    <cellStyle name="Normal 8 14 3 7" xfId="19195" xr:uid="{A60004CF-5408-41B1-9B14-6C744D681C38}"/>
    <cellStyle name="Normal 8 14 3 8" xfId="19196" xr:uid="{A9CC0FD1-BD3F-47BF-96AA-419269697E23}"/>
    <cellStyle name="Normal 8 14 3 9" xfId="19197" xr:uid="{D0D95FA4-C1D8-4B98-B95C-48B820DC5E2E}"/>
    <cellStyle name="Normal 8 14 4" xfId="19198" xr:uid="{D5D9E472-2175-4D10-9DF5-08AD0C0E95A0}"/>
    <cellStyle name="Normal 8 14 4 2" xfId="19199" xr:uid="{8EDBBC39-3E82-43F4-BF6E-F196122268E9}"/>
    <cellStyle name="Normal 8 14 4 2 2" xfId="19200" xr:uid="{5818EA2A-2CAF-451A-A5B1-03BC67F8CACF}"/>
    <cellStyle name="Normal 8 14 4 3" xfId="19201" xr:uid="{C9408DF6-4D54-473B-8E2F-AF2BF6EE92D0}"/>
    <cellStyle name="Normal 8 14 4 4" xfId="19202" xr:uid="{18B274CF-F8F2-4060-8FD1-A92CF4259ACE}"/>
    <cellStyle name="Normal 8 14 4 5" xfId="19203" xr:uid="{EDCA2158-158F-4EB9-BEF4-9A4C94300925}"/>
    <cellStyle name="Normal 8 14 5" xfId="19204" xr:uid="{BF36C00F-76F1-4FF4-AEEC-780EAA812FF8}"/>
    <cellStyle name="Normal 8 14 5 2" xfId="19205" xr:uid="{04ED224B-FF1E-4418-8EFD-EC5BB3A253D1}"/>
    <cellStyle name="Normal 8 14 6" xfId="19206" xr:uid="{0E80CE11-8924-417E-ACF3-7AD85B2D396B}"/>
    <cellStyle name="Normal 8 14 7" xfId="19207" xr:uid="{09ABA0BB-B8AE-4F70-8A4B-F424729AC150}"/>
    <cellStyle name="Normal 8 14 8" xfId="19208" xr:uid="{F5542CB4-DC19-4CBF-A51F-BFF929914B4D}"/>
    <cellStyle name="Normal 8 14 9" xfId="19209" xr:uid="{CFA4582E-8E53-432D-8BE6-E3DFE51AAC99}"/>
    <cellStyle name="Normal 8 15" xfId="19210" xr:uid="{57EADAFE-E8B0-4410-A893-C230316B7CF4}"/>
    <cellStyle name="Normal 8 15 10" xfId="19211" xr:uid="{CBD2CAC3-03CD-47D1-84C3-98DA5E1D72B6}"/>
    <cellStyle name="Normal 8 15 11" xfId="19212" xr:uid="{E35D8EAB-37E5-4E6A-9D5C-6686F07CAF90}"/>
    <cellStyle name="Normal 8 15 12" xfId="19213" xr:uid="{ADEB9CDD-668B-47C1-8F0F-90B5A487E6CC}"/>
    <cellStyle name="Normal 8 15 13" xfId="19214" xr:uid="{4E26121D-821C-48C3-A574-12997F892B06}"/>
    <cellStyle name="Normal 8 15 14" xfId="19215" xr:uid="{7EB9C904-E757-48A7-A418-D9C43C835366}"/>
    <cellStyle name="Normal 8 15 2" xfId="19216" xr:uid="{8FEE2DAA-4B31-44DF-A4B9-5BDE7FD25103}"/>
    <cellStyle name="Normal 8 15 2 10" xfId="19217" xr:uid="{A10DE22C-E0FB-4C31-B8AF-38C0F88C37CE}"/>
    <cellStyle name="Normal 8 15 2 11" xfId="19218" xr:uid="{B19193E5-357D-47F4-AAC0-3587E6734B98}"/>
    <cellStyle name="Normal 8 15 2 12" xfId="19219" xr:uid="{32BBA2A8-05C8-43FF-AC20-5EDC56B20FA0}"/>
    <cellStyle name="Normal 8 15 2 13" xfId="19220" xr:uid="{42DF8D6E-A0AD-4CF5-B58B-3333D95A214E}"/>
    <cellStyle name="Normal 8 15 2 2" xfId="19221" xr:uid="{E7EEEA88-950D-4E35-B6EB-580A54965DF8}"/>
    <cellStyle name="Normal 8 15 2 2 10" xfId="19222" xr:uid="{BFA8D7A5-7B3A-4921-B827-D59D7E021974}"/>
    <cellStyle name="Normal 8 15 2 2 11" xfId="19223" xr:uid="{CC689F88-A7B8-408E-B441-463A9370D574}"/>
    <cellStyle name="Normal 8 15 2 2 2" xfId="19224" xr:uid="{68C33E95-88F3-492A-8FB1-D45AFC4D367B}"/>
    <cellStyle name="Normal 8 15 2 2 2 2" xfId="19225" xr:uid="{55475378-EA6B-415D-8349-291A0B181766}"/>
    <cellStyle name="Normal 8 15 2 2 2 2 2" xfId="19226" xr:uid="{26CBA18A-5A3B-4982-B621-959819C08EAA}"/>
    <cellStyle name="Normal 8 15 2 2 2 3" xfId="19227" xr:uid="{973A259B-9E21-4477-BB9D-7855830F8BC2}"/>
    <cellStyle name="Normal 8 15 2 2 2 4" xfId="19228" xr:uid="{14FD4C3C-BDA0-4F05-B98D-2C7F7C3B7EBB}"/>
    <cellStyle name="Normal 8 15 2 2 2 5" xfId="19229" xr:uid="{22028000-6B71-49F0-A8F7-3778EFBBC5D7}"/>
    <cellStyle name="Normal 8 15 2 2 3" xfId="19230" xr:uid="{1468453A-5F3C-45E5-8831-462985D82900}"/>
    <cellStyle name="Normal 8 15 2 2 3 2" xfId="19231" xr:uid="{A6F25E07-6A5A-453A-9AE6-7AAE57986403}"/>
    <cellStyle name="Normal 8 15 2 2 4" xfId="19232" xr:uid="{56A970E8-DB7E-4290-80A2-297D5B65037D}"/>
    <cellStyle name="Normal 8 15 2 2 5" xfId="19233" xr:uid="{AED2A904-0EF9-43FE-97DD-69E555B860EC}"/>
    <cellStyle name="Normal 8 15 2 2 6" xfId="19234" xr:uid="{1669B15F-F65A-4911-B82D-9E4CF8B0677D}"/>
    <cellStyle name="Normal 8 15 2 2 7" xfId="19235" xr:uid="{C91A0C2E-CAC9-4BB0-B9BC-5FCFAE9260CA}"/>
    <cellStyle name="Normal 8 15 2 2 8" xfId="19236" xr:uid="{3BF189C7-01D8-454C-B979-AD07019EAB3C}"/>
    <cellStyle name="Normal 8 15 2 2 9" xfId="19237" xr:uid="{8B70C00E-C1BD-4DED-9C95-4BB889976550}"/>
    <cellStyle name="Normal 8 15 2 3" xfId="19238" xr:uid="{8956C94E-49DD-4999-BA06-003421297C72}"/>
    <cellStyle name="Normal 8 15 2 3 2" xfId="19239" xr:uid="{028C4910-DCEF-4041-8E5E-60614AE05B7A}"/>
    <cellStyle name="Normal 8 15 2 3 2 2" xfId="19240" xr:uid="{E32A39AF-AEEB-4B33-B708-F14CC40C01B4}"/>
    <cellStyle name="Normal 8 15 2 3 3" xfId="19241" xr:uid="{1BDAFF8F-50AE-4FCD-9A1D-5C3BA8D8DBFB}"/>
    <cellStyle name="Normal 8 15 2 3 4" xfId="19242" xr:uid="{DB4D9B79-BF22-4F47-9D5F-BCF66B6D31DF}"/>
    <cellStyle name="Normal 8 15 2 3 5" xfId="19243" xr:uid="{C374ACF3-B3D4-4BB0-A3EB-EEA6A7ED1EFE}"/>
    <cellStyle name="Normal 8 15 2 4" xfId="19244" xr:uid="{D0456F6E-6520-4711-988D-8B5FFDABE1D8}"/>
    <cellStyle name="Normal 8 15 2 4 2" xfId="19245" xr:uid="{61B1F6AE-09B1-438E-AF1E-FA0CE5A3737C}"/>
    <cellStyle name="Normal 8 15 2 5" xfId="19246" xr:uid="{599FF269-B90D-4C98-B172-6730714CB9C6}"/>
    <cellStyle name="Normal 8 15 2 6" xfId="19247" xr:uid="{77AE42F8-A75D-4B48-85A7-A11ED16BC9CE}"/>
    <cellStyle name="Normal 8 15 2 7" xfId="19248" xr:uid="{DB0C3D17-AA8A-46F0-BDC1-2626420CD4DA}"/>
    <cellStyle name="Normal 8 15 2 8" xfId="19249" xr:uid="{5898340A-E5A0-4026-9DEF-3713498B27E2}"/>
    <cellStyle name="Normal 8 15 2 9" xfId="19250" xr:uid="{87D68CD5-3C0F-464E-90C7-F1914270188E}"/>
    <cellStyle name="Normal 8 15 3" xfId="19251" xr:uid="{801E32CB-1C61-4265-A168-A0FB01680F42}"/>
    <cellStyle name="Normal 8 15 3 10" xfId="19252" xr:uid="{5DB9FD1B-8AF2-40BD-A5B9-31B74E71854A}"/>
    <cellStyle name="Normal 8 15 3 11" xfId="19253" xr:uid="{9FCE8D78-F821-4AEE-97D3-2EBD97160C12}"/>
    <cellStyle name="Normal 8 15 3 2" xfId="19254" xr:uid="{4E09C7C9-16B1-4A20-ACD9-4E00D8772448}"/>
    <cellStyle name="Normal 8 15 3 2 2" xfId="19255" xr:uid="{10D6D263-AA41-4D6B-842D-987613DBBD2B}"/>
    <cellStyle name="Normal 8 15 3 2 2 2" xfId="19256" xr:uid="{E7C331CE-7C12-403D-AB4D-213EA91C367C}"/>
    <cellStyle name="Normal 8 15 3 2 3" xfId="19257" xr:uid="{B75BF72F-1140-41BA-A399-50FC1818EB99}"/>
    <cellStyle name="Normal 8 15 3 2 4" xfId="19258" xr:uid="{B0DF8A56-7D48-43FA-BAD6-801C24E762B3}"/>
    <cellStyle name="Normal 8 15 3 2 5" xfId="19259" xr:uid="{0ED502AE-DC49-4635-8240-984E79C04537}"/>
    <cellStyle name="Normal 8 15 3 3" xfId="19260" xr:uid="{49A031C8-42A7-4E20-8652-BFA1D9C95CED}"/>
    <cellStyle name="Normal 8 15 3 3 2" xfId="19261" xr:uid="{D4BD5AA2-0810-4F4A-A2D0-03D613C3007A}"/>
    <cellStyle name="Normal 8 15 3 4" xfId="19262" xr:uid="{FBA7F6FC-73E6-4A9C-B7D9-8E67486187C4}"/>
    <cellStyle name="Normal 8 15 3 5" xfId="19263" xr:uid="{416934B4-89EC-4800-A40A-722712173540}"/>
    <cellStyle name="Normal 8 15 3 6" xfId="19264" xr:uid="{A68DB76B-C32F-4C2A-BFB2-4A967870259F}"/>
    <cellStyle name="Normal 8 15 3 7" xfId="19265" xr:uid="{66E2E17F-73A5-4188-A95A-6340787121D0}"/>
    <cellStyle name="Normal 8 15 3 8" xfId="19266" xr:uid="{2507F142-B195-42DE-A1E0-2CA50110C1D0}"/>
    <cellStyle name="Normal 8 15 3 9" xfId="19267" xr:uid="{A5E5EF0E-CA5E-4633-B4C8-4396E18477FF}"/>
    <cellStyle name="Normal 8 15 4" xfId="19268" xr:uid="{69F62CC0-F751-4DA8-B899-7A1CA19A68EC}"/>
    <cellStyle name="Normal 8 15 4 2" xfId="19269" xr:uid="{3D7E0318-CF2B-4E4E-84C6-CB09F9E37DB9}"/>
    <cellStyle name="Normal 8 15 4 2 2" xfId="19270" xr:uid="{EC4F3E39-DB43-45E1-9C79-91DB6BDCF531}"/>
    <cellStyle name="Normal 8 15 4 3" xfId="19271" xr:uid="{01A96271-D991-4EB8-8CFE-491A7D4DF145}"/>
    <cellStyle name="Normal 8 15 4 4" xfId="19272" xr:uid="{EFB1A137-AF70-448E-A046-AE340A3FAE61}"/>
    <cellStyle name="Normal 8 15 4 5" xfId="19273" xr:uid="{4BB3569E-8E3A-4E67-A5DA-EFAF0D0EC515}"/>
    <cellStyle name="Normal 8 15 5" xfId="19274" xr:uid="{77880C65-F353-42D5-8AF6-869846EBFAFF}"/>
    <cellStyle name="Normal 8 15 5 2" xfId="19275" xr:uid="{349DB9F2-7E00-4A10-B241-F8F63E358E32}"/>
    <cellStyle name="Normal 8 15 6" xfId="19276" xr:uid="{99031883-9EF1-48C2-BC46-4A1DAE7CFE70}"/>
    <cellStyle name="Normal 8 15 7" xfId="19277" xr:uid="{870658F0-0069-4BEB-838F-00BA9F4A19F5}"/>
    <cellStyle name="Normal 8 15 8" xfId="19278" xr:uid="{9774AF1F-EB98-44B2-A4BC-1D9FF76DEC98}"/>
    <cellStyle name="Normal 8 15 9" xfId="19279" xr:uid="{C3952A3D-CE82-41C3-948A-7B92AA25D94E}"/>
    <cellStyle name="Normal 8 16" xfId="19280" xr:uid="{BCCA9120-3913-4973-9C07-9894979188CF}"/>
    <cellStyle name="Normal 8 16 10" xfId="19281" xr:uid="{B3B49334-7E10-44FD-B9AA-7B9DE0DE342F}"/>
    <cellStyle name="Normal 8 16 11" xfId="19282" xr:uid="{0F01A2C3-29AC-4EEC-A25B-0B430D513906}"/>
    <cellStyle name="Normal 8 16 12" xfId="19283" xr:uid="{99DB170E-C350-4234-90F4-6816F5AE1D5B}"/>
    <cellStyle name="Normal 8 16 13" xfId="19284" xr:uid="{0E0E339C-113F-4F2D-B1F1-103B7349A0C1}"/>
    <cellStyle name="Normal 8 16 14" xfId="19285" xr:uid="{F4A65845-78E6-4F80-A96A-7AFA0CCC7D9A}"/>
    <cellStyle name="Normal 8 16 2" xfId="19286" xr:uid="{0B29C0D7-4903-4089-8F24-983E8F59DB25}"/>
    <cellStyle name="Normal 8 16 2 10" xfId="19287" xr:uid="{3E934781-0271-4E08-8EB8-2E41756AD572}"/>
    <cellStyle name="Normal 8 16 2 11" xfId="19288" xr:uid="{7F0C2473-EAAB-49BA-BDF6-0572B2836B45}"/>
    <cellStyle name="Normal 8 16 2 12" xfId="19289" xr:uid="{F088143D-31D7-4F14-A0BA-E7BCDB024487}"/>
    <cellStyle name="Normal 8 16 2 13" xfId="19290" xr:uid="{F0271C56-3809-4358-929D-AB27E019C9A5}"/>
    <cellStyle name="Normal 8 16 2 2" xfId="19291" xr:uid="{6494566E-04B5-48AC-B8D5-F59971CEFDF2}"/>
    <cellStyle name="Normal 8 16 2 2 10" xfId="19292" xr:uid="{BF0853E1-9B8A-44BF-A531-B01C8052F6A5}"/>
    <cellStyle name="Normal 8 16 2 2 11" xfId="19293" xr:uid="{F4511636-5D09-45FA-A915-6F33E3086EB8}"/>
    <cellStyle name="Normal 8 16 2 2 2" xfId="19294" xr:uid="{BAE4EF82-70A9-4638-A5AA-2E12BF80A4F3}"/>
    <cellStyle name="Normal 8 16 2 2 2 2" xfId="19295" xr:uid="{59E69484-51FD-4893-A186-917D30966D17}"/>
    <cellStyle name="Normal 8 16 2 2 2 2 2" xfId="19296" xr:uid="{0CDD72BE-9E86-43F9-83F0-20703084C94D}"/>
    <cellStyle name="Normal 8 16 2 2 2 3" xfId="19297" xr:uid="{5EE5FB6C-E72D-429E-95E6-2E390B739A1E}"/>
    <cellStyle name="Normal 8 16 2 2 2 4" xfId="19298" xr:uid="{60A35F13-4CD5-4028-88D0-A20F872A815B}"/>
    <cellStyle name="Normal 8 16 2 2 2 5" xfId="19299" xr:uid="{D42734E7-31DC-4C29-97C7-412416165157}"/>
    <cellStyle name="Normal 8 16 2 2 3" xfId="19300" xr:uid="{82D43795-1B1F-461A-ABE8-9CC048423680}"/>
    <cellStyle name="Normal 8 16 2 2 3 2" xfId="19301" xr:uid="{54EDEE7B-DC41-4A78-B272-873DBD2BB00D}"/>
    <cellStyle name="Normal 8 16 2 2 4" xfId="19302" xr:uid="{99A43187-DB10-4B5B-B4AC-3324D0A73002}"/>
    <cellStyle name="Normal 8 16 2 2 5" xfId="19303" xr:uid="{1601DF55-A766-4A1D-B490-D41BBA210F5F}"/>
    <cellStyle name="Normal 8 16 2 2 6" xfId="19304" xr:uid="{75878F6F-E7D4-4462-B30A-58D2B2AAC8A3}"/>
    <cellStyle name="Normal 8 16 2 2 7" xfId="19305" xr:uid="{B58F636E-2249-476C-9539-4FE489511E35}"/>
    <cellStyle name="Normal 8 16 2 2 8" xfId="19306" xr:uid="{D75A1E1E-3C89-4492-9E03-BB3050DB19F0}"/>
    <cellStyle name="Normal 8 16 2 2 9" xfId="19307" xr:uid="{3C776DF2-EACA-4EBC-9033-FF2AB6F7EF2B}"/>
    <cellStyle name="Normal 8 16 2 3" xfId="19308" xr:uid="{30ACE3D8-A5D8-488A-B116-F25279660406}"/>
    <cellStyle name="Normal 8 16 2 3 2" xfId="19309" xr:uid="{0CFC6E3D-03D6-4AC3-9A7D-7317D9BEC1FF}"/>
    <cellStyle name="Normal 8 16 2 3 2 2" xfId="19310" xr:uid="{D57ADAC7-CC9F-4C17-930A-CE5B82D01053}"/>
    <cellStyle name="Normal 8 16 2 3 3" xfId="19311" xr:uid="{183C9E5A-E855-4F00-978D-A7D6847F6EF7}"/>
    <cellStyle name="Normal 8 16 2 3 4" xfId="19312" xr:uid="{7E4928B2-05BD-4CB8-8EF4-C73962172F05}"/>
    <cellStyle name="Normal 8 16 2 3 5" xfId="19313" xr:uid="{6EFA681B-B767-4765-8D00-B80FD592831B}"/>
    <cellStyle name="Normal 8 16 2 4" xfId="19314" xr:uid="{F6336FE3-7C30-4231-989B-376A236C6D30}"/>
    <cellStyle name="Normal 8 16 2 4 2" xfId="19315" xr:uid="{B8840346-CFC3-483D-94B6-261FD0F50C0A}"/>
    <cellStyle name="Normal 8 16 2 5" xfId="19316" xr:uid="{5A0F90DF-5593-4F5B-9BF5-26123B46E88F}"/>
    <cellStyle name="Normal 8 16 2 6" xfId="19317" xr:uid="{19AFFFA6-6519-4702-86F8-A789D8AE25FC}"/>
    <cellStyle name="Normal 8 16 2 7" xfId="19318" xr:uid="{ACD71993-C4CC-44F0-AD1E-D42B184F1D51}"/>
    <cellStyle name="Normal 8 16 2 8" xfId="19319" xr:uid="{446D51F0-4FAB-44E9-AA6C-9DDB9F1A755F}"/>
    <cellStyle name="Normal 8 16 2 9" xfId="19320" xr:uid="{61DA9B2D-6483-44DB-B6FC-C0CBA85367EE}"/>
    <cellStyle name="Normal 8 16 3" xfId="19321" xr:uid="{0ECAF3D4-96EE-45E8-8A0B-DA2E9693CCF8}"/>
    <cellStyle name="Normal 8 16 3 10" xfId="19322" xr:uid="{79564D5E-23D8-4971-9D3A-583CCC51ECA4}"/>
    <cellStyle name="Normal 8 16 3 11" xfId="19323" xr:uid="{856D6921-6613-491C-9725-55FAA955092A}"/>
    <cellStyle name="Normal 8 16 3 2" xfId="19324" xr:uid="{F303B5DA-2225-4016-AF35-5D580E14DB25}"/>
    <cellStyle name="Normal 8 16 3 2 2" xfId="19325" xr:uid="{AF802973-E983-4B05-8910-5F2D4A7B0FB2}"/>
    <cellStyle name="Normal 8 16 3 2 2 2" xfId="19326" xr:uid="{9E0E3481-C5DC-49E2-BCC6-DAB0DCA3DFD0}"/>
    <cellStyle name="Normal 8 16 3 2 3" xfId="19327" xr:uid="{B203606F-FFC2-4E21-8A21-8782DF9CFD84}"/>
    <cellStyle name="Normal 8 16 3 2 4" xfId="19328" xr:uid="{7A23B57C-8C92-40CA-BC89-2C69C49B9BB2}"/>
    <cellStyle name="Normal 8 16 3 2 5" xfId="19329" xr:uid="{F57C995C-A4A1-4B71-AC23-E52278E5BFE9}"/>
    <cellStyle name="Normal 8 16 3 3" xfId="19330" xr:uid="{9067D679-B6D5-4AD3-9B8C-49A64E02CB75}"/>
    <cellStyle name="Normal 8 16 3 3 2" xfId="19331" xr:uid="{EEA0E108-B39B-470C-8897-96AFAFE2688A}"/>
    <cellStyle name="Normal 8 16 3 4" xfId="19332" xr:uid="{D52F6251-3AD2-4C4D-8340-EB1549773263}"/>
    <cellStyle name="Normal 8 16 3 5" xfId="19333" xr:uid="{4E9321A9-71D0-4385-8AB8-79FBBCFB66A1}"/>
    <cellStyle name="Normal 8 16 3 6" xfId="19334" xr:uid="{D5FC4558-518E-43B8-95F2-63B6CE70CFFF}"/>
    <cellStyle name="Normal 8 16 3 7" xfId="19335" xr:uid="{171C79C9-350F-4360-9850-F2A3D51872EF}"/>
    <cellStyle name="Normal 8 16 3 8" xfId="19336" xr:uid="{D841BC4E-5669-4485-8A21-A6CA0D99B704}"/>
    <cellStyle name="Normal 8 16 3 9" xfId="19337" xr:uid="{C5151374-9455-4B88-9578-39A6479EA2DE}"/>
    <cellStyle name="Normal 8 16 4" xfId="19338" xr:uid="{1B3B5C01-B411-4AD1-BF53-10D308242B4F}"/>
    <cellStyle name="Normal 8 16 4 2" xfId="19339" xr:uid="{3CED3405-811A-4862-822F-CFF1FB9E4410}"/>
    <cellStyle name="Normal 8 16 4 2 2" xfId="19340" xr:uid="{D01138E2-C026-4A4C-A66E-FF734C6650DC}"/>
    <cellStyle name="Normal 8 16 4 3" xfId="19341" xr:uid="{410D3AAB-63DB-43C6-AD00-FFEF88CD04A4}"/>
    <cellStyle name="Normal 8 16 4 4" xfId="19342" xr:uid="{393DEB3A-46D7-499B-A1DF-20ACD163CFB5}"/>
    <cellStyle name="Normal 8 16 4 5" xfId="19343" xr:uid="{20AC7F79-8510-46C7-903D-9C99CCFAADC6}"/>
    <cellStyle name="Normal 8 16 5" xfId="19344" xr:uid="{B08CB439-CD51-4FA6-985B-636CD9F7A6F6}"/>
    <cellStyle name="Normal 8 16 5 2" xfId="19345" xr:uid="{75EB0474-EE1F-4CA4-86A8-BBD493577DDB}"/>
    <cellStyle name="Normal 8 16 6" xfId="19346" xr:uid="{ACE53A5B-9062-4149-868B-ECB211FCA3D7}"/>
    <cellStyle name="Normal 8 16 7" xfId="19347" xr:uid="{0A2F3004-7AAB-4902-90E1-4BAA39A5A1DA}"/>
    <cellStyle name="Normal 8 16 8" xfId="19348" xr:uid="{80EEC8A0-1CC6-4B8B-8CBC-EEFA37A20796}"/>
    <cellStyle name="Normal 8 16 9" xfId="19349" xr:uid="{54214754-DB97-4F02-9DF0-CDF382D2F735}"/>
    <cellStyle name="Normal 8 17" xfId="19350" xr:uid="{A375690D-341B-48ED-9138-C3A858634F50}"/>
    <cellStyle name="Normal 8 17 10" xfId="19351" xr:uid="{0FB7E6CA-A26A-4396-A8E4-86086B157979}"/>
    <cellStyle name="Normal 8 17 11" xfId="19352" xr:uid="{E561A120-A22F-4719-91E0-BAC43C2FF090}"/>
    <cellStyle name="Normal 8 17 12" xfId="19353" xr:uid="{0485194E-78AF-4CB7-9D21-07CF8A0EBCA7}"/>
    <cellStyle name="Normal 8 17 13" xfId="19354" xr:uid="{ED5E810C-5211-4A9A-9D92-51513EEF707E}"/>
    <cellStyle name="Normal 8 17 14" xfId="19355" xr:uid="{F6867D71-A764-4C0E-8B9A-829E52EEA68E}"/>
    <cellStyle name="Normal 8 17 2" xfId="19356" xr:uid="{B864A832-9275-473F-990C-942D3BFB4228}"/>
    <cellStyle name="Normal 8 17 2 10" xfId="19357" xr:uid="{FBE0E9BA-A0FB-4140-80FE-9C12D526B5DB}"/>
    <cellStyle name="Normal 8 17 2 11" xfId="19358" xr:uid="{F8BB00FB-8752-46EB-B8FE-36A58102438B}"/>
    <cellStyle name="Normal 8 17 2 12" xfId="19359" xr:uid="{894FCC95-3136-4E2D-8900-A29A207687EB}"/>
    <cellStyle name="Normal 8 17 2 13" xfId="19360" xr:uid="{53F1C401-74EC-46D3-A628-1AAFD908A7AC}"/>
    <cellStyle name="Normal 8 17 2 2" xfId="19361" xr:uid="{BFAD4395-94CB-4094-94E9-764E85774E28}"/>
    <cellStyle name="Normal 8 17 2 2 10" xfId="19362" xr:uid="{5BE18E9D-7427-4EBA-B270-5381786AFF36}"/>
    <cellStyle name="Normal 8 17 2 2 11" xfId="19363" xr:uid="{D30F684A-E96A-4D34-89E9-825DFC813BF4}"/>
    <cellStyle name="Normal 8 17 2 2 2" xfId="19364" xr:uid="{D87CEFE0-86E8-40AF-AD7D-3B7B03A3D973}"/>
    <cellStyle name="Normal 8 17 2 2 2 2" xfId="19365" xr:uid="{95ECCA07-6795-45B3-8D6A-62897D9A15F9}"/>
    <cellStyle name="Normal 8 17 2 2 2 2 2" xfId="19366" xr:uid="{D4D99E54-E4B7-44B2-A721-8029B4E51F30}"/>
    <cellStyle name="Normal 8 17 2 2 2 3" xfId="19367" xr:uid="{C6F471A1-0334-476E-8DE2-3E28BD62A4FB}"/>
    <cellStyle name="Normal 8 17 2 2 2 4" xfId="19368" xr:uid="{4AB09F2E-4444-4F2A-BB09-604D8B4DD6E9}"/>
    <cellStyle name="Normal 8 17 2 2 2 5" xfId="19369" xr:uid="{470669B6-34BB-412D-8314-FE0F09D152D1}"/>
    <cellStyle name="Normal 8 17 2 2 3" xfId="19370" xr:uid="{8E7D89DB-2106-4652-B368-2EEB88903E3E}"/>
    <cellStyle name="Normal 8 17 2 2 3 2" xfId="19371" xr:uid="{49C50D31-39DD-4C34-B4CF-93CAA81A2175}"/>
    <cellStyle name="Normal 8 17 2 2 4" xfId="19372" xr:uid="{33744BE5-D7C8-4D7B-A635-345DE4EED248}"/>
    <cellStyle name="Normal 8 17 2 2 5" xfId="19373" xr:uid="{F2D8BE74-A81B-401D-8B5E-0EFFE34BBBEE}"/>
    <cellStyle name="Normal 8 17 2 2 6" xfId="19374" xr:uid="{E8BBE68A-2C8D-474E-AAAB-CE0FEFC07331}"/>
    <cellStyle name="Normal 8 17 2 2 7" xfId="19375" xr:uid="{72459562-5D9A-4F98-9DF2-41550175D42F}"/>
    <cellStyle name="Normal 8 17 2 2 8" xfId="19376" xr:uid="{0B99CC2F-8314-4464-AB28-DDACC8F2704B}"/>
    <cellStyle name="Normal 8 17 2 2 9" xfId="19377" xr:uid="{B7DA1BD1-B2C2-4149-B903-7E7E66571C37}"/>
    <cellStyle name="Normal 8 17 2 3" xfId="19378" xr:uid="{4DB7A39E-1F54-4CEE-B7AC-28C2199A6E02}"/>
    <cellStyle name="Normal 8 17 2 3 2" xfId="19379" xr:uid="{6E281435-DEEF-4A41-982E-EEA42ABE76AF}"/>
    <cellStyle name="Normal 8 17 2 3 2 2" xfId="19380" xr:uid="{CFA58209-CBC8-4257-97ED-466EC6195F4C}"/>
    <cellStyle name="Normal 8 17 2 3 3" xfId="19381" xr:uid="{6B602653-4EFF-444E-9936-94B7B7194E26}"/>
    <cellStyle name="Normal 8 17 2 3 4" xfId="19382" xr:uid="{44D66865-22B5-4E6B-ACF6-3077162582F7}"/>
    <cellStyle name="Normal 8 17 2 3 5" xfId="19383" xr:uid="{6E0BB67E-265C-403D-8AAA-C2CD0547F6EB}"/>
    <cellStyle name="Normal 8 17 2 4" xfId="19384" xr:uid="{751A8FAD-343D-4183-BC39-0FE235CC141B}"/>
    <cellStyle name="Normal 8 17 2 4 2" xfId="19385" xr:uid="{B4C2F2C9-390E-4705-B066-AD7BBD83D693}"/>
    <cellStyle name="Normal 8 17 2 5" xfId="19386" xr:uid="{C463A944-9E77-42EB-9AE3-5283BF45D67F}"/>
    <cellStyle name="Normal 8 17 2 6" xfId="19387" xr:uid="{D02F9140-6576-4A84-80CE-C1CB3B17B154}"/>
    <cellStyle name="Normal 8 17 2 7" xfId="19388" xr:uid="{4D0EBCAF-F611-4DBE-920C-3F805E9CC08A}"/>
    <cellStyle name="Normal 8 17 2 8" xfId="19389" xr:uid="{9B8A2D5D-903A-4D2B-B372-F660CCA36156}"/>
    <cellStyle name="Normal 8 17 2 9" xfId="19390" xr:uid="{75883C79-B2FF-4A96-82E6-D2EA31117B5F}"/>
    <cellStyle name="Normal 8 17 3" xfId="19391" xr:uid="{F8E0BF7D-D0D4-467F-859D-F779109EB6BD}"/>
    <cellStyle name="Normal 8 17 3 10" xfId="19392" xr:uid="{2BEE489C-990A-4C7F-9E0E-7A756F21A4AA}"/>
    <cellStyle name="Normal 8 17 3 11" xfId="19393" xr:uid="{B8AC402C-C083-4C75-9BDF-EE15D7DC9F2E}"/>
    <cellStyle name="Normal 8 17 3 2" xfId="19394" xr:uid="{8A7A5473-5D51-4098-B7CD-B9FBE5723C89}"/>
    <cellStyle name="Normal 8 17 3 2 2" xfId="19395" xr:uid="{840D18F1-197A-443F-A82B-7316C5DAE8F3}"/>
    <cellStyle name="Normal 8 17 3 2 2 2" xfId="19396" xr:uid="{FB5FA9FE-7813-43FA-A0BB-D206A13B7929}"/>
    <cellStyle name="Normal 8 17 3 2 3" xfId="19397" xr:uid="{27310CCC-3F33-496C-AD9D-A5C1156F9095}"/>
    <cellStyle name="Normal 8 17 3 2 4" xfId="19398" xr:uid="{1B878996-086F-4846-A150-7151CC0D609A}"/>
    <cellStyle name="Normal 8 17 3 2 5" xfId="19399" xr:uid="{87B85E77-D10E-41AB-922B-FE132FF7799F}"/>
    <cellStyle name="Normal 8 17 3 3" xfId="19400" xr:uid="{FE553FD5-7D7D-4A2F-8A9F-3491AEBC8480}"/>
    <cellStyle name="Normal 8 17 3 3 2" xfId="19401" xr:uid="{7A48FCF3-2551-43A6-9670-D898450B2849}"/>
    <cellStyle name="Normal 8 17 3 4" xfId="19402" xr:uid="{814D2323-CF53-46DF-96C6-88AFA0A8ACD8}"/>
    <cellStyle name="Normal 8 17 3 5" xfId="19403" xr:uid="{0B916684-CB6D-45F9-81FA-48AE510BEA7F}"/>
    <cellStyle name="Normal 8 17 3 6" xfId="19404" xr:uid="{76D0FC5E-80E0-465F-B7A5-8373DE412456}"/>
    <cellStyle name="Normal 8 17 3 7" xfId="19405" xr:uid="{ADFFAB14-1E8F-49E6-A5D1-C036B79B2637}"/>
    <cellStyle name="Normal 8 17 3 8" xfId="19406" xr:uid="{316ED8FC-CFBB-4D0F-B5D5-25EF1910582C}"/>
    <cellStyle name="Normal 8 17 3 9" xfId="19407" xr:uid="{42B7CDFC-5682-41C7-9515-AAC4F587B21C}"/>
    <cellStyle name="Normal 8 17 4" xfId="19408" xr:uid="{42E1EC24-AC46-46DF-9104-31757E2D5729}"/>
    <cellStyle name="Normal 8 17 4 2" xfId="19409" xr:uid="{F75B1E20-4545-4094-8128-61C99DF7714A}"/>
    <cellStyle name="Normal 8 17 4 2 2" xfId="19410" xr:uid="{0AF172D7-130D-47F6-BB4A-45CB86D4CFB8}"/>
    <cellStyle name="Normal 8 17 4 3" xfId="19411" xr:uid="{B9E2CF60-69A1-43D9-A694-FFB3494BD1BE}"/>
    <cellStyle name="Normal 8 17 4 4" xfId="19412" xr:uid="{5D0DCB35-DA21-406C-9381-F75F43A80A41}"/>
    <cellStyle name="Normal 8 17 4 5" xfId="19413" xr:uid="{18DF898B-FD07-49B2-B803-BB19B3C06DEA}"/>
    <cellStyle name="Normal 8 17 5" xfId="19414" xr:uid="{E7A41DE5-B814-4B52-A79A-F696DAECB9D8}"/>
    <cellStyle name="Normal 8 17 5 2" xfId="19415" xr:uid="{6A587710-0FAC-42AB-8A60-40F06FC82F9B}"/>
    <cellStyle name="Normal 8 17 6" xfId="19416" xr:uid="{2627AD4E-EEC8-4500-8A06-1DB34AB46A1F}"/>
    <cellStyle name="Normal 8 17 7" xfId="19417" xr:uid="{5D926162-4A72-4F07-A902-2EE3A3DD75A1}"/>
    <cellStyle name="Normal 8 17 8" xfId="19418" xr:uid="{0A98E2B3-EDCC-4452-AFFB-65A096138D50}"/>
    <cellStyle name="Normal 8 17 9" xfId="19419" xr:uid="{7D3DCDFC-C9DF-4E49-AE75-FDEF92BD6786}"/>
    <cellStyle name="Normal 8 18" xfId="19420" xr:uid="{65508E29-CFB6-4E88-8C06-6AA964FA563B}"/>
    <cellStyle name="Normal 8 18 10" xfId="19421" xr:uid="{FC06AC5B-1D3E-4524-A217-9C7E0D936784}"/>
    <cellStyle name="Normal 8 18 11" xfId="19422" xr:uid="{C7FA9F75-9753-4049-84EF-809F9E6D7CE1}"/>
    <cellStyle name="Normal 8 18 12" xfId="19423" xr:uid="{A8562CE7-7451-4481-9503-8EB2198BF652}"/>
    <cellStyle name="Normal 8 18 13" xfId="19424" xr:uid="{BDBC43FF-BA27-4ADB-A696-3DAE647F5832}"/>
    <cellStyle name="Normal 8 18 14" xfId="19425" xr:uid="{E177BFC4-72D7-44FB-899B-9A242AFB428C}"/>
    <cellStyle name="Normal 8 18 2" xfId="19426" xr:uid="{DF34BB62-F0C1-452B-8BF1-C6A944010C83}"/>
    <cellStyle name="Normal 8 18 2 10" xfId="19427" xr:uid="{B0ADFB72-9A32-4218-BBA5-5646C83FED5F}"/>
    <cellStyle name="Normal 8 18 2 11" xfId="19428" xr:uid="{9E4B3190-0EDB-466C-914E-AC279D4A16C7}"/>
    <cellStyle name="Normal 8 18 2 12" xfId="19429" xr:uid="{DC72D4AF-F431-4CE2-9DC8-039C261A4B29}"/>
    <cellStyle name="Normal 8 18 2 13" xfId="19430" xr:uid="{215852E9-AE36-431A-9EC3-753A9EA4E5CE}"/>
    <cellStyle name="Normal 8 18 2 2" xfId="19431" xr:uid="{B318F17A-A5D8-4E15-9997-C49FACCEE49C}"/>
    <cellStyle name="Normal 8 18 2 2 10" xfId="19432" xr:uid="{83B774D8-18B7-409E-83E6-913A0DA3985F}"/>
    <cellStyle name="Normal 8 18 2 2 11" xfId="19433" xr:uid="{5E450651-8EE9-4078-95CD-4BB8E2DEF63E}"/>
    <cellStyle name="Normal 8 18 2 2 2" xfId="19434" xr:uid="{BC57AE9C-B7F4-4BE8-874A-311651138783}"/>
    <cellStyle name="Normal 8 18 2 2 2 2" xfId="19435" xr:uid="{2BC9106C-DCB8-48A5-A4CD-7D9442844005}"/>
    <cellStyle name="Normal 8 18 2 2 2 2 2" xfId="19436" xr:uid="{56347C5F-5FC5-4781-9D8A-3B1B4CECE4C6}"/>
    <cellStyle name="Normal 8 18 2 2 2 3" xfId="19437" xr:uid="{F96380AA-6AAD-453D-A947-8841D70D2BC4}"/>
    <cellStyle name="Normal 8 18 2 2 2 4" xfId="19438" xr:uid="{017DAA26-7826-4CF0-A773-AB81586DF16F}"/>
    <cellStyle name="Normal 8 18 2 2 2 5" xfId="19439" xr:uid="{286197F3-252B-4446-87EE-1D1A3E29E1A1}"/>
    <cellStyle name="Normal 8 18 2 2 3" xfId="19440" xr:uid="{1E2EBE76-FA07-4481-BBF7-1C0D917449B5}"/>
    <cellStyle name="Normal 8 18 2 2 3 2" xfId="19441" xr:uid="{E9195A07-D5E9-4C1B-A8A5-3FF09FDB21DD}"/>
    <cellStyle name="Normal 8 18 2 2 4" xfId="19442" xr:uid="{4A95458D-BEB1-4764-B5BE-2395CD9D0A8A}"/>
    <cellStyle name="Normal 8 18 2 2 5" xfId="19443" xr:uid="{B6163A19-DBAB-4565-A6C7-DE99F2722803}"/>
    <cellStyle name="Normal 8 18 2 2 6" xfId="19444" xr:uid="{E7CAA97A-B39D-49EF-B590-36B593061476}"/>
    <cellStyle name="Normal 8 18 2 2 7" xfId="19445" xr:uid="{B7217B5D-53DC-4332-BF8F-5DBB18C81ABD}"/>
    <cellStyle name="Normal 8 18 2 2 8" xfId="19446" xr:uid="{7B9A8EB6-2C4B-4922-9DFF-E94CE1816A8F}"/>
    <cellStyle name="Normal 8 18 2 2 9" xfId="19447" xr:uid="{E49FACE0-5D3D-4DD2-A8D4-7013CBB585D1}"/>
    <cellStyle name="Normal 8 18 2 3" xfId="19448" xr:uid="{83AE4652-D0A0-4585-A953-43D22BD09F07}"/>
    <cellStyle name="Normal 8 18 2 3 2" xfId="19449" xr:uid="{AD8A76D6-4837-4C57-8B4A-4BD1D74AF04D}"/>
    <cellStyle name="Normal 8 18 2 3 2 2" xfId="19450" xr:uid="{B9B0A6F1-E81C-4B81-9BBC-FA4AAE08163A}"/>
    <cellStyle name="Normal 8 18 2 3 3" xfId="19451" xr:uid="{8CCCDE78-3773-4B4D-B485-2FF04F02E567}"/>
    <cellStyle name="Normal 8 18 2 3 4" xfId="19452" xr:uid="{8DA04A4B-F7C9-4083-AF8D-B90D24A7F3CD}"/>
    <cellStyle name="Normal 8 18 2 3 5" xfId="19453" xr:uid="{6FBDA1A4-1A1E-4AF1-9088-44E1ED58A285}"/>
    <cellStyle name="Normal 8 18 2 4" xfId="19454" xr:uid="{E2B96D8C-BA6D-43B6-94BA-9875C4D1FB29}"/>
    <cellStyle name="Normal 8 18 2 4 2" xfId="19455" xr:uid="{60A4160C-8E92-4BAE-B48E-6605ACC7E211}"/>
    <cellStyle name="Normal 8 18 2 5" xfId="19456" xr:uid="{218A1620-66AB-4534-99C6-441E307B116D}"/>
    <cellStyle name="Normal 8 18 2 6" xfId="19457" xr:uid="{20F332FF-0D74-491B-81EF-DA19280209D1}"/>
    <cellStyle name="Normal 8 18 2 7" xfId="19458" xr:uid="{532BDEB1-78AA-4905-AF9F-18AAB04788BB}"/>
    <cellStyle name="Normal 8 18 2 8" xfId="19459" xr:uid="{591DE219-FF54-49B8-9C12-C24F314EC5F7}"/>
    <cellStyle name="Normal 8 18 2 9" xfId="19460" xr:uid="{698CE72A-3498-4629-9030-2589F7366146}"/>
    <cellStyle name="Normal 8 18 3" xfId="19461" xr:uid="{66975A8C-086C-4F43-8D0C-5A3998E1B109}"/>
    <cellStyle name="Normal 8 18 3 10" xfId="19462" xr:uid="{A500E88A-B2CB-4EA4-83D0-7E7A59DC22DB}"/>
    <cellStyle name="Normal 8 18 3 11" xfId="19463" xr:uid="{BFBF3E81-2C3A-45FD-B8A6-BB12C450B8EB}"/>
    <cellStyle name="Normal 8 18 3 2" xfId="19464" xr:uid="{82BC9D23-938E-4C15-B39E-76E3E469D7FD}"/>
    <cellStyle name="Normal 8 18 3 2 2" xfId="19465" xr:uid="{B5DC6275-20D1-43EB-A7B7-437055C58574}"/>
    <cellStyle name="Normal 8 18 3 2 2 2" xfId="19466" xr:uid="{D42D2A63-CA2E-4550-AAB8-BAC4D852A017}"/>
    <cellStyle name="Normal 8 18 3 2 3" xfId="19467" xr:uid="{6434AEC8-92CA-499A-8767-B8D51AC8F07D}"/>
    <cellStyle name="Normal 8 18 3 2 4" xfId="19468" xr:uid="{C4795594-3C71-4940-AF09-517C0BD8EB6C}"/>
    <cellStyle name="Normal 8 18 3 2 5" xfId="19469" xr:uid="{0F11839E-737C-4290-8998-ADBE1B5DFF5F}"/>
    <cellStyle name="Normal 8 18 3 3" xfId="19470" xr:uid="{9A50B3CC-41FA-4139-9944-51537BE6E7F5}"/>
    <cellStyle name="Normal 8 18 3 3 2" xfId="19471" xr:uid="{9E53E2E3-5E9C-42E8-9ED9-AE20010E756F}"/>
    <cellStyle name="Normal 8 18 3 4" xfId="19472" xr:uid="{E975AA81-2D9E-4969-9A4A-BFC022B922EC}"/>
    <cellStyle name="Normal 8 18 3 5" xfId="19473" xr:uid="{1DE66CF5-C8D9-481D-B9EE-083A03814B43}"/>
    <cellStyle name="Normal 8 18 3 6" xfId="19474" xr:uid="{075B3942-BF34-4C8B-8725-EDF76117B6F1}"/>
    <cellStyle name="Normal 8 18 3 7" xfId="19475" xr:uid="{090E1396-7276-41FB-826D-D64209020B6A}"/>
    <cellStyle name="Normal 8 18 3 8" xfId="19476" xr:uid="{9B7DCF1D-5E4F-4420-9BFE-BF3BC45B98E4}"/>
    <cellStyle name="Normal 8 18 3 9" xfId="19477" xr:uid="{E0B2E33D-6B5B-4AFA-9910-37DBF4FA9F9F}"/>
    <cellStyle name="Normal 8 18 4" xfId="19478" xr:uid="{EE695C06-49DC-4F1D-A0D3-102AB34B3B33}"/>
    <cellStyle name="Normal 8 18 4 2" xfId="19479" xr:uid="{5C4CD9D6-5345-4AE9-AA2B-C81281BA4018}"/>
    <cellStyle name="Normal 8 18 4 2 2" xfId="19480" xr:uid="{F56C5303-26E6-4FF8-8186-695926C0E3CC}"/>
    <cellStyle name="Normal 8 18 4 3" xfId="19481" xr:uid="{1EAEF6B3-EB15-459B-898B-CE3A1184D8E2}"/>
    <cellStyle name="Normal 8 18 4 4" xfId="19482" xr:uid="{7BB9D4D0-456E-4C5A-9479-9A8161CBC18F}"/>
    <cellStyle name="Normal 8 18 4 5" xfId="19483" xr:uid="{329518D9-24BD-4372-AD37-9B10A6B79BD5}"/>
    <cellStyle name="Normal 8 18 5" xfId="19484" xr:uid="{8351F296-4EA8-47D6-8C25-F22BAE2197C7}"/>
    <cellStyle name="Normal 8 18 5 2" xfId="19485" xr:uid="{E0362638-246A-40BC-89AA-6CD44B643FFF}"/>
    <cellStyle name="Normal 8 18 6" xfId="19486" xr:uid="{5F522DF3-AAC0-4FA0-960B-04ED42610F6E}"/>
    <cellStyle name="Normal 8 18 7" xfId="19487" xr:uid="{A57704A0-834F-41D6-84E5-3B3E9D2DD259}"/>
    <cellStyle name="Normal 8 18 8" xfId="19488" xr:uid="{5CA4AE0B-415C-4AB0-B2A5-9A18FD63002E}"/>
    <cellStyle name="Normal 8 18 9" xfId="19489" xr:uid="{D931A2F9-C8A0-49D4-877C-6C749297A2EA}"/>
    <cellStyle name="Normal 8 19" xfId="19490" xr:uid="{297A477B-D018-48F7-A475-DAD376F9F556}"/>
    <cellStyle name="Normal 8 19 10" xfId="19491" xr:uid="{B6B0D520-DA4F-44BE-B459-B74DEA78CA2C}"/>
    <cellStyle name="Normal 8 19 11" xfId="19492" xr:uid="{D025DCCE-4DA6-4997-B3C5-5795D1BC5251}"/>
    <cellStyle name="Normal 8 19 12" xfId="19493" xr:uid="{5FCC31BE-A0CE-45FB-972D-19B97414C2AC}"/>
    <cellStyle name="Normal 8 19 13" xfId="19494" xr:uid="{67F8D226-635C-4207-B283-D80E669A1492}"/>
    <cellStyle name="Normal 8 19 14" xfId="19495" xr:uid="{FD62A35A-E4D1-4013-B795-ACE58045A4E3}"/>
    <cellStyle name="Normal 8 19 2" xfId="19496" xr:uid="{3AA69B34-402E-442C-9E60-810DDE7B212A}"/>
    <cellStyle name="Normal 8 19 2 10" xfId="19497" xr:uid="{0D992454-0B02-474B-B58D-B0FC40959F4A}"/>
    <cellStyle name="Normal 8 19 2 11" xfId="19498" xr:uid="{8B8F6ED3-A5AE-42E6-9002-73D5ACA005DE}"/>
    <cellStyle name="Normal 8 19 2 12" xfId="19499" xr:uid="{D15D7C6E-0946-4668-964A-46D21574648B}"/>
    <cellStyle name="Normal 8 19 2 13" xfId="19500" xr:uid="{725E7E25-0432-48F9-92CF-45122DE90B31}"/>
    <cellStyle name="Normal 8 19 2 2" xfId="19501" xr:uid="{820D48FB-D86C-4619-9897-D42AE42396EA}"/>
    <cellStyle name="Normal 8 19 2 2 10" xfId="19502" xr:uid="{BE8A347F-266C-4FF8-AD18-4C5883483023}"/>
    <cellStyle name="Normal 8 19 2 2 11" xfId="19503" xr:uid="{C5A80792-C839-4413-8383-F4D93D830EF2}"/>
    <cellStyle name="Normal 8 19 2 2 2" xfId="19504" xr:uid="{EB1BE6F4-4340-4090-9FB0-C33C70689B72}"/>
    <cellStyle name="Normal 8 19 2 2 2 2" xfId="19505" xr:uid="{B28B4CE6-139E-4F3D-BF96-BEE7F3714776}"/>
    <cellStyle name="Normal 8 19 2 2 2 2 2" xfId="19506" xr:uid="{B8DD2F29-545F-4C65-99A9-9BBCD84D90A4}"/>
    <cellStyle name="Normal 8 19 2 2 2 3" xfId="19507" xr:uid="{1EBFFB02-6F2C-4CCF-899D-9EEAE3D22189}"/>
    <cellStyle name="Normal 8 19 2 2 2 4" xfId="19508" xr:uid="{55E85B79-9A65-4575-A96E-7C197FE12FD0}"/>
    <cellStyle name="Normal 8 19 2 2 2 5" xfId="19509" xr:uid="{3B015794-03B2-4431-9F14-56CD57D6A399}"/>
    <cellStyle name="Normal 8 19 2 2 3" xfId="19510" xr:uid="{CFFE17A4-E40F-422A-A276-69394E2CDB75}"/>
    <cellStyle name="Normal 8 19 2 2 3 2" xfId="19511" xr:uid="{43894F5F-7DFB-48AE-A5DA-E734E521087E}"/>
    <cellStyle name="Normal 8 19 2 2 4" xfId="19512" xr:uid="{D1C239D8-4997-45EF-AEE3-72B9D54827A2}"/>
    <cellStyle name="Normal 8 19 2 2 5" xfId="19513" xr:uid="{47F75749-266C-417E-96D3-FED3A43BDC94}"/>
    <cellStyle name="Normal 8 19 2 2 6" xfId="19514" xr:uid="{D7E18488-533D-4220-8816-A674402A77B4}"/>
    <cellStyle name="Normal 8 19 2 2 7" xfId="19515" xr:uid="{F7EC42BB-0A9E-4521-B388-3F3C316CD832}"/>
    <cellStyle name="Normal 8 19 2 2 8" xfId="19516" xr:uid="{05914ACA-42A6-4E32-867E-FBB6B3338B59}"/>
    <cellStyle name="Normal 8 19 2 2 9" xfId="19517" xr:uid="{7BF67724-CFF3-4D2C-B5E3-8734DB46724B}"/>
    <cellStyle name="Normal 8 19 2 3" xfId="19518" xr:uid="{CB510FBA-7B8D-4F1E-9D1A-40A9C0973CB1}"/>
    <cellStyle name="Normal 8 19 2 3 2" xfId="19519" xr:uid="{925EA29A-C7F5-4148-BC81-A22ACB086FD9}"/>
    <cellStyle name="Normal 8 19 2 3 2 2" xfId="19520" xr:uid="{103BCBF6-DE0D-4486-A424-605C0EFEB00C}"/>
    <cellStyle name="Normal 8 19 2 3 3" xfId="19521" xr:uid="{9D7C978F-6115-4BE4-B690-96F9FE4759BB}"/>
    <cellStyle name="Normal 8 19 2 3 4" xfId="19522" xr:uid="{56C864DB-FCF0-4A78-B7C1-1E2461811164}"/>
    <cellStyle name="Normal 8 19 2 3 5" xfId="19523" xr:uid="{550991DB-1B1D-4A83-A719-DD76D51617A8}"/>
    <cellStyle name="Normal 8 19 2 4" xfId="19524" xr:uid="{0BAFDA5C-EE8C-45AF-AF92-A747544C5251}"/>
    <cellStyle name="Normal 8 19 2 4 2" xfId="19525" xr:uid="{D0889250-FD24-4AC4-88C6-5FDA1E70B04C}"/>
    <cellStyle name="Normal 8 19 2 5" xfId="19526" xr:uid="{E813B048-C30E-4F18-84CF-4C2621E8C8E8}"/>
    <cellStyle name="Normal 8 19 2 6" xfId="19527" xr:uid="{FAE37C1F-AB42-4DC2-9CF6-14ADA76EE4FF}"/>
    <cellStyle name="Normal 8 19 2 7" xfId="19528" xr:uid="{135D555D-516B-46CA-B113-49A13F301B6F}"/>
    <cellStyle name="Normal 8 19 2 8" xfId="19529" xr:uid="{6B4B8E4E-82F0-4398-A9F5-8426913A0315}"/>
    <cellStyle name="Normal 8 19 2 9" xfId="19530" xr:uid="{EE9F1281-CC21-49D0-B4AE-202B8C1BC9A0}"/>
    <cellStyle name="Normal 8 19 3" xfId="19531" xr:uid="{8BA414C5-360A-4369-975F-EC47A4B0F2F5}"/>
    <cellStyle name="Normal 8 19 3 10" xfId="19532" xr:uid="{24DCDBA8-96A8-418A-8DFB-E7E4CEB459DC}"/>
    <cellStyle name="Normal 8 19 3 11" xfId="19533" xr:uid="{21712FD9-4710-477F-952D-7353F03336A5}"/>
    <cellStyle name="Normal 8 19 3 2" xfId="19534" xr:uid="{282151F1-9250-4AF3-856C-C1576594B911}"/>
    <cellStyle name="Normal 8 19 3 2 2" xfId="19535" xr:uid="{5C848877-1A4B-48A2-8E31-EF978D0A9E5F}"/>
    <cellStyle name="Normal 8 19 3 2 2 2" xfId="19536" xr:uid="{90453CB6-A6E6-4A25-B0A9-80242646EB1E}"/>
    <cellStyle name="Normal 8 19 3 2 3" xfId="19537" xr:uid="{68D781D9-C041-4108-837E-A581661D95B7}"/>
    <cellStyle name="Normal 8 19 3 2 4" xfId="19538" xr:uid="{9AE837CC-68EC-4028-A9FD-F9FB40428DD4}"/>
    <cellStyle name="Normal 8 19 3 2 5" xfId="19539" xr:uid="{DA6FD268-4141-4373-B407-959A8884AEE3}"/>
    <cellStyle name="Normal 8 19 3 3" xfId="19540" xr:uid="{05EF23C1-E1BA-4C42-89E1-3107E445B8F0}"/>
    <cellStyle name="Normal 8 19 3 3 2" xfId="19541" xr:uid="{BC05BCC9-09AC-472E-9149-614BA3C88F41}"/>
    <cellStyle name="Normal 8 19 3 4" xfId="19542" xr:uid="{7F43FD7D-13F7-4E64-B282-8920EE3843D9}"/>
    <cellStyle name="Normal 8 19 3 5" xfId="19543" xr:uid="{F53FE7E3-55F6-455B-9D1D-6FC6315C45E6}"/>
    <cellStyle name="Normal 8 19 3 6" xfId="19544" xr:uid="{532798D5-DF6F-406B-98EE-B3D00EF16E50}"/>
    <cellStyle name="Normal 8 19 3 7" xfId="19545" xr:uid="{47A8C6CC-CD15-4BF0-906D-2AD5C80403C9}"/>
    <cellStyle name="Normal 8 19 3 8" xfId="19546" xr:uid="{1D2DA1A2-AF8A-45D8-BD1A-428405B92CCC}"/>
    <cellStyle name="Normal 8 19 3 9" xfId="19547" xr:uid="{0A0B50F6-385D-46F6-9348-F87DB75E187C}"/>
    <cellStyle name="Normal 8 19 4" xfId="19548" xr:uid="{5668AE7B-B7F9-4F6A-8600-63DF7B4E74B0}"/>
    <cellStyle name="Normal 8 19 4 2" xfId="19549" xr:uid="{ED1FB261-2258-42DE-9DC4-5EAC994D9AE6}"/>
    <cellStyle name="Normal 8 19 4 2 2" xfId="19550" xr:uid="{33C44FD6-5603-4772-8766-6CFB420ED98E}"/>
    <cellStyle name="Normal 8 19 4 3" xfId="19551" xr:uid="{0EB0EAE9-6832-4FF3-BEFF-93950CBC40D8}"/>
    <cellStyle name="Normal 8 19 4 4" xfId="19552" xr:uid="{1AB5E66F-4A3A-42AC-8F18-56642E6BDB21}"/>
    <cellStyle name="Normal 8 19 4 5" xfId="19553" xr:uid="{C77B73F8-4C7A-44FD-8E4B-5678A70FC735}"/>
    <cellStyle name="Normal 8 19 5" xfId="19554" xr:uid="{EA836AB5-E781-42C3-89E8-87D93B44F446}"/>
    <cellStyle name="Normal 8 19 5 2" xfId="19555" xr:uid="{0B30E140-5359-4A9A-8663-28C75D0B1280}"/>
    <cellStyle name="Normal 8 19 6" xfId="19556" xr:uid="{5DC3434A-80C1-4886-8BBB-B55D73D1FA0E}"/>
    <cellStyle name="Normal 8 19 7" xfId="19557" xr:uid="{6070B7B1-2B94-4681-9740-234C0C33C0E3}"/>
    <cellStyle name="Normal 8 19 8" xfId="19558" xr:uid="{A18152D8-E97B-4D4D-9451-065EDBE79D81}"/>
    <cellStyle name="Normal 8 19 9" xfId="19559" xr:uid="{052DF797-0814-4FA5-9489-142F31FE9DD7}"/>
    <cellStyle name="Normal 8 2" xfId="19560" xr:uid="{BA33EA2E-F487-4F55-B023-D2C3A41E651D}"/>
    <cellStyle name="Normal 8 2 10" xfId="19561" xr:uid="{4C092480-43B7-4ABE-BEDF-45AE180AE85B}"/>
    <cellStyle name="Normal 8 2 11" xfId="19562" xr:uid="{823CD8FA-D7F0-4744-8F97-7339A9E2EA4D}"/>
    <cellStyle name="Normal 8 2 12" xfId="19563" xr:uid="{C68A0A00-E89C-4513-BF70-0DD5E928E827}"/>
    <cellStyle name="Normal 8 2 13" xfId="19564" xr:uid="{0BD24319-8160-4264-972D-ADC1C2AF4148}"/>
    <cellStyle name="Normal 8 2 14" xfId="19565" xr:uid="{D094F5B5-A1E7-495C-BEC2-7B764DFAA5EF}"/>
    <cellStyle name="Normal 8 2 15" xfId="19566" xr:uid="{30D46D93-FA7E-414F-99FA-51899F018858}"/>
    <cellStyle name="Normal 8 2 16" xfId="19567" xr:uid="{AF9AB14C-02C3-417A-BE98-D5A65BF5CF86}"/>
    <cellStyle name="Normal 8 2 17" xfId="19568" xr:uid="{48A14888-BF90-4D29-BE8F-FC15D4550C2E}"/>
    <cellStyle name="Normal 8 2 2" xfId="19569" xr:uid="{0E006C51-4554-4D15-BD96-F9944B429D14}"/>
    <cellStyle name="Normal 8 2 2 10" xfId="19570" xr:uid="{5927AAF0-FCED-4758-9324-B486183819BC}"/>
    <cellStyle name="Normal 8 2 2 11" xfId="19571" xr:uid="{8631158D-80D4-49FE-AED7-690C363BE813}"/>
    <cellStyle name="Normal 8 2 2 12" xfId="19572" xr:uid="{D7D71216-FBB6-4349-89E6-50CCC83335E9}"/>
    <cellStyle name="Normal 8 2 2 13" xfId="19573" xr:uid="{1F1198B7-9597-466D-A64C-2FF2BC9117E7}"/>
    <cellStyle name="Normal 8 2 2 2" xfId="19574" xr:uid="{1D098B24-3758-4587-82D1-11607B9869C3}"/>
    <cellStyle name="Normal 8 2 2 2 10" xfId="19575" xr:uid="{C12A28CD-8B22-454D-9FB9-93124C73E5C3}"/>
    <cellStyle name="Normal 8 2 2 2 11" xfId="19576" xr:uid="{4C0B1402-7AB5-46F3-8425-7A7E9A7D9564}"/>
    <cellStyle name="Normal 8 2 2 2 2" xfId="19577" xr:uid="{9B16C98B-897B-4FD0-99B1-8753D03DDE74}"/>
    <cellStyle name="Normal 8 2 2 2 2 2" xfId="19578" xr:uid="{FFCF3C76-C6E4-4639-9271-188110DEF4DE}"/>
    <cellStyle name="Normal 8 2 2 2 2 2 2" xfId="19579" xr:uid="{F9A820D8-3BD4-4611-A823-07C06418C9D7}"/>
    <cellStyle name="Normal 8 2 2 2 2 3" xfId="19580" xr:uid="{57356FEA-B7BC-49F5-88D4-05AABD619496}"/>
    <cellStyle name="Normal 8 2 2 2 2 4" xfId="19581" xr:uid="{D1C4C9FA-6CE5-4D23-A749-CD95C0FEFA27}"/>
    <cellStyle name="Normal 8 2 2 2 2 5" xfId="19582" xr:uid="{22B98052-4CDA-4C9E-B267-71C09A2C4828}"/>
    <cellStyle name="Normal 8 2 2 2 3" xfId="19583" xr:uid="{C51BB248-5D8C-41A2-BC4A-2EFF3D13C3DA}"/>
    <cellStyle name="Normal 8 2 2 2 3 2" xfId="19584" xr:uid="{D59FCE39-FFCA-40C4-B5DF-F9B32EA3C723}"/>
    <cellStyle name="Normal 8 2 2 2 4" xfId="19585" xr:uid="{47739A37-931D-491C-8FEB-65E33E05E2F0}"/>
    <cellStyle name="Normal 8 2 2 2 5" xfId="19586" xr:uid="{C5685443-28A4-4D8F-9127-C2C63F05E49A}"/>
    <cellStyle name="Normal 8 2 2 2 6" xfId="19587" xr:uid="{BE21541D-06A6-4546-A32A-4015B894EC18}"/>
    <cellStyle name="Normal 8 2 2 2 7" xfId="19588" xr:uid="{773410E0-D94C-427B-8936-42C189FD853C}"/>
    <cellStyle name="Normal 8 2 2 2 8" xfId="19589" xr:uid="{CD5ED577-3377-4BD0-B1C7-5DADD7C1AB96}"/>
    <cellStyle name="Normal 8 2 2 2 9" xfId="19590" xr:uid="{8ABFE649-4126-4720-8D17-34EFAFF98001}"/>
    <cellStyle name="Normal 8 2 2 3" xfId="19591" xr:uid="{7A6A01BA-D242-4C00-862E-55634C3BBFE2}"/>
    <cellStyle name="Normal 8 2 2 3 2" xfId="19592" xr:uid="{1EA3E6C2-3266-42E1-A253-68DA58505C21}"/>
    <cellStyle name="Normal 8 2 2 3 2 2" xfId="19593" xr:uid="{BCFE3944-4B7C-43D0-8C06-BFFC806C1FEA}"/>
    <cellStyle name="Normal 8 2 2 3 3" xfId="19594" xr:uid="{3E694E76-E99E-4F0F-907D-1C64D2B5E10D}"/>
    <cellStyle name="Normal 8 2 2 3 4" xfId="19595" xr:uid="{08132E56-988B-4E5E-84E5-05E4A04D57EC}"/>
    <cellStyle name="Normal 8 2 2 3 5" xfId="19596" xr:uid="{BE37BF1F-F6DB-48BC-AD56-9E8EB53D71E8}"/>
    <cellStyle name="Normal 8 2 2 4" xfId="19597" xr:uid="{10F4E01E-C122-4BF1-AF0C-BC1E3A7F131B}"/>
    <cellStyle name="Normal 8 2 2 4 2" xfId="19598" xr:uid="{1B02FF2D-2BA1-465E-8D63-77E223B3407D}"/>
    <cellStyle name="Normal 8 2 2 5" xfId="19599" xr:uid="{940E88DA-6CB4-43D8-8AC9-6DA2401AAD8C}"/>
    <cellStyle name="Normal 8 2 2 6" xfId="19600" xr:uid="{03DF6ACD-2D3C-4E9D-A7A4-35143DD6A5D7}"/>
    <cellStyle name="Normal 8 2 2 7" xfId="19601" xr:uid="{28CDCFEA-FD90-4810-A021-EBDD755F42B3}"/>
    <cellStyle name="Normal 8 2 2 8" xfId="19602" xr:uid="{A125C8E1-E809-4FAF-8891-6B07DC645510}"/>
    <cellStyle name="Normal 8 2 2 9" xfId="19603" xr:uid="{A51FA978-702F-4194-90BB-8F37F83E79F1}"/>
    <cellStyle name="Normal 8 2 3" xfId="19604" xr:uid="{296773D7-1CA2-46FC-840B-5FB65626B911}"/>
    <cellStyle name="Normal 8 2 3 10" xfId="19605" xr:uid="{81630CF6-F2D7-4B63-A569-B74EBDCE8AEC}"/>
    <cellStyle name="Normal 8 2 3 11" xfId="19606" xr:uid="{E30F6191-E9EE-481B-8399-4C2218A71D92}"/>
    <cellStyle name="Normal 8 2 3 2" xfId="19607" xr:uid="{CC67C312-0A41-4F43-B8E8-74016D0B7170}"/>
    <cellStyle name="Normal 8 2 3 2 2" xfId="19608" xr:uid="{5C715E32-3023-453A-AE7F-A68485455E41}"/>
    <cellStyle name="Normal 8 2 3 2 2 2" xfId="19609" xr:uid="{7B339D89-E14B-4350-9AA7-3E805105289A}"/>
    <cellStyle name="Normal 8 2 3 2 3" xfId="19610" xr:uid="{5AC31755-3B8B-461B-AFB5-15607FCE0049}"/>
    <cellStyle name="Normal 8 2 3 2 4" xfId="19611" xr:uid="{6BB8BB18-F502-4840-A755-F72C2FB26120}"/>
    <cellStyle name="Normal 8 2 3 2 5" xfId="19612" xr:uid="{8833518F-61CA-401B-91EF-3EE0DF93DA7A}"/>
    <cellStyle name="Normal 8 2 3 3" xfId="19613" xr:uid="{4D0522C5-71DC-464C-BD2A-169B4686CDE8}"/>
    <cellStyle name="Normal 8 2 3 3 2" xfId="19614" xr:uid="{DBE6A4DD-AA63-4D1C-B6F0-83699BA2DCBA}"/>
    <cellStyle name="Normal 8 2 3 4" xfId="19615" xr:uid="{ADC31D7A-DF18-4E0E-BAA4-6F5C56DFEF90}"/>
    <cellStyle name="Normal 8 2 3 5" xfId="19616" xr:uid="{51D537E2-157A-4EB5-9CA0-5E8509E38FCC}"/>
    <cellStyle name="Normal 8 2 3 6" xfId="19617" xr:uid="{EB1E67D6-186E-4F85-8E17-7CC9D75367B1}"/>
    <cellStyle name="Normal 8 2 3 7" xfId="19618" xr:uid="{64949EE7-2CD5-4879-ABF7-7EAF64D2405C}"/>
    <cellStyle name="Normal 8 2 3 8" xfId="19619" xr:uid="{3B22E133-6A31-4F73-9F60-E872970750AD}"/>
    <cellStyle name="Normal 8 2 3 9" xfId="19620" xr:uid="{740546E2-0B78-4E27-8535-0EF38117272E}"/>
    <cellStyle name="Normal 8 2 4" xfId="19621" xr:uid="{00D509CF-5374-43E9-B2D1-DDBE8AACD582}"/>
    <cellStyle name="Normal 8 2 4 2" xfId="19622" xr:uid="{8FB711C9-8DCE-449E-83CA-0A7064A12F4E}"/>
    <cellStyle name="Normal 8 2 4 2 2" xfId="19623" xr:uid="{A578DDF1-F6A2-4D70-B9DD-AD60AC85DFC5}"/>
    <cellStyle name="Normal 8 2 4 3" xfId="19624" xr:uid="{0911015E-E695-4FD3-A34F-5DB971921C1A}"/>
    <cellStyle name="Normal 8 2 4 4" xfId="19625" xr:uid="{828AA626-E40B-464A-BD8C-4BA775729096}"/>
    <cellStyle name="Normal 8 2 4 5" xfId="19626" xr:uid="{7D310A9E-4E80-47A1-AD07-211A6BD27136}"/>
    <cellStyle name="Normal 8 2 5" xfId="19627" xr:uid="{0C269E51-BFD8-4BB2-BB35-4BB9BB38D877}"/>
    <cellStyle name="Normal 8 2 5 2" xfId="19628" xr:uid="{E53573FD-B541-4260-B97D-58E156D6752F}"/>
    <cellStyle name="Normal 8 2 6" xfId="19629" xr:uid="{EFF99A5E-075C-4EAE-9FBF-CC24DE81652E}"/>
    <cellStyle name="Normal 8 2 7" xfId="19630" xr:uid="{B81EB9A5-722B-4800-A8AF-E868D5AFF798}"/>
    <cellStyle name="Normal 8 2 8" xfId="19631" xr:uid="{02F7C59B-992C-48F0-8340-972B63E65FAD}"/>
    <cellStyle name="Normal 8 2 9" xfId="19632" xr:uid="{BB2E5AAB-7258-4A88-96E9-BFB6727318B6}"/>
    <cellStyle name="Normal 8 20" xfId="19633" xr:uid="{32FFB606-54FC-4636-ADAB-D99A1A6ECEF9}"/>
    <cellStyle name="Normal 8 20 10" xfId="19634" xr:uid="{F0828A7F-B07B-4EAF-B682-BD730B8C7BA4}"/>
    <cellStyle name="Normal 8 20 11" xfId="19635" xr:uid="{99558386-2171-4C0F-80D1-36DC156F0709}"/>
    <cellStyle name="Normal 8 20 12" xfId="19636" xr:uid="{7EB1D80F-E954-4549-9148-6F6C07F35185}"/>
    <cellStyle name="Normal 8 20 13" xfId="19637" xr:uid="{6BD89787-5B9A-47B3-BC49-02707E1B42F0}"/>
    <cellStyle name="Normal 8 20 14" xfId="19638" xr:uid="{7458CA91-6B67-44A3-8C3A-9D19CC67BEC3}"/>
    <cellStyle name="Normal 8 20 2" xfId="19639" xr:uid="{23A64FC9-1255-4C05-8501-73994F736E8E}"/>
    <cellStyle name="Normal 8 20 2 10" xfId="19640" xr:uid="{69B158E2-43AA-4FF0-947D-DC5D0B5340B4}"/>
    <cellStyle name="Normal 8 20 2 11" xfId="19641" xr:uid="{55B0B3E8-3BE0-4318-B9A8-D9F4A51BE3F8}"/>
    <cellStyle name="Normal 8 20 2 12" xfId="19642" xr:uid="{55730FAC-8043-4458-BA48-04E66AAF1C4A}"/>
    <cellStyle name="Normal 8 20 2 13" xfId="19643" xr:uid="{D23EEEFB-5ADB-4953-9B94-B2253EEECFB9}"/>
    <cellStyle name="Normal 8 20 2 2" xfId="19644" xr:uid="{C56AB15E-35F3-466F-A471-15D2D5C0B923}"/>
    <cellStyle name="Normal 8 20 2 2 10" xfId="19645" xr:uid="{FE5CB082-3213-4501-A82C-1CCA7BA09101}"/>
    <cellStyle name="Normal 8 20 2 2 11" xfId="19646" xr:uid="{AFA54BA2-1E03-4AD8-A444-6047C47F96DD}"/>
    <cellStyle name="Normal 8 20 2 2 2" xfId="19647" xr:uid="{4246DBFE-1BAB-45D6-93AB-52696E43340C}"/>
    <cellStyle name="Normal 8 20 2 2 2 2" xfId="19648" xr:uid="{D5EB3494-BC04-438B-9195-7F916D820F81}"/>
    <cellStyle name="Normal 8 20 2 2 2 2 2" xfId="19649" xr:uid="{4AA54393-204F-4709-ACC0-B41065AF5B00}"/>
    <cellStyle name="Normal 8 20 2 2 2 3" xfId="19650" xr:uid="{8A877BC3-983D-4DFD-86C6-8A572EED0DA1}"/>
    <cellStyle name="Normal 8 20 2 2 2 4" xfId="19651" xr:uid="{F7A4516F-CA04-4CEF-B702-5A6DCC5A349E}"/>
    <cellStyle name="Normal 8 20 2 2 2 5" xfId="19652" xr:uid="{C9B6C53B-0139-4DD0-8143-90F2804FB89B}"/>
    <cellStyle name="Normal 8 20 2 2 3" xfId="19653" xr:uid="{4C45AE2C-F237-4CA5-AB50-5627108F4F80}"/>
    <cellStyle name="Normal 8 20 2 2 3 2" xfId="19654" xr:uid="{56A57A33-63C5-486F-9A44-8056F8723D7A}"/>
    <cellStyle name="Normal 8 20 2 2 4" xfId="19655" xr:uid="{03263433-60FB-4160-8824-B1FC948749A9}"/>
    <cellStyle name="Normal 8 20 2 2 5" xfId="19656" xr:uid="{5C22C819-D56A-46E7-A965-FE1A71ECE266}"/>
    <cellStyle name="Normal 8 20 2 2 6" xfId="19657" xr:uid="{E433717E-E535-4A00-8604-AAAC741389BF}"/>
    <cellStyle name="Normal 8 20 2 2 7" xfId="19658" xr:uid="{E213189D-673E-4DD1-9F49-E6FEC3554865}"/>
    <cellStyle name="Normal 8 20 2 2 8" xfId="19659" xr:uid="{AD3AE6C4-7B80-4055-AACF-B85E8C40A5F5}"/>
    <cellStyle name="Normal 8 20 2 2 9" xfId="19660" xr:uid="{52F33E7E-CBEA-493F-9A36-336D06686653}"/>
    <cellStyle name="Normal 8 20 2 3" xfId="19661" xr:uid="{1E82EA2D-5BE1-49AC-8EB8-19F922B7726A}"/>
    <cellStyle name="Normal 8 20 2 3 2" xfId="19662" xr:uid="{E6909CAD-6F56-42AB-B52A-73309DF4A370}"/>
    <cellStyle name="Normal 8 20 2 3 2 2" xfId="19663" xr:uid="{6F37B79C-DFFF-4A4D-A2A7-DE94ECA3DDDF}"/>
    <cellStyle name="Normal 8 20 2 3 3" xfId="19664" xr:uid="{824EF9AE-4AF3-4C65-96CC-EB8A438269C9}"/>
    <cellStyle name="Normal 8 20 2 3 4" xfId="19665" xr:uid="{9A266D5E-4B45-485D-93E1-FA45F557BD9E}"/>
    <cellStyle name="Normal 8 20 2 3 5" xfId="19666" xr:uid="{987FC2A2-7CB9-4295-A062-24C4E04D7147}"/>
    <cellStyle name="Normal 8 20 2 4" xfId="19667" xr:uid="{C2504B04-AE73-43F9-A33A-7E8432B2979B}"/>
    <cellStyle name="Normal 8 20 2 4 2" xfId="19668" xr:uid="{F17B090C-8474-4CBA-B13D-77F7109536DD}"/>
    <cellStyle name="Normal 8 20 2 5" xfId="19669" xr:uid="{44DEEB25-C7A4-47D5-9749-D37E44AA0F8B}"/>
    <cellStyle name="Normal 8 20 2 6" xfId="19670" xr:uid="{FFC40DD3-3D52-4F85-AFB0-EC123D38FE78}"/>
    <cellStyle name="Normal 8 20 2 7" xfId="19671" xr:uid="{0143B1AF-33B1-4839-9EDB-807801F98D96}"/>
    <cellStyle name="Normal 8 20 2 8" xfId="19672" xr:uid="{69D0491F-960C-4D6D-BC7C-3CC17E475203}"/>
    <cellStyle name="Normal 8 20 2 9" xfId="19673" xr:uid="{F21721E7-DE0E-42FB-B3E5-BD6EFB149C8B}"/>
    <cellStyle name="Normal 8 20 3" xfId="19674" xr:uid="{D13F6436-FB2C-4446-BEF2-DF15D3BE0284}"/>
    <cellStyle name="Normal 8 20 3 10" xfId="19675" xr:uid="{F2A5ACA1-D405-4D66-AA34-3FC6559C6185}"/>
    <cellStyle name="Normal 8 20 3 11" xfId="19676" xr:uid="{59646001-3158-4CDD-A103-88782C2D8F5B}"/>
    <cellStyle name="Normal 8 20 3 2" xfId="19677" xr:uid="{8FD5A05A-B9A3-472C-9BBE-5C59C16CFAFE}"/>
    <cellStyle name="Normal 8 20 3 2 2" xfId="19678" xr:uid="{037E9C87-84F8-4B21-839C-4EF42895EC4F}"/>
    <cellStyle name="Normal 8 20 3 2 2 2" xfId="19679" xr:uid="{4A3968E3-84BE-48C5-85FE-CB02D56EB5A7}"/>
    <cellStyle name="Normal 8 20 3 2 3" xfId="19680" xr:uid="{6CB0D34E-B2DB-4AEF-89AA-E128C35D6C42}"/>
    <cellStyle name="Normal 8 20 3 2 4" xfId="19681" xr:uid="{A01F3409-7C16-4D62-A729-12E666317646}"/>
    <cellStyle name="Normal 8 20 3 2 5" xfId="19682" xr:uid="{622637C4-58CE-405A-A3A3-F09CEA357277}"/>
    <cellStyle name="Normal 8 20 3 3" xfId="19683" xr:uid="{9D056BF2-CA3B-4199-89CA-705158BAA649}"/>
    <cellStyle name="Normal 8 20 3 3 2" xfId="19684" xr:uid="{87EDD604-480E-4E25-822B-7947426F15CE}"/>
    <cellStyle name="Normal 8 20 3 4" xfId="19685" xr:uid="{95B2248A-8B46-46ED-8127-08D48FC4070C}"/>
    <cellStyle name="Normal 8 20 3 5" xfId="19686" xr:uid="{79A7A0FE-5F3D-4537-9B37-0A86E88243BD}"/>
    <cellStyle name="Normal 8 20 3 6" xfId="19687" xr:uid="{9AFC1AA0-79F6-4D67-9BF6-0469180C6A98}"/>
    <cellStyle name="Normal 8 20 3 7" xfId="19688" xr:uid="{7715E0CF-011B-412C-9FB9-60CD49E4198D}"/>
    <cellStyle name="Normal 8 20 3 8" xfId="19689" xr:uid="{3BB21488-84A3-4022-A496-105B661CD524}"/>
    <cellStyle name="Normal 8 20 3 9" xfId="19690" xr:uid="{4EE48549-7649-44AD-ADE0-89122A9E6BCF}"/>
    <cellStyle name="Normal 8 20 4" xfId="19691" xr:uid="{B58CE557-30BF-49EB-9770-0F299CA18354}"/>
    <cellStyle name="Normal 8 20 4 2" xfId="19692" xr:uid="{63C84BE4-DF7C-42EA-9A25-C474FC80BE43}"/>
    <cellStyle name="Normal 8 20 4 2 2" xfId="19693" xr:uid="{5FF2A210-F253-439E-A4DC-01B772567ACA}"/>
    <cellStyle name="Normal 8 20 4 3" xfId="19694" xr:uid="{E55CAE30-2EDA-4BC1-97EA-68D4C3831E82}"/>
    <cellStyle name="Normal 8 20 4 4" xfId="19695" xr:uid="{6EAE6540-F4F2-4914-BB65-39938CEAAF55}"/>
    <cellStyle name="Normal 8 20 4 5" xfId="19696" xr:uid="{D8298B0B-C477-49D0-9750-D84236331966}"/>
    <cellStyle name="Normal 8 20 5" xfId="19697" xr:uid="{DDE6A2EF-1F5B-4B07-901C-C91A95129EF5}"/>
    <cellStyle name="Normal 8 20 5 2" xfId="19698" xr:uid="{9826AB31-1D24-4857-9447-3E1C58518662}"/>
    <cellStyle name="Normal 8 20 6" xfId="19699" xr:uid="{2A8EB81E-A8E0-4594-B9CA-64F74FB9B8A6}"/>
    <cellStyle name="Normal 8 20 7" xfId="19700" xr:uid="{AA66FF22-D0FD-4259-89D7-0548377F38DF}"/>
    <cellStyle name="Normal 8 20 8" xfId="19701" xr:uid="{01EE80D9-FA09-470C-A237-887D7ACE5625}"/>
    <cellStyle name="Normal 8 20 9" xfId="19702" xr:uid="{F1CB26A5-C4E5-43BA-9437-7DCC5BFC6A23}"/>
    <cellStyle name="Normal 8 21" xfId="19703" xr:uid="{0C652D35-325C-4220-BD09-CFDCEF4FD744}"/>
    <cellStyle name="Normal 8 21 10" xfId="19704" xr:uid="{B18A9863-7138-42D4-B22A-3DC2AE6ACD2B}"/>
    <cellStyle name="Normal 8 21 11" xfId="19705" xr:uid="{42419451-5F09-4122-9237-2936136B90C3}"/>
    <cellStyle name="Normal 8 21 12" xfId="19706" xr:uid="{98483877-C37A-4856-8583-5F1FDEEF8474}"/>
    <cellStyle name="Normal 8 21 13" xfId="19707" xr:uid="{F135351B-0AFA-4A53-B457-BA26C90DEB71}"/>
    <cellStyle name="Normal 8 21 14" xfId="19708" xr:uid="{E1678AE5-441D-484F-8573-D715A358E79F}"/>
    <cellStyle name="Normal 8 21 2" xfId="19709" xr:uid="{2E418717-E1DD-4F50-A297-DFEEE5226A14}"/>
    <cellStyle name="Normal 8 21 2 10" xfId="19710" xr:uid="{34172E86-6524-403E-9555-961A97BA17F3}"/>
    <cellStyle name="Normal 8 21 2 11" xfId="19711" xr:uid="{149B0260-BD87-45F0-9F6E-831B195E9A46}"/>
    <cellStyle name="Normal 8 21 2 12" xfId="19712" xr:uid="{0E91C6B3-6C67-40DD-8159-D1E3B1BC80D5}"/>
    <cellStyle name="Normal 8 21 2 2" xfId="19713" xr:uid="{A6A334A2-1516-4B5E-9640-3A57489734AB}"/>
    <cellStyle name="Normal 8 21 2 2 10" xfId="19714" xr:uid="{DDB2993A-A391-4BC0-B987-FBC88871F2BF}"/>
    <cellStyle name="Normal 8 21 2 2 11" xfId="19715" xr:uid="{703E04B4-2FA2-4E37-AFE7-5343FC239F97}"/>
    <cellStyle name="Normal 8 21 2 2 2" xfId="19716" xr:uid="{B0D5772D-F88B-4A1A-80A8-EAE1F833F0E8}"/>
    <cellStyle name="Normal 8 21 2 2 2 2" xfId="19717" xr:uid="{F7758ECC-F44A-4E2B-A51E-5A83D99F06DA}"/>
    <cellStyle name="Normal 8 21 2 2 2 2 2" xfId="19718" xr:uid="{4D8DC5F2-86BB-447C-A3CE-E81C25E31D2F}"/>
    <cellStyle name="Normal 8 21 2 2 2 3" xfId="19719" xr:uid="{7248455F-0BAF-4413-8EEB-BAFF24959CAC}"/>
    <cellStyle name="Normal 8 21 2 2 2 4" xfId="19720" xr:uid="{FCF6A591-2DB3-46A1-B725-1967C981DAA1}"/>
    <cellStyle name="Normal 8 21 2 2 2 5" xfId="19721" xr:uid="{4F04BA9F-8E72-4CB7-8725-1346A428ACF6}"/>
    <cellStyle name="Normal 8 21 2 2 3" xfId="19722" xr:uid="{993BA397-3167-4FB1-8716-D8CE9FFDF997}"/>
    <cellStyle name="Normal 8 21 2 2 3 2" xfId="19723" xr:uid="{B34652B6-3C09-4DFA-A5BE-BE1103B6F557}"/>
    <cellStyle name="Normal 8 21 2 2 4" xfId="19724" xr:uid="{5D3F5244-28DD-40E6-89AA-874B77505358}"/>
    <cellStyle name="Normal 8 21 2 2 5" xfId="19725" xr:uid="{D1649359-397F-4E3D-8344-3EE8E08F40D5}"/>
    <cellStyle name="Normal 8 21 2 2 6" xfId="19726" xr:uid="{4D75CAFA-31DA-44DD-ACC3-C4381DFBCC0D}"/>
    <cellStyle name="Normal 8 21 2 2 7" xfId="19727" xr:uid="{70389BE1-F78D-49FC-AC4E-8338A0DDAE0B}"/>
    <cellStyle name="Normal 8 21 2 2 8" xfId="19728" xr:uid="{55234C89-C1B7-4F38-B171-389EE7E12196}"/>
    <cellStyle name="Normal 8 21 2 2 9" xfId="19729" xr:uid="{A703E02D-1FD2-4297-B808-F782594131FC}"/>
    <cellStyle name="Normal 8 21 2 3" xfId="19730" xr:uid="{51B05792-D4A5-4A84-B89F-20FD6C0F35B2}"/>
    <cellStyle name="Normal 8 21 2 3 2" xfId="19731" xr:uid="{420EF20B-4D04-4E9F-8740-61D9E7313691}"/>
    <cellStyle name="Normal 8 21 2 3 2 2" xfId="19732" xr:uid="{A9EAD07C-C3DC-49E8-9A9E-2B11A99F9B5E}"/>
    <cellStyle name="Normal 8 21 2 3 3" xfId="19733" xr:uid="{F99C48F3-3B29-4B74-BAFE-E25E1F537B8A}"/>
    <cellStyle name="Normal 8 21 2 3 4" xfId="19734" xr:uid="{A838D24C-328C-4EE5-89B5-D096D3DD6E56}"/>
    <cellStyle name="Normal 8 21 2 3 5" xfId="19735" xr:uid="{C7246EF7-2EB8-42DF-872C-3B99E6963FA4}"/>
    <cellStyle name="Normal 8 21 2 4" xfId="19736" xr:uid="{BEC00CC1-BEC8-4348-A18A-04721003A1B8}"/>
    <cellStyle name="Normal 8 21 2 4 2" xfId="19737" xr:uid="{0291A011-2FD4-4F37-812D-4D211EE7421D}"/>
    <cellStyle name="Normal 8 21 2 5" xfId="19738" xr:uid="{A266972C-56E2-4B22-BAA3-1028F8556D19}"/>
    <cellStyle name="Normal 8 21 2 6" xfId="19739" xr:uid="{68E83D11-BDA5-4FA8-8E7D-71FBA054127A}"/>
    <cellStyle name="Normal 8 21 2 7" xfId="19740" xr:uid="{14B43C36-7B75-45D2-B682-C692813076F7}"/>
    <cellStyle name="Normal 8 21 2 8" xfId="19741" xr:uid="{1B3E9A9D-4BC4-4965-B4F6-B1548A540966}"/>
    <cellStyle name="Normal 8 21 2 9" xfId="19742" xr:uid="{1F49C1CF-5581-408D-9A26-27049C19987B}"/>
    <cellStyle name="Normal 8 21 3" xfId="19743" xr:uid="{2C0DD7D8-60C4-42A2-8B9F-C353B5ABCD5B}"/>
    <cellStyle name="Normal 8 21 3 10" xfId="19744" xr:uid="{98D70C61-FEA0-42C0-A070-A10D472AE542}"/>
    <cellStyle name="Normal 8 21 3 11" xfId="19745" xr:uid="{AF99EFBF-FE0D-4831-9FA2-F6E3DBD08A1F}"/>
    <cellStyle name="Normal 8 21 3 2" xfId="19746" xr:uid="{B3D064B5-F311-477A-BD02-DDC8925BD918}"/>
    <cellStyle name="Normal 8 21 3 2 2" xfId="19747" xr:uid="{37EA4861-0135-4599-8876-ED1C1397E4C3}"/>
    <cellStyle name="Normal 8 21 3 2 2 2" xfId="19748" xr:uid="{03B10BFE-C174-4E77-B441-8C417EF0700C}"/>
    <cellStyle name="Normal 8 21 3 2 3" xfId="19749" xr:uid="{272E1093-64BC-4314-A26B-807EC08A1A98}"/>
    <cellStyle name="Normal 8 21 3 2 4" xfId="19750" xr:uid="{2A3355C6-D309-4E17-920D-7A31292030D2}"/>
    <cellStyle name="Normal 8 21 3 2 5" xfId="19751" xr:uid="{7827EF81-B041-4E29-B6D0-B3452A0C6E17}"/>
    <cellStyle name="Normal 8 21 3 3" xfId="19752" xr:uid="{2D486099-9DC2-481E-9F27-6D26F9067109}"/>
    <cellStyle name="Normal 8 21 3 3 2" xfId="19753" xr:uid="{471E517E-ADFB-43F8-B371-388D22C7B7A4}"/>
    <cellStyle name="Normal 8 21 3 4" xfId="19754" xr:uid="{85005174-9CD6-45CD-B27A-F38E84EC5DEC}"/>
    <cellStyle name="Normal 8 21 3 5" xfId="19755" xr:uid="{4CAE8658-E38F-4716-8431-EC839DE0ADCA}"/>
    <cellStyle name="Normal 8 21 3 6" xfId="19756" xr:uid="{51BF539E-1BAD-4981-8EFE-9D79105564F8}"/>
    <cellStyle name="Normal 8 21 3 7" xfId="19757" xr:uid="{3E54D44A-6857-4F36-8A42-CA28C12BCE51}"/>
    <cellStyle name="Normal 8 21 3 8" xfId="19758" xr:uid="{71F6858A-A73C-46E1-A7F4-C94A1DCF2F6B}"/>
    <cellStyle name="Normal 8 21 3 9" xfId="19759" xr:uid="{7985A310-C410-4872-8720-DD52AD89A004}"/>
    <cellStyle name="Normal 8 21 4" xfId="19760" xr:uid="{127824F2-3DA3-4389-A69D-E13B92267B95}"/>
    <cellStyle name="Normal 8 21 4 2" xfId="19761" xr:uid="{A18DD78C-D857-481C-994C-BF2AA7A649CD}"/>
    <cellStyle name="Normal 8 21 4 2 2" xfId="19762" xr:uid="{D90CED5B-E939-45D8-A3D1-1EF74A3BFD3A}"/>
    <cellStyle name="Normal 8 21 4 3" xfId="19763" xr:uid="{F148DDA4-2F50-4798-A854-F64A064DED07}"/>
    <cellStyle name="Normal 8 21 4 4" xfId="19764" xr:uid="{BE453D97-AF80-4FC7-8875-F124BEF9E476}"/>
    <cellStyle name="Normal 8 21 4 5" xfId="19765" xr:uid="{27C1DDEA-04BC-44C5-9E87-E8B9C1F16CC9}"/>
    <cellStyle name="Normal 8 21 5" xfId="19766" xr:uid="{2E5C53D2-3B02-4A03-98A6-E32D4FB60F37}"/>
    <cellStyle name="Normal 8 21 5 2" xfId="19767" xr:uid="{FD1A5515-8F4F-4666-9B97-376A5EA3E868}"/>
    <cellStyle name="Normal 8 21 6" xfId="19768" xr:uid="{1D796528-B0C9-480D-9BDD-C2AB106C42A2}"/>
    <cellStyle name="Normal 8 21 7" xfId="19769" xr:uid="{65421DD1-8608-42D5-8022-73513D606098}"/>
    <cellStyle name="Normal 8 21 8" xfId="19770" xr:uid="{D6B4E256-CBA4-4B20-ABEE-EE2EA0790228}"/>
    <cellStyle name="Normal 8 21 9" xfId="19771" xr:uid="{2F5711C3-F481-4877-A35A-DF24F4B8896D}"/>
    <cellStyle name="Normal 8 22" xfId="19772" xr:uid="{F13FE51E-8691-4330-AAFD-C88C4305D9C7}"/>
    <cellStyle name="Normal 8 23" xfId="19773" xr:uid="{9659731A-F591-4C8C-8D1D-2169CB22FDB0}"/>
    <cellStyle name="Normal 8 24" xfId="19774" xr:uid="{BD9574FB-FA87-42F6-92D7-C94F59CE40CD}"/>
    <cellStyle name="Normal 8 25" xfId="19775" xr:uid="{062C92E4-E970-44EE-9534-1C620535B117}"/>
    <cellStyle name="Normal 8 26" xfId="19776" xr:uid="{CAAEDFBA-43ED-4A93-B111-BC16151301BA}"/>
    <cellStyle name="Normal 8 27" xfId="19777" xr:uid="{93872EF5-3599-4B45-9658-259B241819A8}"/>
    <cellStyle name="Normal 8 28" xfId="19778" xr:uid="{410E4B0B-6045-4CBC-87A5-BBBD47850A41}"/>
    <cellStyle name="Normal 8 29" xfId="19779" xr:uid="{5A042B89-43DF-4BB9-8637-0E3C48150FEB}"/>
    <cellStyle name="Normal 8 3" xfId="5" xr:uid="{517043B3-B0FE-4608-9F6C-7D549F7F0C4C}"/>
    <cellStyle name="Normal 8 3 10" xfId="19781" xr:uid="{8858AE81-AEA9-43D5-849F-986328505694}"/>
    <cellStyle name="Normal 8 3 11" xfId="19782" xr:uid="{3BE99ED7-DC64-4E51-BD2D-1C0F73A724C6}"/>
    <cellStyle name="Normal 8 3 12" xfId="19783" xr:uid="{3A4EB47A-28B9-47F6-8919-5E2CF3616EC5}"/>
    <cellStyle name="Normal 8 3 13" xfId="19784" xr:uid="{0E198295-87C8-4CBE-8CF6-EF318A463ADE}"/>
    <cellStyle name="Normal 8 3 14" xfId="19785" xr:uid="{06B81398-814D-4D14-9B27-596D5F9D1756}"/>
    <cellStyle name="Normal 8 3 15" xfId="19786" xr:uid="{5F7FECEE-1E45-483B-9E94-E627006082E2}"/>
    <cellStyle name="Normal 8 3 2" xfId="19787" xr:uid="{D9176F5B-406E-4DC1-8850-E4D169A592D6}"/>
    <cellStyle name="Normal 8 3 2 10" xfId="19788" xr:uid="{7D62032A-229F-46C5-913C-BA7206CC6BE8}"/>
    <cellStyle name="Normal 8 3 2 11" xfId="19789" xr:uid="{9720FD2E-92A4-43A3-8685-D0AA1E8E8B80}"/>
    <cellStyle name="Normal 8 3 2 12" xfId="19790" xr:uid="{F2367210-5DB5-4AA2-9824-4E73BAA57C21}"/>
    <cellStyle name="Normal 8 3 2 13" xfId="19791" xr:uid="{8305B963-D77D-4139-A01B-E291EEB2ACAD}"/>
    <cellStyle name="Normal 8 3 2 2" xfId="19792" xr:uid="{1BCB7C23-CB3B-4549-A3AA-473DCE13882C}"/>
    <cellStyle name="Normal 8 3 2 2 10" xfId="19793" xr:uid="{46A39255-5289-4764-AE35-0B6252ABB5F6}"/>
    <cellStyle name="Normal 8 3 2 2 11" xfId="19794" xr:uid="{B1F59BA6-9036-4611-9D2F-2357A387D7AA}"/>
    <cellStyle name="Normal 8 3 2 2 2" xfId="19795" xr:uid="{FBD49C38-2FBB-4406-A0D0-ECC6FE2DD78D}"/>
    <cellStyle name="Normal 8 3 2 2 2 2" xfId="19796" xr:uid="{F6692BB2-22CE-477B-A885-0F13E0073164}"/>
    <cellStyle name="Normal 8 3 2 2 2 2 2" xfId="19797" xr:uid="{51D62A39-43AD-4224-8EBC-A2AD46455D92}"/>
    <cellStyle name="Normal 8 3 2 2 2 3" xfId="19798" xr:uid="{76D4297D-DB4B-4D94-8D25-0CCF26CAD91B}"/>
    <cellStyle name="Normal 8 3 2 2 2 4" xfId="19799" xr:uid="{861C5302-688D-4ECC-9249-DB07985D91CC}"/>
    <cellStyle name="Normal 8 3 2 2 2 5" xfId="19800" xr:uid="{8C90D7E3-F5D2-40B8-A8D9-6EFE7B869CC9}"/>
    <cellStyle name="Normal 8 3 2 2 3" xfId="19801" xr:uid="{072512A0-E7B3-44E7-ACC7-52326FF2DBD1}"/>
    <cellStyle name="Normal 8 3 2 2 3 2" xfId="19802" xr:uid="{F9B94FFD-4190-446A-872C-2962CAC5BED8}"/>
    <cellStyle name="Normal 8 3 2 2 4" xfId="19803" xr:uid="{162C884E-D389-4533-9C1C-7D8D382E9BC6}"/>
    <cellStyle name="Normal 8 3 2 2 5" xfId="19804" xr:uid="{1B3F56DB-C44D-4E21-9EB6-464B3DEF46B2}"/>
    <cellStyle name="Normal 8 3 2 2 6" xfId="19805" xr:uid="{39AAF75C-EC24-4365-B5A7-BAE2988146E7}"/>
    <cellStyle name="Normal 8 3 2 2 7" xfId="19806" xr:uid="{08473DAE-8806-4D41-AF6B-A576EAD1A2FB}"/>
    <cellStyle name="Normal 8 3 2 2 8" xfId="19807" xr:uid="{ADF3F333-DDC4-46CE-8D18-32D6D4E33ACF}"/>
    <cellStyle name="Normal 8 3 2 2 9" xfId="19808" xr:uid="{1B218F33-35F9-46B6-B873-DF551D0901EF}"/>
    <cellStyle name="Normal 8 3 2 3" xfId="19809" xr:uid="{C04B747D-896C-44C3-9C5C-EFAA2E5063F7}"/>
    <cellStyle name="Normal 8 3 2 3 2" xfId="19810" xr:uid="{D32003BE-746D-41C2-8921-62F031B67C45}"/>
    <cellStyle name="Normal 8 3 2 3 2 2" xfId="19811" xr:uid="{EA56E13D-3115-4B1B-BEDE-DBC511A982DF}"/>
    <cellStyle name="Normal 8 3 2 3 3" xfId="19812" xr:uid="{CFFB5BD1-B67E-47A7-BAD1-D1D5C1447E96}"/>
    <cellStyle name="Normal 8 3 2 3 4" xfId="19813" xr:uid="{8A6109E2-6763-43DE-89C1-83BBCF9D328C}"/>
    <cellStyle name="Normal 8 3 2 3 5" xfId="19814" xr:uid="{EFE47506-CACB-4A15-A63F-5A21C2247C72}"/>
    <cellStyle name="Normal 8 3 2 4" xfId="19815" xr:uid="{CB2C4B55-C8D6-4ADB-884C-65D9DD10ADF3}"/>
    <cellStyle name="Normal 8 3 2 4 2" xfId="19816" xr:uid="{E042D47F-D134-4496-813F-0691616B852C}"/>
    <cellStyle name="Normal 8 3 2 5" xfId="19817" xr:uid="{93EA41EF-9FFF-4663-92F1-3EC53C4F5794}"/>
    <cellStyle name="Normal 8 3 2 6" xfId="19818" xr:uid="{DD627B1F-B526-4055-A131-E7ED48BEEF80}"/>
    <cellStyle name="Normal 8 3 2 7" xfId="19819" xr:uid="{E5CD98F6-CFEB-4160-A40C-1DB325A65B58}"/>
    <cellStyle name="Normal 8 3 2 8" xfId="19820" xr:uid="{028EE0BB-34ED-43E4-BC39-67658CAB2CFC}"/>
    <cellStyle name="Normal 8 3 2 9" xfId="19821" xr:uid="{8DE26F27-81F7-4C28-BF85-7F84785C4807}"/>
    <cellStyle name="Normal 8 3 3" xfId="19822" xr:uid="{B2D249DE-649B-49C4-A81E-331B8FDC5E20}"/>
    <cellStyle name="Normal 8 3 3 10" xfId="19823" xr:uid="{E5C126F3-92A2-4097-88FD-7C4DF89A5151}"/>
    <cellStyle name="Normal 8 3 3 11" xfId="19824" xr:uid="{C197F4D0-1645-4F14-8CC0-68EBDF581B59}"/>
    <cellStyle name="Normal 8 3 3 2" xfId="19825" xr:uid="{EF4D629B-76C9-434C-953C-4747808C8E3F}"/>
    <cellStyle name="Normal 8 3 3 2 2" xfId="19826" xr:uid="{0112C473-8185-416C-8637-A6DF0A060E35}"/>
    <cellStyle name="Normal 8 3 3 2 2 2" xfId="19827" xr:uid="{852D7460-F4A2-47E9-B7C5-A149F7D64EF5}"/>
    <cellStyle name="Normal 8 3 3 2 3" xfId="19828" xr:uid="{CDB5DAB1-7647-4460-AEA6-624891163A32}"/>
    <cellStyle name="Normal 8 3 3 2 4" xfId="19829" xr:uid="{E60A5F7B-63F4-4E45-8289-234A0DA5BE9B}"/>
    <cellStyle name="Normal 8 3 3 2 5" xfId="19830" xr:uid="{64238493-3058-462B-8FAA-5450EBCD65CE}"/>
    <cellStyle name="Normal 8 3 3 3" xfId="19831" xr:uid="{74CE90CD-E949-4C9D-9C85-9A74453C1E2B}"/>
    <cellStyle name="Normal 8 3 3 3 2" xfId="19832" xr:uid="{7E11EE8B-1663-439C-90B4-D936788901EB}"/>
    <cellStyle name="Normal 8 3 3 4" xfId="19833" xr:uid="{F7AF8576-F130-410B-B04E-23282660A69B}"/>
    <cellStyle name="Normal 8 3 3 5" xfId="19834" xr:uid="{61D7886C-5E78-4429-8104-34FF8A6E40A1}"/>
    <cellStyle name="Normal 8 3 3 6" xfId="19835" xr:uid="{CE23B8E3-E0E8-41C4-A523-5304B1F5ECEB}"/>
    <cellStyle name="Normal 8 3 3 7" xfId="19836" xr:uid="{FB2DC43E-9563-41C4-9BDB-5E2D230FA8F7}"/>
    <cellStyle name="Normal 8 3 3 8" xfId="19837" xr:uid="{8E98C75F-3CC4-4B0E-9275-040D3C7F0F47}"/>
    <cellStyle name="Normal 8 3 3 9" xfId="19838" xr:uid="{AE8367E3-627B-4958-A5C0-51539E70F564}"/>
    <cellStyle name="Normal 8 3 4" xfId="19839" xr:uid="{A392B9B6-82E9-4521-A60D-651AA98205AB}"/>
    <cellStyle name="Normal 8 3 4 2" xfId="19840" xr:uid="{F0CA9F9C-E15A-490C-AB09-35EEFE1DE2BD}"/>
    <cellStyle name="Normal 8 3 4 2 2" xfId="19841" xr:uid="{126C6F5A-357E-4CB3-BC2A-FF7692CBE06B}"/>
    <cellStyle name="Normal 8 3 4 3" xfId="19842" xr:uid="{0FBB98AB-A8BE-483F-9D4A-712C03EF80A2}"/>
    <cellStyle name="Normal 8 3 4 4" xfId="19843" xr:uid="{6D9469AB-E91E-47F1-8AC2-BDE15018AA16}"/>
    <cellStyle name="Normal 8 3 4 5" xfId="19844" xr:uid="{544B01F6-91DF-4BF0-B111-9F8EA3E843E8}"/>
    <cellStyle name="Normal 8 3 5" xfId="19845" xr:uid="{FF7076BB-8EC5-4E32-9561-1644B2BAB712}"/>
    <cellStyle name="Normal 8 3 5 2" xfId="19846" xr:uid="{9DD52EC3-4352-4FB5-8B89-2F97EF3C9C6A}"/>
    <cellStyle name="Normal 8 3 6" xfId="19847" xr:uid="{CA2DAF50-7B87-44AF-B7D4-C606AED30222}"/>
    <cellStyle name="Normal 8 3 7" xfId="19848" xr:uid="{696FC8D7-B2AC-44E6-B018-48A13D0AEB5F}"/>
    <cellStyle name="Normal 8 3 8" xfId="19849" xr:uid="{56AB657C-540D-416B-9886-F2461C991344}"/>
    <cellStyle name="Normal 8 3 9" xfId="19850" xr:uid="{72F317C4-4B80-414B-8BE1-990CC08B9798}"/>
    <cellStyle name="Normal 8 3_24(1)" xfId="19780" xr:uid="{63E1C6AD-BA37-4483-A006-FF7D4758EEF7}"/>
    <cellStyle name="Normal 8 30" xfId="19851" xr:uid="{C36AB7CA-D92A-42E6-8A3C-6CC7930745B3}"/>
    <cellStyle name="Normal 8 31" xfId="19852" xr:uid="{6D5A20E7-75C2-4865-9F9D-D189623ECAB7}"/>
    <cellStyle name="Normal 8 32" xfId="19853" xr:uid="{7C0AFB77-B426-4194-8008-8E68FDAD7AAD}"/>
    <cellStyle name="Normal 8 4" xfId="19854" xr:uid="{A2807BDB-07F4-4497-B925-AF3415F0D501}"/>
    <cellStyle name="Normal 8 4 10" xfId="19855" xr:uid="{C4F6085B-4052-41C2-BBAD-6F487F59DFCF}"/>
    <cellStyle name="Normal 8 4 11" xfId="19856" xr:uid="{8F7C027F-D18F-46E6-A775-02A3DB3B1B9D}"/>
    <cellStyle name="Normal 8 4 12" xfId="19857" xr:uid="{F3A4A95E-B3BE-4A2F-8462-CB3BE8D9B03C}"/>
    <cellStyle name="Normal 8 4 13" xfId="19858" xr:uid="{8869F445-F145-4A86-B59F-BA655C9EAE0E}"/>
    <cellStyle name="Normal 8 4 14" xfId="19859" xr:uid="{8708AE9D-2B5A-4759-A6F8-3BF39B00A7F4}"/>
    <cellStyle name="Normal 8 4 2" xfId="19860" xr:uid="{BE7E283D-BE1C-4785-873D-01D9F798EE9E}"/>
    <cellStyle name="Normal 8 4 2 10" xfId="19861" xr:uid="{12523605-D3A0-4F73-9976-1DBDEBDFA4DB}"/>
    <cellStyle name="Normal 8 4 2 11" xfId="19862" xr:uid="{D82755CF-14D9-4798-AFFB-316452B118E4}"/>
    <cellStyle name="Normal 8 4 2 12" xfId="19863" xr:uid="{B078483E-4222-4DB5-9676-EE6154433077}"/>
    <cellStyle name="Normal 8 4 2 13" xfId="19864" xr:uid="{9D0EFA84-4126-4BE8-AD32-F0F88B91FF2C}"/>
    <cellStyle name="Normal 8 4 2 2" xfId="19865" xr:uid="{B5BE2DA4-27CB-45A2-8E38-5ED6988057BC}"/>
    <cellStyle name="Normal 8 4 2 2 10" xfId="19866" xr:uid="{F8CC56EC-7DDA-4B67-BF5C-3F96D232BFDC}"/>
    <cellStyle name="Normal 8 4 2 2 11" xfId="19867" xr:uid="{CC8F45A7-7224-4F0D-BFF8-18D25289328C}"/>
    <cellStyle name="Normal 8 4 2 2 2" xfId="19868" xr:uid="{F23BF84F-E623-4A19-8F1D-B54233E0EB84}"/>
    <cellStyle name="Normal 8 4 2 2 2 2" xfId="19869" xr:uid="{95074659-FC7F-4B4F-BE0E-F97135E229B9}"/>
    <cellStyle name="Normal 8 4 2 2 2 2 2" xfId="19870" xr:uid="{D32B3BEF-F7E4-41E1-84A0-6AC1FFE844C8}"/>
    <cellStyle name="Normal 8 4 2 2 2 3" xfId="19871" xr:uid="{DCC5C3EF-E25E-41BD-B26F-8626671FF08D}"/>
    <cellStyle name="Normal 8 4 2 2 2 4" xfId="19872" xr:uid="{C369556E-1306-4C9A-9E36-D22E029B8EE2}"/>
    <cellStyle name="Normal 8 4 2 2 2 5" xfId="19873" xr:uid="{8F25B683-4DC2-460F-B218-CAA84E5C6870}"/>
    <cellStyle name="Normal 8 4 2 2 3" xfId="19874" xr:uid="{47CD300A-DAA8-4709-B490-FDACE69C4D56}"/>
    <cellStyle name="Normal 8 4 2 2 3 2" xfId="19875" xr:uid="{90AB61D5-10D3-44C9-8A8A-538E2F7B39F3}"/>
    <cellStyle name="Normal 8 4 2 2 4" xfId="19876" xr:uid="{42DFBF4A-57ED-464B-8E70-8D297F68D5A9}"/>
    <cellStyle name="Normal 8 4 2 2 5" xfId="19877" xr:uid="{9AEE4E24-BF7F-4287-82B3-A1A77E433F94}"/>
    <cellStyle name="Normal 8 4 2 2 6" xfId="19878" xr:uid="{27446278-6767-4878-9455-A9E102A1536A}"/>
    <cellStyle name="Normal 8 4 2 2 7" xfId="19879" xr:uid="{956AD00B-8C34-4D78-A926-2D0B9C85F619}"/>
    <cellStyle name="Normal 8 4 2 2 8" xfId="19880" xr:uid="{99DF15A0-E287-43B4-A509-D373A59DA956}"/>
    <cellStyle name="Normal 8 4 2 2 9" xfId="19881" xr:uid="{1CCAAF3D-4EC4-455D-9534-7364ABD63B1F}"/>
    <cellStyle name="Normal 8 4 2 3" xfId="19882" xr:uid="{C4A648C5-C612-446B-BEEA-833DE1FA887D}"/>
    <cellStyle name="Normal 8 4 2 3 2" xfId="19883" xr:uid="{926E13C5-B176-4148-B872-D17D5AC5B9A7}"/>
    <cellStyle name="Normal 8 4 2 3 2 2" xfId="19884" xr:uid="{5AF83AE5-338E-4017-A5A8-1C5EE75F349B}"/>
    <cellStyle name="Normal 8 4 2 3 3" xfId="19885" xr:uid="{B5B1989C-CB71-42F2-8BFF-0C2C6A3BE59E}"/>
    <cellStyle name="Normal 8 4 2 3 4" xfId="19886" xr:uid="{F3AA8824-9416-4A2C-B2D3-F22B4FA65D2D}"/>
    <cellStyle name="Normal 8 4 2 3 5" xfId="19887" xr:uid="{32C331AE-11B9-4B9A-B65D-6FEF2F2FF67C}"/>
    <cellStyle name="Normal 8 4 2 4" xfId="19888" xr:uid="{424E4EA6-F05C-4DD1-9592-EDDCDBF0A0DB}"/>
    <cellStyle name="Normal 8 4 2 4 2" xfId="19889" xr:uid="{CABA4AB4-DDEB-4CD5-B883-0626194E0688}"/>
    <cellStyle name="Normal 8 4 2 5" xfId="19890" xr:uid="{84A9A100-0EAC-4015-B19E-2CF27D8E6DCF}"/>
    <cellStyle name="Normal 8 4 2 6" xfId="19891" xr:uid="{D64CAED4-F672-4E14-BAC8-CCF2B040966B}"/>
    <cellStyle name="Normal 8 4 2 7" xfId="19892" xr:uid="{CB7CB849-61F0-4850-85CE-2E73224D12B3}"/>
    <cellStyle name="Normal 8 4 2 8" xfId="19893" xr:uid="{E6BE3D07-9F35-46ED-9585-36F02F0E4104}"/>
    <cellStyle name="Normal 8 4 2 9" xfId="19894" xr:uid="{0D516C53-CDBB-4CEA-A8C2-5EBBABEDCC08}"/>
    <cellStyle name="Normal 8 4 3" xfId="19895" xr:uid="{ECF1C994-492D-4236-81E0-50ADA2F04FC0}"/>
    <cellStyle name="Normal 8 4 3 10" xfId="19896" xr:uid="{9359F70D-0686-4C20-90BF-647D94B38074}"/>
    <cellStyle name="Normal 8 4 3 11" xfId="19897" xr:uid="{FD236DB9-4730-4ED0-A892-1F86E3770A2C}"/>
    <cellStyle name="Normal 8 4 3 2" xfId="19898" xr:uid="{8D257F3A-C2BD-4E11-96F0-6742C8CAA6F4}"/>
    <cellStyle name="Normal 8 4 3 2 2" xfId="19899" xr:uid="{EAFB364D-398E-4B27-912B-BA6AE77659FC}"/>
    <cellStyle name="Normal 8 4 3 2 2 2" xfId="19900" xr:uid="{62712387-E1C5-469A-AF13-4C4C14DA723D}"/>
    <cellStyle name="Normal 8 4 3 2 3" xfId="19901" xr:uid="{BD50AEDD-A07F-4B99-9614-96401951E226}"/>
    <cellStyle name="Normal 8 4 3 2 4" xfId="19902" xr:uid="{EB081A0A-31EA-44BC-B392-2F4758827C3B}"/>
    <cellStyle name="Normal 8 4 3 2 5" xfId="19903" xr:uid="{9F271E36-6399-4163-A69E-5166CEFD52B1}"/>
    <cellStyle name="Normal 8 4 3 3" xfId="19904" xr:uid="{2784261D-974A-4096-B08B-40C533F76E32}"/>
    <cellStyle name="Normal 8 4 3 3 2" xfId="19905" xr:uid="{0C23A67F-5E8C-4A1A-B382-ECDD62DC7689}"/>
    <cellStyle name="Normal 8 4 3 4" xfId="19906" xr:uid="{0F28DF3F-1C8F-4819-B1E4-84E19D0C1EBA}"/>
    <cellStyle name="Normal 8 4 3 5" xfId="19907" xr:uid="{77096766-6732-4597-9AAA-0B5B38F8FC9C}"/>
    <cellStyle name="Normal 8 4 3 6" xfId="19908" xr:uid="{4B34DB6F-F6FD-4E4E-AA5F-05488E24B4D7}"/>
    <cellStyle name="Normal 8 4 3 7" xfId="19909" xr:uid="{D9B7577D-1A4D-4E7B-B056-9F882A998512}"/>
    <cellStyle name="Normal 8 4 3 8" xfId="19910" xr:uid="{F9E02B80-5409-4278-A74E-1FAC7E04E310}"/>
    <cellStyle name="Normal 8 4 3 9" xfId="19911" xr:uid="{83D7AA41-793E-4BA7-A227-F174C3FD1C42}"/>
    <cellStyle name="Normal 8 4 4" xfId="19912" xr:uid="{CF249635-E782-4334-B444-543623A66D39}"/>
    <cellStyle name="Normal 8 4 4 2" xfId="19913" xr:uid="{0256E7D6-F436-4032-8C5C-F3D2DBCF127C}"/>
    <cellStyle name="Normal 8 4 4 2 2" xfId="19914" xr:uid="{FF7327B2-22BA-4D9B-94B2-E6254B66FF67}"/>
    <cellStyle name="Normal 8 4 4 3" xfId="19915" xr:uid="{4AF77F22-9DB1-4563-AA2F-8B32B0E3E275}"/>
    <cellStyle name="Normal 8 4 4 4" xfId="19916" xr:uid="{5A473BC1-F405-48EA-A464-B5E8B3AAD0E6}"/>
    <cellStyle name="Normal 8 4 4 5" xfId="19917" xr:uid="{50492CED-0B58-4F83-B08A-3C505F5384B1}"/>
    <cellStyle name="Normal 8 4 5" xfId="19918" xr:uid="{871A2A98-08CA-41DC-A734-8706F4EA325E}"/>
    <cellStyle name="Normal 8 4 5 2" xfId="19919" xr:uid="{A39EB2B6-7B05-467C-A144-7E3144BE9FCB}"/>
    <cellStyle name="Normal 8 4 6" xfId="19920" xr:uid="{C27DBEE7-C252-4101-B0CF-E83A75DA9838}"/>
    <cellStyle name="Normal 8 4 7" xfId="19921" xr:uid="{526E95A0-96F6-4FA1-95A5-974B4718AF20}"/>
    <cellStyle name="Normal 8 4 8" xfId="19922" xr:uid="{DCC88546-2C35-40C6-8BBB-FB6D9F6E3DB1}"/>
    <cellStyle name="Normal 8 4 9" xfId="19923" xr:uid="{29EF71A6-8C46-41C0-8207-51E3D84E0565}"/>
    <cellStyle name="Normal 8 5" xfId="19924" xr:uid="{C435FFE0-71F8-4B75-A985-93CF84DA83C1}"/>
    <cellStyle name="Normal 8 5 10" xfId="19925" xr:uid="{DF2B2BB5-3A5C-4AC1-8B61-059FA0150B36}"/>
    <cellStyle name="Normal 8 5 11" xfId="19926" xr:uid="{C91F83BD-B119-4BFF-81A0-31D6053592DE}"/>
    <cellStyle name="Normal 8 5 12" xfId="19927" xr:uid="{68D9AF96-71B7-47B7-9BE3-418DAA8E7ECF}"/>
    <cellStyle name="Normal 8 5 13" xfId="19928" xr:uid="{8600BE1E-3558-45A9-9761-72E616086A27}"/>
    <cellStyle name="Normal 8 5 14" xfId="19929" xr:uid="{07250BC8-73B0-4B0C-9AD3-44C29E707D24}"/>
    <cellStyle name="Normal 8 5 2" xfId="19930" xr:uid="{B68C8463-0DCF-404A-83A1-3E1FAEDAF5E3}"/>
    <cellStyle name="Normal 8 5 2 10" xfId="19931" xr:uid="{3C64AE12-2953-4A2C-B8BF-97141FE82BE2}"/>
    <cellStyle name="Normal 8 5 2 11" xfId="19932" xr:uid="{CBA34EC6-B5A0-4753-9F3F-A4B3A023847E}"/>
    <cellStyle name="Normal 8 5 2 12" xfId="19933" xr:uid="{975EBF55-9AF4-4810-86B2-782AD7808E12}"/>
    <cellStyle name="Normal 8 5 2 13" xfId="19934" xr:uid="{46AB7D0B-8480-452A-A567-DC8CBFA04DA6}"/>
    <cellStyle name="Normal 8 5 2 2" xfId="19935" xr:uid="{E432395E-187E-4E7E-9345-CBC228F00DC9}"/>
    <cellStyle name="Normal 8 5 2 2 10" xfId="19936" xr:uid="{914BD5F5-FDB2-4D8F-B7E0-2A90DFBC84F0}"/>
    <cellStyle name="Normal 8 5 2 2 11" xfId="19937" xr:uid="{1554D7FC-DCCC-4F14-9FA8-D4844128D27D}"/>
    <cellStyle name="Normal 8 5 2 2 2" xfId="19938" xr:uid="{B3EC10D7-4AD7-4547-A11A-9A93966E050D}"/>
    <cellStyle name="Normal 8 5 2 2 2 2" xfId="19939" xr:uid="{2D1D874C-688F-4BF4-A82B-D9678990C58E}"/>
    <cellStyle name="Normal 8 5 2 2 2 2 2" xfId="19940" xr:uid="{4D4C6CC8-3667-467B-906C-BAD477ACC256}"/>
    <cellStyle name="Normal 8 5 2 2 2 3" xfId="19941" xr:uid="{D1145995-1137-4E3C-AEBE-510FAC7586D0}"/>
    <cellStyle name="Normal 8 5 2 2 2 4" xfId="19942" xr:uid="{4BCFC3F0-FA43-4D60-9EFF-4D76F6412FE1}"/>
    <cellStyle name="Normal 8 5 2 2 2 5" xfId="19943" xr:uid="{FD18D73A-8507-4407-88A4-E8D4278C6FC5}"/>
    <cellStyle name="Normal 8 5 2 2 3" xfId="19944" xr:uid="{66D6862B-A9C2-407A-8A43-14BFF2B98754}"/>
    <cellStyle name="Normal 8 5 2 2 3 2" xfId="19945" xr:uid="{C90CA8CE-249F-4AA0-AB6F-5CD30893E61F}"/>
    <cellStyle name="Normal 8 5 2 2 4" xfId="19946" xr:uid="{3B5370FD-7A9F-4AD6-B206-D118784E0E50}"/>
    <cellStyle name="Normal 8 5 2 2 5" xfId="19947" xr:uid="{FF387669-A510-4022-91B0-5931D9B0D03F}"/>
    <cellStyle name="Normal 8 5 2 2 6" xfId="19948" xr:uid="{C47A5008-008D-4BF1-9126-00DC41FBFA93}"/>
    <cellStyle name="Normal 8 5 2 2 7" xfId="19949" xr:uid="{D511E2F3-226A-4B08-AFB5-31D190E9825D}"/>
    <cellStyle name="Normal 8 5 2 2 8" xfId="19950" xr:uid="{E512551D-7552-492D-9203-6DEB306D6612}"/>
    <cellStyle name="Normal 8 5 2 2 9" xfId="19951" xr:uid="{E111C82E-BF1D-4D6A-883A-A88BFDC40704}"/>
    <cellStyle name="Normal 8 5 2 3" xfId="19952" xr:uid="{9E8126B6-A60F-4608-99A1-C4684B6E3F06}"/>
    <cellStyle name="Normal 8 5 2 3 2" xfId="19953" xr:uid="{1E04E99C-41AB-44B2-B0B4-1906DA098E20}"/>
    <cellStyle name="Normal 8 5 2 3 2 2" xfId="19954" xr:uid="{3361FA22-687B-4C02-B3E8-1620C074A748}"/>
    <cellStyle name="Normal 8 5 2 3 3" xfId="19955" xr:uid="{4C40ADA8-5E1B-4A08-A18B-90FA3AC49D4F}"/>
    <cellStyle name="Normal 8 5 2 3 4" xfId="19956" xr:uid="{8878B0F4-A3E0-479F-ACD6-9F41530CF620}"/>
    <cellStyle name="Normal 8 5 2 3 5" xfId="19957" xr:uid="{8663DD41-8C90-43DE-A05B-5478DFB00317}"/>
    <cellStyle name="Normal 8 5 2 4" xfId="19958" xr:uid="{F2C08027-55E2-465E-AD8C-9A43F4AC161E}"/>
    <cellStyle name="Normal 8 5 2 4 2" xfId="19959" xr:uid="{9D0EC132-40AC-481C-8D7D-9AF7D277E26B}"/>
    <cellStyle name="Normal 8 5 2 5" xfId="19960" xr:uid="{D623DB97-8777-45AF-906B-7C5341E0C31A}"/>
    <cellStyle name="Normal 8 5 2 6" xfId="19961" xr:uid="{69826C61-BFCD-416E-B303-6DDDB810F1A7}"/>
    <cellStyle name="Normal 8 5 2 7" xfId="19962" xr:uid="{7118D7B5-C189-4DD6-806C-0FCF8CAA58E1}"/>
    <cellStyle name="Normal 8 5 2 8" xfId="19963" xr:uid="{452CB096-246C-48C1-AEA0-411DD71C072C}"/>
    <cellStyle name="Normal 8 5 2 9" xfId="19964" xr:uid="{362120C3-D07A-40D7-B1F7-F0C2EF8BBAF7}"/>
    <cellStyle name="Normal 8 5 3" xfId="19965" xr:uid="{F7326A6F-72DA-4241-94D0-B062342B3786}"/>
    <cellStyle name="Normal 8 5 3 10" xfId="19966" xr:uid="{0E0F55C8-F78F-4714-B449-78CE04680863}"/>
    <cellStyle name="Normal 8 5 3 11" xfId="19967" xr:uid="{F1998679-0768-4C74-A751-2C4BB09378E3}"/>
    <cellStyle name="Normal 8 5 3 2" xfId="19968" xr:uid="{42EB8A46-0937-470F-8D95-905AF2671C04}"/>
    <cellStyle name="Normal 8 5 3 2 2" xfId="19969" xr:uid="{8AE55F8A-EC86-47E9-A074-2784984F217C}"/>
    <cellStyle name="Normal 8 5 3 2 2 2" xfId="19970" xr:uid="{A27AA263-F9D1-4D4F-BD9C-73326FF9BEDD}"/>
    <cellStyle name="Normal 8 5 3 2 3" xfId="19971" xr:uid="{A64323AC-7868-48F6-8216-00E1B0CD0C32}"/>
    <cellStyle name="Normal 8 5 3 2 4" xfId="19972" xr:uid="{D43672EC-5094-47C5-9EF4-81A58249B5FD}"/>
    <cellStyle name="Normal 8 5 3 2 5" xfId="19973" xr:uid="{2D87BFF2-610E-4E47-BE3D-3D38E3B15091}"/>
    <cellStyle name="Normal 8 5 3 3" xfId="19974" xr:uid="{4ADF9E72-DAF2-479B-B7F7-37F6ABA066FF}"/>
    <cellStyle name="Normal 8 5 3 3 2" xfId="19975" xr:uid="{654BC7DA-4053-492E-A9F5-5909AD7986FD}"/>
    <cellStyle name="Normal 8 5 3 4" xfId="19976" xr:uid="{A440B394-672A-4661-A5A5-1917EF1BC571}"/>
    <cellStyle name="Normal 8 5 3 5" xfId="19977" xr:uid="{C0732A1F-74A3-4D51-B36A-217A1B036BE5}"/>
    <cellStyle name="Normal 8 5 3 6" xfId="19978" xr:uid="{4C7B6487-0C4B-4BE9-8443-66DF53F3E5E0}"/>
    <cellStyle name="Normal 8 5 3 7" xfId="19979" xr:uid="{6A6379AE-F096-4FF4-8C5E-880EA36AA168}"/>
    <cellStyle name="Normal 8 5 3 8" xfId="19980" xr:uid="{940E4684-48FF-4267-B0A8-CB16084957F2}"/>
    <cellStyle name="Normal 8 5 3 9" xfId="19981" xr:uid="{8EF8802D-F2B8-4240-9B04-21842FE0110C}"/>
    <cellStyle name="Normal 8 5 4" xfId="19982" xr:uid="{43F08AF3-8A54-4ADA-9C12-424E17DB2460}"/>
    <cellStyle name="Normal 8 5 4 2" xfId="19983" xr:uid="{163BEFA9-9140-4DE3-9782-70D9B8A13498}"/>
    <cellStyle name="Normal 8 5 4 2 2" xfId="19984" xr:uid="{132FB35A-BB9E-464E-A6D2-081FF6F8E5CA}"/>
    <cellStyle name="Normal 8 5 4 3" xfId="19985" xr:uid="{D147CC9E-39F1-4791-A878-76705CB73EE3}"/>
    <cellStyle name="Normal 8 5 4 4" xfId="19986" xr:uid="{1C501813-EC2C-42AA-9D65-B69033BB3B7D}"/>
    <cellStyle name="Normal 8 5 4 5" xfId="19987" xr:uid="{7B92C020-DCEE-4C02-85BF-43030CAEEA07}"/>
    <cellStyle name="Normal 8 5 5" xfId="19988" xr:uid="{105F9EA7-7113-4F06-9D6E-B4AEB820E69F}"/>
    <cellStyle name="Normal 8 5 5 2" xfId="19989" xr:uid="{A3A99709-BDFF-4646-87A1-82FB5914FBC5}"/>
    <cellStyle name="Normal 8 5 6" xfId="19990" xr:uid="{126A3D42-818E-4D2A-9D4D-3BAC29447401}"/>
    <cellStyle name="Normal 8 5 7" xfId="19991" xr:uid="{30EB9ACF-2CC5-444A-929D-3FCB0343CD0F}"/>
    <cellStyle name="Normal 8 5 8" xfId="19992" xr:uid="{DDE1A76A-CDE2-4B16-8E51-DF4D909E450D}"/>
    <cellStyle name="Normal 8 5 9" xfId="19993" xr:uid="{C77F0C76-7755-4BB2-A5C6-EB2179BBCE0D}"/>
    <cellStyle name="Normal 8 6" xfId="19994" xr:uid="{F504AAB9-6907-4998-83B5-926FCBB286C7}"/>
    <cellStyle name="Normal 8 6 10" xfId="19995" xr:uid="{A4F23A1B-F373-40C4-B02D-36CF8189DA25}"/>
    <cellStyle name="Normal 8 6 11" xfId="19996" xr:uid="{F9E7CD81-0729-4E1B-942D-474EE8B07F7F}"/>
    <cellStyle name="Normal 8 6 12" xfId="19997" xr:uid="{D967190B-718D-42CB-91B5-7E2382DD3B41}"/>
    <cellStyle name="Normal 8 6 13" xfId="19998" xr:uid="{6A82BB57-6F66-40D3-9705-45DA3ED83941}"/>
    <cellStyle name="Normal 8 6 14" xfId="19999" xr:uid="{EFC1FCFE-C846-48BA-9EA6-C57E79BE2147}"/>
    <cellStyle name="Normal 8 6 2" xfId="20000" xr:uid="{DAAEF7AD-9265-402B-B4AF-C45CFCE976A8}"/>
    <cellStyle name="Normal 8 6 2 10" xfId="20001" xr:uid="{B391DE9B-E68B-4A5D-B54C-89636F45CC20}"/>
    <cellStyle name="Normal 8 6 2 11" xfId="20002" xr:uid="{AA3EEE34-D7BC-43BF-B24E-74897E88823F}"/>
    <cellStyle name="Normal 8 6 2 12" xfId="20003" xr:uid="{10D5EE79-0DC3-476D-BD28-764EF779BFDC}"/>
    <cellStyle name="Normal 8 6 2 13" xfId="20004" xr:uid="{35D732AB-F8A6-4BD6-BF0C-E446DDD14C47}"/>
    <cellStyle name="Normal 8 6 2 2" xfId="20005" xr:uid="{DDFFCED2-2267-4DED-A344-D392B0BCD6A7}"/>
    <cellStyle name="Normal 8 6 2 2 10" xfId="20006" xr:uid="{140E3167-3002-4799-A6FB-27A4963189AF}"/>
    <cellStyle name="Normal 8 6 2 2 11" xfId="20007" xr:uid="{18B337F7-15E8-4A7F-89F8-95AA30BF1517}"/>
    <cellStyle name="Normal 8 6 2 2 2" xfId="20008" xr:uid="{3F1394B7-F59C-41C8-90D6-1B10D1DEA26A}"/>
    <cellStyle name="Normal 8 6 2 2 2 2" xfId="20009" xr:uid="{A05D54ED-EA00-42E9-978E-FE5061CB1B36}"/>
    <cellStyle name="Normal 8 6 2 2 2 2 2" xfId="20010" xr:uid="{374C6EC8-D426-424F-AF7D-E11E25D9FA17}"/>
    <cellStyle name="Normal 8 6 2 2 2 3" xfId="20011" xr:uid="{99DB3CB5-76E8-4D54-AFEC-B7E456C058E8}"/>
    <cellStyle name="Normal 8 6 2 2 2 4" xfId="20012" xr:uid="{B4EF1E13-F597-4465-9535-A71491FE87A7}"/>
    <cellStyle name="Normal 8 6 2 2 2 5" xfId="20013" xr:uid="{370E4686-494F-4990-9F39-A0B87D00EE13}"/>
    <cellStyle name="Normal 8 6 2 2 3" xfId="20014" xr:uid="{7954757F-4529-46F7-8720-8644A61C6C33}"/>
    <cellStyle name="Normal 8 6 2 2 3 2" xfId="20015" xr:uid="{A6FEBD73-3695-43CF-87A1-351B2CE30FAA}"/>
    <cellStyle name="Normal 8 6 2 2 4" xfId="20016" xr:uid="{B8062129-5D85-4F46-8357-1A164C1574C2}"/>
    <cellStyle name="Normal 8 6 2 2 5" xfId="20017" xr:uid="{C2F352B7-2E0D-49B9-8000-48F061C567B7}"/>
    <cellStyle name="Normal 8 6 2 2 6" xfId="20018" xr:uid="{0B213DAF-3DD1-4A34-B287-57326EEBBA41}"/>
    <cellStyle name="Normal 8 6 2 2 7" xfId="20019" xr:uid="{157F3421-F3C0-4F2F-8119-B5A2D9071ADB}"/>
    <cellStyle name="Normal 8 6 2 2 8" xfId="20020" xr:uid="{833B2DFC-6720-48BC-A0FA-6138061763CB}"/>
    <cellStyle name="Normal 8 6 2 2 9" xfId="20021" xr:uid="{C12ED783-8EFF-4731-88A4-92E1ACCB2A13}"/>
    <cellStyle name="Normal 8 6 2 3" xfId="20022" xr:uid="{6F4ED556-3A46-4522-899E-9CBB6B87571E}"/>
    <cellStyle name="Normal 8 6 2 3 2" xfId="20023" xr:uid="{FB1B40BB-7B34-488F-9FCB-98AAA5772DB6}"/>
    <cellStyle name="Normal 8 6 2 3 2 2" xfId="20024" xr:uid="{523534BD-B094-467C-93E0-ECA7139A976D}"/>
    <cellStyle name="Normal 8 6 2 3 3" xfId="20025" xr:uid="{44DEBDC2-82C0-405D-B78D-1BF2C34BA700}"/>
    <cellStyle name="Normal 8 6 2 3 4" xfId="20026" xr:uid="{2EF8F08F-478E-40DE-81A3-3E7DA08E77AE}"/>
    <cellStyle name="Normal 8 6 2 3 5" xfId="20027" xr:uid="{A38D70E2-828B-4B3A-B5EC-7FFD00E3A503}"/>
    <cellStyle name="Normal 8 6 2 4" xfId="20028" xr:uid="{C6775F5C-3C32-4F28-98A9-959B2A3A2B08}"/>
    <cellStyle name="Normal 8 6 2 4 2" xfId="20029" xr:uid="{73518BE0-9BFD-4E77-8A4F-0617EE4A3737}"/>
    <cellStyle name="Normal 8 6 2 5" xfId="20030" xr:uid="{6238DF35-0D4E-4A43-8B38-DF11F3DCF0E5}"/>
    <cellStyle name="Normal 8 6 2 6" xfId="20031" xr:uid="{0B734B19-4A91-4DB8-A640-27A335845238}"/>
    <cellStyle name="Normal 8 6 2 7" xfId="20032" xr:uid="{5150FF95-C1BA-40FF-919F-F28323703E81}"/>
    <cellStyle name="Normal 8 6 2 8" xfId="20033" xr:uid="{9ADEC667-30F4-4144-9412-3908DE6568FA}"/>
    <cellStyle name="Normal 8 6 2 9" xfId="20034" xr:uid="{788B07B7-B617-4C26-8957-6DAD24A8D4C5}"/>
    <cellStyle name="Normal 8 6 3" xfId="20035" xr:uid="{9B33E398-80A6-44DC-9410-AA790F1C1D25}"/>
    <cellStyle name="Normal 8 6 3 10" xfId="20036" xr:uid="{2BF93E66-EEF8-41EF-9617-8712CEA9628D}"/>
    <cellStyle name="Normal 8 6 3 11" xfId="20037" xr:uid="{29F28296-811F-4D90-BCEF-F09278942D23}"/>
    <cellStyle name="Normal 8 6 3 2" xfId="20038" xr:uid="{6210CE7D-C949-42AA-B0EE-CD0368387415}"/>
    <cellStyle name="Normal 8 6 3 2 2" xfId="20039" xr:uid="{7E8CF383-7B0B-4F56-B898-B6DD8BB773FA}"/>
    <cellStyle name="Normal 8 6 3 2 2 2" xfId="20040" xr:uid="{F673B04C-DF3B-4414-8DD4-768CE4F71BBD}"/>
    <cellStyle name="Normal 8 6 3 2 3" xfId="20041" xr:uid="{AC0473CC-9461-44A0-8D55-EE15781FDB1A}"/>
    <cellStyle name="Normal 8 6 3 2 4" xfId="20042" xr:uid="{38C2ED2A-E88E-4DEA-9237-D9BBF966243E}"/>
    <cellStyle name="Normal 8 6 3 2 5" xfId="20043" xr:uid="{D6ECFD0C-725D-4D8B-AD86-A4655B9F86D4}"/>
    <cellStyle name="Normal 8 6 3 3" xfId="20044" xr:uid="{3E624980-C34E-4A46-9338-0DA35BFCFFB0}"/>
    <cellStyle name="Normal 8 6 3 3 2" xfId="20045" xr:uid="{0D9F1EB8-E44A-4743-BFF1-738FA28B172B}"/>
    <cellStyle name="Normal 8 6 3 4" xfId="20046" xr:uid="{C00E5C2F-AF1E-4DD7-BE4C-6471977F4D4A}"/>
    <cellStyle name="Normal 8 6 3 5" xfId="20047" xr:uid="{5BEE7A56-B129-46BC-B659-B1B4F6D8020E}"/>
    <cellStyle name="Normal 8 6 3 6" xfId="20048" xr:uid="{6F70C8F0-B3DE-4030-8676-29D899E6095F}"/>
    <cellStyle name="Normal 8 6 3 7" xfId="20049" xr:uid="{02856E1F-6FE6-4202-8749-9FDD39E8C909}"/>
    <cellStyle name="Normal 8 6 3 8" xfId="20050" xr:uid="{9C0C06CB-1A93-4C97-BA46-29BBA1FFD5BB}"/>
    <cellStyle name="Normal 8 6 3 9" xfId="20051" xr:uid="{842FC0BE-9CAB-4DC2-AF3F-E0B4E284E642}"/>
    <cellStyle name="Normal 8 6 4" xfId="20052" xr:uid="{6D447BA1-9E85-423D-B3B7-CD27BA500478}"/>
    <cellStyle name="Normal 8 6 4 2" xfId="20053" xr:uid="{A41BF984-2BC4-4112-9D56-C41FC5308AFB}"/>
    <cellStyle name="Normal 8 6 4 2 2" xfId="20054" xr:uid="{A1148950-79ED-433C-BC0D-052A7A241A7A}"/>
    <cellStyle name="Normal 8 6 4 3" xfId="20055" xr:uid="{DBF9DDFB-528B-4776-BB14-AC5CE93F087A}"/>
    <cellStyle name="Normal 8 6 4 4" xfId="20056" xr:uid="{2C3366F4-7AD8-4C44-A42B-B57D03AD35F3}"/>
    <cellStyle name="Normal 8 6 4 5" xfId="20057" xr:uid="{69317A1D-2F18-461D-9862-CD2569182749}"/>
    <cellStyle name="Normal 8 6 5" xfId="20058" xr:uid="{F29FD77D-AEBF-4833-BE12-CDFFFB3FE390}"/>
    <cellStyle name="Normal 8 6 5 2" xfId="20059" xr:uid="{C05F691E-5DDA-4B13-B2D4-A3236DC1ACD0}"/>
    <cellStyle name="Normal 8 6 6" xfId="20060" xr:uid="{94B8EBDE-5589-4664-B65E-77BC49369482}"/>
    <cellStyle name="Normal 8 6 7" xfId="20061" xr:uid="{69274DF3-C960-488B-8368-D82FF4E20827}"/>
    <cellStyle name="Normal 8 6 8" xfId="20062" xr:uid="{2D14BFF6-6339-48A5-BD9D-B2B8664CD1D5}"/>
    <cellStyle name="Normal 8 6 9" xfId="20063" xr:uid="{80125668-939E-4430-82E6-C670BA2AA533}"/>
    <cellStyle name="Normal 8 7" xfId="20064" xr:uid="{AE3A68C1-2484-41FB-8E38-8AC99D489F66}"/>
    <cellStyle name="Normal 8 7 10" xfId="20065" xr:uid="{E437B0FB-5591-4214-AE50-F5023201D1D4}"/>
    <cellStyle name="Normal 8 7 11" xfId="20066" xr:uid="{02EC0297-F3F0-45AC-98B0-23CF015335FD}"/>
    <cellStyle name="Normal 8 7 12" xfId="20067" xr:uid="{196A96B2-A867-4EAA-BD07-9B1DFE67E795}"/>
    <cellStyle name="Normal 8 7 13" xfId="20068" xr:uid="{15514EB9-9966-4B11-897B-F8F3E02EE9C9}"/>
    <cellStyle name="Normal 8 7 14" xfId="20069" xr:uid="{A8E42CB8-8AFF-4822-BF62-F9A05362C27D}"/>
    <cellStyle name="Normal 8 7 2" xfId="20070" xr:uid="{994F71C7-9D92-4A47-A8C9-8D04EB807806}"/>
    <cellStyle name="Normal 8 7 2 10" xfId="20071" xr:uid="{9C4691B1-A362-4635-BA5D-0D7FC4D41359}"/>
    <cellStyle name="Normal 8 7 2 11" xfId="20072" xr:uid="{0069D754-536B-409D-BB24-50BF873F435A}"/>
    <cellStyle name="Normal 8 7 2 12" xfId="20073" xr:uid="{49569063-ABA7-490E-BE14-CB2EA4DA3255}"/>
    <cellStyle name="Normal 8 7 2 13" xfId="20074" xr:uid="{C1A81A22-2B12-4F9C-917A-90917D382AC7}"/>
    <cellStyle name="Normal 8 7 2 2" xfId="20075" xr:uid="{E7686F02-61CE-4A2E-9CEE-BFE92B223CE0}"/>
    <cellStyle name="Normal 8 7 2 2 10" xfId="20076" xr:uid="{E31B5A0E-D258-4603-B006-507C53C8530F}"/>
    <cellStyle name="Normal 8 7 2 2 11" xfId="20077" xr:uid="{A5BB857E-73EB-4807-9496-8AC254018E9F}"/>
    <cellStyle name="Normal 8 7 2 2 2" xfId="20078" xr:uid="{21DBF267-EA63-4573-98BE-C52572E8E827}"/>
    <cellStyle name="Normal 8 7 2 2 2 2" xfId="20079" xr:uid="{52C70575-8F5A-43F8-9C91-266FF062A059}"/>
    <cellStyle name="Normal 8 7 2 2 2 2 2" xfId="20080" xr:uid="{17DE1D60-655C-4ACE-A0AE-768D20E56289}"/>
    <cellStyle name="Normal 8 7 2 2 2 3" xfId="20081" xr:uid="{CF31E555-E893-4040-AB72-217EFE4B1C9A}"/>
    <cellStyle name="Normal 8 7 2 2 2 4" xfId="20082" xr:uid="{661990B4-D1C2-407B-AD2E-EB47C40FA961}"/>
    <cellStyle name="Normal 8 7 2 2 2 5" xfId="20083" xr:uid="{B870F3CD-5B75-4FBE-BD7E-28E6FF2F1739}"/>
    <cellStyle name="Normal 8 7 2 2 3" xfId="20084" xr:uid="{0637B7EC-000B-437F-9F51-2009E15511EB}"/>
    <cellStyle name="Normal 8 7 2 2 3 2" xfId="20085" xr:uid="{9278232F-0931-49F5-910C-F05B13E8DD8F}"/>
    <cellStyle name="Normal 8 7 2 2 4" xfId="20086" xr:uid="{56011507-2ED8-4367-B9BD-D502429A086B}"/>
    <cellStyle name="Normal 8 7 2 2 5" xfId="20087" xr:uid="{278991BA-7D36-419E-96EA-4AD1962A0221}"/>
    <cellStyle name="Normal 8 7 2 2 6" xfId="20088" xr:uid="{FEAC7DB8-34FC-4EF7-B870-EEDFE5C03BAB}"/>
    <cellStyle name="Normal 8 7 2 2 7" xfId="20089" xr:uid="{D8DF17A5-CF15-4704-8B25-19C58730B92D}"/>
    <cellStyle name="Normal 8 7 2 2 8" xfId="20090" xr:uid="{CA128729-5FD2-4760-8ED6-5D55214642AD}"/>
    <cellStyle name="Normal 8 7 2 2 9" xfId="20091" xr:uid="{DF4B65BC-589E-4DB9-A73B-050C8711595C}"/>
    <cellStyle name="Normal 8 7 2 3" xfId="20092" xr:uid="{4639A671-6CA8-412E-B773-D7BC24511066}"/>
    <cellStyle name="Normal 8 7 2 3 2" xfId="20093" xr:uid="{2F1881F9-F5F7-4340-B0C6-2037A4C93DAB}"/>
    <cellStyle name="Normal 8 7 2 3 2 2" xfId="20094" xr:uid="{FF1925C4-D102-4FE3-B3B7-3EAF1A2D6F94}"/>
    <cellStyle name="Normal 8 7 2 3 3" xfId="20095" xr:uid="{CD939C5B-5666-4957-B98C-62C664791DC9}"/>
    <cellStyle name="Normal 8 7 2 3 4" xfId="20096" xr:uid="{1053E681-F0F1-4E1F-A6BA-FF1C2E6802B7}"/>
    <cellStyle name="Normal 8 7 2 3 5" xfId="20097" xr:uid="{613DEC67-492E-4790-ACDD-3EDD0FAA7226}"/>
    <cellStyle name="Normal 8 7 2 4" xfId="20098" xr:uid="{EC777675-87FD-4D6A-B69C-55F10A26BC71}"/>
    <cellStyle name="Normal 8 7 2 4 2" xfId="20099" xr:uid="{B88D05D3-CADF-4532-BE76-44131A0F5605}"/>
    <cellStyle name="Normal 8 7 2 5" xfId="20100" xr:uid="{1554F157-DAF1-4795-8A37-EC5CAF8F0A59}"/>
    <cellStyle name="Normal 8 7 2 6" xfId="20101" xr:uid="{7DE13030-A9A4-43BE-B0B3-7E50DF337678}"/>
    <cellStyle name="Normal 8 7 2 7" xfId="20102" xr:uid="{D130118F-86BD-4F7F-9F8D-E8D24A3822C7}"/>
    <cellStyle name="Normal 8 7 2 8" xfId="20103" xr:uid="{BDCDA410-4D11-4B96-AE0C-4F7A614C2492}"/>
    <cellStyle name="Normal 8 7 2 9" xfId="20104" xr:uid="{BF6B94BB-B912-4801-8764-CE44A9DB37DB}"/>
    <cellStyle name="Normal 8 7 3" xfId="20105" xr:uid="{205EF39D-F1AF-4C1D-929E-AB118A70BD37}"/>
    <cellStyle name="Normal 8 7 3 10" xfId="20106" xr:uid="{CC856D7C-4C49-4885-AB22-D213B23350AA}"/>
    <cellStyle name="Normal 8 7 3 11" xfId="20107" xr:uid="{CADAE60F-FFD2-42C9-937C-45EC0CB178A8}"/>
    <cellStyle name="Normal 8 7 3 2" xfId="20108" xr:uid="{F409DEE3-5E68-4B80-9553-D7492E84980B}"/>
    <cellStyle name="Normal 8 7 3 2 2" xfId="20109" xr:uid="{410D9FE2-D047-4767-8887-49F6653BF0D0}"/>
    <cellStyle name="Normal 8 7 3 2 2 2" xfId="20110" xr:uid="{2CA716B4-3004-434A-B0E9-A5F0D6D0E8A5}"/>
    <cellStyle name="Normal 8 7 3 2 3" xfId="20111" xr:uid="{9EFF7B23-71AE-4BCD-9ED9-00D74069007A}"/>
    <cellStyle name="Normal 8 7 3 2 4" xfId="20112" xr:uid="{D7C9183A-6435-4F9B-A680-0170803EEF28}"/>
    <cellStyle name="Normal 8 7 3 2 5" xfId="20113" xr:uid="{10FD8DC5-C88C-401C-BC75-007B7104759E}"/>
    <cellStyle name="Normal 8 7 3 3" xfId="20114" xr:uid="{3DB82A68-05CF-45DE-A83F-A35C52615224}"/>
    <cellStyle name="Normal 8 7 3 3 2" xfId="20115" xr:uid="{A0EA8978-0F86-46D9-8036-24AEB732ACF7}"/>
    <cellStyle name="Normal 8 7 3 4" xfId="20116" xr:uid="{C4A95BAD-8D62-4E3C-902E-771B338EB453}"/>
    <cellStyle name="Normal 8 7 3 5" xfId="20117" xr:uid="{B3FB4BF6-98BB-4DC5-94CF-FB11C567A8AA}"/>
    <cellStyle name="Normal 8 7 3 6" xfId="20118" xr:uid="{5EF704B7-CF9D-4213-972E-9EA807BD341E}"/>
    <cellStyle name="Normal 8 7 3 7" xfId="20119" xr:uid="{784D962B-780B-49E2-B4D0-B637AC50A5A6}"/>
    <cellStyle name="Normal 8 7 3 8" xfId="20120" xr:uid="{A2719336-4335-4147-B38A-D1FE214108C8}"/>
    <cellStyle name="Normal 8 7 3 9" xfId="20121" xr:uid="{5DA61C56-22D2-4C17-8401-2688DC05C7DE}"/>
    <cellStyle name="Normal 8 7 4" xfId="20122" xr:uid="{E287B98D-B438-4D9F-9FCE-C79A302599DE}"/>
    <cellStyle name="Normal 8 7 4 2" xfId="20123" xr:uid="{5938925B-95DB-4FCB-A975-5AC16855B584}"/>
    <cellStyle name="Normal 8 7 4 2 2" xfId="20124" xr:uid="{8289CA12-37FA-4DFD-8419-3B1C5D32FE93}"/>
    <cellStyle name="Normal 8 7 4 3" xfId="20125" xr:uid="{7734184E-32E8-47B0-A2EC-9B64338123A3}"/>
    <cellStyle name="Normal 8 7 4 4" xfId="20126" xr:uid="{3279BA20-0B3C-4735-927F-ECB48F066CB3}"/>
    <cellStyle name="Normal 8 7 4 5" xfId="20127" xr:uid="{998602B9-701B-4DE1-90B6-AA074989A20C}"/>
    <cellStyle name="Normal 8 7 5" xfId="20128" xr:uid="{687A367A-AEA7-4D84-8DCB-A6EB18CCAB33}"/>
    <cellStyle name="Normal 8 7 5 2" xfId="20129" xr:uid="{4ED7FB40-CE8D-4DA3-8A6E-8648B41525F3}"/>
    <cellStyle name="Normal 8 7 6" xfId="20130" xr:uid="{61D84184-32EF-40BE-AE68-D17ACAB20738}"/>
    <cellStyle name="Normal 8 7 7" xfId="20131" xr:uid="{4A74CFD5-015A-4581-85D5-E887C10A84D9}"/>
    <cellStyle name="Normal 8 7 8" xfId="20132" xr:uid="{FD5E87EB-6602-4F47-9983-62CA9D3FD139}"/>
    <cellStyle name="Normal 8 7 9" xfId="20133" xr:uid="{26DD7264-28E3-4395-BF87-DA194073AF37}"/>
    <cellStyle name="Normal 8 8" xfId="20134" xr:uid="{A5137851-3763-49B9-843E-31CBC2255571}"/>
    <cellStyle name="Normal 8 8 10" xfId="20135" xr:uid="{6FECF452-43BE-463F-BF4D-65FF53900E87}"/>
    <cellStyle name="Normal 8 8 11" xfId="20136" xr:uid="{C1270ADB-0DA4-497C-A940-AC61221D5D52}"/>
    <cellStyle name="Normal 8 8 12" xfId="20137" xr:uid="{A3B8D6FF-E860-411C-81CE-53DAE7BC533F}"/>
    <cellStyle name="Normal 8 8 13" xfId="20138" xr:uid="{028088A8-D0B2-48F3-ADD7-8575934E2707}"/>
    <cellStyle name="Normal 8 8 14" xfId="20139" xr:uid="{C2C41B46-105F-4D01-B2C3-86A8B6430D39}"/>
    <cellStyle name="Normal 8 8 2" xfId="20140" xr:uid="{E9DAFE6E-B69E-4BB1-85A1-33914FCE19D3}"/>
    <cellStyle name="Normal 8 8 2 10" xfId="20141" xr:uid="{25312B8E-B615-4992-8E49-661E6A845533}"/>
    <cellStyle name="Normal 8 8 2 11" xfId="20142" xr:uid="{E9B8C6DB-7A24-4BCA-8A8A-77CA2A710E3C}"/>
    <cellStyle name="Normal 8 8 2 12" xfId="20143" xr:uid="{BC3800A0-ECC2-4D73-B090-ECF22EC7D89A}"/>
    <cellStyle name="Normal 8 8 2 13" xfId="20144" xr:uid="{33DBA784-C21B-4290-ACA1-8BDCB055F273}"/>
    <cellStyle name="Normal 8 8 2 2" xfId="20145" xr:uid="{B74D0172-8AE4-40F3-9295-890FA00B08DA}"/>
    <cellStyle name="Normal 8 8 2 2 10" xfId="20146" xr:uid="{D64D201D-31BB-4A24-AEE1-663B21E92BF3}"/>
    <cellStyle name="Normal 8 8 2 2 11" xfId="20147" xr:uid="{F6F26AA2-0712-47A9-9B3D-8F7FD6293244}"/>
    <cellStyle name="Normal 8 8 2 2 2" xfId="20148" xr:uid="{4A572A8B-0BE2-4F63-B2F6-3D8536FCA009}"/>
    <cellStyle name="Normal 8 8 2 2 2 2" xfId="20149" xr:uid="{8EA8C1F5-BD35-47DE-B993-39F271DAB6CB}"/>
    <cellStyle name="Normal 8 8 2 2 2 2 2" xfId="20150" xr:uid="{E02C3533-7904-4522-90A0-7F5706AE3E04}"/>
    <cellStyle name="Normal 8 8 2 2 2 3" xfId="20151" xr:uid="{7BF13ECC-066E-4095-82B8-34790E4D18AC}"/>
    <cellStyle name="Normal 8 8 2 2 2 4" xfId="20152" xr:uid="{B667EF50-4F5C-4245-9B5E-301F00D8E2C7}"/>
    <cellStyle name="Normal 8 8 2 2 2 5" xfId="20153" xr:uid="{441B7502-D338-4CF1-853D-D6AEA066A8FA}"/>
    <cellStyle name="Normal 8 8 2 2 3" xfId="20154" xr:uid="{EC0236F2-2A2C-4A58-B007-A97C56B2ED48}"/>
    <cellStyle name="Normal 8 8 2 2 3 2" xfId="20155" xr:uid="{3EE9DA8E-5540-4147-B5BB-7FE64DAB3BC5}"/>
    <cellStyle name="Normal 8 8 2 2 4" xfId="20156" xr:uid="{14F51813-1BA1-476F-9186-8E38BECD9DF2}"/>
    <cellStyle name="Normal 8 8 2 2 5" xfId="20157" xr:uid="{F4921594-7F00-46D3-8DD6-2563909246CF}"/>
    <cellStyle name="Normal 8 8 2 2 6" xfId="20158" xr:uid="{C45F09FA-2067-4485-8116-6814B42F6C66}"/>
    <cellStyle name="Normal 8 8 2 2 7" xfId="20159" xr:uid="{9D32FA11-6C34-4E0A-B7F8-DA84D518295B}"/>
    <cellStyle name="Normal 8 8 2 2 8" xfId="20160" xr:uid="{F398BE41-0473-436E-AD5C-D1C481B6458E}"/>
    <cellStyle name="Normal 8 8 2 2 9" xfId="20161" xr:uid="{EDDA091C-6C6A-43C6-B0B5-409859907B61}"/>
    <cellStyle name="Normal 8 8 2 3" xfId="20162" xr:uid="{EA7DF3FD-7110-4EEC-8D37-3342F193D3F5}"/>
    <cellStyle name="Normal 8 8 2 3 2" xfId="20163" xr:uid="{4C1C8D1D-98B2-4C27-88AD-A69A590147C6}"/>
    <cellStyle name="Normal 8 8 2 3 2 2" xfId="20164" xr:uid="{55DFBA1A-5E6D-4C44-AFB3-D6FC493834C6}"/>
    <cellStyle name="Normal 8 8 2 3 3" xfId="20165" xr:uid="{FEEB7BC9-C8EB-4A12-8800-B4D81AA5980C}"/>
    <cellStyle name="Normal 8 8 2 3 4" xfId="20166" xr:uid="{A421FE14-38E1-4429-8805-4F68B54698A8}"/>
    <cellStyle name="Normal 8 8 2 3 5" xfId="20167" xr:uid="{64F9ADE6-16DE-49E4-AF0A-FBD8E31DF167}"/>
    <cellStyle name="Normal 8 8 2 4" xfId="20168" xr:uid="{5FF468E3-69B7-428C-8926-9F1858BBCB53}"/>
    <cellStyle name="Normal 8 8 2 4 2" xfId="20169" xr:uid="{E8D9BDD8-7516-425E-8C44-191DF43E2F33}"/>
    <cellStyle name="Normal 8 8 2 5" xfId="20170" xr:uid="{E248ECBA-A7CA-4B21-A034-30C9AE5416B6}"/>
    <cellStyle name="Normal 8 8 2 6" xfId="20171" xr:uid="{801E84E0-C287-43F0-85EA-4FC53923C531}"/>
    <cellStyle name="Normal 8 8 2 7" xfId="20172" xr:uid="{ED859FA6-DCEF-4492-B2DF-753A667A7B8F}"/>
    <cellStyle name="Normal 8 8 2 8" xfId="20173" xr:uid="{F963C68B-4278-4A18-8301-BEEE3A81AF5D}"/>
    <cellStyle name="Normal 8 8 2 9" xfId="20174" xr:uid="{2D40E692-8036-451B-BAD7-5795330CB272}"/>
    <cellStyle name="Normal 8 8 3" xfId="20175" xr:uid="{7854163C-818A-47F8-B22E-4818A22E3321}"/>
    <cellStyle name="Normal 8 8 3 10" xfId="20176" xr:uid="{34649471-3ECD-44DC-91B0-E1170B890972}"/>
    <cellStyle name="Normal 8 8 3 11" xfId="20177" xr:uid="{8C54259D-84AA-4023-8572-954E8B772218}"/>
    <cellStyle name="Normal 8 8 3 2" xfId="20178" xr:uid="{15EB0F54-0EA1-4F9B-8969-05B87558CEC1}"/>
    <cellStyle name="Normal 8 8 3 2 2" xfId="20179" xr:uid="{16D806A1-1265-4B19-B5CB-494D4BD2DC01}"/>
    <cellStyle name="Normal 8 8 3 2 2 2" xfId="20180" xr:uid="{0E37B084-FF6B-4C6E-87FF-D16FC029E085}"/>
    <cellStyle name="Normal 8 8 3 2 3" xfId="20181" xr:uid="{9214BE1F-7C4F-4C06-91AE-95E99EF31F7D}"/>
    <cellStyle name="Normal 8 8 3 2 4" xfId="20182" xr:uid="{2D9F5BA8-F08E-4E33-9AB3-1868C6781E55}"/>
    <cellStyle name="Normal 8 8 3 2 5" xfId="20183" xr:uid="{83EA8533-759F-450C-B9EE-C16F1E06AC65}"/>
    <cellStyle name="Normal 8 8 3 3" xfId="20184" xr:uid="{1C0DA15D-12D5-4549-9D67-90C6C8BDF75A}"/>
    <cellStyle name="Normal 8 8 3 3 2" xfId="20185" xr:uid="{5990AC62-D214-49B4-BC37-2FBDDEF35B5C}"/>
    <cellStyle name="Normal 8 8 3 4" xfId="20186" xr:uid="{EBC79354-A423-4C42-96B2-5CCAA53C3329}"/>
    <cellStyle name="Normal 8 8 3 5" xfId="20187" xr:uid="{E70BE5DE-6A66-476C-BDF1-7CBCE1D6DFE7}"/>
    <cellStyle name="Normal 8 8 3 6" xfId="20188" xr:uid="{ECEAE3C9-9219-4E15-917D-D10D955F2173}"/>
    <cellStyle name="Normal 8 8 3 7" xfId="20189" xr:uid="{C4E30021-7822-46B7-9F44-5AC2E0D77BCA}"/>
    <cellStyle name="Normal 8 8 3 8" xfId="20190" xr:uid="{DDE25AC6-667A-4707-8601-415FFB54DC95}"/>
    <cellStyle name="Normal 8 8 3 9" xfId="20191" xr:uid="{263A2A83-72B5-41F3-89CB-097FE65371D7}"/>
    <cellStyle name="Normal 8 8 4" xfId="20192" xr:uid="{C38F8C25-3BE6-49A2-A7AC-37B8FB9A3391}"/>
    <cellStyle name="Normal 8 8 4 2" xfId="20193" xr:uid="{8530C96E-E840-4ADC-8FF5-EDD5F55AE280}"/>
    <cellStyle name="Normal 8 8 4 2 2" xfId="20194" xr:uid="{CF3459BE-6FAE-41C5-B682-051C1B1FAB32}"/>
    <cellStyle name="Normal 8 8 4 3" xfId="20195" xr:uid="{262F8D6F-AF95-4761-8E02-D33169E97DBE}"/>
    <cellStyle name="Normal 8 8 4 4" xfId="20196" xr:uid="{E9D695B5-5B28-4AB2-9DC0-69A41541FD66}"/>
    <cellStyle name="Normal 8 8 4 5" xfId="20197" xr:uid="{6C6DEE13-BEEE-42EC-8B3B-12594B566D61}"/>
    <cellStyle name="Normal 8 8 5" xfId="20198" xr:uid="{AF62F11C-CDC9-4D97-844D-562FA1C8DE4C}"/>
    <cellStyle name="Normal 8 8 5 2" xfId="20199" xr:uid="{C5C8D6FE-A9E2-4C73-8A75-AC2471FC0D91}"/>
    <cellStyle name="Normal 8 8 6" xfId="20200" xr:uid="{3C2384BE-F9B3-44B0-9E0B-C4F0216F3FCA}"/>
    <cellStyle name="Normal 8 8 7" xfId="20201" xr:uid="{F45AFAC2-51EE-4BFF-87E3-00650B35533F}"/>
    <cellStyle name="Normal 8 8 8" xfId="20202" xr:uid="{B8A69ABC-66FA-4BCA-B183-3B418B2A9F72}"/>
    <cellStyle name="Normal 8 8 9" xfId="20203" xr:uid="{AF34A1AD-40B3-4908-8D98-AD04BAA4CAD0}"/>
    <cellStyle name="Normal 8 9" xfId="20204" xr:uid="{BFDA201E-5955-46B7-9E7F-2734835E3CF5}"/>
    <cellStyle name="Normal 8 9 10" xfId="20205" xr:uid="{1FD687E8-AC06-4751-AA1D-D30C82912F76}"/>
    <cellStyle name="Normal 8 9 11" xfId="20206" xr:uid="{3502EDD9-79DF-4017-B582-21741A3271FF}"/>
    <cellStyle name="Normal 8 9 12" xfId="20207" xr:uid="{D1906664-F8E5-460A-8AB6-3D6A1DD15159}"/>
    <cellStyle name="Normal 8 9 13" xfId="20208" xr:uid="{E530EA4E-A4B3-4686-9EE1-AC48E487F0BA}"/>
    <cellStyle name="Normal 8 9 14" xfId="20209" xr:uid="{1321C430-DFA6-4BBC-B92F-9A4B32DE7B49}"/>
    <cellStyle name="Normal 8 9 2" xfId="20210" xr:uid="{E7039287-5BE6-41D4-88AC-E2DE04932732}"/>
    <cellStyle name="Normal 8 9 2 10" xfId="20211" xr:uid="{CACF21E7-7D1C-41AD-A3B6-AA355908AECF}"/>
    <cellStyle name="Normal 8 9 2 11" xfId="20212" xr:uid="{ADC7316A-85A6-401D-BEB5-C3E71A1458D2}"/>
    <cellStyle name="Normal 8 9 2 12" xfId="20213" xr:uid="{FFB5A0B7-4C55-48E5-B021-4098B79CD098}"/>
    <cellStyle name="Normal 8 9 2 13" xfId="20214" xr:uid="{C33A7159-A511-4C03-AFB8-B972A00B9452}"/>
    <cellStyle name="Normal 8 9 2 2" xfId="20215" xr:uid="{D7156709-5E3A-4CD2-84A6-C30B9E26B16F}"/>
    <cellStyle name="Normal 8 9 2 2 10" xfId="20216" xr:uid="{AB0F0127-24F0-4EE3-B70A-8659FA4B7A5C}"/>
    <cellStyle name="Normal 8 9 2 2 11" xfId="20217" xr:uid="{42FD0F33-AFAE-4101-AF3B-70E936053287}"/>
    <cellStyle name="Normal 8 9 2 2 2" xfId="20218" xr:uid="{919988F0-103D-490F-949B-AB620606ACD2}"/>
    <cellStyle name="Normal 8 9 2 2 2 2" xfId="20219" xr:uid="{C6010194-9CB8-4C21-AC9E-533A64DC57FB}"/>
    <cellStyle name="Normal 8 9 2 2 2 2 2" xfId="20220" xr:uid="{0B6F05E8-F1D4-43ED-94FF-CADC3F853112}"/>
    <cellStyle name="Normal 8 9 2 2 2 3" xfId="20221" xr:uid="{1BC87486-E436-4DDA-9FFA-9A3D3C519F8F}"/>
    <cellStyle name="Normal 8 9 2 2 2 4" xfId="20222" xr:uid="{E13D0309-2EBC-4875-9C20-1A0621002AAA}"/>
    <cellStyle name="Normal 8 9 2 2 2 5" xfId="20223" xr:uid="{CCC67EF7-5382-4E07-A366-D078AD844346}"/>
    <cellStyle name="Normal 8 9 2 2 3" xfId="20224" xr:uid="{3BB3771D-D10F-48A6-A441-68C483328610}"/>
    <cellStyle name="Normal 8 9 2 2 3 2" xfId="20225" xr:uid="{7985EB58-F9F8-4280-804C-8BF3761874B3}"/>
    <cellStyle name="Normal 8 9 2 2 4" xfId="20226" xr:uid="{D35CE9CC-748D-4A2A-9005-3C3355822CBE}"/>
    <cellStyle name="Normal 8 9 2 2 5" xfId="20227" xr:uid="{8E8B5DB1-4A31-45AE-918D-79506A7BE4AD}"/>
    <cellStyle name="Normal 8 9 2 2 6" xfId="20228" xr:uid="{62811E6A-F69B-4205-9528-1AC7F21D9EAE}"/>
    <cellStyle name="Normal 8 9 2 2 7" xfId="20229" xr:uid="{36D21EB6-07AB-4E25-BBFA-E7D378328157}"/>
    <cellStyle name="Normal 8 9 2 2 8" xfId="20230" xr:uid="{1F9B06D7-1AFE-41CE-A5D1-4ED7ECB60B38}"/>
    <cellStyle name="Normal 8 9 2 2 9" xfId="20231" xr:uid="{13DD1104-4BBD-4912-A279-F9A6E6472C05}"/>
    <cellStyle name="Normal 8 9 2 3" xfId="20232" xr:uid="{3A895A72-5620-4E76-82CE-E53265D333BA}"/>
    <cellStyle name="Normal 8 9 2 3 2" xfId="20233" xr:uid="{2B78DDAA-7CEE-439A-9322-E75582372778}"/>
    <cellStyle name="Normal 8 9 2 3 2 2" xfId="20234" xr:uid="{C4B64473-AF5C-4AFD-83F6-0D50B00F101D}"/>
    <cellStyle name="Normal 8 9 2 3 3" xfId="20235" xr:uid="{D0C8D4C0-E313-4837-AC15-0794DB01A66F}"/>
    <cellStyle name="Normal 8 9 2 3 4" xfId="20236" xr:uid="{62312E0D-CAD6-46B1-997A-1E61540DB079}"/>
    <cellStyle name="Normal 8 9 2 3 5" xfId="20237" xr:uid="{9A3E9787-7780-4FDF-96DE-EF6D25A1A734}"/>
    <cellStyle name="Normal 8 9 2 4" xfId="20238" xr:uid="{8B81E9F8-0F97-458A-B659-7122F589D1DC}"/>
    <cellStyle name="Normal 8 9 2 4 2" xfId="20239" xr:uid="{112E7C59-FF94-4817-A91E-9FCB4B77AC32}"/>
    <cellStyle name="Normal 8 9 2 5" xfId="20240" xr:uid="{520B372E-60DD-4544-B420-C7607F39A6F9}"/>
    <cellStyle name="Normal 8 9 2 6" xfId="20241" xr:uid="{A9C2F5C3-0A38-4CBF-AD65-F491AB4E3817}"/>
    <cellStyle name="Normal 8 9 2 7" xfId="20242" xr:uid="{10350F26-6F5B-436B-ACE6-A2005625C8BD}"/>
    <cellStyle name="Normal 8 9 2 8" xfId="20243" xr:uid="{79F28371-5E12-4F28-A8F5-192D16B9E3BB}"/>
    <cellStyle name="Normal 8 9 2 9" xfId="20244" xr:uid="{58C1E26C-0B5B-4191-B41D-2D1D0CF01549}"/>
    <cellStyle name="Normal 8 9 3" xfId="20245" xr:uid="{FAB01B34-584E-4DD0-8F7C-E20ADC4B3CD1}"/>
    <cellStyle name="Normal 8 9 3 10" xfId="20246" xr:uid="{ACE95D4E-F364-49EA-AE67-7CD9267B7F2E}"/>
    <cellStyle name="Normal 8 9 3 11" xfId="20247" xr:uid="{3B3C004F-2C1B-4B4F-9805-3259E75A0260}"/>
    <cellStyle name="Normal 8 9 3 2" xfId="20248" xr:uid="{3DBCD7E2-512B-4EA7-9BE3-4C0903437DFB}"/>
    <cellStyle name="Normal 8 9 3 2 2" xfId="20249" xr:uid="{C963853D-9DB7-4A56-A152-761173D2FA45}"/>
    <cellStyle name="Normal 8 9 3 2 2 2" xfId="20250" xr:uid="{ABF1E73E-3B52-41E5-8A6D-A2B29D075C10}"/>
    <cellStyle name="Normal 8 9 3 2 3" xfId="20251" xr:uid="{B24D4CA3-D195-4AFE-9082-AB4548E0AE20}"/>
    <cellStyle name="Normal 8 9 3 2 4" xfId="20252" xr:uid="{0372C068-CAA6-40F6-B499-D0F8D8C35065}"/>
    <cellStyle name="Normal 8 9 3 2 5" xfId="20253" xr:uid="{2CF68A0D-B0AC-409A-B8C7-817529E4206B}"/>
    <cellStyle name="Normal 8 9 3 3" xfId="20254" xr:uid="{E1860F31-56B7-41A1-9D84-E1827E378E82}"/>
    <cellStyle name="Normal 8 9 3 3 2" xfId="20255" xr:uid="{CCEB2F24-51EB-420B-8BE8-5648931418BF}"/>
    <cellStyle name="Normal 8 9 3 4" xfId="20256" xr:uid="{BCC26544-81E4-49C2-9E45-C9C03299708C}"/>
    <cellStyle name="Normal 8 9 3 5" xfId="20257" xr:uid="{C02891FC-8729-4ABF-BCF2-DFA84F9D9933}"/>
    <cellStyle name="Normal 8 9 3 6" xfId="20258" xr:uid="{64A4C86C-E6B4-47FE-9242-D386274C588A}"/>
    <cellStyle name="Normal 8 9 3 7" xfId="20259" xr:uid="{EA108459-BE62-4C85-BE8E-D4BB39103848}"/>
    <cellStyle name="Normal 8 9 3 8" xfId="20260" xr:uid="{014639F3-FCD3-4699-9223-47C027340CA4}"/>
    <cellStyle name="Normal 8 9 3 9" xfId="20261" xr:uid="{7CB820F1-B2F8-49E2-9717-C6DC65362913}"/>
    <cellStyle name="Normal 8 9 4" xfId="20262" xr:uid="{9907FABE-84A9-4C2B-BC6B-82A6EA950F40}"/>
    <cellStyle name="Normal 8 9 4 2" xfId="20263" xr:uid="{D5F9D585-9796-4AF1-A7C8-450A8C59F0EB}"/>
    <cellStyle name="Normal 8 9 4 2 2" xfId="20264" xr:uid="{2C056BD6-5CE4-4E4D-8A85-19372E8A44A4}"/>
    <cellStyle name="Normal 8 9 4 3" xfId="20265" xr:uid="{5C659AE7-20E6-47A0-BCF0-230F2A30E0B1}"/>
    <cellStyle name="Normal 8 9 4 4" xfId="20266" xr:uid="{9A20925A-4E50-409B-90A5-6B475BBF4250}"/>
    <cellStyle name="Normal 8 9 4 5" xfId="20267" xr:uid="{83EEB148-BC13-4774-B07B-D8AA16FB0787}"/>
    <cellStyle name="Normal 8 9 5" xfId="20268" xr:uid="{57F8617A-5926-48BC-A8C3-DFEC10548E88}"/>
    <cellStyle name="Normal 8 9 5 2" xfId="20269" xr:uid="{BBBC64F6-26EC-4805-AE92-E1D05161B267}"/>
    <cellStyle name="Normal 8 9 6" xfId="20270" xr:uid="{67F58257-F3AE-4F2D-8FF5-921380D4B214}"/>
    <cellStyle name="Normal 8 9 7" xfId="20271" xr:uid="{36A6D9CD-EA31-4E68-8D47-972C55CA1958}"/>
    <cellStyle name="Normal 8 9 8" xfId="20272" xr:uid="{9F61535F-158D-40B2-A1BC-2FFC342735AB}"/>
    <cellStyle name="Normal 8 9 9" xfId="20273" xr:uid="{EF9A90E7-2A92-4898-9686-23566F99A0AE}"/>
    <cellStyle name="Normal 80" xfId="20274" xr:uid="{641F9C20-165C-428B-9077-7DE034097144}"/>
    <cellStyle name="Normal 81" xfId="20275" xr:uid="{37A288E5-ECD4-4E75-8923-AF0B420935BA}"/>
    <cellStyle name="Normal 82" xfId="20276" xr:uid="{EAEC308C-4913-48EE-92C0-1855FEE4FB0E}"/>
    <cellStyle name="Normal 83" xfId="20277" xr:uid="{1CE86360-B8DA-46B0-B6AC-58CB50DEFEC3}"/>
    <cellStyle name="Normal 84" xfId="20278" xr:uid="{2D9C99E9-EC80-4CC7-A1DE-89EBA1DC9704}"/>
    <cellStyle name="Normal 85" xfId="20279" xr:uid="{DC7D02B5-F892-4218-9284-A7373E5E61A8}"/>
    <cellStyle name="Normal 86" xfId="20280" xr:uid="{60864076-D11C-4B37-9D11-F522F1D9FEDA}"/>
    <cellStyle name="Normal 87" xfId="20281" xr:uid="{3A723135-424E-4359-A4A0-560792592906}"/>
    <cellStyle name="Normal 88" xfId="20282" xr:uid="{6C4AE37B-48DC-4098-B9B9-2ECC5D2F3BD1}"/>
    <cellStyle name="Normal 89" xfId="20283" xr:uid="{D3B5EDEF-1295-4AF6-9BD2-44747FF99F8E}"/>
    <cellStyle name="Normal 9" xfId="20284" xr:uid="{6E79FE4B-35F9-4DD8-B419-8BBD0381A69B}"/>
    <cellStyle name="Normal 9 10" xfId="20285" xr:uid="{66EDB6C7-CDEB-4BBA-BC80-93FD4B902842}"/>
    <cellStyle name="Normal 9 10 10" xfId="20286" xr:uid="{5512E435-BE62-4ACD-969B-9602214986D1}"/>
    <cellStyle name="Normal 9 10 11" xfId="20287" xr:uid="{528D7C0C-A40E-4D51-9418-65184D42E850}"/>
    <cellStyle name="Normal 9 10 12" xfId="20288" xr:uid="{C8A27C72-18C5-4E42-8DBD-453DCF110A4B}"/>
    <cellStyle name="Normal 9 10 13" xfId="20289" xr:uid="{660E6C00-1E40-49E2-8AFF-F29B29A2AEB7}"/>
    <cellStyle name="Normal 9 10 14" xfId="20290" xr:uid="{71D46DC8-EF55-4804-8811-2787CCD128C6}"/>
    <cellStyle name="Normal 9 10 2" xfId="20291" xr:uid="{292CCAD2-2E81-46AF-AFE0-D0E3906DD8CB}"/>
    <cellStyle name="Normal 9 10 2 10" xfId="20292" xr:uid="{ED6B1A36-88AD-441A-BA81-E3E3FD9F42FB}"/>
    <cellStyle name="Normal 9 10 2 11" xfId="20293" xr:uid="{8A58AE19-F0EC-4DA2-96C5-3C95014134BE}"/>
    <cellStyle name="Normal 9 10 2 12" xfId="20294" xr:uid="{83CE128B-E501-4464-83C4-D1630F084E7E}"/>
    <cellStyle name="Normal 9 10 2 13" xfId="20295" xr:uid="{7A186B2F-6073-4116-979B-F435DB6C82C5}"/>
    <cellStyle name="Normal 9 10 2 2" xfId="20296" xr:uid="{FA4C1AEE-8BFD-4ADF-8FCB-07F09C256897}"/>
    <cellStyle name="Normal 9 10 2 2 10" xfId="20297" xr:uid="{DF6D1B05-2F31-4320-91A7-5676EBEC75C1}"/>
    <cellStyle name="Normal 9 10 2 2 11" xfId="20298" xr:uid="{676B9AC2-1372-482A-BD97-22E9911537B5}"/>
    <cellStyle name="Normal 9 10 2 2 2" xfId="20299" xr:uid="{8CE6C330-7ECB-458A-A2FA-3568494331E5}"/>
    <cellStyle name="Normal 9 10 2 2 2 2" xfId="20300" xr:uid="{4E2C867A-0E38-4D83-95B5-DC476F141F33}"/>
    <cellStyle name="Normal 9 10 2 2 2 2 2" xfId="20301" xr:uid="{5F8358B5-2598-4B39-A9C3-E24198996DA2}"/>
    <cellStyle name="Normal 9 10 2 2 2 3" xfId="20302" xr:uid="{A03CF526-0D8D-4354-9115-D9843E252181}"/>
    <cellStyle name="Normal 9 10 2 2 2 4" xfId="20303" xr:uid="{6D7C717F-4409-433D-B51D-153812C79C16}"/>
    <cellStyle name="Normal 9 10 2 2 2 5" xfId="20304" xr:uid="{F0ED0FF2-2520-4B09-A796-080329162A82}"/>
    <cellStyle name="Normal 9 10 2 2 3" xfId="20305" xr:uid="{FEE8B62D-9C98-4FE0-A357-8254C9B7D1C2}"/>
    <cellStyle name="Normal 9 10 2 2 3 2" xfId="20306" xr:uid="{53A8A478-9371-46CB-A2FE-846BBD2C9699}"/>
    <cellStyle name="Normal 9 10 2 2 4" xfId="20307" xr:uid="{62D759F7-4673-46C5-B685-DC2CE3A29D7B}"/>
    <cellStyle name="Normal 9 10 2 2 5" xfId="20308" xr:uid="{D3D66A03-0F2E-4859-990D-A6C012D2F783}"/>
    <cellStyle name="Normal 9 10 2 2 6" xfId="20309" xr:uid="{95A9A5E0-CB67-4410-B4EC-5DB932B4C58B}"/>
    <cellStyle name="Normal 9 10 2 2 7" xfId="20310" xr:uid="{A439931F-1508-4E66-8C43-6A567F7504C7}"/>
    <cellStyle name="Normal 9 10 2 2 8" xfId="20311" xr:uid="{8524CB8B-FC22-4DEC-87F8-89F33AC588E0}"/>
    <cellStyle name="Normal 9 10 2 2 9" xfId="20312" xr:uid="{4C24895C-F967-4045-8758-0579D4AE1687}"/>
    <cellStyle name="Normal 9 10 2 3" xfId="20313" xr:uid="{4F6B4ACB-18AF-4B63-9851-F00256FBE7CA}"/>
    <cellStyle name="Normal 9 10 2 3 2" xfId="20314" xr:uid="{2BF2A507-5B2D-43EF-AA5A-CD099367E18D}"/>
    <cellStyle name="Normal 9 10 2 3 2 2" xfId="20315" xr:uid="{C4134859-5F5A-462E-AEE9-6D48C86CD029}"/>
    <cellStyle name="Normal 9 10 2 3 3" xfId="20316" xr:uid="{42D327A6-43FF-408C-93C5-1AD087A217F0}"/>
    <cellStyle name="Normal 9 10 2 3 4" xfId="20317" xr:uid="{C03B0125-7DBF-490B-9C61-454F6FDD15DA}"/>
    <cellStyle name="Normal 9 10 2 3 5" xfId="20318" xr:uid="{E9033C77-57E7-46E7-9862-B2208A8C45C3}"/>
    <cellStyle name="Normal 9 10 2 4" xfId="20319" xr:uid="{45F28AF1-1F5C-4CBB-B17B-E0733CA3D942}"/>
    <cellStyle name="Normal 9 10 2 4 2" xfId="20320" xr:uid="{64CBB582-3BCA-4B52-842C-2B43983942BB}"/>
    <cellStyle name="Normal 9 10 2 5" xfId="20321" xr:uid="{C422A0F8-3A83-4622-AEB2-FA07A57F6DFD}"/>
    <cellStyle name="Normal 9 10 2 6" xfId="20322" xr:uid="{B442EE93-2259-48C5-95E9-FF6EFF0C3A3C}"/>
    <cellStyle name="Normal 9 10 2 7" xfId="20323" xr:uid="{A23D435F-2F44-4985-B1D5-B0FD2BF9F833}"/>
    <cellStyle name="Normal 9 10 2 8" xfId="20324" xr:uid="{F43BB25D-938C-402A-9331-D97E164AB143}"/>
    <cellStyle name="Normal 9 10 2 9" xfId="20325" xr:uid="{C30AC3C6-506C-4A02-B490-95B28EA572EB}"/>
    <cellStyle name="Normal 9 10 3" xfId="20326" xr:uid="{C53EC649-A3AA-4BF6-A0A6-038A1D3423D9}"/>
    <cellStyle name="Normal 9 10 3 10" xfId="20327" xr:uid="{45852CF2-7488-4FB0-A22A-E639A72F4A83}"/>
    <cellStyle name="Normal 9 10 3 11" xfId="20328" xr:uid="{7E2B6956-8085-4941-B938-E954094B0B20}"/>
    <cellStyle name="Normal 9 10 3 2" xfId="20329" xr:uid="{35E074BB-FA86-4800-9078-43A4FA0170B5}"/>
    <cellStyle name="Normal 9 10 3 2 2" xfId="20330" xr:uid="{778C2F72-EADE-43DE-9DAE-D7AF5656C09D}"/>
    <cellStyle name="Normal 9 10 3 2 2 2" xfId="20331" xr:uid="{43F5AFEE-CA45-4928-A9D9-CD3E163EA56A}"/>
    <cellStyle name="Normal 9 10 3 2 3" xfId="20332" xr:uid="{D83A3652-1299-45B7-87D9-3B9B0A439F85}"/>
    <cellStyle name="Normal 9 10 3 2 4" xfId="20333" xr:uid="{31BEDA0D-ECC7-4A1B-B3CD-B965F611E724}"/>
    <cellStyle name="Normal 9 10 3 2 5" xfId="20334" xr:uid="{A9060511-CCA2-4D4F-9E80-B3C6C32BCF5D}"/>
    <cellStyle name="Normal 9 10 3 3" xfId="20335" xr:uid="{687E243F-72F5-4D53-B4BE-F31C7C440002}"/>
    <cellStyle name="Normal 9 10 3 3 2" xfId="20336" xr:uid="{B25B39E5-46C0-4476-8AA4-3FED2FE072FD}"/>
    <cellStyle name="Normal 9 10 3 4" xfId="20337" xr:uid="{02522FD5-C85E-4C6D-B40E-67A0FB4583FE}"/>
    <cellStyle name="Normal 9 10 3 5" xfId="20338" xr:uid="{C750E8D5-E148-42E9-A544-DCB31A71CBD1}"/>
    <cellStyle name="Normal 9 10 3 6" xfId="20339" xr:uid="{B21A8315-7C27-4CA5-98CF-ADB4DCAAFD03}"/>
    <cellStyle name="Normal 9 10 3 7" xfId="20340" xr:uid="{14A6B24B-E433-41D2-9C58-FE917A283768}"/>
    <cellStyle name="Normal 9 10 3 8" xfId="20341" xr:uid="{F33AF421-5DAE-4AC2-A705-4AB9121CA0AF}"/>
    <cellStyle name="Normal 9 10 3 9" xfId="20342" xr:uid="{8FAD6438-674C-4416-9976-9CEB4CE5844D}"/>
    <cellStyle name="Normal 9 10 4" xfId="20343" xr:uid="{E8CDC350-267D-490C-97E8-CD61BD0D82C8}"/>
    <cellStyle name="Normal 9 10 4 2" xfId="20344" xr:uid="{066F0833-2660-45B6-A75E-6D1C2D2E7059}"/>
    <cellStyle name="Normal 9 10 4 2 2" xfId="20345" xr:uid="{B1D4F8EA-8C9B-4C4C-BCF9-4D41F8F32A71}"/>
    <cellStyle name="Normal 9 10 4 3" xfId="20346" xr:uid="{5E719126-E40B-4593-BFAF-5D7D484C1604}"/>
    <cellStyle name="Normal 9 10 4 4" xfId="20347" xr:uid="{23B176FF-56CF-4F6E-B4C2-CFCDEE6D29D5}"/>
    <cellStyle name="Normal 9 10 4 5" xfId="20348" xr:uid="{9FFEFEF9-B50E-4959-8437-D98E188B2A76}"/>
    <cellStyle name="Normal 9 10 5" xfId="20349" xr:uid="{D819CC18-4F15-466F-9131-E38EB83F56F3}"/>
    <cellStyle name="Normal 9 10 5 2" xfId="20350" xr:uid="{306D0A64-A922-4C6D-BAA0-8EFDC842C01D}"/>
    <cellStyle name="Normal 9 10 6" xfId="20351" xr:uid="{7DAD4FEC-0CFA-434D-A813-D5FBA3C45D35}"/>
    <cellStyle name="Normal 9 10 7" xfId="20352" xr:uid="{30E1FE52-D88D-4E0C-A281-5F3C0EEC3664}"/>
    <cellStyle name="Normal 9 10 8" xfId="20353" xr:uid="{9B5E6AEC-9F99-415B-A194-3930FEDF6F8A}"/>
    <cellStyle name="Normal 9 10 9" xfId="20354" xr:uid="{2298244A-508E-424E-8383-80700C2D1893}"/>
    <cellStyle name="Normal 9 11" xfId="20355" xr:uid="{739B5E3E-08B8-4DEB-8CEF-2E0652DA969E}"/>
    <cellStyle name="Normal 9 11 10" xfId="20356" xr:uid="{4575D410-2F47-4575-84A9-F0D9FCB9BCBF}"/>
    <cellStyle name="Normal 9 11 11" xfId="20357" xr:uid="{439D2559-2D11-4376-8D2F-C5D59080B69D}"/>
    <cellStyle name="Normal 9 11 12" xfId="20358" xr:uid="{C46E6CE4-EA74-4E74-A21D-52C52B5BE333}"/>
    <cellStyle name="Normal 9 11 13" xfId="20359" xr:uid="{99704A90-E6F7-4B94-A0DA-01760D4BB929}"/>
    <cellStyle name="Normal 9 11 14" xfId="20360" xr:uid="{DAA57CA8-F2C3-4A82-8A7F-8B41E7490BB4}"/>
    <cellStyle name="Normal 9 11 2" xfId="20361" xr:uid="{062A8A4B-1640-4E4D-A351-A5524DEB25D1}"/>
    <cellStyle name="Normal 9 11 2 10" xfId="20362" xr:uid="{ACFDE522-8016-4D3A-BC6E-BB8E9F0522EA}"/>
    <cellStyle name="Normal 9 11 2 11" xfId="20363" xr:uid="{6D18413B-32E1-4CC2-8591-D060882319F4}"/>
    <cellStyle name="Normal 9 11 2 12" xfId="20364" xr:uid="{D608BBF6-300C-4239-897A-55380C3F0149}"/>
    <cellStyle name="Normal 9 11 2 13" xfId="20365" xr:uid="{B50B4280-08CF-4A90-A9AE-455AF9B17C6D}"/>
    <cellStyle name="Normal 9 11 2 2" xfId="20366" xr:uid="{0665F6BC-E9A6-44A4-ACE2-E0CB917139CF}"/>
    <cellStyle name="Normal 9 11 2 2 10" xfId="20367" xr:uid="{4576666A-E81E-4D0B-8473-8601283354DE}"/>
    <cellStyle name="Normal 9 11 2 2 11" xfId="20368" xr:uid="{FE6F5E2D-BF73-444B-A2C0-3D0D80A87624}"/>
    <cellStyle name="Normal 9 11 2 2 2" xfId="20369" xr:uid="{E9420776-B911-418C-B9F5-65748C372DE6}"/>
    <cellStyle name="Normal 9 11 2 2 2 2" xfId="20370" xr:uid="{7D1099A1-334E-48A9-B284-BE42CDB43B0A}"/>
    <cellStyle name="Normal 9 11 2 2 2 2 2" xfId="20371" xr:uid="{F895D62B-DB12-494A-9C89-7F65753A8CAC}"/>
    <cellStyle name="Normal 9 11 2 2 2 3" xfId="20372" xr:uid="{60625DA6-B4D7-4B2B-8CF0-E9F5E04D5CF5}"/>
    <cellStyle name="Normal 9 11 2 2 2 4" xfId="20373" xr:uid="{21F65C75-F8D3-4567-A086-680C23E823FB}"/>
    <cellStyle name="Normal 9 11 2 2 2 5" xfId="20374" xr:uid="{EB8E1050-4F0E-4B9B-8963-E9C2929E7077}"/>
    <cellStyle name="Normal 9 11 2 2 3" xfId="20375" xr:uid="{81A80C14-7BBE-416B-98E5-2438D8B10383}"/>
    <cellStyle name="Normal 9 11 2 2 3 2" xfId="20376" xr:uid="{D0CE3987-FFCD-4A1E-8C71-5AC1700CA145}"/>
    <cellStyle name="Normal 9 11 2 2 4" xfId="20377" xr:uid="{B205F6D9-13B3-4491-B95A-4A17B429A004}"/>
    <cellStyle name="Normal 9 11 2 2 5" xfId="20378" xr:uid="{670D0E5A-E83D-4656-9D46-1C0E87519135}"/>
    <cellStyle name="Normal 9 11 2 2 6" xfId="20379" xr:uid="{AB705009-2BF4-4CB3-A1C5-2993058CDB79}"/>
    <cellStyle name="Normal 9 11 2 2 7" xfId="20380" xr:uid="{EBCDDAC3-CDB6-4BBF-A9E4-8359991CECEA}"/>
    <cellStyle name="Normal 9 11 2 2 8" xfId="20381" xr:uid="{281218FE-AB00-4F72-8B1C-2115BE07C240}"/>
    <cellStyle name="Normal 9 11 2 2 9" xfId="20382" xr:uid="{DB6DA93A-1073-47B8-A66B-ABF670C51504}"/>
    <cellStyle name="Normal 9 11 2 3" xfId="20383" xr:uid="{6FFB3B8E-AEB5-4C5B-90B5-DFED71523DCD}"/>
    <cellStyle name="Normal 9 11 2 3 2" xfId="20384" xr:uid="{F1224FED-E946-43D3-9A85-1FB93270419A}"/>
    <cellStyle name="Normal 9 11 2 3 2 2" xfId="20385" xr:uid="{7F8B75E4-8229-4F8D-9941-B31893D59F12}"/>
    <cellStyle name="Normal 9 11 2 3 3" xfId="20386" xr:uid="{64EF5F54-A84C-43DB-8DF1-A93E4A994381}"/>
    <cellStyle name="Normal 9 11 2 3 4" xfId="20387" xr:uid="{A0E50288-7B13-487D-B6B8-52059A6C222C}"/>
    <cellStyle name="Normal 9 11 2 3 5" xfId="20388" xr:uid="{C1B59856-984E-491E-9240-6099FC606E6D}"/>
    <cellStyle name="Normal 9 11 2 4" xfId="20389" xr:uid="{ED0D8047-1C2D-48FA-BD69-7930E99169C2}"/>
    <cellStyle name="Normal 9 11 2 4 2" xfId="20390" xr:uid="{C91D4A47-67DB-41A2-B47D-0425F727B0AD}"/>
    <cellStyle name="Normal 9 11 2 5" xfId="20391" xr:uid="{368AD01E-DA9F-43A3-91C5-3177289CFFA4}"/>
    <cellStyle name="Normal 9 11 2 6" xfId="20392" xr:uid="{62FEA451-9946-4696-8AF3-6302C285FD08}"/>
    <cellStyle name="Normal 9 11 2 7" xfId="20393" xr:uid="{C7A0C9CA-1A61-44D8-9830-4CD770C78EB9}"/>
    <cellStyle name="Normal 9 11 2 8" xfId="20394" xr:uid="{F7AC74F3-11BA-4820-8F5D-FBEBC9D48A43}"/>
    <cellStyle name="Normal 9 11 2 9" xfId="20395" xr:uid="{84D79E94-1C95-453C-8FAA-CF31BD79961B}"/>
    <cellStyle name="Normal 9 11 3" xfId="20396" xr:uid="{6F273FE0-C4A4-4551-8C3B-796120A1A9DE}"/>
    <cellStyle name="Normal 9 11 3 10" xfId="20397" xr:uid="{92201266-65EF-4ED2-A84B-B1EC6B190BE2}"/>
    <cellStyle name="Normal 9 11 3 11" xfId="20398" xr:uid="{3AF31906-425C-4535-9B3B-FE8B07987539}"/>
    <cellStyle name="Normal 9 11 3 2" xfId="20399" xr:uid="{3682AD62-A6D0-478C-A199-F45C0C2580D3}"/>
    <cellStyle name="Normal 9 11 3 2 2" xfId="20400" xr:uid="{9A0C91FD-A94D-4A8E-8321-FDDD3C3B9C3C}"/>
    <cellStyle name="Normal 9 11 3 2 2 2" xfId="20401" xr:uid="{8C9FCAA3-CF13-46B0-9986-27D30A508016}"/>
    <cellStyle name="Normal 9 11 3 2 3" xfId="20402" xr:uid="{6C316D79-C764-4500-B2EF-1705A12FF476}"/>
    <cellStyle name="Normal 9 11 3 2 4" xfId="20403" xr:uid="{5F55975D-EF0F-4C04-B2BE-2B1DF58DA3FF}"/>
    <cellStyle name="Normal 9 11 3 2 5" xfId="20404" xr:uid="{AB8C340E-46E7-4BDF-A0DF-CADF5F0B26C9}"/>
    <cellStyle name="Normal 9 11 3 3" xfId="20405" xr:uid="{C27B2C98-F05A-4CC1-846D-8FA681E0FB4F}"/>
    <cellStyle name="Normal 9 11 3 3 2" xfId="20406" xr:uid="{89167F6B-5887-461A-9381-0A2A374D48C0}"/>
    <cellStyle name="Normal 9 11 3 4" xfId="20407" xr:uid="{B5A91E14-8A5A-4917-824B-4848A6E7A1FB}"/>
    <cellStyle name="Normal 9 11 3 5" xfId="20408" xr:uid="{8B811DE9-51FA-42C6-A48C-20A73060B54B}"/>
    <cellStyle name="Normal 9 11 3 6" xfId="20409" xr:uid="{A13DABBC-05F8-457F-BDBA-EF44C5B286F1}"/>
    <cellStyle name="Normal 9 11 3 7" xfId="20410" xr:uid="{23C49E87-9926-4DE8-8DC9-1144658B3C2E}"/>
    <cellStyle name="Normal 9 11 3 8" xfId="20411" xr:uid="{34E2C4A5-5D57-49D5-9FBE-FED2B6AD3F21}"/>
    <cellStyle name="Normal 9 11 3 9" xfId="20412" xr:uid="{EF761E85-DAA6-4D54-8349-D09346B47D0D}"/>
    <cellStyle name="Normal 9 11 4" xfId="20413" xr:uid="{9174F930-7707-47A6-B600-20BA008BC3EE}"/>
    <cellStyle name="Normal 9 11 4 2" xfId="20414" xr:uid="{3BF13C38-7E55-450B-897A-63D56DC27399}"/>
    <cellStyle name="Normal 9 11 4 2 2" xfId="20415" xr:uid="{2FFE649E-9ABA-44F8-9BD5-92042B6CF97B}"/>
    <cellStyle name="Normal 9 11 4 3" xfId="20416" xr:uid="{AB0C6D9D-4C05-48CB-92EF-94FDA67D9345}"/>
    <cellStyle name="Normal 9 11 4 4" xfId="20417" xr:uid="{F6A4CCB7-17FD-488A-8C94-18768E02CAF8}"/>
    <cellStyle name="Normal 9 11 4 5" xfId="20418" xr:uid="{26A4C9C3-811F-4F79-BC58-EB5C4F62CA70}"/>
    <cellStyle name="Normal 9 11 5" xfId="20419" xr:uid="{C839AA89-C516-4E86-833A-0E78970A9C63}"/>
    <cellStyle name="Normal 9 11 5 2" xfId="20420" xr:uid="{43DD5E46-91E4-479E-952F-C58A80C5CFDD}"/>
    <cellStyle name="Normal 9 11 6" xfId="20421" xr:uid="{20A5379F-8032-4113-B95D-3BB80C4ED044}"/>
    <cellStyle name="Normal 9 11 7" xfId="20422" xr:uid="{4825FCD6-88CA-4658-8F6F-9E5E390CA5C5}"/>
    <cellStyle name="Normal 9 11 8" xfId="20423" xr:uid="{2303E657-FDE7-4E15-989E-06469465E868}"/>
    <cellStyle name="Normal 9 11 9" xfId="20424" xr:uid="{63C9A7CC-1DC8-463C-A456-932A28820484}"/>
    <cellStyle name="Normal 9 12" xfId="20425" xr:uid="{361B5FFB-CD0A-41A3-82CB-6018AB47662F}"/>
    <cellStyle name="Normal 9 12 10" xfId="20426" xr:uid="{9EAEEEEB-837B-4E39-80BD-4E45E1D7BFCB}"/>
    <cellStyle name="Normal 9 12 11" xfId="20427" xr:uid="{4651D880-7B0F-4B73-AA53-1F79C9AA0103}"/>
    <cellStyle name="Normal 9 12 12" xfId="20428" xr:uid="{B7A81024-C92C-463C-BA87-AC18FC523582}"/>
    <cellStyle name="Normal 9 12 13" xfId="20429" xr:uid="{61542F8F-87D4-4CB6-9EB3-EB7769E7D0CC}"/>
    <cellStyle name="Normal 9 12 14" xfId="20430" xr:uid="{59EC8AA8-22DB-4593-A458-678DC70ACFD5}"/>
    <cellStyle name="Normal 9 12 2" xfId="20431" xr:uid="{71BC645D-6E0F-49C5-AB9E-97B60F97206C}"/>
    <cellStyle name="Normal 9 12 2 10" xfId="20432" xr:uid="{F307F91C-A78E-4FDA-9BF1-577405A64429}"/>
    <cellStyle name="Normal 9 12 2 11" xfId="20433" xr:uid="{11366636-EF94-4F33-BFEA-1DFF9F7B1889}"/>
    <cellStyle name="Normal 9 12 2 12" xfId="20434" xr:uid="{A55D8373-DB06-4646-9FFD-41478877A0E2}"/>
    <cellStyle name="Normal 9 12 2 13" xfId="20435" xr:uid="{1CA1B00A-4879-4B81-BB37-3F0AF581A72F}"/>
    <cellStyle name="Normal 9 12 2 2" xfId="20436" xr:uid="{7C2727B6-8CE6-41F8-9C3F-5DB8AB3A3F09}"/>
    <cellStyle name="Normal 9 12 2 2 10" xfId="20437" xr:uid="{701B1D7D-BFB0-4D0B-B734-A33B32860A33}"/>
    <cellStyle name="Normal 9 12 2 2 11" xfId="20438" xr:uid="{E4CC6DA0-3B4F-475C-9E9B-4E666535F58B}"/>
    <cellStyle name="Normal 9 12 2 2 2" xfId="20439" xr:uid="{99225E95-E4BB-4566-8F14-BE3F41DC18E0}"/>
    <cellStyle name="Normal 9 12 2 2 2 2" xfId="20440" xr:uid="{EC12F180-4923-4566-9215-6078EC0BA258}"/>
    <cellStyle name="Normal 9 12 2 2 2 2 2" xfId="20441" xr:uid="{B434265E-2B50-47C4-815C-3149FC08CE7B}"/>
    <cellStyle name="Normal 9 12 2 2 2 3" xfId="20442" xr:uid="{FD0499BD-578E-4398-85C3-D30F0BE452DB}"/>
    <cellStyle name="Normal 9 12 2 2 2 4" xfId="20443" xr:uid="{CAB9C4CA-4C53-44AF-A779-E61EF08A69BD}"/>
    <cellStyle name="Normal 9 12 2 2 2 5" xfId="20444" xr:uid="{A4880BF6-F88F-4807-8465-56885426AD0E}"/>
    <cellStyle name="Normal 9 12 2 2 3" xfId="20445" xr:uid="{685C1AFA-3F9D-47FA-A420-996B383D14EF}"/>
    <cellStyle name="Normal 9 12 2 2 3 2" xfId="20446" xr:uid="{2C539E9F-0501-4624-801B-0B3F0C9EF0E9}"/>
    <cellStyle name="Normal 9 12 2 2 4" xfId="20447" xr:uid="{1CB0325B-1952-4EA6-BA7D-84C280766D50}"/>
    <cellStyle name="Normal 9 12 2 2 5" xfId="20448" xr:uid="{578CCDF1-0316-4666-B449-829D81876192}"/>
    <cellStyle name="Normal 9 12 2 2 6" xfId="20449" xr:uid="{2CAD3CD4-5F80-458F-ADCD-3E45C7138349}"/>
    <cellStyle name="Normal 9 12 2 2 7" xfId="20450" xr:uid="{4CAABFC1-5BF3-42D6-AF83-CFC47C0EC31B}"/>
    <cellStyle name="Normal 9 12 2 2 8" xfId="20451" xr:uid="{B07F296C-BA13-48CB-99B6-D6BFC75CF138}"/>
    <cellStyle name="Normal 9 12 2 2 9" xfId="20452" xr:uid="{9BD67C0E-3B0A-4673-BB0F-E0EFB4D7BBAC}"/>
    <cellStyle name="Normal 9 12 2 3" xfId="20453" xr:uid="{07FE6E76-C7CC-4CF1-9713-27CFD68CB91D}"/>
    <cellStyle name="Normal 9 12 2 3 2" xfId="20454" xr:uid="{6CD251A9-C4CC-4E89-9978-5C3CDC19B673}"/>
    <cellStyle name="Normal 9 12 2 3 2 2" xfId="20455" xr:uid="{DCC55300-9D8F-4CFC-BACA-44A77F9DC94E}"/>
    <cellStyle name="Normal 9 12 2 3 3" xfId="20456" xr:uid="{CBAE8998-5FD7-4281-A869-80B877D1EBC3}"/>
    <cellStyle name="Normal 9 12 2 3 4" xfId="20457" xr:uid="{7B8281EE-CA3D-46BF-9A9D-C3E37A2F1F62}"/>
    <cellStyle name="Normal 9 12 2 3 5" xfId="20458" xr:uid="{7436AD2C-24F1-4837-8180-451B603557E5}"/>
    <cellStyle name="Normal 9 12 2 4" xfId="20459" xr:uid="{E036479C-17B7-43F8-853C-8DA3ACF679F5}"/>
    <cellStyle name="Normal 9 12 2 4 2" xfId="20460" xr:uid="{85B8887A-DBB8-4AEB-B51B-EAE380D7969A}"/>
    <cellStyle name="Normal 9 12 2 5" xfId="20461" xr:uid="{D66E6636-5889-4055-A9AD-61AFB4110ADB}"/>
    <cellStyle name="Normal 9 12 2 6" xfId="20462" xr:uid="{A624ED2B-9E27-430F-B887-8A490056F90A}"/>
    <cellStyle name="Normal 9 12 2 7" xfId="20463" xr:uid="{ADA04337-31CF-4F36-94C9-C19240CDD5B8}"/>
    <cellStyle name="Normal 9 12 2 8" xfId="20464" xr:uid="{8C85FD2C-2C20-4969-B20A-EC1624381CA7}"/>
    <cellStyle name="Normal 9 12 2 9" xfId="20465" xr:uid="{8BAC7285-6741-4CE9-BB75-C715A5F00924}"/>
    <cellStyle name="Normal 9 12 3" xfId="20466" xr:uid="{A79B5BDE-621B-4536-9CF0-4457FB922E78}"/>
    <cellStyle name="Normal 9 12 3 10" xfId="20467" xr:uid="{E42BBFC7-234A-4C97-BBBA-5347C80181B0}"/>
    <cellStyle name="Normal 9 12 3 11" xfId="20468" xr:uid="{342344A5-5AF0-4ABF-BD24-FBE0FEC22EAB}"/>
    <cellStyle name="Normal 9 12 3 2" xfId="20469" xr:uid="{EAB2D8E5-3022-437D-A2C6-0557507D572E}"/>
    <cellStyle name="Normal 9 12 3 2 2" xfId="20470" xr:uid="{935D27A2-4819-4F0A-B331-3CA0AD599327}"/>
    <cellStyle name="Normal 9 12 3 2 2 2" xfId="20471" xr:uid="{3ACF78BF-C1C3-41F3-880A-753A3FC8A09E}"/>
    <cellStyle name="Normal 9 12 3 2 3" xfId="20472" xr:uid="{7C47A962-D89D-4502-B83F-FED4003AC8CE}"/>
    <cellStyle name="Normal 9 12 3 2 4" xfId="20473" xr:uid="{7667610B-41E7-4800-B518-391C7D20F383}"/>
    <cellStyle name="Normal 9 12 3 2 5" xfId="20474" xr:uid="{6D9DC35D-5F36-46EA-B521-77E049C351AC}"/>
    <cellStyle name="Normal 9 12 3 3" xfId="20475" xr:uid="{2DBB7B4C-788B-4DF3-95D6-4C7B5C6A2228}"/>
    <cellStyle name="Normal 9 12 3 3 2" xfId="20476" xr:uid="{D7E5CEEA-30B4-467C-939E-42C23ED8582E}"/>
    <cellStyle name="Normal 9 12 3 4" xfId="20477" xr:uid="{61BDEA55-87CC-4C05-8C1B-1F6ABFAA56B8}"/>
    <cellStyle name="Normal 9 12 3 5" xfId="20478" xr:uid="{84777890-B640-4036-979C-9C791D5DB9F1}"/>
    <cellStyle name="Normal 9 12 3 6" xfId="20479" xr:uid="{1D0BCCB6-F582-409D-98EA-F582266493FE}"/>
    <cellStyle name="Normal 9 12 3 7" xfId="20480" xr:uid="{B0D7BC78-9095-4BE5-AB75-A5C8B170DA94}"/>
    <cellStyle name="Normal 9 12 3 8" xfId="20481" xr:uid="{C66EA09F-7D51-42F1-9611-6453D3DD70CE}"/>
    <cellStyle name="Normal 9 12 3 9" xfId="20482" xr:uid="{295B75E2-0254-45F0-A4AE-847F65EF1432}"/>
    <cellStyle name="Normal 9 12 4" xfId="20483" xr:uid="{2324340E-E563-4C35-9E06-DE8DDBA4F92B}"/>
    <cellStyle name="Normal 9 12 4 2" xfId="20484" xr:uid="{33212EBB-A23D-4723-BECE-72E7DF81380A}"/>
    <cellStyle name="Normal 9 12 4 2 2" xfId="20485" xr:uid="{5033E799-E709-40E1-9FBD-B2556874E350}"/>
    <cellStyle name="Normal 9 12 4 3" xfId="20486" xr:uid="{9E528AA1-F2A1-427F-A1D9-EDE004F60A41}"/>
    <cellStyle name="Normal 9 12 4 4" xfId="20487" xr:uid="{9C9B8D33-B867-49EA-96A4-7D4651C2F003}"/>
    <cellStyle name="Normal 9 12 4 5" xfId="20488" xr:uid="{D3592DBE-BC65-4DD8-ACB8-3296B3E9C43C}"/>
    <cellStyle name="Normal 9 12 5" xfId="20489" xr:uid="{038CBBED-C98F-4E50-9A8A-4A1B23B5F751}"/>
    <cellStyle name="Normal 9 12 5 2" xfId="20490" xr:uid="{0BE6FB82-B6EA-46C2-A3FA-7D8B97A12E00}"/>
    <cellStyle name="Normal 9 12 6" xfId="20491" xr:uid="{3B1B6FBF-AD20-4775-B31F-8CFBFF954056}"/>
    <cellStyle name="Normal 9 12 7" xfId="20492" xr:uid="{0CA022EF-211B-4CCF-B242-080372B2182F}"/>
    <cellStyle name="Normal 9 12 8" xfId="20493" xr:uid="{611B800A-C95E-4D91-A780-EF09DEF7F134}"/>
    <cellStyle name="Normal 9 12 9" xfId="20494" xr:uid="{9CB61D95-BBEB-4140-ACBA-71D60CBD02B3}"/>
    <cellStyle name="Normal 9 13" xfId="20495" xr:uid="{69C5BC74-01EB-4FA9-802A-61947B57C88F}"/>
    <cellStyle name="Normal 9 13 10" xfId="20496" xr:uid="{7115EE39-A34C-49E6-AAFE-D4FB0492EC08}"/>
    <cellStyle name="Normal 9 13 11" xfId="20497" xr:uid="{8AB016B1-6F10-4160-ABF7-F1D08F20C958}"/>
    <cellStyle name="Normal 9 13 12" xfId="20498" xr:uid="{CEA3FDB9-DA22-42A5-957B-3E810F581671}"/>
    <cellStyle name="Normal 9 13 13" xfId="20499" xr:uid="{8D54EDA5-D428-4004-8EE3-D3AD9E7750A8}"/>
    <cellStyle name="Normal 9 13 14" xfId="20500" xr:uid="{DCE0E9B2-8E1B-4102-AE25-E73A981CDD11}"/>
    <cellStyle name="Normal 9 13 2" xfId="20501" xr:uid="{9DC7B1CC-F5CB-4CAF-93E6-17913385BCA0}"/>
    <cellStyle name="Normal 9 13 2 10" xfId="20502" xr:uid="{A950E411-3F75-400B-84F9-CDB8DD5ACA28}"/>
    <cellStyle name="Normal 9 13 2 11" xfId="20503" xr:uid="{342D6E55-85BD-4892-B76A-98FC93C3DECA}"/>
    <cellStyle name="Normal 9 13 2 12" xfId="20504" xr:uid="{87BBCF33-95DF-4BAF-8722-2859D5C93B6E}"/>
    <cellStyle name="Normal 9 13 2 13" xfId="20505" xr:uid="{A1779B41-AAD9-4474-884D-40349FB6119E}"/>
    <cellStyle name="Normal 9 13 2 2" xfId="20506" xr:uid="{1D0DC13A-4497-4E96-AA88-CBFDBE9B15EE}"/>
    <cellStyle name="Normal 9 13 2 2 10" xfId="20507" xr:uid="{4638DB84-219F-4DB7-9C1B-7A1EE74B9E0A}"/>
    <cellStyle name="Normal 9 13 2 2 11" xfId="20508" xr:uid="{0408B5A7-E51A-4952-93BE-DF48C6602C42}"/>
    <cellStyle name="Normal 9 13 2 2 2" xfId="20509" xr:uid="{A3116ED9-1D85-47A8-910D-10FE33DF5B6E}"/>
    <cellStyle name="Normal 9 13 2 2 2 2" xfId="20510" xr:uid="{56D6442D-00BE-449F-89DF-D07DD94E194D}"/>
    <cellStyle name="Normal 9 13 2 2 2 2 2" xfId="20511" xr:uid="{80F5C58B-E607-4B95-AD2A-4C1083710C7F}"/>
    <cellStyle name="Normal 9 13 2 2 2 3" xfId="20512" xr:uid="{CB5B4E56-D951-48C4-84FC-95716F362A95}"/>
    <cellStyle name="Normal 9 13 2 2 2 4" xfId="20513" xr:uid="{C9372713-5B88-4755-BAC1-34DB41DE0C98}"/>
    <cellStyle name="Normal 9 13 2 2 2 5" xfId="20514" xr:uid="{2662EA55-A7D6-421E-B708-10C7451E6C82}"/>
    <cellStyle name="Normal 9 13 2 2 3" xfId="20515" xr:uid="{95C38D6A-3117-47AD-B746-7567DAD344E1}"/>
    <cellStyle name="Normal 9 13 2 2 3 2" xfId="20516" xr:uid="{6AFD0BA4-0FBD-4177-8584-B055293D1270}"/>
    <cellStyle name="Normal 9 13 2 2 4" xfId="20517" xr:uid="{2ABB4B3B-71E6-4F4D-99B3-691D93FFFE7F}"/>
    <cellStyle name="Normal 9 13 2 2 5" xfId="20518" xr:uid="{7D78BC85-7F9C-4EC2-A235-70209F2F3A92}"/>
    <cellStyle name="Normal 9 13 2 2 6" xfId="20519" xr:uid="{4626AE2D-7302-48E4-8FE7-9D5F6A277CAA}"/>
    <cellStyle name="Normal 9 13 2 2 7" xfId="20520" xr:uid="{3D5CE9DD-7573-4D80-8038-BF12E7CBC2A6}"/>
    <cellStyle name="Normal 9 13 2 2 8" xfId="20521" xr:uid="{1703DB90-DBF7-45DA-AC5E-A6398C4D6C46}"/>
    <cellStyle name="Normal 9 13 2 2 9" xfId="20522" xr:uid="{0E838807-D317-4A33-8350-8C8BFF3EDC1E}"/>
    <cellStyle name="Normal 9 13 2 3" xfId="20523" xr:uid="{E1692255-28E3-491B-9883-11C29E4D9BDF}"/>
    <cellStyle name="Normal 9 13 2 3 2" xfId="20524" xr:uid="{839BFE6A-A8D1-4ECC-A2D4-D9F7AE40E2EC}"/>
    <cellStyle name="Normal 9 13 2 3 2 2" xfId="20525" xr:uid="{44195F6D-7A54-404C-B378-030E908E26A2}"/>
    <cellStyle name="Normal 9 13 2 3 3" xfId="20526" xr:uid="{DA71B4A3-266C-4C0E-B132-C74CE670537E}"/>
    <cellStyle name="Normal 9 13 2 3 4" xfId="20527" xr:uid="{49DCC1EA-92DB-4847-84DB-88B55D337F68}"/>
    <cellStyle name="Normal 9 13 2 3 5" xfId="20528" xr:uid="{D8E2D7E9-2E3B-491B-9A3A-D5BD6C039D9F}"/>
    <cellStyle name="Normal 9 13 2 4" xfId="20529" xr:uid="{C68C22F0-C617-4CB8-A9F0-5EB2A7F04910}"/>
    <cellStyle name="Normal 9 13 2 4 2" xfId="20530" xr:uid="{AD7C9DAA-D772-4B0C-BA73-8B3D222BCBCA}"/>
    <cellStyle name="Normal 9 13 2 5" xfId="20531" xr:uid="{BD968BD7-916A-4D78-99BA-1CE9A2512EE3}"/>
    <cellStyle name="Normal 9 13 2 6" xfId="20532" xr:uid="{53E43886-671B-4CDE-B9F2-F4CD15094F2A}"/>
    <cellStyle name="Normal 9 13 2 7" xfId="20533" xr:uid="{7F2FD1F3-2ACB-4090-8382-9FD7FD6929C9}"/>
    <cellStyle name="Normal 9 13 2 8" xfId="20534" xr:uid="{1EADEEF9-4F67-405C-AFB5-1DB0618E6445}"/>
    <cellStyle name="Normal 9 13 2 9" xfId="20535" xr:uid="{7C5787BA-EA12-4CEA-895D-B978B9426067}"/>
    <cellStyle name="Normal 9 13 3" xfId="20536" xr:uid="{7FDC6E9C-3CA5-41C7-8134-3E50FD7A13F7}"/>
    <cellStyle name="Normal 9 13 3 10" xfId="20537" xr:uid="{9F5115E0-766C-421A-BC31-AA8D4A6EC8C3}"/>
    <cellStyle name="Normal 9 13 3 11" xfId="20538" xr:uid="{D33C9473-D8EA-429C-B79E-9DA6C8A48061}"/>
    <cellStyle name="Normal 9 13 3 2" xfId="20539" xr:uid="{8877E404-8E6C-4314-B031-4A02DE1686E6}"/>
    <cellStyle name="Normal 9 13 3 2 2" xfId="20540" xr:uid="{019A1891-53BE-4CF5-BB02-5CEEC2E52928}"/>
    <cellStyle name="Normal 9 13 3 2 2 2" xfId="20541" xr:uid="{5D488836-1F3A-4D86-9A7B-CFFA05DEF06F}"/>
    <cellStyle name="Normal 9 13 3 2 3" xfId="20542" xr:uid="{3B5C32D2-87A9-4ADC-8B98-A2835BDF131C}"/>
    <cellStyle name="Normal 9 13 3 2 4" xfId="20543" xr:uid="{5ECE7107-3BD0-45CC-9294-46B6F46A04DE}"/>
    <cellStyle name="Normal 9 13 3 2 5" xfId="20544" xr:uid="{CB7E7E54-0E33-47D7-BB31-2E1F196C84C9}"/>
    <cellStyle name="Normal 9 13 3 3" xfId="20545" xr:uid="{3C9689A8-C0E3-4622-8677-B4C01D8A753A}"/>
    <cellStyle name="Normal 9 13 3 3 2" xfId="20546" xr:uid="{2AC9BED5-2EDF-41CE-BF61-3C176E3F90AC}"/>
    <cellStyle name="Normal 9 13 3 4" xfId="20547" xr:uid="{11BDE567-A77D-4708-8619-C8A95750AC91}"/>
    <cellStyle name="Normal 9 13 3 5" xfId="20548" xr:uid="{C715EC6B-5B2C-4E76-A321-468A38F1EA83}"/>
    <cellStyle name="Normal 9 13 3 6" xfId="20549" xr:uid="{C141DD04-F2B1-4AE9-A5A0-0F8ADD719D6F}"/>
    <cellStyle name="Normal 9 13 3 7" xfId="20550" xr:uid="{ACB6072E-7D39-4CA2-8D8F-33EEEAB4C80E}"/>
    <cellStyle name="Normal 9 13 3 8" xfId="20551" xr:uid="{24F4DE36-AA9A-4605-84E6-0B48F9937412}"/>
    <cellStyle name="Normal 9 13 3 9" xfId="20552" xr:uid="{CCF23DE9-BC4B-4D5C-82C9-2DB0C2E1339C}"/>
    <cellStyle name="Normal 9 13 4" xfId="20553" xr:uid="{01132E90-5D16-4BAF-844B-835FA060DCB7}"/>
    <cellStyle name="Normal 9 13 4 2" xfId="20554" xr:uid="{B7326E5B-C1DF-4117-AC41-CAEF398A9295}"/>
    <cellStyle name="Normal 9 13 4 2 2" xfId="20555" xr:uid="{AB524AA3-1B0B-40DA-8E01-D484050FA493}"/>
    <cellStyle name="Normal 9 13 4 3" xfId="20556" xr:uid="{AF28ACB6-87AB-4385-A1D9-6F22BBBCC9A8}"/>
    <cellStyle name="Normal 9 13 4 4" xfId="20557" xr:uid="{9EC92435-75C7-41D3-8297-EF81CD76079F}"/>
    <cellStyle name="Normal 9 13 4 5" xfId="20558" xr:uid="{CA8AE8FC-D82C-4672-B36F-D55A9ACF9DDC}"/>
    <cellStyle name="Normal 9 13 5" xfId="20559" xr:uid="{9E47CA92-AFD9-473A-8E25-5B86B7C73950}"/>
    <cellStyle name="Normal 9 13 5 2" xfId="20560" xr:uid="{EDAB0500-B17F-4546-8B84-2B1A51CC9C67}"/>
    <cellStyle name="Normal 9 13 6" xfId="20561" xr:uid="{ADE48D6F-C37A-4DE8-8271-F93C2C76FBBA}"/>
    <cellStyle name="Normal 9 13 7" xfId="20562" xr:uid="{09A1F1C8-9114-41FD-A4CE-0B8AE516355E}"/>
    <cellStyle name="Normal 9 13 8" xfId="20563" xr:uid="{F9D24D04-CEF7-4C8F-8DDA-E3A7A7683001}"/>
    <cellStyle name="Normal 9 13 9" xfId="20564" xr:uid="{D036CDC0-2941-444C-ABA7-6C5099901120}"/>
    <cellStyle name="Normal 9 14" xfId="20565" xr:uid="{1F520A6F-ED1D-4AA1-B8A4-4D004686338F}"/>
    <cellStyle name="Normal 9 14 10" xfId="20566" xr:uid="{6F438669-88C3-40CD-A0D8-D9E47576C472}"/>
    <cellStyle name="Normal 9 14 11" xfId="20567" xr:uid="{DEE4744A-E59E-494D-8EF4-3BBDCF941E92}"/>
    <cellStyle name="Normal 9 14 12" xfId="20568" xr:uid="{4D5E18EE-F24B-471B-8FD3-7113EABE0194}"/>
    <cellStyle name="Normal 9 14 13" xfId="20569" xr:uid="{0DECB2F7-9A36-4114-BC10-D12B7AC018AE}"/>
    <cellStyle name="Normal 9 14 14" xfId="20570" xr:uid="{49021E46-A8BA-4E65-9DA4-4D70E184743F}"/>
    <cellStyle name="Normal 9 14 2" xfId="20571" xr:uid="{B67D3567-CA9C-47F0-98DE-5C99E991C705}"/>
    <cellStyle name="Normal 9 14 2 10" xfId="20572" xr:uid="{34B10910-595B-4E0D-BE19-D22032FC669F}"/>
    <cellStyle name="Normal 9 14 2 11" xfId="20573" xr:uid="{7290C2B7-B411-4E15-9BC6-250F0B3814BC}"/>
    <cellStyle name="Normal 9 14 2 12" xfId="20574" xr:uid="{31B9F647-7856-4D3E-94F9-C30FA2274B66}"/>
    <cellStyle name="Normal 9 14 2 13" xfId="20575" xr:uid="{A80EC820-CF12-4C69-9597-554992AE7E48}"/>
    <cellStyle name="Normal 9 14 2 2" xfId="20576" xr:uid="{2102CC22-16FB-4FAB-91D2-A341440F2E34}"/>
    <cellStyle name="Normal 9 14 2 2 10" xfId="20577" xr:uid="{26F72700-1D4C-4911-97D7-DD7F3A4E4E4E}"/>
    <cellStyle name="Normal 9 14 2 2 11" xfId="20578" xr:uid="{2AF356AC-5B7E-4793-ABF4-EB273AF715E7}"/>
    <cellStyle name="Normal 9 14 2 2 2" xfId="20579" xr:uid="{C3395C34-456D-4BCD-A1CA-DE9BC924A91D}"/>
    <cellStyle name="Normal 9 14 2 2 2 2" xfId="20580" xr:uid="{8B3528C8-E909-4B03-A679-1EC9C7D12073}"/>
    <cellStyle name="Normal 9 14 2 2 2 2 2" xfId="20581" xr:uid="{28FCD871-94B2-42D6-8545-ADE6D5D35B50}"/>
    <cellStyle name="Normal 9 14 2 2 2 3" xfId="20582" xr:uid="{94A806B5-B9E5-4391-9CCB-BB5CB9FE7FD1}"/>
    <cellStyle name="Normal 9 14 2 2 2 4" xfId="20583" xr:uid="{FEB401B1-5ACD-431C-A4FC-38A88AED9B9B}"/>
    <cellStyle name="Normal 9 14 2 2 2 5" xfId="20584" xr:uid="{CF32F67B-DA15-489D-93A3-9B7F41E4C26A}"/>
    <cellStyle name="Normal 9 14 2 2 3" xfId="20585" xr:uid="{B3B53F1B-C55A-4E4D-A4EE-65E800CABC12}"/>
    <cellStyle name="Normal 9 14 2 2 3 2" xfId="20586" xr:uid="{51104DFE-AC60-436A-9E98-174A6CA09383}"/>
    <cellStyle name="Normal 9 14 2 2 4" xfId="20587" xr:uid="{02D3370D-C4A5-41EC-AB30-A14BC293B959}"/>
    <cellStyle name="Normal 9 14 2 2 5" xfId="20588" xr:uid="{C6F54A3E-B522-44E3-86B2-FC384C530A64}"/>
    <cellStyle name="Normal 9 14 2 2 6" xfId="20589" xr:uid="{70E4F80B-5CD7-4AA6-BD27-E00B73E37136}"/>
    <cellStyle name="Normal 9 14 2 2 7" xfId="20590" xr:uid="{CC7C55B4-5A66-40C8-9554-DC7E3F5A88A2}"/>
    <cellStyle name="Normal 9 14 2 2 8" xfId="20591" xr:uid="{6EE4DEEF-81C2-4C88-818F-9EFAE08A60F1}"/>
    <cellStyle name="Normal 9 14 2 2 9" xfId="20592" xr:uid="{322DDF40-9E6C-4100-9B3D-A65B7A4976E5}"/>
    <cellStyle name="Normal 9 14 2 3" xfId="20593" xr:uid="{23733B5C-B5A5-4873-81AE-781A0624A5AE}"/>
    <cellStyle name="Normal 9 14 2 3 2" xfId="20594" xr:uid="{86FEC8E2-5AD1-47C7-8177-F001F618192C}"/>
    <cellStyle name="Normal 9 14 2 3 2 2" xfId="20595" xr:uid="{B5425DA1-A6D8-42D6-9D89-260468FB6C74}"/>
    <cellStyle name="Normal 9 14 2 3 3" xfId="20596" xr:uid="{BBACF39C-59DE-4174-8898-4DF9DD923719}"/>
    <cellStyle name="Normal 9 14 2 3 4" xfId="20597" xr:uid="{4F915FCC-4383-4DDB-BC2F-96E9996FA838}"/>
    <cellStyle name="Normal 9 14 2 3 5" xfId="20598" xr:uid="{02B1369A-609F-4ACD-B891-D05BD00E9BB3}"/>
    <cellStyle name="Normal 9 14 2 4" xfId="20599" xr:uid="{CA49FCBC-D162-42D4-AFEA-0F8316BF2A65}"/>
    <cellStyle name="Normal 9 14 2 4 2" xfId="20600" xr:uid="{36066937-8BE9-45F2-8EE7-0B42F8604FC2}"/>
    <cellStyle name="Normal 9 14 2 5" xfId="20601" xr:uid="{6245574B-ABCD-457C-BDE7-43A6A8632B64}"/>
    <cellStyle name="Normal 9 14 2 6" xfId="20602" xr:uid="{D55CD84E-567C-4DC9-BFE2-4CFB829D4A3F}"/>
    <cellStyle name="Normal 9 14 2 7" xfId="20603" xr:uid="{04DCB023-A38D-4075-B81D-964E5BB3B8A9}"/>
    <cellStyle name="Normal 9 14 2 8" xfId="20604" xr:uid="{10F8E5C2-1C39-49DC-8063-5DA5D8BF631D}"/>
    <cellStyle name="Normal 9 14 2 9" xfId="20605" xr:uid="{3C3EFC9B-0C45-409E-B0CC-A44EE644985F}"/>
    <cellStyle name="Normal 9 14 3" xfId="20606" xr:uid="{47C3592C-6E8E-4823-87BB-DFD7365B7AD2}"/>
    <cellStyle name="Normal 9 14 3 10" xfId="20607" xr:uid="{B4D186D4-C6DE-4A5C-B42B-8C24D2C2F2E2}"/>
    <cellStyle name="Normal 9 14 3 11" xfId="20608" xr:uid="{67BC5BC0-AB14-488B-872E-BE89F9DEEE87}"/>
    <cellStyle name="Normal 9 14 3 2" xfId="20609" xr:uid="{18618A22-9708-49C1-8F6A-21F450C63B3F}"/>
    <cellStyle name="Normal 9 14 3 2 2" xfId="20610" xr:uid="{E18F2AD7-07FF-4B00-A0F1-970681809220}"/>
    <cellStyle name="Normal 9 14 3 2 2 2" xfId="20611" xr:uid="{06972A72-293C-4695-829A-ADC46E47B137}"/>
    <cellStyle name="Normal 9 14 3 2 3" xfId="20612" xr:uid="{AF99B822-3A18-4498-88EB-1F74FFA7ADBE}"/>
    <cellStyle name="Normal 9 14 3 2 4" xfId="20613" xr:uid="{152CA493-50C7-44C9-BC0B-3A7CF56A12F5}"/>
    <cellStyle name="Normal 9 14 3 2 5" xfId="20614" xr:uid="{5AB2FDB3-6B3F-4D84-8965-1D7E89DD95F7}"/>
    <cellStyle name="Normal 9 14 3 3" xfId="20615" xr:uid="{D60491D5-51D7-4B17-817F-42E40902464D}"/>
    <cellStyle name="Normal 9 14 3 3 2" xfId="20616" xr:uid="{7AD2D9FE-6FC2-4924-A0D3-F24728B5C418}"/>
    <cellStyle name="Normal 9 14 3 4" xfId="20617" xr:uid="{698D3C72-A946-4CF5-AD5A-45F8F2A76DFF}"/>
    <cellStyle name="Normal 9 14 3 5" xfId="20618" xr:uid="{3B0A8F84-E155-4590-9E73-B3248D1D3FF0}"/>
    <cellStyle name="Normal 9 14 3 6" xfId="20619" xr:uid="{84002494-E210-444F-8C55-7416B1D59146}"/>
    <cellStyle name="Normal 9 14 3 7" xfId="20620" xr:uid="{8AE68377-83A4-422F-A97D-80377DD2A299}"/>
    <cellStyle name="Normal 9 14 3 8" xfId="20621" xr:uid="{385F3038-156E-4C77-9B7B-96A34C953E2F}"/>
    <cellStyle name="Normal 9 14 3 9" xfId="20622" xr:uid="{1F0975B9-E7D4-412B-9A3E-FEE10A068907}"/>
    <cellStyle name="Normal 9 14 4" xfId="20623" xr:uid="{1B2F79BF-3DF4-43C0-93E8-5EBCE9CB4290}"/>
    <cellStyle name="Normal 9 14 4 2" xfId="20624" xr:uid="{FB132C5D-A6C8-4EF2-A6CC-0FB300293953}"/>
    <cellStyle name="Normal 9 14 4 2 2" xfId="20625" xr:uid="{40E59271-196C-4F22-8649-ADC4AB32E887}"/>
    <cellStyle name="Normal 9 14 4 3" xfId="20626" xr:uid="{7B5151AF-40CA-4F74-A92D-EF9034296985}"/>
    <cellStyle name="Normal 9 14 4 4" xfId="20627" xr:uid="{851746A8-1243-4394-9E5B-EFB73C4753BF}"/>
    <cellStyle name="Normal 9 14 4 5" xfId="20628" xr:uid="{675A8A41-AF7E-4E36-AE04-F21A5F63FDFF}"/>
    <cellStyle name="Normal 9 14 5" xfId="20629" xr:uid="{7F8F08D0-B973-4668-BEDC-2192E53EA227}"/>
    <cellStyle name="Normal 9 14 5 2" xfId="20630" xr:uid="{29BA0383-4073-4A01-86B5-DEF5E279875E}"/>
    <cellStyle name="Normal 9 14 6" xfId="20631" xr:uid="{5D7D36CC-62F7-4E11-950C-51F764948EF6}"/>
    <cellStyle name="Normal 9 14 7" xfId="20632" xr:uid="{BAFC6E16-0ED2-4607-942B-53BB685531BD}"/>
    <cellStyle name="Normal 9 14 8" xfId="20633" xr:uid="{20F11A73-FEAA-41DB-9920-CB72BFF1C31C}"/>
    <cellStyle name="Normal 9 14 9" xfId="20634" xr:uid="{D3F4EEB9-AB35-469A-BD3E-AED57A192584}"/>
    <cellStyle name="Normal 9 15" xfId="20635" xr:uid="{AB2AE4F7-2AA0-4C51-8098-C1DEBB5ABCA3}"/>
    <cellStyle name="Normal 9 15 10" xfId="20636" xr:uid="{59116655-F60D-4F38-88E4-88B398FBD30B}"/>
    <cellStyle name="Normal 9 15 11" xfId="20637" xr:uid="{5CA5822E-0B14-41FE-845E-157F4AD78E4C}"/>
    <cellStyle name="Normal 9 15 12" xfId="20638" xr:uid="{8AD7FB69-1CF1-4EA1-85EC-251ECDAE0990}"/>
    <cellStyle name="Normal 9 15 13" xfId="20639" xr:uid="{F542A9DE-0B3A-43A4-981B-21A3C099EDC5}"/>
    <cellStyle name="Normal 9 15 14" xfId="20640" xr:uid="{CF081C7D-9441-4987-AA96-70910C1342C9}"/>
    <cellStyle name="Normal 9 15 2" xfId="20641" xr:uid="{1C3309D7-5774-4225-8FC9-A5F617EB5B43}"/>
    <cellStyle name="Normal 9 15 2 10" xfId="20642" xr:uid="{64B1DECB-E52C-44EF-BDC4-01B553BF15CE}"/>
    <cellStyle name="Normal 9 15 2 11" xfId="20643" xr:uid="{7FA52D2D-D66A-4692-83F9-11C595B62E32}"/>
    <cellStyle name="Normal 9 15 2 12" xfId="20644" xr:uid="{4D084276-C3EA-4DA8-8073-D59FA3AB7CC5}"/>
    <cellStyle name="Normal 9 15 2 13" xfId="20645" xr:uid="{1A613720-D946-4C94-AF59-E579BD9376D4}"/>
    <cellStyle name="Normal 9 15 2 2" xfId="20646" xr:uid="{1454841B-CF25-427A-BCB0-D9DDA5AEB7BC}"/>
    <cellStyle name="Normal 9 15 2 2 10" xfId="20647" xr:uid="{ED805123-0D21-4B68-9320-2311A8080C7B}"/>
    <cellStyle name="Normal 9 15 2 2 11" xfId="20648" xr:uid="{FD5FC8E6-0309-47B6-988B-DD77B07A3A84}"/>
    <cellStyle name="Normal 9 15 2 2 2" xfId="20649" xr:uid="{3BB182B0-B145-49F9-BEB8-3F1109261467}"/>
    <cellStyle name="Normal 9 15 2 2 2 2" xfId="20650" xr:uid="{1441EA2C-7C5E-4209-96FD-6BCF87F15166}"/>
    <cellStyle name="Normal 9 15 2 2 2 2 2" xfId="20651" xr:uid="{9CB1B6EA-6000-43B6-A6D7-E6E89B0C4391}"/>
    <cellStyle name="Normal 9 15 2 2 2 3" xfId="20652" xr:uid="{86B07E79-8FD0-48E8-8D28-C69061E5AE04}"/>
    <cellStyle name="Normal 9 15 2 2 2 4" xfId="20653" xr:uid="{A85838D4-E332-4EE7-A293-CFE2A9863E1A}"/>
    <cellStyle name="Normal 9 15 2 2 2 5" xfId="20654" xr:uid="{B89DBD29-5444-4A3E-9087-65575BC45DDC}"/>
    <cellStyle name="Normal 9 15 2 2 3" xfId="20655" xr:uid="{22E70946-A6C4-4916-B82B-62897E2731AB}"/>
    <cellStyle name="Normal 9 15 2 2 3 2" xfId="20656" xr:uid="{673E7CE1-53D9-472C-9C2E-76C0413BC784}"/>
    <cellStyle name="Normal 9 15 2 2 4" xfId="20657" xr:uid="{467539B8-21DD-4A27-A704-21D94710DAAB}"/>
    <cellStyle name="Normal 9 15 2 2 5" xfId="20658" xr:uid="{036578AA-160D-43FE-A676-DA8A1CF60258}"/>
    <cellStyle name="Normal 9 15 2 2 6" xfId="20659" xr:uid="{99BBFE97-AB6D-4187-B612-C040EAEC6820}"/>
    <cellStyle name="Normal 9 15 2 2 7" xfId="20660" xr:uid="{A40E0F3E-370C-49D0-B9F8-63490F4D7B2F}"/>
    <cellStyle name="Normal 9 15 2 2 8" xfId="20661" xr:uid="{45F9E930-C8AA-4ED3-B699-EB1F49A5DB25}"/>
    <cellStyle name="Normal 9 15 2 2 9" xfId="20662" xr:uid="{7A12539F-7A38-4183-8E96-1D8F730D8722}"/>
    <cellStyle name="Normal 9 15 2 3" xfId="20663" xr:uid="{7B1C8328-07FF-44FA-8A9E-EFCFF7B8299D}"/>
    <cellStyle name="Normal 9 15 2 3 2" xfId="20664" xr:uid="{DDF6D161-4846-4CF4-B7EC-2213B0476D78}"/>
    <cellStyle name="Normal 9 15 2 3 2 2" xfId="20665" xr:uid="{47B2CBDD-71C3-4D3F-9440-E97160942B69}"/>
    <cellStyle name="Normal 9 15 2 3 3" xfId="20666" xr:uid="{31723DE1-1F80-4965-83A5-37705610F79B}"/>
    <cellStyle name="Normal 9 15 2 3 4" xfId="20667" xr:uid="{6FA1089C-E396-4359-A408-2BB3FB960368}"/>
    <cellStyle name="Normal 9 15 2 3 5" xfId="20668" xr:uid="{418AA6A9-E34D-4B9E-9D70-C304A9DE422B}"/>
    <cellStyle name="Normal 9 15 2 4" xfId="20669" xr:uid="{5524F5EF-2666-4155-85B5-4E2C44EE2B59}"/>
    <cellStyle name="Normal 9 15 2 4 2" xfId="20670" xr:uid="{41C4EF5D-453C-4513-B81A-B1894DB205CA}"/>
    <cellStyle name="Normal 9 15 2 5" xfId="20671" xr:uid="{A8BDCF39-FEBB-496B-A8EF-69907E1C5069}"/>
    <cellStyle name="Normal 9 15 2 6" xfId="20672" xr:uid="{559F6533-45C5-4163-A206-337945D63DCF}"/>
    <cellStyle name="Normal 9 15 2 7" xfId="20673" xr:uid="{DD02FA6B-C972-4276-9C68-5A71F8F25F17}"/>
    <cellStyle name="Normal 9 15 2 8" xfId="20674" xr:uid="{F70C2E5E-0F12-4A62-90EA-FECEC93E131C}"/>
    <cellStyle name="Normal 9 15 2 9" xfId="20675" xr:uid="{26ADC764-ED55-48C6-99AD-1DA9BCABA9CA}"/>
    <cellStyle name="Normal 9 15 3" xfId="20676" xr:uid="{72B10F4B-2237-433D-9F7A-7FC688565312}"/>
    <cellStyle name="Normal 9 15 3 10" xfId="20677" xr:uid="{BAD47F67-A3D7-4014-97B8-0AEA97DD3553}"/>
    <cellStyle name="Normal 9 15 3 11" xfId="20678" xr:uid="{FF81E211-5525-4904-ADE1-64640D7A263E}"/>
    <cellStyle name="Normal 9 15 3 2" xfId="20679" xr:uid="{FEDC3212-EB9F-45C1-AE7B-84072B4E686E}"/>
    <cellStyle name="Normal 9 15 3 2 2" xfId="20680" xr:uid="{9B5AEBBC-BE9D-427B-B0FF-237BA0B6C442}"/>
    <cellStyle name="Normal 9 15 3 2 2 2" xfId="20681" xr:uid="{59361F28-07AB-4789-BE53-6B72169B6509}"/>
    <cellStyle name="Normal 9 15 3 2 3" xfId="20682" xr:uid="{140AE6F1-C1CB-478B-B602-05E3CE4298FB}"/>
    <cellStyle name="Normal 9 15 3 2 4" xfId="20683" xr:uid="{EA9278B4-C794-4F4A-BD28-726F37DE7671}"/>
    <cellStyle name="Normal 9 15 3 2 5" xfId="20684" xr:uid="{A4D93A58-F90E-4848-BE52-9719C728F07F}"/>
    <cellStyle name="Normal 9 15 3 3" xfId="20685" xr:uid="{DC1CE7BD-0C63-4487-A17B-7C7BD845CFDC}"/>
    <cellStyle name="Normal 9 15 3 3 2" xfId="20686" xr:uid="{30DED01D-3BEA-4CFF-A01F-EFDCC2C8FD41}"/>
    <cellStyle name="Normal 9 15 3 4" xfId="20687" xr:uid="{1DEE9E0F-8A0A-4F65-863F-6F34DF78875D}"/>
    <cellStyle name="Normal 9 15 3 5" xfId="20688" xr:uid="{8545A49C-3CC8-464F-975D-D9D50CC8BA47}"/>
    <cellStyle name="Normal 9 15 3 6" xfId="20689" xr:uid="{A0874B11-1A80-47E5-BA11-544D30668512}"/>
    <cellStyle name="Normal 9 15 3 7" xfId="20690" xr:uid="{0849F0E3-D0B0-403C-BD48-CB3B75280B4E}"/>
    <cellStyle name="Normal 9 15 3 8" xfId="20691" xr:uid="{AA89A19C-6F0A-41FC-BD1A-E880CB1C0DA1}"/>
    <cellStyle name="Normal 9 15 3 9" xfId="20692" xr:uid="{A3B95388-0C08-4F90-8140-BCA09127E461}"/>
    <cellStyle name="Normal 9 15 4" xfId="20693" xr:uid="{57E6281A-2519-45CA-853F-60E855B9B3B9}"/>
    <cellStyle name="Normal 9 15 4 2" xfId="20694" xr:uid="{A0DE136C-ED0A-47B7-8AE4-EFF8741E3962}"/>
    <cellStyle name="Normal 9 15 4 2 2" xfId="20695" xr:uid="{34E3C495-A528-483E-B839-91F3E83C57FA}"/>
    <cellStyle name="Normal 9 15 4 3" xfId="20696" xr:uid="{B9759435-3440-457C-97EE-52793CB2594C}"/>
    <cellStyle name="Normal 9 15 4 4" xfId="20697" xr:uid="{5649B132-A922-423C-8D47-9671A2BB40FF}"/>
    <cellStyle name="Normal 9 15 4 5" xfId="20698" xr:uid="{6D551283-96A4-4741-BB23-9593D0B004AA}"/>
    <cellStyle name="Normal 9 15 5" xfId="20699" xr:uid="{2F411D85-E8A6-4FEB-A19B-0D264870716E}"/>
    <cellStyle name="Normal 9 15 5 2" xfId="20700" xr:uid="{E5538B45-2C49-4C0B-AC9B-446A62245CAE}"/>
    <cellStyle name="Normal 9 15 6" xfId="20701" xr:uid="{BAF2AB43-A5EC-409B-A103-DDA4500DDB5B}"/>
    <cellStyle name="Normal 9 15 7" xfId="20702" xr:uid="{B3313713-5549-445C-836A-1F329E93FF89}"/>
    <cellStyle name="Normal 9 15 8" xfId="20703" xr:uid="{53D0164D-1B21-483B-9BE5-1E0C5656598B}"/>
    <cellStyle name="Normal 9 15 9" xfId="20704" xr:uid="{F42AA779-78DC-476D-80FB-669E7A39B6FE}"/>
    <cellStyle name="Normal 9 16" xfId="20705" xr:uid="{D94807EC-6D96-4FEF-8A08-D990450DD152}"/>
    <cellStyle name="Normal 9 16 10" xfId="20706" xr:uid="{5DBBBA2A-B42B-42A8-9E9B-FC86C420EB80}"/>
    <cellStyle name="Normal 9 16 11" xfId="20707" xr:uid="{A5F91DD0-EA78-4903-A293-C341BACAFE50}"/>
    <cellStyle name="Normal 9 16 12" xfId="20708" xr:uid="{896358AC-7B3B-4AF1-8724-1B696EAA5118}"/>
    <cellStyle name="Normal 9 16 13" xfId="20709" xr:uid="{EC1A2035-58E7-4D0A-A518-EFD4F12D6063}"/>
    <cellStyle name="Normal 9 16 14" xfId="20710" xr:uid="{CB85FFDE-3934-4D48-AE1C-48028BEE8ACF}"/>
    <cellStyle name="Normal 9 16 2" xfId="20711" xr:uid="{64677805-714F-42F3-9014-17432514BEF8}"/>
    <cellStyle name="Normal 9 16 2 10" xfId="20712" xr:uid="{09E1DD6C-293F-45C0-BA17-2F514A8C7A2C}"/>
    <cellStyle name="Normal 9 16 2 11" xfId="20713" xr:uid="{A391E5CB-802A-4ADD-B9F9-157376DB00AB}"/>
    <cellStyle name="Normal 9 16 2 12" xfId="20714" xr:uid="{C6400329-10F2-44BF-8F42-20C0104255AB}"/>
    <cellStyle name="Normal 9 16 2 13" xfId="20715" xr:uid="{8349BFA8-C952-4D64-96A7-FFCDB8DA5398}"/>
    <cellStyle name="Normal 9 16 2 2" xfId="20716" xr:uid="{C1D2B255-466B-4DD6-8FBA-0F844ED39DCE}"/>
    <cellStyle name="Normal 9 16 2 2 10" xfId="20717" xr:uid="{54E351E6-D3B5-4431-A325-7DBDFE3D2A82}"/>
    <cellStyle name="Normal 9 16 2 2 11" xfId="20718" xr:uid="{AE3FACAC-3B80-4BA2-8BC8-7561CF53D2FA}"/>
    <cellStyle name="Normal 9 16 2 2 2" xfId="20719" xr:uid="{620439C5-BE84-4283-9A4E-86D772DC2AE0}"/>
    <cellStyle name="Normal 9 16 2 2 2 2" xfId="20720" xr:uid="{76FD238A-28D8-469D-B01B-0C8B6373A7A9}"/>
    <cellStyle name="Normal 9 16 2 2 2 2 2" xfId="20721" xr:uid="{B4822320-1B3B-40D8-9D7C-1294016FF65A}"/>
    <cellStyle name="Normal 9 16 2 2 2 3" xfId="20722" xr:uid="{FC0983F2-7169-4DBB-B420-C1E92124D52B}"/>
    <cellStyle name="Normal 9 16 2 2 2 4" xfId="20723" xr:uid="{6122BE7D-84CA-4749-99EC-CF8C9EC8FA5F}"/>
    <cellStyle name="Normal 9 16 2 2 2 5" xfId="20724" xr:uid="{9565C79D-9CB6-4B69-BD1C-709A97C20DE3}"/>
    <cellStyle name="Normal 9 16 2 2 3" xfId="20725" xr:uid="{EF7F8D40-AAAF-4B00-A646-CDE9B65E73F8}"/>
    <cellStyle name="Normal 9 16 2 2 3 2" xfId="20726" xr:uid="{5A640846-2EF8-41EB-85E8-5903C850BB79}"/>
    <cellStyle name="Normal 9 16 2 2 4" xfId="20727" xr:uid="{3BB5FBE4-B4BC-4531-BE87-A32F9A1B1497}"/>
    <cellStyle name="Normal 9 16 2 2 5" xfId="20728" xr:uid="{CCB5DFD2-E1AD-4986-95A1-F5D25801933F}"/>
    <cellStyle name="Normal 9 16 2 2 6" xfId="20729" xr:uid="{93177471-87E3-47DE-BD93-AE184898A67E}"/>
    <cellStyle name="Normal 9 16 2 2 7" xfId="20730" xr:uid="{BE135B11-A4A3-4363-98B0-D59065475C35}"/>
    <cellStyle name="Normal 9 16 2 2 8" xfId="20731" xr:uid="{AF30F654-7471-464F-B34B-51C2748779C0}"/>
    <cellStyle name="Normal 9 16 2 2 9" xfId="20732" xr:uid="{6A9D2280-80A5-4CAB-AD96-035B0FBAC1B3}"/>
    <cellStyle name="Normal 9 16 2 3" xfId="20733" xr:uid="{A4BF6F02-69A8-4C0A-8FF2-3A2E80877255}"/>
    <cellStyle name="Normal 9 16 2 3 2" xfId="20734" xr:uid="{64EBB97B-AA0A-4287-A083-07BDEED26F0D}"/>
    <cellStyle name="Normal 9 16 2 3 2 2" xfId="20735" xr:uid="{C2A8373B-8629-4B3C-8DCE-231FD8607C26}"/>
    <cellStyle name="Normal 9 16 2 3 3" xfId="20736" xr:uid="{E2983A40-C512-4BC1-A372-39AE970660BC}"/>
    <cellStyle name="Normal 9 16 2 3 4" xfId="20737" xr:uid="{FF9CB924-9092-4A1E-9822-F554C111B2C8}"/>
    <cellStyle name="Normal 9 16 2 3 5" xfId="20738" xr:uid="{99184DF6-6A4C-42B6-B920-9D24920C7BA4}"/>
    <cellStyle name="Normal 9 16 2 4" xfId="20739" xr:uid="{AA2B1821-B8D2-4DB0-B293-45D2A9A8D955}"/>
    <cellStyle name="Normal 9 16 2 4 2" xfId="20740" xr:uid="{1313696B-460F-40A4-8591-F849799ABB2E}"/>
    <cellStyle name="Normal 9 16 2 5" xfId="20741" xr:uid="{D61F8A37-7C90-4B66-9852-811923B9B3A8}"/>
    <cellStyle name="Normal 9 16 2 6" xfId="20742" xr:uid="{841E501A-F349-48BD-B43F-E83E613C0F44}"/>
    <cellStyle name="Normal 9 16 2 7" xfId="20743" xr:uid="{CBA4ACD6-EB13-4D96-8323-D40276F40FC2}"/>
    <cellStyle name="Normal 9 16 2 8" xfId="20744" xr:uid="{C3A750CF-43BB-4030-BBD6-3902F7E8A57A}"/>
    <cellStyle name="Normal 9 16 2 9" xfId="20745" xr:uid="{1AEB9796-6C6C-44F9-B364-AD0DC0E3BFE4}"/>
    <cellStyle name="Normal 9 16 3" xfId="20746" xr:uid="{06319358-CB0B-41D8-8EF7-239D58D5D53F}"/>
    <cellStyle name="Normal 9 16 3 10" xfId="20747" xr:uid="{8CCFF2BC-6AD1-4C41-B25C-12E5B5052790}"/>
    <cellStyle name="Normal 9 16 3 11" xfId="20748" xr:uid="{467CCA5A-E4AC-47A5-BEA0-E1DEF0552A63}"/>
    <cellStyle name="Normal 9 16 3 2" xfId="20749" xr:uid="{A473B700-D134-4545-BF25-FB1C2A3B1718}"/>
    <cellStyle name="Normal 9 16 3 2 2" xfId="20750" xr:uid="{75021286-358A-4591-9103-4024CCE52CFE}"/>
    <cellStyle name="Normal 9 16 3 2 2 2" xfId="20751" xr:uid="{911F029C-3E40-4780-9195-4B378E144864}"/>
    <cellStyle name="Normal 9 16 3 2 3" xfId="20752" xr:uid="{90EAE4CF-3982-4A95-9348-580025ED04F8}"/>
    <cellStyle name="Normal 9 16 3 2 4" xfId="20753" xr:uid="{63997F9B-A246-4A92-BB79-99EEC208577E}"/>
    <cellStyle name="Normal 9 16 3 2 5" xfId="20754" xr:uid="{AD34D1F5-C7DD-4B00-B71F-F03A29324C1C}"/>
    <cellStyle name="Normal 9 16 3 3" xfId="20755" xr:uid="{C80F0BF7-F92D-4BCB-9680-4D9FE6A07FA4}"/>
    <cellStyle name="Normal 9 16 3 3 2" xfId="20756" xr:uid="{95E3E13B-7DFC-405C-B5DC-F162D4E484EE}"/>
    <cellStyle name="Normal 9 16 3 4" xfId="20757" xr:uid="{BEB2819D-7523-4FA5-AC58-5D99A473E2B0}"/>
    <cellStyle name="Normal 9 16 3 5" xfId="20758" xr:uid="{D40763F0-A7EE-4184-BBE3-754F8B88274A}"/>
    <cellStyle name="Normal 9 16 3 6" xfId="20759" xr:uid="{74D8BF68-8674-4D5E-8FF3-C7AD06583645}"/>
    <cellStyle name="Normal 9 16 3 7" xfId="20760" xr:uid="{2C735FB9-8DDB-41A0-931D-DECF59D50775}"/>
    <cellStyle name="Normal 9 16 3 8" xfId="20761" xr:uid="{99CA88A7-8987-417C-B102-12E95B887750}"/>
    <cellStyle name="Normal 9 16 3 9" xfId="20762" xr:uid="{E6D46D09-F0BD-488B-A436-DDC552CFD152}"/>
    <cellStyle name="Normal 9 16 4" xfId="20763" xr:uid="{5383DC1E-1383-43CF-8713-EE91F9EBF9B8}"/>
    <cellStyle name="Normal 9 16 4 2" xfId="20764" xr:uid="{7118A25B-38A9-405D-8E55-160D990EE29D}"/>
    <cellStyle name="Normal 9 16 4 2 2" xfId="20765" xr:uid="{8737CF56-EC42-4580-8BE1-2F0996832547}"/>
    <cellStyle name="Normal 9 16 4 3" xfId="20766" xr:uid="{54A58CA5-4076-4173-9451-6FD37FBAD6D4}"/>
    <cellStyle name="Normal 9 16 4 4" xfId="20767" xr:uid="{C42F661D-0CCB-49E6-9A12-96CC46F39C75}"/>
    <cellStyle name="Normal 9 16 4 5" xfId="20768" xr:uid="{AA6F0185-B70E-4C13-B83C-F9B109F1231B}"/>
    <cellStyle name="Normal 9 16 5" xfId="20769" xr:uid="{793C768D-1AED-4509-86C6-CDAD533F80B9}"/>
    <cellStyle name="Normal 9 16 5 2" xfId="20770" xr:uid="{F1C367B2-235F-4261-AB2E-4FB9C0F3BA8C}"/>
    <cellStyle name="Normal 9 16 6" xfId="20771" xr:uid="{08C4391F-C347-4ADA-AFBF-686BCCE02397}"/>
    <cellStyle name="Normal 9 16 7" xfId="20772" xr:uid="{50250270-A7E4-4B6D-96CA-8BF2534EB0F6}"/>
    <cellStyle name="Normal 9 16 8" xfId="20773" xr:uid="{8FA4AC80-50A9-4A3F-945A-7C1AA867643B}"/>
    <cellStyle name="Normal 9 16 9" xfId="20774" xr:uid="{19916C9D-5EDC-45DA-8871-908D8530E969}"/>
    <cellStyle name="Normal 9 17" xfId="20775" xr:uid="{A7D02372-EC29-465F-988F-A0B32189D117}"/>
    <cellStyle name="Normal 9 17 10" xfId="20776" xr:uid="{234B4DBC-66DA-4136-9C06-1F1CDBF5E20A}"/>
    <cellStyle name="Normal 9 17 11" xfId="20777" xr:uid="{90BA6E35-3A33-4947-AD1D-5D8B1E12E161}"/>
    <cellStyle name="Normal 9 17 12" xfId="20778" xr:uid="{16B2F6A5-7276-44AB-8A25-6F0FBD9856FA}"/>
    <cellStyle name="Normal 9 17 13" xfId="20779" xr:uid="{098DFABF-0112-4518-8364-D816FA9286E7}"/>
    <cellStyle name="Normal 9 17 14" xfId="20780" xr:uid="{3AB7DBDE-C598-4353-AE7F-84D7633923F5}"/>
    <cellStyle name="Normal 9 17 2" xfId="20781" xr:uid="{C1FFEBB7-A4BF-414E-A7EA-2C8E523026CE}"/>
    <cellStyle name="Normal 9 17 2 10" xfId="20782" xr:uid="{5A19BEBD-0974-4F5F-B425-02CADCBD7900}"/>
    <cellStyle name="Normal 9 17 2 11" xfId="20783" xr:uid="{B822C1C3-B398-470C-B3F0-BCDE341CE716}"/>
    <cellStyle name="Normal 9 17 2 12" xfId="20784" xr:uid="{75675B4E-7EE0-4149-BB2C-E03F2649178F}"/>
    <cellStyle name="Normal 9 17 2 13" xfId="20785" xr:uid="{04418F7D-68A5-47EF-9A61-7A14677D2593}"/>
    <cellStyle name="Normal 9 17 2 2" xfId="20786" xr:uid="{67703677-E194-4CFA-B6D1-05FEF9C767BC}"/>
    <cellStyle name="Normal 9 17 2 2 10" xfId="20787" xr:uid="{C38635C6-0079-47DE-B442-94121F938760}"/>
    <cellStyle name="Normal 9 17 2 2 11" xfId="20788" xr:uid="{C093B845-D86E-4A30-A855-E6FE83754878}"/>
    <cellStyle name="Normal 9 17 2 2 2" xfId="20789" xr:uid="{759C505E-5708-4BC9-A1C7-AF716E4B7168}"/>
    <cellStyle name="Normal 9 17 2 2 2 2" xfId="20790" xr:uid="{5B65D59E-E4C6-4878-B333-65229D396544}"/>
    <cellStyle name="Normal 9 17 2 2 2 2 2" xfId="20791" xr:uid="{4AF85C0A-7BB5-4E2F-A2ED-04F3F2B5F586}"/>
    <cellStyle name="Normal 9 17 2 2 2 3" xfId="20792" xr:uid="{EF25DC8D-DAD0-4296-83AD-5CF792877147}"/>
    <cellStyle name="Normal 9 17 2 2 2 4" xfId="20793" xr:uid="{7B13A8F2-1CA8-4BD1-927B-60EB8AD96EE2}"/>
    <cellStyle name="Normal 9 17 2 2 2 5" xfId="20794" xr:uid="{CCBAC316-B38F-4137-AD1A-C1A3B6FD96E7}"/>
    <cellStyle name="Normal 9 17 2 2 3" xfId="20795" xr:uid="{FCCC6A3C-CDA1-4ACC-8D2E-E5D979F90C20}"/>
    <cellStyle name="Normal 9 17 2 2 3 2" xfId="20796" xr:uid="{3D592922-2DD3-4F9E-B47C-76B964FE0338}"/>
    <cellStyle name="Normal 9 17 2 2 4" xfId="20797" xr:uid="{B8639BD9-56FD-4D36-823A-1A2118B4F515}"/>
    <cellStyle name="Normal 9 17 2 2 5" xfId="20798" xr:uid="{0658870E-27B8-4380-8259-B12426BF74F7}"/>
    <cellStyle name="Normal 9 17 2 2 6" xfId="20799" xr:uid="{534B6066-B237-4735-9B18-BBC66C1A824D}"/>
    <cellStyle name="Normal 9 17 2 2 7" xfId="20800" xr:uid="{6BEC6036-CB1F-496D-85FD-251C1C79F827}"/>
    <cellStyle name="Normal 9 17 2 2 8" xfId="20801" xr:uid="{C9D22DAA-4BD3-4FDE-84AA-1B8190390D71}"/>
    <cellStyle name="Normal 9 17 2 2 9" xfId="20802" xr:uid="{259BD383-612B-4AB8-84CB-43E1896FDDB8}"/>
    <cellStyle name="Normal 9 17 2 3" xfId="20803" xr:uid="{4CB8F707-AA02-4F00-BCB5-E1CAA75BBA90}"/>
    <cellStyle name="Normal 9 17 2 3 2" xfId="20804" xr:uid="{89CA9ECA-110C-4F97-B70E-0DFD975AE2EB}"/>
    <cellStyle name="Normal 9 17 2 3 2 2" xfId="20805" xr:uid="{8E521AA7-1443-46DD-BABC-8158A3FF9035}"/>
    <cellStyle name="Normal 9 17 2 3 3" xfId="20806" xr:uid="{7E00E3FA-DEAD-4190-BD48-168FF062335B}"/>
    <cellStyle name="Normal 9 17 2 3 4" xfId="20807" xr:uid="{37852B91-A9E7-4C3F-B8D0-4A8135534877}"/>
    <cellStyle name="Normal 9 17 2 3 5" xfId="20808" xr:uid="{0E1278D5-C467-43D5-87E3-88BB3F5B32B4}"/>
    <cellStyle name="Normal 9 17 2 4" xfId="20809" xr:uid="{422421B0-BB2E-4DD5-97AD-07E6AC387196}"/>
    <cellStyle name="Normal 9 17 2 4 2" xfId="20810" xr:uid="{335D0127-B57E-4A68-A6F4-30E09FFCA83E}"/>
    <cellStyle name="Normal 9 17 2 5" xfId="20811" xr:uid="{88F14B97-80EB-4744-AE56-7B4F40BC05CF}"/>
    <cellStyle name="Normal 9 17 2 6" xfId="20812" xr:uid="{BC0AC3A0-D9A7-44C1-B4F5-5CB96263BC2E}"/>
    <cellStyle name="Normal 9 17 2 7" xfId="20813" xr:uid="{11886D4B-C109-47A9-BB94-4BCB67DA5DC6}"/>
    <cellStyle name="Normal 9 17 2 8" xfId="20814" xr:uid="{86F4E477-FC9B-4A12-8803-6532862A9B6B}"/>
    <cellStyle name="Normal 9 17 2 9" xfId="20815" xr:uid="{9FA47B26-2C1D-4B7F-95B4-1DB5A12F5726}"/>
    <cellStyle name="Normal 9 17 3" xfId="20816" xr:uid="{8BD57E1E-6108-4A99-B5D9-F5CA88CE01E4}"/>
    <cellStyle name="Normal 9 17 3 10" xfId="20817" xr:uid="{484BAFF4-0265-4D20-9A7B-CCC590F0D777}"/>
    <cellStyle name="Normal 9 17 3 11" xfId="20818" xr:uid="{46F7C3CF-4C89-4FB4-B020-F091F95B8124}"/>
    <cellStyle name="Normal 9 17 3 2" xfId="20819" xr:uid="{42DBF28E-4AD9-46CA-A292-A24391329D1E}"/>
    <cellStyle name="Normal 9 17 3 2 2" xfId="20820" xr:uid="{7663D76D-55EE-4EB0-AADC-AE95B5A16F40}"/>
    <cellStyle name="Normal 9 17 3 2 2 2" xfId="20821" xr:uid="{1C7344AF-D058-492F-B1D6-3EF3607804DA}"/>
    <cellStyle name="Normal 9 17 3 2 3" xfId="20822" xr:uid="{C3B0A089-2994-40A4-A0AF-BEDCB086F8CE}"/>
    <cellStyle name="Normal 9 17 3 2 4" xfId="20823" xr:uid="{F601AC53-F167-41E3-9594-97C92620AAD9}"/>
    <cellStyle name="Normal 9 17 3 2 5" xfId="20824" xr:uid="{93383EFF-3755-4820-BA00-7F2E81EDD988}"/>
    <cellStyle name="Normal 9 17 3 3" xfId="20825" xr:uid="{5CEE9940-50D2-4EF5-AC61-064BCE5D3237}"/>
    <cellStyle name="Normal 9 17 3 3 2" xfId="20826" xr:uid="{A396C182-4ED5-4D21-9699-A65721EBC356}"/>
    <cellStyle name="Normal 9 17 3 4" xfId="20827" xr:uid="{47DF14CE-02AC-4D6A-86CA-00A26FDCDDD5}"/>
    <cellStyle name="Normal 9 17 3 5" xfId="20828" xr:uid="{450FE70F-A3FF-41FC-80F7-82A0FD1B8AE6}"/>
    <cellStyle name="Normal 9 17 3 6" xfId="20829" xr:uid="{42AC4C66-0AFF-4B98-9646-30F610FE8CD9}"/>
    <cellStyle name="Normal 9 17 3 7" xfId="20830" xr:uid="{42F5C24C-9EB5-45DA-975F-DAD8F9DC4452}"/>
    <cellStyle name="Normal 9 17 3 8" xfId="20831" xr:uid="{755FBAB2-BE51-4C81-B290-7A4D4ED8B931}"/>
    <cellStyle name="Normal 9 17 3 9" xfId="20832" xr:uid="{507C4923-6166-4D62-81D2-4C49D4F57663}"/>
    <cellStyle name="Normal 9 17 4" xfId="20833" xr:uid="{E6FB2D88-676F-4267-9402-D9308B48996B}"/>
    <cellStyle name="Normal 9 17 4 2" xfId="20834" xr:uid="{156EE310-2EE2-47AC-837D-478A5CB0386B}"/>
    <cellStyle name="Normal 9 17 4 2 2" xfId="20835" xr:uid="{D129D979-C44E-473D-B5DD-15076EFFFA6C}"/>
    <cellStyle name="Normal 9 17 4 3" xfId="20836" xr:uid="{B708F9E6-0441-4CB2-9FA2-BE4A6EDEA2D0}"/>
    <cellStyle name="Normal 9 17 4 4" xfId="20837" xr:uid="{333F4055-B5AB-4F12-9D55-36E3FE8EF2BB}"/>
    <cellStyle name="Normal 9 17 4 5" xfId="20838" xr:uid="{2EB40E95-28FF-4E6D-84B0-A32CCB4C5060}"/>
    <cellStyle name="Normal 9 17 5" xfId="20839" xr:uid="{96F772D7-3946-4536-8A1A-8A9A135158F0}"/>
    <cellStyle name="Normal 9 17 5 2" xfId="20840" xr:uid="{A7B9A3DD-1585-43C6-B926-1330E8E35135}"/>
    <cellStyle name="Normal 9 17 6" xfId="20841" xr:uid="{0113BA46-8D1D-4A2A-89EA-016551802341}"/>
    <cellStyle name="Normal 9 17 7" xfId="20842" xr:uid="{81F27E3A-80E3-4296-B2BC-62D38424E8F1}"/>
    <cellStyle name="Normal 9 17 8" xfId="20843" xr:uid="{855280D4-F0FD-447F-BBBA-3599413AFC24}"/>
    <cellStyle name="Normal 9 17 9" xfId="20844" xr:uid="{3FB5652E-CC03-4724-944E-52C38BA387F6}"/>
    <cellStyle name="Normal 9 18" xfId="20845" xr:uid="{28778507-9167-4520-9BF2-94FA50E11BA3}"/>
    <cellStyle name="Normal 9 18 10" xfId="20846" xr:uid="{90452D4B-5548-42C7-8970-C464FC355D7A}"/>
    <cellStyle name="Normal 9 18 11" xfId="20847" xr:uid="{8404A6F3-FE81-48B6-B8C3-1615AF057302}"/>
    <cellStyle name="Normal 9 18 12" xfId="20848" xr:uid="{C37C2E6C-1DA0-4E9A-A50A-DDB6AD9E339F}"/>
    <cellStyle name="Normal 9 18 13" xfId="20849" xr:uid="{B4D10A45-9745-45B6-82B5-51B150FE6114}"/>
    <cellStyle name="Normal 9 18 14" xfId="20850" xr:uid="{CCC94007-DF6E-493A-8C48-8768DC944EF9}"/>
    <cellStyle name="Normal 9 18 2" xfId="20851" xr:uid="{93A9E1D3-9F32-44D4-90B3-8547EF0060FA}"/>
    <cellStyle name="Normal 9 18 2 10" xfId="20852" xr:uid="{174F736B-41A1-4D32-BF6F-10208F2489E4}"/>
    <cellStyle name="Normal 9 18 2 11" xfId="20853" xr:uid="{C47F9CCC-D071-4152-95CA-9BB1FD4D1034}"/>
    <cellStyle name="Normal 9 18 2 12" xfId="20854" xr:uid="{53EE571D-053B-4C69-8B0D-AD2A7AAD4BB9}"/>
    <cellStyle name="Normal 9 18 2 13" xfId="20855" xr:uid="{B9FBF5AA-BD03-4EC0-8906-8FBDC7B3C141}"/>
    <cellStyle name="Normal 9 18 2 2" xfId="20856" xr:uid="{B490BEFE-2073-4C30-BC42-3B93C362AA5A}"/>
    <cellStyle name="Normal 9 18 2 2 10" xfId="20857" xr:uid="{1D322CD0-F437-4C7F-9388-ED3F6F05463E}"/>
    <cellStyle name="Normal 9 18 2 2 11" xfId="20858" xr:uid="{BB071BAA-434F-4832-8457-EA9C157E641A}"/>
    <cellStyle name="Normal 9 18 2 2 2" xfId="20859" xr:uid="{405D4C1B-BEB3-4412-91DA-CD98CCC970F7}"/>
    <cellStyle name="Normal 9 18 2 2 2 2" xfId="20860" xr:uid="{807FB48C-FB6D-4505-8819-2A9B8DEB0F3C}"/>
    <cellStyle name="Normal 9 18 2 2 2 2 2" xfId="20861" xr:uid="{AE0214D5-834E-4D5E-B830-BED2A006708B}"/>
    <cellStyle name="Normal 9 18 2 2 2 3" xfId="20862" xr:uid="{A7FB573B-80CF-4066-AAAC-DB88F4428EC6}"/>
    <cellStyle name="Normal 9 18 2 2 2 4" xfId="20863" xr:uid="{A0E0D1DC-C2E5-480C-9D60-51429BDA469D}"/>
    <cellStyle name="Normal 9 18 2 2 2 5" xfId="20864" xr:uid="{550DC4B9-B868-4B8D-BE77-64CF703A2F4A}"/>
    <cellStyle name="Normal 9 18 2 2 3" xfId="20865" xr:uid="{4384E202-BD35-48C5-AF8E-A0D11E84FBA2}"/>
    <cellStyle name="Normal 9 18 2 2 3 2" xfId="20866" xr:uid="{13EC53DD-C66F-47E8-B509-64527AD5C981}"/>
    <cellStyle name="Normal 9 18 2 2 4" xfId="20867" xr:uid="{D11A4217-8465-4ADF-870A-1A6D85B38A6C}"/>
    <cellStyle name="Normal 9 18 2 2 5" xfId="20868" xr:uid="{71D2D998-C047-4ED4-8DB1-5B7915084917}"/>
    <cellStyle name="Normal 9 18 2 2 6" xfId="20869" xr:uid="{D9BE3000-5624-42C0-ADE1-FF37F9C21CEB}"/>
    <cellStyle name="Normal 9 18 2 2 7" xfId="20870" xr:uid="{8515CF01-FA3D-46A0-B127-5C5103A38E0A}"/>
    <cellStyle name="Normal 9 18 2 2 8" xfId="20871" xr:uid="{7ECCC9AB-2912-4784-9FFD-55291666728A}"/>
    <cellStyle name="Normal 9 18 2 2 9" xfId="20872" xr:uid="{2A0BB3E4-95D9-4656-88B6-6B76A1221862}"/>
    <cellStyle name="Normal 9 18 2 3" xfId="20873" xr:uid="{EDAEC250-AD01-4F95-9028-0C78B97B9265}"/>
    <cellStyle name="Normal 9 18 2 3 2" xfId="20874" xr:uid="{9AACAFBC-1B6C-4600-923F-A3712CC157CB}"/>
    <cellStyle name="Normal 9 18 2 3 2 2" xfId="20875" xr:uid="{148CCDB5-AF51-43E9-B5E7-6584E1679539}"/>
    <cellStyle name="Normal 9 18 2 3 3" xfId="20876" xr:uid="{A2C7288D-4BB5-4CAF-88E4-A908A466C093}"/>
    <cellStyle name="Normal 9 18 2 3 4" xfId="20877" xr:uid="{69BD7719-3FB2-4EE5-9F36-675CC7F8776E}"/>
    <cellStyle name="Normal 9 18 2 3 5" xfId="20878" xr:uid="{6142F15D-E336-495F-B182-92DC9B67B7CC}"/>
    <cellStyle name="Normal 9 18 2 4" xfId="20879" xr:uid="{7C677FDA-4B6B-43AC-8A23-152FB60BC26A}"/>
    <cellStyle name="Normal 9 18 2 4 2" xfId="20880" xr:uid="{5EAA216C-8FD5-4D3C-98FC-69DCE102E2CA}"/>
    <cellStyle name="Normal 9 18 2 5" xfId="20881" xr:uid="{25A996AC-2064-4BE7-9BCD-4FA16FC8A19D}"/>
    <cellStyle name="Normal 9 18 2 6" xfId="20882" xr:uid="{2ACF9627-5FC7-4982-9D23-D204363279E5}"/>
    <cellStyle name="Normal 9 18 2 7" xfId="20883" xr:uid="{FA2C23E7-8AD7-4A42-85A8-A4C58A7CE66F}"/>
    <cellStyle name="Normal 9 18 2 8" xfId="20884" xr:uid="{71A80AA0-B7C1-434A-9C4B-7585FEDE4915}"/>
    <cellStyle name="Normal 9 18 2 9" xfId="20885" xr:uid="{50C81AD8-0EEC-4BE5-A9EC-F53993660155}"/>
    <cellStyle name="Normal 9 18 3" xfId="20886" xr:uid="{85433829-630C-4505-8088-16DCFCF1AED0}"/>
    <cellStyle name="Normal 9 18 3 10" xfId="20887" xr:uid="{4765DA6F-8CE3-4B81-A465-FE55C7DF4118}"/>
    <cellStyle name="Normal 9 18 3 11" xfId="20888" xr:uid="{4D666603-34C5-46C7-98B2-AF86A48DFFA8}"/>
    <cellStyle name="Normal 9 18 3 2" xfId="20889" xr:uid="{D486471A-1990-4FF8-9D10-8658337C4E0B}"/>
    <cellStyle name="Normal 9 18 3 2 2" xfId="20890" xr:uid="{36322A3B-0A2C-4281-8B66-9AE59FB7CD20}"/>
    <cellStyle name="Normal 9 18 3 2 2 2" xfId="20891" xr:uid="{F5843F08-CDA4-4598-91AB-69157FE3410E}"/>
    <cellStyle name="Normal 9 18 3 2 3" xfId="20892" xr:uid="{00EA5AE0-6F3E-4037-9DE8-E1F1ABA0C80F}"/>
    <cellStyle name="Normal 9 18 3 2 4" xfId="20893" xr:uid="{6BC0D78E-0686-4142-ACF3-F04776FF53B1}"/>
    <cellStyle name="Normal 9 18 3 2 5" xfId="20894" xr:uid="{428ADD0E-A74B-49FB-907B-9F35587805E4}"/>
    <cellStyle name="Normal 9 18 3 3" xfId="20895" xr:uid="{DB06EAB3-F72B-441D-819A-8EC1244FCBF8}"/>
    <cellStyle name="Normal 9 18 3 3 2" xfId="20896" xr:uid="{EC288FCB-A1A6-4119-A44D-5DE578C149CE}"/>
    <cellStyle name="Normal 9 18 3 4" xfId="20897" xr:uid="{A425C91C-45E3-428A-8F4F-A6421A2FD041}"/>
    <cellStyle name="Normal 9 18 3 5" xfId="20898" xr:uid="{5C38FB22-8A0D-47E0-A085-B9128AEEB5DD}"/>
    <cellStyle name="Normal 9 18 3 6" xfId="20899" xr:uid="{BDA69CD6-97EA-4101-880E-DD62EE46F9BA}"/>
    <cellStyle name="Normal 9 18 3 7" xfId="20900" xr:uid="{FEEF60DA-5D9F-4513-8F4D-B40A17F8F145}"/>
    <cellStyle name="Normal 9 18 3 8" xfId="20901" xr:uid="{0C5E8AD2-B7A5-4910-A9C0-C4895B63687E}"/>
    <cellStyle name="Normal 9 18 3 9" xfId="20902" xr:uid="{72662458-04F9-4AAF-8488-6D37F06721D8}"/>
    <cellStyle name="Normal 9 18 4" xfId="20903" xr:uid="{155DEBB9-2A87-4DCE-BA9D-28AEC2928DB0}"/>
    <cellStyle name="Normal 9 18 4 2" xfId="20904" xr:uid="{10E07905-A1CA-4BF3-B7F7-F9258155BA8E}"/>
    <cellStyle name="Normal 9 18 4 2 2" xfId="20905" xr:uid="{FBD8C6A1-C63E-4148-8A7A-818FF68FE446}"/>
    <cellStyle name="Normal 9 18 4 3" xfId="20906" xr:uid="{704478BE-95EE-4C22-AE5F-AA3B9482B2C2}"/>
    <cellStyle name="Normal 9 18 4 4" xfId="20907" xr:uid="{96FF9344-F345-4C81-B28F-377E37CD16B0}"/>
    <cellStyle name="Normal 9 18 4 5" xfId="20908" xr:uid="{5CCE23B6-29C8-4558-B00C-5D35B6BDB6D6}"/>
    <cellStyle name="Normal 9 18 5" xfId="20909" xr:uid="{9E40D0F2-8652-49D1-955E-70102DAF68F0}"/>
    <cellStyle name="Normal 9 18 5 2" xfId="20910" xr:uid="{0062A2E4-5202-4CFB-B758-7B1E95B02847}"/>
    <cellStyle name="Normal 9 18 6" xfId="20911" xr:uid="{39BE3FDE-1C63-4333-8B6A-FC91583AA203}"/>
    <cellStyle name="Normal 9 18 7" xfId="20912" xr:uid="{B1D95ED7-3F9C-4B03-A134-1589130F0655}"/>
    <cellStyle name="Normal 9 18 8" xfId="20913" xr:uid="{D150D57A-A98B-4F77-A66B-E9A9039857B8}"/>
    <cellStyle name="Normal 9 18 9" xfId="20914" xr:uid="{80A3D3B4-8B14-425B-86E4-3A27DE17D214}"/>
    <cellStyle name="Normal 9 19" xfId="20915" xr:uid="{1B504660-0B28-4D02-9932-1C911E7183A0}"/>
    <cellStyle name="Normal 9 19 10" xfId="20916" xr:uid="{9AF08D30-2E87-41F6-B53D-F40BFA67C51E}"/>
    <cellStyle name="Normal 9 19 11" xfId="20917" xr:uid="{136791E6-1973-49BC-9DA4-C4436321B506}"/>
    <cellStyle name="Normal 9 19 12" xfId="20918" xr:uid="{D215D458-74DF-45AC-9125-4B0165D34B2E}"/>
    <cellStyle name="Normal 9 19 13" xfId="20919" xr:uid="{6DB8CDCE-7D55-4CFB-9CCE-C3709F44E394}"/>
    <cellStyle name="Normal 9 19 14" xfId="20920" xr:uid="{5BFEDD7D-5E07-4DBD-BC05-4C3745A37573}"/>
    <cellStyle name="Normal 9 19 2" xfId="20921" xr:uid="{FBC37381-07BD-4D38-867F-C1664692061F}"/>
    <cellStyle name="Normal 9 19 2 10" xfId="20922" xr:uid="{42159A3F-723E-4FB3-90E6-1C5272B0A1DC}"/>
    <cellStyle name="Normal 9 19 2 11" xfId="20923" xr:uid="{A0605842-54C5-46AD-AD09-C040FDC93F17}"/>
    <cellStyle name="Normal 9 19 2 12" xfId="20924" xr:uid="{A0A97CCA-B299-4EC1-B12F-8D5BFA9333E5}"/>
    <cellStyle name="Normal 9 19 2 13" xfId="20925" xr:uid="{B6AF703D-236F-4855-9D84-3D42B3E3D30E}"/>
    <cellStyle name="Normal 9 19 2 2" xfId="20926" xr:uid="{52BC43CD-A342-401A-9179-3A2A80947ED2}"/>
    <cellStyle name="Normal 9 19 2 2 10" xfId="20927" xr:uid="{149AEAD1-96E6-4111-91C7-FBBA02ECF6C7}"/>
    <cellStyle name="Normal 9 19 2 2 11" xfId="20928" xr:uid="{8FC87F24-B861-48C1-9428-0DA7B78E9547}"/>
    <cellStyle name="Normal 9 19 2 2 2" xfId="20929" xr:uid="{47D64A3D-8C9F-438D-A0B9-6D3B6778938A}"/>
    <cellStyle name="Normal 9 19 2 2 2 2" xfId="20930" xr:uid="{C55EF0D1-6156-4529-9DF3-7DEFC0D25103}"/>
    <cellStyle name="Normal 9 19 2 2 2 2 2" xfId="20931" xr:uid="{9E657E2A-74D7-44ED-9570-25632D8C43F4}"/>
    <cellStyle name="Normal 9 19 2 2 2 3" xfId="20932" xr:uid="{C11CF491-ADCC-4143-B745-23E9F0245BA9}"/>
    <cellStyle name="Normal 9 19 2 2 2 4" xfId="20933" xr:uid="{F0F09D3A-AD61-45AB-9EA0-2F05C5D19AE2}"/>
    <cellStyle name="Normal 9 19 2 2 2 5" xfId="20934" xr:uid="{4C697B7B-D395-4965-927D-ECAD26485C8B}"/>
    <cellStyle name="Normal 9 19 2 2 3" xfId="20935" xr:uid="{31791773-E404-49C3-9616-6E6F253E784D}"/>
    <cellStyle name="Normal 9 19 2 2 3 2" xfId="20936" xr:uid="{194DAB49-B7D6-4F04-87B7-A1D58F30784A}"/>
    <cellStyle name="Normal 9 19 2 2 4" xfId="20937" xr:uid="{8637F53D-BAA4-4356-8428-FD7EA0853CC2}"/>
    <cellStyle name="Normal 9 19 2 2 5" xfId="20938" xr:uid="{7BBBB560-D98A-48FC-A714-47BD52FB4580}"/>
    <cellStyle name="Normal 9 19 2 2 6" xfId="20939" xr:uid="{36857C11-637E-4133-925E-88F9A7DED1C6}"/>
    <cellStyle name="Normal 9 19 2 2 7" xfId="20940" xr:uid="{D0DA6D21-004D-41E0-B987-6B0740556670}"/>
    <cellStyle name="Normal 9 19 2 2 8" xfId="20941" xr:uid="{E739053C-E369-496F-895E-61107A13AEFE}"/>
    <cellStyle name="Normal 9 19 2 2 9" xfId="20942" xr:uid="{B384CBFA-42DD-48AD-A06C-67D833B59F4B}"/>
    <cellStyle name="Normal 9 19 2 3" xfId="20943" xr:uid="{EF9D40E2-D2CB-4A9F-A8FE-976A349300B3}"/>
    <cellStyle name="Normal 9 19 2 3 2" xfId="20944" xr:uid="{C2A4A808-FED4-40B9-9D9C-583828F99658}"/>
    <cellStyle name="Normal 9 19 2 3 2 2" xfId="20945" xr:uid="{CE9711B2-6422-490D-85C6-1158B5A21930}"/>
    <cellStyle name="Normal 9 19 2 3 3" xfId="20946" xr:uid="{AAF4EB0E-0F22-4D80-99EF-276B4AE2B4AA}"/>
    <cellStyle name="Normal 9 19 2 3 4" xfId="20947" xr:uid="{B444DF1D-0737-4EDC-A1BE-DD1078868918}"/>
    <cellStyle name="Normal 9 19 2 3 5" xfId="20948" xr:uid="{B7B7782D-D86D-4784-88EB-2CE6C69A7309}"/>
    <cellStyle name="Normal 9 19 2 4" xfId="20949" xr:uid="{E94FCB9C-9659-4C6D-A031-664FC453CA40}"/>
    <cellStyle name="Normal 9 19 2 4 2" xfId="20950" xr:uid="{95E8E767-6EA0-4291-B0D4-3470A802AE06}"/>
    <cellStyle name="Normal 9 19 2 5" xfId="20951" xr:uid="{174E7D04-F50F-489C-BB90-5C7ADD1CD404}"/>
    <cellStyle name="Normal 9 19 2 6" xfId="20952" xr:uid="{72D04C29-260F-4339-BBEC-BC20FA4B4084}"/>
    <cellStyle name="Normal 9 19 2 7" xfId="20953" xr:uid="{B20E5261-90FA-473D-95A0-08FDEE26A07A}"/>
    <cellStyle name="Normal 9 19 2 8" xfId="20954" xr:uid="{2871089B-8641-4FE2-8538-AB4E10AF3160}"/>
    <cellStyle name="Normal 9 19 2 9" xfId="20955" xr:uid="{77F9C23A-8B80-4D87-822D-92E03DD7E736}"/>
    <cellStyle name="Normal 9 19 3" xfId="20956" xr:uid="{4D6931AA-D9DF-4309-805C-40C18497C2D1}"/>
    <cellStyle name="Normal 9 19 3 10" xfId="20957" xr:uid="{A436EE19-7B42-4BE9-8369-1F5FA8E1CB85}"/>
    <cellStyle name="Normal 9 19 3 11" xfId="20958" xr:uid="{5DDC5256-CD2F-40A7-A20E-54275DF34EB4}"/>
    <cellStyle name="Normal 9 19 3 2" xfId="20959" xr:uid="{A089F665-4EF1-4531-872D-BD2307C7EB10}"/>
    <cellStyle name="Normal 9 19 3 2 2" xfId="20960" xr:uid="{414F98F3-F0C9-4268-8CED-1D97FA2CD939}"/>
    <cellStyle name="Normal 9 19 3 2 2 2" xfId="20961" xr:uid="{0B9FA640-99D4-4A70-8C76-5534FF1532D4}"/>
    <cellStyle name="Normal 9 19 3 2 3" xfId="20962" xr:uid="{9C4CDDB2-CDF4-4DF4-B555-8522617C675C}"/>
    <cellStyle name="Normal 9 19 3 2 4" xfId="20963" xr:uid="{3A82D983-6A0A-4ADA-99DF-02747F28BF09}"/>
    <cellStyle name="Normal 9 19 3 2 5" xfId="20964" xr:uid="{74318674-FBCD-4014-AA86-67FF2A72EFC8}"/>
    <cellStyle name="Normal 9 19 3 3" xfId="20965" xr:uid="{E938769C-CCBE-49A7-90AC-FDAF5C97DE68}"/>
    <cellStyle name="Normal 9 19 3 3 2" xfId="20966" xr:uid="{7AD3B62F-71F6-4F65-B8BE-C04C678D60DB}"/>
    <cellStyle name="Normal 9 19 3 4" xfId="20967" xr:uid="{EADC2B3F-EEB6-43B2-A07F-98BFCAEBBD3E}"/>
    <cellStyle name="Normal 9 19 3 5" xfId="20968" xr:uid="{C0FA0ECB-907D-4E59-9CC1-FB6CA4BD185B}"/>
    <cellStyle name="Normal 9 19 3 6" xfId="20969" xr:uid="{1EAB1D50-DB79-46E7-BF0F-7DB1730B9360}"/>
    <cellStyle name="Normal 9 19 3 7" xfId="20970" xr:uid="{53A3CC0B-721B-40B6-850F-37D1113970CA}"/>
    <cellStyle name="Normal 9 19 3 8" xfId="20971" xr:uid="{145A0D60-F87C-4860-B08B-E439E7586BCA}"/>
    <cellStyle name="Normal 9 19 3 9" xfId="20972" xr:uid="{A92CA9D5-1C79-4413-9F0C-564956461D08}"/>
    <cellStyle name="Normal 9 19 4" xfId="20973" xr:uid="{CD9A8098-4603-4852-8F7C-D080F3F4D1AC}"/>
    <cellStyle name="Normal 9 19 4 2" xfId="20974" xr:uid="{1F526D3F-9EB7-4C07-8938-324A719F20B2}"/>
    <cellStyle name="Normal 9 19 4 2 2" xfId="20975" xr:uid="{956BDD45-7838-41D1-84F3-212CD7067768}"/>
    <cellStyle name="Normal 9 19 4 3" xfId="20976" xr:uid="{82DB6002-C852-4AC3-B4B2-FD8E37DFFDEF}"/>
    <cellStyle name="Normal 9 19 4 4" xfId="20977" xr:uid="{9A669F6B-B02B-4396-9379-320752067279}"/>
    <cellStyle name="Normal 9 19 4 5" xfId="20978" xr:uid="{05C9848B-0E07-4A40-BEF9-7E81227F4EE8}"/>
    <cellStyle name="Normal 9 19 5" xfId="20979" xr:uid="{E5ACDD70-3279-4060-B224-1D064552221F}"/>
    <cellStyle name="Normal 9 19 5 2" xfId="20980" xr:uid="{7D5C8596-C9F4-4083-8366-70FFF407B857}"/>
    <cellStyle name="Normal 9 19 6" xfId="20981" xr:uid="{7BD4C75D-F3B7-43A3-BB49-9D585FB6AFFF}"/>
    <cellStyle name="Normal 9 19 7" xfId="20982" xr:uid="{705C3B95-B710-4106-9A83-24A1D8BB2145}"/>
    <cellStyle name="Normal 9 19 8" xfId="20983" xr:uid="{2619ECB5-FFD2-4CF3-9AF0-BD2549D2ABD3}"/>
    <cellStyle name="Normal 9 19 9" xfId="20984" xr:uid="{0F31680C-0986-48A1-B2C8-15996FDB6149}"/>
    <cellStyle name="Normal 9 2" xfId="20985" xr:uid="{EF7AE112-D8E7-4C47-B888-68B8F3F00844}"/>
    <cellStyle name="Normal 9 2 10" xfId="20986" xr:uid="{54EE2A95-904F-4BF9-88A2-58F9C28EF1E4}"/>
    <cellStyle name="Normal 9 2 11" xfId="20987" xr:uid="{C1E8E376-5A70-4F28-99C2-2B296D46BA64}"/>
    <cellStyle name="Normal 9 2 12" xfId="20988" xr:uid="{D1BAB3E3-A634-470F-8976-FC4E4585BC9A}"/>
    <cellStyle name="Normal 9 2 13" xfId="20989" xr:uid="{A7648576-E020-4DC4-9E58-BA8C44020477}"/>
    <cellStyle name="Normal 9 2 14" xfId="20990" xr:uid="{110394F7-A7B5-4F7A-8055-6BC8A006BA67}"/>
    <cellStyle name="Normal 9 2 15" xfId="20991" xr:uid="{5EF008D8-DE6B-4410-99E7-76D72D5C6283}"/>
    <cellStyle name="Normal 9 2 16" xfId="20992" xr:uid="{30DB9B0D-AE46-4CFC-BFD4-CBAC26B43A8A}"/>
    <cellStyle name="Normal 9 2 17" xfId="20993" xr:uid="{B2FEF4B4-C6B6-4935-8B14-C5361C8FE099}"/>
    <cellStyle name="Normal 9 2 2" xfId="20994" xr:uid="{B661A5A1-F876-40C9-969B-98BC9978A41B}"/>
    <cellStyle name="Normal 9 2 2 10" xfId="20995" xr:uid="{A4763ED4-E5CA-4084-9ACD-354778D6DECC}"/>
    <cellStyle name="Normal 9 2 2 11" xfId="20996" xr:uid="{2AA7CE90-A9BF-4B90-9794-57CD5B5244DF}"/>
    <cellStyle name="Normal 9 2 2 12" xfId="20997" xr:uid="{BF89EDA8-92B4-4D94-B38B-D3A07ACB3222}"/>
    <cellStyle name="Normal 9 2 2 13" xfId="20998" xr:uid="{529A90E3-BCE6-4B88-8A1E-E1AABCEC4B7E}"/>
    <cellStyle name="Normal 9 2 2 2" xfId="20999" xr:uid="{6760AF58-98F7-4C97-9342-FC57CE162762}"/>
    <cellStyle name="Normal 9 2 2 2 10" xfId="21000" xr:uid="{7C662D91-8ADB-4151-9C1B-69E6425CE7AF}"/>
    <cellStyle name="Normal 9 2 2 2 11" xfId="21001" xr:uid="{655F2CA9-A1BD-4F36-8DC5-180396559B60}"/>
    <cellStyle name="Normal 9 2 2 2 2" xfId="21002" xr:uid="{BD14E0F5-60BB-4210-8261-5564347C8EAD}"/>
    <cellStyle name="Normal 9 2 2 2 2 2" xfId="21003" xr:uid="{26C53E6F-41B8-4196-A120-12E342EC9D32}"/>
    <cellStyle name="Normal 9 2 2 2 2 2 2" xfId="21004" xr:uid="{6E207975-D702-4174-92ED-48BB2B58B70A}"/>
    <cellStyle name="Normal 9 2 2 2 2 3" xfId="21005" xr:uid="{4ADD92DF-FD59-4547-ACA0-70F2B5580D1C}"/>
    <cellStyle name="Normal 9 2 2 2 2 4" xfId="21006" xr:uid="{44A53F60-1820-46EB-9074-0AC093EE0094}"/>
    <cellStyle name="Normal 9 2 2 2 2 5" xfId="21007" xr:uid="{8218A7E3-F48C-4FC9-9C18-0C747AF48233}"/>
    <cellStyle name="Normal 9 2 2 2 3" xfId="21008" xr:uid="{87099E70-D0E9-4429-9AC3-C2492C4F098C}"/>
    <cellStyle name="Normal 9 2 2 2 3 2" xfId="21009" xr:uid="{86FE6416-B9A6-4DC2-939D-9A176AFC519E}"/>
    <cellStyle name="Normal 9 2 2 2 4" xfId="21010" xr:uid="{706138DD-7A1E-4929-92DF-62CE4AC43B7C}"/>
    <cellStyle name="Normal 9 2 2 2 5" xfId="21011" xr:uid="{8814A318-D7D3-4963-AC7C-C97D1EDC8764}"/>
    <cellStyle name="Normal 9 2 2 2 6" xfId="21012" xr:uid="{195B5BCA-C2FC-42E0-AB1F-ED1D277027A0}"/>
    <cellStyle name="Normal 9 2 2 2 7" xfId="21013" xr:uid="{FFF3A863-3623-4982-8007-3E3D6A3C843E}"/>
    <cellStyle name="Normal 9 2 2 2 8" xfId="21014" xr:uid="{B19A8FD9-2C1C-4FEA-9EF9-54A294357C7A}"/>
    <cellStyle name="Normal 9 2 2 2 9" xfId="21015" xr:uid="{DA49CDC3-3DB1-4C15-81A8-7652AD618184}"/>
    <cellStyle name="Normal 9 2 2 3" xfId="21016" xr:uid="{B9BF2020-AEA2-4B3A-B57A-E45146D2B497}"/>
    <cellStyle name="Normal 9 2 2 3 2" xfId="21017" xr:uid="{FB162F98-01C8-40AB-A968-411BA55E3071}"/>
    <cellStyle name="Normal 9 2 2 3 2 2" xfId="21018" xr:uid="{4E31F27E-7771-4174-80AC-C873399ADC17}"/>
    <cellStyle name="Normal 9 2 2 3 3" xfId="21019" xr:uid="{DD9BC44B-A6C0-42B1-95AA-427F39A86DFA}"/>
    <cellStyle name="Normal 9 2 2 3 4" xfId="21020" xr:uid="{10490369-5B86-436E-96EF-6123F4BCC431}"/>
    <cellStyle name="Normal 9 2 2 3 5" xfId="21021" xr:uid="{8B6C0B7E-A654-41F2-8908-5B5F074A6F38}"/>
    <cellStyle name="Normal 9 2 2 4" xfId="21022" xr:uid="{AE3A44AC-C0AA-4859-9F5D-B1067D3B2F30}"/>
    <cellStyle name="Normal 9 2 2 4 2" xfId="21023" xr:uid="{CB0C6CEC-AD0F-453C-A8AE-E2D86E4F5DC1}"/>
    <cellStyle name="Normal 9 2 2 5" xfId="21024" xr:uid="{EE77BA6E-48FF-4535-9330-3E8BD37E0ABA}"/>
    <cellStyle name="Normal 9 2 2 6" xfId="21025" xr:uid="{F00B54A4-6D21-4070-89DF-73B085CB10C6}"/>
    <cellStyle name="Normal 9 2 2 7" xfId="21026" xr:uid="{34451F60-47D0-4307-ACB8-27F51A35E46D}"/>
    <cellStyle name="Normal 9 2 2 8" xfId="21027" xr:uid="{0972E3AC-B22B-497B-8492-FD4360275708}"/>
    <cellStyle name="Normal 9 2 2 9" xfId="21028" xr:uid="{D3486BEB-0A5C-4442-90E5-2DA50384D268}"/>
    <cellStyle name="Normal 9 2 3" xfId="21029" xr:uid="{7A36BECB-62A8-4FF3-92BC-A08E9BE38237}"/>
    <cellStyle name="Normal 9 2 3 10" xfId="21030" xr:uid="{AA396128-4BE7-4BAB-A30B-5A1F09706282}"/>
    <cellStyle name="Normal 9 2 3 11" xfId="21031" xr:uid="{B2025F6F-0D58-42CB-915F-7167E089C8DD}"/>
    <cellStyle name="Normal 9 2 3 2" xfId="21032" xr:uid="{F8454B42-DFC1-4A21-BD8A-24F04BF819B5}"/>
    <cellStyle name="Normal 9 2 3 2 2" xfId="21033" xr:uid="{875F3564-4CE9-4DEA-9F49-29E5192B3456}"/>
    <cellStyle name="Normal 9 2 3 2 2 2" xfId="21034" xr:uid="{ABCF0116-E2B6-4C39-BC33-A3FD00349BFD}"/>
    <cellStyle name="Normal 9 2 3 2 3" xfId="21035" xr:uid="{B6557CE8-0261-4E11-B41D-89B8F0200D0C}"/>
    <cellStyle name="Normal 9 2 3 2 4" xfId="21036" xr:uid="{02B1CC07-2F13-49A0-86FA-D55D0761CE22}"/>
    <cellStyle name="Normal 9 2 3 2 5" xfId="21037" xr:uid="{8AE811C9-5A7C-4E2D-9A7B-1BA0B8912A05}"/>
    <cellStyle name="Normal 9 2 3 3" xfId="21038" xr:uid="{9692C886-01AA-4005-BF78-A59C5966CF90}"/>
    <cellStyle name="Normal 9 2 3 3 2" xfId="21039" xr:uid="{0CD6BB93-8E46-4412-ADCC-2680E3435DE4}"/>
    <cellStyle name="Normal 9 2 3 4" xfId="21040" xr:uid="{C931E52D-E3A0-4F2B-83DC-1114AFA99ADC}"/>
    <cellStyle name="Normal 9 2 3 5" xfId="21041" xr:uid="{924412CC-BF04-43E0-85DA-AC48E82FB1F6}"/>
    <cellStyle name="Normal 9 2 3 6" xfId="21042" xr:uid="{577B1078-832C-4062-AAA8-45043C26DF0B}"/>
    <cellStyle name="Normal 9 2 3 7" xfId="21043" xr:uid="{038F9961-0663-4E0C-B228-C6F1DC5D5618}"/>
    <cellStyle name="Normal 9 2 3 8" xfId="21044" xr:uid="{AC065FBB-6F08-4594-883C-F73B880B2AC7}"/>
    <cellStyle name="Normal 9 2 3 9" xfId="21045" xr:uid="{59EC58FB-313A-47BF-A54C-880E16515D69}"/>
    <cellStyle name="Normal 9 2 4" xfId="21046" xr:uid="{922E402D-0448-4BC9-B733-8F4B9B4B72D9}"/>
    <cellStyle name="Normal 9 2 4 2" xfId="21047" xr:uid="{CC2233BD-14FE-4818-AB74-59277F6D7D38}"/>
    <cellStyle name="Normal 9 2 4 2 2" xfId="21048" xr:uid="{31716D35-E397-4239-B564-2B02730651FC}"/>
    <cellStyle name="Normal 9 2 4 3" xfId="21049" xr:uid="{B0F2A6D5-CF10-440A-91D0-721AD7267F41}"/>
    <cellStyle name="Normal 9 2 4 4" xfId="21050" xr:uid="{DA87B999-E246-47D8-A02C-CF14C66E4A60}"/>
    <cellStyle name="Normal 9 2 4 5" xfId="21051" xr:uid="{2FC40600-29B6-4ECB-A3BB-6342AA7A0579}"/>
    <cellStyle name="Normal 9 2 5" xfId="21052" xr:uid="{5867A48A-FE02-48E8-B60E-9995F441F01D}"/>
    <cellStyle name="Normal 9 2 5 2" xfId="21053" xr:uid="{C34FF735-16AA-4C13-9269-6AE694C454C7}"/>
    <cellStyle name="Normal 9 2 6" xfId="21054" xr:uid="{D78A4C70-A22D-4694-9F69-FBB41FDCCCC0}"/>
    <cellStyle name="Normal 9 2 7" xfId="21055" xr:uid="{3661487A-5E3C-4ADD-8C3B-A4289631D78E}"/>
    <cellStyle name="Normal 9 2 8" xfId="21056" xr:uid="{E3B1F020-C7EE-4D50-AF76-E1BC18BA4582}"/>
    <cellStyle name="Normal 9 2 9" xfId="21057" xr:uid="{51CB8267-CF63-44E2-9981-8080F1791809}"/>
    <cellStyle name="Normal 9 20" xfId="21058" xr:uid="{191D3B5A-D594-466A-82A7-060A501FC9BB}"/>
    <cellStyle name="Normal 9 20 10" xfId="21059" xr:uid="{6328B4A4-9BF4-4FF4-9F2A-A78DEAEBAF9A}"/>
    <cellStyle name="Normal 9 20 11" xfId="21060" xr:uid="{3C4D8DBD-AF60-4524-A96E-56B3B967D957}"/>
    <cellStyle name="Normal 9 20 12" xfId="21061" xr:uid="{3E05D30D-AC6C-4C6A-93CD-1AF9A278D043}"/>
    <cellStyle name="Normal 9 20 13" xfId="21062" xr:uid="{5C3D57E7-62A6-4A97-83C2-E29019B16212}"/>
    <cellStyle name="Normal 9 20 14" xfId="21063" xr:uid="{9AC6C0DC-EF36-4F23-A6C2-1986047C3978}"/>
    <cellStyle name="Normal 9 20 2" xfId="21064" xr:uid="{864B1412-2C7C-4D7E-95C3-6AD6688ECCD9}"/>
    <cellStyle name="Normal 9 20 2 10" xfId="21065" xr:uid="{436E496D-1CCA-4621-93EC-FBCD9B66D6F5}"/>
    <cellStyle name="Normal 9 20 2 11" xfId="21066" xr:uid="{7E24BC07-A296-4B60-B33B-29DE8CE55291}"/>
    <cellStyle name="Normal 9 20 2 12" xfId="21067" xr:uid="{1799FE06-94E4-4CAF-8A94-B1FA7A6886C5}"/>
    <cellStyle name="Normal 9 20 2 13" xfId="21068" xr:uid="{BF3F8758-56B5-4E79-818D-7A115BC0D859}"/>
    <cellStyle name="Normal 9 20 2 2" xfId="21069" xr:uid="{44D662DA-2B08-425A-A311-04537FD298F8}"/>
    <cellStyle name="Normal 9 20 2 2 10" xfId="21070" xr:uid="{96231584-7F24-46F0-9DCB-2A3DD1EF3DA5}"/>
    <cellStyle name="Normal 9 20 2 2 11" xfId="21071" xr:uid="{69B2D11F-F2D3-4C10-8C96-5B822CF5378E}"/>
    <cellStyle name="Normal 9 20 2 2 2" xfId="21072" xr:uid="{67634F59-B879-42E8-A89D-F9B1490B246A}"/>
    <cellStyle name="Normal 9 20 2 2 2 2" xfId="21073" xr:uid="{7DDCF1EA-063B-4571-AFC5-6F6E99D16FA4}"/>
    <cellStyle name="Normal 9 20 2 2 2 2 2" xfId="21074" xr:uid="{250F784E-EA45-44A9-A274-241157BF800A}"/>
    <cellStyle name="Normal 9 20 2 2 2 3" xfId="21075" xr:uid="{A3CA5373-ECC0-4842-BF45-155949AA5B40}"/>
    <cellStyle name="Normal 9 20 2 2 2 4" xfId="21076" xr:uid="{535CEE66-9B75-4E4B-857E-96914BDBB715}"/>
    <cellStyle name="Normal 9 20 2 2 2 5" xfId="21077" xr:uid="{4F793901-4C1C-40F5-B9DD-7E81AEEC3BBB}"/>
    <cellStyle name="Normal 9 20 2 2 3" xfId="21078" xr:uid="{4786DEFF-726D-4CFD-8CB5-A32C21CBCEEC}"/>
    <cellStyle name="Normal 9 20 2 2 3 2" xfId="21079" xr:uid="{5338770D-7BB0-45C1-A504-017C0820B49B}"/>
    <cellStyle name="Normal 9 20 2 2 4" xfId="21080" xr:uid="{839C9E70-6257-434A-A97E-A3F2B03C401E}"/>
    <cellStyle name="Normal 9 20 2 2 5" xfId="21081" xr:uid="{335E2C5E-EE7C-4782-A58C-FDDF5B78AF64}"/>
    <cellStyle name="Normal 9 20 2 2 6" xfId="21082" xr:uid="{7982DBF3-FBF7-4B05-A6F1-6AD5D97AC691}"/>
    <cellStyle name="Normal 9 20 2 2 7" xfId="21083" xr:uid="{80948A7A-E87F-4445-B1DD-1FAD059F7F5B}"/>
    <cellStyle name="Normal 9 20 2 2 8" xfId="21084" xr:uid="{7B722CD7-2051-4F67-B31B-45F08855D576}"/>
    <cellStyle name="Normal 9 20 2 2 9" xfId="21085" xr:uid="{D5ACF264-0694-4761-8B7F-E31F2BE8FB8A}"/>
    <cellStyle name="Normal 9 20 2 3" xfId="21086" xr:uid="{70CD681F-D87B-4FDA-9ADC-774DC355BF1F}"/>
    <cellStyle name="Normal 9 20 2 3 2" xfId="21087" xr:uid="{EECF67C7-5433-4255-807E-0F58A87125E5}"/>
    <cellStyle name="Normal 9 20 2 3 2 2" xfId="21088" xr:uid="{C53486D5-A78F-43B8-8F2D-E3ADF82B72A6}"/>
    <cellStyle name="Normal 9 20 2 3 3" xfId="21089" xr:uid="{1D811099-809C-46D6-8605-0A64CD45B6B2}"/>
    <cellStyle name="Normal 9 20 2 3 4" xfId="21090" xr:uid="{612F1949-D9DA-42EB-A21B-E6DAD1D24CB7}"/>
    <cellStyle name="Normal 9 20 2 3 5" xfId="21091" xr:uid="{267EA14F-E24D-4C3E-ACC4-7DB45914743D}"/>
    <cellStyle name="Normal 9 20 2 4" xfId="21092" xr:uid="{C8810D04-1A08-4365-A9A9-B6FD3FB8C64B}"/>
    <cellStyle name="Normal 9 20 2 4 2" xfId="21093" xr:uid="{07343506-0ADE-4F79-9E01-85C993A5B5AC}"/>
    <cellStyle name="Normal 9 20 2 5" xfId="21094" xr:uid="{57D77107-6940-497D-893C-360DE311B17D}"/>
    <cellStyle name="Normal 9 20 2 6" xfId="21095" xr:uid="{C58768DB-78A1-4D2C-AE45-761B5C61523F}"/>
    <cellStyle name="Normal 9 20 2 7" xfId="21096" xr:uid="{F37AB3B9-C00A-4593-8E57-BA539830EEA3}"/>
    <cellStyle name="Normal 9 20 2 8" xfId="21097" xr:uid="{B5F1664D-6A78-4C6B-A3DB-859DC7154637}"/>
    <cellStyle name="Normal 9 20 2 9" xfId="21098" xr:uid="{A2BD2ED0-901C-444A-A510-857450A962BA}"/>
    <cellStyle name="Normal 9 20 3" xfId="21099" xr:uid="{3E61A8CC-2E9D-467B-B5B7-C536816D4BB8}"/>
    <cellStyle name="Normal 9 20 3 10" xfId="21100" xr:uid="{CC863BB0-C78B-45D7-B8AB-84E0A55F6D76}"/>
    <cellStyle name="Normal 9 20 3 11" xfId="21101" xr:uid="{3F661676-1075-4DCA-9D26-A43C86277BF6}"/>
    <cellStyle name="Normal 9 20 3 2" xfId="21102" xr:uid="{98C97C19-847A-4355-8B22-BC5AB95F3DCC}"/>
    <cellStyle name="Normal 9 20 3 2 2" xfId="21103" xr:uid="{C1FD23F9-8765-4D06-B8AE-851047CDB071}"/>
    <cellStyle name="Normal 9 20 3 2 2 2" xfId="21104" xr:uid="{65B21338-DE40-44A1-9299-7200FFF1C9FF}"/>
    <cellStyle name="Normal 9 20 3 2 3" xfId="21105" xr:uid="{0A206A06-E29E-44F6-9DEE-6A5870478068}"/>
    <cellStyle name="Normal 9 20 3 2 4" xfId="21106" xr:uid="{DA0B0648-66E1-449E-936C-47DF99E290CF}"/>
    <cellStyle name="Normal 9 20 3 2 5" xfId="21107" xr:uid="{93D15337-77AB-4213-A24A-17E94136F493}"/>
    <cellStyle name="Normal 9 20 3 3" xfId="21108" xr:uid="{BE923A99-C236-4D01-A504-B5B3A96CF348}"/>
    <cellStyle name="Normal 9 20 3 3 2" xfId="21109" xr:uid="{BFF51643-F30F-4C66-A73C-82C657FC66E9}"/>
    <cellStyle name="Normal 9 20 3 4" xfId="21110" xr:uid="{80CEC08A-E73D-40AE-B062-2F0747123708}"/>
    <cellStyle name="Normal 9 20 3 5" xfId="21111" xr:uid="{EE154D51-A051-4641-A117-6BDD57172D87}"/>
    <cellStyle name="Normal 9 20 3 6" xfId="21112" xr:uid="{48632FB6-08F3-4FE2-8417-180B8D71BB98}"/>
    <cellStyle name="Normal 9 20 3 7" xfId="21113" xr:uid="{D6F6D588-B93B-4067-A063-2D1745EB3B82}"/>
    <cellStyle name="Normal 9 20 3 8" xfId="21114" xr:uid="{C6F176D5-C006-42D3-8B4B-964C653A9FC1}"/>
    <cellStyle name="Normal 9 20 3 9" xfId="21115" xr:uid="{E8404518-8062-4D3A-B5BA-94B82A2B480B}"/>
    <cellStyle name="Normal 9 20 4" xfId="21116" xr:uid="{1FD54546-AB07-49D4-98B7-F6392345447E}"/>
    <cellStyle name="Normal 9 20 4 2" xfId="21117" xr:uid="{EECDB6E3-C98D-4C15-BE48-6DE9F1FBDC09}"/>
    <cellStyle name="Normal 9 20 4 2 2" xfId="21118" xr:uid="{86FFA327-D991-4FF0-AF30-1F881650CF4B}"/>
    <cellStyle name="Normal 9 20 4 3" xfId="21119" xr:uid="{0CE34072-77A1-4044-8E28-4ED0DC9C0D03}"/>
    <cellStyle name="Normal 9 20 4 4" xfId="21120" xr:uid="{9FB6072F-4E4A-43FF-9267-E962940B431E}"/>
    <cellStyle name="Normal 9 20 4 5" xfId="21121" xr:uid="{04916CC1-7CB1-4F08-95F7-28A4ADC128C1}"/>
    <cellStyle name="Normal 9 20 5" xfId="21122" xr:uid="{CE291BAC-FD82-4612-8C83-1038CA83191E}"/>
    <cellStyle name="Normal 9 20 5 2" xfId="21123" xr:uid="{3B4E4D62-43B8-4FB3-A982-93B21D82E3F0}"/>
    <cellStyle name="Normal 9 20 6" xfId="21124" xr:uid="{99EBE2A7-0E9D-48BF-9073-466F46B18AB8}"/>
    <cellStyle name="Normal 9 20 7" xfId="21125" xr:uid="{A1C34C31-9D29-422E-8AAC-223693FCBD3C}"/>
    <cellStyle name="Normal 9 20 8" xfId="21126" xr:uid="{365AA237-2222-4C01-82C9-CC612341B369}"/>
    <cellStyle name="Normal 9 20 9" xfId="21127" xr:uid="{5AC570CC-689C-4063-B617-CFC7A185A7C4}"/>
    <cellStyle name="Normal 9 21" xfId="21128" xr:uid="{DBB7768E-D6A3-445A-9F1A-913FE19833F5}"/>
    <cellStyle name="Normal 9 21 10" xfId="21129" xr:uid="{1682B99C-1F88-4E8E-B727-40272E2E7BD0}"/>
    <cellStyle name="Normal 9 21 11" xfId="21130" xr:uid="{E5273C0D-D2D3-4068-A93F-12306BA7B991}"/>
    <cellStyle name="Normal 9 21 12" xfId="21131" xr:uid="{A385C9E4-2A02-484E-A20B-4CA9EE2FD96D}"/>
    <cellStyle name="Normal 9 21 13" xfId="21132" xr:uid="{20E7DFC7-F3E0-4165-8056-2FDD0E920CFA}"/>
    <cellStyle name="Normal 9 21 14" xfId="21133" xr:uid="{473EDC13-261C-4D59-8E85-10495B3E13AB}"/>
    <cellStyle name="Normal 9 21 2" xfId="21134" xr:uid="{A9E7EB93-C2A5-4403-95E3-9744C8A04F8E}"/>
    <cellStyle name="Normal 9 21 2 10" xfId="21135" xr:uid="{12149EDC-3119-49E4-A305-4AE528D07873}"/>
    <cellStyle name="Normal 9 21 2 11" xfId="21136" xr:uid="{63B7734A-FA2F-4749-B392-DA829C8A775F}"/>
    <cellStyle name="Normal 9 21 2 12" xfId="21137" xr:uid="{572A82C1-658F-437E-BFDF-A7BF5C6145E9}"/>
    <cellStyle name="Normal 9 21 2 2" xfId="21138" xr:uid="{937AA168-6A76-45BF-8A14-B59C007FA9F2}"/>
    <cellStyle name="Normal 9 21 2 2 10" xfId="21139" xr:uid="{92831764-0980-472E-851F-06B4C578033F}"/>
    <cellStyle name="Normal 9 21 2 2 11" xfId="21140" xr:uid="{E9C4BBB6-F54A-4F19-AB6B-BD1E2F812243}"/>
    <cellStyle name="Normal 9 21 2 2 2" xfId="21141" xr:uid="{7EB5613A-29A2-4750-8FF6-DE2099638EE3}"/>
    <cellStyle name="Normal 9 21 2 2 2 2" xfId="21142" xr:uid="{9404B64D-D7C1-4345-A0CC-2D8AA60E99AA}"/>
    <cellStyle name="Normal 9 21 2 2 2 2 2" xfId="21143" xr:uid="{97C7D209-FC12-421A-A979-DF421BA456BC}"/>
    <cellStyle name="Normal 9 21 2 2 2 3" xfId="21144" xr:uid="{6AE9B473-0EFB-40D8-949E-C60E5F68DDCE}"/>
    <cellStyle name="Normal 9 21 2 2 2 4" xfId="21145" xr:uid="{07E17401-566C-4662-838E-81E86DD8704A}"/>
    <cellStyle name="Normal 9 21 2 2 2 5" xfId="21146" xr:uid="{E6B8F9AE-58CB-4D2D-B36E-A31C2B1B8CD5}"/>
    <cellStyle name="Normal 9 21 2 2 3" xfId="21147" xr:uid="{C206319F-E4FB-43CE-ADA9-22CE9ECDC2A2}"/>
    <cellStyle name="Normal 9 21 2 2 3 2" xfId="21148" xr:uid="{74935E6B-660B-482A-B5C5-30758B16CD9D}"/>
    <cellStyle name="Normal 9 21 2 2 4" xfId="21149" xr:uid="{245E4489-DA8F-4A1E-8707-0C25F9613BDB}"/>
    <cellStyle name="Normal 9 21 2 2 5" xfId="21150" xr:uid="{07E8493D-70CF-4143-8688-DEDFBEA98EB9}"/>
    <cellStyle name="Normal 9 21 2 2 6" xfId="21151" xr:uid="{F565D1F9-1DBF-48E9-85EA-8B021DC93ECC}"/>
    <cellStyle name="Normal 9 21 2 2 7" xfId="21152" xr:uid="{CA90DE7D-34AE-4031-9630-5AB596039BCE}"/>
    <cellStyle name="Normal 9 21 2 2 8" xfId="21153" xr:uid="{277BC5F9-636D-4450-855F-1596F264EFCE}"/>
    <cellStyle name="Normal 9 21 2 2 9" xfId="21154" xr:uid="{E89A7E01-C390-4F6A-944F-349713C2B527}"/>
    <cellStyle name="Normal 9 21 2 3" xfId="21155" xr:uid="{2706C5DF-A686-4AB5-918E-5940633EAA04}"/>
    <cellStyle name="Normal 9 21 2 3 2" xfId="21156" xr:uid="{BBB00515-D94F-4029-ABCD-DFA90F2EA1E2}"/>
    <cellStyle name="Normal 9 21 2 3 2 2" xfId="21157" xr:uid="{E1221A84-03C7-4CAD-83BE-38E04495F58F}"/>
    <cellStyle name="Normal 9 21 2 3 3" xfId="21158" xr:uid="{7A002E00-0A4A-4C3F-9655-4AD71CA234DF}"/>
    <cellStyle name="Normal 9 21 2 3 4" xfId="21159" xr:uid="{5FDE7D0F-B14D-4F75-B778-E191C5362CF8}"/>
    <cellStyle name="Normal 9 21 2 3 5" xfId="21160" xr:uid="{03222866-7186-461E-BF5F-D547A28AAFE5}"/>
    <cellStyle name="Normal 9 21 2 4" xfId="21161" xr:uid="{22140EAC-03D2-4304-A24E-A49BC4942ED7}"/>
    <cellStyle name="Normal 9 21 2 4 2" xfId="21162" xr:uid="{70E9C453-7A7E-448C-88E5-04A389A29E33}"/>
    <cellStyle name="Normal 9 21 2 5" xfId="21163" xr:uid="{FE4ACF7E-637D-44D0-BED3-35AF61A2677B}"/>
    <cellStyle name="Normal 9 21 2 6" xfId="21164" xr:uid="{80E37155-A3ED-41C8-8D87-9D36525D6189}"/>
    <cellStyle name="Normal 9 21 2 7" xfId="21165" xr:uid="{85D093C3-9F52-4EDA-9D57-1008F8ABB54D}"/>
    <cellStyle name="Normal 9 21 2 8" xfId="21166" xr:uid="{4178CA3C-BF66-423E-85F6-F5BBCE1C6B77}"/>
    <cellStyle name="Normal 9 21 2 9" xfId="21167" xr:uid="{887210A8-AADE-4365-8B5D-E80A0606E8D2}"/>
    <cellStyle name="Normal 9 21 3" xfId="21168" xr:uid="{8EA11F81-8DA8-4093-8494-0EA41D99C62E}"/>
    <cellStyle name="Normal 9 21 3 10" xfId="21169" xr:uid="{D3E66A17-19DC-4C40-A289-3F2BBAE4990C}"/>
    <cellStyle name="Normal 9 21 3 11" xfId="21170" xr:uid="{B632567D-B9B0-4B09-AEBA-E318D3F7FBE8}"/>
    <cellStyle name="Normal 9 21 3 2" xfId="21171" xr:uid="{B5D37324-C1D0-40A9-8E1E-16111655B1EC}"/>
    <cellStyle name="Normal 9 21 3 2 2" xfId="21172" xr:uid="{9B62832B-0CC4-4249-92F3-1F96671A8743}"/>
    <cellStyle name="Normal 9 21 3 2 2 2" xfId="21173" xr:uid="{89A35FC8-8878-4B7D-9DA9-5776A83F79B6}"/>
    <cellStyle name="Normal 9 21 3 2 3" xfId="21174" xr:uid="{BB187B60-4A02-4B6F-98BA-7A589240BCBD}"/>
    <cellStyle name="Normal 9 21 3 2 4" xfId="21175" xr:uid="{40E12839-AD99-4EED-BE57-FF0891FB0557}"/>
    <cellStyle name="Normal 9 21 3 2 5" xfId="21176" xr:uid="{256B2D4A-B0B7-4B11-8283-B60F26F476FD}"/>
    <cellStyle name="Normal 9 21 3 3" xfId="21177" xr:uid="{DB288A66-F0A1-407C-B296-40E15C69FFE2}"/>
    <cellStyle name="Normal 9 21 3 3 2" xfId="21178" xr:uid="{40F20289-E913-40D8-8368-C1DFB68FE476}"/>
    <cellStyle name="Normal 9 21 3 4" xfId="21179" xr:uid="{CD6E455C-6E3F-4AAB-995C-72DDE5E0A64D}"/>
    <cellStyle name="Normal 9 21 3 5" xfId="21180" xr:uid="{73998128-7D2F-460D-88E4-97FACE3489C4}"/>
    <cellStyle name="Normal 9 21 3 6" xfId="21181" xr:uid="{E0054AB8-40C0-4D91-91E2-424213589FC8}"/>
    <cellStyle name="Normal 9 21 3 7" xfId="21182" xr:uid="{84DFCF32-B0E7-4764-8A91-392C394621B8}"/>
    <cellStyle name="Normal 9 21 3 8" xfId="21183" xr:uid="{74AAFAA7-17C6-4848-BE6E-FA9856787751}"/>
    <cellStyle name="Normal 9 21 3 9" xfId="21184" xr:uid="{884C8192-A6AD-4C2B-9409-C942E63AEE80}"/>
    <cellStyle name="Normal 9 21 4" xfId="21185" xr:uid="{B9957D2E-1E2C-48DA-AE60-E54619C10E49}"/>
    <cellStyle name="Normal 9 21 4 2" xfId="21186" xr:uid="{3D2298CD-D089-4C0C-AE92-8E56977CBEFB}"/>
    <cellStyle name="Normal 9 21 4 2 2" xfId="21187" xr:uid="{4B9D8B0A-97A3-43FD-A5B3-75477951BC3A}"/>
    <cellStyle name="Normal 9 21 4 3" xfId="21188" xr:uid="{DB3F4AB8-B422-4A29-946C-0D8976221076}"/>
    <cellStyle name="Normal 9 21 4 4" xfId="21189" xr:uid="{CF9AF5C8-8B38-403C-85E4-691445C04316}"/>
    <cellStyle name="Normal 9 21 4 5" xfId="21190" xr:uid="{22718D93-BC63-46DF-AA21-A74C4232205A}"/>
    <cellStyle name="Normal 9 21 5" xfId="21191" xr:uid="{6DA23062-1FC8-4F23-AA00-FDB6775DA165}"/>
    <cellStyle name="Normal 9 21 5 2" xfId="21192" xr:uid="{4F66D3AF-2BC5-4F07-8B1E-B853EF0BB992}"/>
    <cellStyle name="Normal 9 21 6" xfId="21193" xr:uid="{A5F4E2A4-4219-44B1-88CE-2FC75610756C}"/>
    <cellStyle name="Normal 9 21 7" xfId="21194" xr:uid="{2F58DB97-6CBC-4123-BC43-D7307716C595}"/>
    <cellStyle name="Normal 9 21 8" xfId="21195" xr:uid="{3773C12C-D861-437A-A00E-FEB4B1E72741}"/>
    <cellStyle name="Normal 9 21 9" xfId="21196" xr:uid="{8696C982-BE7B-414B-8700-11761BF6E95F}"/>
    <cellStyle name="Normal 9 22" xfId="21197" xr:uid="{61E8C39E-868E-41FD-B194-9884F07D3039}"/>
    <cellStyle name="Normal 9 23" xfId="21198" xr:uid="{CD6BF286-6CEF-4ABE-BF54-EFB351BF0CD8}"/>
    <cellStyle name="Normal 9 24" xfId="21199" xr:uid="{D18B9EE6-793A-4F2A-9B99-B832C4240CF8}"/>
    <cellStyle name="Normal 9 25" xfId="21200" xr:uid="{46B435B9-B42B-46D5-BE33-71893543FBEA}"/>
    <cellStyle name="Normal 9 26" xfId="21201" xr:uid="{38E591F3-5EB7-48AE-A08D-43B3A98684CD}"/>
    <cellStyle name="Normal 9 27" xfId="21202" xr:uid="{F8A51493-3ED8-4540-BC70-CBE22865EEB5}"/>
    <cellStyle name="Normal 9 28" xfId="21203" xr:uid="{7E78878D-6151-407A-9224-EF1A3C116AFC}"/>
    <cellStyle name="Normal 9 29" xfId="21204" xr:uid="{2904425E-E2E0-46AF-8693-7A65319F0F2D}"/>
    <cellStyle name="Normal 9 3" xfId="21205" xr:uid="{15F3D42D-826A-44C8-80A5-30A27BDB2B8A}"/>
    <cellStyle name="Normal 9 3 10" xfId="21206" xr:uid="{6BC08B7B-BF8E-4D23-BA08-F623679C3293}"/>
    <cellStyle name="Normal 9 3 11" xfId="21207" xr:uid="{A428E644-547A-47FB-B4B7-7D3A03585705}"/>
    <cellStyle name="Normal 9 3 12" xfId="21208" xr:uid="{EF19B910-6145-4A8C-BE4E-D56B6DA8D355}"/>
    <cellStyle name="Normal 9 3 13" xfId="21209" xr:uid="{C6E7EF1E-968B-468B-8305-624CB2BCC462}"/>
    <cellStyle name="Normal 9 3 14" xfId="21210" xr:uid="{ABB2C737-F986-48AE-8D66-CC618D89DE67}"/>
    <cellStyle name="Normal 9 3 15" xfId="21211" xr:uid="{749F7DB1-AFF8-485E-9150-68EA27E9E873}"/>
    <cellStyle name="Normal 9 3 2" xfId="21212" xr:uid="{CCABF487-5AE2-4C77-A6FA-C2511159531B}"/>
    <cellStyle name="Normal 9 3 2 10" xfId="21213" xr:uid="{6A87FECE-87B4-43A1-9FA9-4BCDC2755292}"/>
    <cellStyle name="Normal 9 3 2 11" xfId="21214" xr:uid="{65BC8F60-E70F-4904-96CC-601B0B8BB980}"/>
    <cellStyle name="Normal 9 3 2 12" xfId="21215" xr:uid="{3B5A2BF6-0AA2-41FA-A57F-090B733B6ECC}"/>
    <cellStyle name="Normal 9 3 2 13" xfId="21216" xr:uid="{7FB8040E-CBA9-4C11-B0BA-E664648C6163}"/>
    <cellStyle name="Normal 9 3 2 2" xfId="21217" xr:uid="{83B996AB-5675-4DA7-9070-CA7B7FBF6AE1}"/>
    <cellStyle name="Normal 9 3 2 2 10" xfId="21218" xr:uid="{B0F05735-292F-455F-9267-A8BB431664D7}"/>
    <cellStyle name="Normal 9 3 2 2 11" xfId="21219" xr:uid="{F9332C98-2470-4911-8B3B-480FFAA2EECA}"/>
    <cellStyle name="Normal 9 3 2 2 2" xfId="21220" xr:uid="{2460B909-654E-4BE2-B320-A4BD00EECA72}"/>
    <cellStyle name="Normal 9 3 2 2 2 2" xfId="21221" xr:uid="{E464028D-9048-42AF-938B-E2ACF7CDCDCD}"/>
    <cellStyle name="Normal 9 3 2 2 2 2 2" xfId="21222" xr:uid="{4C0BE139-FB80-4513-BE29-160B9599827D}"/>
    <cellStyle name="Normal 9 3 2 2 2 3" xfId="21223" xr:uid="{A6B070C4-61B9-4CF0-B736-40E0AE021E65}"/>
    <cellStyle name="Normal 9 3 2 2 2 4" xfId="21224" xr:uid="{10817421-A458-4EB3-88F1-6B2148B831E7}"/>
    <cellStyle name="Normal 9 3 2 2 2 5" xfId="21225" xr:uid="{21DA61F9-43E7-4918-9D7B-4FBE0C10C674}"/>
    <cellStyle name="Normal 9 3 2 2 3" xfId="21226" xr:uid="{579E61D0-F047-43EA-A482-9EE83BEB556C}"/>
    <cellStyle name="Normal 9 3 2 2 3 2" xfId="21227" xr:uid="{ACC8D49F-6E28-4196-A11D-C2B4862D0A9A}"/>
    <cellStyle name="Normal 9 3 2 2 4" xfId="21228" xr:uid="{F89CF7C3-6F47-4F5F-BCB2-29BBE80182AC}"/>
    <cellStyle name="Normal 9 3 2 2 5" xfId="21229" xr:uid="{DCEEFB37-BF34-41B6-8182-B52FF1B585E3}"/>
    <cellStyle name="Normal 9 3 2 2 6" xfId="21230" xr:uid="{07460E18-C08F-402E-BF5A-E5A35BE05EC8}"/>
    <cellStyle name="Normal 9 3 2 2 7" xfId="21231" xr:uid="{F1BC7B20-92D5-40DC-926C-9285B54C50C8}"/>
    <cellStyle name="Normal 9 3 2 2 8" xfId="21232" xr:uid="{A58D78C2-9FF8-4F10-A336-831ED8C19D3F}"/>
    <cellStyle name="Normal 9 3 2 2 9" xfId="21233" xr:uid="{5D86E069-0AF6-44B3-B710-A08C206F3A29}"/>
    <cellStyle name="Normal 9 3 2 3" xfId="21234" xr:uid="{5AC68895-456D-4299-AE9A-B24A5A6021B7}"/>
    <cellStyle name="Normal 9 3 2 3 2" xfId="21235" xr:uid="{9CBC40B9-C370-45DB-B690-EECE82995D67}"/>
    <cellStyle name="Normal 9 3 2 3 2 2" xfId="21236" xr:uid="{CD93BCD5-20D9-4453-9EA7-32DDAA2AC0CB}"/>
    <cellStyle name="Normal 9 3 2 3 3" xfId="21237" xr:uid="{3BA27118-9F49-4D4C-A022-174A23EA3D85}"/>
    <cellStyle name="Normal 9 3 2 3 4" xfId="21238" xr:uid="{04187F9A-D058-4C73-BD95-02A4006461D2}"/>
    <cellStyle name="Normal 9 3 2 3 5" xfId="21239" xr:uid="{E616015F-813D-41F4-8671-114F01C2F09F}"/>
    <cellStyle name="Normal 9 3 2 4" xfId="21240" xr:uid="{1B916820-FCD1-48CF-B85B-9EC9BA2FDEC5}"/>
    <cellStyle name="Normal 9 3 2 4 2" xfId="21241" xr:uid="{34479C57-06EF-4CC7-99A0-9FB219A84EE5}"/>
    <cellStyle name="Normal 9 3 2 5" xfId="21242" xr:uid="{79ED1107-0267-4FDD-AE55-04477CEA7883}"/>
    <cellStyle name="Normal 9 3 2 6" xfId="21243" xr:uid="{59EFF26A-05AA-4BB0-B0CF-060D21A2C0C0}"/>
    <cellStyle name="Normal 9 3 2 7" xfId="21244" xr:uid="{4BFED834-F3D8-432C-8C07-2070C4507544}"/>
    <cellStyle name="Normal 9 3 2 8" xfId="21245" xr:uid="{69F86810-0A86-48E0-9192-A2E5656E6750}"/>
    <cellStyle name="Normal 9 3 2 9" xfId="21246" xr:uid="{2E0EA9DE-CB35-4C01-BDAC-DA027DD920E3}"/>
    <cellStyle name="Normal 9 3 3" xfId="21247" xr:uid="{2CBDB93E-B6FA-49C9-90A2-711ADA9DF202}"/>
    <cellStyle name="Normal 9 3 3 10" xfId="21248" xr:uid="{61453076-CF7F-4449-AAEB-E05D01D70071}"/>
    <cellStyle name="Normal 9 3 3 11" xfId="21249" xr:uid="{9964305A-4F9E-4DE9-9B64-AC324B4338AA}"/>
    <cellStyle name="Normal 9 3 3 2" xfId="21250" xr:uid="{6574498F-2BC1-43D6-8463-DCB7399E370B}"/>
    <cellStyle name="Normal 9 3 3 2 2" xfId="21251" xr:uid="{A60B9616-EF50-4258-B2A3-2ED6BD1BC52C}"/>
    <cellStyle name="Normal 9 3 3 2 2 2" xfId="21252" xr:uid="{423C4CE7-22C2-4586-8878-58510CF8F075}"/>
    <cellStyle name="Normal 9 3 3 2 3" xfId="21253" xr:uid="{38219471-6D03-4399-BB03-B736AB88A425}"/>
    <cellStyle name="Normal 9 3 3 2 4" xfId="21254" xr:uid="{13FEE4E0-DE6A-4B14-AF58-013AD77DFABE}"/>
    <cellStyle name="Normal 9 3 3 2 5" xfId="21255" xr:uid="{31BC300B-ED36-49CC-8974-3CD7E22EAC1C}"/>
    <cellStyle name="Normal 9 3 3 3" xfId="21256" xr:uid="{1691870A-2BA3-4500-95CC-6FCA41586C40}"/>
    <cellStyle name="Normal 9 3 3 3 2" xfId="21257" xr:uid="{7AC0E25C-7643-4E7A-A226-C91A809999C7}"/>
    <cellStyle name="Normal 9 3 3 4" xfId="21258" xr:uid="{10334E46-6D03-4D64-8BB1-C834216F1691}"/>
    <cellStyle name="Normal 9 3 3 5" xfId="21259" xr:uid="{11626788-6315-4953-8CFD-E24FCEF009AE}"/>
    <cellStyle name="Normal 9 3 3 6" xfId="21260" xr:uid="{B14BBC25-8A0D-4C24-B1B6-46C925CA1FF5}"/>
    <cellStyle name="Normal 9 3 3 7" xfId="21261" xr:uid="{4B14F3F9-1936-418F-9688-BA31FE19A435}"/>
    <cellStyle name="Normal 9 3 3 8" xfId="21262" xr:uid="{B7F39508-2575-463B-9567-D751C9B03951}"/>
    <cellStyle name="Normal 9 3 3 9" xfId="21263" xr:uid="{136B01C6-71D2-4A98-B766-725B96C3A527}"/>
    <cellStyle name="Normal 9 3 4" xfId="21264" xr:uid="{1A37EC8F-1A57-4606-9B69-74E9B0EEF5F1}"/>
    <cellStyle name="Normal 9 3 4 2" xfId="21265" xr:uid="{600E50A3-E50A-4B42-A3E6-FE341B011379}"/>
    <cellStyle name="Normal 9 3 4 2 2" xfId="21266" xr:uid="{BA71243F-D91C-4EAE-A651-FAC8075D0E1C}"/>
    <cellStyle name="Normal 9 3 4 3" xfId="21267" xr:uid="{A8B48C2C-01F9-4E92-A2EF-8F4D8B9F8929}"/>
    <cellStyle name="Normal 9 3 4 4" xfId="21268" xr:uid="{12B5D001-8FC9-42A1-9B68-FE601D9662B7}"/>
    <cellStyle name="Normal 9 3 4 5" xfId="21269" xr:uid="{5F280551-A254-4B52-8DEB-B0F11E03FECF}"/>
    <cellStyle name="Normal 9 3 5" xfId="21270" xr:uid="{E08E8885-FC54-4CAC-B0A0-3B6BDA251F19}"/>
    <cellStyle name="Normal 9 3 5 2" xfId="21271" xr:uid="{0E83FA5F-23DF-4B42-B2FA-14489DBF68A5}"/>
    <cellStyle name="Normal 9 3 6" xfId="21272" xr:uid="{0B966885-B981-4C68-A3F6-3648066A508D}"/>
    <cellStyle name="Normal 9 3 7" xfId="21273" xr:uid="{8C50B160-2591-4D0F-9BFD-2F858D83EF3A}"/>
    <cellStyle name="Normal 9 3 8" xfId="21274" xr:uid="{CB5EBDED-4A5B-4926-B4C5-0F0B55AFD7E2}"/>
    <cellStyle name="Normal 9 3 9" xfId="21275" xr:uid="{7C459F2C-DA2D-4F58-9F7E-D584E0515869}"/>
    <cellStyle name="Normal 9 30" xfId="21276" xr:uid="{84F330D8-9E99-4E2A-A467-3384CA52E705}"/>
    <cellStyle name="Normal 9 4" xfId="21277" xr:uid="{FB264542-67F9-4DB5-8DB9-41E150D78635}"/>
    <cellStyle name="Normal 9 4 10" xfId="21278" xr:uid="{4CFEE2E7-F67E-48E0-8B54-A9B92703C9B1}"/>
    <cellStyle name="Normal 9 4 11" xfId="21279" xr:uid="{9572BFAE-A987-4219-9917-8119D5F29996}"/>
    <cellStyle name="Normal 9 4 12" xfId="21280" xr:uid="{BC2FF61C-BFF0-4E52-BA03-96CA322A1BDC}"/>
    <cellStyle name="Normal 9 4 13" xfId="21281" xr:uid="{FA5B7935-8826-4242-A01D-B03EAD3B6DD7}"/>
    <cellStyle name="Normal 9 4 14" xfId="21282" xr:uid="{58DDEA7D-31B7-4CBE-BCBC-05621FDBA9D4}"/>
    <cellStyle name="Normal 9 4 2" xfId="21283" xr:uid="{F295CE4E-C768-4288-BA7B-F9255D9D632B}"/>
    <cellStyle name="Normal 9 4 2 10" xfId="21284" xr:uid="{AF78F8F2-FCA6-4CDD-B25A-60EAE881EF02}"/>
    <cellStyle name="Normal 9 4 2 11" xfId="21285" xr:uid="{A7B53121-C819-4A42-BC39-CD3A6C93AB44}"/>
    <cellStyle name="Normal 9 4 2 12" xfId="21286" xr:uid="{90362E0F-71C5-45F2-B445-B7CAB21573F7}"/>
    <cellStyle name="Normal 9 4 2 13" xfId="21287" xr:uid="{A1F617CD-03E8-4386-B004-F1F4FA6B667E}"/>
    <cellStyle name="Normal 9 4 2 2" xfId="21288" xr:uid="{5B209B41-C0E4-48E3-98C3-CA6A923C2AED}"/>
    <cellStyle name="Normal 9 4 2 2 10" xfId="21289" xr:uid="{CF278D08-1AB4-4C20-8C42-BAF2B5DFFDD9}"/>
    <cellStyle name="Normal 9 4 2 2 11" xfId="21290" xr:uid="{75F18792-70FF-4FC3-9B5D-64A3CB30AC2C}"/>
    <cellStyle name="Normal 9 4 2 2 2" xfId="21291" xr:uid="{7E3E8C03-CB2E-47E3-9334-1DD31DDEE8C9}"/>
    <cellStyle name="Normal 9 4 2 2 2 2" xfId="21292" xr:uid="{61A08FCD-85E9-4BD6-B899-FFE7C873D943}"/>
    <cellStyle name="Normal 9 4 2 2 2 2 2" xfId="21293" xr:uid="{14A9AAF4-CCF3-4433-AF96-0887A2417B04}"/>
    <cellStyle name="Normal 9 4 2 2 2 3" xfId="21294" xr:uid="{F0351C1E-358B-473D-B96F-285726EBB81C}"/>
    <cellStyle name="Normal 9 4 2 2 2 4" xfId="21295" xr:uid="{8CCADD68-59AF-43DD-9C2F-45C40CA9E65E}"/>
    <cellStyle name="Normal 9 4 2 2 2 5" xfId="21296" xr:uid="{64A79842-5FA3-4965-A431-214896059C16}"/>
    <cellStyle name="Normal 9 4 2 2 3" xfId="21297" xr:uid="{40863763-A03E-4CAC-86CF-5E19DEC07025}"/>
    <cellStyle name="Normal 9 4 2 2 3 2" xfId="21298" xr:uid="{5E5018E0-F78E-4EAA-9D32-14C88B064FA3}"/>
    <cellStyle name="Normal 9 4 2 2 4" xfId="21299" xr:uid="{C2BC66F6-60FA-40E4-863D-E683CD3EFBDB}"/>
    <cellStyle name="Normal 9 4 2 2 5" xfId="21300" xr:uid="{22814B26-F17D-4C42-A005-982B9D52C26B}"/>
    <cellStyle name="Normal 9 4 2 2 6" xfId="21301" xr:uid="{6EAEAEB6-2099-4295-891B-FAD2848326B5}"/>
    <cellStyle name="Normal 9 4 2 2 7" xfId="21302" xr:uid="{EB11EF33-15CA-4565-B123-B1A0922124E8}"/>
    <cellStyle name="Normal 9 4 2 2 8" xfId="21303" xr:uid="{2AE32A9A-9216-446B-8801-C09599887ABA}"/>
    <cellStyle name="Normal 9 4 2 2 9" xfId="21304" xr:uid="{A3E975D3-FE52-42F7-AAFF-5B42500FB5B2}"/>
    <cellStyle name="Normal 9 4 2 3" xfId="21305" xr:uid="{E5713D17-F94E-44B6-9481-46E40E9B5E2A}"/>
    <cellStyle name="Normal 9 4 2 3 2" xfId="21306" xr:uid="{98557F50-4828-4D5A-9926-16D5DDFC4BE4}"/>
    <cellStyle name="Normal 9 4 2 3 2 2" xfId="21307" xr:uid="{A3971AE7-5990-4E4C-AE2F-D7C1DE5C6951}"/>
    <cellStyle name="Normal 9 4 2 3 3" xfId="21308" xr:uid="{86DF0C6B-ED80-4A89-9872-35506839FA98}"/>
    <cellStyle name="Normal 9 4 2 3 4" xfId="21309" xr:uid="{A024F707-87F0-4357-84AC-1EF42B0CA3F7}"/>
    <cellStyle name="Normal 9 4 2 3 5" xfId="21310" xr:uid="{20776587-8D15-4F41-BCD9-74E392BD637C}"/>
    <cellStyle name="Normal 9 4 2 4" xfId="21311" xr:uid="{73C9307C-EC0D-409B-9341-6067741D0740}"/>
    <cellStyle name="Normal 9 4 2 4 2" xfId="21312" xr:uid="{927BFEE7-3991-458D-B6F0-DF4D88DCAF69}"/>
    <cellStyle name="Normal 9 4 2 5" xfId="21313" xr:uid="{9181AA88-27A3-4FE6-8CFE-1ED3E1485296}"/>
    <cellStyle name="Normal 9 4 2 6" xfId="21314" xr:uid="{0517BC96-0ECD-4328-BF51-D7293F373D06}"/>
    <cellStyle name="Normal 9 4 2 7" xfId="21315" xr:uid="{D6AC3EC8-2AA2-4468-B809-D5DE40709E4A}"/>
    <cellStyle name="Normal 9 4 2 8" xfId="21316" xr:uid="{CB4ED010-258E-49C3-8CAC-4F0516E39852}"/>
    <cellStyle name="Normal 9 4 2 9" xfId="21317" xr:uid="{D4650A11-DFEB-4716-B55B-2B4F11FFEAEB}"/>
    <cellStyle name="Normal 9 4 3" xfId="21318" xr:uid="{AEB7B02D-1293-4D64-96A3-363CA7A005CE}"/>
    <cellStyle name="Normal 9 4 3 10" xfId="21319" xr:uid="{C281230E-F799-4F55-9597-3F2A6ADE243D}"/>
    <cellStyle name="Normal 9 4 3 11" xfId="21320" xr:uid="{920A360A-1B5A-4B4C-AF41-130554F2F953}"/>
    <cellStyle name="Normal 9 4 3 2" xfId="21321" xr:uid="{6B0CBAD7-F3F1-4C63-B798-C0B1C585CCE7}"/>
    <cellStyle name="Normal 9 4 3 2 2" xfId="21322" xr:uid="{67460608-89A5-4B0A-BAC1-4EA63C2E551D}"/>
    <cellStyle name="Normal 9 4 3 2 2 2" xfId="21323" xr:uid="{E40D7EF7-95F5-4908-A5EE-9F23C20D4D82}"/>
    <cellStyle name="Normal 9 4 3 2 3" xfId="21324" xr:uid="{D5C83C56-C4ED-43FA-9FA2-D251DA9FABCB}"/>
    <cellStyle name="Normal 9 4 3 2 4" xfId="21325" xr:uid="{56D35215-D585-4ADA-933C-D0C48859E1C3}"/>
    <cellStyle name="Normal 9 4 3 2 5" xfId="21326" xr:uid="{6CC84FAF-DDCA-4A2C-9C3C-E7B96C88325B}"/>
    <cellStyle name="Normal 9 4 3 3" xfId="21327" xr:uid="{28F58B79-C919-4AAC-B9B5-AE5C81599E0D}"/>
    <cellStyle name="Normal 9 4 3 3 2" xfId="21328" xr:uid="{4FFA9C58-AC4F-4977-97B7-E63441827096}"/>
    <cellStyle name="Normal 9 4 3 4" xfId="21329" xr:uid="{F66618D1-6813-43E5-9B76-67FC186FA473}"/>
    <cellStyle name="Normal 9 4 3 5" xfId="21330" xr:uid="{476B8FE1-208C-4F5A-B7A9-07A2D5961C2F}"/>
    <cellStyle name="Normal 9 4 3 6" xfId="21331" xr:uid="{75005F23-C12D-4A20-BAAE-6E715414444F}"/>
    <cellStyle name="Normal 9 4 3 7" xfId="21332" xr:uid="{693F5960-8E5C-44CE-B098-306E8F9B944E}"/>
    <cellStyle name="Normal 9 4 3 8" xfId="21333" xr:uid="{91D17C44-AFEF-4089-8DEA-22EEB4FDA3F1}"/>
    <cellStyle name="Normal 9 4 3 9" xfId="21334" xr:uid="{7F746024-CF2D-4C92-A1A7-E76334E797E0}"/>
    <cellStyle name="Normal 9 4 4" xfId="21335" xr:uid="{74236B47-AE4F-44EE-8B70-B51CD8C1EB8B}"/>
    <cellStyle name="Normal 9 4 4 2" xfId="21336" xr:uid="{BF62EB29-BC6E-4D43-812E-3B8BF39D1A20}"/>
    <cellStyle name="Normal 9 4 4 2 2" xfId="21337" xr:uid="{C16185AF-2FBC-4513-9735-F131971A61F3}"/>
    <cellStyle name="Normal 9 4 4 3" xfId="21338" xr:uid="{27AF43CF-F36A-4FEE-BF38-29B9D8FD4888}"/>
    <cellStyle name="Normal 9 4 4 4" xfId="21339" xr:uid="{4954D56C-656C-4B2F-9E12-91698D8BE1E1}"/>
    <cellStyle name="Normal 9 4 4 5" xfId="21340" xr:uid="{C464B9A3-5027-4600-97CF-2C7583371331}"/>
    <cellStyle name="Normal 9 4 5" xfId="21341" xr:uid="{A164A642-E51D-414E-A628-FBDBFE54C1C6}"/>
    <cellStyle name="Normal 9 4 5 2" xfId="21342" xr:uid="{B7B308A0-58F2-4EB3-8C71-104BDCD60F38}"/>
    <cellStyle name="Normal 9 4 6" xfId="21343" xr:uid="{745D506E-B07C-40F6-B71A-DC62FAA4499D}"/>
    <cellStyle name="Normal 9 4 7" xfId="21344" xr:uid="{D5D8C89C-1635-4631-AA9D-7E84C6B250A3}"/>
    <cellStyle name="Normal 9 4 8" xfId="21345" xr:uid="{A09F0502-5296-472C-981C-6C5EF992C614}"/>
    <cellStyle name="Normal 9 4 9" xfId="21346" xr:uid="{0B0FB76B-0EA4-487D-BC29-566E6F96E5C4}"/>
    <cellStyle name="Normal 9 5" xfId="21347" xr:uid="{B09779A8-7E14-4C30-8A80-BCAEF9354228}"/>
    <cellStyle name="Normal 9 5 10" xfId="21348" xr:uid="{AFCD6EC1-6FC8-4C09-8445-BBF5A3F60904}"/>
    <cellStyle name="Normal 9 5 11" xfId="21349" xr:uid="{690EDB46-5336-47B9-8725-2706362CE92B}"/>
    <cellStyle name="Normal 9 5 12" xfId="21350" xr:uid="{1EEA24A1-5644-4E15-8D42-47F6AB14E629}"/>
    <cellStyle name="Normal 9 5 13" xfId="21351" xr:uid="{927FD5EB-30B0-4DB5-B518-3C0CF4C0CF6E}"/>
    <cellStyle name="Normal 9 5 14" xfId="21352" xr:uid="{3EEB5948-8055-4404-9B07-5384B5995180}"/>
    <cellStyle name="Normal 9 5 2" xfId="21353" xr:uid="{853EC7B8-D9AC-4EBA-B0DB-D08BD11DBA64}"/>
    <cellStyle name="Normal 9 5 2 10" xfId="21354" xr:uid="{45EE5A21-47EE-4D2F-B708-66EB6AC4A165}"/>
    <cellStyle name="Normal 9 5 2 11" xfId="21355" xr:uid="{6656C430-6EEA-46E7-9685-0073247333CD}"/>
    <cellStyle name="Normal 9 5 2 12" xfId="21356" xr:uid="{AC6D79B6-4809-4223-869D-FD1ED40556FF}"/>
    <cellStyle name="Normal 9 5 2 13" xfId="21357" xr:uid="{52903E93-B69F-459D-9526-C81EE2BD2FFA}"/>
    <cellStyle name="Normal 9 5 2 2" xfId="21358" xr:uid="{B95648B1-AEAB-49F3-8E2E-420407ECE783}"/>
    <cellStyle name="Normal 9 5 2 2 10" xfId="21359" xr:uid="{068F8ACD-2616-4323-9D49-1348924486F1}"/>
    <cellStyle name="Normal 9 5 2 2 11" xfId="21360" xr:uid="{2A493523-236B-4595-8A45-37C68308E2E4}"/>
    <cellStyle name="Normal 9 5 2 2 2" xfId="21361" xr:uid="{FFFC8E64-569F-46A2-8C8B-5AA8104C332C}"/>
    <cellStyle name="Normal 9 5 2 2 2 2" xfId="21362" xr:uid="{FDC903C0-EA5D-4959-8865-6B5672CBC015}"/>
    <cellStyle name="Normal 9 5 2 2 2 2 2" xfId="21363" xr:uid="{737F3C37-6178-44B4-B25C-5F2E046D9C85}"/>
    <cellStyle name="Normal 9 5 2 2 2 3" xfId="21364" xr:uid="{240A6E49-914F-4FA8-8487-885C4BEB04B9}"/>
    <cellStyle name="Normal 9 5 2 2 2 4" xfId="21365" xr:uid="{6C7440A1-FDF9-495F-AB8F-E67B6D0AB65C}"/>
    <cellStyle name="Normal 9 5 2 2 2 5" xfId="21366" xr:uid="{93B78B58-D8BD-4AA3-98AB-D342BABFB790}"/>
    <cellStyle name="Normal 9 5 2 2 3" xfId="21367" xr:uid="{78213E72-9220-4D60-8FD0-ECCC20421B59}"/>
    <cellStyle name="Normal 9 5 2 2 3 2" xfId="21368" xr:uid="{FBC8CE53-5577-4600-A7A5-25D929A97575}"/>
    <cellStyle name="Normal 9 5 2 2 4" xfId="21369" xr:uid="{EF8F7083-6AE7-4CCF-A381-80DAEF4C7D92}"/>
    <cellStyle name="Normal 9 5 2 2 5" xfId="21370" xr:uid="{501BDBD6-68B9-4DB6-BA59-9C65FC851E8D}"/>
    <cellStyle name="Normal 9 5 2 2 6" xfId="21371" xr:uid="{22F843A4-88A1-41D6-A600-11F2FE5419CA}"/>
    <cellStyle name="Normal 9 5 2 2 7" xfId="21372" xr:uid="{4CF71D2F-8D41-479A-BD76-86BC4255F6B5}"/>
    <cellStyle name="Normal 9 5 2 2 8" xfId="21373" xr:uid="{0A465991-97B1-4C37-A3C7-961E4B4F3253}"/>
    <cellStyle name="Normal 9 5 2 2 9" xfId="21374" xr:uid="{BBA5549E-B126-4D7F-A11F-FD2A7EA85AC2}"/>
    <cellStyle name="Normal 9 5 2 3" xfId="21375" xr:uid="{58BCD05D-8D5B-40AB-AD71-B9229448491E}"/>
    <cellStyle name="Normal 9 5 2 3 2" xfId="21376" xr:uid="{9643135B-3FCF-4477-81EF-8849127DBB78}"/>
    <cellStyle name="Normal 9 5 2 3 2 2" xfId="21377" xr:uid="{4B03EF7C-ABDB-4101-8A47-E43635E06379}"/>
    <cellStyle name="Normal 9 5 2 3 3" xfId="21378" xr:uid="{F7E553CF-8F1D-48D0-8DB5-D41D4B2B62E2}"/>
    <cellStyle name="Normal 9 5 2 3 4" xfId="21379" xr:uid="{BFA5B3A7-B5F0-43E0-BCA7-D60B6090071E}"/>
    <cellStyle name="Normal 9 5 2 3 5" xfId="21380" xr:uid="{184C4900-5829-4FBF-8F24-9388413F382C}"/>
    <cellStyle name="Normal 9 5 2 4" xfId="21381" xr:uid="{07B00A4A-648A-4E36-B603-63E95B2130DF}"/>
    <cellStyle name="Normal 9 5 2 4 2" xfId="21382" xr:uid="{AD6ECF36-4910-49A3-9424-224317BAE829}"/>
    <cellStyle name="Normal 9 5 2 5" xfId="21383" xr:uid="{B34CB0D2-BF19-46E2-BC7D-E887EAA6304F}"/>
    <cellStyle name="Normal 9 5 2 6" xfId="21384" xr:uid="{66024396-2CD5-47EE-B8A4-0BEA7EBA7EB3}"/>
    <cellStyle name="Normal 9 5 2 7" xfId="21385" xr:uid="{33DA1080-CCF0-4716-BF9B-B1E897A62AF3}"/>
    <cellStyle name="Normal 9 5 2 8" xfId="21386" xr:uid="{F8F7E048-4619-4D24-9C9A-B122F72BF290}"/>
    <cellStyle name="Normal 9 5 2 9" xfId="21387" xr:uid="{AC2C4AF7-DAA8-4B04-8CB5-3DBD00DD6C82}"/>
    <cellStyle name="Normal 9 5 3" xfId="21388" xr:uid="{39B5BC8B-4006-4931-B39A-3A7271119E28}"/>
    <cellStyle name="Normal 9 5 3 10" xfId="21389" xr:uid="{BC0FC17F-FC2C-491E-BA46-1955F72A0A55}"/>
    <cellStyle name="Normal 9 5 3 11" xfId="21390" xr:uid="{F2D19497-8A48-4477-9AB5-6FEC2F9B33AE}"/>
    <cellStyle name="Normal 9 5 3 2" xfId="21391" xr:uid="{DCCDF6DC-F540-4FA2-9381-1044EFD1EEC4}"/>
    <cellStyle name="Normal 9 5 3 2 2" xfId="21392" xr:uid="{F340E7A1-8912-47D2-B79A-441A26CD0F16}"/>
    <cellStyle name="Normal 9 5 3 2 2 2" xfId="21393" xr:uid="{93183C8E-36EB-4133-A846-8CAAA7E52E2B}"/>
    <cellStyle name="Normal 9 5 3 2 3" xfId="21394" xr:uid="{E9EFC92F-D62A-4C19-9612-C775960A49EF}"/>
    <cellStyle name="Normal 9 5 3 2 4" xfId="21395" xr:uid="{0AA2EEFF-4468-412D-B514-9C5CF805A6F3}"/>
    <cellStyle name="Normal 9 5 3 2 5" xfId="21396" xr:uid="{DD8E1653-B0D1-468F-BA59-5CFD330D607F}"/>
    <cellStyle name="Normal 9 5 3 3" xfId="21397" xr:uid="{0942EE8A-2E8E-43DE-9B92-D6CA03F72242}"/>
    <cellStyle name="Normal 9 5 3 3 2" xfId="21398" xr:uid="{E4EF1448-97C8-4A9C-8B7A-CD3737AA12F8}"/>
    <cellStyle name="Normal 9 5 3 4" xfId="21399" xr:uid="{24ABA94F-E52E-40B7-8049-D32453DD657F}"/>
    <cellStyle name="Normal 9 5 3 5" xfId="21400" xr:uid="{9CC97D62-A050-4110-910C-4EA4407A0874}"/>
    <cellStyle name="Normal 9 5 3 6" xfId="21401" xr:uid="{CBA7BEF4-9FC4-4052-8F82-D61C3B248AD8}"/>
    <cellStyle name="Normal 9 5 3 7" xfId="21402" xr:uid="{0BD460D3-4918-49A9-BADC-9A1FE26D9462}"/>
    <cellStyle name="Normal 9 5 3 8" xfId="21403" xr:uid="{AAE49E6A-FF0A-4E9D-A3CD-1E074CE0FACE}"/>
    <cellStyle name="Normal 9 5 3 9" xfId="21404" xr:uid="{3B83793C-6F4F-4C59-BE59-6DBD20A53116}"/>
    <cellStyle name="Normal 9 5 4" xfId="21405" xr:uid="{E47B559D-295E-474E-BEDB-37960D2242AB}"/>
    <cellStyle name="Normal 9 5 4 2" xfId="21406" xr:uid="{278B74FA-C51C-4E04-B43B-3FA6501AFE34}"/>
    <cellStyle name="Normal 9 5 4 2 2" xfId="21407" xr:uid="{4544F8F5-4201-47E5-AC7C-A4835E141B77}"/>
    <cellStyle name="Normal 9 5 4 3" xfId="21408" xr:uid="{D9A07FC8-A00E-421C-B396-EE05BFE87E3D}"/>
    <cellStyle name="Normal 9 5 4 4" xfId="21409" xr:uid="{A926FB87-18E3-4C18-A943-FBB8F50D51D3}"/>
    <cellStyle name="Normal 9 5 4 5" xfId="21410" xr:uid="{C9AF1DC7-8C93-4772-A2FD-54412DFE7F7A}"/>
    <cellStyle name="Normal 9 5 5" xfId="21411" xr:uid="{9DBFAF80-482D-443B-80B5-CA01DC9C5D96}"/>
    <cellStyle name="Normal 9 5 5 2" xfId="21412" xr:uid="{DE41351B-0D1A-409E-9844-6083778A5057}"/>
    <cellStyle name="Normal 9 5 6" xfId="21413" xr:uid="{6AF89D79-2AC1-4722-ADFE-37FC1D7EAC08}"/>
    <cellStyle name="Normal 9 5 7" xfId="21414" xr:uid="{0B333862-1361-4985-AEBA-A9AADAD948ED}"/>
    <cellStyle name="Normal 9 5 8" xfId="21415" xr:uid="{4224D48D-BA0E-401E-B1CE-1262BF6DF113}"/>
    <cellStyle name="Normal 9 5 9" xfId="21416" xr:uid="{BF429148-BA13-48B5-9742-B2473A43EFAD}"/>
    <cellStyle name="Normal 9 6" xfId="21417" xr:uid="{F7447D5D-2CC2-478C-816F-96288636B65D}"/>
    <cellStyle name="Normal 9 6 10" xfId="21418" xr:uid="{5E516203-D576-4EDF-BD87-726C15C53E2D}"/>
    <cellStyle name="Normal 9 6 11" xfId="21419" xr:uid="{FC768FE9-942A-4DAD-AAF5-4ABB65FE64A7}"/>
    <cellStyle name="Normal 9 6 12" xfId="21420" xr:uid="{8A6BBE7F-E91B-4D6E-8403-C73403C9FBD3}"/>
    <cellStyle name="Normal 9 6 13" xfId="21421" xr:uid="{559BFD94-258F-4FEB-ABCA-799A002FB8AD}"/>
    <cellStyle name="Normal 9 6 14" xfId="21422" xr:uid="{5B6B9FB7-A372-416C-91CA-39E09F398F22}"/>
    <cellStyle name="Normal 9 6 2" xfId="21423" xr:uid="{A8D7EC63-C1D4-458E-BCE7-B37BA8157A34}"/>
    <cellStyle name="Normal 9 6 2 10" xfId="21424" xr:uid="{93CFC2E4-CEF9-4FD4-A227-D96FC9E7419E}"/>
    <cellStyle name="Normal 9 6 2 11" xfId="21425" xr:uid="{ADDE404B-14E8-4318-A276-7F7FFEE40A40}"/>
    <cellStyle name="Normal 9 6 2 12" xfId="21426" xr:uid="{B7AC38AF-22A7-42A5-8706-8D6B582F2F72}"/>
    <cellStyle name="Normal 9 6 2 13" xfId="21427" xr:uid="{33C54D8D-011E-41B5-9674-CBF4BDF67DE9}"/>
    <cellStyle name="Normal 9 6 2 2" xfId="21428" xr:uid="{5D73143C-3969-4E86-AABB-A25728B76A35}"/>
    <cellStyle name="Normal 9 6 2 2 10" xfId="21429" xr:uid="{A31DD9A7-CC44-44B7-80FB-6EFCE47841D6}"/>
    <cellStyle name="Normal 9 6 2 2 11" xfId="21430" xr:uid="{D704363C-F6D1-4964-B481-233BE3FA57DC}"/>
    <cellStyle name="Normal 9 6 2 2 2" xfId="21431" xr:uid="{1D2867C0-BA6D-458C-941D-74376CAE1B5E}"/>
    <cellStyle name="Normal 9 6 2 2 2 2" xfId="21432" xr:uid="{F0FA7EA3-11C5-428A-84CF-70083A4D447C}"/>
    <cellStyle name="Normal 9 6 2 2 2 2 2" xfId="21433" xr:uid="{9994075A-FFFC-4284-9BB4-B24198F91326}"/>
    <cellStyle name="Normal 9 6 2 2 2 3" xfId="21434" xr:uid="{BAD8791C-E9FC-4452-8801-9DFD87A9ECF6}"/>
    <cellStyle name="Normal 9 6 2 2 2 4" xfId="21435" xr:uid="{9A63A6D0-93E2-46D3-A8D1-1504CA0B3A1F}"/>
    <cellStyle name="Normal 9 6 2 2 2 5" xfId="21436" xr:uid="{5C0199A6-E16A-42D4-AB4B-857677D32FB7}"/>
    <cellStyle name="Normal 9 6 2 2 3" xfId="21437" xr:uid="{4968B35D-DFB3-42F1-9F57-DC1AA5F65CBA}"/>
    <cellStyle name="Normal 9 6 2 2 3 2" xfId="21438" xr:uid="{1974CBF6-2FE8-4F5F-8BEB-0BA9CF25C23C}"/>
    <cellStyle name="Normal 9 6 2 2 4" xfId="21439" xr:uid="{BA05F572-9E85-4535-A8E4-A8C0E3693402}"/>
    <cellStyle name="Normal 9 6 2 2 5" xfId="21440" xr:uid="{2A2C7400-285C-4F28-A2B1-5DF98F8A3587}"/>
    <cellStyle name="Normal 9 6 2 2 6" xfId="21441" xr:uid="{CD4EFB66-E83A-4FAA-A391-0A58B000D8C0}"/>
    <cellStyle name="Normal 9 6 2 2 7" xfId="21442" xr:uid="{41892ADD-4C3B-4F05-80EB-1362EB236011}"/>
    <cellStyle name="Normal 9 6 2 2 8" xfId="21443" xr:uid="{1BB8FDEA-E5CA-49E3-9BAC-6D9FC5F84876}"/>
    <cellStyle name="Normal 9 6 2 2 9" xfId="21444" xr:uid="{A7D5DF4B-0F2E-44CF-AC3B-44131E951D02}"/>
    <cellStyle name="Normal 9 6 2 3" xfId="21445" xr:uid="{D8D4EA26-3F9D-4CB9-9747-C81D8EF1EB5F}"/>
    <cellStyle name="Normal 9 6 2 3 2" xfId="21446" xr:uid="{1BEC2076-AC62-40FF-8CCD-0265C31B1F25}"/>
    <cellStyle name="Normal 9 6 2 3 2 2" xfId="21447" xr:uid="{56FDE99B-145D-4D3E-812A-F9D68F69E348}"/>
    <cellStyle name="Normal 9 6 2 3 3" xfId="21448" xr:uid="{B9B9BD72-90A1-4DD2-8149-BB1B30CD8EE9}"/>
    <cellStyle name="Normal 9 6 2 3 4" xfId="21449" xr:uid="{B0476FFD-A7A7-44AF-9DD5-CB11D6765999}"/>
    <cellStyle name="Normal 9 6 2 3 5" xfId="21450" xr:uid="{58E64F89-0EA2-43D7-A645-9CB47DC0BD02}"/>
    <cellStyle name="Normal 9 6 2 4" xfId="21451" xr:uid="{0886840E-F0C5-4AD0-93C8-DB8E7DCAE9E8}"/>
    <cellStyle name="Normal 9 6 2 4 2" xfId="21452" xr:uid="{E4E731DD-8F70-4C22-A83B-C9AF1A78CBFE}"/>
    <cellStyle name="Normal 9 6 2 5" xfId="21453" xr:uid="{47F726EF-CECA-4CE2-AC87-D8A863535BF0}"/>
    <cellStyle name="Normal 9 6 2 6" xfId="21454" xr:uid="{FDF3F865-EDBE-4C33-9BD4-76BDFD38E645}"/>
    <cellStyle name="Normal 9 6 2 7" xfId="21455" xr:uid="{7DCA7CE2-4AE2-4A28-8A3E-BA53B1493A77}"/>
    <cellStyle name="Normal 9 6 2 8" xfId="21456" xr:uid="{BCD48803-2544-401D-9787-8F2497927030}"/>
    <cellStyle name="Normal 9 6 2 9" xfId="21457" xr:uid="{2C634B23-411D-451A-8CE5-5A4278FBE741}"/>
    <cellStyle name="Normal 9 6 3" xfId="21458" xr:uid="{7A588E83-C1B5-4055-8438-5EDFE1D1F644}"/>
    <cellStyle name="Normal 9 6 3 10" xfId="21459" xr:uid="{CA2F1E59-D7BE-4BF1-9241-8FB10D30593C}"/>
    <cellStyle name="Normal 9 6 3 11" xfId="21460" xr:uid="{0833319D-F69D-4FEB-A7EB-6B1F79F95969}"/>
    <cellStyle name="Normal 9 6 3 2" xfId="21461" xr:uid="{EF18B9BD-00D0-4481-A6F5-3B48612E2D59}"/>
    <cellStyle name="Normal 9 6 3 2 2" xfId="21462" xr:uid="{018FA3C1-158F-4541-8669-30DB91EF47D4}"/>
    <cellStyle name="Normal 9 6 3 2 2 2" xfId="21463" xr:uid="{504408E1-7C78-4FED-AEF9-AFF9AF1B48A9}"/>
    <cellStyle name="Normal 9 6 3 2 3" xfId="21464" xr:uid="{FCC686BB-0D75-4C20-B384-6C57C8164A12}"/>
    <cellStyle name="Normal 9 6 3 2 4" xfId="21465" xr:uid="{A2A5FD46-44CF-429E-B18E-5DFA159B87A3}"/>
    <cellStyle name="Normal 9 6 3 2 5" xfId="21466" xr:uid="{814D0D1D-5AD8-4C3B-A43B-8D46E99F85B1}"/>
    <cellStyle name="Normal 9 6 3 3" xfId="21467" xr:uid="{6CACEEF7-38B7-40B6-9E66-3A9392B2BE15}"/>
    <cellStyle name="Normal 9 6 3 3 2" xfId="21468" xr:uid="{8E6831AB-51FE-42E8-9284-91D5388D8888}"/>
    <cellStyle name="Normal 9 6 3 4" xfId="21469" xr:uid="{011FC6A1-64DE-4C1C-B828-916D1F000012}"/>
    <cellStyle name="Normal 9 6 3 5" xfId="21470" xr:uid="{0A85FD18-F537-4543-A9CA-4EFD009D6011}"/>
    <cellStyle name="Normal 9 6 3 6" xfId="21471" xr:uid="{33B7D73D-4947-41F3-B716-62224DD27191}"/>
    <cellStyle name="Normal 9 6 3 7" xfId="21472" xr:uid="{EEBAD2EE-1C74-4CB9-A123-9347C3B516AA}"/>
    <cellStyle name="Normal 9 6 3 8" xfId="21473" xr:uid="{6EF1674B-8ECD-4D23-A892-EB02B97A9FF6}"/>
    <cellStyle name="Normal 9 6 3 9" xfId="21474" xr:uid="{6F68CD17-C989-4569-8961-635C0F0242D9}"/>
    <cellStyle name="Normal 9 6 4" xfId="21475" xr:uid="{9825E1F0-9128-4B25-8F30-0B92E1DFD676}"/>
    <cellStyle name="Normal 9 6 4 2" xfId="21476" xr:uid="{8CD50014-1558-44AD-9574-03430186D509}"/>
    <cellStyle name="Normal 9 6 4 2 2" xfId="21477" xr:uid="{D4A9BEDE-BB8C-4C2B-876E-E37E513A6B81}"/>
    <cellStyle name="Normal 9 6 4 3" xfId="21478" xr:uid="{1CF50EFA-BEA7-4B6B-BE4C-79D3F6633846}"/>
    <cellStyle name="Normal 9 6 4 4" xfId="21479" xr:uid="{096FA8BA-62AB-4379-B9E0-13241463A3C7}"/>
    <cellStyle name="Normal 9 6 4 5" xfId="21480" xr:uid="{120948A2-F81F-4B4C-B2DA-30C8FA973FE2}"/>
    <cellStyle name="Normal 9 6 5" xfId="21481" xr:uid="{A5FC0EB2-A46E-4AF9-B8FF-F96FFF82A843}"/>
    <cellStyle name="Normal 9 6 5 2" xfId="21482" xr:uid="{2A08A5D6-8B41-40C9-BF5A-07AC75D5E89C}"/>
    <cellStyle name="Normal 9 6 6" xfId="21483" xr:uid="{DF0BB1BC-E50D-4CC5-90F1-1A99EC4CAED2}"/>
    <cellStyle name="Normal 9 6 7" xfId="21484" xr:uid="{703C54B3-0DD2-44DC-8A9F-0B3DFBA3419C}"/>
    <cellStyle name="Normal 9 6 8" xfId="21485" xr:uid="{6987A2D1-C9BB-4ED5-B81B-94B423840C9B}"/>
    <cellStyle name="Normal 9 6 9" xfId="21486" xr:uid="{AC3A020D-75FC-4118-BC5A-4EAE102A955D}"/>
    <cellStyle name="Normal 9 7" xfId="21487" xr:uid="{D5A41BB4-6509-4218-BDDF-6B4EE658A356}"/>
    <cellStyle name="Normal 9 7 10" xfId="21488" xr:uid="{E865FA0F-2A4C-4FD3-9E7E-4BDCF64BC7DC}"/>
    <cellStyle name="Normal 9 7 11" xfId="21489" xr:uid="{AF7EA78D-D91D-45D4-8E4E-D5BB6166F089}"/>
    <cellStyle name="Normal 9 7 12" xfId="21490" xr:uid="{4732098C-0E61-4197-9B05-DEF79CC2C29D}"/>
    <cellStyle name="Normal 9 7 13" xfId="21491" xr:uid="{EBBD4C17-C4EC-485A-9080-BC5FA4926827}"/>
    <cellStyle name="Normal 9 7 14" xfId="21492" xr:uid="{22713E7D-D059-40F9-8113-2BAED0F3F076}"/>
    <cellStyle name="Normal 9 7 2" xfId="21493" xr:uid="{C867FACD-4CD2-4BDA-8CA4-CEEB0EF09525}"/>
    <cellStyle name="Normal 9 7 2 10" xfId="21494" xr:uid="{F7156317-CA43-4C8E-A4E1-A11E87DBDD61}"/>
    <cellStyle name="Normal 9 7 2 11" xfId="21495" xr:uid="{A77E0FEE-BE95-4B7C-9E00-C1804F7935D6}"/>
    <cellStyle name="Normal 9 7 2 12" xfId="21496" xr:uid="{56BA47A3-27C5-4D09-A8D0-BC92235B7F63}"/>
    <cellStyle name="Normal 9 7 2 13" xfId="21497" xr:uid="{72F733C2-5B2D-40B6-9C9E-AC0C688C3549}"/>
    <cellStyle name="Normal 9 7 2 2" xfId="21498" xr:uid="{6406C385-ED60-4CFA-9DF1-7A8CD7FD0A87}"/>
    <cellStyle name="Normal 9 7 2 2 10" xfId="21499" xr:uid="{0A745D13-8141-4E56-BD8C-0B8FD82302CD}"/>
    <cellStyle name="Normal 9 7 2 2 11" xfId="21500" xr:uid="{227F98F8-F911-4443-8DF0-F797D085A44B}"/>
    <cellStyle name="Normal 9 7 2 2 2" xfId="21501" xr:uid="{D4CDDA2C-61ED-4139-BD94-ED3CC98F5473}"/>
    <cellStyle name="Normal 9 7 2 2 2 2" xfId="21502" xr:uid="{16FED149-B76D-40DB-A0B9-224645C575BD}"/>
    <cellStyle name="Normal 9 7 2 2 2 2 2" xfId="21503" xr:uid="{DBE1C0DB-7C43-4BEE-BCBA-97D0102F2923}"/>
    <cellStyle name="Normal 9 7 2 2 2 3" xfId="21504" xr:uid="{7806AC99-C00D-4FAC-9EEC-59DE902A88C8}"/>
    <cellStyle name="Normal 9 7 2 2 2 4" xfId="21505" xr:uid="{E8A0DB9D-4400-4D3E-972C-F1FD4C810A49}"/>
    <cellStyle name="Normal 9 7 2 2 2 5" xfId="21506" xr:uid="{BD9BF0CC-1494-49A8-92B1-D4CEC7B540F0}"/>
    <cellStyle name="Normal 9 7 2 2 3" xfId="21507" xr:uid="{468290C2-2ADF-47DD-B2EE-DCD461F69BE8}"/>
    <cellStyle name="Normal 9 7 2 2 3 2" xfId="21508" xr:uid="{3C967C04-9C64-4598-8C11-AD4A5449CF48}"/>
    <cellStyle name="Normal 9 7 2 2 4" xfId="21509" xr:uid="{447813F5-38FD-4E6D-879E-28951B9183DA}"/>
    <cellStyle name="Normal 9 7 2 2 5" xfId="21510" xr:uid="{3258BBEA-BAD1-45C3-98DF-B486E012669D}"/>
    <cellStyle name="Normal 9 7 2 2 6" xfId="21511" xr:uid="{0A3DA257-1A76-4D60-8DED-A557603E78F3}"/>
    <cellStyle name="Normal 9 7 2 2 7" xfId="21512" xr:uid="{D47DD660-909A-42B4-AF4E-75B4EF897A63}"/>
    <cellStyle name="Normal 9 7 2 2 8" xfId="21513" xr:uid="{B50BEAB2-2725-45E5-9C54-1E09C847998A}"/>
    <cellStyle name="Normal 9 7 2 2 9" xfId="21514" xr:uid="{08CD75A2-46F8-4DFF-9EEC-C365E5F52659}"/>
    <cellStyle name="Normal 9 7 2 3" xfId="21515" xr:uid="{F3739548-8894-42C4-AD37-0E62C1064E0B}"/>
    <cellStyle name="Normal 9 7 2 3 2" xfId="21516" xr:uid="{3CA1AE9E-5736-45CF-8F80-3C3EF087DA46}"/>
    <cellStyle name="Normal 9 7 2 3 2 2" xfId="21517" xr:uid="{CD87D75A-4AE8-43CC-84EC-B985684EDC44}"/>
    <cellStyle name="Normal 9 7 2 3 3" xfId="21518" xr:uid="{6774EA4F-5B29-4066-9DD5-0C48CCD5368F}"/>
    <cellStyle name="Normal 9 7 2 3 4" xfId="21519" xr:uid="{E58F3F12-9B4A-4E89-AF20-CBD4BF3BD42F}"/>
    <cellStyle name="Normal 9 7 2 3 5" xfId="21520" xr:uid="{DBE1FF0C-C659-4E4F-A230-5CC9BE7E9D65}"/>
    <cellStyle name="Normal 9 7 2 4" xfId="21521" xr:uid="{476C78DA-65B2-4CF6-9031-86AD866335D0}"/>
    <cellStyle name="Normal 9 7 2 4 2" xfId="21522" xr:uid="{53B81142-F703-45B5-AD4E-650E1C7E121A}"/>
    <cellStyle name="Normal 9 7 2 5" xfId="21523" xr:uid="{20039B6F-4C7A-4F4D-825B-D8E1DFABF830}"/>
    <cellStyle name="Normal 9 7 2 6" xfId="21524" xr:uid="{35841877-C7A4-4716-B20B-DC10B7B9939C}"/>
    <cellStyle name="Normal 9 7 2 7" xfId="21525" xr:uid="{BD11E1B5-8EB5-447C-86B5-49057DE11C01}"/>
    <cellStyle name="Normal 9 7 2 8" xfId="21526" xr:uid="{5525D4D8-34A8-42B9-8C49-04E7AC6B8341}"/>
    <cellStyle name="Normal 9 7 2 9" xfId="21527" xr:uid="{6A1DF0DC-CB35-4F20-9D4B-65A8A6E42ECC}"/>
    <cellStyle name="Normal 9 7 3" xfId="21528" xr:uid="{7F33623B-5E9E-410F-8420-F1B653E4F63F}"/>
    <cellStyle name="Normal 9 7 3 10" xfId="21529" xr:uid="{90EB1EF0-B56F-4AE4-A5D0-952282C4E100}"/>
    <cellStyle name="Normal 9 7 3 11" xfId="21530" xr:uid="{C8DB3272-207A-4E11-9CCE-C3101C41674D}"/>
    <cellStyle name="Normal 9 7 3 2" xfId="21531" xr:uid="{FC22A08E-A4B1-4934-AFD7-0A6DA82FCC90}"/>
    <cellStyle name="Normal 9 7 3 2 2" xfId="21532" xr:uid="{5D517DC0-5F61-4C81-B54F-024FBEF02D40}"/>
    <cellStyle name="Normal 9 7 3 2 2 2" xfId="21533" xr:uid="{C5A6A379-0409-4ADC-A2B7-4C7983AA64DB}"/>
    <cellStyle name="Normal 9 7 3 2 3" xfId="21534" xr:uid="{36A60E97-5B7C-46E5-8EF9-8372F0A4C768}"/>
    <cellStyle name="Normal 9 7 3 2 4" xfId="21535" xr:uid="{CEA00DCB-F4CF-4D7D-9AA5-182DEAAD3403}"/>
    <cellStyle name="Normal 9 7 3 2 5" xfId="21536" xr:uid="{05EF3B8C-8C59-485A-B560-60AB3032C497}"/>
    <cellStyle name="Normal 9 7 3 3" xfId="21537" xr:uid="{937AA40B-8FA0-4CC0-AA1D-BC7AD81B715F}"/>
    <cellStyle name="Normal 9 7 3 3 2" xfId="21538" xr:uid="{69B31662-69C9-4AC9-A71E-A0F8AD1D62A3}"/>
    <cellStyle name="Normal 9 7 3 4" xfId="21539" xr:uid="{8F20EBCF-BCB4-4C07-B02D-AA9399CAD8A2}"/>
    <cellStyle name="Normal 9 7 3 5" xfId="21540" xr:uid="{28AC52E7-78E8-4CB7-8F46-00346B03F39E}"/>
    <cellStyle name="Normal 9 7 3 6" xfId="21541" xr:uid="{D6B57467-3B26-4CFB-9576-11D5FDC41D9A}"/>
    <cellStyle name="Normal 9 7 3 7" xfId="21542" xr:uid="{05858AA9-D5A7-4572-BCAD-45A9E38F5491}"/>
    <cellStyle name="Normal 9 7 3 8" xfId="21543" xr:uid="{2C60C5A4-0EC3-42A8-A6A4-3EFA267B85CA}"/>
    <cellStyle name="Normal 9 7 3 9" xfId="21544" xr:uid="{7118EE86-B9D3-4B6E-BE9E-EEFDF64D4F69}"/>
    <cellStyle name="Normal 9 7 4" xfId="21545" xr:uid="{25DBD338-F939-4B6B-941F-E3282C2746A0}"/>
    <cellStyle name="Normal 9 7 4 2" xfId="21546" xr:uid="{BB9A0334-013B-4013-B9BC-94C49F53C6ED}"/>
    <cellStyle name="Normal 9 7 4 2 2" xfId="21547" xr:uid="{D644C359-64EF-444F-AADC-575D1BC204BF}"/>
    <cellStyle name="Normal 9 7 4 3" xfId="21548" xr:uid="{04C35586-9530-431C-8350-9BBCDBB3D975}"/>
    <cellStyle name="Normal 9 7 4 4" xfId="21549" xr:uid="{B2C5BC45-37E6-4B85-A46A-AEFD93AB837C}"/>
    <cellStyle name="Normal 9 7 4 5" xfId="21550" xr:uid="{89773F96-E367-4A04-9B8D-86BFA82E2D5D}"/>
    <cellStyle name="Normal 9 7 5" xfId="21551" xr:uid="{0B461D79-BE52-41C9-A9FF-DCC1C105F474}"/>
    <cellStyle name="Normal 9 7 5 2" xfId="21552" xr:uid="{EE924E85-AC86-4ADC-84AF-6A116195FD49}"/>
    <cellStyle name="Normal 9 7 6" xfId="21553" xr:uid="{C1E6998B-BFCB-4FAD-9B5F-80E1F4602FC7}"/>
    <cellStyle name="Normal 9 7 7" xfId="21554" xr:uid="{0558A565-38AB-485D-BCC2-190DB0E44905}"/>
    <cellStyle name="Normal 9 7 8" xfId="21555" xr:uid="{56024336-6CB3-40BA-B29C-7C2BB440840D}"/>
    <cellStyle name="Normal 9 7 9" xfId="21556" xr:uid="{CD4D4504-4DDD-444B-9D0A-815B07880882}"/>
    <cellStyle name="Normal 9 8" xfId="21557" xr:uid="{38208B5C-3194-45BC-A25D-2CF8241FDD85}"/>
    <cellStyle name="Normal 9 8 10" xfId="21558" xr:uid="{5D0EA919-B954-4D42-9388-B0ACB9442EEE}"/>
    <cellStyle name="Normal 9 8 11" xfId="21559" xr:uid="{90BD3686-EA78-4890-B697-6A7E53D53742}"/>
    <cellStyle name="Normal 9 8 12" xfId="21560" xr:uid="{5FCD1C20-512D-4173-B940-61D2E2D2DC5E}"/>
    <cellStyle name="Normal 9 8 13" xfId="21561" xr:uid="{A1BF58C7-05F7-4D3A-959E-E5D81ED8A4F2}"/>
    <cellStyle name="Normal 9 8 14" xfId="21562" xr:uid="{52558058-EC30-4CC5-961D-4537CB1C600A}"/>
    <cellStyle name="Normal 9 8 2" xfId="21563" xr:uid="{CCAC52C2-5005-4D0E-8E24-0A19F4EC59AF}"/>
    <cellStyle name="Normal 9 8 2 10" xfId="21564" xr:uid="{A0E34818-00B2-4FD4-B5E2-F526D8E49483}"/>
    <cellStyle name="Normal 9 8 2 11" xfId="21565" xr:uid="{EBEE5A9B-32DE-46ED-82E3-533D64D23416}"/>
    <cellStyle name="Normal 9 8 2 12" xfId="21566" xr:uid="{6CC0F73B-DF10-49BD-A3CC-988C9273CCB4}"/>
    <cellStyle name="Normal 9 8 2 13" xfId="21567" xr:uid="{54E366A9-1A2F-42B8-8C5D-C5C1029371B8}"/>
    <cellStyle name="Normal 9 8 2 2" xfId="21568" xr:uid="{19554759-67C3-443C-AA89-8870F5139121}"/>
    <cellStyle name="Normal 9 8 2 2 10" xfId="21569" xr:uid="{CB0123BE-362F-4EB7-91B4-9C2EEFEA5844}"/>
    <cellStyle name="Normal 9 8 2 2 11" xfId="21570" xr:uid="{3358977A-A907-469D-8165-23460B370916}"/>
    <cellStyle name="Normal 9 8 2 2 2" xfId="21571" xr:uid="{DC85ADF9-A5E4-4972-83E0-F8DA47320779}"/>
    <cellStyle name="Normal 9 8 2 2 2 2" xfId="21572" xr:uid="{6562425D-326D-4D69-9D91-1F14D47B4528}"/>
    <cellStyle name="Normal 9 8 2 2 2 2 2" xfId="21573" xr:uid="{D80A8733-D96C-44EA-9843-2FD6C07D6DC3}"/>
    <cellStyle name="Normal 9 8 2 2 2 3" xfId="21574" xr:uid="{AEC41AED-D260-41FE-B9CF-CD5A98F06F78}"/>
    <cellStyle name="Normal 9 8 2 2 2 4" xfId="21575" xr:uid="{64F85667-4E19-481F-B872-3C57071DDB84}"/>
    <cellStyle name="Normal 9 8 2 2 2 5" xfId="21576" xr:uid="{BA6D80B5-7BD3-4C22-85F2-A76C0592D6BB}"/>
    <cellStyle name="Normal 9 8 2 2 3" xfId="21577" xr:uid="{F3A8CB02-561D-4FB9-B1DF-1E92D4D43371}"/>
    <cellStyle name="Normal 9 8 2 2 3 2" xfId="21578" xr:uid="{7AD608D5-BC3E-4976-9C0B-3CD6CABDC422}"/>
    <cellStyle name="Normal 9 8 2 2 4" xfId="21579" xr:uid="{85EC9B18-24CA-4633-A194-AFAF9C609364}"/>
    <cellStyle name="Normal 9 8 2 2 5" xfId="21580" xr:uid="{D05710B2-F5AF-4B4B-98EE-BB555378C1C9}"/>
    <cellStyle name="Normal 9 8 2 2 6" xfId="21581" xr:uid="{4A080459-F7D0-4AA7-9A5A-4BD622B8E30A}"/>
    <cellStyle name="Normal 9 8 2 2 7" xfId="21582" xr:uid="{D36855AB-A0AB-4086-B25B-72C0D60EAE63}"/>
    <cellStyle name="Normal 9 8 2 2 8" xfId="21583" xr:uid="{85C27323-F04C-4F21-915D-42F5ED3DB08D}"/>
    <cellStyle name="Normal 9 8 2 2 9" xfId="21584" xr:uid="{8DFF4741-2C30-4551-A441-541AE004EE36}"/>
    <cellStyle name="Normal 9 8 2 3" xfId="21585" xr:uid="{F7D56AED-5C8E-44B0-A9A4-BC870A93D7F5}"/>
    <cellStyle name="Normal 9 8 2 3 2" xfId="21586" xr:uid="{40B61E60-9E4A-47D7-A658-C19FFC1CB243}"/>
    <cellStyle name="Normal 9 8 2 3 2 2" xfId="21587" xr:uid="{879E5F94-526A-4612-8264-C4BE82D8D57F}"/>
    <cellStyle name="Normal 9 8 2 3 3" xfId="21588" xr:uid="{55EFE705-AB17-47ED-9723-16A48D6987CC}"/>
    <cellStyle name="Normal 9 8 2 3 4" xfId="21589" xr:uid="{369543AA-47AD-4456-8809-44D2B8D2327B}"/>
    <cellStyle name="Normal 9 8 2 3 5" xfId="21590" xr:uid="{46171F75-8E8B-446C-916D-AE7F811DDD68}"/>
    <cellStyle name="Normal 9 8 2 4" xfId="21591" xr:uid="{F2B47843-3828-4BD3-AAE6-8E5B5A0446E6}"/>
    <cellStyle name="Normal 9 8 2 4 2" xfId="21592" xr:uid="{54AB2F15-3A66-4932-B751-6DF22B36B0C9}"/>
    <cellStyle name="Normal 9 8 2 5" xfId="21593" xr:uid="{AF9DD33A-E2EE-49B2-85DC-8C74AACEBF1B}"/>
    <cellStyle name="Normal 9 8 2 6" xfId="21594" xr:uid="{C42B1AE9-51A6-4848-85A8-9E2A6B90018F}"/>
    <cellStyle name="Normal 9 8 2 7" xfId="21595" xr:uid="{E9C7182F-61CE-49F6-9373-8C5E48556F07}"/>
    <cellStyle name="Normal 9 8 2 8" xfId="21596" xr:uid="{6F2B7DE5-007B-4B67-9567-AA4D14272338}"/>
    <cellStyle name="Normal 9 8 2 9" xfId="21597" xr:uid="{FF3CA31D-A448-4C8B-90E3-CB6B23761674}"/>
    <cellStyle name="Normal 9 8 3" xfId="21598" xr:uid="{557C1E85-3D38-42EB-A49A-BDA50B71F925}"/>
    <cellStyle name="Normal 9 8 3 10" xfId="21599" xr:uid="{6DD02154-A9C8-4B63-99E6-BC683AA4AA30}"/>
    <cellStyle name="Normal 9 8 3 11" xfId="21600" xr:uid="{20592713-85C2-4322-8B2B-7B494AE0CF8A}"/>
    <cellStyle name="Normal 9 8 3 2" xfId="21601" xr:uid="{71891621-3888-414F-9DB5-E4F16DBD7FF4}"/>
    <cellStyle name="Normal 9 8 3 2 2" xfId="21602" xr:uid="{904B1B51-DAD7-4695-8141-62A80D489A6A}"/>
    <cellStyle name="Normal 9 8 3 2 2 2" xfId="21603" xr:uid="{87881714-291C-4D2D-A941-915FC3162B7B}"/>
    <cellStyle name="Normal 9 8 3 2 3" xfId="21604" xr:uid="{1F33233F-9225-4A21-B318-AF8F0D24FC32}"/>
    <cellStyle name="Normal 9 8 3 2 4" xfId="21605" xr:uid="{72ED683E-837B-4698-9622-D22B273C24B7}"/>
    <cellStyle name="Normal 9 8 3 2 5" xfId="21606" xr:uid="{5AC1E0C3-8E34-4674-9482-B9D2821417A2}"/>
    <cellStyle name="Normal 9 8 3 3" xfId="21607" xr:uid="{FE180CBB-9746-4B4D-A353-257014576EB6}"/>
    <cellStyle name="Normal 9 8 3 3 2" xfId="21608" xr:uid="{3BA58B86-6C27-4EDE-B7F3-BBE575C8CAFA}"/>
    <cellStyle name="Normal 9 8 3 4" xfId="21609" xr:uid="{1478F183-29F0-4F46-96D5-6CFB29BE1074}"/>
    <cellStyle name="Normal 9 8 3 5" xfId="21610" xr:uid="{912865CF-855A-423E-8A4C-A2F87ABD5CA3}"/>
    <cellStyle name="Normal 9 8 3 6" xfId="21611" xr:uid="{442D29CC-EDAA-4D98-AD6A-736F3BFA6309}"/>
    <cellStyle name="Normal 9 8 3 7" xfId="21612" xr:uid="{62526920-9D31-4B41-A1D4-930254EACDFC}"/>
    <cellStyle name="Normal 9 8 3 8" xfId="21613" xr:uid="{6566AEAD-2D17-4F6C-8419-963E5CC5EC91}"/>
    <cellStyle name="Normal 9 8 3 9" xfId="21614" xr:uid="{11C5B2DE-CA76-4E13-AEC2-7396D383A37A}"/>
    <cellStyle name="Normal 9 8 4" xfId="21615" xr:uid="{3B087934-6763-4439-8CBA-56883B809C59}"/>
    <cellStyle name="Normal 9 8 4 2" xfId="21616" xr:uid="{E3B239D3-A75F-44F1-A9B2-54D32149C7A6}"/>
    <cellStyle name="Normal 9 8 4 2 2" xfId="21617" xr:uid="{BDAD4D05-2E0B-47EB-A1D9-068CD8E69316}"/>
    <cellStyle name="Normal 9 8 4 3" xfId="21618" xr:uid="{11842BA2-5D1F-44E8-BC77-5C7BBFC13086}"/>
    <cellStyle name="Normal 9 8 4 4" xfId="21619" xr:uid="{2AC5223E-751E-43C2-B835-0B5DD101E2C6}"/>
    <cellStyle name="Normal 9 8 4 5" xfId="21620" xr:uid="{2E0B30C3-08FC-4BE3-8DB5-43B144AB2FAB}"/>
    <cellStyle name="Normal 9 8 5" xfId="21621" xr:uid="{8E83F18C-E0A6-4336-BD7A-7DB78BADED2A}"/>
    <cellStyle name="Normal 9 8 5 2" xfId="21622" xr:uid="{FEB07DD4-258F-4CDB-B95C-478B890E852C}"/>
    <cellStyle name="Normal 9 8 6" xfId="21623" xr:uid="{D67F7392-17A8-431F-97EF-25DA893A7FD4}"/>
    <cellStyle name="Normal 9 8 7" xfId="21624" xr:uid="{CB8FDCBD-9591-4D9B-8E1A-EDA7791A033B}"/>
    <cellStyle name="Normal 9 8 8" xfId="21625" xr:uid="{BC2B50E2-B4B7-4F71-9EB8-C83AD6030F2F}"/>
    <cellStyle name="Normal 9 8 9" xfId="21626" xr:uid="{5D842E51-AF72-4750-97B9-F267E54E0654}"/>
    <cellStyle name="Normal 9 9" xfId="21627" xr:uid="{B5699CAB-55CD-48CD-9B51-414C800F68FD}"/>
    <cellStyle name="Normal 9 9 10" xfId="21628" xr:uid="{584E33EA-64DF-45A0-8BAE-6DB7366AC712}"/>
    <cellStyle name="Normal 9 9 11" xfId="21629" xr:uid="{43F759D8-09B5-4BBB-9251-088EC56E0E4E}"/>
    <cellStyle name="Normal 9 9 12" xfId="21630" xr:uid="{8CBF7060-C787-4861-8198-54DE4D962063}"/>
    <cellStyle name="Normal 9 9 13" xfId="21631" xr:uid="{17DBE05A-4E74-45A3-A5D1-75A5B1AA18F0}"/>
    <cellStyle name="Normal 9 9 14" xfId="21632" xr:uid="{6BE2B84E-6E16-438C-A6D7-93104A2C968B}"/>
    <cellStyle name="Normal 9 9 2" xfId="21633" xr:uid="{521D03DD-141E-47FC-93D3-DC83EE63833E}"/>
    <cellStyle name="Normal 9 9 2 10" xfId="21634" xr:uid="{D8CEAFD5-2D4E-4E6E-90BE-0DB93FB0A250}"/>
    <cellStyle name="Normal 9 9 2 11" xfId="21635" xr:uid="{783B520B-479A-43D4-850D-DF4C54422C62}"/>
    <cellStyle name="Normal 9 9 2 12" xfId="21636" xr:uid="{BBDCF097-3096-4B87-9C6B-82123431B9C8}"/>
    <cellStyle name="Normal 9 9 2 13" xfId="21637" xr:uid="{274110DC-8B10-458D-84F8-9C058C0BD660}"/>
    <cellStyle name="Normal 9 9 2 2" xfId="21638" xr:uid="{55ECB3F2-67E2-4472-B7AD-599667420E85}"/>
    <cellStyle name="Normal 9 9 2 2 10" xfId="21639" xr:uid="{62A689FD-4E68-42FE-BB6F-8E0637C88A37}"/>
    <cellStyle name="Normal 9 9 2 2 11" xfId="21640" xr:uid="{AAC1E5C5-C646-4E45-B7A2-479894C83251}"/>
    <cellStyle name="Normal 9 9 2 2 2" xfId="21641" xr:uid="{D1EFF49F-435B-4B88-98F7-B23B844F719D}"/>
    <cellStyle name="Normal 9 9 2 2 2 2" xfId="21642" xr:uid="{A2D24C35-9AD5-4F8F-9FD1-68289775EC59}"/>
    <cellStyle name="Normal 9 9 2 2 2 2 2" xfId="21643" xr:uid="{729D1EEF-9F84-4A3D-80B3-B7AAA7558489}"/>
    <cellStyle name="Normal 9 9 2 2 2 3" xfId="21644" xr:uid="{804F8490-51A0-4EAD-B937-D7E3A001513C}"/>
    <cellStyle name="Normal 9 9 2 2 2 4" xfId="21645" xr:uid="{44494767-A948-49C2-8EBA-31145CDDC8D8}"/>
    <cellStyle name="Normal 9 9 2 2 2 5" xfId="21646" xr:uid="{1DDF6FBF-E823-4D2E-A08F-0ED44995EBD5}"/>
    <cellStyle name="Normal 9 9 2 2 3" xfId="21647" xr:uid="{48576480-0488-48D7-87D5-22E6D4AC8261}"/>
    <cellStyle name="Normal 9 9 2 2 3 2" xfId="21648" xr:uid="{0BD49B60-7005-40B2-AE63-1C0F4459F146}"/>
    <cellStyle name="Normal 9 9 2 2 4" xfId="21649" xr:uid="{B791464F-F9E1-4625-8E94-D0D044402E64}"/>
    <cellStyle name="Normal 9 9 2 2 5" xfId="21650" xr:uid="{06DA1982-D25C-4B20-87BA-8A7CED1BC900}"/>
    <cellStyle name="Normal 9 9 2 2 6" xfId="21651" xr:uid="{8F04BC2C-4A67-4421-B523-C4CD602D09C6}"/>
    <cellStyle name="Normal 9 9 2 2 7" xfId="21652" xr:uid="{0B46396A-F35C-43FD-8A3C-142DF1F775C4}"/>
    <cellStyle name="Normal 9 9 2 2 8" xfId="21653" xr:uid="{A63EF2BF-A3F1-4958-945D-BD740D84DFF1}"/>
    <cellStyle name="Normal 9 9 2 2 9" xfId="21654" xr:uid="{9BC8EE56-A820-4F1F-A7B7-2F11DEA0342C}"/>
    <cellStyle name="Normal 9 9 2 3" xfId="21655" xr:uid="{C542D8AC-98E9-4AA6-B8D6-BBDBEF74088F}"/>
    <cellStyle name="Normal 9 9 2 3 2" xfId="21656" xr:uid="{C17C0BA2-CD4B-4E50-99EB-B41553CCB573}"/>
    <cellStyle name="Normal 9 9 2 3 2 2" xfId="21657" xr:uid="{24CDB6D4-31E5-483A-BC0A-C255306FBE4F}"/>
    <cellStyle name="Normal 9 9 2 3 3" xfId="21658" xr:uid="{744837A4-50EC-4761-A6BB-BC0490D81917}"/>
    <cellStyle name="Normal 9 9 2 3 4" xfId="21659" xr:uid="{8E0508D7-72E2-4336-9FF0-1FB01FB7F9A5}"/>
    <cellStyle name="Normal 9 9 2 3 5" xfId="21660" xr:uid="{8A605B4D-C9C3-41DB-B708-6DCADE7A4288}"/>
    <cellStyle name="Normal 9 9 2 4" xfId="21661" xr:uid="{8E2849A7-F55C-4039-BF84-4AB91E277A0E}"/>
    <cellStyle name="Normal 9 9 2 4 2" xfId="21662" xr:uid="{9FE1CA2B-6E5D-4FA6-87D8-0F60E1E37F02}"/>
    <cellStyle name="Normal 9 9 2 5" xfId="21663" xr:uid="{D4B0706F-9DD7-4454-AB6E-9EE12B9471AA}"/>
    <cellStyle name="Normal 9 9 2 6" xfId="21664" xr:uid="{CE53E98B-2D48-4162-96A9-5FE418BECD31}"/>
    <cellStyle name="Normal 9 9 2 7" xfId="21665" xr:uid="{1998A0D6-D05C-44E5-AE96-9040108937F4}"/>
    <cellStyle name="Normal 9 9 2 8" xfId="21666" xr:uid="{0EAA4AA6-243A-4D30-A9BB-F3A0ED281198}"/>
    <cellStyle name="Normal 9 9 2 9" xfId="21667" xr:uid="{F26761C7-427A-4B47-92EC-81369E0E4949}"/>
    <cellStyle name="Normal 9 9 3" xfId="21668" xr:uid="{76ECAD4B-C592-4343-BA9C-28632AA347E2}"/>
    <cellStyle name="Normal 9 9 3 10" xfId="21669" xr:uid="{5E40CF51-17F5-4CD4-95FC-B5C490333460}"/>
    <cellStyle name="Normal 9 9 3 11" xfId="21670" xr:uid="{39F3773B-E71A-438B-B0D8-B45D9E511C5E}"/>
    <cellStyle name="Normal 9 9 3 2" xfId="21671" xr:uid="{0BB694F6-C244-4D88-9FB4-F2E9CAA25736}"/>
    <cellStyle name="Normal 9 9 3 2 2" xfId="21672" xr:uid="{100D83B1-8219-4328-ABF1-97C539A3A75C}"/>
    <cellStyle name="Normal 9 9 3 2 2 2" xfId="21673" xr:uid="{6CFD76DD-18B7-4ACC-8D77-42C744316A88}"/>
    <cellStyle name="Normal 9 9 3 2 3" xfId="21674" xr:uid="{8E4E1C18-8F48-44CA-BAAF-F40BD5F2D86D}"/>
    <cellStyle name="Normal 9 9 3 2 4" xfId="21675" xr:uid="{DB4E6E8B-A58C-4D4C-9720-BC00A746D5BB}"/>
    <cellStyle name="Normal 9 9 3 2 5" xfId="21676" xr:uid="{E99984EE-154B-4A97-AFA9-87078DE1AD87}"/>
    <cellStyle name="Normal 9 9 3 3" xfId="21677" xr:uid="{8C4A4231-E810-44BC-B8FE-AB887BB5FC70}"/>
    <cellStyle name="Normal 9 9 3 3 2" xfId="21678" xr:uid="{B0B2936B-FBBD-4A14-A683-C5D27BCCA267}"/>
    <cellStyle name="Normal 9 9 3 4" xfId="21679" xr:uid="{062DBCEE-D8C8-481D-86E1-D36B357E2860}"/>
    <cellStyle name="Normal 9 9 3 5" xfId="21680" xr:uid="{DD68E19B-23CF-4110-B1C1-34F5206CFDDB}"/>
    <cellStyle name="Normal 9 9 3 6" xfId="21681" xr:uid="{41ADEE07-B1BC-428E-8A0C-E36B65BE077B}"/>
    <cellStyle name="Normal 9 9 3 7" xfId="21682" xr:uid="{9EDB59DC-035D-47DA-8B11-2C4A02214726}"/>
    <cellStyle name="Normal 9 9 3 8" xfId="21683" xr:uid="{022CC647-F434-42CC-A028-8A42BB9339CF}"/>
    <cellStyle name="Normal 9 9 3 9" xfId="21684" xr:uid="{0A62AD25-77D6-4F98-A518-2E59AD1EE107}"/>
    <cellStyle name="Normal 9 9 4" xfId="21685" xr:uid="{A57BFC35-49D0-4961-AD3B-FDC7180532BA}"/>
    <cellStyle name="Normal 9 9 4 2" xfId="21686" xr:uid="{F6A3DAFA-E7D5-4E49-9ECA-8F97DC5CFD9F}"/>
    <cellStyle name="Normal 9 9 4 2 2" xfId="21687" xr:uid="{FDF5EDC8-1C8B-4DA0-B95D-E8BCEE39A925}"/>
    <cellStyle name="Normal 9 9 4 3" xfId="21688" xr:uid="{1638CA56-8806-4458-B546-AF7B87E097D5}"/>
    <cellStyle name="Normal 9 9 4 4" xfId="21689" xr:uid="{44670667-EB37-4AEB-9E64-FABB484BA172}"/>
    <cellStyle name="Normal 9 9 4 5" xfId="21690" xr:uid="{378E5D8B-0D44-4F49-9847-6D2DCB499FC5}"/>
    <cellStyle name="Normal 9 9 5" xfId="21691" xr:uid="{37AFC43B-6831-4F48-874E-9EA43B45E218}"/>
    <cellStyle name="Normal 9 9 5 2" xfId="21692" xr:uid="{8238F44F-4FD4-431A-B16B-577C740BAA91}"/>
    <cellStyle name="Normal 9 9 6" xfId="21693" xr:uid="{A7A5D984-B846-4413-A0C3-439EE4BC330E}"/>
    <cellStyle name="Normal 9 9 7" xfId="21694" xr:uid="{6B05175B-556C-46F4-A566-3139A8449E2A}"/>
    <cellStyle name="Normal 9 9 8" xfId="21695" xr:uid="{30499B3E-DD63-4D9C-B5FB-7683E58AAEFA}"/>
    <cellStyle name="Normal 9 9 9" xfId="21696" xr:uid="{43FBBE19-2AAD-4C12-9503-CF6542BCF58D}"/>
    <cellStyle name="Normal 90" xfId="21697" xr:uid="{0BC29EBA-9DDD-4514-A7FA-56EC0EE89C0A}"/>
    <cellStyle name="Normal 91" xfId="21698" xr:uid="{378D1042-8FAE-46CE-8489-A9A5DF898D1F}"/>
    <cellStyle name="Normal 92" xfId="21699" xr:uid="{39BA8F2B-DFB3-478B-B82F-C4B4883CBD16}"/>
    <cellStyle name="Normal 93" xfId="21700" xr:uid="{03E6717A-9B2E-4A49-95EE-3401FDB8A120}"/>
    <cellStyle name="Normal 94" xfId="21701" xr:uid="{C471CC7C-712F-47F8-BBF4-CCF382C3E4D0}"/>
    <cellStyle name="Normal 95" xfId="21702" xr:uid="{C2917577-DAB0-41F5-849D-C0DBC3EDB7F1}"/>
    <cellStyle name="Normal 96" xfId="21703" xr:uid="{25AC8E54-E01C-4EA4-9168-6FBB9BCA2EB5}"/>
    <cellStyle name="Normal 97" xfId="21704" xr:uid="{0ACC42F3-1591-44B4-A7F5-E7DA61CB085E}"/>
    <cellStyle name="Normal 98" xfId="21705" xr:uid="{3E79B3CB-5094-453D-A7ED-B843E184B932}"/>
    <cellStyle name="Normal 99" xfId="21706" xr:uid="{24B97CA7-FFFD-49C7-8218-8E8629FEC30C}"/>
    <cellStyle name="Note 2" xfId="21707" xr:uid="{F0F45F67-CA40-4E45-9DE9-C8BFA25BB8F3}"/>
    <cellStyle name="Note 2 10" xfId="21708" xr:uid="{CD879FDB-E5B0-4DAA-9865-EC1CE8918E34}"/>
    <cellStyle name="Note 2 11" xfId="21709" xr:uid="{60A713FE-F6BC-4C2A-ACB2-4BA3CA063AAE}"/>
    <cellStyle name="Note 2 12" xfId="21710" xr:uid="{7FA7EE84-BAB3-4B0C-A776-60C85C17F004}"/>
    <cellStyle name="Note 2 13" xfId="21711" xr:uid="{8D4AC349-E0CF-4F37-B090-C83A5DD5A692}"/>
    <cellStyle name="Note 2 14" xfId="21712" xr:uid="{F0962E69-28D0-4A7F-9CC8-C053F3EF332E}"/>
    <cellStyle name="Note 2 15" xfId="21713" xr:uid="{E28DE086-F9EB-461E-B972-CC87F50E93BA}"/>
    <cellStyle name="Note 2 2" xfId="21714" xr:uid="{7F2E1C6A-D6D5-485D-8981-B0D90153BF3E}"/>
    <cellStyle name="Note 2 2 2" xfId="21715" xr:uid="{47013236-0245-47DA-A608-56E8BF77082C}"/>
    <cellStyle name="Note 2 2 2 2" xfId="21716" xr:uid="{19018297-77E3-4C91-A6ED-BAF5B85ABC92}"/>
    <cellStyle name="Note 2 2 3" xfId="21717" xr:uid="{057FE014-0F61-40CC-979F-5544D466C458}"/>
    <cellStyle name="Note 2 2 4" xfId="21718" xr:uid="{0F2DA455-AE06-470E-9530-D50740DF925A}"/>
    <cellStyle name="Note 2 2 5" xfId="21719" xr:uid="{D6F54254-62A4-4835-869E-8F8C53C0A157}"/>
    <cellStyle name="Note 2 2 6" xfId="21720" xr:uid="{7A004A49-90F5-4594-B6A4-C52DA7A6E9DA}"/>
    <cellStyle name="Note 2 3" xfId="21721" xr:uid="{C0E30EE9-D144-4408-9E49-B257B548E431}"/>
    <cellStyle name="Note 2 3 2" xfId="21722" xr:uid="{53E41DA1-C941-421C-B13D-C2C06F8BD9D0}"/>
    <cellStyle name="Note 2 3 2 2" xfId="21723" xr:uid="{1768B50A-28AB-45C1-81C9-57E150AAAA6F}"/>
    <cellStyle name="Note 2 3 3" xfId="21724" xr:uid="{FA41D5B2-DC52-4842-A3C3-7720DC63534D}"/>
    <cellStyle name="Note 2 3 4" xfId="21725" xr:uid="{D6F1454E-D9ED-4FC0-8DE9-F5CC31E2678D}"/>
    <cellStyle name="Note 2 3 5" xfId="21726" xr:uid="{BCAF4EEF-5CB3-4E05-BD99-AE702D7C20F0}"/>
    <cellStyle name="Note 2 3 6" xfId="21727" xr:uid="{5DD4D049-3776-4E35-BE7C-2496E38FBC50}"/>
    <cellStyle name="Note 2 4" xfId="21728" xr:uid="{E0E3108E-5F40-4060-8AD2-7915D6239B29}"/>
    <cellStyle name="Note 2 4 2" xfId="21729" xr:uid="{AE72DB0A-FFF9-440E-8AD0-677780D14945}"/>
    <cellStyle name="Note 2 4 3" xfId="21730" xr:uid="{B14A02C5-33B4-4B9A-A370-6FB159D30E1A}"/>
    <cellStyle name="Note 2 5" xfId="21731" xr:uid="{F11BE20A-E973-4194-82B3-EE5AFFC339AF}"/>
    <cellStyle name="Note 2 5 2" xfId="21732" xr:uid="{9D7A6CE8-ED9C-4361-934E-F2A152982C53}"/>
    <cellStyle name="Note 2 6" xfId="21733" xr:uid="{7117E7A9-C1B7-4FB5-B499-1F7022D4F592}"/>
    <cellStyle name="Note 2 7" xfId="21734" xr:uid="{F2A07EFE-2DFE-4FEA-A625-066285AF7455}"/>
    <cellStyle name="Note 2 8" xfId="21735" xr:uid="{3B013034-9AEE-43E2-A115-ACB287FC994C}"/>
    <cellStyle name="Note 2 9" xfId="21736" xr:uid="{51D8F1E6-EE66-4994-B421-1D13DE3A0D23}"/>
    <cellStyle name="Note 3" xfId="21737" xr:uid="{40DABD0F-6D74-477B-8E81-3E4388C533CF}"/>
    <cellStyle name="Note 4" xfId="21738" xr:uid="{592218E2-FDBA-4478-9341-C76CDA5D0A25}"/>
    <cellStyle name="Note 5" xfId="21739" xr:uid="{3B486652-D3C3-4B58-96B6-B1AB0102609C}"/>
    <cellStyle name="Note 6" xfId="21740" xr:uid="{C21F5A3D-C4B6-48C2-84B5-D2A6C71C35CD}"/>
    <cellStyle name="Output 2" xfId="21741" xr:uid="{D30B93DA-B5EE-41A7-9E1A-030B5CDCF0CA}"/>
    <cellStyle name="Output 2 2" xfId="21742" xr:uid="{5E42EAF4-32F0-4D62-9C96-38DC0890809D}"/>
    <cellStyle name="Output 2 2 2" xfId="21743" xr:uid="{8A10AC67-594D-41E9-9F6B-9B347E7BC494}"/>
    <cellStyle name="Output 2 3" xfId="21744" xr:uid="{AA834276-47D6-4B22-BD80-291E6D95438C}"/>
    <cellStyle name="Output 2 4" xfId="21745" xr:uid="{B53B38B8-14A1-41EF-8BB5-321148E6C890}"/>
    <cellStyle name="Output 2 5" xfId="21746" xr:uid="{5071347F-ECD4-41FF-BE2A-D8556B073B20}"/>
    <cellStyle name="Pending Vessels Body" xfId="21747" xr:uid="{16CE9884-AEA5-4477-BFF5-1FF99208E717}"/>
    <cellStyle name="Percent" xfId="2" builtinId="5"/>
    <cellStyle name="Percent 10" xfId="21748" xr:uid="{41F1B41B-71F2-4A97-B35D-198C18318BE9}"/>
    <cellStyle name="Percent 11" xfId="21749" xr:uid="{C078EAE1-991F-4A3F-BF6C-7389E3C910B0}"/>
    <cellStyle name="Percent 12" xfId="21750" xr:uid="{5E219FED-142C-4967-85C4-4575A1F48690}"/>
    <cellStyle name="Percent 13" xfId="21751" xr:uid="{3BA92566-505A-4EBF-9969-D793F819A843}"/>
    <cellStyle name="Percent 14" xfId="21752" xr:uid="{CA6AF34E-462C-42F7-AB79-5AAAAD507CC4}"/>
    <cellStyle name="Percent 2" xfId="21753" xr:uid="{AC97F4AC-9CB0-49FF-A225-BAA6FD4FF895}"/>
    <cellStyle name="Percent 2 2" xfId="21754" xr:uid="{F988EA6F-B051-42DC-8F45-B20443A8C097}"/>
    <cellStyle name="Percent 2 2 2" xfId="21755" xr:uid="{CF55FE66-3DCD-4941-B773-BFB762565F20}"/>
    <cellStyle name="Percent 2 2 2 2" xfId="21756" xr:uid="{DBC69770-4D8C-48BD-89A3-66CFCE0CA490}"/>
    <cellStyle name="Percent 2 2 3" xfId="21757" xr:uid="{20929789-EC6C-472F-A509-54C5C0E8C22F}"/>
    <cellStyle name="Percent 2 2 4" xfId="21758" xr:uid="{C7FD1A51-E66F-4AAA-AF4D-26E77116DABD}"/>
    <cellStyle name="Percent 2 3" xfId="21759" xr:uid="{53C728D5-6F47-45CB-9731-ADAC15DEEF32}"/>
    <cellStyle name="Percent 2 3 2" xfId="21760" xr:uid="{0FD61E72-CE11-4760-A62F-4ECE4EC32F3B}"/>
    <cellStyle name="Percent 2 3 2 2" xfId="21761" xr:uid="{8ADFEA61-3693-4A1F-B880-D6B686521287}"/>
    <cellStyle name="Percent 2 3 3" xfId="21762" xr:uid="{0F161843-A29E-4DAB-B975-116F50F85881}"/>
    <cellStyle name="Percent 2 3 4" xfId="21763" xr:uid="{263760CD-3A5F-4607-9A24-384C047C4433}"/>
    <cellStyle name="Percent 2 4" xfId="21764" xr:uid="{3F5FE7C0-4749-4BEC-B656-D527C4BFB304}"/>
    <cellStyle name="Percent 2 4 2" xfId="21765" xr:uid="{7882AC44-F8DA-42F6-8226-A541516CEC89}"/>
    <cellStyle name="Percent 2 5" xfId="21766" xr:uid="{C86DB835-D4E9-4162-9B1D-DDCF40362C94}"/>
    <cellStyle name="Percent 2 6" xfId="21767" xr:uid="{61B537A8-9D72-45BC-8B1B-57B224F4ADBD}"/>
    <cellStyle name="Percent 3" xfId="21768" xr:uid="{81B0D9AA-1C7A-4A3A-A481-6ECB7DE1A924}"/>
    <cellStyle name="Percent 3 2" xfId="21769" xr:uid="{5C5A0B6D-8A00-4E3E-98D3-14582D91CBAB}"/>
    <cellStyle name="Percent 3 2 2" xfId="21770" xr:uid="{643C6D70-15E7-4868-93AD-AFFEDA47A8F8}"/>
    <cellStyle name="Percent 3 3" xfId="21771" xr:uid="{B1534B43-E251-4438-992D-5ECB6624E6EC}"/>
    <cellStyle name="Percent 4" xfId="21772" xr:uid="{81C44BAF-CFB3-4DCB-A4A2-6C7A104FC80F}"/>
    <cellStyle name="Percent 4 2" xfId="21773" xr:uid="{53443C94-A080-4627-B7F3-63F5760F30B7}"/>
    <cellStyle name="Percent 5" xfId="21774" xr:uid="{6ABEA2BC-B8B8-4607-B257-B463C1DC6F47}"/>
    <cellStyle name="Percent 6" xfId="21775" xr:uid="{9D5923E3-31F4-4489-AD28-EE553365BB74}"/>
    <cellStyle name="Percent 7" xfId="21776" xr:uid="{892933FB-9C53-41DE-B331-41A71E593513}"/>
    <cellStyle name="Percent 8" xfId="21777" xr:uid="{CE87FE71-E2BE-475A-87E9-E4D931FDA292}"/>
    <cellStyle name="Percent 9" xfId="21778" xr:uid="{626EA115-F9E8-48EB-A48E-32F5059C344B}"/>
    <cellStyle name="phx-col-head" xfId="21779" xr:uid="{D0E4D9FE-534A-4B64-BFF4-EEA0054CFBA7}"/>
    <cellStyle name="phx-col-head-last" xfId="21780" xr:uid="{6443AD5D-A4AD-4DD4-957D-06638AE0E041}"/>
    <cellStyle name="phx-col-head-last 2" xfId="21781" xr:uid="{9F7E9DEF-909E-4045-8E5A-4C777C9404C5}"/>
    <cellStyle name="phx-header" xfId="21782" xr:uid="{7108B921-CD79-4825-888E-AA07D6066C40}"/>
    <cellStyle name="phx-header 2" xfId="21783" xr:uid="{28F33069-7EC9-450C-8957-18C56DAB3060}"/>
    <cellStyle name="phx-HL-cell" xfId="21784" xr:uid="{C39FF890-2357-45F1-A27D-1961583E64F1}"/>
    <cellStyle name="phx-HL-row" xfId="21785" xr:uid="{E4D572FF-B227-4211-B35C-60DA9AEE014A}"/>
    <cellStyle name="phx-level1" xfId="21786" xr:uid="{00329237-6639-43AD-96D2-48066FA2133C}"/>
    <cellStyle name="phx-level2" xfId="21787" xr:uid="{92849201-E154-4DA6-8F40-55FC703509D6}"/>
    <cellStyle name="phx-level3" xfId="21788" xr:uid="{CA1D6185-6457-4C36-8016-62FC6DED2F2A}"/>
    <cellStyle name="phx-level4" xfId="21789" xr:uid="{7D56EF59-BF50-4402-9F74-70CDCE4B7A37}"/>
    <cellStyle name="phx-note" xfId="21790" xr:uid="{A8900A87-24D7-418E-8E87-7988DFD781FC}"/>
    <cellStyle name="phx-source" xfId="21791" xr:uid="{CC0FF596-703D-432D-97B9-599653E4EBC5}"/>
    <cellStyle name="phx-source 2" xfId="21792" xr:uid="{7932B968-6BF6-496A-BDF9-EDCFF31DB065}"/>
    <cellStyle name="phx-subhead" xfId="21793" xr:uid="{6BEE04E2-EFE4-4B7A-89AD-F255F8449D5F}"/>
    <cellStyle name="phx-subhead 2" xfId="21794" xr:uid="{00BA1AE0-B089-4CCB-98C1-25BF50B03EF7}"/>
    <cellStyle name="phx-total-row" xfId="21795" xr:uid="{9487422F-1ABE-4946-9F3B-B5F0ACFA0EFC}"/>
    <cellStyle name="Projection" xfId="21796" xr:uid="{3CFFAE0D-9B9B-4023-8342-64414A0E272C}"/>
    <cellStyle name="Result" xfId="21797" xr:uid="{CC9D5C39-8014-4574-9E51-50101B83DA22}"/>
    <cellStyle name="Result2" xfId="21798" xr:uid="{6F2D80A5-7C4B-4A45-884E-094A3ABD2878}"/>
    <cellStyle name="RowHeading" xfId="21799" xr:uid="{0894F7B7-8333-4496-A465-FF709C363B4D}"/>
    <cellStyle name="SAPBEXstdItem" xfId="21800" xr:uid="{FFCA41D9-C196-4D3C-A742-945BA65D7BCC}"/>
    <cellStyle name="Section" xfId="21801" xr:uid="{6084FE27-6187-48FA-9F55-8CFC4C6A0DA3}"/>
    <cellStyle name="Sheet header" xfId="21802" xr:uid="{D85D59AB-B554-4B20-9C4D-96C6454FE4EC}"/>
    <cellStyle name="Standard_BAFA-Forwards_1" xfId="21803" xr:uid="{B2464020-18B0-4BFC-9009-BEA35CB6D51E}"/>
    <cellStyle name="Style 1" xfId="21804" xr:uid="{C679B801-2812-489A-A5B8-F519A9919F6A}"/>
    <cellStyle name="Style 1 2" xfId="21805" xr:uid="{EDDF3D7C-32CF-4C40-AF37-25F1D3822931}"/>
    <cellStyle name="Style 1 3" xfId="21806" xr:uid="{F08B618B-8A02-489A-8CBD-E449CF9533E3}"/>
    <cellStyle name="Summary or contents" xfId="21807" xr:uid="{54154729-A222-4B5A-A330-173D4B0D9AA5}"/>
    <cellStyle name="TableHeader" xfId="21808" xr:uid="{71543506-B076-4D02-AAF9-0F556D14C949}"/>
    <cellStyle name="TableHeader 2" xfId="21809" xr:uid="{35EEB883-B982-43AC-863E-E532DA3E945E}"/>
    <cellStyle name="Title 2" xfId="21810" xr:uid="{5FD6CD4E-6FCD-47C8-8B2F-8DD3F08D3D1B}"/>
    <cellStyle name="Title 2 2" xfId="21811" xr:uid="{39690D1D-5FCD-4B5C-AFFD-D1411890EAED}"/>
    <cellStyle name="Title 3" xfId="21812" xr:uid="{746827A9-101F-4F1C-B43E-0222BD5F0B04}"/>
    <cellStyle name="Total 2" xfId="21813" xr:uid="{48E8CE29-A947-48F5-B273-92B09D6C52CB}"/>
    <cellStyle name="Total 2 2" xfId="21814" xr:uid="{BA234999-0195-4DA3-8ACB-C2AC0C60ABE3}"/>
    <cellStyle name="Total 2 2 2" xfId="21815" xr:uid="{5DC3C19D-2ADB-4953-9690-E58174C25386}"/>
    <cellStyle name="Total 2 3" xfId="21816" xr:uid="{A536C525-8E06-4E97-AB65-AEB6CF921DC5}"/>
    <cellStyle name="Total 2 4" xfId="21817" xr:uid="{C9D82ABE-9A3C-4C1D-9DE4-3535393D923D}"/>
    <cellStyle name="Total 2 5" xfId="21818" xr:uid="{78736ECB-DEFF-431A-A015-58FDBA08B39B}"/>
    <cellStyle name="Warning Text 2" xfId="21819" xr:uid="{D94B30B5-E060-4849-B826-EA2492E8C597}"/>
    <cellStyle name="好" xfId="21820" xr:uid="{8A78428B-9224-45E8-9B2E-768ED9FA50BC}"/>
    <cellStyle name="差" xfId="21821" xr:uid="{806F8F60-60C3-42B1-B2AD-6871E397744A}"/>
    <cellStyle name="强调文字颜色 1" xfId="21822" xr:uid="{43D55888-FEE2-460F-9F98-5697F3338F03}"/>
    <cellStyle name="强调文字颜色 2" xfId="21823" xr:uid="{9A0C2893-353E-4190-980D-9D3979355BC2}"/>
    <cellStyle name="强调文字颜色 3" xfId="21824" xr:uid="{D86ED890-CB3A-498E-9BBD-1B840270398C}"/>
    <cellStyle name="强调文字颜色 4" xfId="21825" xr:uid="{CCEB2B92-0DDB-43D5-9BF5-947E3ADAC6E2}"/>
    <cellStyle name="强调文字颜色 5" xfId="21826" xr:uid="{10F88A6E-6A3D-4E33-8646-F9BED29BF147}"/>
    <cellStyle name="强调文字颜色 6" xfId="21827" xr:uid="{CDACC12E-1BB5-4AB3-8632-D63832074100}"/>
    <cellStyle name="标题" xfId="21828" xr:uid="{EC5D960D-5667-47C5-8C95-9AC9EE714FA3}"/>
    <cellStyle name="标题 1" xfId="21829" xr:uid="{01BB1320-D6BA-48C0-94E7-D734AB9A677A}"/>
    <cellStyle name="标题 2" xfId="21830" xr:uid="{4A6D6C22-CEF3-4E46-B4AF-6D6D2C037476}"/>
    <cellStyle name="标题 3" xfId="21831" xr:uid="{30787CAC-06D8-4387-A1F1-925349CD1A69}"/>
    <cellStyle name="标题 4" xfId="21832" xr:uid="{2AFD35C0-AF90-4988-8F12-2387006497A1}"/>
    <cellStyle name="检查单元格" xfId="21833" xr:uid="{41F488F5-B100-4ADD-A975-5839DC1EC7A2}"/>
    <cellStyle name="汇总" xfId="21834" xr:uid="{0D6811A1-5A9A-4561-BD1F-43F8C960443E}"/>
    <cellStyle name="注释" xfId="21835" xr:uid="{878DA241-D0ED-408C-851C-8E963C7C9B1D}"/>
    <cellStyle name="解释性文本" xfId="21836" xr:uid="{1AE47E1F-93B3-4328-A1E2-04DF84ABE932}"/>
    <cellStyle name="警告文本" xfId="21837" xr:uid="{E8D94E83-DA0E-43B7-8BF9-DE9486B1668B}"/>
    <cellStyle name="计算" xfId="21838" xr:uid="{9F2B732B-E273-4CBE-A9F8-4900CF2C4A1A}"/>
    <cellStyle name="输入" xfId="21839" xr:uid="{CF557A34-C98D-44CF-A686-DB88848DB6C4}"/>
    <cellStyle name="输出" xfId="21840" xr:uid="{B9B3F671-9B9D-45D8-93FE-B9308836B489}"/>
    <cellStyle name="适中" xfId="21841" xr:uid="{9A7075BD-863E-4FF8-ADF9-400F4D288BB8}"/>
    <cellStyle name="链接单元格" xfId="21842" xr:uid="{90E8F288-0D06-4E45-BB82-9A7DD788D34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2F2EF1FB-2F3D-4475-9F6F-2D31EFE1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4073E083-5DCD-4BC2-B8DC-66BE37E46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F6C09FFF-036C-453A-973D-8438B95F5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48A87F58-31E9-4988-A7BD-5DB19204F353}"/>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E4AF-B5A0-4D88-AB95-B722B4589CF7}">
  <dimension ref="F5:F58"/>
  <sheetViews>
    <sheetView showGridLines="0" workbookViewId="0">
      <selection activeCell="F11" sqref="F11"/>
    </sheetView>
  </sheetViews>
  <sheetFormatPr defaultRowHeight="15"/>
  <cols>
    <col min="6" max="6" width="94.42578125" customWidth="1"/>
  </cols>
  <sheetData>
    <row r="5" spans="6:6" ht="18.75">
      <c r="F5" s="1"/>
    </row>
    <row r="6" spans="6:6" ht="18">
      <c r="F6" s="96" t="s">
        <v>0</v>
      </c>
    </row>
    <row r="7" spans="6:6" ht="18">
      <c r="F7" s="96" t="s">
        <v>1</v>
      </c>
    </row>
    <row r="8" spans="6:6">
      <c r="F8" s="97"/>
    </row>
    <row r="9" spans="6:6">
      <c r="F9" s="97"/>
    </row>
    <row r="10" spans="6:6" ht="15.75">
      <c r="F10" s="12" t="s">
        <v>2</v>
      </c>
    </row>
    <row r="11" spans="6:6" ht="15.75">
      <c r="F11" s="12" t="s">
        <v>3</v>
      </c>
    </row>
    <row r="12" spans="6:6" ht="15.75">
      <c r="F12" s="12" t="s">
        <v>4</v>
      </c>
    </row>
    <row r="13" spans="6:6" ht="15.75">
      <c r="F13" s="12" t="s">
        <v>5</v>
      </c>
    </row>
    <row r="14" spans="6:6" ht="15.75">
      <c r="F14" s="12" t="s">
        <v>6</v>
      </c>
    </row>
    <row r="15" spans="6:6" ht="15.75">
      <c r="F15" s="12" t="s">
        <v>7</v>
      </c>
    </row>
    <row r="16" spans="6:6" ht="15.75">
      <c r="F16" s="12" t="s">
        <v>8</v>
      </c>
    </row>
    <row r="17" spans="6:6" ht="15.75">
      <c r="F17" s="12" t="s">
        <v>9</v>
      </c>
    </row>
    <row r="18" spans="6:6" ht="15.75">
      <c r="F18" s="12" t="s">
        <v>10</v>
      </c>
    </row>
    <row r="19" spans="6:6" ht="15.75">
      <c r="F19" s="12" t="s">
        <v>11</v>
      </c>
    </row>
    <row r="20" spans="6:6" ht="15.75">
      <c r="F20" s="12" t="s">
        <v>12</v>
      </c>
    </row>
    <row r="21" spans="6:6" ht="15.75">
      <c r="F21" s="12" t="s">
        <v>13</v>
      </c>
    </row>
    <row r="22" spans="6:6" ht="15.75">
      <c r="F22" s="12" t="s">
        <v>14</v>
      </c>
    </row>
    <row r="23" spans="6:6" ht="15.75">
      <c r="F23" s="12" t="s">
        <v>15</v>
      </c>
    </row>
    <row r="24" spans="6:6" ht="15.75">
      <c r="F24" s="12" t="s">
        <v>16</v>
      </c>
    </row>
    <row r="25" spans="6:6" ht="15.75">
      <c r="F25" s="12" t="s">
        <v>17</v>
      </c>
    </row>
    <row r="26" spans="6:6" ht="15.75">
      <c r="F26" s="12" t="s">
        <v>18</v>
      </c>
    </row>
    <row r="27" spans="6:6" ht="15.75">
      <c r="F27" s="12" t="s">
        <v>19</v>
      </c>
    </row>
    <row r="28" spans="6:6" ht="15.75">
      <c r="F28" s="12" t="s">
        <v>20</v>
      </c>
    </row>
    <row r="29" spans="6:6" ht="15.75">
      <c r="F29" s="12" t="s">
        <v>21</v>
      </c>
    </row>
    <row r="30" spans="6:6" ht="15.75">
      <c r="F30" s="12" t="s">
        <v>22</v>
      </c>
    </row>
    <row r="31" spans="6:6" ht="15.75">
      <c r="F31" s="12" t="s">
        <v>23</v>
      </c>
    </row>
    <row r="32" spans="6:6" ht="15.75">
      <c r="F32" s="12" t="s">
        <v>24</v>
      </c>
    </row>
    <row r="33" spans="6:6" ht="15.75">
      <c r="F33" s="12" t="s">
        <v>25</v>
      </c>
    </row>
    <row r="34" spans="6:6" ht="15.75">
      <c r="F34" s="12" t="s">
        <v>26</v>
      </c>
    </row>
    <row r="35" spans="6:6" ht="15.75">
      <c r="F35" s="12" t="s">
        <v>27</v>
      </c>
    </row>
    <row r="36" spans="6:6" ht="15.75">
      <c r="F36" s="12" t="s">
        <v>28</v>
      </c>
    </row>
    <row r="37" spans="6:6" ht="15.75">
      <c r="F37" s="12" t="s">
        <v>29</v>
      </c>
    </row>
    <row r="38" spans="6:6" ht="15.75">
      <c r="F38" s="12" t="s">
        <v>30</v>
      </c>
    </row>
    <row r="39" spans="6:6" ht="15.75">
      <c r="F39" s="12" t="s">
        <v>31</v>
      </c>
    </row>
    <row r="40" spans="6:6" ht="15.75">
      <c r="F40" s="12" t="s">
        <v>32</v>
      </c>
    </row>
    <row r="41" spans="6:6" ht="15.75">
      <c r="F41" s="12" t="s">
        <v>33</v>
      </c>
    </row>
    <row r="42" spans="6:6" ht="15.75">
      <c r="F42" s="12" t="s">
        <v>34</v>
      </c>
    </row>
    <row r="43" spans="6:6" ht="15.75">
      <c r="F43" s="12" t="s">
        <v>35</v>
      </c>
    </row>
    <row r="44" spans="6:6" ht="15.75">
      <c r="F44" s="12" t="s">
        <v>36</v>
      </c>
    </row>
    <row r="45" spans="6:6" ht="15.75">
      <c r="F45" s="12" t="s">
        <v>37</v>
      </c>
    </row>
    <row r="46" spans="6:6" ht="15.75">
      <c r="F46" s="12" t="s">
        <v>38</v>
      </c>
    </row>
    <row r="47" spans="6:6" ht="15.75">
      <c r="F47" s="12" t="s">
        <v>39</v>
      </c>
    </row>
    <row r="48" spans="6:6" ht="15.75">
      <c r="F48" s="12" t="s">
        <v>40</v>
      </c>
    </row>
    <row r="49" spans="6:6" ht="15.75">
      <c r="F49" s="12" t="s">
        <v>41</v>
      </c>
    </row>
    <row r="50" spans="6:6" ht="15.75">
      <c r="F50" s="12" t="s">
        <v>42</v>
      </c>
    </row>
    <row r="51" spans="6:6" ht="15.75">
      <c r="F51" s="12" t="s">
        <v>43</v>
      </c>
    </row>
    <row r="52" spans="6:6" ht="15.75">
      <c r="F52" s="12" t="s">
        <v>44</v>
      </c>
    </row>
    <row r="53" spans="6:6" ht="15.75">
      <c r="F53" s="12" t="s">
        <v>45</v>
      </c>
    </row>
    <row r="54" spans="6:6">
      <c r="F54" s="2"/>
    </row>
    <row r="55" spans="6:6">
      <c r="F55" s="2"/>
    </row>
    <row r="56" spans="6:6">
      <c r="F56" s="2"/>
    </row>
    <row r="57" spans="6:6">
      <c r="F57" s="2"/>
    </row>
    <row r="58" spans="6:6">
      <c r="F58" s="2"/>
    </row>
  </sheetData>
  <hyperlinks>
    <hyperlink ref="F10" location="'1'!A1" display="1  Annual volume of commodity exports, Australia" xr:uid="{51A0056F-AACA-4CD6-B32A-CF9978D073B5}"/>
    <hyperlink ref="F11" location="'2(1)'!A1" display="2(1)  Annual value of commodity exports (fob), Australia" xr:uid="{0850EDC7-B016-449F-9765-045EACE6983D}"/>
    <hyperlink ref="F12" location="'2(2)'!A1" display="2(2)  Annual value of commodity exports (fob), Australia  continued  " xr:uid="{B064D1CA-1C46-4DA3-8010-849187B524AB}"/>
    <hyperlink ref="F13" location="'3'!A1" display="3  Annual export unit values, Australia  ab" xr:uid="{41F4FABC-1344-4A27-91D0-0D4058DECFA1}"/>
    <hyperlink ref="F14" location="'4'!A1" display="4  Annual value of imports, Australia" xr:uid="{246BB822-3DBE-457D-9058-C0B444522296}"/>
    <hyperlink ref="F15" location="'5'!A1" display="5  Annual commodity production, Australia" xr:uid="{DC20DDF1-7176-4BB5-8628-078C4BEA0337}"/>
    <hyperlink ref="F16" location="'6'!A1" display="6  Annual world indicator prices" xr:uid="{0242B39F-81C7-4934-9C3B-8A2695FF4113}"/>
    <hyperlink ref="F17" location="'7(1)'!A1" display="7(1)  Annual world production, consumption, stocks and trade" xr:uid="{46A4B302-441E-49AC-BE64-7B40C63CB013}"/>
    <hyperlink ref="F18" location="'7(2)'!A1" display="7(2)  Annual world production, consumption, stocks and trade  continued" xr:uid="{E89EAF1B-6747-4CFA-91DA-407433904DB5}"/>
    <hyperlink ref="F19" location="'8'!A1" display="8  Annual industry gross value added, Australia, current prices a" xr:uid="{8F2C0576-502A-447D-AC56-F79159703211}"/>
    <hyperlink ref="F20" location="'9'!A1" display="9  Quarterly industry gross value added, Australia, chain volume measures ab" xr:uid="{99AF44E7-A140-48D9-961A-31C2FA6E5320}"/>
    <hyperlink ref="F21" location="'10'!A1" display="10  Annual employment, Australia  ab" xr:uid="{8D1C71D4-742E-4E5A-81BE-1970C19A4B7C}"/>
    <hyperlink ref="F22" location="'11'!A1" display="11  Quarterly business income, Australia  ab" xr:uid="{3BB1A5D2-6A93-4738-BF6F-C3444F6B53DB}"/>
    <hyperlink ref="F23" location="'12'!A1" display="12  All banks lending to business, Australia  a" xr:uid="{4C859A58-C8CE-4EFD-B1E9-94D406D650CA}"/>
    <hyperlink ref="F24" location="'13'!A1" display="13  Quarterly capital expenditure of private enterprises, Australia" xr:uid="{44F01511-4EFE-4DCD-91CE-5B1ECA423757}"/>
    <hyperlink ref="F25" location="'14'!A1" display="14  Annual private mineral exploration expenditure, Australia" xr:uid="{98FE3FD4-B7C6-43DE-8024-4295EC1003E8}"/>
    <hyperlink ref="F26" location="'15'!A1" display="15  Quarterly commodity production, Australia" xr:uid="{E60408E5-7275-4965-8C48-7389618D0F4B}"/>
    <hyperlink ref="F27" location="'16'!A1" display="16  Quarterly commodity exports, by volume, Australia" xr:uid="{1EB8D607-1C29-4C16-BF6C-A76058A8B434}"/>
    <hyperlink ref="F28" location="'17'!A1" display="17  Quarterly commodity exports, by value (fob), Australia" xr:uid="{23E3E57F-10B0-4DDE-A1BB-59294D176655}"/>
    <hyperlink ref="F29" location="'18'!A1" display="18  Quarterly resources and energy export unit values Australia  b" xr:uid="{662F866E-7D17-4C19-8AAD-77AB56FE504F}"/>
    <hyperlink ref="F30" location="'19'!A1" display="19  Quarterly commodity imports, Australia" xr:uid="{A564C4A3-3A83-4988-A07A-1E007E512737}"/>
    <hyperlink ref="F31" location="'20'!A1" display="20  Quarterly private resources and energy exploration expenditure, Australia" xr:uid="{52CF3E5F-3B6A-4394-AB51-252752B8F72E}"/>
    <hyperlink ref="F32" location="'21'!A1" display="21  Monthly resources and energy export unit values" xr:uid="{11BE0288-150F-478B-A14A-898CBEB218F9}"/>
    <hyperlink ref="F33" location="'22'!A1" display="22  Monthly resources and energy benchmark prices" xr:uid="{A96AD504-7A39-4A9B-908F-9E47C9C68F9C}"/>
    <hyperlink ref="F34" location="'23'!A1" display="23  Aluminium" xr:uid="{B4D004CB-CA2E-4585-BECF-985B842382B9}"/>
    <hyperlink ref="F35" location="'24(1)'!A1" display="24(1)  Coal" xr:uid="{C679CF0E-A7F9-4725-927A-B7C27876A840}"/>
    <hyperlink ref="F36" location="'24(2)'!A1" display="24(2)  Coal  continued" xr:uid="{AF420A34-386C-4686-AB50-F6696C7FE876}"/>
    <hyperlink ref="F37" location="'25'!A1" display="25  Copper" xr:uid="{E264CE3F-7CCF-4CBC-BD04-BE162CD60F36}"/>
    <hyperlink ref="F38" location="'26'!A1" display="26  Diamonds and other gemstones" xr:uid="{6DC93714-66FA-4F8C-ABAF-6140A1940E63}"/>
    <hyperlink ref="F39" location="'27'!A1" display="27  Gold" xr:uid="{9A3C9134-E7C6-4E81-8F16-3F3500F1F5F7}"/>
    <hyperlink ref="F40" location="'28'!A1" display="28  Iron ore and steel" xr:uid="{46513CE7-F45A-427B-A033-016C7499A8A6}"/>
    <hyperlink ref="F41" location="'29'!A1" display="29  Lead" xr:uid="{C5FCB768-098D-4FA3-B854-27D0FF148A31}"/>
    <hyperlink ref="F44" location="'32'!A1" display="32  Petroleum" xr:uid="{63F909BB-A562-4FDE-AA30-AECD9F582ADA}"/>
    <hyperlink ref="F45" location="'33'!A1" display="33  Phosphate" xr:uid="{D9E406EC-23C8-4EC3-83F0-EB187B552005}"/>
    <hyperlink ref="F47" location="'35'!A1" display="35  Tin" xr:uid="{EE496419-0F38-4D3E-92C7-87CD748EA9E9}"/>
    <hyperlink ref="F48" location="'36'!A1" display="36  Uranium" xr:uid="{A5B0EC80-5AE2-4B2B-A7BD-BF4376FC1B9E}"/>
    <hyperlink ref="F49" location="'37'!A1" display="37  Zinc" xr:uid="{44461210-883B-4AD7-800F-F519841732D4}"/>
    <hyperlink ref="F50" location="'38'!A1" display="38  Principal markets for Australia's commodity exports, by value (FY)" xr:uid="{285BF43E-11BF-45EE-99F8-5D5B93DD5AF3}"/>
    <hyperlink ref="F51" location="'39'!A1" display="39  Principal markets for Australia's commodity exports, by volume (FY)" xr:uid="{645F2E1F-C5E2-429A-9B9F-781AE26F3FD7}"/>
    <hyperlink ref="F52" location="'40'!A1" display="40  Principal markets for Australia's commodity exports, by value (CY)" xr:uid="{960BF36D-D934-43B3-AEAF-FD44E7351617}"/>
    <hyperlink ref="F53" location="'41'!A1" display="41  Principal markets for Australia's commodity exports, by volume (CY)" xr:uid="{E7F65B6A-8C61-4B1C-9CAB-D506B7CC1900}"/>
    <hyperlink ref="F42" location="'30'!A1" display="30  Lithium" xr:uid="{A4E1D9E0-FC6E-47AE-A1F1-FAF884D33D57}"/>
    <hyperlink ref="F43" location="'31'!A1" display="31  Nickel" xr:uid="{43625F71-297C-4E15-90A7-9C6F40CD9BC3}"/>
    <hyperlink ref="F46" location="'34'!A1" display="34  Silver" xr:uid="{32A25293-2E88-411E-90D0-AC2B759FB59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BB7ED-BD26-40EB-BF43-E545E5F4BCD9}">
  <sheetPr>
    <pageSetUpPr fitToPage="1"/>
  </sheetPr>
  <dimension ref="A1:ET49"/>
  <sheetViews>
    <sheetView zoomScale="90" zoomScaleNormal="90" workbookViewId="0">
      <pane xSplit="7" ySplit="7" topLeftCell="AM17" activePane="bottomRight" state="frozen"/>
      <selection pane="topRight" activeCell="F17" sqref="F17"/>
      <selection pane="bottomLeft" activeCell="F17" sqref="F17"/>
      <selection pane="bottomRight" activeCell="AP23" sqref="AP23"/>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4.85546875" style="25" customWidth="1"/>
    <col min="7" max="7" width="12.85546875" style="26" customWidth="1"/>
    <col min="8" max="14" width="14.42578125" style="26" customWidth="1"/>
    <col min="15" max="53" width="14.42578125" style="24" customWidth="1"/>
    <col min="54" max="16384" width="10.28515625" style="24"/>
  </cols>
  <sheetData>
    <row r="1" spans="1:150" ht="57" customHeight="1">
      <c r="A1" s="23" t="s">
        <v>134</v>
      </c>
      <c r="H1" s="20" t="s">
        <v>113</v>
      </c>
      <c r="O1" s="26"/>
      <c r="P1" s="26"/>
      <c r="Q1" s="26"/>
      <c r="R1" s="26"/>
      <c r="S1" s="26"/>
      <c r="T1" s="26"/>
      <c r="U1" s="26"/>
      <c r="V1" s="26"/>
      <c r="W1" s="26"/>
      <c r="X1" s="26"/>
      <c r="Y1" s="26"/>
      <c r="Z1" s="26"/>
      <c r="AA1" s="26"/>
      <c r="AB1" s="26"/>
      <c r="AC1" s="26"/>
      <c r="AD1" s="26"/>
      <c r="AE1" s="26"/>
      <c r="AF1" s="26"/>
      <c r="AG1" s="26"/>
      <c r="AH1" s="26"/>
      <c r="AI1" s="26"/>
    </row>
    <row r="2" spans="1:150" ht="18" customHeight="1">
      <c r="A2" s="45"/>
      <c r="H2" s="108">
        <v>1990</v>
      </c>
      <c r="I2" s="108">
        <f>H2+1</f>
        <v>1991</v>
      </c>
      <c r="J2" s="108">
        <f t="shared" ref="J2:AN2" si="0">I2+1</f>
        <v>1992</v>
      </c>
      <c r="K2" s="108">
        <f t="shared" si="0"/>
        <v>1993</v>
      </c>
      <c r="L2" s="108">
        <f t="shared" si="0"/>
        <v>1994</v>
      </c>
      <c r="M2" s="108">
        <f t="shared" si="0"/>
        <v>1995</v>
      </c>
      <c r="N2" s="108">
        <f t="shared" si="0"/>
        <v>1996</v>
      </c>
      <c r="O2" s="108">
        <f t="shared" si="0"/>
        <v>1997</v>
      </c>
      <c r="P2" s="108">
        <f t="shared" si="0"/>
        <v>1998</v>
      </c>
      <c r="Q2" s="108">
        <f t="shared" si="0"/>
        <v>1999</v>
      </c>
      <c r="R2" s="108">
        <f t="shared" si="0"/>
        <v>2000</v>
      </c>
      <c r="S2" s="108">
        <f t="shared" si="0"/>
        <v>2001</v>
      </c>
      <c r="T2" s="108">
        <f t="shared" si="0"/>
        <v>2002</v>
      </c>
      <c r="U2" s="108">
        <f t="shared" si="0"/>
        <v>2003</v>
      </c>
      <c r="V2" s="108">
        <f t="shared" si="0"/>
        <v>2004</v>
      </c>
      <c r="W2" s="108">
        <f t="shared" si="0"/>
        <v>2005</v>
      </c>
      <c r="X2" s="108">
        <f t="shared" si="0"/>
        <v>2006</v>
      </c>
      <c r="Y2" s="108">
        <f t="shared" si="0"/>
        <v>2007</v>
      </c>
      <c r="Z2" s="108">
        <f t="shared" si="0"/>
        <v>2008</v>
      </c>
      <c r="AA2" s="108">
        <f t="shared" si="0"/>
        <v>2009</v>
      </c>
      <c r="AB2" s="108">
        <f t="shared" si="0"/>
        <v>2010</v>
      </c>
      <c r="AC2" s="108">
        <f t="shared" si="0"/>
        <v>2011</v>
      </c>
      <c r="AD2" s="108">
        <f t="shared" si="0"/>
        <v>2012</v>
      </c>
      <c r="AE2" s="108">
        <f t="shared" si="0"/>
        <v>2013</v>
      </c>
      <c r="AF2" s="108">
        <f t="shared" si="0"/>
        <v>2014</v>
      </c>
      <c r="AG2" s="108">
        <f t="shared" si="0"/>
        <v>2015</v>
      </c>
      <c r="AH2" s="108">
        <f t="shared" si="0"/>
        <v>2016</v>
      </c>
      <c r="AI2" s="108">
        <f t="shared" si="0"/>
        <v>2017</v>
      </c>
      <c r="AJ2" s="108">
        <f t="shared" si="0"/>
        <v>2018</v>
      </c>
      <c r="AK2" s="108">
        <f t="shared" si="0"/>
        <v>2019</v>
      </c>
      <c r="AL2" s="108">
        <f t="shared" si="0"/>
        <v>2020</v>
      </c>
      <c r="AM2" s="108">
        <f t="shared" si="0"/>
        <v>2021</v>
      </c>
      <c r="AN2" s="108">
        <f t="shared" si="0"/>
        <v>2022</v>
      </c>
      <c r="AO2" s="108">
        <f t="shared" ref="AO2" si="1">AN2+1</f>
        <v>2023</v>
      </c>
      <c r="AP2" s="108">
        <f t="shared" ref="AP2" si="2">AO2+1</f>
        <v>2024</v>
      </c>
      <c r="AQ2" s="26"/>
      <c r="AR2" s="26"/>
      <c r="AS2" s="26"/>
      <c r="AT2" s="26"/>
      <c r="AU2" s="26"/>
      <c r="AV2" s="26"/>
      <c r="AW2" s="26"/>
      <c r="AX2" s="26"/>
      <c r="AY2" s="26"/>
      <c r="AZ2" s="26"/>
      <c r="BA2" s="26"/>
    </row>
    <row r="3" spans="1:150" ht="18" customHeight="1">
      <c r="F3" s="28"/>
      <c r="G3" s="29"/>
      <c r="H3" s="108">
        <f>H7</f>
        <v>1990</v>
      </c>
      <c r="I3" s="108">
        <f t="shared" ref="I3:AP3" si="3">I7</f>
        <v>1991</v>
      </c>
      <c r="J3" s="108">
        <f t="shared" si="3"/>
        <v>1992</v>
      </c>
      <c r="K3" s="108">
        <f t="shared" si="3"/>
        <v>1993</v>
      </c>
      <c r="L3" s="108">
        <f t="shared" si="3"/>
        <v>1994</v>
      </c>
      <c r="M3" s="108">
        <f t="shared" si="3"/>
        <v>1995</v>
      </c>
      <c r="N3" s="108">
        <f t="shared" si="3"/>
        <v>1996</v>
      </c>
      <c r="O3" s="108">
        <f t="shared" si="3"/>
        <v>1997</v>
      </c>
      <c r="P3" s="108">
        <f t="shared" si="3"/>
        <v>1998</v>
      </c>
      <c r="Q3" s="108">
        <f t="shared" si="3"/>
        <v>1999</v>
      </c>
      <c r="R3" s="108">
        <f t="shared" si="3"/>
        <v>2000</v>
      </c>
      <c r="S3" s="108">
        <f t="shared" si="3"/>
        <v>2001</v>
      </c>
      <c r="T3" s="108">
        <f t="shared" si="3"/>
        <v>2002</v>
      </c>
      <c r="U3" s="108">
        <f t="shared" si="3"/>
        <v>2003</v>
      </c>
      <c r="V3" s="108">
        <f t="shared" si="3"/>
        <v>2004</v>
      </c>
      <c r="W3" s="108">
        <f t="shared" si="3"/>
        <v>2005</v>
      </c>
      <c r="X3" s="108">
        <f t="shared" si="3"/>
        <v>2006</v>
      </c>
      <c r="Y3" s="108">
        <f t="shared" si="3"/>
        <v>2007</v>
      </c>
      <c r="Z3" s="108">
        <f t="shared" si="3"/>
        <v>2008</v>
      </c>
      <c r="AA3" s="108">
        <f t="shared" si="3"/>
        <v>2009</v>
      </c>
      <c r="AB3" s="108">
        <f t="shared" si="3"/>
        <v>2010</v>
      </c>
      <c r="AC3" s="108">
        <f t="shared" si="3"/>
        <v>2011</v>
      </c>
      <c r="AD3" s="108">
        <f t="shared" si="3"/>
        <v>2012</v>
      </c>
      <c r="AE3" s="108">
        <f t="shared" si="3"/>
        <v>2013</v>
      </c>
      <c r="AF3" s="108">
        <f t="shared" si="3"/>
        <v>2014</v>
      </c>
      <c r="AG3" s="108">
        <f t="shared" si="3"/>
        <v>2015</v>
      </c>
      <c r="AH3" s="108">
        <f t="shared" si="3"/>
        <v>2016</v>
      </c>
      <c r="AI3" s="108">
        <f t="shared" si="3"/>
        <v>2017</v>
      </c>
      <c r="AJ3" s="108">
        <f t="shared" si="3"/>
        <v>2018</v>
      </c>
      <c r="AK3" s="108">
        <f t="shared" si="3"/>
        <v>2019</v>
      </c>
      <c r="AL3" s="108">
        <f t="shared" si="3"/>
        <v>2020</v>
      </c>
      <c r="AM3" s="108">
        <f t="shared" si="3"/>
        <v>2021</v>
      </c>
      <c r="AN3" s="108">
        <f t="shared" si="3"/>
        <v>2022</v>
      </c>
      <c r="AO3" s="108">
        <f t="shared" si="3"/>
        <v>2023</v>
      </c>
      <c r="AP3" s="108">
        <f t="shared" si="3"/>
        <v>2024</v>
      </c>
      <c r="AQ3" s="26"/>
      <c r="AR3" s="26"/>
      <c r="AS3" s="26"/>
      <c r="AT3" s="26"/>
      <c r="AU3" s="26"/>
      <c r="AV3" s="26"/>
      <c r="AW3" s="26"/>
      <c r="AX3" s="26"/>
      <c r="AY3" s="26"/>
      <c r="AZ3" s="26"/>
      <c r="BA3" s="26"/>
    </row>
    <row r="4" spans="1:150" ht="18" customHeight="1">
      <c r="F4" s="28"/>
      <c r="G4" s="29"/>
      <c r="O4" s="26"/>
      <c r="P4" s="26"/>
      <c r="Q4" s="26"/>
      <c r="R4" s="26"/>
      <c r="S4" s="26"/>
      <c r="T4" s="26"/>
      <c r="U4" s="26"/>
      <c r="V4" s="26"/>
      <c r="W4" s="26"/>
      <c r="X4" s="26"/>
      <c r="Y4" s="26"/>
      <c r="Z4" s="26"/>
      <c r="AA4" s="26"/>
      <c r="AB4" s="26"/>
      <c r="AC4" s="26"/>
      <c r="AD4" s="26"/>
      <c r="AE4" s="26"/>
      <c r="AF4" s="26"/>
      <c r="AG4" s="26"/>
      <c r="AH4" s="26"/>
      <c r="AI4" s="26"/>
    </row>
    <row r="5" spans="1:150" ht="18" customHeight="1">
      <c r="F5" s="28"/>
      <c r="G5" s="29"/>
      <c r="O5" s="26"/>
      <c r="P5" s="26"/>
      <c r="Q5" s="26"/>
      <c r="R5" s="26"/>
      <c r="S5" s="26"/>
      <c r="T5" s="26"/>
      <c r="U5" s="26"/>
      <c r="V5" s="26"/>
      <c r="W5" s="26"/>
      <c r="X5" s="26"/>
      <c r="Y5" s="26"/>
      <c r="Z5" s="26"/>
      <c r="AA5" s="26"/>
      <c r="AB5" s="26"/>
      <c r="AC5" s="26"/>
      <c r="AD5" s="26"/>
      <c r="AE5" s="26"/>
      <c r="AF5" s="26"/>
      <c r="AG5" s="26"/>
      <c r="AH5" s="26"/>
      <c r="AI5" s="26"/>
    </row>
    <row r="6" spans="1:150" ht="82.5" customHeight="1">
      <c r="F6" s="30" t="s">
        <v>8</v>
      </c>
      <c r="G6" s="31"/>
      <c r="O6" s="26"/>
      <c r="P6" s="26"/>
      <c r="Q6" s="26"/>
      <c r="R6" s="26"/>
      <c r="S6" s="26"/>
      <c r="T6" s="26"/>
      <c r="U6" s="26"/>
      <c r="V6" s="26"/>
      <c r="W6" s="26"/>
      <c r="X6" s="26"/>
      <c r="Y6" s="26"/>
      <c r="Z6" s="26"/>
      <c r="AA6" s="26"/>
      <c r="AB6" s="26"/>
      <c r="AC6" s="26"/>
      <c r="AD6" s="26"/>
      <c r="AE6" s="26"/>
      <c r="AF6" s="26"/>
      <c r="AG6" s="26"/>
      <c r="AH6" s="26"/>
      <c r="AI6" s="26"/>
    </row>
    <row r="7" spans="1:150" ht="34.15" customHeight="1">
      <c r="F7" s="32"/>
      <c r="G7" s="33" t="s">
        <v>137</v>
      </c>
      <c r="H7" s="34">
        <f>H2</f>
        <v>1990</v>
      </c>
      <c r="I7" s="34">
        <f>H7+1</f>
        <v>1991</v>
      </c>
      <c r="J7" s="34">
        <f>I7+1</f>
        <v>1992</v>
      </c>
      <c r="K7" s="34">
        <f t="shared" ref="K7:AN7" si="4">J7+1</f>
        <v>1993</v>
      </c>
      <c r="L7" s="34">
        <f t="shared" si="4"/>
        <v>1994</v>
      </c>
      <c r="M7" s="34">
        <f t="shared" si="4"/>
        <v>1995</v>
      </c>
      <c r="N7" s="34">
        <f t="shared" si="4"/>
        <v>1996</v>
      </c>
      <c r="O7" s="34">
        <f t="shared" si="4"/>
        <v>1997</v>
      </c>
      <c r="P7" s="34">
        <f t="shared" si="4"/>
        <v>1998</v>
      </c>
      <c r="Q7" s="34">
        <f t="shared" si="4"/>
        <v>1999</v>
      </c>
      <c r="R7" s="34">
        <f t="shared" si="4"/>
        <v>2000</v>
      </c>
      <c r="S7" s="34">
        <f t="shared" si="4"/>
        <v>2001</v>
      </c>
      <c r="T7" s="34">
        <f t="shared" si="4"/>
        <v>2002</v>
      </c>
      <c r="U7" s="34">
        <f t="shared" si="4"/>
        <v>2003</v>
      </c>
      <c r="V7" s="34">
        <f t="shared" si="4"/>
        <v>2004</v>
      </c>
      <c r="W7" s="34">
        <f t="shared" si="4"/>
        <v>2005</v>
      </c>
      <c r="X7" s="34">
        <f t="shared" si="4"/>
        <v>2006</v>
      </c>
      <c r="Y7" s="34">
        <f t="shared" si="4"/>
        <v>2007</v>
      </c>
      <c r="Z7" s="34">
        <f t="shared" si="4"/>
        <v>2008</v>
      </c>
      <c r="AA7" s="34">
        <f t="shared" si="4"/>
        <v>2009</v>
      </c>
      <c r="AB7" s="34">
        <f t="shared" si="4"/>
        <v>2010</v>
      </c>
      <c r="AC7" s="34">
        <f t="shared" si="4"/>
        <v>2011</v>
      </c>
      <c r="AD7" s="34">
        <f t="shared" si="4"/>
        <v>2012</v>
      </c>
      <c r="AE7" s="34">
        <f t="shared" si="4"/>
        <v>2013</v>
      </c>
      <c r="AF7" s="34">
        <f t="shared" si="4"/>
        <v>2014</v>
      </c>
      <c r="AG7" s="34">
        <f t="shared" si="4"/>
        <v>2015</v>
      </c>
      <c r="AH7" s="34">
        <f t="shared" si="4"/>
        <v>2016</v>
      </c>
      <c r="AI7" s="34">
        <f t="shared" si="4"/>
        <v>2017</v>
      </c>
      <c r="AJ7" s="34">
        <f t="shared" si="4"/>
        <v>2018</v>
      </c>
      <c r="AK7" s="34">
        <f t="shared" si="4"/>
        <v>2019</v>
      </c>
      <c r="AL7" s="34">
        <f t="shared" si="4"/>
        <v>2020</v>
      </c>
      <c r="AM7" s="34">
        <f t="shared" si="4"/>
        <v>2021</v>
      </c>
      <c r="AN7" s="34">
        <f t="shared" si="4"/>
        <v>2022</v>
      </c>
      <c r="AO7" s="34">
        <f t="shared" ref="AO7" si="5">AN7+1</f>
        <v>2023</v>
      </c>
      <c r="AP7" s="34">
        <f t="shared" ref="AP7" si="6">AO7+1</f>
        <v>2024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row>
    <row r="8" spans="1:150" ht="28.15" customHeight="1">
      <c r="F8" s="35" t="s">
        <v>181</v>
      </c>
      <c r="G8" s="29"/>
      <c r="H8" s="36"/>
      <c r="I8" s="36"/>
      <c r="J8" s="36"/>
      <c r="K8" s="36"/>
      <c r="L8" s="36"/>
      <c r="M8" s="36"/>
      <c r="N8" s="36"/>
    </row>
    <row r="9" spans="1:150" ht="28.15" customHeight="1">
      <c r="F9" s="28" t="s">
        <v>315</v>
      </c>
      <c r="G9" s="29"/>
      <c r="H9" s="36"/>
      <c r="I9" s="36"/>
      <c r="J9" s="36"/>
      <c r="K9" s="36"/>
      <c r="L9" s="36"/>
      <c r="M9" s="36"/>
      <c r="N9" s="36"/>
    </row>
    <row r="10" spans="1:150" ht="20.100000000000001" customHeight="1">
      <c r="F10" s="37" t="s">
        <v>316</v>
      </c>
      <c r="G10" s="29" t="s">
        <v>317</v>
      </c>
      <c r="H10" s="38">
        <v>39.15</v>
      </c>
      <c r="I10" s="38">
        <v>40.85</v>
      </c>
      <c r="J10" s="38">
        <v>39.85</v>
      </c>
      <c r="K10" s="38">
        <v>38.9</v>
      </c>
      <c r="L10" s="38">
        <v>36.35</v>
      </c>
      <c r="M10" s="38">
        <v>34.35</v>
      </c>
      <c r="N10" s="38">
        <v>40.299999999999997</v>
      </c>
      <c r="O10" s="38">
        <v>40.299999999999997</v>
      </c>
      <c r="P10" s="38">
        <v>37.65</v>
      </c>
      <c r="Q10" s="38">
        <v>34.35</v>
      </c>
      <c r="R10" s="38">
        <v>29.95</v>
      </c>
      <c r="S10" s="38">
        <v>28.75</v>
      </c>
      <c r="T10" s="38">
        <v>34.5</v>
      </c>
      <c r="U10" s="38">
        <v>26.75</v>
      </c>
      <c r="V10" s="38">
        <v>26.75</v>
      </c>
      <c r="W10" s="38">
        <v>45</v>
      </c>
      <c r="X10" s="38">
        <v>52.5</v>
      </c>
      <c r="Y10" s="38">
        <v>52.5</v>
      </c>
      <c r="Z10" s="38">
        <v>55.5</v>
      </c>
      <c r="AA10" s="38">
        <v>125</v>
      </c>
      <c r="AB10" s="38">
        <v>70.349999999999994</v>
      </c>
      <c r="AC10" s="38">
        <v>98</v>
      </c>
      <c r="AD10" s="38">
        <v>129.85</v>
      </c>
      <c r="AE10" s="38">
        <v>115</v>
      </c>
      <c r="AF10" s="38">
        <v>95</v>
      </c>
      <c r="AG10" s="38">
        <v>81.8</v>
      </c>
      <c r="AH10" s="38">
        <v>67.8</v>
      </c>
      <c r="AI10" s="38">
        <v>61.6</v>
      </c>
      <c r="AJ10" s="38">
        <v>84.97</v>
      </c>
      <c r="AK10" s="38">
        <v>110</v>
      </c>
      <c r="AL10" s="38">
        <v>68.75</v>
      </c>
      <c r="AM10" s="38">
        <v>109.97</v>
      </c>
      <c r="AN10" s="38">
        <v>395</v>
      </c>
      <c r="AO10" s="38">
        <v>200</v>
      </c>
      <c r="AP10" s="38">
        <v>138.96365002468201</v>
      </c>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row>
    <row r="11" spans="1:150" ht="20.100000000000001" customHeight="1">
      <c r="F11" s="37" t="s">
        <v>318</v>
      </c>
      <c r="G11" s="29" t="s">
        <v>317</v>
      </c>
      <c r="H11" s="38">
        <v>50.4</v>
      </c>
      <c r="I11" s="38">
        <v>52.3</v>
      </c>
      <c r="J11" s="38">
        <v>51.3</v>
      </c>
      <c r="K11" s="38">
        <v>50.8</v>
      </c>
      <c r="L11" s="38">
        <v>48.8</v>
      </c>
      <c r="M11" s="38">
        <v>44.95</v>
      </c>
      <c r="N11" s="38">
        <v>50.6</v>
      </c>
      <c r="O11" s="38">
        <v>53.2</v>
      </c>
      <c r="P11" s="38">
        <v>53.5</v>
      </c>
      <c r="Q11" s="38">
        <v>50.95</v>
      </c>
      <c r="R11" s="38">
        <v>41.9</v>
      </c>
      <c r="S11" s="38">
        <v>39.75</v>
      </c>
      <c r="T11" s="38">
        <v>42.75</v>
      </c>
      <c r="U11" s="38">
        <v>48.1</v>
      </c>
      <c r="V11" s="38">
        <v>46.2</v>
      </c>
      <c r="W11" s="38">
        <v>57</v>
      </c>
      <c r="X11" s="38">
        <v>125</v>
      </c>
      <c r="Y11" s="38">
        <v>115</v>
      </c>
      <c r="Z11" s="38">
        <v>98</v>
      </c>
      <c r="AA11" s="38">
        <v>300</v>
      </c>
      <c r="AB11" s="38">
        <v>128</v>
      </c>
      <c r="AC11" s="38">
        <v>214.75</v>
      </c>
      <c r="AD11" s="38">
        <v>291.25</v>
      </c>
      <c r="AE11" s="38">
        <v>192.5</v>
      </c>
      <c r="AF11" s="38">
        <v>153</v>
      </c>
      <c r="AG11" s="38">
        <v>119</v>
      </c>
      <c r="AH11" s="38">
        <v>93.25</v>
      </c>
      <c r="AI11" s="38">
        <v>165.25</v>
      </c>
      <c r="AJ11" s="38">
        <v>197.75</v>
      </c>
      <c r="AK11" s="38">
        <v>201.345</v>
      </c>
      <c r="AL11" s="38">
        <v>126.1375</v>
      </c>
      <c r="AM11" s="38">
        <v>204.995</v>
      </c>
      <c r="AN11" s="38">
        <v>371.5</v>
      </c>
      <c r="AO11" s="38">
        <v>288.74461538461497</v>
      </c>
      <c r="AP11" s="38">
        <v>253.99548497344901</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row>
    <row r="12" spans="1:150" ht="28.15" customHeight="1">
      <c r="F12" s="28" t="s">
        <v>319</v>
      </c>
      <c r="G12" s="29"/>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row>
    <row r="13" spans="1:150" ht="20.100000000000001" customHeight="1">
      <c r="F13" s="37" t="s">
        <v>320</v>
      </c>
      <c r="G13" s="29" t="s">
        <v>317</v>
      </c>
      <c r="H13" s="38" t="s">
        <v>156</v>
      </c>
      <c r="I13" s="38" t="s">
        <v>156</v>
      </c>
      <c r="J13" s="38" t="s">
        <v>156</v>
      </c>
      <c r="K13" s="38" t="s">
        <v>156</v>
      </c>
      <c r="L13" s="38" t="s">
        <v>156</v>
      </c>
      <c r="M13" s="38" t="s">
        <v>156</v>
      </c>
      <c r="N13" s="38" t="s">
        <v>156</v>
      </c>
      <c r="O13" s="38" t="s">
        <v>156</v>
      </c>
      <c r="P13" s="38" t="s">
        <v>156</v>
      </c>
      <c r="Q13" s="38" t="s">
        <v>156</v>
      </c>
      <c r="R13" s="38" t="s">
        <v>156</v>
      </c>
      <c r="S13" s="38" t="s">
        <v>156</v>
      </c>
      <c r="T13" s="38" t="s">
        <v>156</v>
      </c>
      <c r="U13" s="38" t="s">
        <v>156</v>
      </c>
      <c r="V13" s="38" t="s">
        <v>156</v>
      </c>
      <c r="W13" s="38" t="s">
        <v>156</v>
      </c>
      <c r="X13" s="38" t="s">
        <v>156</v>
      </c>
      <c r="Y13" s="38" t="s">
        <v>156</v>
      </c>
      <c r="Z13" s="38" t="s">
        <v>156</v>
      </c>
      <c r="AA13" s="38" t="s">
        <v>156</v>
      </c>
      <c r="AB13" s="38">
        <v>96.95</v>
      </c>
      <c r="AC13" s="38">
        <v>114.816041666667</v>
      </c>
      <c r="AD13" s="38">
        <v>111.410909090909</v>
      </c>
      <c r="AE13" s="38">
        <v>89.164166666666603</v>
      </c>
      <c r="AF13" s="38">
        <v>78.447500000000005</v>
      </c>
      <c r="AG13" s="38">
        <v>63.789672131147597</v>
      </c>
      <c r="AH13" s="38">
        <v>54.360253164557001</v>
      </c>
      <c r="AI13" s="38">
        <v>80.417209302325602</v>
      </c>
      <c r="AJ13" s="38">
        <v>100.121276595745</v>
      </c>
      <c r="AK13" s="38">
        <v>99.966981132075503</v>
      </c>
      <c r="AL13" s="38">
        <v>57.733076923076901</v>
      </c>
      <c r="AM13" s="38">
        <v>134.629354395604</v>
      </c>
      <c r="AN13" s="38">
        <v>358.81970924908399</v>
      </c>
      <c r="AO13" s="38">
        <v>172.58788461538401</v>
      </c>
      <c r="AP13" s="38">
        <v>134.91287259615399</v>
      </c>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row>
    <row r="14" spans="1:150" ht="20.100000000000001" customHeight="1">
      <c r="F14" s="37" t="s">
        <v>321</v>
      </c>
      <c r="G14" s="29" t="s">
        <v>317</v>
      </c>
      <c r="H14" s="38" t="s">
        <v>156</v>
      </c>
      <c r="I14" s="38" t="s">
        <v>156</v>
      </c>
      <c r="J14" s="38" t="s">
        <v>156</v>
      </c>
      <c r="K14" s="38" t="s">
        <v>156</v>
      </c>
      <c r="L14" s="38" t="s">
        <v>156</v>
      </c>
      <c r="M14" s="38" t="s">
        <v>156</v>
      </c>
      <c r="N14" s="38" t="s">
        <v>156</v>
      </c>
      <c r="O14" s="38" t="s">
        <v>156</v>
      </c>
      <c r="P14" s="38" t="s">
        <v>156</v>
      </c>
      <c r="Q14" s="38" t="s">
        <v>156</v>
      </c>
      <c r="R14" s="38" t="s">
        <v>156</v>
      </c>
      <c r="S14" s="38" t="s">
        <v>156</v>
      </c>
      <c r="T14" s="38" t="s">
        <v>156</v>
      </c>
      <c r="U14" s="38" t="s">
        <v>156</v>
      </c>
      <c r="V14" s="38" t="s">
        <v>156</v>
      </c>
      <c r="W14" s="38" t="s">
        <v>156</v>
      </c>
      <c r="X14" s="38" t="s">
        <v>156</v>
      </c>
      <c r="Y14" s="38" t="s">
        <v>156</v>
      </c>
      <c r="Z14" s="38" t="s">
        <v>156</v>
      </c>
      <c r="AA14" s="38" t="s">
        <v>156</v>
      </c>
      <c r="AB14" s="38">
        <v>221.27631578947401</v>
      </c>
      <c r="AC14" s="38">
        <v>186.94871794871801</v>
      </c>
      <c r="AD14" s="38">
        <v>211.45370370370401</v>
      </c>
      <c r="AE14" s="38">
        <v>149.879661016949</v>
      </c>
      <c r="AF14" s="38">
        <v>130.85912698412699</v>
      </c>
      <c r="AG14" s="38">
        <v>106.451792828685</v>
      </c>
      <c r="AH14" s="38">
        <v>82.914000000000001</v>
      </c>
      <c r="AI14" s="38">
        <v>189.801606425703</v>
      </c>
      <c r="AJ14" s="38">
        <v>202.05743801652901</v>
      </c>
      <c r="AK14" s="38" t="s">
        <v>156</v>
      </c>
      <c r="AL14" s="38">
        <v>119.880865421712</v>
      </c>
      <c r="AM14" s="38">
        <v>220.69718406593401</v>
      </c>
      <c r="AN14" s="38">
        <v>363.95276213369999</v>
      </c>
      <c r="AO14" s="38">
        <v>291.92931089743598</v>
      </c>
      <c r="AP14" s="38">
        <v>244.48466447013001</v>
      </c>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row>
    <row r="15" spans="1:150" ht="27.75" customHeight="1">
      <c r="F15" s="28" t="s">
        <v>322</v>
      </c>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row>
    <row r="16" spans="1:150" ht="20.100000000000001" customHeight="1">
      <c r="F16" s="37" t="s">
        <v>323</v>
      </c>
      <c r="G16" s="29" t="s">
        <v>324</v>
      </c>
      <c r="H16" s="38" t="s">
        <v>156</v>
      </c>
      <c r="I16" s="38" t="s">
        <v>156</v>
      </c>
      <c r="J16" s="38" t="s">
        <v>156</v>
      </c>
      <c r="K16" s="38" t="s">
        <v>156</v>
      </c>
      <c r="L16" s="38" t="s">
        <v>156</v>
      </c>
      <c r="M16" s="38" t="s">
        <v>156</v>
      </c>
      <c r="N16" s="38" t="s">
        <v>156</v>
      </c>
      <c r="O16" s="38" t="s">
        <v>156</v>
      </c>
      <c r="P16" s="38" t="s">
        <v>156</v>
      </c>
      <c r="Q16" s="38" t="s">
        <v>156</v>
      </c>
      <c r="R16" s="38" t="s">
        <v>156</v>
      </c>
      <c r="S16" s="38">
        <v>26.045000000000002</v>
      </c>
      <c r="T16" s="38">
        <v>21.732500000000002</v>
      </c>
      <c r="U16" s="38">
        <v>25.8825</v>
      </c>
      <c r="V16" s="38">
        <v>29.265000000000001</v>
      </c>
      <c r="W16" s="38">
        <v>40.29</v>
      </c>
      <c r="X16" s="38">
        <v>57.744999999999997</v>
      </c>
      <c r="Y16" s="38">
        <v>60.862499999999997</v>
      </c>
      <c r="Z16" s="38">
        <v>90.1875</v>
      </c>
      <c r="AA16" s="38">
        <v>63.88379595</v>
      </c>
      <c r="AB16" s="38">
        <v>73.444015491770003</v>
      </c>
      <c r="AC16" s="38">
        <v>75.07198515652</v>
      </c>
      <c r="AD16" s="38">
        <v>109.172941176471</v>
      </c>
      <c r="AE16" s="38">
        <v>105.712170542636</v>
      </c>
      <c r="AF16" s="38">
        <v>105.9376953125</v>
      </c>
      <c r="AG16" s="38">
        <v>73.048565737051703</v>
      </c>
      <c r="AH16" s="38">
        <v>41.276800000000001</v>
      </c>
      <c r="AI16" s="38">
        <v>48.440836653386498</v>
      </c>
      <c r="AJ16" s="38">
        <v>46.545729927007301</v>
      </c>
      <c r="AK16" s="38">
        <v>67.991919999999993</v>
      </c>
      <c r="AL16" s="38">
        <v>42.2099603174603</v>
      </c>
      <c r="AM16" s="38">
        <v>69.006653543307195</v>
      </c>
      <c r="AN16" s="38">
        <v>97.029442231075606</v>
      </c>
      <c r="AO16" s="38">
        <v>81.929038461538397</v>
      </c>
      <c r="AP16" s="38">
        <v>79.672900763358797</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row>
    <row r="17" spans="6:150" ht="20.100000000000001" customHeight="1">
      <c r="F17" s="37" t="s">
        <v>325</v>
      </c>
      <c r="G17" s="29" t="s">
        <v>324</v>
      </c>
      <c r="H17" s="38" t="s">
        <v>156</v>
      </c>
      <c r="I17" s="38" t="s">
        <v>156</v>
      </c>
      <c r="J17" s="38" t="s">
        <v>156</v>
      </c>
      <c r="K17" s="38">
        <v>20.2393719806763</v>
      </c>
      <c r="L17" s="38">
        <v>16.747431372548998</v>
      </c>
      <c r="M17" s="38">
        <v>18.478437499999998</v>
      </c>
      <c r="N17" s="38">
        <v>19.3793725490196</v>
      </c>
      <c r="O17" s="38">
        <v>22.463100775193801</v>
      </c>
      <c r="P17" s="38">
        <v>17.604806201550399</v>
      </c>
      <c r="Q17" s="38">
        <v>14.473426294820699</v>
      </c>
      <c r="R17" s="38">
        <v>25.7162608695652</v>
      </c>
      <c r="S17" s="38">
        <v>30.202043478260801</v>
      </c>
      <c r="T17" s="38">
        <v>23.872352941176501</v>
      </c>
      <c r="U17" s="38">
        <v>29.826239999999999</v>
      </c>
      <c r="V17" s="38">
        <v>33.728333333333303</v>
      </c>
      <c r="W17" s="38">
        <v>48.7866</v>
      </c>
      <c r="X17" s="38">
        <v>64.2821513944223</v>
      </c>
      <c r="Y17" s="38">
        <v>63.372289156626501</v>
      </c>
      <c r="Z17" s="38">
        <v>96.842569169960498</v>
      </c>
      <c r="AA17" s="38">
        <v>70.289087301587301</v>
      </c>
      <c r="AB17" s="38">
        <v>75.153665338645396</v>
      </c>
      <c r="AC17" s="38">
        <v>89.289556451612896</v>
      </c>
      <c r="AD17" s="38">
        <v>95.051614173228302</v>
      </c>
      <c r="AE17" s="38">
        <v>92.147365758754802</v>
      </c>
      <c r="AF17" s="38">
        <v>101.267120622568</v>
      </c>
      <c r="AG17" s="38">
        <v>70.030433070866195</v>
      </c>
      <c r="AH17" s="38">
        <v>41.9715789473684</v>
      </c>
      <c r="AI17" s="38">
        <v>48.454520000000002</v>
      </c>
      <c r="AJ17" s="38">
        <v>58.581553784860503</v>
      </c>
      <c r="AK17" s="38">
        <v>60.9652988047809</v>
      </c>
      <c r="AL17" s="38">
        <v>39.243452380952398</v>
      </c>
      <c r="AM17" s="38">
        <v>68.09496</v>
      </c>
      <c r="AN17" s="38">
        <v>94.574599999999904</v>
      </c>
      <c r="AO17" s="38">
        <v>77.649435483871002</v>
      </c>
      <c r="AP17" s="38">
        <v>75.877279999999999</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row>
    <row r="18" spans="6:150" ht="20.100000000000001" customHeight="1">
      <c r="F18" s="37" t="s">
        <v>326</v>
      </c>
      <c r="G18" s="29" t="s">
        <v>324</v>
      </c>
      <c r="H18" s="38" t="s">
        <v>156</v>
      </c>
      <c r="I18" s="38" t="s">
        <v>156</v>
      </c>
      <c r="J18" s="38" t="s">
        <v>156</v>
      </c>
      <c r="K18" s="38">
        <v>18.734131455399101</v>
      </c>
      <c r="L18" s="38">
        <v>15.3748837209302</v>
      </c>
      <c r="M18" s="38">
        <v>17.060826771653499</v>
      </c>
      <c r="N18" s="38">
        <v>17.802265625</v>
      </c>
      <c r="O18" s="38">
        <v>20.761811023621998</v>
      </c>
      <c r="P18" s="38">
        <v>16.193568627451</v>
      </c>
      <c r="Q18" s="38">
        <v>12.5471984435798</v>
      </c>
      <c r="R18" s="38">
        <v>24.5039763779527</v>
      </c>
      <c r="S18" s="38">
        <v>28.3058039215686</v>
      </c>
      <c r="T18" s="38">
        <v>22.7268897637795</v>
      </c>
      <c r="U18" s="38">
        <v>27.797019607843101</v>
      </c>
      <c r="V18" s="38">
        <v>31.273151750972701</v>
      </c>
      <c r="W18" s="38">
        <v>46.254379844961299</v>
      </c>
      <c r="X18" s="38">
        <v>62.562078431372498</v>
      </c>
      <c r="Y18" s="38">
        <v>64.177843137254897</v>
      </c>
      <c r="Z18" s="38">
        <v>95.479766536965002</v>
      </c>
      <c r="AA18" s="38">
        <v>69.520968992248001</v>
      </c>
      <c r="AB18" s="38">
        <v>74.591860465116298</v>
      </c>
      <c r="AC18" s="38">
        <v>96.030926640926594</v>
      </c>
      <c r="AD18" s="38">
        <v>112.412829457364</v>
      </c>
      <c r="AE18" s="38">
        <v>109.026666666667</v>
      </c>
      <c r="AF18" s="38">
        <v>109.278521400778</v>
      </c>
      <c r="AG18" s="38">
        <v>73.818571428571502</v>
      </c>
      <c r="AH18" s="38">
        <v>43.524274809160303</v>
      </c>
      <c r="AI18" s="38">
        <v>50.001730769230697</v>
      </c>
      <c r="AJ18" s="38">
        <v>63.685076923076899</v>
      </c>
      <c r="AK18" s="38">
        <v>68.700423076923101</v>
      </c>
      <c r="AL18" s="38">
        <v>42.346603053435103</v>
      </c>
      <c r="AM18" s="38">
        <v>70.521915708812301</v>
      </c>
      <c r="AN18" s="38">
        <v>99.933269230769298</v>
      </c>
      <c r="AO18" s="38">
        <v>82.679114173228399</v>
      </c>
      <c r="AP18" s="38">
        <v>80.694468503937003</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row>
    <row r="19" spans="6:150" ht="20.100000000000001" customHeight="1">
      <c r="F19" s="28" t="s">
        <v>327</v>
      </c>
      <c r="G19" s="29" t="s">
        <v>328</v>
      </c>
      <c r="H19" s="38" t="s">
        <v>156</v>
      </c>
      <c r="I19" s="38" t="s">
        <v>156</v>
      </c>
      <c r="J19" s="38" t="s">
        <v>156</v>
      </c>
      <c r="K19" s="38" t="s">
        <v>156</v>
      </c>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t="s">
        <v>156</v>
      </c>
      <c r="AB19" s="38" t="s">
        <v>156</v>
      </c>
      <c r="AC19" s="38" t="s">
        <v>156</v>
      </c>
      <c r="AD19" s="38" t="s">
        <v>156</v>
      </c>
      <c r="AE19" s="38">
        <v>15.4139832852333</v>
      </c>
      <c r="AF19" s="38">
        <v>16.459163804191</v>
      </c>
      <c r="AG19" s="53">
        <v>9.77536011904761</v>
      </c>
      <c r="AH19" s="53">
        <v>6.21580889724311</v>
      </c>
      <c r="AI19" s="53">
        <v>6.5974921633794601</v>
      </c>
      <c r="AJ19" s="53">
        <v>8.7576001699324202</v>
      </c>
      <c r="AK19" s="53">
        <v>7.9006638253104198</v>
      </c>
      <c r="AL19" s="53">
        <v>4.36387575156325</v>
      </c>
      <c r="AM19" s="53">
        <v>18.628462307778701</v>
      </c>
      <c r="AN19" s="53">
        <v>33.234825803873399</v>
      </c>
      <c r="AO19" s="53">
        <v>14.8361150314852</v>
      </c>
      <c r="AP19" s="53">
        <v>11.946493441009499</v>
      </c>
      <c r="AQ19" s="53"/>
      <c r="AR19" s="53"/>
      <c r="AS19" s="53"/>
      <c r="AT19" s="53"/>
      <c r="AU19" s="53"/>
      <c r="AV19" s="53"/>
      <c r="AW19" s="53"/>
      <c r="AX19" s="53"/>
      <c r="AY19" s="53"/>
      <c r="AZ19" s="53"/>
      <c r="BA19" s="53"/>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row>
    <row r="20" spans="6:150" ht="28.15" customHeight="1">
      <c r="F20" s="28" t="s">
        <v>329</v>
      </c>
      <c r="G20" s="29" t="s">
        <v>330</v>
      </c>
      <c r="H20" s="38">
        <v>9.3583333333333307</v>
      </c>
      <c r="I20" s="38">
        <v>9.7291666666666696</v>
      </c>
      <c r="J20" s="38">
        <v>8.0791666666666693</v>
      </c>
      <c r="K20" s="38">
        <v>9.6833333333333194</v>
      </c>
      <c r="L20" s="38">
        <v>9.7416666666666707</v>
      </c>
      <c r="M20" s="38">
        <v>10.170833333333301</v>
      </c>
      <c r="N20" s="38">
        <v>13.7291666666667</v>
      </c>
      <c r="O20" s="38">
        <v>14.1208333333333</v>
      </c>
      <c r="P20" s="38">
        <v>11.2875</v>
      </c>
      <c r="Q20" s="38">
        <v>10.095833333333299</v>
      </c>
      <c r="R20" s="38">
        <v>9.4166666666666696</v>
      </c>
      <c r="S20" s="38">
        <v>7.875</v>
      </c>
      <c r="T20" s="38">
        <v>9.5875000000000004</v>
      </c>
      <c r="U20" s="38">
        <v>10.216666666666701</v>
      </c>
      <c r="V20" s="38">
        <v>14.904166666666701</v>
      </c>
      <c r="W20" s="38">
        <v>22.204166666666701</v>
      </c>
      <c r="X20" s="38">
        <v>36.787500000000001</v>
      </c>
      <c r="Y20" s="38">
        <v>81.1458333333334</v>
      </c>
      <c r="Z20" s="38">
        <v>80.75</v>
      </c>
      <c r="AA20" s="38">
        <v>51.25</v>
      </c>
      <c r="AB20" s="38">
        <v>43.8125</v>
      </c>
      <c r="AC20" s="38">
        <v>57.125</v>
      </c>
      <c r="AD20" s="38">
        <v>51.474166666666697</v>
      </c>
      <c r="AE20" s="38">
        <v>43.359166666666702</v>
      </c>
      <c r="AF20" s="38">
        <v>33.4241666666667</v>
      </c>
      <c r="AG20" s="38">
        <v>35.773333333333397</v>
      </c>
      <c r="AH20" s="38">
        <v>32.665833333333303</v>
      </c>
      <c r="AI20" s="38">
        <v>22.038333333333298</v>
      </c>
      <c r="AJ20" s="38">
        <v>21.406666666666698</v>
      </c>
      <c r="AK20" s="38">
        <v>26.704999999999998</v>
      </c>
      <c r="AL20" s="38">
        <v>29.964166666666699</v>
      </c>
      <c r="AM20" s="38">
        <v>35.28</v>
      </c>
      <c r="AN20" s="38">
        <v>49.8125</v>
      </c>
      <c r="AO20" s="38">
        <v>62.511666666666699</v>
      </c>
      <c r="AP20" s="38">
        <v>85.136666666666699</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row>
    <row r="21" spans="6:150" ht="34.15" customHeight="1">
      <c r="F21" s="35" t="s">
        <v>331</v>
      </c>
      <c r="G21" s="29"/>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row>
    <row r="22" spans="6:150" ht="20.100000000000001" customHeight="1">
      <c r="F22" s="28" t="s">
        <v>139</v>
      </c>
      <c r="G22" s="29" t="s">
        <v>317</v>
      </c>
      <c r="H22" s="38">
        <v>1638.25</v>
      </c>
      <c r="I22" s="38">
        <v>1581.25</v>
      </c>
      <c r="J22" s="38">
        <v>1232</v>
      </c>
      <c r="K22" s="38">
        <v>1198.66751445863</v>
      </c>
      <c r="L22" s="38">
        <v>1205.1281722184101</v>
      </c>
      <c r="M22" s="38">
        <v>1762.0778594854</v>
      </c>
      <c r="N22" s="38">
        <v>1662.9018416194999</v>
      </c>
      <c r="O22" s="38">
        <v>1512.01064994389</v>
      </c>
      <c r="P22" s="38">
        <v>1510.2240377512801</v>
      </c>
      <c r="Q22" s="38">
        <v>1276.38377124711</v>
      </c>
      <c r="R22" s="38">
        <v>1514.9490331065899</v>
      </c>
      <c r="S22" s="38">
        <v>1538.0448776590599</v>
      </c>
      <c r="T22" s="38">
        <v>1358.1676537298399</v>
      </c>
      <c r="U22" s="38">
        <v>1359.8806841610101</v>
      </c>
      <c r="V22" s="38">
        <v>1568.7471434623301</v>
      </c>
      <c r="W22" s="38">
        <v>1806.9655801741801</v>
      </c>
      <c r="X22" s="38">
        <v>2243.6957227191901</v>
      </c>
      <c r="Y22" s="38">
        <v>2689.9753509634502</v>
      </c>
      <c r="Z22" s="38">
        <v>2667.4397401433698</v>
      </c>
      <c r="AA22" s="38">
        <v>1867.6581225980301</v>
      </c>
      <c r="AB22" s="38">
        <v>2016.25901206959</v>
      </c>
      <c r="AC22" s="38">
        <v>2382.91672628587</v>
      </c>
      <c r="AD22" s="38">
        <v>2164.4971155543799</v>
      </c>
      <c r="AE22" s="38">
        <v>1937.81055187532</v>
      </c>
      <c r="AF22" s="38">
        <v>1763.9800635036399</v>
      </c>
      <c r="AG22" s="38">
        <v>1881.2543684614</v>
      </c>
      <c r="AH22" s="38">
        <v>1543.4142259778</v>
      </c>
      <c r="AI22" s="38">
        <v>1773.22499275677</v>
      </c>
      <c r="AJ22" s="38">
        <v>2133.05989983359</v>
      </c>
      <c r="AK22" s="38">
        <v>1919.72083018231</v>
      </c>
      <c r="AL22" s="38">
        <v>1701.5848976395</v>
      </c>
      <c r="AM22" s="38">
        <v>2476.5286967188099</v>
      </c>
      <c r="AN22" s="38">
        <v>2707.99711538461</v>
      </c>
      <c r="AO22" s="38">
        <v>2249.4392795138901</v>
      </c>
      <c r="AP22" s="38">
        <v>2418.95367120419</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row>
    <row r="23" spans="6:150" ht="20.100000000000001" customHeight="1">
      <c r="F23" s="28" t="s">
        <v>332</v>
      </c>
      <c r="G23" s="29" t="s">
        <v>317</v>
      </c>
      <c r="H23" s="38">
        <v>2615.38333333333</v>
      </c>
      <c r="I23" s="38">
        <v>2574.1666666666702</v>
      </c>
      <c r="J23" s="38">
        <v>2253.3583333333299</v>
      </c>
      <c r="K23" s="38">
        <v>2190.6793672794001</v>
      </c>
      <c r="L23" s="38">
        <v>1893.24595668601</v>
      </c>
      <c r="M23" s="38">
        <v>2765.6436664784501</v>
      </c>
      <c r="N23" s="38">
        <v>2739.5239770828598</v>
      </c>
      <c r="O23" s="38">
        <v>2264.66185337355</v>
      </c>
      <c r="P23" s="38">
        <v>1903.2729192670399</v>
      </c>
      <c r="Q23" s="38">
        <v>1514.45201659039</v>
      </c>
      <c r="R23" s="38">
        <v>1737.7008232661699</v>
      </c>
      <c r="S23" s="38">
        <v>1783.88590481203</v>
      </c>
      <c r="T23" s="38">
        <v>1516.0879172310099</v>
      </c>
      <c r="U23" s="38">
        <v>1593.51120852197</v>
      </c>
      <c r="V23" s="38">
        <v>2333.1496070958001</v>
      </c>
      <c r="W23" s="38">
        <v>3150.3910353535398</v>
      </c>
      <c r="X23" s="38">
        <v>5052.1586001056103</v>
      </c>
      <c r="Y23" s="38">
        <v>7079.5395157717503</v>
      </c>
      <c r="Z23" s="38">
        <v>7784.8838485583201</v>
      </c>
      <c r="AA23" s="38">
        <v>4918.8638802209698</v>
      </c>
      <c r="AB23" s="38">
        <v>6691.1310325385302</v>
      </c>
      <c r="AC23" s="38">
        <v>8670.6484645889504</v>
      </c>
      <c r="AD23" s="38">
        <v>8193.13404059391</v>
      </c>
      <c r="AE23" s="38">
        <v>7674.6454215661097</v>
      </c>
      <c r="AF23" s="38">
        <v>7014.2022970387097</v>
      </c>
      <c r="AG23" s="38">
        <v>6370.8377058629803</v>
      </c>
      <c r="AH23" s="38">
        <v>4884.1448426525803</v>
      </c>
      <c r="AI23" s="38">
        <v>5388.9182309570097</v>
      </c>
      <c r="AJ23" s="38">
        <v>6746.41957925116</v>
      </c>
      <c r="AK23" s="38">
        <v>6151.17830912096</v>
      </c>
      <c r="AL23" s="38">
        <v>6168.59148926334</v>
      </c>
      <c r="AM23" s="38">
        <v>9314.7350105748501</v>
      </c>
      <c r="AN23" s="38">
        <v>8814.8157852429104</v>
      </c>
      <c r="AO23" s="38">
        <v>8483.4013377275605</v>
      </c>
      <c r="AP23" s="38">
        <v>9144.0906581341296</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row>
    <row r="24" spans="6:150" ht="20.100000000000001" customHeight="1">
      <c r="F24" s="28" t="s">
        <v>333</v>
      </c>
      <c r="G24" s="29" t="s">
        <v>334</v>
      </c>
      <c r="H24" s="38">
        <v>382.78916666666697</v>
      </c>
      <c r="I24" s="38">
        <v>373.69833333333298</v>
      </c>
      <c r="J24" s="38">
        <v>351.933333333333</v>
      </c>
      <c r="K24" s="38">
        <v>344.00633442755401</v>
      </c>
      <c r="L24" s="38">
        <v>378.76454092040098</v>
      </c>
      <c r="M24" s="38">
        <v>384.29246334985498</v>
      </c>
      <c r="N24" s="38">
        <v>389.95607179993198</v>
      </c>
      <c r="O24" s="38">
        <v>363.42025174995598</v>
      </c>
      <c r="P24" s="38">
        <v>306.07668737472801</v>
      </c>
      <c r="Q24" s="38">
        <v>285.82751499989598</v>
      </c>
      <c r="R24" s="38">
        <v>281.30345848839198</v>
      </c>
      <c r="S24" s="38">
        <v>269.22737891129401</v>
      </c>
      <c r="T24" s="38">
        <v>288.98595104120898</v>
      </c>
      <c r="U24" s="38">
        <v>333.91849249757598</v>
      </c>
      <c r="V24" s="38">
        <v>389.22994814523099</v>
      </c>
      <c r="W24" s="38">
        <v>422.41434860826303</v>
      </c>
      <c r="X24" s="38">
        <v>526.63969863586306</v>
      </c>
      <c r="Y24" s="38">
        <v>638.36759993790201</v>
      </c>
      <c r="Z24" s="38">
        <v>822.96639660576102</v>
      </c>
      <c r="AA24" s="38">
        <v>873.57863522029697</v>
      </c>
      <c r="AB24" s="38">
        <v>1091.5705127711401</v>
      </c>
      <c r="AC24" s="38">
        <v>1370.68434268794</v>
      </c>
      <c r="AD24" s="38">
        <v>1663.2355928236</v>
      </c>
      <c r="AE24" s="38">
        <v>1604.4516837977001</v>
      </c>
      <c r="AF24" s="38">
        <v>1295.6249820931901</v>
      </c>
      <c r="AG24" s="38">
        <v>1223.5817614854</v>
      </c>
      <c r="AH24" s="38">
        <v>1167.21727623365</v>
      </c>
      <c r="AI24" s="38">
        <v>1257.4851865349001</v>
      </c>
      <c r="AJ24" s="38">
        <v>1296.9792023172899</v>
      </c>
      <c r="AK24" s="38">
        <v>1263.7207174503501</v>
      </c>
      <c r="AL24" s="38">
        <v>1769.5872550756801</v>
      </c>
      <c r="AM24" s="38">
        <v>1799.5759450606899</v>
      </c>
      <c r="AN24" s="38">
        <v>1800.7952428791</v>
      </c>
      <c r="AO24" s="38">
        <v>1942.7393938309799</v>
      </c>
      <c r="AP24" s="38">
        <v>2387.0400179591002</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row>
    <row r="25" spans="6:150" ht="20.100000000000001" customHeight="1">
      <c r="F25" s="28" t="s">
        <v>335</v>
      </c>
      <c r="G25" s="29" t="s">
        <v>336</v>
      </c>
      <c r="H25" s="38" t="s">
        <v>156</v>
      </c>
      <c r="I25" s="38" t="s">
        <v>156</v>
      </c>
      <c r="J25" s="38" t="s">
        <v>156</v>
      </c>
      <c r="K25" s="38" t="s">
        <v>156</v>
      </c>
      <c r="L25" s="38" t="s">
        <v>156</v>
      </c>
      <c r="M25" s="38" t="s">
        <v>156</v>
      </c>
      <c r="N25" s="38" t="s">
        <v>156</v>
      </c>
      <c r="O25" s="38" t="s">
        <v>156</v>
      </c>
      <c r="P25" s="38" t="s">
        <v>156</v>
      </c>
      <c r="Q25" s="38" t="s">
        <v>156</v>
      </c>
      <c r="R25" s="38" t="s">
        <v>156</v>
      </c>
      <c r="S25" s="38" t="s">
        <v>156</v>
      </c>
      <c r="T25" s="38" t="s">
        <v>156</v>
      </c>
      <c r="U25" s="38" t="s">
        <v>156</v>
      </c>
      <c r="V25" s="38" t="s">
        <v>156</v>
      </c>
      <c r="W25" s="38" t="s">
        <v>156</v>
      </c>
      <c r="X25" s="38" t="s">
        <v>156</v>
      </c>
      <c r="Y25" s="38" t="s">
        <v>156</v>
      </c>
      <c r="Z25" s="38" t="s">
        <v>156</v>
      </c>
      <c r="AA25" s="38">
        <v>69.302222222222198</v>
      </c>
      <c r="AB25" s="38">
        <v>116.89888030888</v>
      </c>
      <c r="AC25" s="38">
        <v>160.63298449612401</v>
      </c>
      <c r="AD25" s="38">
        <v>150.827090909091</v>
      </c>
      <c r="AE25" s="38">
        <v>126.85732217573199</v>
      </c>
      <c r="AF25" s="38">
        <v>121.223238866397</v>
      </c>
      <c r="AG25" s="38">
        <v>71.650800000000004</v>
      </c>
      <c r="AH25" s="38">
        <v>51.358964143426299</v>
      </c>
      <c r="AI25" s="38">
        <v>68.544039999999995</v>
      </c>
      <c r="AJ25" s="38">
        <v>67.599116465863403</v>
      </c>
      <c r="AK25" s="38">
        <v>76.130766129032196</v>
      </c>
      <c r="AL25" s="38">
        <v>104.912620967742</v>
      </c>
      <c r="AM25" s="38">
        <v>156.01512</v>
      </c>
      <c r="AN25" s="38">
        <v>112.850796812749</v>
      </c>
      <c r="AO25" s="38">
        <v>114.295220883534</v>
      </c>
      <c r="AP25" s="38">
        <v>103.658964143426</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row>
    <row r="26" spans="6:150" ht="20.100000000000001" customHeight="1">
      <c r="F26" s="28" t="s">
        <v>337</v>
      </c>
      <c r="G26" s="29" t="s">
        <v>336</v>
      </c>
      <c r="H26" s="38" t="s">
        <v>156</v>
      </c>
      <c r="I26" s="38" t="s">
        <v>156</v>
      </c>
      <c r="J26" s="38" t="s">
        <v>156</v>
      </c>
      <c r="K26" s="38" t="s">
        <v>156</v>
      </c>
      <c r="L26" s="38" t="s">
        <v>156</v>
      </c>
      <c r="M26" s="38" t="s">
        <v>156</v>
      </c>
      <c r="N26" s="38" t="s">
        <v>156</v>
      </c>
      <c r="O26" s="38" t="s">
        <v>156</v>
      </c>
      <c r="P26" s="38" t="s">
        <v>156</v>
      </c>
      <c r="Q26" s="38" t="s">
        <v>156</v>
      </c>
      <c r="R26" s="38" t="s">
        <v>156</v>
      </c>
      <c r="S26" s="38" t="s">
        <v>156</v>
      </c>
      <c r="T26" s="38" t="s">
        <v>156</v>
      </c>
      <c r="U26" s="38" t="s">
        <v>156</v>
      </c>
      <c r="V26" s="38" t="s">
        <v>156</v>
      </c>
      <c r="W26" s="38" t="s">
        <v>156</v>
      </c>
      <c r="X26" s="38" t="s">
        <v>156</v>
      </c>
      <c r="Y26" s="38" t="s">
        <v>156</v>
      </c>
      <c r="Z26" s="38" t="s">
        <v>156</v>
      </c>
      <c r="AA26" s="38" t="s">
        <v>156</v>
      </c>
      <c r="AB26" s="38">
        <v>105.87574879448</v>
      </c>
      <c r="AC26" s="38">
        <v>153.94684541318799</v>
      </c>
      <c r="AD26" s="38">
        <v>141.181550619239</v>
      </c>
      <c r="AE26" s="38">
        <v>119.23560714285701</v>
      </c>
      <c r="AF26" s="38">
        <v>112.379128164203</v>
      </c>
      <c r="AG26" s="38">
        <v>64.565731662564104</v>
      </c>
      <c r="AH26" s="38">
        <v>46.6781621413935</v>
      </c>
      <c r="AI26" s="38">
        <v>63.465680803571402</v>
      </c>
      <c r="AJ26" s="38">
        <v>61.2489803727766</v>
      </c>
      <c r="AK26" s="38">
        <v>69.302520031550898</v>
      </c>
      <c r="AL26" s="38">
        <v>97.283537548290695</v>
      </c>
      <c r="AM26" s="38">
        <v>143.18254790127099</v>
      </c>
      <c r="AN26" s="38">
        <v>102.66882389758899</v>
      </c>
      <c r="AO26" s="38">
        <v>104.948812424271</v>
      </c>
      <c r="AP26" s="38">
        <v>92.626715192168206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row>
    <row r="27" spans="6:150" ht="20.100000000000001" customHeight="1">
      <c r="F27" s="28" t="s">
        <v>338</v>
      </c>
      <c r="G27" s="29" t="s">
        <v>317</v>
      </c>
      <c r="H27" s="38">
        <v>477</v>
      </c>
      <c r="I27" s="38">
        <v>426</v>
      </c>
      <c r="J27" s="38">
        <v>526.75</v>
      </c>
      <c r="K27" s="38">
        <v>483.427380295342</v>
      </c>
      <c r="L27" s="38">
        <v>438.64180975274701</v>
      </c>
      <c r="M27" s="38">
        <v>613.14005091987895</v>
      </c>
      <c r="N27" s="38">
        <v>722.09121952657404</v>
      </c>
      <c r="O27" s="38">
        <v>705.834120408422</v>
      </c>
      <c r="P27" s="38">
        <v>568.84328254814102</v>
      </c>
      <c r="Q27" s="38">
        <v>513.23193225476098</v>
      </c>
      <c r="R27" s="38">
        <v>464.75916825461201</v>
      </c>
      <c r="S27" s="38">
        <v>474.54500065053401</v>
      </c>
      <c r="T27" s="38">
        <v>473.9375</v>
      </c>
      <c r="U27" s="38">
        <v>444.89517304189502</v>
      </c>
      <c r="V27" s="38">
        <v>700.50182160308998</v>
      </c>
      <c r="W27" s="38">
        <v>964.26333789801402</v>
      </c>
      <c r="X27" s="38">
        <v>1067.99760447317</v>
      </c>
      <c r="Y27" s="38">
        <v>1694.02065086264</v>
      </c>
      <c r="Z27" s="38">
        <v>2902.7401273681498</v>
      </c>
      <c r="AA27" s="38">
        <v>1457.7508055355399</v>
      </c>
      <c r="AB27" s="38">
        <v>2094.6689942002399</v>
      </c>
      <c r="AC27" s="38">
        <v>2394.0847296892798</v>
      </c>
      <c r="AD27" s="38">
        <v>2126.1081229967899</v>
      </c>
      <c r="AE27" s="38">
        <v>2131.93831905242</v>
      </c>
      <c r="AF27" s="38">
        <v>2103.22274178107</v>
      </c>
      <c r="AG27" s="38">
        <v>1983.26498523178</v>
      </c>
      <c r="AH27" s="38">
        <v>1714.5954287828499</v>
      </c>
      <c r="AI27" s="38">
        <v>2115.7460653753001</v>
      </c>
      <c r="AJ27" s="38">
        <v>2434.23918830805</v>
      </c>
      <c r="AK27" s="38">
        <v>1997.18377213846</v>
      </c>
      <c r="AL27" s="38">
        <v>1825.58070866142</v>
      </c>
      <c r="AM27" s="38">
        <v>2206.2252964426898</v>
      </c>
      <c r="AN27" s="38">
        <v>2150.1733067729101</v>
      </c>
      <c r="AO27" s="38">
        <v>2138.1832669322698</v>
      </c>
      <c r="AP27" s="38">
        <v>2072.66929133858</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row>
    <row r="28" spans="6:150" ht="20.100000000000001" customHeight="1">
      <c r="F28" s="28" t="s">
        <v>163</v>
      </c>
      <c r="G28" s="29"/>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row>
    <row r="29" spans="6:150" ht="20.100000000000001" customHeight="1">
      <c r="F29" s="37" t="s">
        <v>164</v>
      </c>
      <c r="G29" s="29" t="s">
        <v>317</v>
      </c>
      <c r="H29" s="38" t="s">
        <v>156</v>
      </c>
      <c r="I29" s="38" t="s">
        <v>156</v>
      </c>
      <c r="J29" s="38" t="s">
        <v>156</v>
      </c>
      <c r="K29" s="38" t="s">
        <v>156</v>
      </c>
      <c r="L29" s="38" t="s">
        <v>156</v>
      </c>
      <c r="M29" s="38" t="s">
        <v>156</v>
      </c>
      <c r="N29" s="38" t="s">
        <v>156</v>
      </c>
      <c r="O29" s="38" t="s">
        <v>156</v>
      </c>
      <c r="P29" s="38" t="s">
        <v>156</v>
      </c>
      <c r="Q29" s="38" t="s">
        <v>156</v>
      </c>
      <c r="R29" s="38" t="s">
        <v>156</v>
      </c>
      <c r="S29" s="38" t="s">
        <v>156</v>
      </c>
      <c r="T29" s="38" t="s">
        <v>156</v>
      </c>
      <c r="U29" s="38" t="s">
        <v>156</v>
      </c>
      <c r="V29" s="38" t="s">
        <v>156</v>
      </c>
      <c r="W29" s="38" t="s">
        <v>156</v>
      </c>
      <c r="X29" s="38" t="s">
        <v>156</v>
      </c>
      <c r="Y29" s="38" t="s">
        <v>156</v>
      </c>
      <c r="Z29" s="38" t="s">
        <v>156</v>
      </c>
      <c r="AA29" s="38" t="s">
        <v>156</v>
      </c>
      <c r="AB29" s="38" t="s">
        <v>156</v>
      </c>
      <c r="AC29" s="38" t="s">
        <v>156</v>
      </c>
      <c r="AD29" s="38" t="s">
        <v>156</v>
      </c>
      <c r="AE29" s="38" t="s">
        <v>156</v>
      </c>
      <c r="AF29" s="38" t="s">
        <v>156</v>
      </c>
      <c r="AG29" s="38" t="s">
        <v>156</v>
      </c>
      <c r="AH29" s="38" t="s">
        <v>156</v>
      </c>
      <c r="AI29" s="38">
        <v>739</v>
      </c>
      <c r="AJ29" s="38">
        <v>870.60977606476001</v>
      </c>
      <c r="AK29" s="38">
        <v>615.25518785747602</v>
      </c>
      <c r="AL29" s="38">
        <v>429.37887356731699</v>
      </c>
      <c r="AM29" s="38">
        <v>946.77776353763204</v>
      </c>
      <c r="AN29" s="38">
        <v>4364.1677531485202</v>
      </c>
      <c r="AO29" s="38">
        <v>3729.6919717578498</v>
      </c>
      <c r="AP29" s="38">
        <v>969.65460505677902</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row>
    <row r="30" spans="6:150" ht="20.100000000000001" customHeight="1">
      <c r="F30" s="37" t="s">
        <v>165</v>
      </c>
      <c r="G30" s="29" t="s">
        <v>317</v>
      </c>
      <c r="H30" s="38" t="s">
        <v>156</v>
      </c>
      <c r="I30" s="38" t="s">
        <v>156</v>
      </c>
      <c r="J30" s="38" t="s">
        <v>156</v>
      </c>
      <c r="K30" s="38" t="s">
        <v>156</v>
      </c>
      <c r="L30" s="38" t="s">
        <v>156</v>
      </c>
      <c r="M30" s="38" t="s">
        <v>156</v>
      </c>
      <c r="N30" s="38" t="s">
        <v>156</v>
      </c>
      <c r="O30" s="38" t="s">
        <v>156</v>
      </c>
      <c r="P30" s="38" t="s">
        <v>156</v>
      </c>
      <c r="Q30" s="38" t="s">
        <v>156</v>
      </c>
      <c r="R30" s="38" t="s">
        <v>156</v>
      </c>
      <c r="S30" s="38" t="s">
        <v>156</v>
      </c>
      <c r="T30" s="38" t="s">
        <v>156</v>
      </c>
      <c r="U30" s="38" t="s">
        <v>156</v>
      </c>
      <c r="V30" s="38" t="s">
        <v>156</v>
      </c>
      <c r="W30" s="38" t="s">
        <v>156</v>
      </c>
      <c r="X30" s="38" t="s">
        <v>156</v>
      </c>
      <c r="Y30" s="38" t="s">
        <v>156</v>
      </c>
      <c r="Z30" s="38" t="s">
        <v>156</v>
      </c>
      <c r="AA30" s="38" t="s">
        <v>156</v>
      </c>
      <c r="AB30" s="38" t="s">
        <v>156</v>
      </c>
      <c r="AC30" s="38" t="s">
        <v>156</v>
      </c>
      <c r="AD30" s="38" t="s">
        <v>156</v>
      </c>
      <c r="AE30" s="38" t="s">
        <v>156</v>
      </c>
      <c r="AF30" s="38" t="s">
        <v>156</v>
      </c>
      <c r="AG30" s="38" t="s">
        <v>156</v>
      </c>
      <c r="AH30" s="38">
        <v>24787.482692414302</v>
      </c>
      <c r="AI30" s="38">
        <v>22039.8392752488</v>
      </c>
      <c r="AJ30" s="38">
        <v>20803.921578641799</v>
      </c>
      <c r="AK30" s="38">
        <v>11817.282371971</v>
      </c>
      <c r="AL30" s="38">
        <v>9981.7597435617899</v>
      </c>
      <c r="AM30" s="38">
        <v>16801.557871952598</v>
      </c>
      <c r="AN30" s="38">
        <v>67279.395611063199</v>
      </c>
      <c r="AO30" s="38">
        <v>50288.370553408196</v>
      </c>
      <c r="AP30" s="38">
        <v>12129.1388880634</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row>
    <row r="31" spans="6:150" ht="20.100000000000001" customHeight="1">
      <c r="F31" s="28" t="s">
        <v>339</v>
      </c>
      <c r="G31" s="29" t="s">
        <v>317</v>
      </c>
      <c r="H31" s="38">
        <v>320.95166666666699</v>
      </c>
      <c r="I31" s="38">
        <v>398.76666666666699</v>
      </c>
      <c r="J31" s="38">
        <v>400</v>
      </c>
      <c r="K31" s="38">
        <v>363.33333333333297</v>
      </c>
      <c r="L31" s="38">
        <v>235.833333333333</v>
      </c>
      <c r="M31" s="38">
        <v>208</v>
      </c>
      <c r="N31" s="38">
        <v>204</v>
      </c>
      <c r="O31" s="38">
        <v>213.625</v>
      </c>
      <c r="P31" s="38">
        <v>203.5</v>
      </c>
      <c r="Q31" s="38">
        <v>203.625</v>
      </c>
      <c r="R31" s="38">
        <v>186.25</v>
      </c>
      <c r="S31" s="38">
        <v>189.21416666666701</v>
      </c>
      <c r="T31" s="38">
        <v>198.5</v>
      </c>
      <c r="U31" s="38">
        <v>198.5</v>
      </c>
      <c r="V31" s="38">
        <v>198.5</v>
      </c>
      <c r="W31" s="38">
        <v>215.51583333333301</v>
      </c>
      <c r="X31" s="38">
        <v>328.64583333333297</v>
      </c>
      <c r="Y31" s="38">
        <v>258.23166666666702</v>
      </c>
      <c r="Z31" s="38">
        <v>540.85166666666703</v>
      </c>
      <c r="AA31" s="38">
        <v>1340.11083333333</v>
      </c>
      <c r="AB31" s="38">
        <v>544.89874999999995</v>
      </c>
      <c r="AC31" s="38">
        <v>767.96875</v>
      </c>
      <c r="AD31" s="38">
        <v>544.08333333333303</v>
      </c>
      <c r="AE31" s="38">
        <v>515.25</v>
      </c>
      <c r="AF31" s="38">
        <v>524.66666666666697</v>
      </c>
      <c r="AG31" s="38">
        <v>421.16666666666703</v>
      </c>
      <c r="AH31" s="38" t="s">
        <v>156</v>
      </c>
      <c r="AI31" s="38" t="s">
        <v>156</v>
      </c>
      <c r="AJ31" s="38" t="s">
        <v>156</v>
      </c>
      <c r="AK31" s="38" t="s">
        <v>156</v>
      </c>
      <c r="AL31" s="38" t="s">
        <v>156</v>
      </c>
      <c r="AM31" s="38" t="s">
        <v>156</v>
      </c>
      <c r="AN31" s="38" t="s">
        <v>156</v>
      </c>
      <c r="AO31" s="38" t="s">
        <v>156</v>
      </c>
      <c r="AP31" s="38" t="s">
        <v>156</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row>
    <row r="32" spans="6:150" ht="20.100000000000001" customHeight="1">
      <c r="F32" s="28" t="s">
        <v>166</v>
      </c>
      <c r="G32" s="29" t="s">
        <v>317</v>
      </c>
      <c r="H32" s="38">
        <v>9600</v>
      </c>
      <c r="I32" s="38">
        <v>9081</v>
      </c>
      <c r="J32" s="38">
        <v>7578</v>
      </c>
      <c r="K32" s="38">
        <v>6127.6283502472097</v>
      </c>
      <c r="L32" s="38">
        <v>5260.55920138889</v>
      </c>
      <c r="M32" s="38">
        <v>7445.9910950885996</v>
      </c>
      <c r="N32" s="38">
        <v>8212.3431360590694</v>
      </c>
      <c r="O32" s="38">
        <v>7223.57227820563</v>
      </c>
      <c r="P32" s="38">
        <v>5812.4562065248401</v>
      </c>
      <c r="Q32" s="38">
        <v>4507.1419484289599</v>
      </c>
      <c r="R32" s="38">
        <v>8257.3815872185605</v>
      </c>
      <c r="S32" s="38">
        <v>7244.0837053571404</v>
      </c>
      <c r="T32" s="38">
        <v>5922.4962197580699</v>
      </c>
      <c r="U32" s="38">
        <v>7665.3734362177001</v>
      </c>
      <c r="V32" s="38">
        <v>12256.832548471</v>
      </c>
      <c r="W32" s="38">
        <v>14960.6360340479</v>
      </c>
      <c r="X32" s="38">
        <v>15510.318292796999</v>
      </c>
      <c r="Y32" s="38">
        <v>37908.780045693398</v>
      </c>
      <c r="Z32" s="38">
        <v>28564.316486255098</v>
      </c>
      <c r="AA32" s="38">
        <v>13322.0446810134</v>
      </c>
      <c r="AB32" s="38">
        <v>19390.245809318199</v>
      </c>
      <c r="AC32" s="38">
        <v>23962.892804677998</v>
      </c>
      <c r="AD32" s="38">
        <v>19274.997951267502</v>
      </c>
      <c r="AE32" s="38">
        <v>16390.308089717699</v>
      </c>
      <c r="AF32" s="38">
        <v>15233.0700407928</v>
      </c>
      <c r="AG32" s="38">
        <v>15432.6445425235</v>
      </c>
      <c r="AH32" s="38">
        <v>9331.4237214359491</v>
      </c>
      <c r="AI32" s="38">
        <v>10145.0439922601</v>
      </c>
      <c r="AJ32" s="38">
        <v>12465.7857002848</v>
      </c>
      <c r="AK32" s="38">
        <v>12352.3973021159</v>
      </c>
      <c r="AL32" s="38">
        <v>13769.217453499399</v>
      </c>
      <c r="AM32" s="38">
        <v>18468.472721271999</v>
      </c>
      <c r="AN32" s="38">
        <v>25696.2946388407</v>
      </c>
      <c r="AO32" s="38">
        <v>21470.399367559501</v>
      </c>
      <c r="AP32" s="38">
        <v>16825.450964861699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row>
    <row r="33" spans="6:150" ht="20.100000000000001" customHeight="1">
      <c r="F33" s="28" t="s">
        <v>266</v>
      </c>
      <c r="G33" s="29" t="s">
        <v>334</v>
      </c>
      <c r="H33" s="38" t="s">
        <v>156</v>
      </c>
      <c r="I33" s="38" t="s">
        <v>156</v>
      </c>
      <c r="J33" s="38" t="s">
        <v>156</v>
      </c>
      <c r="K33" s="38">
        <v>3.86184228907192</v>
      </c>
      <c r="L33" s="38">
        <v>4.9908301181421901</v>
      </c>
      <c r="M33" s="38">
        <v>5.1651969484743097</v>
      </c>
      <c r="N33" s="38">
        <v>5.3728034230256299</v>
      </c>
      <c r="O33" s="38">
        <v>4.9256301776284701</v>
      </c>
      <c r="P33" s="38">
        <v>5.4321106633119598</v>
      </c>
      <c r="Q33" s="38">
        <v>5.1603264523683601</v>
      </c>
      <c r="R33" s="38">
        <v>5.1793344924075102</v>
      </c>
      <c r="S33" s="38">
        <v>4.63935707777605</v>
      </c>
      <c r="T33" s="38">
        <v>4.4408665874124198</v>
      </c>
      <c r="U33" s="38">
        <v>4.6104758413000004</v>
      </c>
      <c r="V33" s="38">
        <v>5.7933592124448303</v>
      </c>
      <c r="W33" s="38">
        <v>6.9520713899851003</v>
      </c>
      <c r="X33" s="38">
        <v>9.27014030981967</v>
      </c>
      <c r="Y33" s="38">
        <v>12.7267249808906</v>
      </c>
      <c r="Z33" s="38">
        <v>15.4204668198765</v>
      </c>
      <c r="AA33" s="38">
        <v>12.9145063604499</v>
      </c>
      <c r="AB33" s="38">
        <v>16.879763082563599</v>
      </c>
      <c r="AC33" s="38">
        <v>28.805353050595201</v>
      </c>
      <c r="AD33" s="38">
        <v>33.161519258519199</v>
      </c>
      <c r="AE33" s="38">
        <v>28.932025067380501</v>
      </c>
      <c r="AF33" s="38">
        <v>20.5615764877484</v>
      </c>
      <c r="AG33" s="38">
        <v>17.3431694408022</v>
      </c>
      <c r="AH33" s="38">
        <v>15.3231649184149</v>
      </c>
      <c r="AI33" s="38">
        <v>17.905625268938699</v>
      </c>
      <c r="AJ33" s="38">
        <v>16.717012608807</v>
      </c>
      <c r="AK33" s="38">
        <v>15.0025363129798</v>
      </c>
      <c r="AL33" s="38">
        <v>20.481648004019601</v>
      </c>
      <c r="AM33" s="38">
        <v>25.1612161441913</v>
      </c>
      <c r="AN33" s="38">
        <v>21.750472594245998</v>
      </c>
      <c r="AO33" s="38">
        <v>23.361072668650799</v>
      </c>
      <c r="AP33" s="38">
        <v>28.249516195036499</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row>
    <row r="34" spans="6:150" ht="20.100000000000001" customHeight="1">
      <c r="F34" s="28" t="s">
        <v>217</v>
      </c>
      <c r="G34" s="29" t="s">
        <v>317</v>
      </c>
      <c r="H34" s="38">
        <v>7272.75</v>
      </c>
      <c r="I34" s="38">
        <v>5801.75</v>
      </c>
      <c r="J34" s="38">
        <v>5728</v>
      </c>
      <c r="K34" s="38">
        <v>5969.5</v>
      </c>
      <c r="L34" s="38">
        <v>5046.5</v>
      </c>
      <c r="M34" s="38">
        <v>5754.5</v>
      </c>
      <c r="N34" s="38">
        <v>6386.25</v>
      </c>
      <c r="O34" s="38">
        <v>5896.8599949999998</v>
      </c>
      <c r="P34" s="38">
        <v>5550</v>
      </c>
      <c r="Q34" s="38">
        <v>5420.8549974999996</v>
      </c>
      <c r="R34" s="38">
        <v>5510.1083325</v>
      </c>
      <c r="S34" s="38">
        <v>5164.6408300000003</v>
      </c>
      <c r="T34" s="38">
        <v>3970.5716649999999</v>
      </c>
      <c r="U34" s="38">
        <v>4371.3799950000002</v>
      </c>
      <c r="V34" s="38">
        <v>6627.1358325000001</v>
      </c>
      <c r="W34" s="38">
        <v>8490.0034062499999</v>
      </c>
      <c r="X34" s="38">
        <v>7395.4561421615699</v>
      </c>
      <c r="Y34" s="38">
        <v>11439.7702108673</v>
      </c>
      <c r="Z34" s="38">
        <v>17907.243023553499</v>
      </c>
      <c r="AA34" s="38">
        <v>14561.3338182478</v>
      </c>
      <c r="AB34" s="38">
        <v>16201.8065371417</v>
      </c>
      <c r="AC34" s="38">
        <v>26297.433946695699</v>
      </c>
      <c r="AD34" s="38">
        <v>22258.6628605769</v>
      </c>
      <c r="AE34" s="38">
        <v>21466.488155242001</v>
      </c>
      <c r="AF34" s="38">
        <v>22506.737101923602</v>
      </c>
      <c r="AG34" s="38">
        <v>18945.293414051201</v>
      </c>
      <c r="AH34" s="38">
        <v>15695.447754111499</v>
      </c>
      <c r="AI34" s="38">
        <v>19875.6156795182</v>
      </c>
      <c r="AJ34" s="38">
        <v>20428.117288477901</v>
      </c>
      <c r="AK34" s="38">
        <v>20574.469061852498</v>
      </c>
      <c r="AL34" s="38">
        <v>17595.5</v>
      </c>
      <c r="AM34" s="38">
        <v>32356</v>
      </c>
      <c r="AN34" s="38">
        <v>33449.5904101458</v>
      </c>
      <c r="AO34" s="38">
        <v>21297.356501841699</v>
      </c>
      <c r="AP34" s="38">
        <v>21781.987478977298</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row>
    <row r="35" spans="6:150" ht="20.100000000000001" customHeight="1">
      <c r="F35" s="28" t="s">
        <v>340</v>
      </c>
      <c r="G35" s="29" t="s">
        <v>317</v>
      </c>
      <c r="H35" s="38">
        <v>1584.13742315574</v>
      </c>
      <c r="I35" s="38">
        <v>1309.6466733871</v>
      </c>
      <c r="J35" s="38">
        <v>1163.44540330884</v>
      </c>
      <c r="K35" s="38">
        <v>1116.0663433935199</v>
      </c>
      <c r="L35" s="38">
        <v>937.75285456730796</v>
      </c>
      <c r="M35" s="38">
        <v>1045.2162561268999</v>
      </c>
      <c r="N35" s="38">
        <v>1022.18250969701</v>
      </c>
      <c r="O35" s="38">
        <v>1125.38096353072</v>
      </c>
      <c r="P35" s="38">
        <v>1227.3449169770799</v>
      </c>
      <c r="Q35" s="38">
        <v>998.26891756709404</v>
      </c>
      <c r="R35" s="38">
        <v>1138.45773346291</v>
      </c>
      <c r="S35" s="38">
        <v>1050.3475759497801</v>
      </c>
      <c r="T35" s="38">
        <v>791.85398185483905</v>
      </c>
      <c r="U35" s="38">
        <v>774.50464230669104</v>
      </c>
      <c r="V35" s="38">
        <v>962.24779713114799</v>
      </c>
      <c r="W35" s="38">
        <v>1171.1031520925301</v>
      </c>
      <c r="X35" s="38">
        <v>2121.0965799924702</v>
      </c>
      <c r="Y35" s="38">
        <v>3671.00440821655</v>
      </c>
      <c r="Z35" s="38">
        <v>2606.39073348695</v>
      </c>
      <c r="AA35" s="38">
        <v>1403.2510389535</v>
      </c>
      <c r="AB35" s="38">
        <v>2066.2738634899301</v>
      </c>
      <c r="AC35" s="38">
        <v>2242.5322730654798</v>
      </c>
      <c r="AD35" s="38">
        <v>2017.3442007211499</v>
      </c>
      <c r="AE35" s="38">
        <v>1926.3101058467701</v>
      </c>
      <c r="AF35" s="38">
        <v>1967.4477638695</v>
      </c>
      <c r="AG35" s="38">
        <v>2204.6617768082601</v>
      </c>
      <c r="AH35" s="38">
        <v>1764.4746496658499</v>
      </c>
      <c r="AI35" s="38">
        <v>2537.0439127058498</v>
      </c>
      <c r="AJ35" s="38">
        <v>3183.00285418267</v>
      </c>
      <c r="AK35" s="38">
        <v>2658.27565337952</v>
      </c>
      <c r="AL35" s="38">
        <v>2263.1537042875202</v>
      </c>
      <c r="AM35" s="38">
        <v>3005.3620079246198</v>
      </c>
      <c r="AN35" s="38">
        <v>3485.15224358975</v>
      </c>
      <c r="AO35" s="38">
        <v>2644.1064980158699</v>
      </c>
      <c r="AP35" s="38">
        <v>2778.15738236478</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row>
    <row r="36" spans="6:150" ht="10.15" customHeight="1">
      <c r="F36" s="39"/>
      <c r="G36" s="40"/>
      <c r="H36" s="40"/>
      <c r="I36" s="40"/>
      <c r="J36" s="40"/>
      <c r="K36" s="40"/>
      <c r="L36" s="40"/>
      <c r="M36" s="40"/>
      <c r="N36" s="40"/>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row>
    <row r="37" spans="6:150" ht="10.15" customHeight="1"/>
    <row r="38" spans="6:150" ht="18" customHeight="1">
      <c r="F38" s="42" t="s">
        <v>341</v>
      </c>
    </row>
    <row r="39" spans="6:150" ht="18" customHeight="1">
      <c r="F39" s="42" t="s">
        <v>342</v>
      </c>
    </row>
    <row r="40" spans="6:150" ht="18" customHeight="1">
      <c r="F40" s="42" t="s">
        <v>343</v>
      </c>
    </row>
    <row r="41" spans="6:150" ht="18" customHeight="1">
      <c r="F41" s="42" t="s">
        <v>344</v>
      </c>
    </row>
    <row r="42" spans="6:150" ht="18" customHeight="1">
      <c r="F42" s="24" t="s">
        <v>345</v>
      </c>
      <c r="J42" s="25"/>
    </row>
    <row r="43" spans="6:150" ht="18" customHeight="1">
      <c r="F43" s="42" t="s">
        <v>346</v>
      </c>
      <c r="J43" s="25"/>
    </row>
    <row r="44" spans="6:150" ht="18" customHeight="1">
      <c r="F44" s="42" t="s">
        <v>347</v>
      </c>
      <c r="J44" s="25"/>
    </row>
    <row r="45" spans="6:150" ht="18" customHeight="1">
      <c r="F45" s="42" t="s">
        <v>348</v>
      </c>
      <c r="J45" s="25"/>
    </row>
    <row r="46" spans="6:150" ht="18" customHeight="1">
      <c r="F46" s="42" t="s">
        <v>349</v>
      </c>
      <c r="J46" s="25"/>
    </row>
    <row r="47" spans="6:150" ht="18" customHeight="1">
      <c r="F47" s="42" t="s">
        <v>350</v>
      </c>
      <c r="J47" s="25"/>
    </row>
    <row r="48" spans="6:150" ht="18" customHeight="1">
      <c r="F48" s="42" t="s">
        <v>351</v>
      </c>
      <c r="J48" s="25"/>
    </row>
    <row r="49" spans="6:6" ht="18" customHeight="1">
      <c r="F49" s="25" t="s">
        <v>352</v>
      </c>
    </row>
  </sheetData>
  <hyperlinks>
    <hyperlink ref="H1" location="Contents!A1" display="Back to Table of Contents" xr:uid="{F7264184-ED75-4413-B962-EDBC868B6635}"/>
  </hyperlinks>
  <pageMargins left="0" right="0" top="0" bottom="0" header="0" footer="0"/>
  <pageSetup paperSize="9" scale="1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24EB5-8E5A-420A-BD0E-210263866B2E}">
  <sheetPr>
    <pageSetUpPr fitToPage="1"/>
  </sheetPr>
  <dimension ref="A1:DN51"/>
  <sheetViews>
    <sheetView zoomScaleNormal="100" workbookViewId="0">
      <pane xSplit="7" ySplit="7" topLeftCell="AN33" activePane="bottomRight" state="frozen"/>
      <selection pane="topRight" activeCell="F17" sqref="F17"/>
      <selection pane="bottomLeft" activeCell="F17" sqref="F17"/>
      <selection pane="bottomRight" activeCell="AP40" sqref="AP4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5.140625" style="25" customWidth="1"/>
    <col min="7" max="7" width="12" style="26" customWidth="1"/>
    <col min="8" max="51" width="14.42578125" style="26" customWidth="1"/>
    <col min="52" max="16384" width="10.28515625" style="24"/>
  </cols>
  <sheetData>
    <row r="1" spans="1:118" ht="57" customHeight="1">
      <c r="A1" s="23" t="s">
        <v>134</v>
      </c>
      <c r="H1" s="20" t="s">
        <v>113</v>
      </c>
    </row>
    <row r="2" spans="1:118" ht="18" customHeight="1">
      <c r="A2" s="45"/>
    </row>
    <row r="3" spans="1:118" ht="18" customHeight="1">
      <c r="F3" s="28"/>
      <c r="G3" s="29"/>
      <c r="H3" s="108">
        <v>1990</v>
      </c>
      <c r="I3" s="108">
        <f>H3+1</f>
        <v>1991</v>
      </c>
      <c r="J3" s="108">
        <f t="shared" ref="J3:AM3" si="0">I3+1</f>
        <v>1992</v>
      </c>
      <c r="K3" s="108">
        <f t="shared" si="0"/>
        <v>1993</v>
      </c>
      <c r="L3" s="108">
        <f t="shared" si="0"/>
        <v>1994</v>
      </c>
      <c r="M3" s="108">
        <f t="shared" si="0"/>
        <v>1995</v>
      </c>
      <c r="N3" s="108">
        <f t="shared" si="0"/>
        <v>1996</v>
      </c>
      <c r="O3" s="108">
        <f t="shared" si="0"/>
        <v>1997</v>
      </c>
      <c r="P3" s="108">
        <f t="shared" si="0"/>
        <v>1998</v>
      </c>
      <c r="Q3" s="108">
        <f t="shared" si="0"/>
        <v>1999</v>
      </c>
      <c r="R3" s="108">
        <f t="shared" si="0"/>
        <v>2000</v>
      </c>
      <c r="S3" s="108">
        <f t="shared" si="0"/>
        <v>2001</v>
      </c>
      <c r="T3" s="108">
        <f t="shared" si="0"/>
        <v>2002</v>
      </c>
      <c r="U3" s="108">
        <f t="shared" si="0"/>
        <v>2003</v>
      </c>
      <c r="V3" s="108">
        <f t="shared" si="0"/>
        <v>2004</v>
      </c>
      <c r="W3" s="108">
        <f t="shared" si="0"/>
        <v>2005</v>
      </c>
      <c r="X3" s="108">
        <f t="shared" si="0"/>
        <v>2006</v>
      </c>
      <c r="Y3" s="108">
        <f t="shared" si="0"/>
        <v>2007</v>
      </c>
      <c r="Z3" s="108">
        <f t="shared" si="0"/>
        <v>2008</v>
      </c>
      <c r="AA3" s="108">
        <f t="shared" si="0"/>
        <v>2009</v>
      </c>
      <c r="AB3" s="108">
        <f t="shared" si="0"/>
        <v>2010</v>
      </c>
      <c r="AC3" s="108">
        <f t="shared" si="0"/>
        <v>2011</v>
      </c>
      <c r="AD3" s="108">
        <f t="shared" si="0"/>
        <v>2012</v>
      </c>
      <c r="AE3" s="108">
        <f t="shared" si="0"/>
        <v>2013</v>
      </c>
      <c r="AF3" s="108">
        <f t="shared" si="0"/>
        <v>2014</v>
      </c>
      <c r="AG3" s="108">
        <f t="shared" si="0"/>
        <v>2015</v>
      </c>
      <c r="AH3" s="108">
        <f t="shared" si="0"/>
        <v>2016</v>
      </c>
      <c r="AI3" s="108">
        <f t="shared" si="0"/>
        <v>2017</v>
      </c>
      <c r="AJ3" s="108">
        <f t="shared" si="0"/>
        <v>2018</v>
      </c>
      <c r="AK3" s="108">
        <f t="shared" si="0"/>
        <v>2019</v>
      </c>
      <c r="AL3" s="108">
        <f t="shared" si="0"/>
        <v>2020</v>
      </c>
      <c r="AM3" s="108">
        <f t="shared" si="0"/>
        <v>2021</v>
      </c>
      <c r="AN3" s="108">
        <f t="shared" ref="AN3" si="1">AM3+1</f>
        <v>2022</v>
      </c>
      <c r="AO3" s="108">
        <f t="shared" ref="AO3" si="2">AN3+1</f>
        <v>2023</v>
      </c>
      <c r="AP3" s="108">
        <f t="shared" ref="AP3" si="3">AO3+1</f>
        <v>2024</v>
      </c>
    </row>
    <row r="4" spans="1:118" ht="18" customHeight="1">
      <c r="F4" s="28"/>
      <c r="G4" s="29"/>
    </row>
    <row r="5" spans="1:118" ht="18" customHeight="1">
      <c r="F5" s="28"/>
      <c r="G5" s="29"/>
    </row>
    <row r="6" spans="1:118" ht="82.5" customHeight="1">
      <c r="F6" s="30" t="s">
        <v>9</v>
      </c>
      <c r="G6" s="31"/>
    </row>
    <row r="7" spans="1:118" ht="34.15" customHeight="1">
      <c r="F7" s="32"/>
      <c r="G7" s="33" t="s">
        <v>137</v>
      </c>
      <c r="H7" s="34">
        <f t="shared" ref="H7:AP7" si="4">H3</f>
        <v>1990</v>
      </c>
      <c r="I7" s="34">
        <f t="shared" si="4"/>
        <v>1991</v>
      </c>
      <c r="J7" s="34">
        <f t="shared" si="4"/>
        <v>1992</v>
      </c>
      <c r="K7" s="34">
        <f t="shared" si="4"/>
        <v>1993</v>
      </c>
      <c r="L7" s="34">
        <f t="shared" si="4"/>
        <v>1994</v>
      </c>
      <c r="M7" s="34">
        <f t="shared" si="4"/>
        <v>1995</v>
      </c>
      <c r="N7" s="34">
        <f t="shared" si="4"/>
        <v>1996</v>
      </c>
      <c r="O7" s="34">
        <f t="shared" si="4"/>
        <v>1997</v>
      </c>
      <c r="P7" s="34">
        <f t="shared" si="4"/>
        <v>1998</v>
      </c>
      <c r="Q7" s="34">
        <f t="shared" si="4"/>
        <v>1999</v>
      </c>
      <c r="R7" s="34">
        <f t="shared" si="4"/>
        <v>2000</v>
      </c>
      <c r="S7" s="34">
        <f t="shared" si="4"/>
        <v>2001</v>
      </c>
      <c r="T7" s="34">
        <f t="shared" si="4"/>
        <v>2002</v>
      </c>
      <c r="U7" s="34">
        <f t="shared" si="4"/>
        <v>2003</v>
      </c>
      <c r="V7" s="34">
        <f t="shared" si="4"/>
        <v>2004</v>
      </c>
      <c r="W7" s="34">
        <f t="shared" si="4"/>
        <v>2005</v>
      </c>
      <c r="X7" s="34">
        <f t="shared" si="4"/>
        <v>2006</v>
      </c>
      <c r="Y7" s="34">
        <f t="shared" si="4"/>
        <v>2007</v>
      </c>
      <c r="Z7" s="34">
        <f t="shared" si="4"/>
        <v>2008</v>
      </c>
      <c r="AA7" s="34">
        <f t="shared" si="4"/>
        <v>2009</v>
      </c>
      <c r="AB7" s="34">
        <f t="shared" si="4"/>
        <v>2010</v>
      </c>
      <c r="AC7" s="34">
        <f t="shared" si="4"/>
        <v>2011</v>
      </c>
      <c r="AD7" s="34">
        <f t="shared" si="4"/>
        <v>2012</v>
      </c>
      <c r="AE7" s="34">
        <f t="shared" si="4"/>
        <v>2013</v>
      </c>
      <c r="AF7" s="34">
        <f t="shared" si="4"/>
        <v>2014</v>
      </c>
      <c r="AG7" s="34">
        <f t="shared" si="4"/>
        <v>2015</v>
      </c>
      <c r="AH7" s="34">
        <f t="shared" si="4"/>
        <v>2016</v>
      </c>
      <c r="AI7" s="34">
        <f t="shared" si="4"/>
        <v>2017</v>
      </c>
      <c r="AJ7" s="34">
        <f t="shared" si="4"/>
        <v>2018</v>
      </c>
      <c r="AK7" s="34">
        <f t="shared" si="4"/>
        <v>2019</v>
      </c>
      <c r="AL7" s="34">
        <f t="shared" si="4"/>
        <v>2020</v>
      </c>
      <c r="AM7" s="34">
        <f t="shared" si="4"/>
        <v>2021</v>
      </c>
      <c r="AN7" s="34">
        <f t="shared" si="4"/>
        <v>2022</v>
      </c>
      <c r="AO7" s="34">
        <f t="shared" si="4"/>
        <v>2023</v>
      </c>
      <c r="AP7" s="34">
        <f t="shared" si="4"/>
        <v>2024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row>
    <row r="8" spans="1:118" ht="28.15" customHeight="1">
      <c r="F8" s="35" t="s">
        <v>353</v>
      </c>
      <c r="G8" s="29"/>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row>
    <row r="9" spans="1:118" ht="27.75" customHeight="1">
      <c r="F9" s="28" t="s">
        <v>322</v>
      </c>
      <c r="G9" s="2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row>
    <row r="10" spans="1:118" ht="27.75" customHeight="1">
      <c r="F10" s="28" t="s">
        <v>73</v>
      </c>
      <c r="G10" s="29"/>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row>
    <row r="11" spans="1:118" ht="20.100000000000001" customHeight="1">
      <c r="F11" s="37" t="s">
        <v>354</v>
      </c>
      <c r="G11" s="29" t="s">
        <v>355</v>
      </c>
      <c r="H11" s="46" t="s">
        <v>156</v>
      </c>
      <c r="I11" s="46" t="s">
        <v>156</v>
      </c>
      <c r="J11" s="46" t="s">
        <v>156</v>
      </c>
      <c r="K11" s="46" t="s">
        <v>156</v>
      </c>
      <c r="L11" s="46">
        <v>68.599999999999994</v>
      </c>
      <c r="M11" s="46">
        <v>70.19</v>
      </c>
      <c r="N11" s="46">
        <v>72</v>
      </c>
      <c r="O11" s="46">
        <v>74.319999999999993</v>
      </c>
      <c r="P11" s="46">
        <v>75.489999999999995</v>
      </c>
      <c r="Q11" s="46">
        <v>74.2</v>
      </c>
      <c r="R11" s="46">
        <v>77.302999999999997</v>
      </c>
      <c r="S11" s="46">
        <v>77.486999999999995</v>
      </c>
      <c r="T11" s="46">
        <v>77.298000000000002</v>
      </c>
      <c r="U11" s="46">
        <v>80.387</v>
      </c>
      <c r="V11" s="46">
        <v>83.573999999999998</v>
      </c>
      <c r="W11" s="46">
        <v>84.784000000000006</v>
      </c>
      <c r="X11" s="46">
        <v>85.466999999999999</v>
      </c>
      <c r="Y11" s="46">
        <v>85.637</v>
      </c>
      <c r="Z11" s="46">
        <v>86.584000000000003</v>
      </c>
      <c r="AA11" s="46">
        <v>85.405000000000001</v>
      </c>
      <c r="AB11" s="46">
        <v>87.111999999999995</v>
      </c>
      <c r="AC11" s="46">
        <v>88.114999999999995</v>
      </c>
      <c r="AD11" s="46">
        <v>90.528000000000006</v>
      </c>
      <c r="AE11" s="46">
        <v>91.248000000000005</v>
      </c>
      <c r="AF11" s="46">
        <v>93.763999999999996</v>
      </c>
      <c r="AG11" s="46">
        <v>96.540999999999997</v>
      </c>
      <c r="AH11" s="46">
        <v>96.843999999999994</v>
      </c>
      <c r="AI11" s="46">
        <v>97.436000000000007</v>
      </c>
      <c r="AJ11" s="46">
        <v>100.261</v>
      </c>
      <c r="AK11" s="46">
        <v>100.563</v>
      </c>
      <c r="AL11" s="46">
        <v>94.256373699999997</v>
      </c>
      <c r="AM11" s="46">
        <v>95.640030300000006</v>
      </c>
      <c r="AN11" s="46">
        <v>100.1319373</v>
      </c>
      <c r="AO11" s="46">
        <v>102.337900531611</v>
      </c>
      <c r="AP11" s="46">
        <v>102.62345085763</v>
      </c>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row>
    <row r="12" spans="1:118" ht="20.100000000000001" customHeight="1">
      <c r="F12" s="37" t="s">
        <v>356</v>
      </c>
      <c r="G12" s="29" t="s">
        <v>355</v>
      </c>
      <c r="H12" s="46" t="s">
        <v>156</v>
      </c>
      <c r="I12" s="46" t="s">
        <v>156</v>
      </c>
      <c r="J12" s="46" t="s">
        <v>156</v>
      </c>
      <c r="K12" s="46" t="s">
        <v>156</v>
      </c>
      <c r="L12" s="46">
        <v>27.037500000000001</v>
      </c>
      <c r="M12" s="46">
        <v>27.684999999999999</v>
      </c>
      <c r="N12" s="46">
        <v>28.445</v>
      </c>
      <c r="O12" s="46">
        <v>29.85</v>
      </c>
      <c r="P12" s="46">
        <v>30.827999999999999</v>
      </c>
      <c r="Q12" s="46">
        <v>29.3</v>
      </c>
      <c r="R12" s="46">
        <v>32.491999999999997</v>
      </c>
      <c r="S12" s="46">
        <v>31.914999999999999</v>
      </c>
      <c r="T12" s="46">
        <v>30.332999999999998</v>
      </c>
      <c r="U12" s="46">
        <v>32.475000000000001</v>
      </c>
      <c r="V12" s="46">
        <v>34.837000000000003</v>
      </c>
      <c r="W12" s="46">
        <v>35.084000000000003</v>
      </c>
      <c r="X12" s="46">
        <v>35.375999999999998</v>
      </c>
      <c r="Y12" s="46">
        <v>35.246000000000002</v>
      </c>
      <c r="Z12" s="46">
        <v>36.344999999999999</v>
      </c>
      <c r="AA12" s="46">
        <v>34.392000000000003</v>
      </c>
      <c r="AB12" s="46">
        <v>34.841000000000001</v>
      </c>
      <c r="AC12" s="46">
        <v>35.802</v>
      </c>
      <c r="AD12" s="46">
        <v>37.624000000000002</v>
      </c>
      <c r="AE12" s="46">
        <v>36.713999999999999</v>
      </c>
      <c r="AF12" s="46">
        <v>34.658999999999999</v>
      </c>
      <c r="AG12" s="46">
        <v>36.03</v>
      </c>
      <c r="AH12" s="46">
        <v>37.097000000000001</v>
      </c>
      <c r="AI12" s="46">
        <v>36.820999999999998</v>
      </c>
      <c r="AJ12" s="46">
        <v>36.787999999999997</v>
      </c>
      <c r="AK12" s="46">
        <v>34.960999999999999</v>
      </c>
      <c r="AL12" s="46">
        <v>31.117726000000001</v>
      </c>
      <c r="AM12" s="46">
        <v>31.7874859</v>
      </c>
      <c r="AN12" s="46">
        <v>34.407001000000001</v>
      </c>
      <c r="AO12" s="46">
        <v>34.121610799999999</v>
      </c>
      <c r="AP12" s="46">
        <v>32.78</v>
      </c>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row>
    <row r="13" spans="1:118" ht="27.75" customHeight="1">
      <c r="F13" s="28" t="s">
        <v>357</v>
      </c>
      <c r="G13" s="29" t="s">
        <v>355</v>
      </c>
      <c r="H13" s="46" t="s">
        <v>156</v>
      </c>
      <c r="I13" s="46" t="s">
        <v>156</v>
      </c>
      <c r="J13" s="46" t="s">
        <v>156</v>
      </c>
      <c r="K13" s="46" t="s">
        <v>156</v>
      </c>
      <c r="L13" s="46">
        <v>68.900000000000006</v>
      </c>
      <c r="M13" s="46">
        <v>70.08</v>
      </c>
      <c r="N13" s="46">
        <v>71.739999999999995</v>
      </c>
      <c r="O13" s="46">
        <v>73.8</v>
      </c>
      <c r="P13" s="46">
        <v>73.5</v>
      </c>
      <c r="Q13" s="46">
        <v>75.397999999999996</v>
      </c>
      <c r="R13" s="46">
        <v>77.146000000000001</v>
      </c>
      <c r="S13" s="46">
        <v>77.91</v>
      </c>
      <c r="T13" s="46">
        <v>78.582999999999998</v>
      </c>
      <c r="U13" s="46">
        <v>80.191000000000003</v>
      </c>
      <c r="V13" s="46">
        <v>83.245999999999995</v>
      </c>
      <c r="W13" s="46">
        <v>84.614999999999995</v>
      </c>
      <c r="X13" s="46">
        <v>85.674999999999997</v>
      </c>
      <c r="Y13" s="46">
        <v>86.88</v>
      </c>
      <c r="Z13" s="46">
        <v>86.305999999999997</v>
      </c>
      <c r="AA13" s="46">
        <v>85.28</v>
      </c>
      <c r="AB13" s="46">
        <v>88.338999999999999</v>
      </c>
      <c r="AC13" s="46">
        <v>89.004000000000005</v>
      </c>
      <c r="AD13" s="46">
        <v>90.222999999999999</v>
      </c>
      <c r="AE13" s="46">
        <v>91.748000000000005</v>
      </c>
      <c r="AF13" s="46">
        <v>93.475999999999999</v>
      </c>
      <c r="AG13" s="46">
        <v>95.650999999999996</v>
      </c>
      <c r="AH13" s="46">
        <v>96.537000000000006</v>
      </c>
      <c r="AI13" s="46">
        <v>98.581999999999994</v>
      </c>
      <c r="AJ13" s="46">
        <v>100</v>
      </c>
      <c r="AK13" s="46">
        <v>100.55500000000001</v>
      </c>
      <c r="AL13" s="46">
        <v>91.6847238</v>
      </c>
      <c r="AM13" s="46">
        <v>97.403973399999998</v>
      </c>
      <c r="AN13" s="46">
        <v>99.922014799999999</v>
      </c>
      <c r="AO13" s="46">
        <v>102.0278782</v>
      </c>
      <c r="AP13" s="46">
        <v>103.145</v>
      </c>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row>
    <row r="14" spans="1:118" ht="28.15" customHeight="1">
      <c r="F14" s="28" t="s">
        <v>358</v>
      </c>
      <c r="G14" s="29"/>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row>
    <row r="15" spans="1:118" ht="20.100000000000001" customHeight="1">
      <c r="F15" s="28" t="s">
        <v>73</v>
      </c>
      <c r="G15" s="29"/>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row>
    <row r="16" spans="1:118" ht="20.100000000000001" customHeight="1">
      <c r="F16" s="37" t="s">
        <v>187</v>
      </c>
      <c r="G16" s="29" t="s">
        <v>159</v>
      </c>
      <c r="H16" s="38">
        <v>599.53800000000001</v>
      </c>
      <c r="I16" s="38">
        <v>559.99599999999998</v>
      </c>
      <c r="J16" s="38">
        <v>540.30899999999997</v>
      </c>
      <c r="K16" s="38">
        <v>518.23199999999997</v>
      </c>
      <c r="L16" s="38">
        <v>500.44</v>
      </c>
      <c r="M16" s="38">
        <v>545.88400000000001</v>
      </c>
      <c r="N16" s="38">
        <v>525.79</v>
      </c>
      <c r="O16" s="38">
        <v>525.76099999999997</v>
      </c>
      <c r="P16" s="38">
        <v>495.53699999999998</v>
      </c>
      <c r="Q16" s="38">
        <v>480.67200000000003</v>
      </c>
      <c r="R16" s="38">
        <v>478.15499999999997</v>
      </c>
      <c r="S16" s="38">
        <v>483.64400000000001</v>
      </c>
      <c r="T16" s="38">
        <v>474.447</v>
      </c>
      <c r="U16" s="38">
        <v>529.97500000000002</v>
      </c>
      <c r="V16" s="38">
        <v>601.58699999999999</v>
      </c>
      <c r="W16" s="38">
        <v>677.87599999999998</v>
      </c>
      <c r="X16" s="38">
        <v>722.53599999999994</v>
      </c>
      <c r="Y16" s="38">
        <v>785.23299999999995</v>
      </c>
      <c r="Z16" s="38">
        <v>791.73500000000001</v>
      </c>
      <c r="AA16" s="38">
        <v>815.98199999999997</v>
      </c>
      <c r="AB16" s="38">
        <v>939.07600000000002</v>
      </c>
      <c r="AC16" s="38">
        <v>1015.304</v>
      </c>
      <c r="AD16" s="38">
        <v>1017.758</v>
      </c>
      <c r="AE16" s="38">
        <v>1076.623</v>
      </c>
      <c r="AF16" s="38">
        <v>1111.279</v>
      </c>
      <c r="AG16" s="38">
        <v>1087.5350000000001</v>
      </c>
      <c r="AH16" s="38">
        <v>1040.059</v>
      </c>
      <c r="AI16" s="38">
        <v>1039.8879999999999</v>
      </c>
      <c r="AJ16" s="38">
        <v>1036.05444080347</v>
      </c>
      <c r="AK16" s="38">
        <v>1027.5413206350499</v>
      </c>
      <c r="AL16" s="38">
        <v>1018.82060514029</v>
      </c>
      <c r="AM16" s="38">
        <v>1048.89313566796</v>
      </c>
      <c r="AN16" s="38">
        <v>1043.80374526589</v>
      </c>
      <c r="AO16" s="38">
        <v>1038.8809889965901</v>
      </c>
      <c r="AP16" s="38" t="s">
        <v>156</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row>
    <row r="17" spans="6:118" ht="20.100000000000001" customHeight="1">
      <c r="F17" s="37" t="s">
        <v>188</v>
      </c>
      <c r="G17" s="29" t="s">
        <v>159</v>
      </c>
      <c r="H17" s="38">
        <v>2873.1260000000002</v>
      </c>
      <c r="I17" s="38">
        <v>2849.556</v>
      </c>
      <c r="J17" s="38">
        <v>2864.538</v>
      </c>
      <c r="K17" s="38">
        <v>2830.6669999999999</v>
      </c>
      <c r="L17" s="38">
        <v>2972.884</v>
      </c>
      <c r="M17" s="38">
        <v>3092.2220000000002</v>
      </c>
      <c r="N17" s="38">
        <v>3157.56</v>
      </c>
      <c r="O17" s="38">
        <v>3150.1190000000001</v>
      </c>
      <c r="P17" s="38">
        <v>3168.4160000000002</v>
      </c>
      <c r="Q17" s="38">
        <v>3142.7939999999999</v>
      </c>
      <c r="R17" s="38">
        <v>3254.4079999999999</v>
      </c>
      <c r="S17" s="38">
        <v>3465.2660000000001</v>
      </c>
      <c r="T17" s="38">
        <v>3531.3519999999999</v>
      </c>
      <c r="U17" s="38">
        <v>3800.09</v>
      </c>
      <c r="V17" s="38">
        <v>4107.5079999999998</v>
      </c>
      <c r="W17" s="38">
        <v>4379.6540000000005</v>
      </c>
      <c r="X17" s="38">
        <v>4654.4279999999999</v>
      </c>
      <c r="Y17" s="38">
        <v>4835.96</v>
      </c>
      <c r="Z17" s="38">
        <v>5023.5720000000001</v>
      </c>
      <c r="AA17" s="38">
        <v>5138.2389999999996</v>
      </c>
      <c r="AB17" s="38">
        <v>5397.509</v>
      </c>
      <c r="AC17" s="38">
        <v>5716.2579999999998</v>
      </c>
      <c r="AD17" s="38">
        <v>5812.9620000000004</v>
      </c>
      <c r="AE17" s="38">
        <v>5875.4470000000001</v>
      </c>
      <c r="AF17" s="38">
        <v>5802.433</v>
      </c>
      <c r="AG17" s="38">
        <v>5666.5150000000003</v>
      </c>
      <c r="AH17" s="38">
        <v>5238.2259999999997</v>
      </c>
      <c r="AI17" s="38">
        <v>5354.7094192204704</v>
      </c>
      <c r="AJ17" s="38">
        <v>5467.2327497491497</v>
      </c>
      <c r="AK17" s="38">
        <v>5503.7101489714696</v>
      </c>
      <c r="AL17" s="38">
        <v>5540.1875481937996</v>
      </c>
      <c r="AM17" s="38">
        <v>5581.4123247363796</v>
      </c>
      <c r="AN17" s="38">
        <v>5622.6371012789596</v>
      </c>
      <c r="AO17" s="38">
        <v>5689.5968256512097</v>
      </c>
      <c r="AP17" s="38" t="s">
        <v>156</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row>
    <row r="18" spans="6:118" ht="20.100000000000001" customHeight="1">
      <c r="F18" s="28" t="s">
        <v>359</v>
      </c>
      <c r="G18" s="29"/>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row>
    <row r="19" spans="6:118" ht="20.100000000000001" customHeight="1">
      <c r="F19" s="37" t="s">
        <v>187</v>
      </c>
      <c r="G19" s="29" t="s">
        <v>159</v>
      </c>
      <c r="H19" s="38">
        <v>556.03499999999997</v>
      </c>
      <c r="I19" s="38">
        <v>524.08199999999999</v>
      </c>
      <c r="J19" s="38">
        <v>502.09899999999999</v>
      </c>
      <c r="K19" s="38">
        <v>495.154</v>
      </c>
      <c r="L19" s="38">
        <v>485.83100000000002</v>
      </c>
      <c r="M19" s="38">
        <v>533.66399999999999</v>
      </c>
      <c r="N19" s="38">
        <v>513.39099999999996</v>
      </c>
      <c r="O19" s="38">
        <v>507.29500000000002</v>
      </c>
      <c r="P19" s="38">
        <v>492.899</v>
      </c>
      <c r="Q19" s="38">
        <v>478.61399999999998</v>
      </c>
      <c r="R19" s="38">
        <v>474.87200000000001</v>
      </c>
      <c r="S19" s="38">
        <v>461.399</v>
      </c>
      <c r="T19" s="38">
        <v>468.23599999999999</v>
      </c>
      <c r="U19" s="38">
        <v>518.84799999999996</v>
      </c>
      <c r="V19" s="38">
        <v>602.45100000000002</v>
      </c>
      <c r="W19" s="38">
        <v>660.01499999999999</v>
      </c>
      <c r="X19" s="38">
        <v>709.58699999999999</v>
      </c>
      <c r="Y19" s="38">
        <v>764.61500000000001</v>
      </c>
      <c r="Z19" s="38">
        <v>766.75599999999997</v>
      </c>
      <c r="AA19" s="38">
        <v>812.87699999999995</v>
      </c>
      <c r="AB19" s="38">
        <v>911.101</v>
      </c>
      <c r="AC19" s="38">
        <v>984.45600000000002</v>
      </c>
      <c r="AD19" s="38">
        <v>995.19600000000003</v>
      </c>
      <c r="AE19" s="38">
        <v>1061.7809999999999</v>
      </c>
      <c r="AF19" s="38">
        <v>1089.1089999999999</v>
      </c>
      <c r="AG19" s="38">
        <v>1049.5519999999999</v>
      </c>
      <c r="AH19" s="38">
        <v>1004.6420000000001</v>
      </c>
      <c r="AI19" s="38">
        <v>997.93799999999999</v>
      </c>
      <c r="AJ19" s="38">
        <v>1006.32427124564</v>
      </c>
      <c r="AK19" s="38">
        <v>1004.2510331201401</v>
      </c>
      <c r="AL19" s="38">
        <v>1002.7516087661299</v>
      </c>
      <c r="AM19" s="38">
        <v>1054.07453052714</v>
      </c>
      <c r="AN19" s="38">
        <v>1048.98024054131</v>
      </c>
      <c r="AO19" s="38">
        <v>1048.6455424557</v>
      </c>
      <c r="AP19" s="38" t="s">
        <v>156</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row>
    <row r="20" spans="6:118" ht="20.100000000000001" customHeight="1">
      <c r="F20" s="37" t="s">
        <v>188</v>
      </c>
      <c r="G20" s="29" t="s">
        <v>159</v>
      </c>
      <c r="H20" s="38">
        <v>2952.799</v>
      </c>
      <c r="I20" s="38">
        <v>2925.9090000000001</v>
      </c>
      <c r="J20" s="38">
        <v>2922.5549999999998</v>
      </c>
      <c r="K20" s="38">
        <v>2986.335</v>
      </c>
      <c r="L20" s="38">
        <v>3073.0509999999999</v>
      </c>
      <c r="M20" s="38">
        <v>3158.5169999999998</v>
      </c>
      <c r="N20" s="38">
        <v>3261.6880000000001</v>
      </c>
      <c r="O20" s="38">
        <v>3222.1460000000002</v>
      </c>
      <c r="P20" s="38">
        <v>3202.913</v>
      </c>
      <c r="Q20" s="38">
        <v>3227.1579999999999</v>
      </c>
      <c r="R20" s="38">
        <v>3373.4079999999999</v>
      </c>
      <c r="S20" s="38">
        <v>3493.1289999999999</v>
      </c>
      <c r="T20" s="38">
        <v>3625.6770000000001</v>
      </c>
      <c r="U20" s="38">
        <v>3941.2350000000001</v>
      </c>
      <c r="V20" s="38">
        <v>4248.1019999999999</v>
      </c>
      <c r="W20" s="38">
        <v>4524.558</v>
      </c>
      <c r="X20" s="38">
        <v>4812.5219999999999</v>
      </c>
      <c r="Y20" s="38">
        <v>5076.4189999999999</v>
      </c>
      <c r="Z20" s="38">
        <v>5207.6130000000003</v>
      </c>
      <c r="AA20" s="38">
        <v>5248.3190000000004</v>
      </c>
      <c r="AB20" s="38">
        <v>5604.68</v>
      </c>
      <c r="AC20" s="38">
        <v>5861.8059999999996</v>
      </c>
      <c r="AD20" s="38">
        <v>6011.7430000000004</v>
      </c>
      <c r="AE20" s="38">
        <v>6093.9049999999997</v>
      </c>
      <c r="AF20" s="38">
        <v>6010.4759999999997</v>
      </c>
      <c r="AG20" s="38">
        <v>5852.06</v>
      </c>
      <c r="AH20" s="38">
        <v>5624.201</v>
      </c>
      <c r="AI20" s="38">
        <v>5673.1843128495602</v>
      </c>
      <c r="AJ20" s="38">
        <v>5722.1676256991204</v>
      </c>
      <c r="AK20" s="38">
        <v>5762.5656458772301</v>
      </c>
      <c r="AL20" s="38">
        <v>5802.9636660553397</v>
      </c>
      <c r="AM20" s="38">
        <v>5851.1611474561496</v>
      </c>
      <c r="AN20" s="38">
        <v>5899.3586288569604</v>
      </c>
      <c r="AO20" s="38">
        <v>5948.9721298377899</v>
      </c>
      <c r="AP20" s="38" t="s">
        <v>156</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row>
    <row r="21" spans="6:118" ht="20.100000000000001" customHeight="1">
      <c r="F21" s="28" t="s">
        <v>49</v>
      </c>
      <c r="G21" s="2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row>
    <row r="22" spans="6:118" ht="20.100000000000001" customHeight="1">
      <c r="F22" s="37" t="s">
        <v>187</v>
      </c>
      <c r="G22" s="29" t="s">
        <v>159</v>
      </c>
      <c r="H22" s="36">
        <v>209.72</v>
      </c>
      <c r="I22" s="36">
        <v>202.48699999999999</v>
      </c>
      <c r="J22" s="36">
        <v>203.24199999999999</v>
      </c>
      <c r="K22" s="36">
        <v>185.54900000000001</v>
      </c>
      <c r="L22" s="36">
        <v>195.47</v>
      </c>
      <c r="M22" s="36">
        <v>195.142</v>
      </c>
      <c r="N22" s="36">
        <v>193.54400000000001</v>
      </c>
      <c r="O22" s="36">
        <v>197.047</v>
      </c>
      <c r="P22" s="36">
        <v>184.36099999999999</v>
      </c>
      <c r="Q22" s="36">
        <v>178.96700000000001</v>
      </c>
      <c r="R22" s="36">
        <v>186.042</v>
      </c>
      <c r="S22" s="36">
        <v>193.738</v>
      </c>
      <c r="T22" s="36">
        <v>181.678</v>
      </c>
      <c r="U22" s="36">
        <v>186.179</v>
      </c>
      <c r="V22" s="36">
        <v>190.39599999999999</v>
      </c>
      <c r="W22" s="36">
        <v>206.21600000000001</v>
      </c>
      <c r="X22" s="36">
        <v>200.238</v>
      </c>
      <c r="Y22" s="36">
        <v>215.1</v>
      </c>
      <c r="Z22" s="36">
        <v>234.702</v>
      </c>
      <c r="AA22" s="36">
        <v>210.28299999999999</v>
      </c>
      <c r="AB22" s="36">
        <v>275.61599999999999</v>
      </c>
      <c r="AC22" s="36">
        <v>269.85899999999998</v>
      </c>
      <c r="AD22" s="36">
        <v>283.89</v>
      </c>
      <c r="AE22" s="36">
        <v>294.83100000000002</v>
      </c>
      <c r="AF22" s="36">
        <v>314.64400000000001</v>
      </c>
      <c r="AG22" s="36">
        <v>304.99400000000003</v>
      </c>
      <c r="AH22" s="36">
        <v>313.22399999999999</v>
      </c>
      <c r="AI22" s="36">
        <v>327.25947300000001</v>
      </c>
      <c r="AJ22" s="36">
        <v>343.68368700000002</v>
      </c>
      <c r="AK22" s="36">
        <v>337.074026</v>
      </c>
      <c r="AL22" s="36">
        <v>306.44799999999998</v>
      </c>
      <c r="AM22" s="36">
        <v>304.11399999999998</v>
      </c>
      <c r="AN22" s="36">
        <v>312.197</v>
      </c>
      <c r="AO22" s="36">
        <v>348.44083898336299</v>
      </c>
      <c r="AP22" s="36">
        <v>333.138630023254</v>
      </c>
      <c r="AQ22" s="36"/>
      <c r="AR22" s="36"/>
      <c r="AS22" s="36"/>
      <c r="AT22" s="36"/>
      <c r="AU22" s="36"/>
      <c r="AV22" s="36"/>
      <c r="AW22" s="36"/>
      <c r="AX22" s="36"/>
      <c r="AY22" s="36"/>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row>
    <row r="23" spans="6:118" ht="20.100000000000001" customHeight="1">
      <c r="F23" s="37" t="s">
        <v>188</v>
      </c>
      <c r="G23" s="29" t="s">
        <v>159</v>
      </c>
      <c r="H23" s="36">
        <v>321.33600000000001</v>
      </c>
      <c r="I23" s="36">
        <v>320.14699999999999</v>
      </c>
      <c r="J23" s="36">
        <v>304.85199999999998</v>
      </c>
      <c r="K23" s="36">
        <v>278.67200000000003</v>
      </c>
      <c r="L23" s="36">
        <v>287.33300000000003</v>
      </c>
      <c r="M23" s="36">
        <v>314.55599999999998</v>
      </c>
      <c r="N23" s="36">
        <v>324.48700000000002</v>
      </c>
      <c r="O23" s="36">
        <v>351.976</v>
      </c>
      <c r="P23" s="36">
        <v>366.483</v>
      </c>
      <c r="Q23" s="36">
        <v>377.75900000000001</v>
      </c>
      <c r="R23" s="36">
        <v>442.71</v>
      </c>
      <c r="S23" s="36">
        <v>492.74299999999999</v>
      </c>
      <c r="T23" s="36">
        <v>507.57600000000002</v>
      </c>
      <c r="U23" s="36">
        <v>549.54600000000005</v>
      </c>
      <c r="V23" s="36">
        <v>586.66899999999998</v>
      </c>
      <c r="W23" s="36">
        <v>610.37099999999998</v>
      </c>
      <c r="X23" s="36">
        <v>673.45799999999997</v>
      </c>
      <c r="Y23" s="36">
        <v>712.99800000000005</v>
      </c>
      <c r="Z23" s="36">
        <v>722.40200000000004</v>
      </c>
      <c r="AA23" s="36">
        <v>748.70899999999995</v>
      </c>
      <c r="AB23" s="36">
        <v>837.428</v>
      </c>
      <c r="AC23" s="36">
        <v>916.27099999999996</v>
      </c>
      <c r="AD23" s="36">
        <v>1020.189</v>
      </c>
      <c r="AE23" s="36">
        <v>1074.71</v>
      </c>
      <c r="AF23" s="36">
        <v>1087.3510000000001</v>
      </c>
      <c r="AG23" s="36">
        <v>1000.785</v>
      </c>
      <c r="AH23" s="36">
        <v>1033.7639999999999</v>
      </c>
      <c r="AI23" s="36">
        <v>1071.9814120000001</v>
      </c>
      <c r="AJ23" s="36">
        <v>1085.6204210000001</v>
      </c>
      <c r="AK23" s="36">
        <v>1106.2355930000001</v>
      </c>
      <c r="AL23" s="36">
        <v>1020.064</v>
      </c>
      <c r="AM23" s="36">
        <v>1062.5119999999999</v>
      </c>
      <c r="AN23" s="36">
        <v>1043.134</v>
      </c>
      <c r="AO23" s="36">
        <v>1120.1941668007701</v>
      </c>
      <c r="AP23" s="36">
        <v>1119.15113697225</v>
      </c>
      <c r="AQ23" s="36"/>
      <c r="AR23" s="36"/>
      <c r="AS23" s="36"/>
      <c r="AT23" s="36"/>
      <c r="AU23" s="36"/>
      <c r="AV23" s="36"/>
      <c r="AW23" s="36"/>
      <c r="AX23" s="36"/>
      <c r="AY23" s="36"/>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row>
    <row r="24" spans="6:118" ht="28.15" customHeight="1">
      <c r="F24" s="28" t="s">
        <v>360</v>
      </c>
      <c r="G24" s="29"/>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row>
    <row r="25" spans="6:118" ht="20.100000000000001" customHeight="1">
      <c r="F25" s="28" t="s">
        <v>361</v>
      </c>
      <c r="G25" s="29" t="s">
        <v>362</v>
      </c>
      <c r="H25" s="38" t="s">
        <v>156</v>
      </c>
      <c r="I25" s="38" t="s">
        <v>156</v>
      </c>
      <c r="J25" s="38" t="s">
        <v>156</v>
      </c>
      <c r="K25" s="38" t="s">
        <v>156</v>
      </c>
      <c r="L25" s="38" t="s">
        <v>156</v>
      </c>
      <c r="M25" s="38" t="s">
        <v>156</v>
      </c>
      <c r="N25" s="38" t="s">
        <v>156</v>
      </c>
      <c r="O25" s="38" t="s">
        <v>156</v>
      </c>
      <c r="P25" s="38" t="s">
        <v>156</v>
      </c>
      <c r="Q25" s="38" t="s">
        <v>156</v>
      </c>
      <c r="R25" s="38" t="s">
        <v>156</v>
      </c>
      <c r="S25" s="38" t="s">
        <v>156</v>
      </c>
      <c r="T25" s="38" t="s">
        <v>156</v>
      </c>
      <c r="U25" s="38" t="s">
        <v>156</v>
      </c>
      <c r="V25" s="38" t="s">
        <v>156</v>
      </c>
      <c r="W25" s="38">
        <v>2867.3899210241102</v>
      </c>
      <c r="X25" s="38">
        <v>2960.0669299352899</v>
      </c>
      <c r="Y25" s="38">
        <v>3040.5415641280201</v>
      </c>
      <c r="Z25" s="38">
        <v>3164.79856240347</v>
      </c>
      <c r="AA25" s="38">
        <v>3065.55210907734</v>
      </c>
      <c r="AB25" s="38">
        <v>3341.4216571680099</v>
      </c>
      <c r="AC25" s="38">
        <v>3430.5258070202099</v>
      </c>
      <c r="AD25" s="38">
        <v>3480.7124328418399</v>
      </c>
      <c r="AE25" s="38">
        <v>3529.5103958292102</v>
      </c>
      <c r="AF25" s="38">
        <v>3567.2636350726798</v>
      </c>
      <c r="AG25" s="38">
        <v>3578.5811881179302</v>
      </c>
      <c r="AH25" s="38">
        <v>3633.59204236602</v>
      </c>
      <c r="AI25" s="38">
        <v>3781.4030361233099</v>
      </c>
      <c r="AJ25" s="38">
        <v>3970.7872883668501</v>
      </c>
      <c r="AK25" s="38">
        <v>4079.1704385715698</v>
      </c>
      <c r="AL25" s="38">
        <v>4011.41830211456</v>
      </c>
      <c r="AM25" s="38">
        <v>4174.2209908354798</v>
      </c>
      <c r="AN25" s="38">
        <v>4057.1470027198902</v>
      </c>
      <c r="AO25" s="38">
        <v>4037.9635560691399</v>
      </c>
      <c r="AP25" s="38">
        <v>4131.7941078595104</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row>
    <row r="26" spans="6:118" ht="20.100000000000001" customHeight="1">
      <c r="F26" s="28" t="s">
        <v>363</v>
      </c>
      <c r="G26" s="29" t="s">
        <v>362</v>
      </c>
      <c r="H26" s="38" t="s">
        <v>156</v>
      </c>
      <c r="I26" s="38" t="s">
        <v>156</v>
      </c>
      <c r="J26" s="38" t="s">
        <v>156</v>
      </c>
      <c r="K26" s="38" t="s">
        <v>156</v>
      </c>
      <c r="L26" s="38" t="s">
        <v>156</v>
      </c>
      <c r="M26" s="38" t="s">
        <v>156</v>
      </c>
      <c r="N26" s="38" t="s">
        <v>156</v>
      </c>
      <c r="O26" s="38" t="s">
        <v>156</v>
      </c>
      <c r="P26" s="38" t="s">
        <v>156</v>
      </c>
      <c r="Q26" s="38" t="s">
        <v>156</v>
      </c>
      <c r="R26" s="38" t="s">
        <v>156</v>
      </c>
      <c r="S26" s="38" t="s">
        <v>156</v>
      </c>
      <c r="T26" s="38" t="s">
        <v>156</v>
      </c>
      <c r="U26" s="38" t="s">
        <v>156</v>
      </c>
      <c r="V26" s="38" t="s">
        <v>156</v>
      </c>
      <c r="W26" s="38">
        <v>2857.1660045712601</v>
      </c>
      <c r="X26" s="38">
        <v>2923.8094616629401</v>
      </c>
      <c r="Y26" s="38">
        <v>3045.91113561667</v>
      </c>
      <c r="Z26" s="38">
        <v>3132.8719687594198</v>
      </c>
      <c r="AA26" s="38">
        <v>3058.4982649540002</v>
      </c>
      <c r="AB26" s="38">
        <v>3332.5875125212501</v>
      </c>
      <c r="AC26" s="38">
        <v>3386.0323979087002</v>
      </c>
      <c r="AD26" s="38">
        <v>3457.5575740101499</v>
      </c>
      <c r="AE26" s="38">
        <v>3488.45481552607</v>
      </c>
      <c r="AF26" s="38">
        <v>3510.1092141531499</v>
      </c>
      <c r="AG26" s="38">
        <v>3545.1924493905899</v>
      </c>
      <c r="AH26" s="38">
        <v>3638.0403393491401</v>
      </c>
      <c r="AI26" s="38">
        <v>3742.16653323737</v>
      </c>
      <c r="AJ26" s="38">
        <v>3928.06354479638</v>
      </c>
      <c r="AK26" s="38">
        <v>4027.4092821354302</v>
      </c>
      <c r="AL26" s="38">
        <v>3909.0413792306299</v>
      </c>
      <c r="AM26" s="38">
        <v>4110.1581550861201</v>
      </c>
      <c r="AN26" s="38">
        <v>4044.4984760677298</v>
      </c>
      <c r="AO26" s="38">
        <v>4035.65407515477</v>
      </c>
      <c r="AP26" s="38">
        <v>4131.6925182676896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row>
    <row r="27" spans="6:118" ht="28.15" customHeight="1">
      <c r="F27" s="28" t="s">
        <v>288</v>
      </c>
      <c r="G27" s="2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row>
    <row r="28" spans="6:118" ht="20.100000000000001" customHeight="1">
      <c r="F28" s="28" t="s">
        <v>364</v>
      </c>
      <c r="G28" s="29" t="s">
        <v>141</v>
      </c>
      <c r="H28" s="46" t="s">
        <v>156</v>
      </c>
      <c r="I28" s="46">
        <v>52.1</v>
      </c>
      <c r="J28" s="46">
        <v>40.801886699999997</v>
      </c>
      <c r="K28" s="46">
        <v>38.679245199999997</v>
      </c>
      <c r="L28" s="46">
        <v>38.443396200000002</v>
      </c>
      <c r="M28" s="46">
        <v>40.3301886</v>
      </c>
      <c r="N28" s="46">
        <v>42.688679200000003</v>
      </c>
      <c r="O28" s="46">
        <v>41.863207500000001</v>
      </c>
      <c r="P28" s="46">
        <v>40.448113200000002</v>
      </c>
      <c r="Q28" s="46">
        <v>36.320754700000002</v>
      </c>
      <c r="R28" s="46">
        <v>42.570754700000002</v>
      </c>
      <c r="S28" s="46">
        <v>43.514150899999997</v>
      </c>
      <c r="T28" s="46">
        <v>36.5</v>
      </c>
      <c r="U28" s="46">
        <v>41.687406699999997</v>
      </c>
      <c r="V28" s="46">
        <v>47.380710059999998</v>
      </c>
      <c r="W28" s="46">
        <v>48.561159330000002</v>
      </c>
      <c r="X28" s="46">
        <v>46.781640899999999</v>
      </c>
      <c r="Y28" s="46">
        <v>48.682624140000001</v>
      </c>
      <c r="Z28" s="46">
        <v>51.714527310000001</v>
      </c>
      <c r="AA28" s="46">
        <v>59.873896440000003</v>
      </c>
      <c r="AB28" s="46">
        <v>63.283166010000002</v>
      </c>
      <c r="AC28" s="46">
        <v>63.2932331454058</v>
      </c>
      <c r="AD28" s="46">
        <v>67.914527483900599</v>
      </c>
      <c r="AE28" s="46">
        <v>70.015593354884601</v>
      </c>
      <c r="AF28" s="46">
        <v>65.965481452754702</v>
      </c>
      <c r="AG28" s="46">
        <v>71.628217471487204</v>
      </c>
      <c r="AH28" s="46">
        <v>73.5260909147934</v>
      </c>
      <c r="AI28" s="46">
        <v>69.013866759309593</v>
      </c>
      <c r="AJ28" s="46">
        <v>61.826527257504097</v>
      </c>
      <c r="AK28" s="46">
        <v>62.614949314114298</v>
      </c>
      <c r="AL28" s="46">
        <v>54.865812091274499</v>
      </c>
      <c r="AM28" s="46">
        <v>55.026654186522798</v>
      </c>
      <c r="AN28" s="46">
        <v>58.442260918430101</v>
      </c>
      <c r="AO28" s="46">
        <v>64.637913569625098</v>
      </c>
      <c r="AP28" s="46">
        <v>69.604557210049805</v>
      </c>
      <c r="AQ28" s="46"/>
      <c r="AR28" s="46"/>
      <c r="AS28" s="46"/>
      <c r="AT28" s="46"/>
      <c r="AU28" s="46"/>
      <c r="AV28" s="46"/>
      <c r="AW28" s="46"/>
      <c r="AX28" s="46"/>
      <c r="AY28" s="46"/>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row>
    <row r="29" spans="6:118" ht="20.100000000000001" customHeight="1">
      <c r="F29" s="28" t="s">
        <v>359</v>
      </c>
      <c r="G29" s="29" t="s">
        <v>141</v>
      </c>
      <c r="H29" s="46" t="s">
        <v>156</v>
      </c>
      <c r="I29" s="46">
        <v>65.22</v>
      </c>
      <c r="J29" s="46">
        <v>67.45</v>
      </c>
      <c r="K29" s="46">
        <v>68.900000000000006</v>
      </c>
      <c r="L29" s="46">
        <v>67.099999999999994</v>
      </c>
      <c r="M29" s="46">
        <v>72.400000000000006</v>
      </c>
      <c r="N29" s="46">
        <v>71.3</v>
      </c>
      <c r="O29" s="46">
        <v>75.2</v>
      </c>
      <c r="P29" s="46">
        <v>75.5</v>
      </c>
      <c r="Q29" s="46">
        <v>75.8</v>
      </c>
      <c r="R29" s="46">
        <v>75.400000000000006</v>
      </c>
      <c r="S29" s="46">
        <v>75</v>
      </c>
      <c r="T29" s="46">
        <v>77.5</v>
      </c>
      <c r="U29" s="46">
        <v>77.827016</v>
      </c>
      <c r="V29" s="46">
        <v>78.5</v>
      </c>
      <c r="W29" s="46">
        <v>78.818114531064793</v>
      </c>
      <c r="X29" s="46">
        <v>77.217812531999996</v>
      </c>
      <c r="Y29" s="46">
        <v>77.692250525999995</v>
      </c>
      <c r="Z29" s="46">
        <v>76.20008181</v>
      </c>
      <c r="AA29" s="46">
        <v>77.547546672281996</v>
      </c>
      <c r="AB29" s="46">
        <v>81.800468824007993</v>
      </c>
      <c r="AC29" s="46">
        <v>82.202689449293999</v>
      </c>
      <c r="AD29" s="46">
        <v>72.972102942378001</v>
      </c>
      <c r="AE29" s="46">
        <v>69.944421264186005</v>
      </c>
      <c r="AF29" s="46">
        <v>73.059770479044005</v>
      </c>
      <c r="AG29" s="46">
        <v>76.256147805347993</v>
      </c>
      <c r="AH29" s="46">
        <v>74.876913942000002</v>
      </c>
      <c r="AI29" s="46">
        <v>80.946190160437993</v>
      </c>
      <c r="AJ29" s="46">
        <v>85.337988486502496</v>
      </c>
      <c r="AK29" s="46">
        <v>83.792744966259704</v>
      </c>
      <c r="AL29" s="46">
        <v>90.555642175552293</v>
      </c>
      <c r="AM29" s="46">
        <v>73.915815368360995</v>
      </c>
      <c r="AN29" s="46">
        <v>79.525506931679999</v>
      </c>
      <c r="AO29" s="46">
        <v>87.7155504288</v>
      </c>
      <c r="AP29" s="46">
        <v>95.216988520320001</v>
      </c>
      <c r="AQ29" s="46"/>
      <c r="AR29" s="46"/>
      <c r="AS29" s="46"/>
      <c r="AT29" s="46"/>
      <c r="AU29" s="46"/>
      <c r="AV29" s="46"/>
      <c r="AW29" s="46"/>
      <c r="AX29" s="46"/>
      <c r="AY29" s="46"/>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row>
    <row r="30" spans="6:118" ht="34.15" customHeight="1">
      <c r="F30" s="35" t="s">
        <v>365</v>
      </c>
      <c r="G30" s="2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row>
    <row r="31" spans="6:118" ht="20.100000000000001" customHeight="1">
      <c r="F31" s="28" t="s">
        <v>366</v>
      </c>
      <c r="G31" s="29" t="s">
        <v>141</v>
      </c>
      <c r="H31" s="38">
        <v>116927.738</v>
      </c>
      <c r="I31" s="38">
        <v>116042.791</v>
      </c>
      <c r="J31" s="38">
        <v>115280.117</v>
      </c>
      <c r="K31" s="38">
        <v>116858.742</v>
      </c>
      <c r="L31" s="38">
        <v>117698.349</v>
      </c>
      <c r="M31" s="38">
        <v>118194.356</v>
      </c>
      <c r="N31" s="38">
        <v>123680.943</v>
      </c>
      <c r="O31" s="38">
        <v>121993.717</v>
      </c>
      <c r="P31" s="38">
        <v>123394.33</v>
      </c>
      <c r="Q31" s="38">
        <v>129821.96</v>
      </c>
      <c r="R31" s="38">
        <v>138890.56200000001</v>
      </c>
      <c r="S31" s="38">
        <v>138914.25700000001</v>
      </c>
      <c r="T31" s="38">
        <v>147160.592</v>
      </c>
      <c r="U31" s="38">
        <v>158287.394</v>
      </c>
      <c r="V31" s="38">
        <v>168178.391</v>
      </c>
      <c r="W31" s="38">
        <v>176806.94699999999</v>
      </c>
      <c r="X31" s="38">
        <v>190538.921</v>
      </c>
      <c r="Y31" s="38">
        <v>210177.06297</v>
      </c>
      <c r="Z31" s="38">
        <v>216934.04647</v>
      </c>
      <c r="AA31" s="38">
        <v>197977.97521999999</v>
      </c>
      <c r="AB31" s="38">
        <v>228850.859</v>
      </c>
      <c r="AC31" s="38">
        <v>249042.45139999999</v>
      </c>
      <c r="AD31" s="38">
        <v>257684.75967</v>
      </c>
      <c r="AE31" s="38">
        <v>296808.45007800002</v>
      </c>
      <c r="AF31" s="38">
        <v>254099.06752000001</v>
      </c>
      <c r="AG31" s="38">
        <v>265803.94800999999</v>
      </c>
      <c r="AH31" s="38">
        <v>264938.42499999999</v>
      </c>
      <c r="AI31" s="38">
        <v>298139.74400000001</v>
      </c>
      <c r="AJ31" s="38">
        <v>332455.587</v>
      </c>
      <c r="AK31" s="38">
        <v>358542.54426599998</v>
      </c>
      <c r="AL31" s="38">
        <v>376991.10789699998</v>
      </c>
      <c r="AM31" s="38">
        <v>368002.75254999998</v>
      </c>
      <c r="AN31" s="38">
        <v>385394.47385549999</v>
      </c>
      <c r="AO31" s="38">
        <v>397655.05262999993</v>
      </c>
      <c r="AP31" s="38">
        <v>401872.91467389994</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row>
    <row r="32" spans="6:118" ht="20.100000000000001" customHeight="1">
      <c r="F32" s="28" t="s">
        <v>367</v>
      </c>
      <c r="G32" s="29" t="s">
        <v>141</v>
      </c>
      <c r="H32" s="38">
        <v>41440.258000000002</v>
      </c>
      <c r="I32" s="38">
        <v>41588.879999999997</v>
      </c>
      <c r="J32" s="38">
        <v>38778.942000000003</v>
      </c>
      <c r="K32" s="38">
        <v>42170.23</v>
      </c>
      <c r="L32" s="38">
        <v>41750.533000000003</v>
      </c>
      <c r="M32" s="38">
        <v>44029.110999999997</v>
      </c>
      <c r="N32" s="38">
        <v>45237.355000000003</v>
      </c>
      <c r="O32" s="38">
        <v>45398.866999999998</v>
      </c>
      <c r="P32" s="38">
        <v>48682.66</v>
      </c>
      <c r="Q32" s="38">
        <v>50385.684000000001</v>
      </c>
      <c r="R32" s="38">
        <v>52548.137999999999</v>
      </c>
      <c r="S32" s="38">
        <v>51955.358999999997</v>
      </c>
      <c r="T32" s="38">
        <v>55051.855000000003</v>
      </c>
      <c r="U32" s="38">
        <v>58440.34</v>
      </c>
      <c r="V32" s="38">
        <v>61591.934990000002</v>
      </c>
      <c r="W32" s="38">
        <v>64450.205999999998</v>
      </c>
      <c r="X32" s="38">
        <v>71794.793000000005</v>
      </c>
      <c r="Y32" s="38">
        <v>79413.86</v>
      </c>
      <c r="Z32" s="38">
        <v>83958.044999999998</v>
      </c>
      <c r="AA32" s="38">
        <v>78092.653000000006</v>
      </c>
      <c r="AB32" s="38">
        <v>87991.043999999994</v>
      </c>
      <c r="AC32" s="38">
        <v>96597.473809999996</v>
      </c>
      <c r="AD32" s="38">
        <v>99861.7452547875</v>
      </c>
      <c r="AE32" s="38">
        <v>105640.26321999999</v>
      </c>
      <c r="AF32" s="38">
        <v>107577.595</v>
      </c>
      <c r="AG32" s="38">
        <v>114967.18</v>
      </c>
      <c r="AH32" s="38">
        <v>115241.825710573</v>
      </c>
      <c r="AI32" s="38">
        <v>118778.77099999999</v>
      </c>
      <c r="AJ32" s="38">
        <v>119143</v>
      </c>
      <c r="AK32" s="38">
        <v>129896.904215287</v>
      </c>
      <c r="AL32" s="38">
        <v>133582.556721</v>
      </c>
      <c r="AM32" s="38">
        <v>141730.14257</v>
      </c>
      <c r="AN32" s="38">
        <v>142711.24823299999</v>
      </c>
      <c r="AO32" s="38">
        <v>139524.84297900001</v>
      </c>
      <c r="AP32" s="38">
        <v>141502.84938500001</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row>
    <row r="33" spans="3:118" ht="28.15" customHeight="1">
      <c r="F33" s="28" t="s">
        <v>139</v>
      </c>
      <c r="G33" s="2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row>
    <row r="34" spans="3:118" ht="20.100000000000001" customHeight="1">
      <c r="F34" s="28" t="s">
        <v>73</v>
      </c>
      <c r="G34" s="29" t="s">
        <v>141</v>
      </c>
      <c r="H34" s="38">
        <v>19514</v>
      </c>
      <c r="I34" s="38">
        <v>19650</v>
      </c>
      <c r="J34" s="38">
        <v>19455</v>
      </c>
      <c r="K34" s="38">
        <v>19724</v>
      </c>
      <c r="L34" s="38">
        <v>19147</v>
      </c>
      <c r="M34" s="38">
        <v>19610</v>
      </c>
      <c r="N34" s="38">
        <v>20859</v>
      </c>
      <c r="O34" s="38">
        <v>21807</v>
      </c>
      <c r="P34" s="38">
        <v>22721</v>
      </c>
      <c r="Q34" s="38">
        <v>23721</v>
      </c>
      <c r="R34" s="38">
        <v>24657</v>
      </c>
      <c r="S34" s="38">
        <v>24510</v>
      </c>
      <c r="T34" s="38">
        <v>26156</v>
      </c>
      <c r="U34" s="38">
        <v>27986</v>
      </c>
      <c r="V34" s="38">
        <v>29857</v>
      </c>
      <c r="W34" s="38">
        <v>31905</v>
      </c>
      <c r="X34" s="38">
        <v>33938</v>
      </c>
      <c r="Y34" s="38">
        <v>38132</v>
      </c>
      <c r="Z34" s="38">
        <v>39971</v>
      </c>
      <c r="AA34" s="38">
        <v>37706</v>
      </c>
      <c r="AB34" s="38">
        <v>42353</v>
      </c>
      <c r="AC34" s="38">
        <v>46275</v>
      </c>
      <c r="AD34" s="38">
        <v>49167</v>
      </c>
      <c r="AE34" s="38">
        <v>52291</v>
      </c>
      <c r="AF34" s="38">
        <v>53927</v>
      </c>
      <c r="AG34" s="38">
        <v>57890</v>
      </c>
      <c r="AH34" s="38">
        <v>58158.052000000003</v>
      </c>
      <c r="AI34" s="38">
        <v>63405.24</v>
      </c>
      <c r="AJ34" s="38">
        <v>64408.156338558503</v>
      </c>
      <c r="AK34" s="38">
        <v>63174.675999999999</v>
      </c>
      <c r="AL34" s="38">
        <v>66366.737999999998</v>
      </c>
      <c r="AM34" s="38">
        <v>67118.847919096006</v>
      </c>
      <c r="AN34" s="38">
        <v>68391.614936835103</v>
      </c>
      <c r="AO34" s="38">
        <v>70160.990730000005</v>
      </c>
      <c r="AP34" s="38">
        <v>71926.306555368996</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row>
    <row r="35" spans="3:118" ht="20.100000000000001" customHeight="1">
      <c r="F35" s="28" t="s">
        <v>359</v>
      </c>
      <c r="G35" s="29" t="s">
        <v>141</v>
      </c>
      <c r="H35" s="38">
        <v>17403.154999999999</v>
      </c>
      <c r="I35" s="38">
        <v>17429.154999999999</v>
      </c>
      <c r="J35" s="38">
        <v>18487.154999999999</v>
      </c>
      <c r="K35" s="38">
        <v>18450.154999999999</v>
      </c>
      <c r="L35" s="38">
        <v>19877.154999999999</v>
      </c>
      <c r="M35" s="38">
        <v>20495.738000000001</v>
      </c>
      <c r="N35" s="38">
        <v>20785.562000000002</v>
      </c>
      <c r="O35" s="38">
        <v>21514.172999999999</v>
      </c>
      <c r="P35" s="38">
        <v>21893.317999999999</v>
      </c>
      <c r="Q35" s="38">
        <v>23251.313999999998</v>
      </c>
      <c r="R35" s="38">
        <v>25004.077000000001</v>
      </c>
      <c r="S35" s="38">
        <v>23648.601999999999</v>
      </c>
      <c r="T35" s="38">
        <v>25522.491000000002</v>
      </c>
      <c r="U35" s="38">
        <v>27578.769</v>
      </c>
      <c r="V35" s="38">
        <v>30008.491999999998</v>
      </c>
      <c r="W35" s="38">
        <v>31640.348000000002</v>
      </c>
      <c r="X35" s="38">
        <v>33942.555999999997</v>
      </c>
      <c r="Y35" s="38">
        <v>37402.79</v>
      </c>
      <c r="Z35" s="38">
        <v>37018.54</v>
      </c>
      <c r="AA35" s="38">
        <v>34808.01</v>
      </c>
      <c r="AB35" s="38">
        <v>40446.091999999997</v>
      </c>
      <c r="AC35" s="38">
        <v>44908.548999999999</v>
      </c>
      <c r="AD35" s="38">
        <v>49280.557000000001</v>
      </c>
      <c r="AE35" s="38">
        <v>46546.61</v>
      </c>
      <c r="AF35" s="38">
        <v>54045.732000000004</v>
      </c>
      <c r="AG35" s="38">
        <v>57391.896000000001</v>
      </c>
      <c r="AH35" s="38">
        <v>58984.451000000001</v>
      </c>
      <c r="AI35" s="38">
        <v>63153.892999999996</v>
      </c>
      <c r="AJ35" s="38">
        <v>66028.2546740283</v>
      </c>
      <c r="AK35" s="38">
        <v>63224.497745454501</v>
      </c>
      <c r="AL35" s="38">
        <v>64784.775000000001</v>
      </c>
      <c r="AM35" s="38">
        <v>68466.823999999993</v>
      </c>
      <c r="AN35" s="38">
        <v>68049.506999999998</v>
      </c>
      <c r="AO35" s="38">
        <v>69342.845000000001</v>
      </c>
      <c r="AP35" s="38">
        <v>71628</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row>
    <row r="36" spans="3:118" ht="28.15" customHeight="1">
      <c r="F36" s="28" t="s">
        <v>291</v>
      </c>
      <c r="G36" s="29"/>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row>
    <row r="37" spans="3:118" ht="20.25" customHeight="1">
      <c r="F37" s="28" t="s">
        <v>368</v>
      </c>
      <c r="G37" s="29" t="s">
        <v>145</v>
      </c>
      <c r="H37" s="38">
        <v>2171.2060000000001</v>
      </c>
      <c r="I37" s="38">
        <v>2194.866</v>
      </c>
      <c r="J37" s="38">
        <v>2269.9459999999999</v>
      </c>
      <c r="K37" s="38">
        <v>2324.4699999999998</v>
      </c>
      <c r="L37" s="38">
        <v>2343.2440000000001</v>
      </c>
      <c r="M37" s="38">
        <v>2329.8739999999998</v>
      </c>
      <c r="N37" s="38">
        <v>2410.5909999999999</v>
      </c>
      <c r="O37" s="38">
        <v>2527.5219999999999</v>
      </c>
      <c r="P37" s="38">
        <v>2574.096</v>
      </c>
      <c r="Q37" s="38">
        <v>2602.5369999999998</v>
      </c>
      <c r="R37" s="38">
        <v>2620.44</v>
      </c>
      <c r="S37" s="38">
        <v>2645.7</v>
      </c>
      <c r="T37" s="38">
        <v>2664.991</v>
      </c>
      <c r="U37" s="38">
        <v>2670.5889999999999</v>
      </c>
      <c r="V37" s="38">
        <v>2544.0059999999999</v>
      </c>
      <c r="W37" s="38">
        <v>2601.471</v>
      </c>
      <c r="X37" s="38">
        <v>2536.4349999999999</v>
      </c>
      <c r="Y37" s="38">
        <v>2538.2080000000001</v>
      </c>
      <c r="Z37" s="38">
        <v>2466.5749999999998</v>
      </c>
      <c r="AA37" s="38">
        <v>2651.2310000000002</v>
      </c>
      <c r="AB37" s="38">
        <v>2754.4651014710698</v>
      </c>
      <c r="AC37" s="38">
        <v>2876.8619230876602</v>
      </c>
      <c r="AD37" s="38">
        <v>2957.2012943324598</v>
      </c>
      <c r="AE37" s="38">
        <v>3166.7669697207598</v>
      </c>
      <c r="AF37" s="38">
        <v>3270.4950636898202</v>
      </c>
      <c r="AG37" s="38">
        <v>3361.3102920361098</v>
      </c>
      <c r="AH37" s="38">
        <v>3509.5605682017699</v>
      </c>
      <c r="AI37" s="38">
        <v>3573.0893200956498</v>
      </c>
      <c r="AJ37" s="38">
        <v>3655.1489741452001</v>
      </c>
      <c r="AK37" s="38">
        <v>3594.4258303555398</v>
      </c>
      <c r="AL37" s="38">
        <v>3484.0242997290202</v>
      </c>
      <c r="AM37" s="38">
        <v>3572.8050399374301</v>
      </c>
      <c r="AN37" s="38">
        <v>3631.7094613058398</v>
      </c>
      <c r="AO37" s="38">
        <v>3644.0746319821301</v>
      </c>
      <c r="AP37" s="38">
        <v>3661.23316686404</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row>
    <row r="38" spans="3:118" ht="20.100000000000001" customHeight="1">
      <c r="F38" s="28" t="s">
        <v>369</v>
      </c>
      <c r="G38" s="29" t="s">
        <v>145</v>
      </c>
      <c r="H38" s="38">
        <v>2724.71</v>
      </c>
      <c r="I38" s="38">
        <v>3026.4290000000001</v>
      </c>
      <c r="J38" s="38">
        <v>2884.8090000000002</v>
      </c>
      <c r="K38" s="38">
        <v>2766.3760000000002</v>
      </c>
      <c r="L38" s="38">
        <v>3162.902</v>
      </c>
      <c r="M38" s="38">
        <v>3446.7779999999998</v>
      </c>
      <c r="N38" s="38">
        <v>3201.683</v>
      </c>
      <c r="O38" s="38">
        <v>3843.636</v>
      </c>
      <c r="P38" s="38">
        <v>3467.837</v>
      </c>
      <c r="Q38" s="38">
        <v>3440.1619999999998</v>
      </c>
      <c r="R38" s="38">
        <v>3411.15</v>
      </c>
      <c r="S38" s="38">
        <v>3247.5770000000002</v>
      </c>
      <c r="T38" s="38">
        <v>2852.9789999999998</v>
      </c>
      <c r="U38" s="38">
        <v>2613.2530000000002</v>
      </c>
      <c r="V38" s="38">
        <v>3094.5450000000001</v>
      </c>
      <c r="W38" s="38">
        <v>3168.8220000000001</v>
      </c>
      <c r="X38" s="38">
        <v>3143.0140000000001</v>
      </c>
      <c r="Y38" s="38">
        <v>3160.3359999999998</v>
      </c>
      <c r="Z38" s="38">
        <v>3831.8330000000001</v>
      </c>
      <c r="AA38" s="38">
        <v>3715.5230000000001</v>
      </c>
      <c r="AB38" s="38">
        <v>4171.16699701584</v>
      </c>
      <c r="AC38" s="38">
        <v>4753.1079659522502</v>
      </c>
      <c r="AD38" s="38">
        <v>4683.7541752863699</v>
      </c>
      <c r="AE38" s="38">
        <v>4513.7423254421101</v>
      </c>
      <c r="AF38" s="38">
        <v>4426.0760118566604</v>
      </c>
      <c r="AG38" s="38">
        <v>4368.4551934640704</v>
      </c>
      <c r="AH38" s="38">
        <v>4391.3082103127499</v>
      </c>
      <c r="AI38" s="38">
        <v>4278.2283091546797</v>
      </c>
      <c r="AJ38" s="38">
        <v>4454.3567127959604</v>
      </c>
      <c r="AK38" s="38">
        <v>4358.3248500381696</v>
      </c>
      <c r="AL38" s="38">
        <v>3682.5538382924301</v>
      </c>
      <c r="AM38" s="38">
        <v>4009.5993997816499</v>
      </c>
      <c r="AN38" s="38">
        <v>4702.6013091714603</v>
      </c>
      <c r="AO38" s="38">
        <v>4492.4821392183503</v>
      </c>
      <c r="AP38" s="38">
        <v>4547.5369172661804</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row>
    <row r="39" spans="3:118" ht="20.100000000000001" customHeight="1">
      <c r="F39" s="28" t="s">
        <v>370</v>
      </c>
      <c r="G39" s="29" t="s">
        <v>145</v>
      </c>
      <c r="H39" s="38">
        <v>2546.1880000000001</v>
      </c>
      <c r="I39" s="38">
        <v>2705.0450000000001</v>
      </c>
      <c r="J39" s="38">
        <v>3092.826</v>
      </c>
      <c r="K39" s="38">
        <v>2900.116</v>
      </c>
      <c r="L39" s="38">
        <v>2991.1120000000001</v>
      </c>
      <c r="M39" s="38">
        <v>3177.5880000000002</v>
      </c>
      <c r="N39" s="38">
        <v>3215.723</v>
      </c>
      <c r="O39" s="38">
        <v>3712.55</v>
      </c>
      <c r="P39" s="38">
        <v>3562.79</v>
      </c>
      <c r="Q39" s="38">
        <v>3552.277</v>
      </c>
      <c r="R39" s="38">
        <v>3666.74</v>
      </c>
      <c r="S39" s="38">
        <v>3380.6129999999998</v>
      </c>
      <c r="T39" s="38">
        <v>3029.43</v>
      </c>
      <c r="U39" s="38">
        <v>2882.527</v>
      </c>
      <c r="V39" s="38">
        <v>3078.3159999999998</v>
      </c>
      <c r="W39" s="38">
        <v>3202.1190000000001</v>
      </c>
      <c r="X39" s="38">
        <v>2818.777</v>
      </c>
      <c r="Y39" s="38">
        <v>2953.4589999999998</v>
      </c>
      <c r="Z39" s="38">
        <v>2822.1439999999998</v>
      </c>
      <c r="AA39" s="38">
        <v>2281.8440000000001</v>
      </c>
      <c r="AB39" s="38">
        <v>2505.61050732492</v>
      </c>
      <c r="AC39" s="38">
        <v>2525.5060468199299</v>
      </c>
      <c r="AD39" s="38">
        <v>2523.14033542881</v>
      </c>
      <c r="AE39" s="38">
        <v>3091.0638287581801</v>
      </c>
      <c r="AF39" s="38">
        <v>2892.7674523165902</v>
      </c>
      <c r="AG39" s="38">
        <v>2810.91368270988</v>
      </c>
      <c r="AH39" s="38">
        <v>2341.7635526916201</v>
      </c>
      <c r="AI39" s="38">
        <v>2590.0550692124698</v>
      </c>
      <c r="AJ39" s="38">
        <v>2624.8101392307999</v>
      </c>
      <c r="AK39" s="38">
        <v>2478.0408490838699</v>
      </c>
      <c r="AL39" s="38">
        <v>1632.72847288975</v>
      </c>
      <c r="AM39" s="38">
        <v>2567.9722054283502</v>
      </c>
      <c r="AN39" s="38">
        <v>2510.05275924023</v>
      </c>
      <c r="AO39" s="38">
        <v>2496.1225148687599</v>
      </c>
      <c r="AP39" s="38">
        <v>2329.5900161836798</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row>
    <row r="40" spans="3:118" ht="28.15" customHeight="1">
      <c r="F40" s="28" t="s">
        <v>371</v>
      </c>
      <c r="G40" s="29" t="s">
        <v>159</v>
      </c>
      <c r="H40" s="36">
        <v>980.62</v>
      </c>
      <c r="I40" s="36">
        <v>952.05</v>
      </c>
      <c r="J40" s="36">
        <v>907.75</v>
      </c>
      <c r="K40" s="36">
        <v>944.30881899999997</v>
      </c>
      <c r="L40" s="36">
        <v>967.81066499999997</v>
      </c>
      <c r="M40" s="36">
        <v>918.55799999999999</v>
      </c>
      <c r="N40" s="36">
        <v>897.98299999999995</v>
      </c>
      <c r="O40" s="36">
        <v>924.38599999999997</v>
      </c>
      <c r="P40" s="36">
        <v>906.57600000000002</v>
      </c>
      <c r="Q40" s="36">
        <v>884.56500000000005</v>
      </c>
      <c r="R40" s="36">
        <v>959.4</v>
      </c>
      <c r="S40" s="36">
        <v>930.3</v>
      </c>
      <c r="T40" s="36">
        <v>986.5</v>
      </c>
      <c r="U40" s="36">
        <v>1159.7</v>
      </c>
      <c r="V40" s="36">
        <v>1250.2</v>
      </c>
      <c r="W40" s="36">
        <v>1376.6861666140501</v>
      </c>
      <c r="X40" s="36">
        <v>1478.4603309108099</v>
      </c>
      <c r="Y40" s="36">
        <v>1521.5746799999999</v>
      </c>
      <c r="Z40" s="36">
        <v>1615.0538770000001</v>
      </c>
      <c r="AA40" s="36">
        <v>1589.3187499999999</v>
      </c>
      <c r="AB40" s="36">
        <v>1790.0282549999999</v>
      </c>
      <c r="AC40" s="36">
        <v>1911.713227</v>
      </c>
      <c r="AD40" s="36">
        <v>1937.078162</v>
      </c>
      <c r="AE40" s="36">
        <v>2075.3262129999998</v>
      </c>
      <c r="AF40" s="36">
        <v>2241.452569</v>
      </c>
      <c r="AG40" s="36">
        <v>2218.3556440000002</v>
      </c>
      <c r="AH40" s="36">
        <v>2283.3654940000001</v>
      </c>
      <c r="AI40" s="36">
        <v>2374.2631590000001</v>
      </c>
      <c r="AJ40" s="36">
        <v>2354.5130840000002</v>
      </c>
      <c r="AK40" s="36">
        <v>2381.6445480000002</v>
      </c>
      <c r="AL40" s="36">
        <v>2338.3861919999999</v>
      </c>
      <c r="AM40" s="36">
        <v>2429.0821415712699</v>
      </c>
      <c r="AN40" s="36">
        <v>2410.7286345775001</v>
      </c>
      <c r="AO40" s="36">
        <v>2409.8976340959998</v>
      </c>
      <c r="AP40" s="38" t="s">
        <v>156</v>
      </c>
      <c r="AQ40" s="36"/>
      <c r="AR40" s="36"/>
      <c r="AS40" s="36"/>
      <c r="AT40" s="36"/>
      <c r="AU40" s="36"/>
      <c r="AV40" s="36"/>
      <c r="AW40" s="36"/>
      <c r="AX40" s="36"/>
      <c r="AY40" s="36"/>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row>
    <row r="41" spans="3:118" ht="19.5" customHeight="1">
      <c r="F41" s="37" t="s">
        <v>372</v>
      </c>
      <c r="G41" s="29" t="s">
        <v>159</v>
      </c>
      <c r="H41" s="38">
        <v>397.1</v>
      </c>
      <c r="I41" s="38">
        <v>398.9</v>
      </c>
      <c r="J41" s="38">
        <v>334</v>
      </c>
      <c r="K41" s="38">
        <v>354</v>
      </c>
      <c r="L41" s="38">
        <v>383</v>
      </c>
      <c r="M41" s="38">
        <v>459.78199999999998</v>
      </c>
      <c r="N41" s="38">
        <v>442.654</v>
      </c>
      <c r="O41" s="38">
        <v>473.83699999999999</v>
      </c>
      <c r="P41" s="38">
        <v>453.93700000000001</v>
      </c>
      <c r="Q41" s="38">
        <v>437.63</v>
      </c>
      <c r="R41" s="38">
        <v>499.03399999999999</v>
      </c>
      <c r="S41" s="38">
        <v>493.28</v>
      </c>
      <c r="T41" s="38">
        <v>541.08299999999997</v>
      </c>
      <c r="U41" s="38">
        <v>590.01599999999996</v>
      </c>
      <c r="V41" s="38">
        <v>674.25870899999995</v>
      </c>
      <c r="W41" s="38">
        <v>753.75630799999999</v>
      </c>
      <c r="X41" s="38">
        <v>787.41485699999998</v>
      </c>
      <c r="Y41" s="38">
        <v>861.53834700000004</v>
      </c>
      <c r="Z41" s="38">
        <v>912.18341099999998</v>
      </c>
      <c r="AA41" s="38">
        <v>958.14715200000001</v>
      </c>
      <c r="AB41" s="38">
        <v>1123.63171018</v>
      </c>
      <c r="AC41" s="38">
        <v>1152.1271939999999</v>
      </c>
      <c r="AD41" s="38">
        <v>1214.6935140000001</v>
      </c>
      <c r="AE41" s="38">
        <v>1342.229566</v>
      </c>
      <c r="AF41" s="38">
        <v>1488.471524</v>
      </c>
      <c r="AG41" s="38">
        <v>1511.9845319999999</v>
      </c>
      <c r="AH41" s="38">
        <v>1591.623239</v>
      </c>
      <c r="AI41" s="38">
        <v>1646.263817</v>
      </c>
      <c r="AJ41" s="38">
        <v>1667.333721</v>
      </c>
      <c r="AK41" s="38">
        <v>1603.9048660000001</v>
      </c>
      <c r="AL41" s="38">
        <v>1656.151065</v>
      </c>
      <c r="AM41" s="38">
        <v>1625.82444346071</v>
      </c>
      <c r="AN41" s="38">
        <v>1587.341369</v>
      </c>
      <c r="AO41" s="38">
        <v>1711.2826339999999</v>
      </c>
      <c r="AP41" s="38" t="s">
        <v>156</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row>
    <row r="42" spans="3:118" ht="16.5" customHeight="1">
      <c r="F42" s="37" t="s">
        <v>373</v>
      </c>
      <c r="G42" s="29" t="s">
        <v>159</v>
      </c>
      <c r="H42" s="38">
        <v>398.7</v>
      </c>
      <c r="I42" s="38">
        <v>393.54899999999998</v>
      </c>
      <c r="J42" s="38">
        <v>371.87900000000002</v>
      </c>
      <c r="K42" s="38">
        <v>390.1</v>
      </c>
      <c r="L42" s="38">
        <v>417.2</v>
      </c>
      <c r="M42" s="38">
        <v>455.11599999999999</v>
      </c>
      <c r="N42" s="38">
        <v>444.19400000000002</v>
      </c>
      <c r="O42" s="38">
        <v>476.25299999999999</v>
      </c>
      <c r="P42" s="38">
        <v>471.48500000000001</v>
      </c>
      <c r="Q42" s="38">
        <v>443.55200000000002</v>
      </c>
      <c r="R42" s="38">
        <v>510.78300000000002</v>
      </c>
      <c r="S42" s="38">
        <v>506.71499999999997</v>
      </c>
      <c r="T42" s="38">
        <v>531.29600000000005</v>
      </c>
      <c r="U42" s="38">
        <v>583.02099999999996</v>
      </c>
      <c r="V42" s="38">
        <v>672.17200000000003</v>
      </c>
      <c r="W42" s="38">
        <v>754.06100000000004</v>
      </c>
      <c r="X42" s="38">
        <v>804.20399999999995</v>
      </c>
      <c r="Y42" s="38">
        <v>853.23151800000005</v>
      </c>
      <c r="Z42" s="38">
        <v>922.30885699999999</v>
      </c>
      <c r="AA42" s="38">
        <v>974.81783600000006</v>
      </c>
      <c r="AB42" s="38">
        <v>1071.801669794</v>
      </c>
      <c r="AC42" s="38">
        <v>1140.385237</v>
      </c>
      <c r="AD42" s="38">
        <v>1206.333852</v>
      </c>
      <c r="AE42" s="38">
        <v>1276.1953390000001</v>
      </c>
      <c r="AF42" s="38">
        <v>1435.34061</v>
      </c>
      <c r="AG42" s="38">
        <v>1465.070931</v>
      </c>
      <c r="AH42" s="38">
        <v>1528.125033</v>
      </c>
      <c r="AI42" s="38">
        <v>1575.799117</v>
      </c>
      <c r="AJ42" s="38">
        <v>1586.3786829999999</v>
      </c>
      <c r="AK42" s="38">
        <v>1583.8815950000001</v>
      </c>
      <c r="AL42" s="38">
        <v>1622.6539</v>
      </c>
      <c r="AM42" s="38">
        <v>1590.3434395867</v>
      </c>
      <c r="AN42" s="38">
        <v>1560.1616429999999</v>
      </c>
      <c r="AO42" s="38">
        <v>1638.2680789999999</v>
      </c>
      <c r="AP42" s="38" t="s">
        <v>156</v>
      </c>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row>
    <row r="43" spans="3:118" ht="20.100000000000001" customHeight="1">
      <c r="C43" s="24" t="s">
        <v>218</v>
      </c>
      <c r="F43" s="37" t="s">
        <v>374</v>
      </c>
      <c r="G43" s="29" t="s">
        <v>159</v>
      </c>
      <c r="H43" s="38">
        <f t="shared" ref="H43:AD43" si="5">AVERAGE(H41:H42)</f>
        <v>397.9</v>
      </c>
      <c r="I43" s="38">
        <f t="shared" si="5"/>
        <v>396.22449999999998</v>
      </c>
      <c r="J43" s="38">
        <f t="shared" si="5"/>
        <v>352.93950000000001</v>
      </c>
      <c r="K43" s="38">
        <f t="shared" si="5"/>
        <v>372.05</v>
      </c>
      <c r="L43" s="38">
        <f t="shared" si="5"/>
        <v>400.1</v>
      </c>
      <c r="M43" s="38">
        <f t="shared" si="5"/>
        <v>457.44899999999996</v>
      </c>
      <c r="N43" s="38">
        <f t="shared" si="5"/>
        <v>443.42399999999998</v>
      </c>
      <c r="O43" s="38">
        <f t="shared" si="5"/>
        <v>475.04499999999996</v>
      </c>
      <c r="P43" s="38">
        <f t="shared" si="5"/>
        <v>462.71100000000001</v>
      </c>
      <c r="Q43" s="38">
        <f t="shared" si="5"/>
        <v>440.59100000000001</v>
      </c>
      <c r="R43" s="38">
        <f t="shared" si="5"/>
        <v>504.9085</v>
      </c>
      <c r="S43" s="38">
        <f t="shared" si="5"/>
        <v>499.99749999999995</v>
      </c>
      <c r="T43" s="38">
        <f t="shared" si="5"/>
        <v>536.18949999999995</v>
      </c>
      <c r="U43" s="38">
        <f t="shared" si="5"/>
        <v>586.5184999999999</v>
      </c>
      <c r="V43" s="38">
        <f t="shared" si="5"/>
        <v>673.21535449999999</v>
      </c>
      <c r="W43" s="38">
        <f t="shared" si="5"/>
        <v>753.90865400000007</v>
      </c>
      <c r="X43" s="38">
        <f t="shared" si="5"/>
        <v>795.80942849999997</v>
      </c>
      <c r="Y43" s="38">
        <f t="shared" si="5"/>
        <v>857.3849325000001</v>
      </c>
      <c r="Z43" s="38">
        <f t="shared" si="5"/>
        <v>917.24613399999998</v>
      </c>
      <c r="AA43" s="38">
        <f t="shared" si="5"/>
        <v>966.48249400000009</v>
      </c>
      <c r="AB43" s="38">
        <f t="shared" si="5"/>
        <v>1097.7166899869999</v>
      </c>
      <c r="AC43" s="38">
        <f t="shared" si="5"/>
        <v>1146.2562155000001</v>
      </c>
      <c r="AD43" s="38">
        <f t="shared" si="5"/>
        <v>1210.5136830000001</v>
      </c>
      <c r="AE43" s="38">
        <f>AVERAGE(AE41:AE42)</f>
        <v>1309.2124524999999</v>
      </c>
      <c r="AF43" s="38">
        <f>AVERAGE(AF41:AF42)</f>
        <v>1461.9060669999999</v>
      </c>
      <c r="AG43" s="38">
        <f>AVERAGE(AG41:AG42)</f>
        <v>1488.5277314999998</v>
      </c>
      <c r="AH43" s="38">
        <f>AVERAGE(AH41:AH42)</f>
        <v>1559.8741359999999</v>
      </c>
      <c r="AI43" s="38">
        <f t="shared" ref="AI43:AO43" si="6">AVERAGE(AI41:AI42)</f>
        <v>1611.031467</v>
      </c>
      <c r="AJ43" s="38">
        <f t="shared" si="6"/>
        <v>1626.8562019999999</v>
      </c>
      <c r="AK43" s="38">
        <f t="shared" si="6"/>
        <v>1593.8932305000001</v>
      </c>
      <c r="AL43" s="38">
        <f t="shared" si="6"/>
        <v>1639.4024825000001</v>
      </c>
      <c r="AM43" s="38">
        <f t="shared" si="6"/>
        <v>1608.0839415237051</v>
      </c>
      <c r="AN43" s="38">
        <f t="shared" si="6"/>
        <v>1573.7515060000001</v>
      </c>
      <c r="AO43" s="38">
        <f t="shared" si="6"/>
        <v>1674.7753564999998</v>
      </c>
      <c r="AP43" s="38" t="s">
        <v>156</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row>
    <row r="44" spans="3:118" ht="28.15" customHeight="1">
      <c r="F44" s="28" t="s">
        <v>375</v>
      </c>
      <c r="G44" s="29"/>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row>
    <row r="45" spans="3:118" ht="20.100000000000001" customHeight="1">
      <c r="F45" s="28" t="s">
        <v>73</v>
      </c>
      <c r="G45" s="2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row>
    <row r="46" spans="3:118" ht="20.100000000000001" customHeight="1">
      <c r="F46" s="37" t="s">
        <v>376</v>
      </c>
      <c r="G46" s="29" t="s">
        <v>159</v>
      </c>
      <c r="H46" s="107">
        <v>531.596</v>
      </c>
      <c r="I46" s="107">
        <v>508.57100000000003</v>
      </c>
      <c r="J46" s="107">
        <v>476.40499999999997</v>
      </c>
      <c r="K46" s="107">
        <v>477.40100000000001</v>
      </c>
      <c r="L46" s="107">
        <v>482.589</v>
      </c>
      <c r="M46" s="107">
        <v>524.23599999999999</v>
      </c>
      <c r="N46" s="107">
        <v>517.44799999999998</v>
      </c>
      <c r="O46" s="107">
        <v>546.64599999999996</v>
      </c>
      <c r="P46" s="107">
        <v>539.53899999999999</v>
      </c>
      <c r="Q46" s="107">
        <v>541.06100000000004</v>
      </c>
      <c r="R46" s="107">
        <v>575.77547100000004</v>
      </c>
      <c r="S46" s="107">
        <v>585.92061200000001</v>
      </c>
      <c r="T46" s="107">
        <v>610.61646299999995</v>
      </c>
      <c r="U46" s="107">
        <v>669.89498900000001</v>
      </c>
      <c r="V46" s="107">
        <v>718.70254799999998</v>
      </c>
      <c r="W46" s="107">
        <v>800.09588499999995</v>
      </c>
      <c r="X46" s="107">
        <v>880.62218700000005</v>
      </c>
      <c r="Y46" s="107">
        <v>961.01407900000004</v>
      </c>
      <c r="Z46" s="107">
        <v>949.01081699999997</v>
      </c>
      <c r="AA46" s="107">
        <v>933.11462900000004</v>
      </c>
      <c r="AB46" s="107">
        <v>1034.33665</v>
      </c>
      <c r="AC46" s="107">
        <v>1103.856434</v>
      </c>
      <c r="AD46" s="107">
        <v>1123.252463</v>
      </c>
      <c r="AE46" s="107">
        <v>1170.148426</v>
      </c>
      <c r="AF46" s="107">
        <v>1186.784009</v>
      </c>
      <c r="AG46" s="107">
        <v>1160.008705</v>
      </c>
      <c r="AH46" s="107">
        <v>1173.1215669999999</v>
      </c>
      <c r="AI46" s="107">
        <v>1185.437682</v>
      </c>
      <c r="AJ46" s="107">
        <v>1261.1623770000001</v>
      </c>
      <c r="AK46" s="107">
        <v>1281.1547270000001</v>
      </c>
      <c r="AL46" s="107">
        <v>1320.3553010000001</v>
      </c>
      <c r="AM46" s="107">
        <v>1350.652245</v>
      </c>
      <c r="AN46" s="107">
        <v>1300.6861919999999</v>
      </c>
      <c r="AO46" s="107">
        <v>1309.008347</v>
      </c>
      <c r="AP46" s="38">
        <v>1291</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row>
    <row r="47" spans="3:118" ht="20.100000000000001" customHeight="1">
      <c r="F47" s="37" t="s">
        <v>377</v>
      </c>
      <c r="G47" s="29" t="s">
        <v>159</v>
      </c>
      <c r="H47" s="38">
        <v>770.1</v>
      </c>
      <c r="I47" s="38">
        <v>736.2</v>
      </c>
      <c r="J47" s="38">
        <v>719.57299999999998</v>
      </c>
      <c r="K47" s="38">
        <v>727.57100000000003</v>
      </c>
      <c r="L47" s="38">
        <v>725.10699999999997</v>
      </c>
      <c r="M47" s="38">
        <v>752.27099999999996</v>
      </c>
      <c r="N47" s="38">
        <v>750.09</v>
      </c>
      <c r="O47" s="38">
        <v>798.94399999999996</v>
      </c>
      <c r="P47" s="38">
        <v>777.32</v>
      </c>
      <c r="Q47" s="38">
        <v>788.971</v>
      </c>
      <c r="R47" s="38">
        <v>847.67100000000005</v>
      </c>
      <c r="S47" s="38">
        <v>850.33799999999997</v>
      </c>
      <c r="T47" s="38">
        <v>903.78499999999997</v>
      </c>
      <c r="U47" s="38">
        <v>969.14300000000003</v>
      </c>
      <c r="V47" s="38">
        <v>1058.492</v>
      </c>
      <c r="W47" s="38">
        <v>1147.9749999999999</v>
      </c>
      <c r="X47" s="38">
        <v>1250.098</v>
      </c>
      <c r="Y47" s="38">
        <v>1348.1079999999999</v>
      </c>
      <c r="Z47" s="38">
        <v>1345</v>
      </c>
      <c r="AA47" s="38">
        <v>1240</v>
      </c>
      <c r="AB47" s="38">
        <v>1435</v>
      </c>
      <c r="AC47" s="38">
        <v>1540</v>
      </c>
      <c r="AD47" s="38">
        <v>1562</v>
      </c>
      <c r="AE47" s="38">
        <v>1652</v>
      </c>
      <c r="AF47" s="38">
        <v>1674</v>
      </c>
      <c r="AG47" s="38">
        <v>1623</v>
      </c>
      <c r="AH47" s="38">
        <v>1631</v>
      </c>
      <c r="AI47" s="38">
        <v>1735</v>
      </c>
      <c r="AJ47" s="38">
        <v>1827</v>
      </c>
      <c r="AK47" s="38">
        <v>1875</v>
      </c>
      <c r="AL47" s="38">
        <v>1880.445246</v>
      </c>
      <c r="AM47" s="38">
        <v>1950.5346139999999</v>
      </c>
      <c r="AN47" s="38">
        <v>1889.2950531199999</v>
      </c>
      <c r="AO47" s="38">
        <v>1897.9196236224</v>
      </c>
      <c r="AP47" s="38">
        <v>1882.5943771</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row>
    <row r="48" spans="3:118" ht="10.15" customHeight="1">
      <c r="F48" s="39"/>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row>
    <row r="49" spans="6:7" ht="10.15" customHeight="1">
      <c r="G49" s="24"/>
    </row>
    <row r="51" spans="6:7" ht="18" customHeight="1">
      <c r="F51" s="25" t="s">
        <v>378</v>
      </c>
    </row>
  </sheetData>
  <hyperlinks>
    <hyperlink ref="H1" location="Contents!A1" display="Back to Table of Contents" xr:uid="{A3E89F00-CB0B-4FB9-B176-2654A9485055}"/>
  </hyperlinks>
  <pageMargins left="0" right="0" top="0" bottom="0" header="0" footer="0"/>
  <pageSetup paperSize="9" scale="1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AEDE8-8553-4A57-9DBB-101FD2545267}">
  <sheetPr>
    <pageSetUpPr fitToPage="1"/>
  </sheetPr>
  <dimension ref="A1:ES42"/>
  <sheetViews>
    <sheetView zoomScaleNormal="100" workbookViewId="0">
      <pane xSplit="7" ySplit="7" topLeftCell="AN25" activePane="bottomRight" state="frozen"/>
      <selection pane="topRight" activeCell="F17" sqref="F17"/>
      <selection pane="bottomLeft" activeCell="F17" sqref="F17"/>
      <selection pane="bottomRight" activeCell="AP25" sqref="AP25"/>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5.140625" style="25" customWidth="1"/>
    <col min="7" max="7" width="12" style="26" customWidth="1"/>
    <col min="8" max="54" width="14.42578125" style="26" customWidth="1"/>
    <col min="55" max="16384" width="10.28515625" style="24"/>
  </cols>
  <sheetData>
    <row r="1" spans="1:149" ht="57" customHeight="1">
      <c r="A1" s="23" t="s">
        <v>134</v>
      </c>
      <c r="H1" s="20" t="s">
        <v>113</v>
      </c>
    </row>
    <row r="2" spans="1:149" ht="18" customHeight="1">
      <c r="A2" s="45"/>
    </row>
    <row r="3" spans="1:149" ht="18" customHeight="1">
      <c r="F3" s="28"/>
      <c r="G3" s="29"/>
      <c r="H3" s="108">
        <v>1990</v>
      </c>
      <c r="I3" s="108">
        <f>H3+1</f>
        <v>1991</v>
      </c>
      <c r="J3" s="108">
        <f t="shared" ref="J3:AM3" si="0">I3+1</f>
        <v>1992</v>
      </c>
      <c r="K3" s="108">
        <f t="shared" si="0"/>
        <v>1993</v>
      </c>
      <c r="L3" s="108">
        <f t="shared" si="0"/>
        <v>1994</v>
      </c>
      <c r="M3" s="108">
        <f t="shared" si="0"/>
        <v>1995</v>
      </c>
      <c r="N3" s="108">
        <f t="shared" si="0"/>
        <v>1996</v>
      </c>
      <c r="O3" s="108">
        <f t="shared" si="0"/>
        <v>1997</v>
      </c>
      <c r="P3" s="108">
        <f t="shared" si="0"/>
        <v>1998</v>
      </c>
      <c r="Q3" s="108">
        <f t="shared" si="0"/>
        <v>1999</v>
      </c>
      <c r="R3" s="108">
        <f t="shared" si="0"/>
        <v>2000</v>
      </c>
      <c r="S3" s="108">
        <f t="shared" si="0"/>
        <v>2001</v>
      </c>
      <c r="T3" s="108">
        <f t="shared" si="0"/>
        <v>2002</v>
      </c>
      <c r="U3" s="108">
        <f t="shared" si="0"/>
        <v>2003</v>
      </c>
      <c r="V3" s="108">
        <f t="shared" si="0"/>
        <v>2004</v>
      </c>
      <c r="W3" s="108">
        <f t="shared" si="0"/>
        <v>2005</v>
      </c>
      <c r="X3" s="108">
        <f t="shared" si="0"/>
        <v>2006</v>
      </c>
      <c r="Y3" s="108">
        <f t="shared" si="0"/>
        <v>2007</v>
      </c>
      <c r="Z3" s="108">
        <f t="shared" si="0"/>
        <v>2008</v>
      </c>
      <c r="AA3" s="108">
        <f t="shared" si="0"/>
        <v>2009</v>
      </c>
      <c r="AB3" s="108">
        <f t="shared" si="0"/>
        <v>2010</v>
      </c>
      <c r="AC3" s="108">
        <f t="shared" si="0"/>
        <v>2011</v>
      </c>
      <c r="AD3" s="108">
        <f t="shared" si="0"/>
        <v>2012</v>
      </c>
      <c r="AE3" s="108">
        <f t="shared" si="0"/>
        <v>2013</v>
      </c>
      <c r="AF3" s="108">
        <f t="shared" si="0"/>
        <v>2014</v>
      </c>
      <c r="AG3" s="108">
        <f t="shared" si="0"/>
        <v>2015</v>
      </c>
      <c r="AH3" s="108">
        <f t="shared" si="0"/>
        <v>2016</v>
      </c>
      <c r="AI3" s="108">
        <f t="shared" si="0"/>
        <v>2017</v>
      </c>
      <c r="AJ3" s="108">
        <f t="shared" si="0"/>
        <v>2018</v>
      </c>
      <c r="AK3" s="108">
        <f t="shared" si="0"/>
        <v>2019</v>
      </c>
      <c r="AL3" s="108">
        <f t="shared" si="0"/>
        <v>2020</v>
      </c>
      <c r="AM3" s="108">
        <f t="shared" si="0"/>
        <v>2021</v>
      </c>
      <c r="AN3" s="108">
        <f t="shared" ref="AN3" si="1">AM3+1</f>
        <v>2022</v>
      </c>
      <c r="AO3" s="108">
        <f t="shared" ref="AO3" si="2">AN3+1</f>
        <v>2023</v>
      </c>
      <c r="AP3" s="108">
        <f t="shared" ref="AP3" si="3">AO3+1</f>
        <v>2024</v>
      </c>
    </row>
    <row r="4" spans="1:149" ht="18" customHeight="1">
      <c r="F4" s="28"/>
      <c r="G4" s="29"/>
    </row>
    <row r="5" spans="1:149" ht="18" customHeight="1">
      <c r="F5" s="28"/>
      <c r="G5" s="29"/>
    </row>
    <row r="6" spans="1:149" ht="82.5" customHeight="1">
      <c r="F6" s="30" t="s">
        <v>10</v>
      </c>
      <c r="G6" s="31"/>
    </row>
    <row r="7" spans="1:149" ht="34.15" customHeight="1">
      <c r="F7" s="32"/>
      <c r="G7" s="33" t="s">
        <v>137</v>
      </c>
      <c r="H7" s="34">
        <f t="shared" ref="H7:AP7" si="4">H3</f>
        <v>1990</v>
      </c>
      <c r="I7" s="34">
        <f t="shared" si="4"/>
        <v>1991</v>
      </c>
      <c r="J7" s="34">
        <f t="shared" si="4"/>
        <v>1992</v>
      </c>
      <c r="K7" s="34">
        <f t="shared" si="4"/>
        <v>1993</v>
      </c>
      <c r="L7" s="34">
        <f t="shared" si="4"/>
        <v>1994</v>
      </c>
      <c r="M7" s="34">
        <f t="shared" si="4"/>
        <v>1995</v>
      </c>
      <c r="N7" s="34">
        <f t="shared" si="4"/>
        <v>1996</v>
      </c>
      <c r="O7" s="34">
        <f t="shared" si="4"/>
        <v>1997</v>
      </c>
      <c r="P7" s="34">
        <f t="shared" si="4"/>
        <v>1998</v>
      </c>
      <c r="Q7" s="34">
        <f t="shared" si="4"/>
        <v>1999</v>
      </c>
      <c r="R7" s="34">
        <f t="shared" si="4"/>
        <v>2000</v>
      </c>
      <c r="S7" s="34">
        <f t="shared" si="4"/>
        <v>2001</v>
      </c>
      <c r="T7" s="34">
        <f t="shared" si="4"/>
        <v>2002</v>
      </c>
      <c r="U7" s="34">
        <f t="shared" si="4"/>
        <v>2003</v>
      </c>
      <c r="V7" s="34">
        <f t="shared" si="4"/>
        <v>2004</v>
      </c>
      <c r="W7" s="34">
        <f t="shared" si="4"/>
        <v>2005</v>
      </c>
      <c r="X7" s="34">
        <f t="shared" si="4"/>
        <v>2006</v>
      </c>
      <c r="Y7" s="34">
        <f t="shared" si="4"/>
        <v>2007</v>
      </c>
      <c r="Z7" s="34">
        <f t="shared" si="4"/>
        <v>2008</v>
      </c>
      <c r="AA7" s="34">
        <f t="shared" si="4"/>
        <v>2009</v>
      </c>
      <c r="AB7" s="34">
        <f t="shared" si="4"/>
        <v>2010</v>
      </c>
      <c r="AC7" s="34">
        <f t="shared" si="4"/>
        <v>2011</v>
      </c>
      <c r="AD7" s="34">
        <f t="shared" si="4"/>
        <v>2012</v>
      </c>
      <c r="AE7" s="34">
        <f t="shared" si="4"/>
        <v>2013</v>
      </c>
      <c r="AF7" s="34">
        <f t="shared" si="4"/>
        <v>2014</v>
      </c>
      <c r="AG7" s="34">
        <f t="shared" si="4"/>
        <v>2015</v>
      </c>
      <c r="AH7" s="34">
        <f t="shared" si="4"/>
        <v>2016</v>
      </c>
      <c r="AI7" s="34">
        <f t="shared" si="4"/>
        <v>2017</v>
      </c>
      <c r="AJ7" s="34">
        <f t="shared" si="4"/>
        <v>2018</v>
      </c>
      <c r="AK7" s="34">
        <f t="shared" si="4"/>
        <v>2019</v>
      </c>
      <c r="AL7" s="34">
        <f t="shared" si="4"/>
        <v>2020</v>
      </c>
      <c r="AM7" s="34">
        <f t="shared" si="4"/>
        <v>2021</v>
      </c>
      <c r="AN7" s="34">
        <f t="shared" si="4"/>
        <v>2022</v>
      </c>
      <c r="AO7" s="34">
        <f t="shared" si="4"/>
        <v>2023</v>
      </c>
      <c r="AP7" s="34">
        <f t="shared" si="4"/>
        <v>2024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row>
    <row r="8" spans="1:149" ht="28.15" customHeight="1">
      <c r="F8" s="35" t="s">
        <v>379</v>
      </c>
      <c r="G8" s="29"/>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row>
    <row r="9" spans="1:149" ht="20.100000000000001" customHeight="1">
      <c r="F9" s="28" t="s">
        <v>146</v>
      </c>
      <c r="G9" s="2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row>
    <row r="10" spans="1:149" ht="20.100000000000001" customHeight="1">
      <c r="F10" s="28" t="s">
        <v>380</v>
      </c>
      <c r="G10" s="29" t="s">
        <v>141</v>
      </c>
      <c r="H10" s="38">
        <v>10809.4</v>
      </c>
      <c r="I10" s="38">
        <v>10688.2</v>
      </c>
      <c r="J10" s="38">
        <v>11169.8</v>
      </c>
      <c r="K10" s="38">
        <v>11306</v>
      </c>
      <c r="L10" s="38">
        <v>11166.2</v>
      </c>
      <c r="M10" s="38">
        <v>11599.815550961601</v>
      </c>
      <c r="N10" s="38">
        <v>12704.5506034338</v>
      </c>
      <c r="O10" s="38">
        <v>13288.876631187701</v>
      </c>
      <c r="P10" s="38">
        <v>13956.782662911601</v>
      </c>
      <c r="Q10" s="38">
        <v>14311.8596797768</v>
      </c>
      <c r="R10" s="38">
        <v>14761.461701131801</v>
      </c>
      <c r="S10" s="38">
        <v>15592.4827406032</v>
      </c>
      <c r="T10" s="38">
        <v>15259.829724802999</v>
      </c>
      <c r="U10" s="38">
        <v>15154.0687197796</v>
      </c>
      <c r="V10" s="38">
        <v>15685.0647450006</v>
      </c>
      <c r="W10" s="38">
        <v>16634.5197900973</v>
      </c>
      <c r="X10" s="38">
        <v>17295.644821499001</v>
      </c>
      <c r="Y10" s="38">
        <v>17985.1528542489</v>
      </c>
      <c r="Z10" s="38">
        <v>18418.045874810199</v>
      </c>
      <c r="AA10" s="38">
        <v>18525.056879892902</v>
      </c>
      <c r="AB10" s="38">
        <v>19213.720912602701</v>
      </c>
      <c r="AC10" s="38">
        <v>19593.699930650801</v>
      </c>
      <c r="AD10" s="38">
        <v>20185.209958746</v>
      </c>
      <c r="AE10" s="38">
        <v>20974.658996242801</v>
      </c>
      <c r="AF10" s="38">
        <v>22469.151067227402</v>
      </c>
      <c r="AG10" s="38">
        <v>23032.4430939823</v>
      </c>
      <c r="AH10" s="38">
        <v>23310.2881071792</v>
      </c>
      <c r="AI10" s="38">
        <v>23521.985117234301</v>
      </c>
      <c r="AJ10" s="38">
        <v>23551.7875535725</v>
      </c>
      <c r="AK10" s="38">
        <v>23465.819</v>
      </c>
      <c r="AL10" s="38">
        <v>24132.576384</v>
      </c>
      <c r="AM10" s="38">
        <v>24518.1</v>
      </c>
      <c r="AN10" s="38">
        <v>25785.984</v>
      </c>
      <c r="AO10" s="38">
        <v>27462.994999999999</v>
      </c>
      <c r="AP10" s="38">
        <v>28137.405999999999</v>
      </c>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row>
    <row r="11" spans="1:149" ht="20.100000000000001" customHeight="1">
      <c r="F11" s="28" t="s">
        <v>359</v>
      </c>
      <c r="G11" s="29" t="s">
        <v>141</v>
      </c>
      <c r="H11" s="38">
        <v>10788.9</v>
      </c>
      <c r="I11" s="38">
        <v>10694.9</v>
      </c>
      <c r="J11" s="38">
        <v>10805.5</v>
      </c>
      <c r="K11" s="38">
        <v>10995.8</v>
      </c>
      <c r="L11" s="38">
        <v>11664.9</v>
      </c>
      <c r="M11" s="38">
        <v>11852.0425629418</v>
      </c>
      <c r="N11" s="38">
        <v>12375.060587783801</v>
      </c>
      <c r="O11" s="38">
        <v>12609.7355989303</v>
      </c>
      <c r="P11" s="38">
        <v>13191.270626551701</v>
      </c>
      <c r="Q11" s="38">
        <v>13903.0736603605</v>
      </c>
      <c r="R11" s="38">
        <v>15096.1147170269</v>
      </c>
      <c r="S11" s="38">
        <v>14586.533692823201</v>
      </c>
      <c r="T11" s="38">
        <v>14961.85671065</v>
      </c>
      <c r="U11" s="38">
        <v>15204.2417221627</v>
      </c>
      <c r="V11" s="38">
        <v>16466.8877821352</v>
      </c>
      <c r="W11" s="38">
        <v>16648.909790780701</v>
      </c>
      <c r="X11" s="38">
        <v>16950.841805121701</v>
      </c>
      <c r="Y11" s="38">
        <v>18008.0578553368</v>
      </c>
      <c r="Z11" s="38">
        <v>18127.572861013501</v>
      </c>
      <c r="AA11" s="38">
        <v>18125.9258609352</v>
      </c>
      <c r="AB11" s="38">
        <v>19347.113918938499</v>
      </c>
      <c r="AC11" s="38">
        <v>19617.1919317666</v>
      </c>
      <c r="AD11" s="38">
        <v>20290.554963749601</v>
      </c>
      <c r="AE11" s="38">
        <v>21154.297004775101</v>
      </c>
      <c r="AF11" s="38">
        <v>22749.668080551201</v>
      </c>
      <c r="AG11" s="38">
        <v>22893.070087362401</v>
      </c>
      <c r="AH11" s="38">
        <v>23412.010112010801</v>
      </c>
      <c r="AI11" s="38">
        <v>23733.111127262298</v>
      </c>
      <c r="AJ11" s="38">
        <v>23645.337928188699</v>
      </c>
      <c r="AK11" s="38">
        <v>23607.337</v>
      </c>
      <c r="AL11" s="38">
        <v>24876.917000000001</v>
      </c>
      <c r="AM11" s="38">
        <v>24777.553</v>
      </c>
      <c r="AN11" s="38">
        <v>25842.321</v>
      </c>
      <c r="AO11" s="38">
        <v>27547.501</v>
      </c>
      <c r="AP11" s="38">
        <v>28609.81</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row>
    <row r="12" spans="1:149" ht="20.100000000000001" customHeight="1">
      <c r="F12" s="28" t="s">
        <v>381</v>
      </c>
      <c r="G12" s="29" t="s">
        <v>141</v>
      </c>
      <c r="H12" s="38">
        <v>715.6</v>
      </c>
      <c r="I12" s="38">
        <v>842.9</v>
      </c>
      <c r="J12" s="38">
        <v>833.4</v>
      </c>
      <c r="K12" s="38">
        <v>1115.8</v>
      </c>
      <c r="L12" s="38">
        <v>768.1</v>
      </c>
      <c r="M12" s="38">
        <v>698.9</v>
      </c>
      <c r="N12" s="38">
        <v>526.5</v>
      </c>
      <c r="O12" s="38">
        <v>897.4</v>
      </c>
      <c r="P12" s="38">
        <v>1273.8</v>
      </c>
      <c r="Q12" s="38">
        <v>1359.5</v>
      </c>
      <c r="R12" s="38">
        <v>971</v>
      </c>
      <c r="S12" s="38">
        <v>1643.9010000000001</v>
      </c>
      <c r="T12" s="38">
        <v>1716.7539999999999</v>
      </c>
      <c r="U12" s="38">
        <v>1217.2</v>
      </c>
      <c r="V12" s="38">
        <v>531.70899999999995</v>
      </c>
      <c r="W12" s="38">
        <v>558.9</v>
      </c>
      <c r="X12" s="38">
        <v>715.23699999999997</v>
      </c>
      <c r="Y12" s="38">
        <v>682.24199999999996</v>
      </c>
      <c r="Z12" s="38">
        <v>842.49</v>
      </c>
      <c r="AA12" s="38">
        <v>1132.9469999999999</v>
      </c>
      <c r="AB12" s="38">
        <v>993.99599999999998</v>
      </c>
      <c r="AC12" s="38">
        <v>981.34100000000001</v>
      </c>
      <c r="AD12" s="38">
        <v>1061.0540000000001</v>
      </c>
      <c r="AE12" s="38">
        <v>915.92899999999997</v>
      </c>
      <c r="AF12" s="38">
        <v>768.42200000000003</v>
      </c>
      <c r="AG12" s="38">
        <v>924.11800000000005</v>
      </c>
      <c r="AH12" s="38">
        <v>1095.0540000000001</v>
      </c>
      <c r="AI12" s="38">
        <v>1063.0545960383999</v>
      </c>
      <c r="AJ12" s="38">
        <v>1158.3136069397301</v>
      </c>
      <c r="AK12" s="38">
        <v>1393.6034013832</v>
      </c>
      <c r="AL12" s="38">
        <v>1314.7625423832001</v>
      </c>
      <c r="AM12" s="38">
        <v>1148.36751017852</v>
      </c>
      <c r="AN12" s="38">
        <v>941.55155334336496</v>
      </c>
      <c r="AO12" s="38">
        <v>666.12533333333295</v>
      </c>
      <c r="AP12" s="38">
        <v>988.00900000000001</v>
      </c>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row>
    <row r="13" spans="1:149" ht="28.15" customHeight="1">
      <c r="F13" s="28" t="s">
        <v>160</v>
      </c>
      <c r="G13" s="29"/>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row>
    <row r="14" spans="1:149" ht="20.100000000000001" customHeight="1">
      <c r="F14" s="28" t="s">
        <v>380</v>
      </c>
      <c r="G14" s="29" t="s">
        <v>141</v>
      </c>
      <c r="H14" s="38">
        <v>5456</v>
      </c>
      <c r="I14" s="38">
        <v>5325</v>
      </c>
      <c r="J14" s="38">
        <v>5437</v>
      </c>
      <c r="K14" s="38">
        <v>5479</v>
      </c>
      <c r="L14" s="38">
        <v>5462</v>
      </c>
      <c r="M14" s="38">
        <v>5740</v>
      </c>
      <c r="N14" s="38">
        <v>5822</v>
      </c>
      <c r="O14" s="38">
        <v>6033</v>
      </c>
      <c r="P14" s="38">
        <v>6010</v>
      </c>
      <c r="Q14" s="38">
        <v>6280</v>
      </c>
      <c r="R14" s="38">
        <v>6655</v>
      </c>
      <c r="S14" s="38">
        <v>6594</v>
      </c>
      <c r="T14" s="38">
        <v>6855.808</v>
      </c>
      <c r="U14" s="38">
        <v>6976.5870000000004</v>
      </c>
      <c r="V14" s="38">
        <v>7230.857</v>
      </c>
      <c r="W14" s="38">
        <v>7877.134</v>
      </c>
      <c r="X14" s="38">
        <v>8199.6859999999997</v>
      </c>
      <c r="Y14" s="38">
        <v>8436.9210000000003</v>
      </c>
      <c r="Z14" s="38">
        <v>9229.9349999999995</v>
      </c>
      <c r="AA14" s="38">
        <v>9246.9850000000006</v>
      </c>
      <c r="AB14" s="38">
        <v>9850.3870000000006</v>
      </c>
      <c r="AC14" s="38">
        <v>10606</v>
      </c>
      <c r="AD14" s="38">
        <v>10861</v>
      </c>
      <c r="AE14" s="38">
        <v>11354</v>
      </c>
      <c r="AF14" s="38">
        <v>11580</v>
      </c>
      <c r="AG14" s="38">
        <v>11951</v>
      </c>
      <c r="AH14" s="38">
        <v>12393</v>
      </c>
      <c r="AI14" s="38">
        <v>12702</v>
      </c>
      <c r="AJ14" s="38">
        <v>13249</v>
      </c>
      <c r="AK14" s="38">
        <v>13739.213</v>
      </c>
      <c r="AL14" s="38">
        <v>14192.607029000001</v>
      </c>
      <c r="AM14" s="38">
        <v>14533.229597695999</v>
      </c>
      <c r="AN14" s="38">
        <v>14823.8941896499</v>
      </c>
      <c r="AO14" s="38">
        <v>15075.900390874</v>
      </c>
      <c r="AP14" s="38">
        <v>15332.190697518799</v>
      </c>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row>
    <row r="15" spans="1:149" ht="20.100000000000001" customHeight="1">
      <c r="F15" s="28" t="s">
        <v>359</v>
      </c>
      <c r="G15" s="29" t="s">
        <v>141</v>
      </c>
      <c r="H15" s="38">
        <v>5411</v>
      </c>
      <c r="I15" s="38">
        <v>5226</v>
      </c>
      <c r="J15" s="38">
        <v>5174</v>
      </c>
      <c r="K15" s="38">
        <v>5225</v>
      </c>
      <c r="L15" s="38">
        <v>5488</v>
      </c>
      <c r="M15" s="38">
        <v>5849</v>
      </c>
      <c r="N15" s="38">
        <v>5987</v>
      </c>
      <c r="O15" s="38">
        <v>6040</v>
      </c>
      <c r="P15" s="38">
        <v>6049</v>
      </c>
      <c r="Q15" s="38">
        <v>6246</v>
      </c>
      <c r="R15" s="38">
        <v>6518</v>
      </c>
      <c r="S15" s="38">
        <v>6510</v>
      </c>
      <c r="T15" s="38">
        <v>6825.6689999999999</v>
      </c>
      <c r="U15" s="38">
        <v>7003.8389999999999</v>
      </c>
      <c r="V15" s="38">
        <v>7533.585</v>
      </c>
      <c r="W15" s="38">
        <v>7954.9549999999999</v>
      </c>
      <c r="X15" s="38">
        <v>8303.6740000000009</v>
      </c>
      <c r="Y15" s="38">
        <v>8443.4549999999999</v>
      </c>
      <c r="Z15" s="38">
        <v>9218.6239999999998</v>
      </c>
      <c r="AA15" s="38">
        <v>9242.4979999999996</v>
      </c>
      <c r="AB15" s="38">
        <v>10478</v>
      </c>
      <c r="AC15" s="38">
        <v>10527</v>
      </c>
      <c r="AD15" s="38">
        <v>10769</v>
      </c>
      <c r="AE15" s="38">
        <v>11205</v>
      </c>
      <c r="AF15" s="38">
        <v>11621</v>
      </c>
      <c r="AG15" s="38">
        <v>12027</v>
      </c>
      <c r="AH15" s="38">
        <v>12442</v>
      </c>
      <c r="AI15" s="38">
        <v>12873</v>
      </c>
      <c r="AJ15" s="38">
        <v>13316</v>
      </c>
      <c r="AK15" s="38">
        <v>13715.48</v>
      </c>
      <c r="AL15" s="38">
        <v>14072.082479999999</v>
      </c>
      <c r="AM15" s="38">
        <v>14409.812459520001</v>
      </c>
      <c r="AN15" s="38">
        <v>14698.0087087104</v>
      </c>
      <c r="AO15" s="38">
        <v>14962.5728654672</v>
      </c>
      <c r="AP15" s="38">
        <v>15231.8991770456</v>
      </c>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row>
    <row r="16" spans="1:149" ht="20.100000000000001" customHeight="1">
      <c r="F16" s="28" t="s">
        <v>381</v>
      </c>
      <c r="G16" s="29" t="s">
        <v>141</v>
      </c>
      <c r="H16" s="38">
        <v>540</v>
      </c>
      <c r="I16" s="38">
        <v>583</v>
      </c>
      <c r="J16" s="38">
        <v>735</v>
      </c>
      <c r="K16" s="38">
        <v>788</v>
      </c>
      <c r="L16" s="38">
        <v>750</v>
      </c>
      <c r="M16" s="38">
        <v>611</v>
      </c>
      <c r="N16" s="38">
        <v>438</v>
      </c>
      <c r="O16" s="38">
        <v>440</v>
      </c>
      <c r="P16" s="38">
        <v>420</v>
      </c>
      <c r="Q16" s="38">
        <v>467</v>
      </c>
      <c r="R16" s="38">
        <v>440</v>
      </c>
      <c r="S16" s="38">
        <v>436</v>
      </c>
      <c r="T16" s="38">
        <v>483</v>
      </c>
      <c r="U16" s="38">
        <v>407</v>
      </c>
      <c r="V16" s="38">
        <v>294</v>
      </c>
      <c r="W16" s="38">
        <v>287</v>
      </c>
      <c r="X16" s="38">
        <v>272</v>
      </c>
      <c r="Y16" s="38">
        <v>268</v>
      </c>
      <c r="Z16" s="38">
        <v>307</v>
      </c>
      <c r="AA16" s="38">
        <v>390</v>
      </c>
      <c r="AB16" s="38">
        <v>447</v>
      </c>
      <c r="AC16" s="38">
        <v>604</v>
      </c>
      <c r="AD16" s="38">
        <v>641</v>
      </c>
      <c r="AE16" s="38">
        <v>582.6</v>
      </c>
      <c r="AF16" s="38">
        <v>560.1</v>
      </c>
      <c r="AG16" s="38">
        <v>460.4</v>
      </c>
      <c r="AH16" s="38">
        <v>512</v>
      </c>
      <c r="AI16" s="38">
        <v>463</v>
      </c>
      <c r="AJ16" s="38">
        <v>406</v>
      </c>
      <c r="AK16" s="38">
        <v>429.733</v>
      </c>
      <c r="AL16" s="38">
        <v>550.25754900000004</v>
      </c>
      <c r="AM16" s="38">
        <v>673.67468717600104</v>
      </c>
      <c r="AN16" s="38">
        <v>799.56016811552195</v>
      </c>
      <c r="AO16" s="38">
        <v>912.88769352230304</v>
      </c>
      <c r="AP16" s="38">
        <v>1013.1792139955299</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row>
    <row r="17" spans="6:149" ht="28.15" customHeight="1">
      <c r="F17" s="28" t="s">
        <v>166</v>
      </c>
      <c r="G17" s="29"/>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row>
    <row r="18" spans="6:149" ht="20.100000000000001" customHeight="1">
      <c r="F18" s="28" t="s">
        <v>380</v>
      </c>
      <c r="G18" s="29" t="s">
        <v>141</v>
      </c>
      <c r="H18" s="38">
        <v>930.99599999999998</v>
      </c>
      <c r="I18" s="38">
        <v>920.93399999999997</v>
      </c>
      <c r="J18" s="38">
        <v>885.71799999999996</v>
      </c>
      <c r="K18" s="38">
        <v>808.78300000000002</v>
      </c>
      <c r="L18" s="38">
        <v>824.55799999999999</v>
      </c>
      <c r="M18" s="38">
        <v>918.79499999999996</v>
      </c>
      <c r="N18" s="38">
        <v>953.22569999999996</v>
      </c>
      <c r="O18" s="38">
        <v>1012.321</v>
      </c>
      <c r="P18" s="38">
        <v>1034.4379899999999</v>
      </c>
      <c r="Q18" s="38">
        <v>1027.7005999999999</v>
      </c>
      <c r="R18" s="38">
        <v>1080.7454700000001</v>
      </c>
      <c r="S18" s="38">
        <v>1154.4444135727299</v>
      </c>
      <c r="T18" s="38">
        <v>1176.3279990163001</v>
      </c>
      <c r="U18" s="38">
        <v>1203.91365</v>
      </c>
      <c r="V18" s="38">
        <v>1251.4435006000001</v>
      </c>
      <c r="W18" s="38">
        <v>1287.105699</v>
      </c>
      <c r="X18" s="38">
        <v>1347.932155</v>
      </c>
      <c r="Y18" s="38">
        <v>1418.9181206582</v>
      </c>
      <c r="Z18" s="38">
        <v>1382.12711808789</v>
      </c>
      <c r="AA18" s="38">
        <v>1316.5315024429699</v>
      </c>
      <c r="AB18" s="38">
        <v>1440.1457083609801</v>
      </c>
      <c r="AC18" s="38">
        <v>1612.74049732</v>
      </c>
      <c r="AD18" s="38">
        <v>1748.2237613045299</v>
      </c>
      <c r="AE18" s="38">
        <v>1955.7049999999999</v>
      </c>
      <c r="AF18" s="38">
        <v>1987.326</v>
      </c>
      <c r="AG18" s="38">
        <v>1976.2969869999999</v>
      </c>
      <c r="AH18" s="38">
        <v>1986.9205569999999</v>
      </c>
      <c r="AI18" s="38">
        <v>2041.6912589999999</v>
      </c>
      <c r="AJ18" s="38">
        <v>2183.6426196614402</v>
      </c>
      <c r="AK18" s="38">
        <v>2367.9372542000001</v>
      </c>
      <c r="AL18" s="38">
        <v>2487.6292210000001</v>
      </c>
      <c r="AM18" s="38">
        <v>2606.0909860000002</v>
      </c>
      <c r="AN18" s="38">
        <v>3060.6097933000001</v>
      </c>
      <c r="AO18" s="38">
        <v>3361.0975659999999</v>
      </c>
      <c r="AP18" s="38">
        <v>3528.031794</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row>
    <row r="19" spans="6:149" ht="20.100000000000001" customHeight="1">
      <c r="F19" s="28" t="s">
        <v>359</v>
      </c>
      <c r="G19" s="29" t="s">
        <v>141</v>
      </c>
      <c r="H19" s="38">
        <v>925.5</v>
      </c>
      <c r="I19" s="38">
        <v>886.1</v>
      </c>
      <c r="J19" s="38">
        <v>809.1</v>
      </c>
      <c r="K19" s="38">
        <v>785.3</v>
      </c>
      <c r="L19" s="38">
        <v>871</v>
      </c>
      <c r="M19" s="38">
        <v>984.09</v>
      </c>
      <c r="N19" s="38">
        <v>942.50099999999998</v>
      </c>
      <c r="O19" s="38">
        <v>1016.351</v>
      </c>
      <c r="P19" s="38">
        <v>1009.214304</v>
      </c>
      <c r="Q19" s="38">
        <v>1081.569002</v>
      </c>
      <c r="R19" s="38">
        <v>1123.479</v>
      </c>
      <c r="S19" s="38">
        <v>1103.7080800000001</v>
      </c>
      <c r="T19" s="38">
        <v>1174.77</v>
      </c>
      <c r="U19" s="38">
        <v>1221.8399999999999</v>
      </c>
      <c r="V19" s="38">
        <v>1249.4499960000001</v>
      </c>
      <c r="W19" s="38">
        <v>1252.018</v>
      </c>
      <c r="X19" s="38">
        <v>1395.9</v>
      </c>
      <c r="Y19" s="38">
        <v>1326</v>
      </c>
      <c r="Z19" s="38">
        <v>1278.3219999999999</v>
      </c>
      <c r="AA19" s="38">
        <v>1234.3369869999999</v>
      </c>
      <c r="AB19" s="38">
        <v>1465.2166569999999</v>
      </c>
      <c r="AC19" s="38">
        <v>1606.7199929999999</v>
      </c>
      <c r="AD19" s="38">
        <v>1658.9699860000001</v>
      </c>
      <c r="AE19" s="38">
        <v>1784.9</v>
      </c>
      <c r="AF19" s="38">
        <v>1873.2090000000001</v>
      </c>
      <c r="AG19" s="38">
        <v>1875.732</v>
      </c>
      <c r="AH19" s="38">
        <v>2032.6879980000001</v>
      </c>
      <c r="AI19" s="38">
        <v>2183.5344989999999</v>
      </c>
      <c r="AJ19" s="38">
        <v>2327.3789999999999</v>
      </c>
      <c r="AK19" s="38">
        <v>2405.1074100000001</v>
      </c>
      <c r="AL19" s="38">
        <v>2390.5500000000002</v>
      </c>
      <c r="AM19" s="38">
        <v>2772.46</v>
      </c>
      <c r="AN19" s="38">
        <v>2960.95</v>
      </c>
      <c r="AO19" s="38">
        <v>3193.71</v>
      </c>
      <c r="AP19" s="38">
        <v>3353.98</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row>
    <row r="20" spans="6:149" ht="20.100000000000001" customHeight="1">
      <c r="F20" s="28" t="s">
        <v>381</v>
      </c>
      <c r="G20" s="29" t="s">
        <v>141</v>
      </c>
      <c r="H20" s="38">
        <v>88.1</v>
      </c>
      <c r="I20" s="38">
        <v>112.9</v>
      </c>
      <c r="J20" s="38">
        <v>176.4</v>
      </c>
      <c r="K20" s="38">
        <v>225.5</v>
      </c>
      <c r="L20" s="38">
        <v>236.2</v>
      </c>
      <c r="M20" s="38">
        <v>148.1</v>
      </c>
      <c r="N20" s="38">
        <v>144</v>
      </c>
      <c r="O20" s="38">
        <v>155.80000000000001</v>
      </c>
      <c r="P20" s="38">
        <v>157.1</v>
      </c>
      <c r="Q20" s="38">
        <v>123.7</v>
      </c>
      <c r="R20" s="38">
        <v>92.7</v>
      </c>
      <c r="S20" s="38">
        <v>99.9</v>
      </c>
      <c r="T20" s="38">
        <v>97.3</v>
      </c>
      <c r="U20" s="38">
        <v>98.5</v>
      </c>
      <c r="V20" s="38">
        <v>98.2</v>
      </c>
      <c r="W20" s="38">
        <v>112.2</v>
      </c>
      <c r="X20" s="38">
        <v>86.6</v>
      </c>
      <c r="Y20" s="38">
        <v>124.9</v>
      </c>
      <c r="Z20" s="38">
        <v>155.4</v>
      </c>
      <c r="AA20" s="38">
        <v>234.4</v>
      </c>
      <c r="AB20" s="38">
        <v>212.7</v>
      </c>
      <c r="AC20" s="38">
        <v>172</v>
      </c>
      <c r="AD20" s="38">
        <v>217.049281442623</v>
      </c>
      <c r="AE20" s="38">
        <v>342.29599999999999</v>
      </c>
      <c r="AF20" s="38">
        <v>499.31157142857103</v>
      </c>
      <c r="AG20" s="38">
        <v>932.018993368422</v>
      </c>
      <c r="AH20" s="38">
        <v>831.45400636842101</v>
      </c>
      <c r="AI20" s="38">
        <v>877.22144736842097</v>
      </c>
      <c r="AJ20" s="38">
        <v>758.92290789473702</v>
      </c>
      <c r="AK20" s="38">
        <v>660</v>
      </c>
      <c r="AL20" s="38">
        <v>757.07922099999996</v>
      </c>
      <c r="AM20" s="38">
        <v>590.71020699999895</v>
      </c>
      <c r="AN20" s="38">
        <v>688.24790029999997</v>
      </c>
      <c r="AO20" s="38">
        <v>855.63546629999996</v>
      </c>
      <c r="AP20" s="38">
        <v>1029.6872602999999</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row>
    <row r="21" spans="6:149" ht="28.15" customHeight="1">
      <c r="F21" s="28" t="s">
        <v>299</v>
      </c>
      <c r="G21" s="29"/>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row>
    <row r="22" spans="6:149" ht="20.100000000000001" customHeight="1">
      <c r="F22" s="28" t="s">
        <v>380</v>
      </c>
      <c r="G22" s="29" t="s">
        <v>141</v>
      </c>
      <c r="H22" s="38">
        <v>234</v>
      </c>
      <c r="I22" s="38">
        <v>218.5</v>
      </c>
      <c r="J22" s="38">
        <v>200.7</v>
      </c>
      <c r="K22" s="38">
        <v>216.3</v>
      </c>
      <c r="L22" s="38">
        <v>221.6</v>
      </c>
      <c r="M22" s="38">
        <v>217.9</v>
      </c>
      <c r="N22" s="38">
        <v>232.4</v>
      </c>
      <c r="O22" s="38">
        <v>238.2</v>
      </c>
      <c r="P22" s="38">
        <v>241.3</v>
      </c>
      <c r="Q22" s="38">
        <v>246.6</v>
      </c>
      <c r="R22" s="38">
        <v>263.60000000000002</v>
      </c>
      <c r="S22" s="38">
        <v>270.2</v>
      </c>
      <c r="T22" s="38">
        <v>266.3</v>
      </c>
      <c r="U22" s="38">
        <v>276.39999999999998</v>
      </c>
      <c r="V22" s="38">
        <v>343.12299999999999</v>
      </c>
      <c r="W22" s="38">
        <v>349.64299999999997</v>
      </c>
      <c r="X22" s="38">
        <v>351.42</v>
      </c>
      <c r="Y22" s="38">
        <v>349.79500000000002</v>
      </c>
      <c r="Z22" s="38">
        <v>332.27</v>
      </c>
      <c r="AA22" s="38">
        <v>335.70299999999997</v>
      </c>
      <c r="AB22" s="38">
        <v>355.37400000000002</v>
      </c>
      <c r="AC22" s="38">
        <v>367.38499999999999</v>
      </c>
      <c r="AD22" s="38">
        <v>363.108</v>
      </c>
      <c r="AE22" s="38">
        <v>356.41800000000001</v>
      </c>
      <c r="AF22" s="38">
        <v>390.45499999999998</v>
      </c>
      <c r="AG22" s="38">
        <v>347.13200000000001</v>
      </c>
      <c r="AH22" s="38">
        <v>345.10300000000001</v>
      </c>
      <c r="AI22" s="38">
        <v>364.02100000000002</v>
      </c>
      <c r="AJ22" s="38">
        <v>368.25299999999999</v>
      </c>
      <c r="AK22" s="38">
        <v>370.09426500000001</v>
      </c>
      <c r="AL22" s="38">
        <v>371.94473632500001</v>
      </c>
      <c r="AM22" s="38">
        <v>375.66418368824998</v>
      </c>
      <c r="AN22" s="38">
        <v>379.42082552513199</v>
      </c>
      <c r="AO22" s="38">
        <v>380.705144047239</v>
      </c>
      <c r="AP22" s="38">
        <v>384.51219548771098</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row>
    <row r="23" spans="6:149" ht="20.100000000000001" customHeight="1">
      <c r="F23" s="28" t="s">
        <v>359</v>
      </c>
      <c r="G23" s="29" t="s">
        <v>141</v>
      </c>
      <c r="H23" s="38">
        <v>237</v>
      </c>
      <c r="I23" s="38">
        <v>215.8</v>
      </c>
      <c r="J23" s="38">
        <v>208.5</v>
      </c>
      <c r="K23" s="38">
        <v>212.2</v>
      </c>
      <c r="L23" s="38">
        <v>224.1</v>
      </c>
      <c r="M23" s="38">
        <v>238.7</v>
      </c>
      <c r="N23" s="38">
        <v>237.8</v>
      </c>
      <c r="O23" s="38">
        <v>244.5</v>
      </c>
      <c r="P23" s="38">
        <v>242.6</v>
      </c>
      <c r="Q23" s="38">
        <v>250.1</v>
      </c>
      <c r="R23" s="38">
        <v>278.3</v>
      </c>
      <c r="S23" s="38">
        <v>282.39999999999998</v>
      </c>
      <c r="T23" s="38">
        <v>275.60000000000002</v>
      </c>
      <c r="U23" s="38">
        <v>301.8</v>
      </c>
      <c r="V23" s="38">
        <v>336.3</v>
      </c>
      <c r="W23" s="38">
        <v>345.03</v>
      </c>
      <c r="X23" s="38">
        <v>362.94400000000002</v>
      </c>
      <c r="Y23" s="38">
        <v>356.70800000000003</v>
      </c>
      <c r="Z23" s="38">
        <v>337.12700000000001</v>
      </c>
      <c r="AA23" s="38">
        <v>325.464</v>
      </c>
      <c r="AB23" s="38">
        <v>367.43700000000001</v>
      </c>
      <c r="AC23" s="38">
        <v>376.79</v>
      </c>
      <c r="AD23" s="38">
        <v>357.5</v>
      </c>
      <c r="AE23" s="38">
        <v>356.8</v>
      </c>
      <c r="AF23" s="38">
        <v>391.346</v>
      </c>
      <c r="AG23" s="38">
        <v>365.07900000000001</v>
      </c>
      <c r="AH23" s="38">
        <v>382.077</v>
      </c>
      <c r="AI23" s="38">
        <v>381.12900000000002</v>
      </c>
      <c r="AJ23" s="38">
        <v>380.38200000000001</v>
      </c>
      <c r="AK23" s="38">
        <v>382.28390999999999</v>
      </c>
      <c r="AL23" s="38">
        <v>384.19532955</v>
      </c>
      <c r="AM23" s="38">
        <v>385.73211086819998</v>
      </c>
      <c r="AN23" s="38">
        <v>387.27503931167303</v>
      </c>
      <c r="AO23" s="38">
        <v>392.314832299665</v>
      </c>
      <c r="AP23" s="38">
        <v>393.88409162886398</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row>
    <row r="24" spans="6:149" ht="20.100000000000001" customHeight="1">
      <c r="F24" s="28" t="s">
        <v>381</v>
      </c>
      <c r="G24" s="29" t="s">
        <v>141</v>
      </c>
      <c r="H24" s="38">
        <v>39</v>
      </c>
      <c r="I24" s="38">
        <v>32.5</v>
      </c>
      <c r="J24" s="38">
        <v>34.299999999999997</v>
      </c>
      <c r="K24" s="38">
        <v>38.799999999999997</v>
      </c>
      <c r="L24" s="38">
        <v>46.3</v>
      </c>
      <c r="M24" s="38">
        <v>33.6</v>
      </c>
      <c r="N24" s="38">
        <v>29.3</v>
      </c>
      <c r="O24" s="38">
        <v>33.9</v>
      </c>
      <c r="P24" s="38">
        <v>30.9</v>
      </c>
      <c r="Q24" s="38">
        <v>32.299999999999997</v>
      </c>
      <c r="R24" s="38">
        <v>38.6</v>
      </c>
      <c r="S24" s="38">
        <v>52.3</v>
      </c>
      <c r="T24" s="38">
        <v>48.7</v>
      </c>
      <c r="U24" s="38">
        <v>38</v>
      </c>
      <c r="V24" s="38">
        <v>28</v>
      </c>
      <c r="W24" s="38">
        <v>38.331000000000003</v>
      </c>
      <c r="X24" s="38">
        <v>35.722000000000001</v>
      </c>
      <c r="Y24" s="38">
        <v>35.387</v>
      </c>
      <c r="Z24" s="38">
        <v>32.439</v>
      </c>
      <c r="AA24" s="38">
        <v>46.100999999999999</v>
      </c>
      <c r="AB24" s="38">
        <v>35.261000000000003</v>
      </c>
      <c r="AC24" s="38">
        <v>29.885000000000002</v>
      </c>
      <c r="AD24" s="38">
        <v>32.725000000000001</v>
      </c>
      <c r="AE24" s="38">
        <v>28.664999999999999</v>
      </c>
      <c r="AF24" s="38">
        <v>34.267000000000003</v>
      </c>
      <c r="AG24" s="38">
        <v>28.46</v>
      </c>
      <c r="AH24" s="38">
        <v>24.242000000000001</v>
      </c>
      <c r="AI24" s="38">
        <v>26.481000000000002</v>
      </c>
      <c r="AJ24" s="38">
        <v>27.225999999999999</v>
      </c>
      <c r="AK24" s="38">
        <v>25.983000000000001</v>
      </c>
      <c r="AL24" s="38">
        <v>26.563333333333301</v>
      </c>
      <c r="AM24" s="38">
        <v>26.590777777777799</v>
      </c>
      <c r="AN24" s="38">
        <v>26.379037037037001</v>
      </c>
      <c r="AO24" s="38">
        <v>26.096927297668</v>
      </c>
      <c r="AP24" s="38">
        <v>26.0646684956562</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row>
    <row r="25" spans="6:149" ht="28.15" customHeight="1">
      <c r="F25" s="28" t="s">
        <v>179</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row>
    <row r="26" spans="6:149" ht="20.100000000000001" customHeight="1">
      <c r="F26" s="28" t="s">
        <v>380</v>
      </c>
      <c r="G26" s="29" t="s">
        <v>141</v>
      </c>
      <c r="H26" s="38">
        <v>7061</v>
      </c>
      <c r="I26" s="38">
        <v>7249</v>
      </c>
      <c r="J26" s="38">
        <v>7028</v>
      </c>
      <c r="K26" s="38">
        <v>7195</v>
      </c>
      <c r="L26" s="38">
        <v>7130</v>
      </c>
      <c r="M26" s="38">
        <v>7330</v>
      </c>
      <c r="N26" s="38">
        <v>7443</v>
      </c>
      <c r="O26" s="38">
        <v>7782</v>
      </c>
      <c r="P26" s="38">
        <v>8021</v>
      </c>
      <c r="Q26" s="38">
        <v>8374</v>
      </c>
      <c r="R26" s="38">
        <v>8981</v>
      </c>
      <c r="S26" s="38">
        <v>9268</v>
      </c>
      <c r="T26" s="38">
        <v>9722</v>
      </c>
      <c r="U26" s="38">
        <v>9871</v>
      </c>
      <c r="V26" s="38">
        <v>10368</v>
      </c>
      <c r="W26" s="38">
        <v>10183</v>
      </c>
      <c r="X26" s="38">
        <v>10600</v>
      </c>
      <c r="Y26" s="38">
        <v>11292</v>
      </c>
      <c r="Z26" s="38">
        <v>11744</v>
      </c>
      <c r="AA26" s="38">
        <v>11244</v>
      </c>
      <c r="AB26" s="38">
        <v>12841</v>
      </c>
      <c r="AC26" s="38">
        <v>13058</v>
      </c>
      <c r="AD26" s="38">
        <v>12610.038</v>
      </c>
      <c r="AE26" s="38">
        <v>13011.143</v>
      </c>
      <c r="AF26" s="38">
        <v>13432.057000000001</v>
      </c>
      <c r="AG26" s="38">
        <v>13855.125</v>
      </c>
      <c r="AH26" s="38">
        <v>13610.76</v>
      </c>
      <c r="AI26" s="38">
        <v>13533.982</v>
      </c>
      <c r="AJ26" s="38">
        <v>13171.089</v>
      </c>
      <c r="AK26" s="38">
        <v>13517.936</v>
      </c>
      <c r="AL26" s="38">
        <v>13822.933000000001</v>
      </c>
      <c r="AM26" s="38">
        <v>13939</v>
      </c>
      <c r="AN26" s="38">
        <v>13415.987999999999</v>
      </c>
      <c r="AO26" s="38">
        <v>13921.286</v>
      </c>
      <c r="AP26" s="38">
        <v>13544.856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row>
    <row r="27" spans="6:149" ht="20.100000000000001" customHeight="1">
      <c r="F27" s="28" t="s">
        <v>359</v>
      </c>
      <c r="G27" s="29" t="s">
        <v>141</v>
      </c>
      <c r="H27" s="38">
        <v>6819</v>
      </c>
      <c r="I27" s="38">
        <v>6870</v>
      </c>
      <c r="J27" s="38">
        <v>6532</v>
      </c>
      <c r="K27" s="38">
        <v>6588</v>
      </c>
      <c r="L27" s="38">
        <v>6954</v>
      </c>
      <c r="M27" s="38">
        <v>7499</v>
      </c>
      <c r="N27" s="38">
        <v>7528</v>
      </c>
      <c r="O27" s="38">
        <v>7760</v>
      </c>
      <c r="P27" s="38">
        <v>7883</v>
      </c>
      <c r="Q27" s="38">
        <v>8495</v>
      </c>
      <c r="R27" s="38">
        <v>9003</v>
      </c>
      <c r="S27" s="38">
        <v>8924</v>
      </c>
      <c r="T27" s="38">
        <v>9376</v>
      </c>
      <c r="U27" s="38">
        <v>9630</v>
      </c>
      <c r="V27" s="38">
        <v>10637</v>
      </c>
      <c r="W27" s="38">
        <v>10567</v>
      </c>
      <c r="X27" s="38">
        <v>10905</v>
      </c>
      <c r="Y27" s="38">
        <v>11188</v>
      </c>
      <c r="Z27" s="38">
        <v>11543</v>
      </c>
      <c r="AA27" s="38">
        <v>10891</v>
      </c>
      <c r="AB27" s="38">
        <v>12610</v>
      </c>
      <c r="AC27" s="38">
        <v>12726</v>
      </c>
      <c r="AD27" s="38">
        <v>12406.933000000001</v>
      </c>
      <c r="AE27" s="38">
        <v>13186.763999999999</v>
      </c>
      <c r="AF27" s="38">
        <v>13718.942999999999</v>
      </c>
      <c r="AG27" s="38">
        <v>13680.251</v>
      </c>
      <c r="AH27" s="38">
        <v>13726.191000000001</v>
      </c>
      <c r="AI27" s="38">
        <v>13998.079</v>
      </c>
      <c r="AJ27" s="38">
        <v>13716.445</v>
      </c>
      <c r="AK27" s="38">
        <v>13790.016</v>
      </c>
      <c r="AL27" s="38">
        <v>13344.672</v>
      </c>
      <c r="AM27" s="38">
        <v>14061.200999999999</v>
      </c>
      <c r="AN27" s="38">
        <v>13448.516</v>
      </c>
      <c r="AO27" s="38">
        <v>13601.938</v>
      </c>
      <c r="AP27" s="38">
        <v>13606.513999999999</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row>
    <row r="28" spans="6:149" ht="20.100000000000001" customHeight="1">
      <c r="F28" s="28" t="s">
        <v>381</v>
      </c>
      <c r="G28" s="29" t="s">
        <v>141</v>
      </c>
      <c r="H28" s="38">
        <v>534</v>
      </c>
      <c r="I28" s="38">
        <v>650</v>
      </c>
      <c r="J28" s="38">
        <v>989</v>
      </c>
      <c r="K28" s="38">
        <v>1474</v>
      </c>
      <c r="L28" s="38">
        <v>1669</v>
      </c>
      <c r="M28" s="38">
        <v>1170</v>
      </c>
      <c r="N28" s="38">
        <v>913</v>
      </c>
      <c r="O28" s="38">
        <v>901</v>
      </c>
      <c r="P28" s="38">
        <v>762</v>
      </c>
      <c r="Q28" s="38">
        <v>734</v>
      </c>
      <c r="R28" s="38">
        <v>662</v>
      </c>
      <c r="S28" s="38">
        <v>946</v>
      </c>
      <c r="T28" s="38">
        <v>1100</v>
      </c>
      <c r="U28" s="38">
        <v>1165</v>
      </c>
      <c r="V28" s="38">
        <v>475</v>
      </c>
      <c r="W28" s="38">
        <v>832</v>
      </c>
      <c r="X28" s="38">
        <v>548</v>
      </c>
      <c r="Y28" s="38">
        <v>637</v>
      </c>
      <c r="Z28" s="38">
        <v>820</v>
      </c>
      <c r="AA28" s="38">
        <v>1221</v>
      </c>
      <c r="AB28" s="38">
        <v>1561</v>
      </c>
      <c r="AC28" s="38">
        <v>1769</v>
      </c>
      <c r="AD28" s="38">
        <v>2211</v>
      </c>
      <c r="AE28" s="38">
        <v>1880</v>
      </c>
      <c r="AF28" s="38">
        <v>1566</v>
      </c>
      <c r="AG28" s="38">
        <v>1465</v>
      </c>
      <c r="AH28" s="38">
        <v>1375</v>
      </c>
      <c r="AI28" s="38">
        <v>1024</v>
      </c>
      <c r="AJ28" s="38">
        <v>896</v>
      </c>
      <c r="AK28" s="38">
        <v>842</v>
      </c>
      <c r="AL28" s="38">
        <v>990</v>
      </c>
      <c r="AM28" s="38">
        <v>809</v>
      </c>
      <c r="AN28" s="38">
        <v>653</v>
      </c>
      <c r="AO28" s="38">
        <v>822</v>
      </c>
      <c r="AP28" s="38">
        <v>760.34200000000203</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row>
    <row r="29" spans="6:149" ht="10.15" customHeight="1">
      <c r="F29" s="39"/>
      <c r="G29" s="40"/>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row>
    <row r="30" spans="6:149" ht="10.15" customHeight="1">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row>
    <row r="31" spans="6:149" ht="18" customHeight="1">
      <c r="F31" s="42" t="s">
        <v>382</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row>
    <row r="32" spans="6:149" ht="18" customHeight="1">
      <c r="F32" s="42" t="s">
        <v>383</v>
      </c>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row>
    <row r="33" spans="6:54" ht="18" customHeight="1">
      <c r="F33" s="42" t="s">
        <v>384</v>
      </c>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6:54" ht="18" customHeight="1">
      <c r="F34" s="42" t="s">
        <v>385</v>
      </c>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row>
    <row r="35" spans="6:54" ht="18" customHeight="1">
      <c r="F35" s="42" t="s">
        <v>386</v>
      </c>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row>
    <row r="36" spans="6:54" ht="18" customHeight="1">
      <c r="F36" s="42" t="s">
        <v>387</v>
      </c>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6:54" ht="18" customHeight="1">
      <c r="F37" s="42" t="s">
        <v>388</v>
      </c>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row>
    <row r="38" spans="6:54" ht="18" customHeight="1">
      <c r="F38" s="42" t="s">
        <v>389</v>
      </c>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row>
    <row r="39" spans="6:54" ht="18" customHeight="1">
      <c r="F39" s="42" t="s">
        <v>390</v>
      </c>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row>
    <row r="40" spans="6:54" ht="18" customHeight="1">
      <c r="F40" s="25" t="s">
        <v>391</v>
      </c>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row>
    <row r="41" spans="6:54" ht="18" customHeight="1">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row>
    <row r="42" spans="6:54" ht="18" customHeight="1">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sheetData>
  <hyperlinks>
    <hyperlink ref="H1" location="Contents!A1" display="Back to Table of Contents" xr:uid="{5CABE96A-E1FE-4AC1-81B2-33F4D917326F}"/>
  </hyperlinks>
  <pageMargins left="0" right="0" top="0" bottom="0" header="0" footer="0"/>
  <pageSetup paperSize="9" scale="1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505F6-1CD3-425F-B380-2677409D4F49}">
  <sheetPr>
    <pageSetUpPr fitToPage="1"/>
  </sheetPr>
  <dimension ref="A1:QO28"/>
  <sheetViews>
    <sheetView zoomScale="95" zoomScaleNormal="95" workbookViewId="0">
      <pane xSplit="6" ySplit="7" topLeftCell="EN8" activePane="bottomRight" state="frozen"/>
      <selection pane="topRight" activeCell="F17" sqref="F17"/>
      <selection pane="bottomLeft" activeCell="F17" sqref="F17"/>
      <selection pane="bottomRight" activeCell="EI9" sqref="EI9"/>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151" width="14.42578125" style="24" customWidth="1"/>
    <col min="152" max="16384" width="10.28515625" style="24"/>
  </cols>
  <sheetData>
    <row r="1" spans="1:457"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row>
    <row r="2" spans="1:457" ht="18" customHeight="1">
      <c r="A2" s="45"/>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row>
    <row r="3" spans="1:457" ht="18" customHeight="1">
      <c r="F3" s="28"/>
      <c r="G3" s="108">
        <v>1990</v>
      </c>
      <c r="H3" s="108">
        <f>IF(G4=12,G3+1,G3)</f>
        <v>1990</v>
      </c>
      <c r="I3" s="108">
        <f t="shared" ref="I3:BT3" si="0">IF(H4=12,H3+1,H3)</f>
        <v>1990</v>
      </c>
      <c r="J3" s="108">
        <f t="shared" si="0"/>
        <v>1990</v>
      </c>
      <c r="K3" s="108">
        <f t="shared" si="0"/>
        <v>1991</v>
      </c>
      <c r="L3" s="108">
        <f t="shared" si="0"/>
        <v>1991</v>
      </c>
      <c r="M3" s="108">
        <f t="shared" si="0"/>
        <v>1991</v>
      </c>
      <c r="N3" s="108">
        <f t="shared" si="0"/>
        <v>1991</v>
      </c>
      <c r="O3" s="108">
        <f t="shared" si="0"/>
        <v>1992</v>
      </c>
      <c r="P3" s="108">
        <f t="shared" si="0"/>
        <v>1992</v>
      </c>
      <c r="Q3" s="108">
        <f t="shared" si="0"/>
        <v>1992</v>
      </c>
      <c r="R3" s="108">
        <f t="shared" si="0"/>
        <v>1992</v>
      </c>
      <c r="S3" s="108">
        <f t="shared" si="0"/>
        <v>1993</v>
      </c>
      <c r="T3" s="108">
        <f t="shared" si="0"/>
        <v>1993</v>
      </c>
      <c r="U3" s="108">
        <f t="shared" si="0"/>
        <v>1993</v>
      </c>
      <c r="V3" s="108">
        <f t="shared" si="0"/>
        <v>1993</v>
      </c>
      <c r="W3" s="108">
        <f t="shared" si="0"/>
        <v>1994</v>
      </c>
      <c r="X3" s="108">
        <f t="shared" si="0"/>
        <v>1994</v>
      </c>
      <c r="Y3" s="108">
        <f t="shared" si="0"/>
        <v>1994</v>
      </c>
      <c r="Z3" s="108">
        <f t="shared" si="0"/>
        <v>1994</v>
      </c>
      <c r="AA3" s="108">
        <f t="shared" si="0"/>
        <v>1995</v>
      </c>
      <c r="AB3" s="108">
        <f t="shared" si="0"/>
        <v>1995</v>
      </c>
      <c r="AC3" s="108">
        <f t="shared" si="0"/>
        <v>1995</v>
      </c>
      <c r="AD3" s="108">
        <f t="shared" si="0"/>
        <v>1995</v>
      </c>
      <c r="AE3" s="108">
        <f t="shared" si="0"/>
        <v>1996</v>
      </c>
      <c r="AF3" s="108">
        <f t="shared" si="0"/>
        <v>1996</v>
      </c>
      <c r="AG3" s="108">
        <f t="shared" si="0"/>
        <v>1996</v>
      </c>
      <c r="AH3" s="108">
        <f t="shared" si="0"/>
        <v>1996</v>
      </c>
      <c r="AI3" s="108">
        <f t="shared" si="0"/>
        <v>1997</v>
      </c>
      <c r="AJ3" s="108">
        <f t="shared" si="0"/>
        <v>1997</v>
      </c>
      <c r="AK3" s="108">
        <f t="shared" si="0"/>
        <v>1997</v>
      </c>
      <c r="AL3" s="108">
        <f t="shared" si="0"/>
        <v>1997</v>
      </c>
      <c r="AM3" s="108">
        <f t="shared" si="0"/>
        <v>1998</v>
      </c>
      <c r="AN3" s="108">
        <f t="shared" si="0"/>
        <v>1998</v>
      </c>
      <c r="AO3" s="108">
        <f t="shared" si="0"/>
        <v>1998</v>
      </c>
      <c r="AP3" s="108">
        <f t="shared" si="0"/>
        <v>1998</v>
      </c>
      <c r="AQ3" s="108">
        <f t="shared" si="0"/>
        <v>1999</v>
      </c>
      <c r="AR3" s="108">
        <f t="shared" si="0"/>
        <v>1999</v>
      </c>
      <c r="AS3" s="108">
        <f t="shared" si="0"/>
        <v>1999</v>
      </c>
      <c r="AT3" s="108">
        <f t="shared" si="0"/>
        <v>1999</v>
      </c>
      <c r="AU3" s="108">
        <f t="shared" si="0"/>
        <v>2000</v>
      </c>
      <c r="AV3" s="108">
        <f t="shared" si="0"/>
        <v>2000</v>
      </c>
      <c r="AW3" s="108">
        <f t="shared" si="0"/>
        <v>2000</v>
      </c>
      <c r="AX3" s="108">
        <f t="shared" si="0"/>
        <v>2000</v>
      </c>
      <c r="AY3" s="108">
        <f t="shared" si="0"/>
        <v>2001</v>
      </c>
      <c r="AZ3" s="108">
        <f t="shared" si="0"/>
        <v>2001</v>
      </c>
      <c r="BA3" s="108">
        <f t="shared" si="0"/>
        <v>2001</v>
      </c>
      <c r="BB3" s="108">
        <f t="shared" si="0"/>
        <v>2001</v>
      </c>
      <c r="BC3" s="108">
        <f t="shared" si="0"/>
        <v>2002</v>
      </c>
      <c r="BD3" s="108">
        <f t="shared" si="0"/>
        <v>2002</v>
      </c>
      <c r="BE3" s="108">
        <f t="shared" si="0"/>
        <v>2002</v>
      </c>
      <c r="BF3" s="108">
        <f t="shared" si="0"/>
        <v>2002</v>
      </c>
      <c r="BG3" s="108">
        <f t="shared" si="0"/>
        <v>2003</v>
      </c>
      <c r="BH3" s="108">
        <f t="shared" si="0"/>
        <v>2003</v>
      </c>
      <c r="BI3" s="108">
        <f t="shared" si="0"/>
        <v>2003</v>
      </c>
      <c r="BJ3" s="108">
        <f t="shared" si="0"/>
        <v>2003</v>
      </c>
      <c r="BK3" s="108">
        <f t="shared" si="0"/>
        <v>2004</v>
      </c>
      <c r="BL3" s="108">
        <f t="shared" si="0"/>
        <v>2004</v>
      </c>
      <c r="BM3" s="108">
        <f t="shared" si="0"/>
        <v>2004</v>
      </c>
      <c r="BN3" s="108">
        <f t="shared" si="0"/>
        <v>2004</v>
      </c>
      <c r="BO3" s="108">
        <f t="shared" si="0"/>
        <v>2005</v>
      </c>
      <c r="BP3" s="108">
        <f t="shared" si="0"/>
        <v>2005</v>
      </c>
      <c r="BQ3" s="108">
        <f t="shared" si="0"/>
        <v>2005</v>
      </c>
      <c r="BR3" s="108">
        <f t="shared" si="0"/>
        <v>2005</v>
      </c>
      <c r="BS3" s="108">
        <f t="shared" si="0"/>
        <v>2006</v>
      </c>
      <c r="BT3" s="108">
        <f t="shared" si="0"/>
        <v>2006</v>
      </c>
      <c r="BU3" s="108">
        <f t="shared" ref="BU3:EF3" si="1">IF(BT4=12,BT3+1,BT3)</f>
        <v>2006</v>
      </c>
      <c r="BV3" s="108">
        <f t="shared" si="1"/>
        <v>2006</v>
      </c>
      <c r="BW3" s="108">
        <f t="shared" si="1"/>
        <v>2007</v>
      </c>
      <c r="BX3" s="108">
        <f t="shared" si="1"/>
        <v>2007</v>
      </c>
      <c r="BY3" s="108">
        <f t="shared" si="1"/>
        <v>2007</v>
      </c>
      <c r="BZ3" s="108">
        <f t="shared" si="1"/>
        <v>2007</v>
      </c>
      <c r="CA3" s="108">
        <f t="shared" si="1"/>
        <v>2008</v>
      </c>
      <c r="CB3" s="108">
        <f t="shared" si="1"/>
        <v>2008</v>
      </c>
      <c r="CC3" s="108">
        <f t="shared" si="1"/>
        <v>2008</v>
      </c>
      <c r="CD3" s="108">
        <f t="shared" si="1"/>
        <v>2008</v>
      </c>
      <c r="CE3" s="108">
        <f t="shared" si="1"/>
        <v>2009</v>
      </c>
      <c r="CF3" s="108">
        <f t="shared" si="1"/>
        <v>2009</v>
      </c>
      <c r="CG3" s="108">
        <f t="shared" si="1"/>
        <v>2009</v>
      </c>
      <c r="CH3" s="108">
        <f t="shared" si="1"/>
        <v>2009</v>
      </c>
      <c r="CI3" s="108">
        <f t="shared" si="1"/>
        <v>2010</v>
      </c>
      <c r="CJ3" s="108">
        <f t="shared" si="1"/>
        <v>2010</v>
      </c>
      <c r="CK3" s="108">
        <f t="shared" si="1"/>
        <v>2010</v>
      </c>
      <c r="CL3" s="108">
        <f t="shared" si="1"/>
        <v>2010</v>
      </c>
      <c r="CM3" s="108">
        <f t="shared" si="1"/>
        <v>2011</v>
      </c>
      <c r="CN3" s="108">
        <f t="shared" si="1"/>
        <v>2011</v>
      </c>
      <c r="CO3" s="108">
        <f t="shared" si="1"/>
        <v>2011</v>
      </c>
      <c r="CP3" s="108">
        <f t="shared" si="1"/>
        <v>2011</v>
      </c>
      <c r="CQ3" s="108">
        <f t="shared" si="1"/>
        <v>2012</v>
      </c>
      <c r="CR3" s="108">
        <f t="shared" si="1"/>
        <v>2012</v>
      </c>
      <c r="CS3" s="108">
        <f t="shared" si="1"/>
        <v>2012</v>
      </c>
      <c r="CT3" s="108">
        <f t="shared" si="1"/>
        <v>2012</v>
      </c>
      <c r="CU3" s="108">
        <f t="shared" si="1"/>
        <v>2013</v>
      </c>
      <c r="CV3" s="108">
        <f t="shared" si="1"/>
        <v>2013</v>
      </c>
      <c r="CW3" s="108">
        <f t="shared" si="1"/>
        <v>2013</v>
      </c>
      <c r="CX3" s="108">
        <f t="shared" si="1"/>
        <v>2013</v>
      </c>
      <c r="CY3" s="108">
        <f t="shared" si="1"/>
        <v>2014</v>
      </c>
      <c r="CZ3" s="108">
        <f t="shared" si="1"/>
        <v>2014</v>
      </c>
      <c r="DA3" s="108">
        <f t="shared" si="1"/>
        <v>2014</v>
      </c>
      <c r="DB3" s="108">
        <f t="shared" si="1"/>
        <v>2014</v>
      </c>
      <c r="DC3" s="108">
        <f t="shared" si="1"/>
        <v>2015</v>
      </c>
      <c r="DD3" s="108">
        <f t="shared" si="1"/>
        <v>2015</v>
      </c>
      <c r="DE3" s="108">
        <f t="shared" si="1"/>
        <v>2015</v>
      </c>
      <c r="DF3" s="108">
        <f t="shared" si="1"/>
        <v>2015</v>
      </c>
      <c r="DG3" s="108">
        <f t="shared" si="1"/>
        <v>2016</v>
      </c>
      <c r="DH3" s="108">
        <f t="shared" si="1"/>
        <v>2016</v>
      </c>
      <c r="DI3" s="108">
        <f t="shared" si="1"/>
        <v>2016</v>
      </c>
      <c r="DJ3" s="108">
        <f t="shared" si="1"/>
        <v>2016</v>
      </c>
      <c r="DK3" s="108">
        <f t="shared" si="1"/>
        <v>2017</v>
      </c>
      <c r="DL3" s="108">
        <f t="shared" si="1"/>
        <v>2017</v>
      </c>
      <c r="DM3" s="108">
        <f t="shared" si="1"/>
        <v>2017</v>
      </c>
      <c r="DN3" s="108">
        <f t="shared" si="1"/>
        <v>2017</v>
      </c>
      <c r="DO3" s="108">
        <f t="shared" si="1"/>
        <v>2018</v>
      </c>
      <c r="DP3" s="108">
        <f t="shared" si="1"/>
        <v>2018</v>
      </c>
      <c r="DQ3" s="108">
        <f t="shared" si="1"/>
        <v>2018</v>
      </c>
      <c r="DR3" s="108">
        <f t="shared" si="1"/>
        <v>2018</v>
      </c>
      <c r="DS3" s="108">
        <f t="shared" si="1"/>
        <v>2019</v>
      </c>
      <c r="DT3" s="108">
        <f t="shared" si="1"/>
        <v>2019</v>
      </c>
      <c r="DU3" s="108">
        <f t="shared" si="1"/>
        <v>2019</v>
      </c>
      <c r="DV3" s="108">
        <f t="shared" si="1"/>
        <v>2019</v>
      </c>
      <c r="DW3" s="108">
        <f t="shared" si="1"/>
        <v>2020</v>
      </c>
      <c r="DX3" s="108">
        <f t="shared" si="1"/>
        <v>2020</v>
      </c>
      <c r="DY3" s="108">
        <f t="shared" si="1"/>
        <v>2020</v>
      </c>
      <c r="DZ3" s="108">
        <f t="shared" si="1"/>
        <v>2020</v>
      </c>
      <c r="EA3" s="108">
        <f t="shared" si="1"/>
        <v>2021</v>
      </c>
      <c r="EB3" s="108">
        <f t="shared" si="1"/>
        <v>2021</v>
      </c>
      <c r="EC3" s="108">
        <f t="shared" si="1"/>
        <v>2021</v>
      </c>
      <c r="ED3" s="108">
        <f t="shared" si="1"/>
        <v>2021</v>
      </c>
      <c r="EE3" s="108">
        <f t="shared" si="1"/>
        <v>2022</v>
      </c>
      <c r="EF3" s="108">
        <f t="shared" si="1"/>
        <v>2022</v>
      </c>
      <c r="EG3" s="108">
        <f t="shared" ref="EG3" si="2">IF(EF4=12,EF3+1,EF3)</f>
        <v>2022</v>
      </c>
      <c r="EH3" s="108">
        <f t="shared" ref="EH3" si="3">IF(EG4=12,EG3+1,EG3)</f>
        <v>2022</v>
      </c>
      <c r="EI3" s="108">
        <f t="shared" ref="EI3" si="4">IF(EH4=12,EH3+1,EH3)</f>
        <v>2023</v>
      </c>
      <c r="EJ3" s="108">
        <f t="shared" ref="EJ3" si="5">IF(EI4=12,EI3+1,EI3)</f>
        <v>2023</v>
      </c>
      <c r="EK3" s="108">
        <f t="shared" ref="EK3" si="6">IF(EJ4=12,EJ3+1,EJ3)</f>
        <v>2023</v>
      </c>
      <c r="EL3" s="108">
        <f t="shared" ref="EL3" si="7">IF(EK4=12,EK3+1,EK3)</f>
        <v>2023</v>
      </c>
      <c r="EM3" s="108">
        <f t="shared" ref="EM3" si="8">IF(EL4=12,EL3+1,EL3)</f>
        <v>2024</v>
      </c>
      <c r="EN3" s="108">
        <f t="shared" ref="EN3" si="9">IF(EM4=12,EM3+1,EM3)</f>
        <v>2024</v>
      </c>
      <c r="EO3" s="108">
        <f t="shared" ref="EO3" si="10">IF(EN4=12,EN3+1,EN3)</f>
        <v>2024</v>
      </c>
      <c r="EP3" s="108">
        <f t="shared" ref="EP3" si="11">IF(EO4=12,EO3+1,EO3)</f>
        <v>2024</v>
      </c>
      <c r="EQ3" s="26"/>
      <c r="ER3" s="26"/>
      <c r="ES3" s="26"/>
      <c r="ET3" s="26"/>
      <c r="EU3" s="26"/>
    </row>
    <row r="4" spans="1:457" ht="18" customHeight="1">
      <c r="F4" s="28"/>
      <c r="G4" s="108">
        <v>3</v>
      </c>
      <c r="H4" s="108">
        <f>IF(G4=12,3,G4+3)</f>
        <v>6</v>
      </c>
      <c r="I4" s="108">
        <f t="shared" ref="I4:BT4" si="12">IF(H4=12,3,H4+3)</f>
        <v>9</v>
      </c>
      <c r="J4" s="108">
        <f t="shared" si="12"/>
        <v>12</v>
      </c>
      <c r="K4" s="108">
        <f t="shared" si="12"/>
        <v>3</v>
      </c>
      <c r="L4" s="108">
        <f t="shared" si="12"/>
        <v>6</v>
      </c>
      <c r="M4" s="108">
        <f t="shared" si="12"/>
        <v>9</v>
      </c>
      <c r="N4" s="108">
        <f t="shared" si="12"/>
        <v>12</v>
      </c>
      <c r="O4" s="108">
        <f t="shared" si="12"/>
        <v>3</v>
      </c>
      <c r="P4" s="108">
        <f t="shared" si="12"/>
        <v>6</v>
      </c>
      <c r="Q4" s="108">
        <f t="shared" si="12"/>
        <v>9</v>
      </c>
      <c r="R4" s="108">
        <f t="shared" si="12"/>
        <v>12</v>
      </c>
      <c r="S4" s="108">
        <f t="shared" si="12"/>
        <v>3</v>
      </c>
      <c r="T4" s="108">
        <f t="shared" si="12"/>
        <v>6</v>
      </c>
      <c r="U4" s="108">
        <f t="shared" si="12"/>
        <v>9</v>
      </c>
      <c r="V4" s="108">
        <f t="shared" si="12"/>
        <v>12</v>
      </c>
      <c r="W4" s="108">
        <f t="shared" si="12"/>
        <v>3</v>
      </c>
      <c r="X4" s="108">
        <f t="shared" si="12"/>
        <v>6</v>
      </c>
      <c r="Y4" s="108">
        <f t="shared" si="12"/>
        <v>9</v>
      </c>
      <c r="Z4" s="108">
        <f t="shared" si="12"/>
        <v>12</v>
      </c>
      <c r="AA4" s="108">
        <f t="shared" si="12"/>
        <v>3</v>
      </c>
      <c r="AB4" s="108">
        <f t="shared" si="12"/>
        <v>6</v>
      </c>
      <c r="AC4" s="108">
        <f t="shared" si="12"/>
        <v>9</v>
      </c>
      <c r="AD4" s="108">
        <f t="shared" si="12"/>
        <v>12</v>
      </c>
      <c r="AE4" s="108">
        <f t="shared" si="12"/>
        <v>3</v>
      </c>
      <c r="AF4" s="108">
        <f t="shared" si="12"/>
        <v>6</v>
      </c>
      <c r="AG4" s="108">
        <f t="shared" si="12"/>
        <v>9</v>
      </c>
      <c r="AH4" s="108">
        <f t="shared" si="12"/>
        <v>12</v>
      </c>
      <c r="AI4" s="108">
        <f t="shared" si="12"/>
        <v>3</v>
      </c>
      <c r="AJ4" s="108">
        <f t="shared" si="12"/>
        <v>6</v>
      </c>
      <c r="AK4" s="108">
        <f t="shared" si="12"/>
        <v>9</v>
      </c>
      <c r="AL4" s="108">
        <f t="shared" si="12"/>
        <v>12</v>
      </c>
      <c r="AM4" s="108">
        <f t="shared" si="12"/>
        <v>3</v>
      </c>
      <c r="AN4" s="108">
        <f t="shared" si="12"/>
        <v>6</v>
      </c>
      <c r="AO4" s="108">
        <f t="shared" si="12"/>
        <v>9</v>
      </c>
      <c r="AP4" s="108">
        <f t="shared" si="12"/>
        <v>12</v>
      </c>
      <c r="AQ4" s="108">
        <f t="shared" si="12"/>
        <v>3</v>
      </c>
      <c r="AR4" s="108">
        <f t="shared" si="12"/>
        <v>6</v>
      </c>
      <c r="AS4" s="108">
        <f t="shared" si="12"/>
        <v>9</v>
      </c>
      <c r="AT4" s="108">
        <f t="shared" si="12"/>
        <v>12</v>
      </c>
      <c r="AU4" s="108">
        <f t="shared" si="12"/>
        <v>3</v>
      </c>
      <c r="AV4" s="108">
        <f t="shared" si="12"/>
        <v>6</v>
      </c>
      <c r="AW4" s="108">
        <f t="shared" si="12"/>
        <v>9</v>
      </c>
      <c r="AX4" s="108">
        <f t="shared" si="12"/>
        <v>12</v>
      </c>
      <c r="AY4" s="108">
        <f t="shared" si="12"/>
        <v>3</v>
      </c>
      <c r="AZ4" s="108">
        <f t="shared" si="12"/>
        <v>6</v>
      </c>
      <c r="BA4" s="108">
        <f t="shared" si="12"/>
        <v>9</v>
      </c>
      <c r="BB4" s="108">
        <f t="shared" si="12"/>
        <v>12</v>
      </c>
      <c r="BC4" s="108">
        <f t="shared" si="12"/>
        <v>3</v>
      </c>
      <c r="BD4" s="108">
        <f t="shared" si="12"/>
        <v>6</v>
      </c>
      <c r="BE4" s="108">
        <f t="shared" si="12"/>
        <v>9</v>
      </c>
      <c r="BF4" s="108">
        <f t="shared" si="12"/>
        <v>12</v>
      </c>
      <c r="BG4" s="108">
        <f t="shared" si="12"/>
        <v>3</v>
      </c>
      <c r="BH4" s="108">
        <f t="shared" si="12"/>
        <v>6</v>
      </c>
      <c r="BI4" s="108">
        <f t="shared" si="12"/>
        <v>9</v>
      </c>
      <c r="BJ4" s="108">
        <f t="shared" si="12"/>
        <v>12</v>
      </c>
      <c r="BK4" s="108">
        <f t="shared" si="12"/>
        <v>3</v>
      </c>
      <c r="BL4" s="108">
        <f t="shared" si="12"/>
        <v>6</v>
      </c>
      <c r="BM4" s="108">
        <f t="shared" si="12"/>
        <v>9</v>
      </c>
      <c r="BN4" s="108">
        <f t="shared" si="12"/>
        <v>12</v>
      </c>
      <c r="BO4" s="108">
        <f t="shared" si="12"/>
        <v>3</v>
      </c>
      <c r="BP4" s="108">
        <f t="shared" si="12"/>
        <v>6</v>
      </c>
      <c r="BQ4" s="108">
        <f t="shared" si="12"/>
        <v>9</v>
      </c>
      <c r="BR4" s="108">
        <f t="shared" si="12"/>
        <v>12</v>
      </c>
      <c r="BS4" s="108">
        <f t="shared" si="12"/>
        <v>3</v>
      </c>
      <c r="BT4" s="108">
        <f t="shared" si="12"/>
        <v>6</v>
      </c>
      <c r="BU4" s="108">
        <f t="shared" ref="BU4:EF4" si="13">IF(BT4=12,3,BT4+3)</f>
        <v>9</v>
      </c>
      <c r="BV4" s="108">
        <f t="shared" si="13"/>
        <v>12</v>
      </c>
      <c r="BW4" s="108">
        <f t="shared" si="13"/>
        <v>3</v>
      </c>
      <c r="BX4" s="108">
        <f t="shared" si="13"/>
        <v>6</v>
      </c>
      <c r="BY4" s="108">
        <f t="shared" si="13"/>
        <v>9</v>
      </c>
      <c r="BZ4" s="108">
        <f t="shared" si="13"/>
        <v>12</v>
      </c>
      <c r="CA4" s="108">
        <f t="shared" si="13"/>
        <v>3</v>
      </c>
      <c r="CB4" s="108">
        <f t="shared" si="13"/>
        <v>6</v>
      </c>
      <c r="CC4" s="108">
        <f t="shared" si="13"/>
        <v>9</v>
      </c>
      <c r="CD4" s="108">
        <f t="shared" si="13"/>
        <v>12</v>
      </c>
      <c r="CE4" s="108">
        <f t="shared" si="13"/>
        <v>3</v>
      </c>
      <c r="CF4" s="108">
        <f t="shared" si="13"/>
        <v>6</v>
      </c>
      <c r="CG4" s="108">
        <f t="shared" si="13"/>
        <v>9</v>
      </c>
      <c r="CH4" s="108">
        <f t="shared" si="13"/>
        <v>12</v>
      </c>
      <c r="CI4" s="108">
        <f t="shared" si="13"/>
        <v>3</v>
      </c>
      <c r="CJ4" s="108">
        <f t="shared" si="13"/>
        <v>6</v>
      </c>
      <c r="CK4" s="108">
        <f t="shared" si="13"/>
        <v>9</v>
      </c>
      <c r="CL4" s="108">
        <f t="shared" si="13"/>
        <v>12</v>
      </c>
      <c r="CM4" s="108">
        <f t="shared" si="13"/>
        <v>3</v>
      </c>
      <c r="CN4" s="108">
        <f t="shared" si="13"/>
        <v>6</v>
      </c>
      <c r="CO4" s="108">
        <f t="shared" si="13"/>
        <v>9</v>
      </c>
      <c r="CP4" s="108">
        <f t="shared" si="13"/>
        <v>12</v>
      </c>
      <c r="CQ4" s="108">
        <f t="shared" si="13"/>
        <v>3</v>
      </c>
      <c r="CR4" s="108">
        <f t="shared" si="13"/>
        <v>6</v>
      </c>
      <c r="CS4" s="108">
        <f t="shared" si="13"/>
        <v>9</v>
      </c>
      <c r="CT4" s="108">
        <f t="shared" si="13"/>
        <v>12</v>
      </c>
      <c r="CU4" s="108">
        <f t="shared" si="13"/>
        <v>3</v>
      </c>
      <c r="CV4" s="108">
        <f t="shared" si="13"/>
        <v>6</v>
      </c>
      <c r="CW4" s="108">
        <f t="shared" si="13"/>
        <v>9</v>
      </c>
      <c r="CX4" s="108">
        <f t="shared" si="13"/>
        <v>12</v>
      </c>
      <c r="CY4" s="108">
        <f t="shared" si="13"/>
        <v>3</v>
      </c>
      <c r="CZ4" s="108">
        <f t="shared" si="13"/>
        <v>6</v>
      </c>
      <c r="DA4" s="108">
        <f t="shared" si="13"/>
        <v>9</v>
      </c>
      <c r="DB4" s="108">
        <f t="shared" si="13"/>
        <v>12</v>
      </c>
      <c r="DC4" s="108">
        <f t="shared" si="13"/>
        <v>3</v>
      </c>
      <c r="DD4" s="108">
        <f t="shared" si="13"/>
        <v>6</v>
      </c>
      <c r="DE4" s="108">
        <f t="shared" si="13"/>
        <v>9</v>
      </c>
      <c r="DF4" s="108">
        <f t="shared" si="13"/>
        <v>12</v>
      </c>
      <c r="DG4" s="108">
        <f t="shared" si="13"/>
        <v>3</v>
      </c>
      <c r="DH4" s="108">
        <f t="shared" si="13"/>
        <v>6</v>
      </c>
      <c r="DI4" s="108">
        <f t="shared" si="13"/>
        <v>9</v>
      </c>
      <c r="DJ4" s="108">
        <f t="shared" si="13"/>
        <v>12</v>
      </c>
      <c r="DK4" s="108">
        <f t="shared" si="13"/>
        <v>3</v>
      </c>
      <c r="DL4" s="108">
        <f t="shared" si="13"/>
        <v>6</v>
      </c>
      <c r="DM4" s="108">
        <f t="shared" si="13"/>
        <v>9</v>
      </c>
      <c r="DN4" s="108">
        <f t="shared" si="13"/>
        <v>12</v>
      </c>
      <c r="DO4" s="108">
        <f t="shared" si="13"/>
        <v>3</v>
      </c>
      <c r="DP4" s="108">
        <f t="shared" si="13"/>
        <v>6</v>
      </c>
      <c r="DQ4" s="108">
        <f t="shared" si="13"/>
        <v>9</v>
      </c>
      <c r="DR4" s="108">
        <f t="shared" si="13"/>
        <v>12</v>
      </c>
      <c r="DS4" s="108">
        <f t="shared" si="13"/>
        <v>3</v>
      </c>
      <c r="DT4" s="108">
        <f t="shared" si="13"/>
        <v>6</v>
      </c>
      <c r="DU4" s="108">
        <f t="shared" si="13"/>
        <v>9</v>
      </c>
      <c r="DV4" s="108">
        <f t="shared" si="13"/>
        <v>12</v>
      </c>
      <c r="DW4" s="108">
        <f t="shared" si="13"/>
        <v>3</v>
      </c>
      <c r="DX4" s="108">
        <f t="shared" si="13"/>
        <v>6</v>
      </c>
      <c r="DY4" s="108">
        <f t="shared" si="13"/>
        <v>9</v>
      </c>
      <c r="DZ4" s="108">
        <f t="shared" si="13"/>
        <v>12</v>
      </c>
      <c r="EA4" s="108">
        <f t="shared" si="13"/>
        <v>3</v>
      </c>
      <c r="EB4" s="108">
        <f t="shared" si="13"/>
        <v>6</v>
      </c>
      <c r="EC4" s="108">
        <f t="shared" si="13"/>
        <v>9</v>
      </c>
      <c r="ED4" s="108">
        <f t="shared" si="13"/>
        <v>12</v>
      </c>
      <c r="EE4" s="108">
        <f t="shared" si="13"/>
        <v>3</v>
      </c>
      <c r="EF4" s="108">
        <f t="shared" si="13"/>
        <v>6</v>
      </c>
      <c r="EG4" s="108">
        <f t="shared" ref="EG4" si="14">IF(EF4=12,3,EF4+3)</f>
        <v>9</v>
      </c>
      <c r="EH4" s="108">
        <f t="shared" ref="EH4" si="15">IF(EG4=12,3,EG4+3)</f>
        <v>12</v>
      </c>
      <c r="EI4" s="108">
        <f t="shared" ref="EI4" si="16">IF(EH4=12,3,EH4+3)</f>
        <v>3</v>
      </c>
      <c r="EJ4" s="108">
        <f t="shared" ref="EJ4" si="17">IF(EI4=12,3,EI4+3)</f>
        <v>6</v>
      </c>
      <c r="EK4" s="108">
        <f t="shared" ref="EK4" si="18">IF(EJ4=12,3,EJ4+3)</f>
        <v>9</v>
      </c>
      <c r="EL4" s="108">
        <f t="shared" ref="EL4" si="19">IF(EK4=12,3,EK4+3)</f>
        <v>12</v>
      </c>
      <c r="EM4" s="108">
        <f t="shared" ref="EM4" si="20">IF(EL4=12,3,EL4+3)</f>
        <v>3</v>
      </c>
      <c r="EN4" s="108">
        <f t="shared" ref="EN4" si="21">IF(EM4=12,3,EM4+3)</f>
        <v>6</v>
      </c>
      <c r="EO4" s="108">
        <f t="shared" ref="EO4" si="22">IF(EN4=12,3,EN4+3)</f>
        <v>9</v>
      </c>
      <c r="EP4" s="108">
        <f t="shared" ref="EP4" si="23">IF(EO4=12,3,EO4+3)</f>
        <v>12</v>
      </c>
      <c r="EQ4" s="26"/>
      <c r="ER4" s="26"/>
      <c r="ES4" s="26"/>
      <c r="ET4" s="26"/>
      <c r="EU4" s="26"/>
    </row>
    <row r="5" spans="1:457" ht="18" customHeight="1">
      <c r="F5" s="28"/>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row>
    <row r="6" spans="1:457" ht="82.5" customHeight="1">
      <c r="F6" s="30" t="s">
        <v>12</v>
      </c>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row>
    <row r="7" spans="1:457" ht="34.15" customHeight="1">
      <c r="F7" s="32" t="s">
        <v>200</v>
      </c>
      <c r="G7" s="58">
        <f t="shared" ref="G7:BR7" si="24">DATE(G3,G4,1)</f>
        <v>32933</v>
      </c>
      <c r="H7" s="58">
        <f t="shared" si="24"/>
        <v>33025</v>
      </c>
      <c r="I7" s="58">
        <f t="shared" si="24"/>
        <v>33117</v>
      </c>
      <c r="J7" s="58">
        <f t="shared" si="24"/>
        <v>33208</v>
      </c>
      <c r="K7" s="58">
        <f t="shared" si="24"/>
        <v>33298</v>
      </c>
      <c r="L7" s="58">
        <f t="shared" si="24"/>
        <v>33390</v>
      </c>
      <c r="M7" s="58">
        <f t="shared" si="24"/>
        <v>33482</v>
      </c>
      <c r="N7" s="58">
        <f t="shared" si="24"/>
        <v>33573</v>
      </c>
      <c r="O7" s="58">
        <f t="shared" si="24"/>
        <v>33664</v>
      </c>
      <c r="P7" s="58">
        <f t="shared" si="24"/>
        <v>33756</v>
      </c>
      <c r="Q7" s="58">
        <f t="shared" si="24"/>
        <v>33848</v>
      </c>
      <c r="R7" s="58">
        <f t="shared" si="24"/>
        <v>33939</v>
      </c>
      <c r="S7" s="58">
        <f t="shared" si="24"/>
        <v>34029</v>
      </c>
      <c r="T7" s="58">
        <f t="shared" si="24"/>
        <v>34121</v>
      </c>
      <c r="U7" s="58">
        <f t="shared" si="24"/>
        <v>34213</v>
      </c>
      <c r="V7" s="58">
        <f t="shared" si="24"/>
        <v>34304</v>
      </c>
      <c r="W7" s="58">
        <f t="shared" si="24"/>
        <v>34394</v>
      </c>
      <c r="X7" s="58">
        <f t="shared" si="24"/>
        <v>34486</v>
      </c>
      <c r="Y7" s="58">
        <f t="shared" si="24"/>
        <v>34578</v>
      </c>
      <c r="Z7" s="58">
        <f t="shared" si="24"/>
        <v>34669</v>
      </c>
      <c r="AA7" s="58">
        <f t="shared" si="24"/>
        <v>34759</v>
      </c>
      <c r="AB7" s="58">
        <f t="shared" si="24"/>
        <v>34851</v>
      </c>
      <c r="AC7" s="58">
        <f t="shared" si="24"/>
        <v>34943</v>
      </c>
      <c r="AD7" s="58">
        <f t="shared" si="24"/>
        <v>35034</v>
      </c>
      <c r="AE7" s="58">
        <f t="shared" si="24"/>
        <v>35125</v>
      </c>
      <c r="AF7" s="58">
        <f t="shared" si="24"/>
        <v>35217</v>
      </c>
      <c r="AG7" s="58">
        <f t="shared" si="24"/>
        <v>35309</v>
      </c>
      <c r="AH7" s="58">
        <f t="shared" si="24"/>
        <v>35400</v>
      </c>
      <c r="AI7" s="58">
        <f t="shared" si="24"/>
        <v>35490</v>
      </c>
      <c r="AJ7" s="58">
        <f t="shared" si="24"/>
        <v>35582</v>
      </c>
      <c r="AK7" s="58">
        <f t="shared" si="24"/>
        <v>35674</v>
      </c>
      <c r="AL7" s="58">
        <f t="shared" si="24"/>
        <v>35765</v>
      </c>
      <c r="AM7" s="58">
        <f t="shared" si="24"/>
        <v>35855</v>
      </c>
      <c r="AN7" s="58">
        <f t="shared" si="24"/>
        <v>35947</v>
      </c>
      <c r="AO7" s="58">
        <f t="shared" si="24"/>
        <v>36039</v>
      </c>
      <c r="AP7" s="58">
        <f t="shared" si="24"/>
        <v>36130</v>
      </c>
      <c r="AQ7" s="58">
        <f t="shared" si="24"/>
        <v>36220</v>
      </c>
      <c r="AR7" s="58">
        <f t="shared" si="24"/>
        <v>36312</v>
      </c>
      <c r="AS7" s="58">
        <f t="shared" si="24"/>
        <v>36404</v>
      </c>
      <c r="AT7" s="58">
        <f t="shared" si="24"/>
        <v>36495</v>
      </c>
      <c r="AU7" s="58">
        <f t="shared" si="24"/>
        <v>36586</v>
      </c>
      <c r="AV7" s="58">
        <f t="shared" si="24"/>
        <v>36678</v>
      </c>
      <c r="AW7" s="58">
        <f t="shared" si="24"/>
        <v>36770</v>
      </c>
      <c r="AX7" s="58">
        <f t="shared" si="24"/>
        <v>36861</v>
      </c>
      <c r="AY7" s="58">
        <f t="shared" si="24"/>
        <v>36951</v>
      </c>
      <c r="AZ7" s="58">
        <f t="shared" si="24"/>
        <v>37043</v>
      </c>
      <c r="BA7" s="58">
        <f t="shared" si="24"/>
        <v>37135</v>
      </c>
      <c r="BB7" s="58">
        <f t="shared" si="24"/>
        <v>37226</v>
      </c>
      <c r="BC7" s="58">
        <f t="shared" si="24"/>
        <v>37316</v>
      </c>
      <c r="BD7" s="58">
        <f t="shared" si="24"/>
        <v>37408</v>
      </c>
      <c r="BE7" s="58">
        <f t="shared" si="24"/>
        <v>37500</v>
      </c>
      <c r="BF7" s="58">
        <f t="shared" si="24"/>
        <v>37591</v>
      </c>
      <c r="BG7" s="58">
        <f t="shared" si="24"/>
        <v>37681</v>
      </c>
      <c r="BH7" s="58">
        <f t="shared" si="24"/>
        <v>37773</v>
      </c>
      <c r="BI7" s="58">
        <f t="shared" si="24"/>
        <v>37865</v>
      </c>
      <c r="BJ7" s="58">
        <f t="shared" si="24"/>
        <v>37956</v>
      </c>
      <c r="BK7" s="58">
        <f t="shared" si="24"/>
        <v>38047</v>
      </c>
      <c r="BL7" s="58">
        <f t="shared" si="24"/>
        <v>38139</v>
      </c>
      <c r="BM7" s="58">
        <f t="shared" si="24"/>
        <v>38231</v>
      </c>
      <c r="BN7" s="58">
        <f t="shared" si="24"/>
        <v>38322</v>
      </c>
      <c r="BO7" s="58">
        <f t="shared" si="24"/>
        <v>38412</v>
      </c>
      <c r="BP7" s="58">
        <f t="shared" si="24"/>
        <v>38504</v>
      </c>
      <c r="BQ7" s="58">
        <f t="shared" si="24"/>
        <v>38596</v>
      </c>
      <c r="BR7" s="58">
        <f t="shared" si="24"/>
        <v>38687</v>
      </c>
      <c r="BS7" s="58">
        <f t="shared" ref="BS7:DD7" si="25">DATE(BS3,BS4,1)</f>
        <v>38777</v>
      </c>
      <c r="BT7" s="58">
        <f t="shared" si="25"/>
        <v>38869</v>
      </c>
      <c r="BU7" s="58">
        <f t="shared" si="25"/>
        <v>38961</v>
      </c>
      <c r="BV7" s="58">
        <f t="shared" si="25"/>
        <v>39052</v>
      </c>
      <c r="BW7" s="58">
        <f t="shared" si="25"/>
        <v>39142</v>
      </c>
      <c r="BX7" s="58">
        <f t="shared" si="25"/>
        <v>39234</v>
      </c>
      <c r="BY7" s="58">
        <f t="shared" si="25"/>
        <v>39326</v>
      </c>
      <c r="BZ7" s="58">
        <f t="shared" si="25"/>
        <v>39417</v>
      </c>
      <c r="CA7" s="58">
        <f t="shared" si="25"/>
        <v>39508</v>
      </c>
      <c r="CB7" s="58">
        <f t="shared" si="25"/>
        <v>39600</v>
      </c>
      <c r="CC7" s="58">
        <f t="shared" si="25"/>
        <v>39692</v>
      </c>
      <c r="CD7" s="58">
        <f t="shared" si="25"/>
        <v>39783</v>
      </c>
      <c r="CE7" s="58">
        <f t="shared" si="25"/>
        <v>39873</v>
      </c>
      <c r="CF7" s="58">
        <f t="shared" si="25"/>
        <v>39965</v>
      </c>
      <c r="CG7" s="58">
        <f t="shared" si="25"/>
        <v>40057</v>
      </c>
      <c r="CH7" s="58">
        <f t="shared" si="25"/>
        <v>40148</v>
      </c>
      <c r="CI7" s="58">
        <f t="shared" si="25"/>
        <v>40238</v>
      </c>
      <c r="CJ7" s="58">
        <f t="shared" si="25"/>
        <v>40330</v>
      </c>
      <c r="CK7" s="58">
        <f t="shared" si="25"/>
        <v>40422</v>
      </c>
      <c r="CL7" s="58">
        <f t="shared" si="25"/>
        <v>40513</v>
      </c>
      <c r="CM7" s="58">
        <f t="shared" si="25"/>
        <v>40603</v>
      </c>
      <c r="CN7" s="58">
        <f t="shared" si="25"/>
        <v>40695</v>
      </c>
      <c r="CO7" s="58">
        <f t="shared" si="25"/>
        <v>40787</v>
      </c>
      <c r="CP7" s="58">
        <f t="shared" si="25"/>
        <v>40878</v>
      </c>
      <c r="CQ7" s="58">
        <f t="shared" si="25"/>
        <v>40969</v>
      </c>
      <c r="CR7" s="58">
        <f t="shared" si="25"/>
        <v>41061</v>
      </c>
      <c r="CS7" s="58">
        <f t="shared" si="25"/>
        <v>41153</v>
      </c>
      <c r="CT7" s="58">
        <f t="shared" si="25"/>
        <v>41244</v>
      </c>
      <c r="CU7" s="58">
        <f t="shared" si="25"/>
        <v>41334</v>
      </c>
      <c r="CV7" s="58">
        <f t="shared" si="25"/>
        <v>41426</v>
      </c>
      <c r="CW7" s="58">
        <f t="shared" si="25"/>
        <v>41518</v>
      </c>
      <c r="CX7" s="58">
        <f t="shared" si="25"/>
        <v>41609</v>
      </c>
      <c r="CY7" s="58">
        <f t="shared" si="25"/>
        <v>41699</v>
      </c>
      <c r="CZ7" s="58">
        <f t="shared" si="25"/>
        <v>41791</v>
      </c>
      <c r="DA7" s="58">
        <f t="shared" si="25"/>
        <v>41883</v>
      </c>
      <c r="DB7" s="58">
        <f t="shared" si="25"/>
        <v>41974</v>
      </c>
      <c r="DC7" s="58">
        <f t="shared" si="25"/>
        <v>42064</v>
      </c>
      <c r="DD7" s="58">
        <f t="shared" si="25"/>
        <v>42156</v>
      </c>
      <c r="DE7" s="58">
        <f>DATE(DE3,DE4,1)</f>
        <v>42248</v>
      </c>
      <c r="DF7" s="58">
        <f t="shared" ref="DF7:EP7" si="26">DATE(DF3,DF4,1)</f>
        <v>42339</v>
      </c>
      <c r="DG7" s="58">
        <f t="shared" si="26"/>
        <v>42430</v>
      </c>
      <c r="DH7" s="58">
        <f t="shared" si="26"/>
        <v>42522</v>
      </c>
      <c r="DI7" s="58">
        <f t="shared" si="26"/>
        <v>42614</v>
      </c>
      <c r="DJ7" s="58">
        <f t="shared" si="26"/>
        <v>42705</v>
      </c>
      <c r="DK7" s="58">
        <f t="shared" si="26"/>
        <v>42795</v>
      </c>
      <c r="DL7" s="58">
        <f t="shared" si="26"/>
        <v>42887</v>
      </c>
      <c r="DM7" s="58">
        <f t="shared" si="26"/>
        <v>42979</v>
      </c>
      <c r="DN7" s="58">
        <f t="shared" si="26"/>
        <v>43070</v>
      </c>
      <c r="DO7" s="58">
        <f t="shared" si="26"/>
        <v>43160</v>
      </c>
      <c r="DP7" s="58">
        <f t="shared" si="26"/>
        <v>43252</v>
      </c>
      <c r="DQ7" s="58">
        <f t="shared" si="26"/>
        <v>43344</v>
      </c>
      <c r="DR7" s="58">
        <f t="shared" si="26"/>
        <v>43435</v>
      </c>
      <c r="DS7" s="58">
        <f t="shared" si="26"/>
        <v>43525</v>
      </c>
      <c r="DT7" s="58">
        <f t="shared" si="26"/>
        <v>43617</v>
      </c>
      <c r="DU7" s="58">
        <f t="shared" si="26"/>
        <v>43709</v>
      </c>
      <c r="DV7" s="58">
        <f t="shared" si="26"/>
        <v>43800</v>
      </c>
      <c r="DW7" s="58">
        <f t="shared" si="26"/>
        <v>43891</v>
      </c>
      <c r="DX7" s="58">
        <f t="shared" si="26"/>
        <v>43983</v>
      </c>
      <c r="DY7" s="58">
        <f t="shared" si="26"/>
        <v>44075</v>
      </c>
      <c r="DZ7" s="58">
        <f t="shared" si="26"/>
        <v>44166</v>
      </c>
      <c r="EA7" s="58">
        <f t="shared" si="26"/>
        <v>44256</v>
      </c>
      <c r="EB7" s="58">
        <f t="shared" si="26"/>
        <v>44348</v>
      </c>
      <c r="EC7" s="58">
        <f t="shared" si="26"/>
        <v>44440</v>
      </c>
      <c r="ED7" s="58">
        <f t="shared" si="26"/>
        <v>44531</v>
      </c>
      <c r="EE7" s="58">
        <f t="shared" si="26"/>
        <v>44621</v>
      </c>
      <c r="EF7" s="58">
        <f t="shared" si="26"/>
        <v>44713</v>
      </c>
      <c r="EG7" s="58">
        <f t="shared" si="26"/>
        <v>44805</v>
      </c>
      <c r="EH7" s="58">
        <f t="shared" si="26"/>
        <v>44896</v>
      </c>
      <c r="EI7" s="58">
        <f t="shared" si="26"/>
        <v>44986</v>
      </c>
      <c r="EJ7" s="58">
        <f t="shared" si="26"/>
        <v>45078</v>
      </c>
      <c r="EK7" s="58">
        <f t="shared" si="26"/>
        <v>45170</v>
      </c>
      <c r="EL7" s="58">
        <f t="shared" si="26"/>
        <v>45261</v>
      </c>
      <c r="EM7" s="58">
        <f t="shared" si="26"/>
        <v>45352</v>
      </c>
      <c r="EN7" s="58">
        <f t="shared" si="26"/>
        <v>45444</v>
      </c>
      <c r="EO7" s="58">
        <f t="shared" si="26"/>
        <v>45536</v>
      </c>
      <c r="EP7" s="58">
        <f t="shared" si="26"/>
        <v>45627</v>
      </c>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row>
    <row r="8" spans="1:457" ht="28.15" customHeight="1">
      <c r="F8" s="35" t="s">
        <v>393</v>
      </c>
      <c r="G8" s="38"/>
      <c r="H8" s="38"/>
      <c r="I8" s="38"/>
      <c r="J8" s="38"/>
      <c r="K8" s="38"/>
      <c r="L8" s="38"/>
      <c r="M8" s="38"/>
    </row>
    <row r="9" spans="1:457" ht="20.100000000000001" customHeight="1">
      <c r="F9" s="28" t="s">
        <v>412</v>
      </c>
      <c r="G9" s="38">
        <v>1251</v>
      </c>
      <c r="H9" s="38">
        <v>1344</v>
      </c>
      <c r="I9" s="38">
        <v>1345</v>
      </c>
      <c r="J9" s="38">
        <v>1348</v>
      </c>
      <c r="K9" s="38">
        <v>1282</v>
      </c>
      <c r="L9" s="38">
        <v>1447</v>
      </c>
      <c r="M9" s="38">
        <v>1376</v>
      </c>
      <c r="N9" s="53">
        <v>1427</v>
      </c>
      <c r="O9" s="53">
        <v>1513</v>
      </c>
      <c r="P9" s="53">
        <v>1484</v>
      </c>
      <c r="Q9" s="53">
        <v>1433</v>
      </c>
      <c r="R9" s="53">
        <v>1447</v>
      </c>
      <c r="S9" s="53">
        <v>1457</v>
      </c>
      <c r="T9" s="53">
        <v>1449</v>
      </c>
      <c r="U9" s="53">
        <v>1454</v>
      </c>
      <c r="V9" s="53">
        <v>1439</v>
      </c>
      <c r="W9" s="53">
        <v>1457</v>
      </c>
      <c r="X9" s="53">
        <v>1476</v>
      </c>
      <c r="Y9" s="53">
        <v>1541</v>
      </c>
      <c r="Z9" s="53">
        <v>1555</v>
      </c>
      <c r="AA9" s="53">
        <v>1559</v>
      </c>
      <c r="AB9" s="53">
        <v>1508</v>
      </c>
      <c r="AC9" s="53">
        <v>1491</v>
      </c>
      <c r="AD9" s="53">
        <v>1491</v>
      </c>
      <c r="AE9" s="53">
        <v>1513</v>
      </c>
      <c r="AF9" s="53">
        <v>1581</v>
      </c>
      <c r="AG9" s="53">
        <v>1695</v>
      </c>
      <c r="AH9" s="53">
        <v>1720</v>
      </c>
      <c r="AI9" s="53">
        <v>1657</v>
      </c>
      <c r="AJ9" s="53">
        <v>1786</v>
      </c>
      <c r="AK9" s="53">
        <v>1746</v>
      </c>
      <c r="AL9" s="53">
        <v>1733</v>
      </c>
      <c r="AM9" s="53">
        <v>1745</v>
      </c>
      <c r="AN9" s="53">
        <v>1709</v>
      </c>
      <c r="AO9" s="53">
        <v>1707</v>
      </c>
      <c r="AP9" s="53">
        <v>1874</v>
      </c>
      <c r="AQ9" s="53">
        <v>2095</v>
      </c>
      <c r="AR9" s="53">
        <v>2162</v>
      </c>
      <c r="AS9" s="53">
        <v>2199</v>
      </c>
      <c r="AT9" s="53">
        <v>2241</v>
      </c>
      <c r="AU9" s="53">
        <v>2231</v>
      </c>
      <c r="AV9" s="53">
        <v>2401</v>
      </c>
      <c r="AW9" s="53">
        <v>2646</v>
      </c>
      <c r="AX9" s="53">
        <v>2788</v>
      </c>
      <c r="AY9" s="53">
        <v>2828</v>
      </c>
      <c r="AZ9" s="53">
        <v>2929</v>
      </c>
      <c r="BA9" s="53">
        <v>2905</v>
      </c>
      <c r="BB9" s="53">
        <v>2727</v>
      </c>
      <c r="BC9" s="53">
        <v>2809</v>
      </c>
      <c r="BD9" s="53">
        <v>2839</v>
      </c>
      <c r="BE9" s="53">
        <v>2704</v>
      </c>
      <c r="BF9" s="53">
        <v>2820</v>
      </c>
      <c r="BG9" s="53">
        <v>2943</v>
      </c>
      <c r="BH9" s="53">
        <v>2819</v>
      </c>
      <c r="BI9" s="53">
        <v>2891</v>
      </c>
      <c r="BJ9" s="53">
        <v>2925</v>
      </c>
      <c r="BK9" s="53">
        <v>2908</v>
      </c>
      <c r="BL9" s="53">
        <v>2878</v>
      </c>
      <c r="BM9" s="53">
        <v>2918</v>
      </c>
      <c r="BN9" s="53">
        <v>2850</v>
      </c>
      <c r="BO9" s="53">
        <v>2823</v>
      </c>
      <c r="BP9" s="53">
        <v>2797</v>
      </c>
      <c r="BQ9" s="53">
        <v>2714</v>
      </c>
      <c r="BR9" s="53">
        <v>2727</v>
      </c>
      <c r="BS9" s="53">
        <v>2670</v>
      </c>
      <c r="BT9" s="53">
        <v>2799</v>
      </c>
      <c r="BU9" s="53">
        <v>2900</v>
      </c>
      <c r="BV9" s="53">
        <v>3068</v>
      </c>
      <c r="BW9" s="53">
        <v>3218</v>
      </c>
      <c r="BX9" s="53">
        <v>3359</v>
      </c>
      <c r="BY9" s="53">
        <v>3707</v>
      </c>
      <c r="BZ9" s="53">
        <v>3513</v>
      </c>
      <c r="CA9" s="53">
        <v>3611</v>
      </c>
      <c r="CB9" s="53">
        <v>3691</v>
      </c>
      <c r="CC9" s="53">
        <v>3527</v>
      </c>
      <c r="CD9" s="53">
        <v>3660</v>
      </c>
      <c r="CE9" s="53">
        <v>3564</v>
      </c>
      <c r="CF9" s="53">
        <v>3515</v>
      </c>
      <c r="CG9" s="53">
        <v>3692</v>
      </c>
      <c r="CH9" s="53">
        <v>3762</v>
      </c>
      <c r="CI9" s="53">
        <v>3727</v>
      </c>
      <c r="CJ9" s="53">
        <v>3790</v>
      </c>
      <c r="CK9" s="53">
        <v>3692</v>
      </c>
      <c r="CL9" s="53">
        <v>3310</v>
      </c>
      <c r="CM9" s="53">
        <v>3224</v>
      </c>
      <c r="CN9" s="53">
        <v>3301</v>
      </c>
      <c r="CO9" s="53">
        <v>3533</v>
      </c>
      <c r="CP9" s="53">
        <v>3483</v>
      </c>
      <c r="CQ9" s="53">
        <v>3480</v>
      </c>
      <c r="CR9" s="53">
        <v>3539</v>
      </c>
      <c r="CS9" s="53">
        <v>3845</v>
      </c>
      <c r="CT9" s="53">
        <v>4270</v>
      </c>
      <c r="CU9" s="53">
        <v>4286</v>
      </c>
      <c r="CV9" s="53">
        <v>4395</v>
      </c>
      <c r="CW9" s="53">
        <v>4309</v>
      </c>
      <c r="CX9" s="53">
        <v>4434</v>
      </c>
      <c r="CY9" s="53">
        <v>4673</v>
      </c>
      <c r="CZ9" s="53">
        <v>4567</v>
      </c>
      <c r="DA9" s="53">
        <v>4846</v>
      </c>
      <c r="DB9" s="53">
        <v>4709</v>
      </c>
      <c r="DC9" s="53">
        <v>4751</v>
      </c>
      <c r="DD9" s="53">
        <v>4656</v>
      </c>
      <c r="DE9" s="53">
        <v>4752</v>
      </c>
      <c r="DF9" s="53">
        <v>4765</v>
      </c>
      <c r="DG9" s="53">
        <v>4885</v>
      </c>
      <c r="DH9" s="53">
        <v>4882</v>
      </c>
      <c r="DI9" s="53">
        <v>4915</v>
      </c>
      <c r="DJ9" s="53">
        <v>4970</v>
      </c>
      <c r="DK9" s="53">
        <v>4862</v>
      </c>
      <c r="DL9" s="53">
        <v>4566</v>
      </c>
      <c r="DM9" s="53">
        <v>4838</v>
      </c>
      <c r="DN9" s="53">
        <v>4791</v>
      </c>
      <c r="DO9" s="53">
        <v>4967</v>
      </c>
      <c r="DP9" s="53">
        <v>5048</v>
      </c>
      <c r="DQ9" s="53">
        <v>4835</v>
      </c>
      <c r="DR9" s="53">
        <v>4779</v>
      </c>
      <c r="DS9" s="53">
        <v>4800</v>
      </c>
      <c r="DT9" s="53">
        <v>4925</v>
      </c>
      <c r="DU9" s="53">
        <v>5053</v>
      </c>
      <c r="DV9" s="53">
        <v>5162</v>
      </c>
      <c r="DW9" s="53">
        <v>4914</v>
      </c>
      <c r="DX9" s="53">
        <v>4851</v>
      </c>
      <c r="DY9" s="53">
        <v>4611</v>
      </c>
      <c r="DZ9" s="53">
        <v>4477</v>
      </c>
      <c r="EA9" s="53">
        <v>28329</v>
      </c>
      <c r="EB9" s="59">
        <v>27809</v>
      </c>
      <c r="EC9" s="59">
        <v>27750</v>
      </c>
      <c r="ED9" s="59">
        <v>26144</v>
      </c>
      <c r="EE9" s="59">
        <v>25522</v>
      </c>
      <c r="EF9" s="59">
        <v>24938</v>
      </c>
      <c r="EG9" s="59">
        <v>25008</v>
      </c>
      <c r="EH9" s="59">
        <v>24814</v>
      </c>
      <c r="EI9" s="59">
        <v>25388</v>
      </c>
      <c r="EJ9" s="59">
        <v>27352</v>
      </c>
      <c r="EK9" s="59">
        <v>26761</v>
      </c>
      <c r="EL9" s="59">
        <v>27075</v>
      </c>
      <c r="EM9" s="59">
        <v>26817</v>
      </c>
      <c r="EN9" s="59">
        <v>26003</v>
      </c>
      <c r="EO9" s="59">
        <v>26501</v>
      </c>
      <c r="EP9" s="59">
        <v>26903</v>
      </c>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row>
    <row r="10" spans="1:457" ht="20.100000000000001" customHeight="1">
      <c r="F10" s="28" t="s">
        <v>403</v>
      </c>
      <c r="G10" s="38">
        <v>3241</v>
      </c>
      <c r="H10" s="38">
        <v>3239</v>
      </c>
      <c r="I10" s="38">
        <v>3121</v>
      </c>
      <c r="J10" s="38">
        <v>3100</v>
      </c>
      <c r="K10" s="38">
        <v>3111</v>
      </c>
      <c r="L10" s="38">
        <v>2983</v>
      </c>
      <c r="M10" s="38">
        <v>3063</v>
      </c>
      <c r="N10" s="53">
        <v>3119</v>
      </c>
      <c r="O10" s="53">
        <v>3041</v>
      </c>
      <c r="P10" s="53">
        <v>3072</v>
      </c>
      <c r="Q10" s="53">
        <v>3085</v>
      </c>
      <c r="R10" s="53">
        <v>3120</v>
      </c>
      <c r="S10" s="53">
        <v>2982</v>
      </c>
      <c r="T10" s="53">
        <v>3104</v>
      </c>
      <c r="U10" s="53">
        <v>2921</v>
      </c>
      <c r="V10" s="53">
        <v>2759</v>
      </c>
      <c r="W10" s="53">
        <v>3195</v>
      </c>
      <c r="X10" s="53">
        <v>3117</v>
      </c>
      <c r="Y10" s="53">
        <v>3317</v>
      </c>
      <c r="Z10" s="53">
        <v>3297</v>
      </c>
      <c r="AA10" s="53">
        <v>3243</v>
      </c>
      <c r="AB10" s="53">
        <v>3224</v>
      </c>
      <c r="AC10" s="53">
        <v>3250</v>
      </c>
      <c r="AD10" s="53">
        <v>3227</v>
      </c>
      <c r="AE10" s="53">
        <v>3432</v>
      </c>
      <c r="AF10" s="53">
        <v>3577</v>
      </c>
      <c r="AG10" s="53">
        <v>3508</v>
      </c>
      <c r="AH10" s="53">
        <v>3581</v>
      </c>
      <c r="AI10" s="53">
        <v>3491</v>
      </c>
      <c r="AJ10" s="53">
        <v>3616</v>
      </c>
      <c r="AK10" s="53">
        <v>3768</v>
      </c>
      <c r="AL10" s="53">
        <v>3818</v>
      </c>
      <c r="AM10" s="53">
        <v>3580</v>
      </c>
      <c r="AN10" s="53">
        <v>3783</v>
      </c>
      <c r="AO10" s="53">
        <v>3886</v>
      </c>
      <c r="AP10" s="53">
        <v>3066</v>
      </c>
      <c r="AQ10" s="53">
        <v>3239</v>
      </c>
      <c r="AR10" s="53">
        <v>3168</v>
      </c>
      <c r="AS10" s="53">
        <v>3241</v>
      </c>
      <c r="AT10" s="53">
        <v>3393</v>
      </c>
      <c r="AU10" s="53">
        <v>3654</v>
      </c>
      <c r="AV10" s="53">
        <v>3644</v>
      </c>
      <c r="AW10" s="53">
        <v>3512</v>
      </c>
      <c r="AX10" s="53">
        <v>3542</v>
      </c>
      <c r="AY10" s="53">
        <v>3583</v>
      </c>
      <c r="AZ10" s="53">
        <v>3489</v>
      </c>
      <c r="BA10" s="53">
        <v>3426</v>
      </c>
      <c r="BB10" s="53">
        <v>3553</v>
      </c>
      <c r="BC10" s="53">
        <v>3581</v>
      </c>
      <c r="BD10" s="53">
        <v>3545</v>
      </c>
      <c r="BE10" s="53">
        <v>3532</v>
      </c>
      <c r="BF10" s="53">
        <v>3393</v>
      </c>
      <c r="BG10" s="53">
        <v>3188</v>
      </c>
      <c r="BH10" s="53">
        <v>3100</v>
      </c>
      <c r="BI10" s="53">
        <v>3193</v>
      </c>
      <c r="BJ10" s="53">
        <v>3003</v>
      </c>
      <c r="BK10" s="53">
        <v>3102</v>
      </c>
      <c r="BL10" s="53">
        <v>3069</v>
      </c>
      <c r="BM10" s="53">
        <v>3205</v>
      </c>
      <c r="BN10" s="53">
        <v>3249</v>
      </c>
      <c r="BO10" s="53">
        <v>3441</v>
      </c>
      <c r="BP10" s="53">
        <v>3964</v>
      </c>
      <c r="BQ10" s="53">
        <v>3875</v>
      </c>
      <c r="BR10" s="53">
        <v>3988</v>
      </c>
      <c r="BS10" s="53">
        <v>3614</v>
      </c>
      <c r="BT10" s="53">
        <v>3533</v>
      </c>
      <c r="BU10" s="53">
        <v>4201</v>
      </c>
      <c r="BV10" s="53">
        <v>4011</v>
      </c>
      <c r="BW10" s="53">
        <v>3934</v>
      </c>
      <c r="BX10" s="53">
        <v>4025</v>
      </c>
      <c r="BY10" s="53">
        <v>4111</v>
      </c>
      <c r="BZ10" s="53">
        <v>4162</v>
      </c>
      <c r="CA10" s="53">
        <v>4216</v>
      </c>
      <c r="CB10" s="53">
        <v>4322</v>
      </c>
      <c r="CC10" s="53">
        <v>4430</v>
      </c>
      <c r="CD10" s="53">
        <v>4787</v>
      </c>
      <c r="CE10" s="53">
        <v>4846</v>
      </c>
      <c r="CF10" s="53">
        <v>4394</v>
      </c>
      <c r="CG10" s="53">
        <v>4533</v>
      </c>
      <c r="CH10" s="53">
        <v>4483</v>
      </c>
      <c r="CI10" s="53">
        <v>4839</v>
      </c>
      <c r="CJ10" s="53">
        <v>4989</v>
      </c>
      <c r="CK10" s="53">
        <v>5178</v>
      </c>
      <c r="CL10" s="53">
        <v>4984</v>
      </c>
      <c r="CM10" s="53">
        <v>4716</v>
      </c>
      <c r="CN10" s="53">
        <v>4700</v>
      </c>
      <c r="CO10" s="53">
        <v>4563</v>
      </c>
      <c r="CP10" s="53">
        <v>4766</v>
      </c>
      <c r="CQ10" s="53">
        <v>4575</v>
      </c>
      <c r="CR10" s="53">
        <v>4789</v>
      </c>
      <c r="CS10" s="53">
        <v>5339</v>
      </c>
      <c r="CT10" s="53">
        <v>5070</v>
      </c>
      <c r="CU10" s="53">
        <v>4566</v>
      </c>
      <c r="CV10" s="53">
        <v>4669</v>
      </c>
      <c r="CW10" s="53">
        <v>4890</v>
      </c>
      <c r="CX10" s="53">
        <v>4945</v>
      </c>
      <c r="CY10" s="53">
        <v>5389</v>
      </c>
      <c r="CZ10" s="53">
        <v>5277</v>
      </c>
      <c r="DA10" s="53">
        <v>5394</v>
      </c>
      <c r="DB10" s="53">
        <v>5343</v>
      </c>
      <c r="DC10" s="53">
        <v>5303</v>
      </c>
      <c r="DD10" s="53">
        <v>5031</v>
      </c>
      <c r="DE10" s="53">
        <v>5642</v>
      </c>
      <c r="DF10" s="53">
        <v>5927</v>
      </c>
      <c r="DG10" s="53">
        <v>6196</v>
      </c>
      <c r="DH10" s="53">
        <v>5991</v>
      </c>
      <c r="DI10" s="53">
        <v>6114</v>
      </c>
      <c r="DJ10" s="53">
        <v>6399</v>
      </c>
      <c r="DK10" s="53">
        <v>6523</v>
      </c>
      <c r="DL10" s="53">
        <v>6998</v>
      </c>
      <c r="DM10" s="53">
        <v>7108</v>
      </c>
      <c r="DN10" s="53">
        <v>7037</v>
      </c>
      <c r="DO10" s="53">
        <v>7743</v>
      </c>
      <c r="DP10" s="53">
        <v>7695</v>
      </c>
      <c r="DQ10" s="53">
        <v>8113</v>
      </c>
      <c r="DR10" s="53">
        <v>8710</v>
      </c>
      <c r="DS10" s="53">
        <v>8882</v>
      </c>
      <c r="DT10" s="53">
        <v>9373</v>
      </c>
      <c r="DU10" s="53">
        <v>9578</v>
      </c>
      <c r="DV10" s="53">
        <v>9594</v>
      </c>
      <c r="DW10" s="53">
        <v>9555</v>
      </c>
      <c r="DX10" s="53">
        <v>9433</v>
      </c>
      <c r="DY10" s="53">
        <v>9131</v>
      </c>
      <c r="DZ10" s="53">
        <v>9240</v>
      </c>
      <c r="EA10" s="53">
        <v>26303</v>
      </c>
      <c r="EB10" s="59">
        <v>24841</v>
      </c>
      <c r="EC10" s="59">
        <v>26987</v>
      </c>
      <c r="ED10" s="59">
        <v>25991</v>
      </c>
      <c r="EE10" s="59">
        <v>25505</v>
      </c>
      <c r="EF10" s="59">
        <v>26178</v>
      </c>
      <c r="EG10" s="59">
        <v>25433</v>
      </c>
      <c r="EH10" s="59">
        <v>25677</v>
      </c>
      <c r="EI10" s="59">
        <v>25132</v>
      </c>
      <c r="EJ10" s="59">
        <v>24722</v>
      </c>
      <c r="EK10" s="59">
        <v>24475</v>
      </c>
      <c r="EL10" s="59">
        <v>24332</v>
      </c>
      <c r="EM10" s="59">
        <v>24965</v>
      </c>
      <c r="EN10" s="59">
        <v>24363</v>
      </c>
      <c r="EO10" s="59">
        <v>24173</v>
      </c>
      <c r="EP10" s="59">
        <v>23976</v>
      </c>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row>
    <row r="11" spans="1:457" ht="20.100000000000001" customHeight="1">
      <c r="F11" s="28" t="s">
        <v>413</v>
      </c>
      <c r="G11" s="38">
        <v>3386</v>
      </c>
      <c r="H11" s="38">
        <v>3318</v>
      </c>
      <c r="I11" s="38">
        <v>3306</v>
      </c>
      <c r="J11" s="38">
        <v>3285</v>
      </c>
      <c r="K11" s="38">
        <v>3365</v>
      </c>
      <c r="L11" s="38">
        <v>3480</v>
      </c>
      <c r="M11" s="38">
        <v>3480</v>
      </c>
      <c r="N11" s="53">
        <v>3840</v>
      </c>
      <c r="O11" s="53">
        <v>3262</v>
      </c>
      <c r="P11" s="53">
        <v>3322</v>
      </c>
      <c r="Q11" s="53">
        <v>3413</v>
      </c>
      <c r="R11" s="53">
        <v>3499</v>
      </c>
      <c r="S11" s="53">
        <v>3517</v>
      </c>
      <c r="T11" s="53">
        <v>3565</v>
      </c>
      <c r="U11" s="53">
        <v>3820</v>
      </c>
      <c r="V11" s="53">
        <v>3629</v>
      </c>
      <c r="W11" s="53">
        <v>3580</v>
      </c>
      <c r="X11" s="53">
        <v>3912</v>
      </c>
      <c r="Y11" s="53">
        <v>3876</v>
      </c>
      <c r="Z11" s="53">
        <v>4041</v>
      </c>
      <c r="AA11" s="53">
        <v>4201</v>
      </c>
      <c r="AB11" s="53">
        <v>4402</v>
      </c>
      <c r="AC11" s="53">
        <v>4587</v>
      </c>
      <c r="AD11" s="53">
        <v>4562</v>
      </c>
      <c r="AE11" s="53">
        <v>4846</v>
      </c>
      <c r="AF11" s="53">
        <v>4502</v>
      </c>
      <c r="AG11" s="53">
        <v>4410</v>
      </c>
      <c r="AH11" s="53">
        <v>4212</v>
      </c>
      <c r="AI11" s="53">
        <v>4125</v>
      </c>
      <c r="AJ11" s="53">
        <v>4254</v>
      </c>
      <c r="AK11" s="53">
        <v>4234</v>
      </c>
      <c r="AL11" s="53">
        <v>4562</v>
      </c>
      <c r="AM11" s="53">
        <v>4672</v>
      </c>
      <c r="AN11" s="53">
        <v>4414</v>
      </c>
      <c r="AO11" s="53">
        <v>4173</v>
      </c>
      <c r="AP11" s="53">
        <v>4371</v>
      </c>
      <c r="AQ11" s="53">
        <v>4286</v>
      </c>
      <c r="AR11" s="53">
        <v>4306</v>
      </c>
      <c r="AS11" s="53">
        <v>4918</v>
      </c>
      <c r="AT11" s="53">
        <v>4941</v>
      </c>
      <c r="AU11" s="53">
        <v>5424</v>
      </c>
      <c r="AV11" s="53">
        <v>5876</v>
      </c>
      <c r="AW11" s="53">
        <v>6018</v>
      </c>
      <c r="AX11" s="53">
        <v>5797</v>
      </c>
      <c r="AY11" s="53">
        <v>5594</v>
      </c>
      <c r="AZ11" s="53">
        <v>5781</v>
      </c>
      <c r="BA11" s="53">
        <v>5942</v>
      </c>
      <c r="BB11" s="53">
        <v>6055</v>
      </c>
      <c r="BC11" s="53">
        <v>6362</v>
      </c>
      <c r="BD11" s="53">
        <v>6253</v>
      </c>
      <c r="BE11" s="53">
        <v>7651</v>
      </c>
      <c r="BF11" s="53">
        <v>7832</v>
      </c>
      <c r="BG11" s="53">
        <v>8387</v>
      </c>
      <c r="BH11" s="53">
        <v>8265</v>
      </c>
      <c r="BI11" s="53">
        <v>7568</v>
      </c>
      <c r="BJ11" s="53">
        <v>7661</v>
      </c>
      <c r="BK11" s="53">
        <v>7286</v>
      </c>
      <c r="BL11" s="53">
        <v>7577</v>
      </c>
      <c r="BM11" s="53">
        <v>8443</v>
      </c>
      <c r="BN11" s="53">
        <v>8909</v>
      </c>
      <c r="BO11" s="53">
        <v>9539</v>
      </c>
      <c r="BP11" s="53">
        <v>9477</v>
      </c>
      <c r="BQ11" s="53">
        <v>9045</v>
      </c>
      <c r="BR11" s="53">
        <v>8995</v>
      </c>
      <c r="BS11" s="53">
        <v>8747</v>
      </c>
      <c r="BT11" s="53">
        <v>9205</v>
      </c>
      <c r="BU11" s="53">
        <v>9663</v>
      </c>
      <c r="BV11" s="53">
        <v>9686</v>
      </c>
      <c r="BW11" s="53">
        <v>9733</v>
      </c>
      <c r="BX11" s="53">
        <v>9800</v>
      </c>
      <c r="BY11" s="53">
        <v>9436</v>
      </c>
      <c r="BZ11" s="53">
        <v>10241</v>
      </c>
      <c r="CA11" s="53">
        <v>10870</v>
      </c>
      <c r="CB11" s="53">
        <v>11007</v>
      </c>
      <c r="CC11" s="53">
        <v>11865</v>
      </c>
      <c r="CD11" s="53">
        <v>10321</v>
      </c>
      <c r="CE11" s="53">
        <v>11436</v>
      </c>
      <c r="CF11" s="53">
        <v>12860</v>
      </c>
      <c r="CG11" s="53">
        <v>14152</v>
      </c>
      <c r="CH11" s="53">
        <v>14314</v>
      </c>
      <c r="CI11" s="53">
        <v>15000</v>
      </c>
      <c r="CJ11" s="53">
        <v>14355</v>
      </c>
      <c r="CK11" s="53">
        <v>14050</v>
      </c>
      <c r="CL11" s="53">
        <v>14800</v>
      </c>
      <c r="CM11" s="53">
        <v>14676</v>
      </c>
      <c r="CN11" s="53">
        <v>15554</v>
      </c>
      <c r="CO11" s="53">
        <v>16511</v>
      </c>
      <c r="CP11" s="53">
        <v>17491</v>
      </c>
      <c r="CQ11" s="53">
        <v>17630</v>
      </c>
      <c r="CR11" s="53">
        <v>17676</v>
      </c>
      <c r="CS11" s="53">
        <v>17972</v>
      </c>
      <c r="CT11" s="53">
        <v>18626</v>
      </c>
      <c r="CU11" s="53">
        <v>19804</v>
      </c>
      <c r="CV11" s="53">
        <v>21150</v>
      </c>
      <c r="CW11" s="53">
        <v>22175</v>
      </c>
      <c r="CX11" s="53">
        <v>22934</v>
      </c>
      <c r="CY11" s="53">
        <v>23943</v>
      </c>
      <c r="CZ11" s="53">
        <v>26277</v>
      </c>
      <c r="DA11" s="53">
        <v>27173</v>
      </c>
      <c r="DB11" s="53">
        <v>27212</v>
      </c>
      <c r="DC11" s="53">
        <v>27874</v>
      </c>
      <c r="DD11" s="53">
        <v>28416</v>
      </c>
      <c r="DE11" s="53">
        <v>30094</v>
      </c>
      <c r="DF11" s="53">
        <v>30078</v>
      </c>
      <c r="DG11" s="53">
        <v>32857</v>
      </c>
      <c r="DH11" s="53">
        <v>31845</v>
      </c>
      <c r="DI11" s="53">
        <v>31727</v>
      </c>
      <c r="DJ11" s="53">
        <v>32299</v>
      </c>
      <c r="DK11" s="53">
        <v>32681</v>
      </c>
      <c r="DL11" s="53">
        <v>32720</v>
      </c>
      <c r="DM11" s="53">
        <v>32482</v>
      </c>
      <c r="DN11" s="53">
        <v>34033</v>
      </c>
      <c r="DO11" s="53">
        <v>34046</v>
      </c>
      <c r="DP11" s="53">
        <v>33720</v>
      </c>
      <c r="DQ11" s="53">
        <v>33204</v>
      </c>
      <c r="DR11" s="53">
        <v>33136</v>
      </c>
      <c r="DS11" s="53">
        <v>33003</v>
      </c>
      <c r="DT11" s="53">
        <v>33186</v>
      </c>
      <c r="DU11" s="53">
        <v>33675</v>
      </c>
      <c r="DV11" s="53">
        <v>33436</v>
      </c>
      <c r="DW11" s="53">
        <v>33926</v>
      </c>
      <c r="DX11" s="53">
        <v>34206</v>
      </c>
      <c r="DY11" s="53">
        <v>34101</v>
      </c>
      <c r="DZ11" s="53">
        <v>33836</v>
      </c>
      <c r="EA11" s="53">
        <v>24695</v>
      </c>
      <c r="EB11" s="59">
        <v>24896</v>
      </c>
      <c r="EC11" s="59">
        <v>24722</v>
      </c>
      <c r="ED11" s="59">
        <v>24220</v>
      </c>
      <c r="EE11" s="59">
        <v>23754</v>
      </c>
      <c r="EF11" s="59">
        <v>23893</v>
      </c>
      <c r="EG11" s="59">
        <v>24773</v>
      </c>
      <c r="EH11" s="59">
        <v>25567</v>
      </c>
      <c r="EI11" s="59">
        <v>24921</v>
      </c>
      <c r="EJ11" s="59">
        <v>24398</v>
      </c>
      <c r="EK11" s="59">
        <v>24080</v>
      </c>
      <c r="EL11" s="59">
        <v>24311</v>
      </c>
      <c r="EM11" s="59">
        <v>24043</v>
      </c>
      <c r="EN11" s="59">
        <v>24820</v>
      </c>
      <c r="EO11" s="59">
        <v>23944</v>
      </c>
      <c r="EP11" s="59">
        <v>23792</v>
      </c>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row>
    <row r="12" spans="1:457" ht="20.100000000000001" customHeight="1">
      <c r="F12" s="28" t="s">
        <v>414</v>
      </c>
      <c r="G12" s="38">
        <v>4264</v>
      </c>
      <c r="H12" s="38">
        <v>4418</v>
      </c>
      <c r="I12" s="38">
        <v>4360</v>
      </c>
      <c r="J12" s="38">
        <v>4569</v>
      </c>
      <c r="K12" s="38">
        <v>4170</v>
      </c>
      <c r="L12" s="38">
        <v>4176</v>
      </c>
      <c r="M12" s="38">
        <v>4456</v>
      </c>
      <c r="N12" s="53">
        <v>4441</v>
      </c>
      <c r="O12" s="53">
        <v>4526</v>
      </c>
      <c r="P12" s="53">
        <v>4495</v>
      </c>
      <c r="Q12" s="53">
        <v>4467</v>
      </c>
      <c r="R12" s="53">
        <v>4442</v>
      </c>
      <c r="S12" s="53">
        <v>4527</v>
      </c>
      <c r="T12" s="53">
        <v>4600</v>
      </c>
      <c r="U12" s="53">
        <v>4703</v>
      </c>
      <c r="V12" s="53">
        <v>4643</v>
      </c>
      <c r="W12" s="53">
        <v>4654</v>
      </c>
      <c r="X12" s="53">
        <v>4663</v>
      </c>
      <c r="Y12" s="53">
        <v>4470</v>
      </c>
      <c r="Z12" s="53">
        <v>4511</v>
      </c>
      <c r="AA12" s="53">
        <v>4627</v>
      </c>
      <c r="AB12" s="53">
        <v>4734</v>
      </c>
      <c r="AC12" s="53">
        <v>5210</v>
      </c>
      <c r="AD12" s="53">
        <v>5248</v>
      </c>
      <c r="AE12" s="53">
        <v>5632</v>
      </c>
      <c r="AF12" s="53">
        <v>5670</v>
      </c>
      <c r="AG12" s="53">
        <v>5283</v>
      </c>
      <c r="AH12" s="53">
        <v>5183</v>
      </c>
      <c r="AI12" s="53">
        <v>4996</v>
      </c>
      <c r="AJ12" s="53">
        <v>5082</v>
      </c>
      <c r="AK12" s="53">
        <v>5187</v>
      </c>
      <c r="AL12" s="53">
        <v>5413</v>
      </c>
      <c r="AM12" s="53">
        <v>5423</v>
      </c>
      <c r="AN12" s="53">
        <v>5366</v>
      </c>
      <c r="AO12" s="53">
        <v>5694</v>
      </c>
      <c r="AP12" s="53">
        <v>5830</v>
      </c>
      <c r="AQ12" s="53">
        <v>5757</v>
      </c>
      <c r="AR12" s="53">
        <v>5650</v>
      </c>
      <c r="AS12" s="53">
        <v>5639</v>
      </c>
      <c r="AT12" s="53">
        <v>5543</v>
      </c>
      <c r="AU12" s="53">
        <v>5594</v>
      </c>
      <c r="AV12" s="53">
        <v>5908</v>
      </c>
      <c r="AW12" s="53">
        <v>5989</v>
      </c>
      <c r="AX12" s="53">
        <v>5903</v>
      </c>
      <c r="AY12" s="53">
        <v>6242</v>
      </c>
      <c r="AZ12" s="53">
        <v>6329</v>
      </c>
      <c r="BA12" s="53">
        <v>6134</v>
      </c>
      <c r="BB12" s="53">
        <v>6071</v>
      </c>
      <c r="BC12" s="53">
        <v>6132</v>
      </c>
      <c r="BD12" s="53">
        <v>6047</v>
      </c>
      <c r="BE12" s="53">
        <v>6056</v>
      </c>
      <c r="BF12" s="53">
        <v>6146</v>
      </c>
      <c r="BG12" s="53">
        <v>6193</v>
      </c>
      <c r="BH12" s="53">
        <v>6703</v>
      </c>
      <c r="BI12" s="53">
        <v>6415</v>
      </c>
      <c r="BJ12" s="53">
        <v>6289</v>
      </c>
      <c r="BK12" s="53">
        <v>6211</v>
      </c>
      <c r="BL12" s="53">
        <v>6001</v>
      </c>
      <c r="BM12" s="53">
        <v>6195</v>
      </c>
      <c r="BN12" s="53">
        <v>6167</v>
      </c>
      <c r="BO12" s="53">
        <v>6281</v>
      </c>
      <c r="BP12" s="53">
        <v>6031</v>
      </c>
      <c r="BQ12" s="53">
        <v>6110</v>
      </c>
      <c r="BR12" s="53">
        <v>6170</v>
      </c>
      <c r="BS12" s="53">
        <v>6045</v>
      </c>
      <c r="BT12" s="53">
        <v>6151</v>
      </c>
      <c r="BU12" s="53">
        <v>6199</v>
      </c>
      <c r="BV12" s="53">
        <v>6358</v>
      </c>
      <c r="BW12" s="53">
        <v>6527</v>
      </c>
      <c r="BX12" s="53">
        <v>6422</v>
      </c>
      <c r="BY12" s="53">
        <v>5880</v>
      </c>
      <c r="BZ12" s="53">
        <v>5862</v>
      </c>
      <c r="CA12" s="53">
        <v>5670</v>
      </c>
      <c r="CB12" s="53">
        <v>5515</v>
      </c>
      <c r="CC12" s="53">
        <v>5610</v>
      </c>
      <c r="CD12" s="53">
        <v>5506</v>
      </c>
      <c r="CE12" s="53">
        <v>5330</v>
      </c>
      <c r="CF12" s="53">
        <v>5544</v>
      </c>
      <c r="CG12" s="53">
        <v>5701</v>
      </c>
      <c r="CH12" s="53">
        <v>5466</v>
      </c>
      <c r="CI12" s="53">
        <v>5981</v>
      </c>
      <c r="CJ12" s="53">
        <v>6105</v>
      </c>
      <c r="CK12" s="53">
        <v>6358</v>
      </c>
      <c r="CL12" s="53">
        <v>6395</v>
      </c>
      <c r="CM12" s="53">
        <v>6256</v>
      </c>
      <c r="CN12" s="53">
        <v>6362</v>
      </c>
      <c r="CO12" s="53">
        <v>6266</v>
      </c>
      <c r="CP12" s="53">
        <v>6371</v>
      </c>
      <c r="CQ12" s="53">
        <v>6393</v>
      </c>
      <c r="CR12" s="53">
        <v>6459</v>
      </c>
      <c r="CS12" s="53">
        <v>6217</v>
      </c>
      <c r="CT12" s="53">
        <v>6376</v>
      </c>
      <c r="CU12" s="53">
        <v>6539</v>
      </c>
      <c r="CV12" s="53">
        <v>6575</v>
      </c>
      <c r="CW12" s="53">
        <v>6670</v>
      </c>
      <c r="CX12" s="53">
        <v>6427</v>
      </c>
      <c r="CY12" s="53">
        <v>6411</v>
      </c>
      <c r="CZ12" s="53">
        <v>6200</v>
      </c>
      <c r="DA12" s="53">
        <v>6342</v>
      </c>
      <c r="DB12" s="53">
        <v>6386</v>
      </c>
      <c r="DC12" s="53">
        <v>6354</v>
      </c>
      <c r="DD12" s="53">
        <v>6219</v>
      </c>
      <c r="DE12" s="53">
        <v>6809</v>
      </c>
      <c r="DF12" s="53">
        <v>6323</v>
      </c>
      <c r="DG12" s="53">
        <v>5983</v>
      </c>
      <c r="DH12" s="53">
        <v>5832</v>
      </c>
      <c r="DI12" s="53">
        <v>5641</v>
      </c>
      <c r="DJ12" s="53">
        <v>5624</v>
      </c>
      <c r="DK12" s="53">
        <v>5455</v>
      </c>
      <c r="DL12" s="53">
        <v>5517</v>
      </c>
      <c r="DM12" s="53">
        <v>5365</v>
      </c>
      <c r="DN12" s="53">
        <v>5577</v>
      </c>
      <c r="DO12" s="53">
        <v>5840</v>
      </c>
      <c r="DP12" s="53">
        <v>5765</v>
      </c>
      <c r="DQ12" s="53">
        <v>5862</v>
      </c>
      <c r="DR12" s="53">
        <v>6021</v>
      </c>
      <c r="DS12" s="53">
        <v>6223</v>
      </c>
      <c r="DT12" s="53">
        <v>6023</v>
      </c>
      <c r="DU12" s="53">
        <v>6158</v>
      </c>
      <c r="DV12" s="53">
        <v>5968</v>
      </c>
      <c r="DW12" s="53">
        <v>5959</v>
      </c>
      <c r="DX12" s="53">
        <v>6055</v>
      </c>
      <c r="DY12" s="53">
        <v>5973</v>
      </c>
      <c r="DZ12" s="53">
        <v>6027</v>
      </c>
      <c r="EA12" s="53">
        <v>9473</v>
      </c>
      <c r="EB12" s="59">
        <v>9315</v>
      </c>
      <c r="EC12" s="59">
        <v>8648</v>
      </c>
      <c r="ED12" s="59">
        <v>8407</v>
      </c>
      <c r="EE12" s="59">
        <v>8852</v>
      </c>
      <c r="EF12" s="59">
        <v>8764</v>
      </c>
      <c r="EG12" s="59">
        <v>9285</v>
      </c>
      <c r="EH12" s="59">
        <v>9194</v>
      </c>
      <c r="EI12" s="59">
        <v>8915</v>
      </c>
      <c r="EJ12" s="59">
        <v>8850</v>
      </c>
      <c r="EK12" s="59">
        <v>9056</v>
      </c>
      <c r="EL12" s="59">
        <v>9302</v>
      </c>
      <c r="EM12" s="59">
        <v>9067</v>
      </c>
      <c r="EN12" s="59">
        <v>9184</v>
      </c>
      <c r="EO12" s="59">
        <v>8628</v>
      </c>
      <c r="EP12" s="59">
        <v>8408</v>
      </c>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row>
    <row r="13" spans="1:457" ht="20.100000000000001" customHeight="1">
      <c r="F13" s="28" t="s">
        <v>415</v>
      </c>
      <c r="G13" s="38">
        <v>2289</v>
      </c>
      <c r="H13" s="38">
        <v>1806</v>
      </c>
      <c r="I13" s="38">
        <v>1956</v>
      </c>
      <c r="J13" s="38">
        <v>1548</v>
      </c>
      <c r="K13" s="38">
        <v>1541</v>
      </c>
      <c r="L13" s="38">
        <v>1520</v>
      </c>
      <c r="M13" s="38">
        <v>1373</v>
      </c>
      <c r="N13" s="53">
        <v>1715</v>
      </c>
      <c r="O13" s="53">
        <v>1517</v>
      </c>
      <c r="P13" s="53">
        <v>1432</v>
      </c>
      <c r="Q13" s="53">
        <v>1634</v>
      </c>
      <c r="R13" s="53">
        <v>1812</v>
      </c>
      <c r="S13" s="53">
        <v>1668</v>
      </c>
      <c r="T13" s="53">
        <v>1822</v>
      </c>
      <c r="U13" s="53">
        <v>1747</v>
      </c>
      <c r="V13" s="53">
        <v>1650</v>
      </c>
      <c r="W13" s="53">
        <v>1909</v>
      </c>
      <c r="X13" s="53">
        <v>1674</v>
      </c>
      <c r="Y13" s="53">
        <v>2110</v>
      </c>
      <c r="Z13" s="53">
        <v>2036</v>
      </c>
      <c r="AA13" s="53">
        <v>2022</v>
      </c>
      <c r="AB13" s="53">
        <v>2264</v>
      </c>
      <c r="AC13" s="53">
        <v>2450</v>
      </c>
      <c r="AD13" s="53">
        <v>2322</v>
      </c>
      <c r="AE13" s="53">
        <v>2354</v>
      </c>
      <c r="AF13" s="53">
        <v>2332</v>
      </c>
      <c r="AG13" s="53">
        <v>2361</v>
      </c>
      <c r="AH13" s="53">
        <v>2474</v>
      </c>
      <c r="AI13" s="53">
        <v>2358</v>
      </c>
      <c r="AJ13" s="53">
        <v>2353</v>
      </c>
      <c r="AK13" s="53">
        <v>1984</v>
      </c>
      <c r="AL13" s="53">
        <v>2396</v>
      </c>
      <c r="AM13" s="53">
        <v>2624</v>
      </c>
      <c r="AN13" s="53">
        <v>2818</v>
      </c>
      <c r="AO13" s="53">
        <v>2029</v>
      </c>
      <c r="AP13" s="53">
        <v>2357</v>
      </c>
      <c r="AQ13" s="53">
        <v>2316</v>
      </c>
      <c r="AR13" s="53">
        <v>2138</v>
      </c>
      <c r="AS13" s="53">
        <v>2304</v>
      </c>
      <c r="AT13" s="53">
        <v>2052</v>
      </c>
      <c r="AU13" s="53">
        <v>1935</v>
      </c>
      <c r="AV13" s="53">
        <v>2206</v>
      </c>
      <c r="AW13" s="53">
        <v>2264</v>
      </c>
      <c r="AX13" s="53">
        <v>2384</v>
      </c>
      <c r="AY13" s="53">
        <v>2636</v>
      </c>
      <c r="AZ13" s="53">
        <v>2512</v>
      </c>
      <c r="BA13" s="53">
        <v>2729</v>
      </c>
      <c r="BB13" s="53">
        <v>2384</v>
      </c>
      <c r="BC13" s="53">
        <v>2664</v>
      </c>
      <c r="BD13" s="53">
        <v>2382</v>
      </c>
      <c r="BE13" s="53">
        <v>2638</v>
      </c>
      <c r="BF13" s="53">
        <v>2890</v>
      </c>
      <c r="BG13" s="53">
        <v>2672</v>
      </c>
      <c r="BH13" s="53">
        <v>2549</v>
      </c>
      <c r="BI13" s="53">
        <v>2333</v>
      </c>
      <c r="BJ13" s="53">
        <v>2489</v>
      </c>
      <c r="BK13" s="53">
        <v>2545</v>
      </c>
      <c r="BL13" s="53">
        <v>2840</v>
      </c>
      <c r="BM13" s="53">
        <v>2765</v>
      </c>
      <c r="BN13" s="53">
        <v>2687</v>
      </c>
      <c r="BO13" s="53">
        <v>2852</v>
      </c>
      <c r="BP13" s="53">
        <v>2838</v>
      </c>
      <c r="BQ13" s="53">
        <v>2780</v>
      </c>
      <c r="BR13" s="53">
        <v>2740</v>
      </c>
      <c r="BS13" s="53">
        <v>2901</v>
      </c>
      <c r="BT13" s="53">
        <v>2988</v>
      </c>
      <c r="BU13" s="53">
        <v>3098</v>
      </c>
      <c r="BV13" s="53">
        <v>3113</v>
      </c>
      <c r="BW13" s="53">
        <v>3073</v>
      </c>
      <c r="BX13" s="53">
        <v>3280</v>
      </c>
      <c r="BY13" s="53">
        <v>3492</v>
      </c>
      <c r="BZ13" s="53">
        <v>3462</v>
      </c>
      <c r="CA13" s="53">
        <v>3541</v>
      </c>
      <c r="CB13" s="53">
        <v>3454</v>
      </c>
      <c r="CC13" s="53">
        <v>3458</v>
      </c>
      <c r="CD13" s="53">
        <v>3433</v>
      </c>
      <c r="CE13" s="53">
        <v>3689</v>
      </c>
      <c r="CF13" s="53">
        <v>3618</v>
      </c>
      <c r="CG13" s="53">
        <v>3309</v>
      </c>
      <c r="CH13" s="53">
        <v>3502</v>
      </c>
      <c r="CI13" s="53">
        <v>3396</v>
      </c>
      <c r="CJ13" s="53">
        <v>3471</v>
      </c>
      <c r="CK13" s="53">
        <v>3442</v>
      </c>
      <c r="CL13" s="53">
        <v>3599</v>
      </c>
      <c r="CM13" s="53">
        <v>3352</v>
      </c>
      <c r="CN13" s="53">
        <v>3733</v>
      </c>
      <c r="CO13" s="53">
        <v>3860</v>
      </c>
      <c r="CP13" s="53">
        <v>3712</v>
      </c>
      <c r="CQ13" s="53">
        <v>3934</v>
      </c>
      <c r="CR13" s="53">
        <v>4277</v>
      </c>
      <c r="CS13" s="53">
        <v>4443</v>
      </c>
      <c r="CT13" s="53">
        <v>4140</v>
      </c>
      <c r="CU13" s="53">
        <v>3672</v>
      </c>
      <c r="CV13" s="53">
        <v>3407</v>
      </c>
      <c r="CW13" s="53">
        <v>3646</v>
      </c>
      <c r="CX13" s="53">
        <v>3743</v>
      </c>
      <c r="CY13" s="53">
        <v>3835</v>
      </c>
      <c r="CZ13" s="53">
        <v>3733</v>
      </c>
      <c r="DA13" s="53">
        <v>3508</v>
      </c>
      <c r="DB13" s="53">
        <v>3464</v>
      </c>
      <c r="DC13" s="53">
        <v>3310</v>
      </c>
      <c r="DD13" s="53">
        <v>3072</v>
      </c>
      <c r="DE13" s="53">
        <v>2748</v>
      </c>
      <c r="DF13" s="53">
        <v>2726</v>
      </c>
      <c r="DG13" s="53">
        <v>2747</v>
      </c>
      <c r="DH13" s="53">
        <v>2641</v>
      </c>
      <c r="DI13" s="53">
        <v>2511</v>
      </c>
      <c r="DJ13" s="53">
        <v>2403</v>
      </c>
      <c r="DK13" s="53">
        <v>2353</v>
      </c>
      <c r="DL13" s="53">
        <v>2298</v>
      </c>
      <c r="DM13" s="53">
        <v>2435</v>
      </c>
      <c r="DN13" s="53">
        <v>2413</v>
      </c>
      <c r="DO13" s="53">
        <v>2511</v>
      </c>
      <c r="DP13" s="53">
        <v>2590</v>
      </c>
      <c r="DQ13" s="53">
        <v>2545</v>
      </c>
      <c r="DR13" s="53">
        <v>2474</v>
      </c>
      <c r="DS13" s="53">
        <v>2425</v>
      </c>
      <c r="DT13" s="53">
        <v>2554</v>
      </c>
      <c r="DU13" s="53">
        <v>2631</v>
      </c>
      <c r="DV13" s="53">
        <v>2610</v>
      </c>
      <c r="DW13" s="53">
        <v>2601</v>
      </c>
      <c r="DX13" s="53">
        <v>2556</v>
      </c>
      <c r="DY13" s="53">
        <v>2504</v>
      </c>
      <c r="DZ13" s="53">
        <v>2541</v>
      </c>
      <c r="EA13" s="53">
        <v>2775</v>
      </c>
      <c r="EB13" s="59">
        <v>2923</v>
      </c>
      <c r="EC13" s="59">
        <v>2988</v>
      </c>
      <c r="ED13" s="59">
        <v>3098</v>
      </c>
      <c r="EE13" s="59">
        <v>3121</v>
      </c>
      <c r="EF13" s="59">
        <v>2907</v>
      </c>
      <c r="EG13" s="59">
        <v>2984</v>
      </c>
      <c r="EH13" s="59">
        <v>3083</v>
      </c>
      <c r="EI13" s="59">
        <v>3314</v>
      </c>
      <c r="EJ13" s="59">
        <v>3258</v>
      </c>
      <c r="EK13" s="59">
        <v>3313</v>
      </c>
      <c r="EL13" s="59">
        <v>3382</v>
      </c>
      <c r="EM13" s="59">
        <v>3360</v>
      </c>
      <c r="EN13" s="59">
        <v>3379</v>
      </c>
      <c r="EO13" s="59">
        <v>3412</v>
      </c>
      <c r="EP13" s="59">
        <v>3286</v>
      </c>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row>
    <row r="14" spans="1:457" ht="20.100000000000001" customHeight="1">
      <c r="F14" s="28" t="s">
        <v>407</v>
      </c>
      <c r="G14" s="38">
        <v>16409</v>
      </c>
      <c r="H14" s="38">
        <v>16691</v>
      </c>
      <c r="I14" s="38">
        <v>16751</v>
      </c>
      <c r="J14" s="38">
        <v>16875</v>
      </c>
      <c r="K14" s="38">
        <v>16414</v>
      </c>
      <c r="L14" s="38">
        <v>16856</v>
      </c>
      <c r="M14" s="38">
        <v>17125</v>
      </c>
      <c r="N14" s="53">
        <v>17796</v>
      </c>
      <c r="O14" s="53">
        <v>17554</v>
      </c>
      <c r="P14" s="53">
        <v>17481</v>
      </c>
      <c r="Q14" s="53">
        <v>17505</v>
      </c>
      <c r="R14" s="53">
        <v>17749</v>
      </c>
      <c r="S14" s="53">
        <v>17455</v>
      </c>
      <c r="T14" s="53">
        <v>17944</v>
      </c>
      <c r="U14" s="53">
        <v>17806</v>
      </c>
      <c r="V14" s="53">
        <v>17231</v>
      </c>
      <c r="W14" s="53">
        <v>18458</v>
      </c>
      <c r="X14" s="53">
        <v>18391</v>
      </c>
      <c r="Y14" s="53">
        <v>19049</v>
      </c>
      <c r="Z14" s="53">
        <v>19150</v>
      </c>
      <c r="AA14" s="53">
        <v>19291</v>
      </c>
      <c r="AB14" s="53">
        <v>19547</v>
      </c>
      <c r="AC14" s="53">
        <v>20451</v>
      </c>
      <c r="AD14" s="53">
        <v>20375</v>
      </c>
      <c r="AE14" s="53">
        <v>21378</v>
      </c>
      <c r="AF14" s="53">
        <v>21672</v>
      </c>
      <c r="AG14" s="53">
        <v>21368</v>
      </c>
      <c r="AH14" s="53">
        <v>21481</v>
      </c>
      <c r="AI14" s="53">
        <v>20757</v>
      </c>
      <c r="AJ14" s="53">
        <v>21449</v>
      </c>
      <c r="AK14" s="53">
        <v>21339</v>
      </c>
      <c r="AL14" s="53">
        <v>22231</v>
      </c>
      <c r="AM14" s="53">
        <v>22128</v>
      </c>
      <c r="AN14" s="53">
        <v>22589</v>
      </c>
      <c r="AO14" s="53">
        <v>22187</v>
      </c>
      <c r="AP14" s="53">
        <v>21563</v>
      </c>
      <c r="AQ14" s="53">
        <v>22347</v>
      </c>
      <c r="AR14" s="53">
        <v>22006</v>
      </c>
      <c r="AS14" s="53">
        <v>22557</v>
      </c>
      <c r="AT14" s="53">
        <v>22585</v>
      </c>
      <c r="AU14" s="53">
        <v>23276</v>
      </c>
      <c r="AV14" s="53">
        <v>24297</v>
      </c>
      <c r="AW14" s="53">
        <v>24539</v>
      </c>
      <c r="AX14" s="53">
        <v>24778</v>
      </c>
      <c r="AY14" s="53">
        <v>25439</v>
      </c>
      <c r="AZ14" s="53">
        <v>25322</v>
      </c>
      <c r="BA14" s="53">
        <v>25215</v>
      </c>
      <c r="BB14" s="53">
        <v>24853</v>
      </c>
      <c r="BC14" s="53">
        <v>25618</v>
      </c>
      <c r="BD14" s="53">
        <v>24980</v>
      </c>
      <c r="BE14" s="53">
        <v>25395</v>
      </c>
      <c r="BF14" s="53">
        <v>25526</v>
      </c>
      <c r="BG14" s="53">
        <v>25096</v>
      </c>
      <c r="BH14" s="53">
        <v>24747</v>
      </c>
      <c r="BI14" s="53">
        <v>24634</v>
      </c>
      <c r="BJ14" s="53">
        <v>24278</v>
      </c>
      <c r="BK14" s="53">
        <v>24412</v>
      </c>
      <c r="BL14" s="53">
        <v>24473</v>
      </c>
      <c r="BM14" s="53">
        <v>25203</v>
      </c>
      <c r="BN14" s="53">
        <v>25161</v>
      </c>
      <c r="BO14" s="53">
        <v>26066</v>
      </c>
      <c r="BP14" s="53">
        <v>27123</v>
      </c>
      <c r="BQ14" s="53">
        <v>26497</v>
      </c>
      <c r="BR14" s="53">
        <v>26830</v>
      </c>
      <c r="BS14" s="53">
        <v>25803</v>
      </c>
      <c r="BT14" s="53">
        <v>26306</v>
      </c>
      <c r="BU14" s="53">
        <v>28552</v>
      </c>
      <c r="BV14" s="53">
        <v>28619</v>
      </c>
      <c r="BW14" s="53">
        <v>28734</v>
      </c>
      <c r="BX14" s="53">
        <v>29177</v>
      </c>
      <c r="BY14" s="53">
        <v>29350</v>
      </c>
      <c r="BZ14" s="53">
        <v>29421</v>
      </c>
      <c r="CA14" s="53">
        <v>29859</v>
      </c>
      <c r="CB14" s="53">
        <v>30027</v>
      </c>
      <c r="CC14" s="53">
        <v>30433</v>
      </c>
      <c r="CD14" s="53">
        <v>30651</v>
      </c>
      <c r="CE14" s="53">
        <v>31178</v>
      </c>
      <c r="CF14" s="53">
        <v>30972</v>
      </c>
      <c r="CG14" s="53">
        <v>32431</v>
      </c>
      <c r="CH14" s="53">
        <v>32604</v>
      </c>
      <c r="CI14" s="53">
        <v>33854</v>
      </c>
      <c r="CJ14" s="53">
        <v>34181</v>
      </c>
      <c r="CK14" s="53">
        <v>34339</v>
      </c>
      <c r="CL14" s="53">
        <v>33654</v>
      </c>
      <c r="CM14" s="53">
        <v>32740</v>
      </c>
      <c r="CN14" s="53">
        <v>34017</v>
      </c>
      <c r="CO14" s="53">
        <v>35062</v>
      </c>
      <c r="CP14" s="53">
        <v>36037</v>
      </c>
      <c r="CQ14" s="53">
        <v>36184</v>
      </c>
      <c r="CR14" s="53">
        <v>37128</v>
      </c>
      <c r="CS14" s="53">
        <v>38644</v>
      </c>
      <c r="CT14" s="53">
        <v>39535</v>
      </c>
      <c r="CU14" s="53">
        <v>39354</v>
      </c>
      <c r="CV14" s="53">
        <v>40487</v>
      </c>
      <c r="CW14" s="53">
        <v>42022</v>
      </c>
      <c r="CX14" s="53">
        <v>42619</v>
      </c>
      <c r="CY14" s="53">
        <v>44767</v>
      </c>
      <c r="CZ14" s="53">
        <v>45283</v>
      </c>
      <c r="DA14" s="53">
        <v>46921</v>
      </c>
      <c r="DB14" s="53">
        <v>47068</v>
      </c>
      <c r="DC14" s="53">
        <v>47367</v>
      </c>
      <c r="DD14" s="53">
        <v>46499</v>
      </c>
      <c r="DE14" s="53">
        <v>49765</v>
      </c>
      <c r="DF14" s="53">
        <v>49499</v>
      </c>
      <c r="DG14" s="53">
        <v>50802</v>
      </c>
      <c r="DH14" s="53">
        <v>49704</v>
      </c>
      <c r="DI14" s="53">
        <v>49698</v>
      </c>
      <c r="DJ14" s="53">
        <v>50610</v>
      </c>
      <c r="DK14" s="53">
        <v>50393</v>
      </c>
      <c r="DL14" s="53">
        <v>50915</v>
      </c>
      <c r="DM14" s="53">
        <v>51296</v>
      </c>
      <c r="DN14" s="53">
        <v>51987</v>
      </c>
      <c r="DO14" s="53">
        <v>54185</v>
      </c>
      <c r="DP14" s="53">
        <v>53989</v>
      </c>
      <c r="DQ14" s="53">
        <v>54003</v>
      </c>
      <c r="DR14" s="53">
        <v>55007</v>
      </c>
      <c r="DS14" s="53">
        <v>55738</v>
      </c>
      <c r="DT14" s="53">
        <v>56590</v>
      </c>
      <c r="DU14" s="53">
        <v>57969</v>
      </c>
      <c r="DV14" s="53">
        <v>57906</v>
      </c>
      <c r="DW14" s="53">
        <v>57443</v>
      </c>
      <c r="DX14" s="53">
        <v>57503</v>
      </c>
      <c r="DY14" s="53">
        <v>56435</v>
      </c>
      <c r="DZ14" s="53">
        <v>56585</v>
      </c>
      <c r="EA14" s="53">
        <v>90065</v>
      </c>
      <c r="EB14" s="59">
        <v>89292</v>
      </c>
      <c r="EC14" s="59">
        <v>88781</v>
      </c>
      <c r="ED14" s="59">
        <v>86986</v>
      </c>
      <c r="EE14" s="59">
        <v>88016</v>
      </c>
      <c r="EF14" s="59">
        <v>87356</v>
      </c>
      <c r="EG14" s="59">
        <v>88625</v>
      </c>
      <c r="EH14" s="59">
        <v>88594</v>
      </c>
      <c r="EI14" s="59">
        <v>87237</v>
      </c>
      <c r="EJ14" s="59">
        <v>87610</v>
      </c>
      <c r="EK14" s="59">
        <v>87685</v>
      </c>
      <c r="EL14" s="59">
        <v>88401</v>
      </c>
      <c r="EM14" s="59">
        <v>88251</v>
      </c>
      <c r="EN14" s="59">
        <v>87748</v>
      </c>
      <c r="EO14" s="59">
        <v>86658</v>
      </c>
      <c r="EP14" s="59">
        <v>86364</v>
      </c>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row>
    <row r="15" spans="1:457" ht="28.15" customHeight="1">
      <c r="F15" s="35" t="s">
        <v>416</v>
      </c>
      <c r="G15" s="38">
        <v>199569</v>
      </c>
      <c r="H15" s="38">
        <v>199451</v>
      </c>
      <c r="I15" s="38">
        <v>199705</v>
      </c>
      <c r="J15" s="38">
        <v>199521</v>
      </c>
      <c r="K15" s="38">
        <v>197833</v>
      </c>
      <c r="L15" s="38">
        <v>197853</v>
      </c>
      <c r="M15" s="38">
        <v>197338</v>
      </c>
      <c r="N15" s="53">
        <v>196798</v>
      </c>
      <c r="O15" s="53">
        <v>199259</v>
      </c>
      <c r="P15" s="53">
        <v>199924</v>
      </c>
      <c r="Q15" s="53">
        <v>200719</v>
      </c>
      <c r="R15" s="53">
        <v>204331</v>
      </c>
      <c r="S15" s="53">
        <v>207619</v>
      </c>
      <c r="T15" s="53">
        <v>208346</v>
      </c>
      <c r="U15" s="53">
        <v>209757</v>
      </c>
      <c r="V15" s="53">
        <v>211926</v>
      </c>
      <c r="W15" s="53">
        <v>215651</v>
      </c>
      <c r="X15" s="53">
        <v>217968</v>
      </c>
      <c r="Y15" s="53">
        <v>221312</v>
      </c>
      <c r="Z15" s="53">
        <v>221238</v>
      </c>
      <c r="AA15" s="53">
        <v>221693</v>
      </c>
      <c r="AB15" s="53">
        <v>224145</v>
      </c>
      <c r="AC15" s="53">
        <v>227579</v>
      </c>
      <c r="AD15" s="53">
        <v>230247</v>
      </c>
      <c r="AE15" s="53">
        <v>232879</v>
      </c>
      <c r="AF15" s="53">
        <v>233224</v>
      </c>
      <c r="AG15" s="53">
        <v>236499</v>
      </c>
      <c r="AH15" s="53">
        <v>239365</v>
      </c>
      <c r="AI15" s="53">
        <v>240322</v>
      </c>
      <c r="AJ15" s="53">
        <v>245116</v>
      </c>
      <c r="AK15" s="53">
        <v>245913</v>
      </c>
      <c r="AL15" s="53">
        <v>250720</v>
      </c>
      <c r="AM15" s="53">
        <v>251859</v>
      </c>
      <c r="AN15" s="53">
        <v>254542</v>
      </c>
      <c r="AO15" s="53">
        <v>258408</v>
      </c>
      <c r="AP15" s="53">
        <v>262817</v>
      </c>
      <c r="AQ15" s="53">
        <v>265443</v>
      </c>
      <c r="AR15" s="53">
        <v>266697</v>
      </c>
      <c r="AS15" s="53">
        <v>269291</v>
      </c>
      <c r="AT15" s="53">
        <v>272753</v>
      </c>
      <c r="AU15" s="53">
        <v>275757</v>
      </c>
      <c r="AV15" s="53">
        <v>277584</v>
      </c>
      <c r="AW15" s="53">
        <v>278755</v>
      </c>
      <c r="AX15" s="53">
        <v>278253</v>
      </c>
      <c r="AY15" s="53">
        <v>280400</v>
      </c>
      <c r="AZ15" s="53">
        <v>284408</v>
      </c>
      <c r="BA15" s="53">
        <v>286506</v>
      </c>
      <c r="BB15" s="53">
        <v>289391</v>
      </c>
      <c r="BC15" s="53">
        <v>293948</v>
      </c>
      <c r="BD15" s="53">
        <v>296556</v>
      </c>
      <c r="BE15" s="53">
        <v>297803</v>
      </c>
      <c r="BF15" s="53">
        <v>300018</v>
      </c>
      <c r="BG15" s="53">
        <v>300690</v>
      </c>
      <c r="BH15" s="53">
        <v>302033</v>
      </c>
      <c r="BI15" s="53">
        <v>306140</v>
      </c>
      <c r="BJ15" s="53">
        <v>311607</v>
      </c>
      <c r="BK15" s="53">
        <v>315412</v>
      </c>
      <c r="BL15" s="53">
        <v>318603</v>
      </c>
      <c r="BM15" s="53">
        <v>319111</v>
      </c>
      <c r="BN15" s="53">
        <v>321353</v>
      </c>
      <c r="BO15" s="53">
        <v>323427</v>
      </c>
      <c r="BP15" s="53">
        <v>328662</v>
      </c>
      <c r="BQ15" s="53">
        <v>329324</v>
      </c>
      <c r="BR15" s="53">
        <v>331207</v>
      </c>
      <c r="BS15" s="53">
        <v>332806</v>
      </c>
      <c r="BT15" s="53">
        <v>335157</v>
      </c>
      <c r="BU15" s="53">
        <v>338402</v>
      </c>
      <c r="BV15" s="53">
        <v>343649</v>
      </c>
      <c r="BW15" s="53">
        <v>348165</v>
      </c>
      <c r="BX15" s="53">
        <v>349236</v>
      </c>
      <c r="BY15" s="53">
        <v>353515</v>
      </c>
      <c r="BZ15" s="53">
        <v>354928</v>
      </c>
      <c r="CA15" s="53">
        <v>359297</v>
      </c>
      <c r="CB15" s="53">
        <v>363451</v>
      </c>
      <c r="CC15" s="53">
        <v>366396</v>
      </c>
      <c r="CD15" s="53">
        <v>365693</v>
      </c>
      <c r="CE15" s="53">
        <v>363725</v>
      </c>
      <c r="CF15" s="53">
        <v>365666</v>
      </c>
      <c r="CG15" s="53">
        <v>368904</v>
      </c>
      <c r="CH15" s="53">
        <v>372599</v>
      </c>
      <c r="CI15" s="53">
        <v>375890</v>
      </c>
      <c r="CJ15" s="53">
        <v>378797</v>
      </c>
      <c r="CK15" s="53">
        <v>379146</v>
      </c>
      <c r="CL15" s="53">
        <v>382395</v>
      </c>
      <c r="CM15" s="53">
        <v>382743</v>
      </c>
      <c r="CN15" s="53">
        <v>388323</v>
      </c>
      <c r="CO15" s="53">
        <v>394016</v>
      </c>
      <c r="CP15" s="53">
        <v>396105</v>
      </c>
      <c r="CQ15" s="53">
        <v>401402</v>
      </c>
      <c r="CR15" s="53">
        <v>403373</v>
      </c>
      <c r="CS15" s="53">
        <v>405780</v>
      </c>
      <c r="CT15" s="53">
        <v>408993</v>
      </c>
      <c r="CU15" s="53">
        <v>409721</v>
      </c>
      <c r="CV15" s="53">
        <v>412649</v>
      </c>
      <c r="CW15" s="53">
        <v>415824</v>
      </c>
      <c r="CX15" s="53">
        <v>419121</v>
      </c>
      <c r="CY15" s="53">
        <v>421850</v>
      </c>
      <c r="CZ15" s="53">
        <v>425043</v>
      </c>
      <c r="DA15" s="53">
        <v>425980</v>
      </c>
      <c r="DB15" s="53">
        <v>428282</v>
      </c>
      <c r="DC15" s="53">
        <v>431922</v>
      </c>
      <c r="DD15" s="53">
        <v>434015</v>
      </c>
      <c r="DE15" s="53">
        <v>436883</v>
      </c>
      <c r="DF15" s="53">
        <v>439242</v>
      </c>
      <c r="DG15" s="53">
        <v>442086</v>
      </c>
      <c r="DH15" s="53">
        <v>445551</v>
      </c>
      <c r="DI15" s="53">
        <v>445272</v>
      </c>
      <c r="DJ15" s="53">
        <v>450106</v>
      </c>
      <c r="DK15" s="53">
        <v>453181</v>
      </c>
      <c r="DL15" s="53">
        <v>456088</v>
      </c>
      <c r="DM15" s="53">
        <v>459903</v>
      </c>
      <c r="DN15" s="53">
        <v>461292</v>
      </c>
      <c r="DO15" s="53">
        <v>466075</v>
      </c>
      <c r="DP15" s="53">
        <v>471477</v>
      </c>
      <c r="DQ15" s="53">
        <v>472834</v>
      </c>
      <c r="DR15" s="53">
        <v>473466</v>
      </c>
      <c r="DS15" s="53">
        <v>476483</v>
      </c>
      <c r="DT15" s="53">
        <v>480088</v>
      </c>
      <c r="DU15" s="53">
        <v>483684</v>
      </c>
      <c r="DV15" s="53">
        <v>484923</v>
      </c>
      <c r="DW15" s="53">
        <v>483385</v>
      </c>
      <c r="DX15" s="53">
        <v>454132</v>
      </c>
      <c r="DY15" s="53">
        <v>470392</v>
      </c>
      <c r="DZ15" s="53">
        <v>484698</v>
      </c>
      <c r="EA15" s="53">
        <v>564273</v>
      </c>
      <c r="EB15" s="59">
        <v>571611</v>
      </c>
      <c r="EC15" s="59">
        <v>563581</v>
      </c>
      <c r="ED15" s="59">
        <v>581583</v>
      </c>
      <c r="EE15" s="59">
        <v>585380</v>
      </c>
      <c r="EF15" s="59">
        <v>592591</v>
      </c>
      <c r="EG15" s="59">
        <v>596757</v>
      </c>
      <c r="EH15" s="59">
        <v>599588</v>
      </c>
      <c r="EI15" s="59">
        <v>603933</v>
      </c>
      <c r="EJ15" s="59">
        <v>608019</v>
      </c>
      <c r="EK15" s="59">
        <v>609748</v>
      </c>
      <c r="EL15" s="59">
        <v>611188</v>
      </c>
      <c r="EM15" s="59">
        <v>612105</v>
      </c>
      <c r="EN15" s="59">
        <v>613834</v>
      </c>
      <c r="EO15" s="59">
        <v>615472</v>
      </c>
      <c r="EP15" s="59">
        <v>618169</v>
      </c>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row>
    <row r="16" spans="1:457" ht="28.15" customHeight="1">
      <c r="F16" s="35" t="s">
        <v>397</v>
      </c>
      <c r="G16" s="38">
        <v>215914</v>
      </c>
      <c r="H16" s="38">
        <v>216152</v>
      </c>
      <c r="I16" s="38">
        <v>214943</v>
      </c>
      <c r="J16" s="38">
        <v>216227</v>
      </c>
      <c r="K16" s="38">
        <v>213422</v>
      </c>
      <c r="L16" s="38">
        <v>213050</v>
      </c>
      <c r="M16" s="38">
        <v>214013</v>
      </c>
      <c r="N16" s="53">
        <v>214128</v>
      </c>
      <c r="O16" s="53">
        <v>215825</v>
      </c>
      <c r="P16" s="53">
        <v>217349</v>
      </c>
      <c r="Q16" s="53">
        <v>219509</v>
      </c>
      <c r="R16" s="53">
        <v>224086</v>
      </c>
      <c r="S16" s="53">
        <v>225635</v>
      </c>
      <c r="T16" s="53">
        <v>226947</v>
      </c>
      <c r="U16" s="53">
        <v>227237</v>
      </c>
      <c r="V16" s="53">
        <v>231416</v>
      </c>
      <c r="W16" s="53">
        <v>235201</v>
      </c>
      <c r="X16" s="53">
        <v>237996</v>
      </c>
      <c r="Y16" s="53">
        <v>239851</v>
      </c>
      <c r="Z16" s="53">
        <v>242374</v>
      </c>
      <c r="AA16" s="53">
        <v>242417</v>
      </c>
      <c r="AB16" s="53">
        <v>243431</v>
      </c>
      <c r="AC16" s="53">
        <v>248934</v>
      </c>
      <c r="AD16" s="53">
        <v>248887</v>
      </c>
      <c r="AE16" s="53">
        <v>252988</v>
      </c>
      <c r="AF16" s="53">
        <v>254599</v>
      </c>
      <c r="AG16" s="53">
        <v>256633</v>
      </c>
      <c r="AH16" s="53">
        <v>259024</v>
      </c>
      <c r="AI16" s="53">
        <v>260656</v>
      </c>
      <c r="AJ16" s="53">
        <v>268436</v>
      </c>
      <c r="AK16" s="53">
        <v>268779</v>
      </c>
      <c r="AL16" s="53">
        <v>272689</v>
      </c>
      <c r="AM16" s="53">
        <v>274461</v>
      </c>
      <c r="AN16" s="53">
        <v>277018</v>
      </c>
      <c r="AO16" s="53">
        <v>282291</v>
      </c>
      <c r="AP16" s="53">
        <v>286568</v>
      </c>
      <c r="AQ16" s="53">
        <v>288661</v>
      </c>
      <c r="AR16" s="53">
        <v>289598</v>
      </c>
      <c r="AS16" s="53">
        <v>292952</v>
      </c>
      <c r="AT16" s="53">
        <v>297924</v>
      </c>
      <c r="AU16" s="53">
        <v>299121</v>
      </c>
      <c r="AV16" s="53">
        <v>301871</v>
      </c>
      <c r="AW16" s="53">
        <v>302709</v>
      </c>
      <c r="AX16" s="53">
        <v>301586</v>
      </c>
      <c r="AY16" s="53">
        <v>304710</v>
      </c>
      <c r="AZ16" s="53">
        <v>307195</v>
      </c>
      <c r="BA16" s="53">
        <v>310801</v>
      </c>
      <c r="BB16" s="53">
        <v>314584</v>
      </c>
      <c r="BC16" s="53">
        <v>316953</v>
      </c>
      <c r="BD16" s="53">
        <v>322431</v>
      </c>
      <c r="BE16" s="53">
        <v>323397</v>
      </c>
      <c r="BF16" s="53">
        <v>326034</v>
      </c>
      <c r="BG16" s="53">
        <v>326649</v>
      </c>
      <c r="BH16" s="53">
        <v>328040</v>
      </c>
      <c r="BI16" s="53">
        <v>333753</v>
      </c>
      <c r="BJ16" s="53">
        <v>339284</v>
      </c>
      <c r="BK16" s="53">
        <v>341882</v>
      </c>
      <c r="BL16" s="53">
        <v>344192</v>
      </c>
      <c r="BM16" s="53">
        <v>346828</v>
      </c>
      <c r="BN16" s="53">
        <v>349417</v>
      </c>
      <c r="BO16" s="53">
        <v>352071</v>
      </c>
      <c r="BP16" s="53">
        <v>353658</v>
      </c>
      <c r="BQ16" s="53">
        <v>357642</v>
      </c>
      <c r="BR16" s="53">
        <v>360394</v>
      </c>
      <c r="BS16" s="53">
        <v>360767</v>
      </c>
      <c r="BT16" s="53">
        <v>361594</v>
      </c>
      <c r="BU16" s="53">
        <v>366981</v>
      </c>
      <c r="BV16" s="53">
        <v>371675</v>
      </c>
      <c r="BW16" s="53">
        <v>376825</v>
      </c>
      <c r="BX16" s="53">
        <v>379333</v>
      </c>
      <c r="BY16" s="53">
        <v>383604</v>
      </c>
      <c r="BZ16" s="53">
        <v>385175</v>
      </c>
      <c r="CA16" s="53">
        <v>389046</v>
      </c>
      <c r="CB16" s="53">
        <v>390328</v>
      </c>
      <c r="CC16" s="53">
        <v>392977</v>
      </c>
      <c r="CD16" s="53">
        <v>391350</v>
      </c>
      <c r="CE16" s="53">
        <v>394957</v>
      </c>
      <c r="CF16" s="53">
        <v>397827</v>
      </c>
      <c r="CG16" s="53">
        <v>399178</v>
      </c>
      <c r="CH16" s="53">
        <v>402219</v>
      </c>
      <c r="CI16" s="53">
        <v>403937</v>
      </c>
      <c r="CJ16" s="53">
        <v>406577</v>
      </c>
      <c r="CK16" s="53">
        <v>409343</v>
      </c>
      <c r="CL16" s="53">
        <v>412821</v>
      </c>
      <c r="CM16" s="53">
        <v>411519</v>
      </c>
      <c r="CN16" s="53">
        <v>416774</v>
      </c>
      <c r="CO16" s="53">
        <v>422470</v>
      </c>
      <c r="CP16" s="53">
        <v>427030</v>
      </c>
      <c r="CQ16" s="53">
        <v>431098</v>
      </c>
      <c r="CR16" s="53">
        <v>434261</v>
      </c>
      <c r="CS16" s="53">
        <v>436774</v>
      </c>
      <c r="CT16" s="53">
        <v>438879</v>
      </c>
      <c r="CU16" s="53">
        <v>440845</v>
      </c>
      <c r="CV16" s="53">
        <v>442584</v>
      </c>
      <c r="CW16" s="53">
        <v>446165</v>
      </c>
      <c r="CX16" s="53">
        <v>449778</v>
      </c>
      <c r="CY16" s="53">
        <v>453173</v>
      </c>
      <c r="CZ16" s="53">
        <v>455332</v>
      </c>
      <c r="DA16" s="53">
        <v>457350</v>
      </c>
      <c r="DB16" s="53">
        <v>459068</v>
      </c>
      <c r="DC16" s="53">
        <v>463239</v>
      </c>
      <c r="DD16" s="53">
        <v>463636</v>
      </c>
      <c r="DE16" s="53">
        <v>468418</v>
      </c>
      <c r="DF16" s="53">
        <v>471289</v>
      </c>
      <c r="DG16" s="53">
        <v>475460</v>
      </c>
      <c r="DH16" s="53">
        <v>478459</v>
      </c>
      <c r="DI16" s="53">
        <v>478933</v>
      </c>
      <c r="DJ16" s="53">
        <v>483979</v>
      </c>
      <c r="DK16" s="53">
        <v>485502</v>
      </c>
      <c r="DL16" s="53">
        <v>488427</v>
      </c>
      <c r="DM16" s="53">
        <v>493126</v>
      </c>
      <c r="DN16" s="53">
        <v>495486</v>
      </c>
      <c r="DO16" s="53">
        <v>500164</v>
      </c>
      <c r="DP16" s="53">
        <v>503906</v>
      </c>
      <c r="DQ16" s="53">
        <v>506245</v>
      </c>
      <c r="DR16" s="53">
        <v>507441</v>
      </c>
      <c r="DS16" s="53">
        <v>510030</v>
      </c>
      <c r="DT16" s="53">
        <v>512234</v>
      </c>
      <c r="DU16" s="53">
        <v>515987</v>
      </c>
      <c r="DV16" s="53">
        <v>518738</v>
      </c>
      <c r="DW16" s="53">
        <v>517582</v>
      </c>
      <c r="DX16" s="53">
        <v>482606</v>
      </c>
      <c r="DY16" s="53">
        <v>501211</v>
      </c>
      <c r="DZ16" s="53">
        <v>518161</v>
      </c>
      <c r="EA16" s="53">
        <v>605503</v>
      </c>
      <c r="EB16" s="59">
        <v>610373</v>
      </c>
      <c r="EC16" s="59">
        <v>600011</v>
      </c>
      <c r="ED16" s="59">
        <v>621200</v>
      </c>
      <c r="EE16" s="59">
        <v>627399</v>
      </c>
      <c r="EF16" s="59">
        <v>633471</v>
      </c>
      <c r="EG16" s="59">
        <v>636478</v>
      </c>
      <c r="EH16" s="59">
        <v>640683</v>
      </c>
      <c r="EI16" s="59">
        <v>644110</v>
      </c>
      <c r="EJ16" s="59">
        <v>646243</v>
      </c>
      <c r="EK16" s="59">
        <v>649635</v>
      </c>
      <c r="EL16" s="59">
        <v>650218</v>
      </c>
      <c r="EM16" s="59">
        <v>651335</v>
      </c>
      <c r="EN16" s="59">
        <v>652593</v>
      </c>
      <c r="EO16" s="59">
        <v>654676</v>
      </c>
      <c r="EP16" s="59">
        <v>658495</v>
      </c>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row>
    <row r="17" spans="6:457" ht="10.15" customHeight="1">
      <c r="F17" s="39"/>
      <c r="G17" s="40"/>
      <c r="H17" s="40"/>
      <c r="I17" s="40"/>
      <c r="J17" s="40"/>
      <c r="K17" s="40"/>
      <c r="L17" s="40"/>
      <c r="M17" s="40"/>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row>
    <row r="18" spans="6:457" ht="10.15" customHeight="1"/>
    <row r="19" spans="6:457" ht="18" customHeight="1">
      <c r="F19" s="60" t="s">
        <v>417</v>
      </c>
    </row>
    <row r="20" spans="6:457" ht="18" customHeight="1">
      <c r="F20" s="61" t="s">
        <v>418</v>
      </c>
      <c r="L20" s="51"/>
      <c r="M20" s="51"/>
    </row>
    <row r="21" spans="6:457" ht="18" customHeight="1">
      <c r="F21" s="25" t="s">
        <v>419</v>
      </c>
    </row>
    <row r="22" spans="6:457" ht="18" customHeight="1">
      <c r="I22" s="56"/>
    </row>
    <row r="28" spans="6:457" ht="18" customHeight="1">
      <c r="F28" s="57"/>
    </row>
  </sheetData>
  <hyperlinks>
    <hyperlink ref="H1" location="Contents!A1" display="Back to Table of Contents" xr:uid="{33187BCA-DAF3-4FA6-A9A7-0A130274CB0C}"/>
  </hyperlinks>
  <pageMargins left="0" right="0" top="0" bottom="0" header="0" footer="0"/>
  <pageSetup paperSize="9" scale="1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6D79E-011C-44BA-B520-0416C3DF4D9F}">
  <sheetPr>
    <pageSetUpPr fitToPage="1"/>
  </sheetPr>
  <dimension ref="A1:HE31"/>
  <sheetViews>
    <sheetView zoomScale="80" zoomScaleNormal="80" workbookViewId="0">
      <pane xSplit="6" ySplit="7" topLeftCell="AJ8" activePane="bottomRight" state="frozen"/>
      <selection pane="topRight" activeCell="F17" sqref="F17"/>
      <selection pane="bottomLeft" activeCell="F17" sqref="F17"/>
      <selection pane="bottomRight" activeCell="AP21" sqref="AP2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45" width="14.42578125" style="24" customWidth="1"/>
    <col min="46" max="16384" width="10.28515625" style="24"/>
  </cols>
  <sheetData>
    <row r="1" spans="1:213"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row>
    <row r="2" spans="1:213"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row>
    <row r="3" spans="1:213"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row>
    <row r="4" spans="1:213" ht="18" customHeight="1">
      <c r="F4" s="28"/>
      <c r="G4" s="29"/>
      <c r="N4" s="26"/>
      <c r="O4" s="26"/>
      <c r="P4" s="26"/>
      <c r="Q4" s="26"/>
      <c r="R4" s="26"/>
      <c r="S4" s="26"/>
      <c r="T4" s="26"/>
      <c r="U4" s="26"/>
      <c r="V4" s="26"/>
      <c r="W4" s="26"/>
      <c r="X4" s="26"/>
      <c r="Y4" s="26"/>
      <c r="Z4" s="26"/>
      <c r="AA4" s="26"/>
      <c r="AB4" s="26"/>
      <c r="AC4" s="26"/>
      <c r="AD4" s="26"/>
      <c r="AE4" s="26"/>
      <c r="AF4" s="26"/>
      <c r="AG4" s="26"/>
      <c r="AH4" s="26"/>
      <c r="AI4" s="26"/>
    </row>
    <row r="5" spans="1:213" ht="18" customHeight="1">
      <c r="F5" s="28"/>
      <c r="N5" s="26"/>
      <c r="O5" s="26"/>
      <c r="P5" s="26"/>
      <c r="Q5" s="26"/>
      <c r="R5" s="26"/>
      <c r="S5" s="26"/>
      <c r="T5" s="26"/>
      <c r="U5" s="26"/>
      <c r="V5" s="26"/>
      <c r="W5" s="26"/>
      <c r="X5" s="26"/>
      <c r="Y5" s="26"/>
      <c r="Z5" s="26"/>
      <c r="AA5" s="26"/>
      <c r="AB5" s="26"/>
      <c r="AC5" s="26"/>
      <c r="AD5" s="26"/>
      <c r="AE5" s="26"/>
      <c r="AF5" s="26"/>
      <c r="AG5" s="26"/>
      <c r="AH5" s="26"/>
      <c r="AI5" s="26"/>
    </row>
    <row r="6" spans="1:213" ht="82.5" customHeight="1">
      <c r="F6" s="30" t="s">
        <v>11</v>
      </c>
      <c r="N6" s="26"/>
      <c r="O6" s="26"/>
      <c r="P6" s="26"/>
      <c r="Q6" s="26"/>
      <c r="R6" s="26"/>
      <c r="S6" s="26"/>
      <c r="T6" s="26"/>
      <c r="U6" s="26"/>
      <c r="V6" s="26"/>
      <c r="W6" s="26"/>
      <c r="X6" s="26"/>
      <c r="Y6" s="26"/>
      <c r="Z6" s="26"/>
      <c r="AA6" s="26"/>
      <c r="AB6" s="26"/>
      <c r="AC6" s="26"/>
      <c r="AD6" s="26"/>
      <c r="AE6" s="26"/>
      <c r="AF6" s="26"/>
      <c r="AG6" s="26"/>
      <c r="AH6" s="26"/>
      <c r="AI6" s="26"/>
    </row>
    <row r="7" spans="1:213" ht="34.15" customHeight="1">
      <c r="F7" s="32" t="s">
        <v>200</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row>
    <row r="8" spans="1:213" ht="20.100000000000001" customHeight="1">
      <c r="F8" s="28" t="s">
        <v>392</v>
      </c>
      <c r="G8" s="38">
        <v>16971</v>
      </c>
      <c r="H8" s="38">
        <v>13171</v>
      </c>
      <c r="I8" s="38">
        <v>12880</v>
      </c>
      <c r="J8" s="38">
        <v>14449</v>
      </c>
      <c r="K8" s="38">
        <v>15576</v>
      </c>
      <c r="L8" s="38">
        <v>14923</v>
      </c>
      <c r="M8" s="38">
        <v>17873</v>
      </c>
      <c r="N8" s="53">
        <v>17977</v>
      </c>
      <c r="O8" s="53">
        <v>17847</v>
      </c>
      <c r="P8" s="53">
        <v>18950</v>
      </c>
      <c r="Q8" s="53">
        <v>20612</v>
      </c>
      <c r="R8" s="53">
        <v>24737</v>
      </c>
      <c r="S8" s="53">
        <v>29842</v>
      </c>
      <c r="T8" s="53">
        <v>23189</v>
      </c>
      <c r="U8" s="53">
        <v>26455</v>
      </c>
      <c r="V8" s="53">
        <v>26707</v>
      </c>
      <c r="W8" s="53">
        <v>27299</v>
      </c>
      <c r="X8" s="53">
        <v>24024</v>
      </c>
      <c r="Y8" s="53">
        <v>27628</v>
      </c>
      <c r="Z8" s="53">
        <v>29027</v>
      </c>
      <c r="AA8" s="53">
        <v>28753</v>
      </c>
      <c r="AB8" s="53">
        <v>32519</v>
      </c>
      <c r="AC8" s="53">
        <v>34034</v>
      </c>
      <c r="AD8" s="53">
        <v>35134</v>
      </c>
      <c r="AE8" s="53">
        <v>35517</v>
      </c>
      <c r="AF8" s="53">
        <v>38590</v>
      </c>
      <c r="AG8" s="53">
        <v>39882</v>
      </c>
      <c r="AH8" s="53">
        <v>47570</v>
      </c>
      <c r="AI8" s="53">
        <v>45315</v>
      </c>
      <c r="AJ8" s="53">
        <v>41201</v>
      </c>
      <c r="AK8" s="53">
        <v>39876</v>
      </c>
      <c r="AL8" s="53">
        <v>48054</v>
      </c>
      <c r="AM8" s="53">
        <v>62295</v>
      </c>
      <c r="AN8" s="53">
        <v>66075</v>
      </c>
      <c r="AO8" s="53">
        <v>59284</v>
      </c>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row>
    <row r="9" spans="1:213" ht="20.100000000000001" customHeight="1">
      <c r="F9" s="28" t="s">
        <v>393</v>
      </c>
      <c r="G9" s="38">
        <v>18192</v>
      </c>
      <c r="H9" s="38">
        <v>19773</v>
      </c>
      <c r="I9" s="38">
        <v>19695</v>
      </c>
      <c r="J9" s="38">
        <v>20633</v>
      </c>
      <c r="K9" s="38">
        <v>20166</v>
      </c>
      <c r="L9" s="38">
        <v>21266</v>
      </c>
      <c r="M9" s="38">
        <v>24127</v>
      </c>
      <c r="N9" s="53">
        <v>23991</v>
      </c>
      <c r="O9" s="53">
        <v>25617</v>
      </c>
      <c r="P9" s="53">
        <v>25429</v>
      </c>
      <c r="Q9" s="53">
        <v>28068</v>
      </c>
      <c r="R9" s="53">
        <v>35467</v>
      </c>
      <c r="S9" s="53">
        <v>36649</v>
      </c>
      <c r="T9" s="53">
        <v>36662</v>
      </c>
      <c r="U9" s="53">
        <v>34496</v>
      </c>
      <c r="V9" s="53">
        <v>46516</v>
      </c>
      <c r="W9" s="53">
        <v>65987</v>
      </c>
      <c r="X9" s="53">
        <v>77008</v>
      </c>
      <c r="Y9" s="53">
        <v>83781</v>
      </c>
      <c r="Z9" s="53">
        <v>115293</v>
      </c>
      <c r="AA9" s="53">
        <v>95984</v>
      </c>
      <c r="AB9" s="53">
        <v>132026</v>
      </c>
      <c r="AC9" s="53">
        <v>134446</v>
      </c>
      <c r="AD9" s="53">
        <v>118269</v>
      </c>
      <c r="AE9" s="53">
        <v>134024</v>
      </c>
      <c r="AF9" s="53">
        <v>107922</v>
      </c>
      <c r="AG9" s="53">
        <v>96805</v>
      </c>
      <c r="AH9" s="53">
        <v>133439</v>
      </c>
      <c r="AI9" s="53">
        <v>150290</v>
      </c>
      <c r="AJ9" s="53">
        <v>191818</v>
      </c>
      <c r="AK9" s="53">
        <v>203518</v>
      </c>
      <c r="AL9" s="53">
        <v>224209</v>
      </c>
      <c r="AM9" s="53">
        <v>316829</v>
      </c>
      <c r="AN9" s="53">
        <v>352067</v>
      </c>
      <c r="AO9" s="53">
        <v>305774</v>
      </c>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row>
    <row r="10" spans="1:213" ht="20.100000000000001" customHeight="1">
      <c r="F10" s="28" t="s">
        <v>394</v>
      </c>
      <c r="G10" s="38">
        <v>55803</v>
      </c>
      <c r="H10" s="38">
        <v>52193</v>
      </c>
      <c r="I10" s="38">
        <v>53241</v>
      </c>
      <c r="J10" s="38">
        <v>57184</v>
      </c>
      <c r="K10" s="38">
        <v>61616</v>
      </c>
      <c r="L10" s="38">
        <v>65028</v>
      </c>
      <c r="M10" s="38">
        <v>67360</v>
      </c>
      <c r="N10" s="53">
        <v>68439</v>
      </c>
      <c r="O10" s="53">
        <v>73432</v>
      </c>
      <c r="P10" s="53">
        <v>74215</v>
      </c>
      <c r="Q10" s="53">
        <v>76557</v>
      </c>
      <c r="R10" s="53">
        <v>77647</v>
      </c>
      <c r="S10" s="53">
        <v>79760</v>
      </c>
      <c r="T10" s="53">
        <v>87170</v>
      </c>
      <c r="U10" s="53">
        <v>93957</v>
      </c>
      <c r="V10" s="53">
        <v>95554</v>
      </c>
      <c r="W10" s="53">
        <v>98767</v>
      </c>
      <c r="X10" s="53">
        <v>101053</v>
      </c>
      <c r="Y10" s="53">
        <v>108454</v>
      </c>
      <c r="Z10" s="53">
        <v>106557</v>
      </c>
      <c r="AA10" s="53">
        <v>104187</v>
      </c>
      <c r="AB10" s="53">
        <v>104474</v>
      </c>
      <c r="AC10" s="53">
        <v>105747</v>
      </c>
      <c r="AD10" s="53">
        <v>101521</v>
      </c>
      <c r="AE10" s="53">
        <v>101764</v>
      </c>
      <c r="AF10" s="53">
        <v>102197</v>
      </c>
      <c r="AG10" s="53">
        <v>100772</v>
      </c>
      <c r="AH10" s="53">
        <v>101822</v>
      </c>
      <c r="AI10" s="53">
        <v>106188</v>
      </c>
      <c r="AJ10" s="53">
        <v>108783</v>
      </c>
      <c r="AK10" s="53">
        <v>111142</v>
      </c>
      <c r="AL10" s="53">
        <v>114985</v>
      </c>
      <c r="AM10" s="53">
        <v>125255</v>
      </c>
      <c r="AN10" s="53">
        <v>137683</v>
      </c>
      <c r="AO10" s="53">
        <v>146778</v>
      </c>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row>
    <row r="11" spans="1:213" ht="20.100000000000001" customHeight="1">
      <c r="F11" s="28" t="s">
        <v>395</v>
      </c>
      <c r="G11" s="38">
        <v>27798</v>
      </c>
      <c r="H11" s="38">
        <v>27713</v>
      </c>
      <c r="I11" s="38">
        <v>24766</v>
      </c>
      <c r="J11" s="38">
        <v>25145</v>
      </c>
      <c r="K11" s="38">
        <v>27048</v>
      </c>
      <c r="L11" s="38">
        <v>29693</v>
      </c>
      <c r="M11" s="38">
        <v>31261</v>
      </c>
      <c r="N11" s="53">
        <v>33303</v>
      </c>
      <c r="O11" s="53">
        <v>34725</v>
      </c>
      <c r="P11" s="53">
        <v>37224</v>
      </c>
      <c r="Q11" s="53">
        <v>41732</v>
      </c>
      <c r="R11" s="53">
        <v>36409</v>
      </c>
      <c r="S11" s="53">
        <v>43105</v>
      </c>
      <c r="T11" s="53">
        <v>48926</v>
      </c>
      <c r="U11" s="53">
        <v>56842</v>
      </c>
      <c r="V11" s="53">
        <v>62624</v>
      </c>
      <c r="W11" s="53">
        <v>67132</v>
      </c>
      <c r="X11" s="53">
        <v>76402</v>
      </c>
      <c r="Y11" s="53">
        <v>83282</v>
      </c>
      <c r="Z11" s="53">
        <v>91495</v>
      </c>
      <c r="AA11" s="53">
        <v>97778</v>
      </c>
      <c r="AB11" s="53">
        <v>105430</v>
      </c>
      <c r="AC11" s="53">
        <v>117078</v>
      </c>
      <c r="AD11" s="53">
        <v>123688</v>
      </c>
      <c r="AE11" s="53">
        <v>129928</v>
      </c>
      <c r="AF11" s="53">
        <v>132671</v>
      </c>
      <c r="AG11" s="53">
        <v>131348</v>
      </c>
      <c r="AH11" s="53">
        <v>133283</v>
      </c>
      <c r="AI11" s="53">
        <v>141393</v>
      </c>
      <c r="AJ11" s="53">
        <v>143685</v>
      </c>
      <c r="AK11" s="53">
        <v>141598</v>
      </c>
      <c r="AL11" s="53">
        <v>144960</v>
      </c>
      <c r="AM11" s="53">
        <v>153559</v>
      </c>
      <c r="AN11" s="53">
        <v>172244</v>
      </c>
      <c r="AO11" s="53">
        <v>188028</v>
      </c>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row>
    <row r="12" spans="1:213" ht="20.100000000000001" customHeight="1">
      <c r="F12" s="28" t="s">
        <v>396</v>
      </c>
      <c r="G12" s="38">
        <v>225218</v>
      </c>
      <c r="H12" s="38">
        <v>237349</v>
      </c>
      <c r="I12" s="38">
        <v>243862</v>
      </c>
      <c r="J12" s="38">
        <v>259360</v>
      </c>
      <c r="K12" s="38">
        <v>271957</v>
      </c>
      <c r="L12" s="38">
        <v>286468</v>
      </c>
      <c r="M12" s="38">
        <v>305805</v>
      </c>
      <c r="N12" s="53">
        <v>324396</v>
      </c>
      <c r="O12" s="53">
        <v>344466</v>
      </c>
      <c r="P12" s="53">
        <v>367651</v>
      </c>
      <c r="Q12" s="53">
        <v>391082</v>
      </c>
      <c r="R12" s="53">
        <v>417866</v>
      </c>
      <c r="S12" s="53">
        <v>445827</v>
      </c>
      <c r="T12" s="53">
        <v>476528</v>
      </c>
      <c r="U12" s="53">
        <v>512619</v>
      </c>
      <c r="V12" s="53">
        <v>549417</v>
      </c>
      <c r="W12" s="53">
        <v>586004</v>
      </c>
      <c r="X12" s="53">
        <v>642888</v>
      </c>
      <c r="Y12" s="53">
        <v>695133</v>
      </c>
      <c r="Z12" s="53">
        <v>734923</v>
      </c>
      <c r="AA12" s="53">
        <v>779211</v>
      </c>
      <c r="AB12" s="53">
        <v>837066</v>
      </c>
      <c r="AC12" s="53">
        <v>893470</v>
      </c>
      <c r="AD12" s="53">
        <v>930732</v>
      </c>
      <c r="AE12" s="53">
        <v>955568</v>
      </c>
      <c r="AF12" s="53">
        <v>988804</v>
      </c>
      <c r="AG12" s="53">
        <v>1020451</v>
      </c>
      <c r="AH12" s="53">
        <v>1062068</v>
      </c>
      <c r="AI12" s="53">
        <v>1107088</v>
      </c>
      <c r="AJ12" s="53">
        <v>1159974</v>
      </c>
      <c r="AK12" s="53">
        <v>1179823</v>
      </c>
      <c r="AL12" s="53">
        <v>1231240</v>
      </c>
      <c r="AM12" s="53">
        <v>1326103</v>
      </c>
      <c r="AN12" s="53">
        <v>1472542</v>
      </c>
      <c r="AO12" s="53">
        <v>1571220</v>
      </c>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row>
    <row r="13" spans="1:213" ht="20.100000000000001" customHeight="1">
      <c r="F13" s="28" t="s">
        <v>397</v>
      </c>
      <c r="G13" s="38">
        <v>404703</v>
      </c>
      <c r="H13" s="38">
        <v>415332</v>
      </c>
      <c r="I13" s="38">
        <v>423280</v>
      </c>
      <c r="J13" s="38">
        <v>444229</v>
      </c>
      <c r="K13" s="38">
        <v>466617</v>
      </c>
      <c r="L13" s="38">
        <v>495846</v>
      </c>
      <c r="M13" s="38">
        <v>528969</v>
      </c>
      <c r="N13" s="53">
        <v>556665</v>
      </c>
      <c r="O13" s="53">
        <v>589240</v>
      </c>
      <c r="P13" s="53">
        <v>621807</v>
      </c>
      <c r="Q13" s="53">
        <v>662674</v>
      </c>
      <c r="R13" s="53">
        <v>707402</v>
      </c>
      <c r="S13" s="53">
        <v>756446</v>
      </c>
      <c r="T13" s="53">
        <v>803108</v>
      </c>
      <c r="U13" s="53">
        <v>864089</v>
      </c>
      <c r="V13" s="53">
        <v>925442</v>
      </c>
      <c r="W13" s="53">
        <v>999585</v>
      </c>
      <c r="X13" s="53">
        <v>1089023</v>
      </c>
      <c r="Y13" s="53">
        <v>1179629</v>
      </c>
      <c r="Z13" s="53">
        <v>1261441</v>
      </c>
      <c r="AA13" s="53">
        <v>1304322</v>
      </c>
      <c r="AB13" s="53">
        <v>1418559</v>
      </c>
      <c r="AC13" s="53">
        <v>1500738</v>
      </c>
      <c r="AD13" s="53">
        <v>1537271</v>
      </c>
      <c r="AE13" s="53">
        <v>1599333</v>
      </c>
      <c r="AF13" s="53">
        <v>1624165</v>
      </c>
      <c r="AG13" s="53">
        <v>1657914</v>
      </c>
      <c r="AH13" s="53">
        <v>1757655</v>
      </c>
      <c r="AI13" s="53">
        <v>1842045</v>
      </c>
      <c r="AJ13" s="53">
        <v>1947319</v>
      </c>
      <c r="AK13" s="53">
        <v>1981663</v>
      </c>
      <c r="AL13" s="53">
        <v>2085822</v>
      </c>
      <c r="AM13" s="53">
        <v>2330329</v>
      </c>
      <c r="AN13" s="53">
        <v>2567513</v>
      </c>
      <c r="AO13" s="53">
        <v>2672659</v>
      </c>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row>
    <row r="14" spans="1:213" ht="28.15" customHeight="1">
      <c r="F14" s="35" t="s">
        <v>398</v>
      </c>
      <c r="G14" s="38"/>
      <c r="H14" s="38"/>
      <c r="I14" s="38"/>
      <c r="J14" s="38"/>
      <c r="K14" s="38"/>
      <c r="L14" s="38"/>
      <c r="M14" s="38"/>
    </row>
    <row r="15" spans="1:213" ht="20.100000000000001" customHeight="1">
      <c r="F15" s="28" t="s">
        <v>392</v>
      </c>
      <c r="G15" s="55">
        <f>G8/G$13*100</f>
        <v>4.1934455637838122</v>
      </c>
      <c r="H15" s="55">
        <f t="shared" ref="H15:AM19" si="5">H8/H$13*100</f>
        <v>3.171197981373937</v>
      </c>
      <c r="I15" s="55">
        <f t="shared" si="5"/>
        <v>3.0429030429030428</v>
      </c>
      <c r="J15" s="55">
        <f t="shared" si="5"/>
        <v>3.2526016986734319</v>
      </c>
      <c r="K15" s="55">
        <f t="shared" si="5"/>
        <v>3.3380695516880015</v>
      </c>
      <c r="L15" s="55">
        <f t="shared" si="5"/>
        <v>3.009603788272972</v>
      </c>
      <c r="M15" s="55">
        <f t="shared" si="5"/>
        <v>3.3788369450761766</v>
      </c>
      <c r="N15" s="55">
        <f t="shared" si="5"/>
        <v>3.2294108664996006</v>
      </c>
      <c r="O15" s="55">
        <f t="shared" si="5"/>
        <v>3.0288167809381576</v>
      </c>
      <c r="P15" s="55">
        <f t="shared" si="5"/>
        <v>3.0475694226665189</v>
      </c>
      <c r="Q15" s="55">
        <f t="shared" si="5"/>
        <v>3.110428355420614</v>
      </c>
      <c r="R15" s="55">
        <f t="shared" si="5"/>
        <v>3.4968801332198667</v>
      </c>
      <c r="S15" s="55">
        <f t="shared" si="5"/>
        <v>3.9450271400734489</v>
      </c>
      <c r="T15" s="55">
        <f t="shared" si="5"/>
        <v>2.8874074221648893</v>
      </c>
      <c r="U15" s="55">
        <f t="shared" si="5"/>
        <v>3.0616059225380718</v>
      </c>
      <c r="V15" s="55">
        <f t="shared" si="5"/>
        <v>2.8858642681010802</v>
      </c>
      <c r="W15" s="55">
        <f t="shared" si="5"/>
        <v>2.7310333788522234</v>
      </c>
      <c r="X15" s="55">
        <f t="shared" si="5"/>
        <v>2.2060140143963904</v>
      </c>
      <c r="Y15" s="55">
        <f t="shared" si="5"/>
        <v>2.3420923019016997</v>
      </c>
      <c r="Z15" s="55">
        <f t="shared" si="5"/>
        <v>2.3010985055979627</v>
      </c>
      <c r="AA15" s="55">
        <f t="shared" si="5"/>
        <v>2.2044403145848954</v>
      </c>
      <c r="AB15" s="55">
        <f t="shared" si="5"/>
        <v>2.2923967208977563</v>
      </c>
      <c r="AC15" s="55">
        <f t="shared" si="5"/>
        <v>2.2678175670903249</v>
      </c>
      <c r="AD15" s="55">
        <f t="shared" si="5"/>
        <v>2.2854786176282516</v>
      </c>
      <c r="AE15" s="55">
        <f t="shared" si="5"/>
        <v>2.2207382702664176</v>
      </c>
      <c r="AF15" s="55">
        <f t="shared" si="5"/>
        <v>2.3759901241561048</v>
      </c>
      <c r="AG15" s="55">
        <f t="shared" si="5"/>
        <v>2.4055530021460703</v>
      </c>
      <c r="AH15" s="55">
        <f t="shared" si="5"/>
        <v>2.706446942090456</v>
      </c>
      <c r="AI15" s="55">
        <f t="shared" si="5"/>
        <v>2.4600376212307515</v>
      </c>
      <c r="AJ15" s="55">
        <f t="shared" si="5"/>
        <v>2.1157807221107583</v>
      </c>
      <c r="AK15" s="55">
        <f t="shared" si="5"/>
        <v>2.0122493077783661</v>
      </c>
      <c r="AL15" s="55">
        <f t="shared" si="5"/>
        <v>2.3038399249792167</v>
      </c>
      <c r="AM15" s="55">
        <f t="shared" si="5"/>
        <v>2.6732276858761144</v>
      </c>
      <c r="AN15" s="55">
        <f t="shared" ref="AN15:AO15" si="6">AN8/AN$13*100</f>
        <v>2.5735020621122464</v>
      </c>
      <c r="AO15" s="55">
        <f t="shared" si="6"/>
        <v>2.2181655048399365</v>
      </c>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row>
    <row r="16" spans="1:213" ht="20.100000000000001" customHeight="1">
      <c r="F16" s="28" t="s">
        <v>393</v>
      </c>
      <c r="G16" s="55">
        <f t="shared" ref="G16:V19" si="7">G9/G$13*100</f>
        <v>4.4951482939340703</v>
      </c>
      <c r="H16" s="55">
        <f t="shared" si="7"/>
        <v>4.7607696974950162</v>
      </c>
      <c r="I16" s="55">
        <f t="shared" si="7"/>
        <v>4.652948402948403</v>
      </c>
      <c r="J16" s="55">
        <f t="shared" si="7"/>
        <v>4.6446765069367375</v>
      </c>
      <c r="K16" s="55">
        <f t="shared" si="7"/>
        <v>4.32174567150361</v>
      </c>
      <c r="L16" s="55">
        <f t="shared" si="7"/>
        <v>4.2888316130411459</v>
      </c>
      <c r="M16" s="55">
        <f t="shared" si="7"/>
        <v>4.5611368530102903</v>
      </c>
      <c r="N16" s="55">
        <f t="shared" si="7"/>
        <v>4.3097733825550382</v>
      </c>
      <c r="O16" s="55">
        <f t="shared" si="7"/>
        <v>4.3474645305817665</v>
      </c>
      <c r="P16" s="55">
        <f t="shared" si="7"/>
        <v>4.0895326041681743</v>
      </c>
      <c r="Q16" s="55">
        <f t="shared" si="7"/>
        <v>4.2355668096228305</v>
      </c>
      <c r="R16" s="55">
        <f t="shared" si="7"/>
        <v>5.0136980104664675</v>
      </c>
      <c r="S16" s="55">
        <f t="shared" si="7"/>
        <v>4.8448930921704925</v>
      </c>
      <c r="T16" s="55">
        <f t="shared" si="7"/>
        <v>4.5650149170472716</v>
      </c>
      <c r="U16" s="55">
        <f t="shared" si="7"/>
        <v>3.9921813609477725</v>
      </c>
      <c r="V16" s="55">
        <f t="shared" si="7"/>
        <v>5.0263549741636968</v>
      </c>
      <c r="W16" s="55">
        <f t="shared" si="5"/>
        <v>6.6014395974329343</v>
      </c>
      <c r="X16" s="55">
        <f t="shared" si="5"/>
        <v>7.0712923418513665</v>
      </c>
      <c r="Y16" s="55">
        <f t="shared" si="5"/>
        <v>7.1023177626185863</v>
      </c>
      <c r="Z16" s="55">
        <f t="shared" si="5"/>
        <v>9.1397853724431037</v>
      </c>
      <c r="AA16" s="55">
        <f t="shared" si="5"/>
        <v>7.3589190399303241</v>
      </c>
      <c r="AB16" s="55">
        <f t="shared" si="5"/>
        <v>9.3070503236030362</v>
      </c>
      <c r="AC16" s="55">
        <f t="shared" si="5"/>
        <v>8.9586590064355001</v>
      </c>
      <c r="AD16" s="55">
        <f t="shared" si="5"/>
        <v>7.6934385674354093</v>
      </c>
      <c r="AE16" s="55">
        <f t="shared" si="5"/>
        <v>8.3799934097526911</v>
      </c>
      <c r="AF16" s="55">
        <f t="shared" si="5"/>
        <v>6.6447682347544736</v>
      </c>
      <c r="AG16" s="55">
        <f t="shared" si="5"/>
        <v>5.8389639028321128</v>
      </c>
      <c r="AH16" s="55">
        <f t="shared" si="5"/>
        <v>7.5918766765946684</v>
      </c>
      <c r="AI16" s="55">
        <f t="shared" si="5"/>
        <v>8.1588669115032477</v>
      </c>
      <c r="AJ16" s="55">
        <f t="shared" si="5"/>
        <v>9.8503634997655762</v>
      </c>
      <c r="AK16" s="55">
        <f t="shared" si="5"/>
        <v>10.270061054780758</v>
      </c>
      <c r="AL16" s="55">
        <f t="shared" si="5"/>
        <v>10.749191445866426</v>
      </c>
      <c r="AM16" s="55">
        <f t="shared" si="5"/>
        <v>13.595891395592641</v>
      </c>
      <c r="AN16" s="55">
        <f t="shared" ref="AN16:AO16" si="8">AN9/AN$13*100</f>
        <v>13.712374581939798</v>
      </c>
      <c r="AO16" s="55">
        <f t="shared" si="8"/>
        <v>11.440816056219667</v>
      </c>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row>
    <row r="17" spans="6:213" ht="20.100000000000001" customHeight="1">
      <c r="F17" s="28" t="s">
        <v>394</v>
      </c>
      <c r="G17" s="55">
        <f t="shared" si="7"/>
        <v>13.788630180650996</v>
      </c>
      <c r="H17" s="55">
        <f t="shared" si="5"/>
        <v>12.566573247426154</v>
      </c>
      <c r="I17" s="55">
        <f t="shared" si="5"/>
        <v>12.578198828198827</v>
      </c>
      <c r="J17" s="55">
        <f t="shared" si="5"/>
        <v>12.872640012245936</v>
      </c>
      <c r="K17" s="55">
        <f t="shared" si="5"/>
        <v>13.204833943041081</v>
      </c>
      <c r="L17" s="55">
        <f t="shared" si="5"/>
        <v>13.114555728996502</v>
      </c>
      <c r="M17" s="55">
        <f t="shared" si="5"/>
        <v>12.734205596169151</v>
      </c>
      <c r="N17" s="55">
        <f t="shared" si="5"/>
        <v>12.294467947508824</v>
      </c>
      <c r="O17" s="55">
        <f t="shared" si="5"/>
        <v>12.462154639875093</v>
      </c>
      <c r="P17" s="55">
        <f t="shared" si="5"/>
        <v>11.935375446078927</v>
      </c>
      <c r="Q17" s="55">
        <f t="shared" si="5"/>
        <v>11.552739356003103</v>
      </c>
      <c r="R17" s="55">
        <f t="shared" si="5"/>
        <v>10.976361389987588</v>
      </c>
      <c r="S17" s="55">
        <f t="shared" si="5"/>
        <v>10.544044122118432</v>
      </c>
      <c r="T17" s="55">
        <f t="shared" si="5"/>
        <v>10.854081891850162</v>
      </c>
      <c r="U17" s="55">
        <f t="shared" si="5"/>
        <v>10.873532703228486</v>
      </c>
      <c r="V17" s="55">
        <f t="shared" si="5"/>
        <v>10.325228377359142</v>
      </c>
      <c r="W17" s="55">
        <f t="shared" si="5"/>
        <v>9.8808005322208725</v>
      </c>
      <c r="X17" s="55">
        <f t="shared" si="5"/>
        <v>9.2792346901764251</v>
      </c>
      <c r="Y17" s="55">
        <f t="shared" si="5"/>
        <v>9.1939075760260209</v>
      </c>
      <c r="Z17" s="55">
        <f t="shared" si="5"/>
        <v>8.4472440645262044</v>
      </c>
      <c r="AA17" s="55">
        <f t="shared" si="5"/>
        <v>7.9878281589975479</v>
      </c>
      <c r="AB17" s="55">
        <f t="shared" si="5"/>
        <v>7.3647976573410059</v>
      </c>
      <c r="AC17" s="55">
        <f t="shared" si="5"/>
        <v>7.0463332040636013</v>
      </c>
      <c r="AD17" s="55">
        <f t="shared" si="5"/>
        <v>6.6039754864301736</v>
      </c>
      <c r="AE17" s="55">
        <f t="shared" si="5"/>
        <v>6.3629025349942765</v>
      </c>
      <c r="AF17" s="55">
        <f t="shared" si="5"/>
        <v>6.2922794174237229</v>
      </c>
      <c r="AG17" s="55">
        <f t="shared" si="5"/>
        <v>6.0782404877454441</v>
      </c>
      <c r="AH17" s="55">
        <f t="shared" si="5"/>
        <v>5.7930595025758747</v>
      </c>
      <c r="AI17" s="55">
        <f t="shared" si="5"/>
        <v>5.764680015960522</v>
      </c>
      <c r="AJ17" s="55">
        <f t="shared" si="5"/>
        <v>5.5862958251832389</v>
      </c>
      <c r="AK17" s="55">
        <f t="shared" si="5"/>
        <v>5.6085217314952143</v>
      </c>
      <c r="AL17" s="55">
        <f t="shared" si="5"/>
        <v>5.5126947553530457</v>
      </c>
      <c r="AM17" s="55">
        <f t="shared" si="5"/>
        <v>5.3749921148473021</v>
      </c>
      <c r="AN17" s="55">
        <f t="shared" ref="AN17:AO17" si="9">AN10/AN$13*100</f>
        <v>5.3625044936481334</v>
      </c>
      <c r="AO17" s="55">
        <f t="shared" si="9"/>
        <v>5.4918341621583604</v>
      </c>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row>
    <row r="18" spans="6:213" ht="20.100000000000001" customHeight="1">
      <c r="F18" s="28" t="s">
        <v>395</v>
      </c>
      <c r="G18" s="55">
        <f t="shared" si="7"/>
        <v>6.868740780275906</v>
      </c>
      <c r="H18" s="55">
        <f t="shared" si="5"/>
        <v>6.672493330636696</v>
      </c>
      <c r="I18" s="55">
        <f t="shared" si="5"/>
        <v>5.8509733509733506</v>
      </c>
      <c r="J18" s="55">
        <f t="shared" si="5"/>
        <v>5.6603688638067311</v>
      </c>
      <c r="K18" s="55">
        <f t="shared" si="5"/>
        <v>5.7966169256585172</v>
      </c>
      <c r="L18" s="55">
        <f t="shared" si="5"/>
        <v>5.9883512219519774</v>
      </c>
      <c r="M18" s="55">
        <f t="shared" si="5"/>
        <v>5.9097981167138336</v>
      </c>
      <c r="N18" s="55">
        <f t="shared" si="5"/>
        <v>5.9825927622537796</v>
      </c>
      <c r="O18" s="55">
        <f t="shared" si="5"/>
        <v>5.8931844409748146</v>
      </c>
      <c r="P18" s="55">
        <f t="shared" si="5"/>
        <v>5.9864234400706335</v>
      </c>
      <c r="Q18" s="55">
        <f t="shared" si="5"/>
        <v>6.2975158222595127</v>
      </c>
      <c r="R18" s="55">
        <f t="shared" si="5"/>
        <v>5.1468613320290304</v>
      </c>
      <c r="S18" s="55">
        <f t="shared" si="5"/>
        <v>5.6983578470902092</v>
      </c>
      <c r="T18" s="55">
        <f t="shared" si="5"/>
        <v>6.0920822604182749</v>
      </c>
      <c r="U18" s="55">
        <f t="shared" si="5"/>
        <v>6.5782575637463276</v>
      </c>
      <c r="V18" s="55">
        <f t="shared" si="5"/>
        <v>6.766928667598834</v>
      </c>
      <c r="W18" s="55">
        <f t="shared" si="5"/>
        <v>6.7159871346608853</v>
      </c>
      <c r="X18" s="55">
        <f t="shared" si="5"/>
        <v>7.0156461341955136</v>
      </c>
      <c r="Y18" s="55">
        <f t="shared" si="5"/>
        <v>7.0600163271672702</v>
      </c>
      <c r="Z18" s="55">
        <f t="shared" si="5"/>
        <v>7.25321279393963</v>
      </c>
      <c r="AA18" s="55">
        <f t="shared" si="5"/>
        <v>7.4964617632762467</v>
      </c>
      <c r="AB18" s="55">
        <f t="shared" si="5"/>
        <v>7.4321899899827919</v>
      </c>
      <c r="AC18" s="55">
        <f t="shared" si="5"/>
        <v>7.8013617300288258</v>
      </c>
      <c r="AD18" s="55">
        <f t="shared" si="5"/>
        <v>8.0459463555872723</v>
      </c>
      <c r="AE18" s="55">
        <f t="shared" si="5"/>
        <v>8.1238866452452356</v>
      </c>
      <c r="AF18" s="55">
        <f t="shared" si="5"/>
        <v>8.1685666173079703</v>
      </c>
      <c r="AG18" s="55">
        <f t="shared" si="5"/>
        <v>7.9224857260388655</v>
      </c>
      <c r="AH18" s="55">
        <f t="shared" si="5"/>
        <v>7.5830012146866128</v>
      </c>
      <c r="AI18" s="55">
        <f t="shared" si="5"/>
        <v>7.6758711106406192</v>
      </c>
      <c r="AJ18" s="55">
        <f t="shared" si="5"/>
        <v>7.3786061759783586</v>
      </c>
      <c r="AK18" s="55">
        <f t="shared" si="5"/>
        <v>7.1454127164911494</v>
      </c>
      <c r="AL18" s="55">
        <f t="shared" si="5"/>
        <v>6.9497780731049907</v>
      </c>
      <c r="AM18" s="55">
        <f t="shared" si="5"/>
        <v>6.5895845608066494</v>
      </c>
      <c r="AN18" s="55">
        <f t="shared" ref="AN18:AO18" si="10">AN11/AN$13*100</f>
        <v>6.7085931015733902</v>
      </c>
      <c r="AO18" s="55">
        <f t="shared" si="10"/>
        <v>7.0352409342157003</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row>
    <row r="19" spans="6:213" ht="20.100000000000001" customHeight="1">
      <c r="F19" s="28" t="s">
        <v>396</v>
      </c>
      <c r="G19" s="55">
        <f t="shared" si="7"/>
        <v>55.650192857478196</v>
      </c>
      <c r="H19" s="55">
        <f t="shared" si="5"/>
        <v>57.146812670345646</v>
      </c>
      <c r="I19" s="55">
        <f t="shared" si="5"/>
        <v>57.612455112455109</v>
      </c>
      <c r="J19" s="55">
        <f t="shared" si="5"/>
        <v>58.384301790292845</v>
      </c>
      <c r="K19" s="55">
        <f t="shared" si="5"/>
        <v>58.282702944813416</v>
      </c>
      <c r="L19" s="55">
        <f t="shared" si="5"/>
        <v>57.773582926957154</v>
      </c>
      <c r="M19" s="55">
        <f t="shared" si="5"/>
        <v>57.811516364853141</v>
      </c>
      <c r="N19" s="55">
        <f t="shared" si="5"/>
        <v>58.274905014685672</v>
      </c>
      <c r="O19" s="55">
        <f t="shared" si="5"/>
        <v>58.45937139365963</v>
      </c>
      <c r="P19" s="55">
        <f t="shared" si="5"/>
        <v>59.126224053444233</v>
      </c>
      <c r="Q19" s="55">
        <f t="shared" si="5"/>
        <v>59.015745298593281</v>
      </c>
      <c r="R19" s="55">
        <f t="shared" si="5"/>
        <v>59.070514360999823</v>
      </c>
      <c r="S19" s="55">
        <f t="shared" si="5"/>
        <v>58.937055652353244</v>
      </c>
      <c r="T19" s="55">
        <f t="shared" si="5"/>
        <v>59.335481653775076</v>
      </c>
      <c r="U19" s="55">
        <f t="shared" si="5"/>
        <v>59.324791774921337</v>
      </c>
      <c r="V19" s="55">
        <f t="shared" si="5"/>
        <v>59.368064125034302</v>
      </c>
      <c r="W19" s="55">
        <f t="shared" si="5"/>
        <v>58.624729262643996</v>
      </c>
      <c r="X19" s="55">
        <f t="shared" si="5"/>
        <v>59.033463939696404</v>
      </c>
      <c r="Y19" s="55">
        <f t="shared" si="5"/>
        <v>58.928103666491751</v>
      </c>
      <c r="Z19" s="55">
        <f t="shared" si="5"/>
        <v>58.26059244942887</v>
      </c>
      <c r="AA19" s="55">
        <f t="shared" si="5"/>
        <v>59.740692865718735</v>
      </c>
      <c r="AB19" s="55">
        <f t="shared" si="5"/>
        <v>59.008190706202555</v>
      </c>
      <c r="AC19" s="55">
        <f t="shared" si="5"/>
        <v>59.535375262037746</v>
      </c>
      <c r="AD19" s="55">
        <f t="shared" si="5"/>
        <v>60.544432308942277</v>
      </c>
      <c r="AE19" s="55">
        <f t="shared" si="5"/>
        <v>59.747907408901092</v>
      </c>
      <c r="AF19" s="55">
        <f t="shared" si="5"/>
        <v>60.880760267583653</v>
      </c>
      <c r="AG19" s="55">
        <f t="shared" si="5"/>
        <v>61.550297542574583</v>
      </c>
      <c r="AH19" s="55">
        <f t="shared" si="5"/>
        <v>60.425282549760908</v>
      </c>
      <c r="AI19" s="55">
        <f t="shared" si="5"/>
        <v>60.101029019377918</v>
      </c>
      <c r="AJ19" s="55">
        <f t="shared" si="5"/>
        <v>59.567744165183001</v>
      </c>
      <c r="AK19" s="55">
        <f t="shared" si="5"/>
        <v>59.537015123156664</v>
      </c>
      <c r="AL19" s="55">
        <f t="shared" si="5"/>
        <v>59.029006310222066</v>
      </c>
      <c r="AM19" s="55">
        <f t="shared" si="5"/>
        <v>56.906256584370709</v>
      </c>
      <c r="AN19" s="55">
        <f t="shared" ref="AN19:AO19" si="11">AN12/AN$13*100</f>
        <v>57.352854688564378</v>
      </c>
      <c r="AO19" s="55">
        <f t="shared" si="11"/>
        <v>58.788644567077206</v>
      </c>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row>
    <row r="20" spans="6:213" ht="10.15" customHeight="1">
      <c r="F20" s="39"/>
      <c r="G20" s="40"/>
      <c r="H20" s="40"/>
      <c r="I20" s="40"/>
      <c r="J20" s="40"/>
      <c r="K20" s="40"/>
      <c r="L20" s="40"/>
      <c r="M20" s="40"/>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row>
    <row r="21" spans="6:213" ht="10.15" customHeight="1"/>
    <row r="22" spans="6:213" ht="18" customHeight="1">
      <c r="F22" s="42" t="s">
        <v>399</v>
      </c>
    </row>
    <row r="23" spans="6:213" ht="18" customHeight="1">
      <c r="F23" s="42" t="s">
        <v>400</v>
      </c>
      <c r="L23" s="51"/>
      <c r="M23" s="51"/>
    </row>
    <row r="24" spans="6:213" ht="18" customHeight="1">
      <c r="F24" s="25" t="s">
        <v>401</v>
      </c>
    </row>
    <row r="25" spans="6:213" ht="18" customHeight="1">
      <c r="F25" s="24"/>
      <c r="I25" s="56"/>
    </row>
    <row r="31" spans="6:213" ht="18" customHeight="1">
      <c r="F31" s="57"/>
    </row>
  </sheetData>
  <hyperlinks>
    <hyperlink ref="H1" location="Contents!A1" display="Back to Table of Contents" xr:uid="{436808AA-3F87-403A-9C4B-607D95C4189D}"/>
  </hyperlinks>
  <pageMargins left="0" right="0" top="0" bottom="0" header="0" footer="0"/>
  <pageSetup paperSize="9" scale="1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86615-62DD-41D2-B680-72BDB791C8A2}">
  <sheetPr>
    <pageSetUpPr fitToPage="1"/>
  </sheetPr>
  <dimension ref="A1:HN21"/>
  <sheetViews>
    <sheetView zoomScale="98" zoomScaleNormal="98" workbookViewId="0">
      <pane xSplit="6" ySplit="7" topLeftCell="AL8" activePane="bottomRight" state="frozen"/>
      <selection pane="topRight" activeCell="F17" sqref="F17"/>
      <selection pane="bottomLeft" activeCell="F17" sqref="F17"/>
      <selection pane="bottomRight" activeCell="AO8" sqref="AO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52" width="14.42578125" style="24" customWidth="1"/>
    <col min="53" max="16384" width="10.28515625" style="24"/>
  </cols>
  <sheetData>
    <row r="1" spans="1:222"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222"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c r="AT2" s="26"/>
      <c r="AU2" s="26"/>
      <c r="AV2" s="26"/>
      <c r="AW2" s="26"/>
      <c r="AX2" s="26"/>
      <c r="AY2" s="26"/>
      <c r="AZ2" s="26"/>
    </row>
    <row r="3" spans="1:222"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c r="AT3" s="26"/>
      <c r="AU3" s="26"/>
      <c r="AV3" s="26"/>
      <c r="AW3" s="26"/>
      <c r="AX3" s="26"/>
      <c r="AY3" s="26"/>
      <c r="AZ3" s="26"/>
    </row>
    <row r="4" spans="1:222" ht="18" customHeight="1">
      <c r="F4" s="28"/>
      <c r="G4" s="29"/>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222" ht="18" customHeight="1">
      <c r="F5" s="28"/>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222" ht="82.5" customHeight="1">
      <c r="F6" s="30" t="s">
        <v>13</v>
      </c>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row>
    <row r="7" spans="1:222" ht="34.15" customHeight="1">
      <c r="F7" s="35" t="s">
        <v>402</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row>
    <row r="8" spans="1:222" ht="28.15" customHeight="1">
      <c r="F8" s="35" t="s">
        <v>393</v>
      </c>
      <c r="G8" s="38"/>
      <c r="H8" s="38"/>
      <c r="I8" s="38"/>
      <c r="J8" s="38"/>
      <c r="K8" s="38"/>
      <c r="L8" s="38"/>
      <c r="M8" s="38"/>
    </row>
    <row r="9" spans="1:222" ht="20.100000000000001" customHeight="1">
      <c r="F9" s="28" t="s">
        <v>276</v>
      </c>
      <c r="G9" s="38">
        <v>31.317705849999999</v>
      </c>
      <c r="H9" s="38">
        <v>28.202298124999999</v>
      </c>
      <c r="I9" s="38">
        <v>26.713908175</v>
      </c>
      <c r="J9" s="38">
        <v>25.075911175000002</v>
      </c>
      <c r="K9" s="38">
        <v>27.9853317</v>
      </c>
      <c r="L9" s="38">
        <v>23.284526424999999</v>
      </c>
      <c r="M9" s="38">
        <v>23.693290274999999</v>
      </c>
      <c r="N9" s="38">
        <v>20.774261549999999</v>
      </c>
      <c r="O9" s="38">
        <v>23.547607275000001</v>
      </c>
      <c r="P9" s="38">
        <v>17.448080050000002</v>
      </c>
      <c r="Q9" s="38">
        <v>18.730557900000001</v>
      </c>
      <c r="R9" s="38">
        <v>17.0976229330508</v>
      </c>
      <c r="S9" s="38">
        <v>19.4715373346517</v>
      </c>
      <c r="T9" s="38">
        <v>21.200856524837199</v>
      </c>
      <c r="U9" s="38">
        <v>21.8417132499501</v>
      </c>
      <c r="V9" s="38">
        <v>25.597138406105501</v>
      </c>
      <c r="W9" s="38">
        <v>31.338777826927899</v>
      </c>
      <c r="X9" s="38">
        <v>29.910694544527701</v>
      </c>
      <c r="Y9" s="38">
        <v>29.679368232468502</v>
      </c>
      <c r="Z9" s="38">
        <v>37.291878596658002</v>
      </c>
      <c r="AA9" s="38">
        <v>44.383468174031897</v>
      </c>
      <c r="AB9" s="38">
        <v>50.023634673182499</v>
      </c>
      <c r="AC9" s="38">
        <v>59.735582663513703</v>
      </c>
      <c r="AD9" s="38">
        <v>54.0818100124173</v>
      </c>
      <c r="AE9" s="38">
        <v>62.2197739484523</v>
      </c>
      <c r="AF9" s="38">
        <v>47.259110073458103</v>
      </c>
      <c r="AG9" s="38">
        <v>47.525824673366799</v>
      </c>
      <c r="AH9" s="38">
        <v>49.407644112366803</v>
      </c>
      <c r="AI9" s="38">
        <v>53.347613728541297</v>
      </c>
      <c r="AJ9" s="38">
        <v>54.4167330552051</v>
      </c>
      <c r="AK9" s="38">
        <v>52.021380161465302</v>
      </c>
      <c r="AL9" s="38">
        <v>52.893455676124198</v>
      </c>
      <c r="AM9" s="38">
        <v>45.594742021895598</v>
      </c>
      <c r="AN9" s="38">
        <v>45.793163036200298</v>
      </c>
      <c r="AO9" s="38">
        <v>50.829301563093502</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row>
    <row r="10" spans="1:222" ht="20.100000000000001" customHeight="1">
      <c r="F10" s="28" t="s">
        <v>403</v>
      </c>
      <c r="G10" s="38">
        <v>3.8644395500000002</v>
      </c>
      <c r="H10" s="38">
        <v>5.23499435</v>
      </c>
      <c r="I10" s="38">
        <v>4.3258133499999998</v>
      </c>
      <c r="J10" s="38">
        <v>5.8210426499999999</v>
      </c>
      <c r="K10" s="38">
        <v>4.1550713500000001</v>
      </c>
      <c r="L10" s="38">
        <v>3.6552772999999998</v>
      </c>
      <c r="M10" s="38">
        <v>3.6939046499999999</v>
      </c>
      <c r="N10" s="38">
        <v>3.2960297500000002</v>
      </c>
      <c r="O10" s="38">
        <v>4.354501</v>
      </c>
      <c r="P10" s="38">
        <v>6.4464142249999998</v>
      </c>
      <c r="Q10" s="38">
        <v>4.4378075749999999</v>
      </c>
      <c r="R10" s="38">
        <v>5.6479916724617301</v>
      </c>
      <c r="S10" s="38">
        <v>3.5648624377495901</v>
      </c>
      <c r="T10" s="38">
        <v>4.3980281876906497</v>
      </c>
      <c r="U10" s="38">
        <v>6.51731301294486</v>
      </c>
      <c r="V10" s="38">
        <v>7.3623501465872998</v>
      </c>
      <c r="W10" s="38">
        <v>10.7148324468694</v>
      </c>
      <c r="X10" s="38">
        <v>11.162475168472699</v>
      </c>
      <c r="Y10" s="38">
        <v>12.0026829298336</v>
      </c>
      <c r="Z10" s="38">
        <v>16.367521451376899</v>
      </c>
      <c r="AA10" s="38">
        <v>16.7940958070383</v>
      </c>
      <c r="AB10" s="38">
        <v>14.5911418883731</v>
      </c>
      <c r="AC10" s="38">
        <v>17.1335979990588</v>
      </c>
      <c r="AD10" s="38">
        <v>24.348630497648301</v>
      </c>
      <c r="AE10" s="38">
        <v>26.650703392739899</v>
      </c>
      <c r="AF10" s="38">
        <v>28.0800001523059</v>
      </c>
      <c r="AG10" s="38">
        <v>28.1860770995706</v>
      </c>
      <c r="AH10" s="38">
        <v>20.990694516692301</v>
      </c>
      <c r="AI10" s="38">
        <v>28.301463241938201</v>
      </c>
      <c r="AJ10" s="38">
        <v>25.367457851224898</v>
      </c>
      <c r="AK10" s="38">
        <v>29.483204814672298</v>
      </c>
      <c r="AL10" s="38">
        <v>24.461501693727602</v>
      </c>
      <c r="AM10" s="38">
        <v>23.075565667096701</v>
      </c>
      <c r="AN10" s="38">
        <v>22.088057273866401</v>
      </c>
      <c r="AO10" s="38">
        <v>18.5983589691205</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row>
    <row r="11" spans="1:222" ht="20.100000000000001" customHeight="1">
      <c r="F11" s="28" t="s">
        <v>404</v>
      </c>
      <c r="G11" s="38">
        <v>41.587501500000002</v>
      </c>
      <c r="H11" s="38">
        <v>37.887023024999998</v>
      </c>
      <c r="I11" s="38">
        <v>34.22209445</v>
      </c>
      <c r="J11" s="38">
        <v>31.716892425000001</v>
      </c>
      <c r="K11" s="38">
        <v>28.446609649999999</v>
      </c>
      <c r="L11" s="38">
        <v>31.746296749999999</v>
      </c>
      <c r="M11" s="38">
        <v>31.764245349999999</v>
      </c>
      <c r="N11" s="38">
        <v>34.339342549999998</v>
      </c>
      <c r="O11" s="38">
        <v>29.707740025</v>
      </c>
      <c r="P11" s="38">
        <v>33.262157475000002</v>
      </c>
      <c r="Q11" s="38">
        <v>30.253960325000001</v>
      </c>
      <c r="R11" s="38">
        <v>31.868015953610399</v>
      </c>
      <c r="S11" s="38">
        <v>35.142665489000102</v>
      </c>
      <c r="T11" s="38">
        <v>36.7305363677836</v>
      </c>
      <c r="U11" s="38">
        <v>38.332239510458997</v>
      </c>
      <c r="V11" s="38">
        <v>38.778023596777103</v>
      </c>
      <c r="W11" s="38">
        <v>47.3399018346812</v>
      </c>
      <c r="X11" s="38">
        <v>52.184350038324602</v>
      </c>
      <c r="Y11" s="38">
        <v>53.532149022423901</v>
      </c>
      <c r="Z11" s="38">
        <v>56.887943599316998</v>
      </c>
      <c r="AA11" s="38">
        <v>61.883860814394097</v>
      </c>
      <c r="AB11" s="38">
        <v>80.617392843762701</v>
      </c>
      <c r="AC11" s="38">
        <v>96.0100008863878</v>
      </c>
      <c r="AD11" s="38">
        <v>100.60432637748499</v>
      </c>
      <c r="AE11" s="38">
        <v>91.129869007337007</v>
      </c>
      <c r="AF11" s="38">
        <v>73.394894278425298</v>
      </c>
      <c r="AG11" s="38">
        <v>70.052912238690894</v>
      </c>
      <c r="AH11" s="38">
        <v>75.046027557796407</v>
      </c>
      <c r="AI11" s="38">
        <v>71.260184612920696</v>
      </c>
      <c r="AJ11" s="38">
        <v>101.25500692727699</v>
      </c>
      <c r="AK11" s="38">
        <v>121.100719891277</v>
      </c>
      <c r="AL11" s="38">
        <v>124.630273839236</v>
      </c>
      <c r="AM11" s="38">
        <v>138.66199378657501</v>
      </c>
      <c r="AN11" s="38">
        <v>136.32013146998099</v>
      </c>
      <c r="AO11" s="38">
        <v>136.77495105637101</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row>
    <row r="12" spans="1:222" ht="20.100000000000001" customHeight="1">
      <c r="F12" s="28" t="s">
        <v>405</v>
      </c>
      <c r="G12" s="38">
        <v>15.450775849999999</v>
      </c>
      <c r="H12" s="38">
        <v>15.430065924999999</v>
      </c>
      <c r="I12" s="38">
        <v>12.454540574999999</v>
      </c>
      <c r="J12" s="38">
        <v>12.84813275</v>
      </c>
      <c r="K12" s="38">
        <v>15.505576175</v>
      </c>
      <c r="L12" s="38">
        <v>13.334068650000001</v>
      </c>
      <c r="M12" s="38">
        <v>12.997881175</v>
      </c>
      <c r="N12" s="38">
        <v>15.578568575</v>
      </c>
      <c r="O12" s="38">
        <v>15.05328495</v>
      </c>
      <c r="P12" s="38">
        <v>14.159300200000001</v>
      </c>
      <c r="Q12" s="38">
        <v>16.173118200000001</v>
      </c>
      <c r="R12" s="38">
        <v>14.2945765914885</v>
      </c>
      <c r="S12" s="38">
        <v>13.613548289158899</v>
      </c>
      <c r="T12" s="38">
        <v>15.5614887760233</v>
      </c>
      <c r="U12" s="38">
        <v>19.1021556035621</v>
      </c>
      <c r="V12" s="38">
        <v>20.252070998995102</v>
      </c>
      <c r="W12" s="38">
        <v>26.201522392504199</v>
      </c>
      <c r="X12" s="38">
        <v>29.478457445519499</v>
      </c>
      <c r="Y12" s="38">
        <v>38.009844736965803</v>
      </c>
      <c r="Z12" s="38">
        <v>46.317313363309701</v>
      </c>
      <c r="AA12" s="38">
        <v>37.039901357678502</v>
      </c>
      <c r="AB12" s="38">
        <v>45.582009363546902</v>
      </c>
      <c r="AC12" s="38">
        <v>55.6216812420124</v>
      </c>
      <c r="AD12" s="38">
        <v>66.822968002835196</v>
      </c>
      <c r="AE12" s="38">
        <v>68.596723830698394</v>
      </c>
      <c r="AF12" s="38">
        <v>59.276829051438398</v>
      </c>
      <c r="AG12" s="38">
        <v>61.801747622290598</v>
      </c>
      <c r="AH12" s="38">
        <v>63.140325710310499</v>
      </c>
      <c r="AI12" s="38">
        <v>55.519321268822999</v>
      </c>
      <c r="AJ12" s="38">
        <v>49.698001665280898</v>
      </c>
      <c r="AK12" s="38">
        <v>43.603947745422701</v>
      </c>
      <c r="AL12" s="38">
        <v>59.768059469351002</v>
      </c>
      <c r="AM12" s="38">
        <v>78.673253991557402</v>
      </c>
      <c r="AN12" s="38">
        <v>81.008410350960105</v>
      </c>
      <c r="AO12" s="38">
        <v>76.750148143631804</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row>
    <row r="13" spans="1:222" ht="20.100000000000001" customHeight="1">
      <c r="F13" s="28" t="s">
        <v>406</v>
      </c>
      <c r="G13" s="38">
        <v>11.623613075</v>
      </c>
      <c r="H13" s="38">
        <v>8.2861736500000003</v>
      </c>
      <c r="I13" s="38">
        <v>9.5583163500000392</v>
      </c>
      <c r="J13" s="38">
        <v>9.4355098500000008</v>
      </c>
      <c r="K13" s="38">
        <v>11.701061525</v>
      </c>
      <c r="L13" s="38">
        <v>12.10356945</v>
      </c>
      <c r="M13" s="38">
        <v>11.303137</v>
      </c>
      <c r="N13" s="38">
        <v>10.534461</v>
      </c>
      <c r="O13" s="38">
        <v>8.4585065250000095</v>
      </c>
      <c r="P13" s="38">
        <v>10.6889792</v>
      </c>
      <c r="Q13" s="38">
        <v>9.4520025750000194</v>
      </c>
      <c r="R13" s="38">
        <v>9.9241242993884793</v>
      </c>
      <c r="S13" s="38">
        <v>9.6298867744398002</v>
      </c>
      <c r="T13" s="38">
        <v>9.8970257936652999</v>
      </c>
      <c r="U13" s="38">
        <v>9.05899294808383</v>
      </c>
      <c r="V13" s="38">
        <v>11.873355026535201</v>
      </c>
      <c r="W13" s="38">
        <v>11.597002274017401</v>
      </c>
      <c r="X13" s="38">
        <v>11.7656556031554</v>
      </c>
      <c r="Y13" s="38">
        <v>10.831790753308001</v>
      </c>
      <c r="Z13" s="38">
        <v>11.678047839338401</v>
      </c>
      <c r="AA13" s="38">
        <v>11.274878746857199</v>
      </c>
      <c r="AB13" s="38">
        <v>11.9815739311348</v>
      </c>
      <c r="AC13" s="38">
        <v>17.538337734027099</v>
      </c>
      <c r="AD13" s="38">
        <v>17.478407059614199</v>
      </c>
      <c r="AE13" s="38">
        <v>13.9397859957724</v>
      </c>
      <c r="AF13" s="38">
        <v>13.204266394372301</v>
      </c>
      <c r="AG13" s="38">
        <v>13.131444666081</v>
      </c>
      <c r="AH13" s="38">
        <v>10.344791527834101</v>
      </c>
      <c r="AI13" s="38">
        <v>14.473066547776799</v>
      </c>
      <c r="AJ13" s="38">
        <v>16.361753926012199</v>
      </c>
      <c r="AK13" s="38">
        <v>12.3565673121623</v>
      </c>
      <c r="AL13" s="38">
        <v>12.7696251215611</v>
      </c>
      <c r="AM13" s="38">
        <v>15.276519507875101</v>
      </c>
      <c r="AN13" s="38">
        <v>14.507510968992101</v>
      </c>
      <c r="AO13" s="38">
        <v>20.346802342783299</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row>
    <row r="14" spans="1:222" ht="20.100000000000001" customHeight="1">
      <c r="F14" s="28" t="s">
        <v>407</v>
      </c>
      <c r="G14" s="38">
        <v>103.84403582500001</v>
      </c>
      <c r="H14" s="38">
        <v>95.040555075</v>
      </c>
      <c r="I14" s="38">
        <v>87.274672899999999</v>
      </c>
      <c r="J14" s="38">
        <v>84.897488850000002</v>
      </c>
      <c r="K14" s="38">
        <v>87.793650400000004</v>
      </c>
      <c r="L14" s="38">
        <v>84.123738575000004</v>
      </c>
      <c r="M14" s="38">
        <v>83.452458449999995</v>
      </c>
      <c r="N14" s="38">
        <v>84.522663425000005</v>
      </c>
      <c r="O14" s="38">
        <v>81.121639775000006</v>
      </c>
      <c r="P14" s="38">
        <v>82.004931150000004</v>
      </c>
      <c r="Q14" s="38">
        <v>79.047446574999995</v>
      </c>
      <c r="R14" s="38">
        <v>78.832331449999998</v>
      </c>
      <c r="S14" s="38">
        <v>81.422500325000001</v>
      </c>
      <c r="T14" s="38">
        <v>87.787935649999994</v>
      </c>
      <c r="U14" s="38">
        <v>94.852414324999998</v>
      </c>
      <c r="V14" s="38">
        <v>103.862938175</v>
      </c>
      <c r="W14" s="38">
        <v>127.19203677500001</v>
      </c>
      <c r="X14" s="38">
        <v>134.50163280000001</v>
      </c>
      <c r="Y14" s="38">
        <v>144.055835675</v>
      </c>
      <c r="Z14" s="38">
        <v>168.54270485000001</v>
      </c>
      <c r="AA14" s="38">
        <v>171.3762049</v>
      </c>
      <c r="AB14" s="38">
        <v>202.79575270000001</v>
      </c>
      <c r="AC14" s="38">
        <v>246.03920052500001</v>
      </c>
      <c r="AD14" s="38">
        <v>263.33614195000001</v>
      </c>
      <c r="AE14" s="38">
        <v>262.53685617500003</v>
      </c>
      <c r="AF14" s="38">
        <v>221.21509995</v>
      </c>
      <c r="AG14" s="38">
        <v>220.6980063</v>
      </c>
      <c r="AH14" s="38">
        <v>218.929483425</v>
      </c>
      <c r="AI14" s="38">
        <v>222.9016494</v>
      </c>
      <c r="AJ14" s="38">
        <v>247.09895342499999</v>
      </c>
      <c r="AK14" s="38">
        <v>258.56581992500003</v>
      </c>
      <c r="AL14" s="38">
        <v>274.52291580000002</v>
      </c>
      <c r="AM14" s="38">
        <v>301.282074975</v>
      </c>
      <c r="AN14" s="38">
        <v>299.7172731</v>
      </c>
      <c r="AO14" s="38">
        <v>303.29956207499998</v>
      </c>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row>
    <row r="15" spans="1:222" ht="28.15" customHeight="1">
      <c r="F15" s="35" t="s">
        <v>408</v>
      </c>
      <c r="G15" s="38">
        <v>7822.2709435500001</v>
      </c>
      <c r="H15" s="38">
        <v>7761.8506630499996</v>
      </c>
      <c r="I15" s="38">
        <v>7616.0551197750001</v>
      </c>
      <c r="J15" s="38">
        <v>7588.0779248500003</v>
      </c>
      <c r="K15" s="38">
        <v>7732.7089725249998</v>
      </c>
      <c r="L15" s="38">
        <v>8020.0061949499996</v>
      </c>
      <c r="M15" s="38">
        <v>8252.47743395</v>
      </c>
      <c r="N15" s="38">
        <v>8300.4521748749994</v>
      </c>
      <c r="O15" s="38">
        <v>8401.9818458999998</v>
      </c>
      <c r="P15" s="38">
        <v>8543.1306581000008</v>
      </c>
      <c r="Q15" s="38">
        <v>8746.6737666499994</v>
      </c>
      <c r="R15" s="38">
        <v>8937.4679775500008</v>
      </c>
      <c r="S15" s="38">
        <v>9063.6306098749992</v>
      </c>
      <c r="T15" s="38">
        <v>9297.4260717500001</v>
      </c>
      <c r="U15" s="38">
        <v>9430.6544544249991</v>
      </c>
      <c r="V15" s="38">
        <v>9677.5947318500002</v>
      </c>
      <c r="W15" s="38">
        <v>9964.6317363750004</v>
      </c>
      <c r="X15" s="38">
        <v>10249.102239624999</v>
      </c>
      <c r="Y15" s="38">
        <v>10563.677647250001</v>
      </c>
      <c r="Z15" s="38">
        <v>10757.82832445</v>
      </c>
      <c r="AA15" s="38">
        <v>10845.767479599999</v>
      </c>
      <c r="AB15" s="38">
        <v>11115.181334000001</v>
      </c>
      <c r="AC15" s="38">
        <v>11249.380707824999</v>
      </c>
      <c r="AD15" s="38">
        <v>11389.856767425001</v>
      </c>
      <c r="AE15" s="38">
        <v>11456.305756975</v>
      </c>
      <c r="AF15" s="38">
        <v>11665.0156209</v>
      </c>
      <c r="AG15" s="38">
        <v>11903.435257200001</v>
      </c>
      <c r="AH15" s="38">
        <v>12079.670639874999</v>
      </c>
      <c r="AI15" s="38">
        <v>12449.961267500001</v>
      </c>
      <c r="AJ15" s="38">
        <v>12753.085743199999</v>
      </c>
      <c r="AK15" s="38">
        <v>12716.46211215</v>
      </c>
      <c r="AL15" s="38">
        <v>12843.971956400001</v>
      </c>
      <c r="AM15" s="38">
        <v>13276.7347794</v>
      </c>
      <c r="AN15" s="38">
        <v>13861.24225725</v>
      </c>
      <c r="AO15" s="38">
        <v>14251.520961149999</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row>
    <row r="16" spans="1:222" ht="10.15" customHeight="1">
      <c r="F16" s="39"/>
      <c r="G16" s="40"/>
      <c r="H16" s="40"/>
      <c r="I16" s="40"/>
      <c r="J16" s="40"/>
      <c r="K16" s="40"/>
      <c r="L16" s="40"/>
      <c r="M16" s="40"/>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row>
    <row r="17" spans="6:13" ht="10.15" customHeight="1"/>
    <row r="18" spans="6:13" ht="18" customHeight="1">
      <c r="F18" s="61" t="s">
        <v>409</v>
      </c>
    </row>
    <row r="19" spans="6:13" ht="18" customHeight="1">
      <c r="F19" s="25" t="s">
        <v>410</v>
      </c>
      <c r="L19" s="51"/>
      <c r="M19" s="51"/>
    </row>
    <row r="20" spans="6:13" ht="18" customHeight="1">
      <c r="F20" s="25" t="s">
        <v>411</v>
      </c>
    </row>
    <row r="21" spans="6:13" ht="18" customHeight="1">
      <c r="F21" s="24"/>
    </row>
  </sheetData>
  <hyperlinks>
    <hyperlink ref="H1" location="Contents!A1" display="Back to Table of Contents" xr:uid="{37D8D078-79F9-4E0F-9266-F2243B0DBB7A}"/>
  </hyperlinks>
  <pageMargins left="0" right="0" top="0" bottom="0" header="0" footer="0"/>
  <pageSetup paperSize="9" scale="1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349EB-4A75-4624-89BD-EA919F896927}">
  <sheetPr>
    <pageSetUpPr fitToPage="1"/>
  </sheetPr>
  <dimension ref="A1:KX25"/>
  <sheetViews>
    <sheetView zoomScale="80" zoomScaleNormal="80" workbookViewId="0">
      <pane xSplit="6" ySplit="7" topLeftCell="EK8" activePane="bottomRight" state="frozen"/>
      <selection pane="topRight" activeCell="F17" sqref="F17"/>
      <selection pane="bottomLeft" activeCell="F17" sqref="F17"/>
      <selection pane="bottomRight" activeCell="EP8" sqref="EP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125" width="14.42578125" style="24" customWidth="1"/>
    <col min="126" max="126" width="14.5703125" style="24" customWidth="1"/>
    <col min="127" max="170" width="14.42578125" style="24" customWidth="1"/>
    <col min="171" max="16384" width="10.28515625" style="24"/>
  </cols>
  <sheetData>
    <row r="1" spans="1:310"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row>
    <row r="2" spans="1:310" ht="18" customHeight="1">
      <c r="A2" s="45"/>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row>
    <row r="3" spans="1:310" ht="18" customHeight="1">
      <c r="F3" s="28"/>
      <c r="G3" s="108">
        <v>1990</v>
      </c>
      <c r="H3" s="108">
        <f>IF(G4=12,G3+1,G3)</f>
        <v>1990</v>
      </c>
      <c r="I3" s="108">
        <f t="shared" ref="I3:BT3" si="0">IF(H4=12,H3+1,H3)</f>
        <v>1990</v>
      </c>
      <c r="J3" s="108">
        <f t="shared" si="0"/>
        <v>1990</v>
      </c>
      <c r="K3" s="108">
        <f t="shared" si="0"/>
        <v>1991</v>
      </c>
      <c r="L3" s="108">
        <f t="shared" si="0"/>
        <v>1991</v>
      </c>
      <c r="M3" s="108">
        <f t="shared" si="0"/>
        <v>1991</v>
      </c>
      <c r="N3" s="108">
        <f t="shared" si="0"/>
        <v>1991</v>
      </c>
      <c r="O3" s="108">
        <f t="shared" si="0"/>
        <v>1992</v>
      </c>
      <c r="P3" s="108">
        <f t="shared" si="0"/>
        <v>1992</v>
      </c>
      <c r="Q3" s="108">
        <f t="shared" si="0"/>
        <v>1992</v>
      </c>
      <c r="R3" s="108">
        <f t="shared" si="0"/>
        <v>1992</v>
      </c>
      <c r="S3" s="108">
        <f t="shared" si="0"/>
        <v>1993</v>
      </c>
      <c r="T3" s="108">
        <f t="shared" si="0"/>
        <v>1993</v>
      </c>
      <c r="U3" s="108">
        <f t="shared" si="0"/>
        <v>1993</v>
      </c>
      <c r="V3" s="108">
        <f t="shared" si="0"/>
        <v>1993</v>
      </c>
      <c r="W3" s="108">
        <f t="shared" si="0"/>
        <v>1994</v>
      </c>
      <c r="X3" s="108">
        <f t="shared" si="0"/>
        <v>1994</v>
      </c>
      <c r="Y3" s="108">
        <f t="shared" si="0"/>
        <v>1994</v>
      </c>
      <c r="Z3" s="108">
        <f t="shared" si="0"/>
        <v>1994</v>
      </c>
      <c r="AA3" s="108">
        <f t="shared" si="0"/>
        <v>1995</v>
      </c>
      <c r="AB3" s="108">
        <f t="shared" si="0"/>
        <v>1995</v>
      </c>
      <c r="AC3" s="108">
        <f t="shared" si="0"/>
        <v>1995</v>
      </c>
      <c r="AD3" s="108">
        <f t="shared" si="0"/>
        <v>1995</v>
      </c>
      <c r="AE3" s="108">
        <f t="shared" si="0"/>
        <v>1996</v>
      </c>
      <c r="AF3" s="108">
        <f t="shared" si="0"/>
        <v>1996</v>
      </c>
      <c r="AG3" s="108">
        <f t="shared" si="0"/>
        <v>1996</v>
      </c>
      <c r="AH3" s="108">
        <f t="shared" si="0"/>
        <v>1996</v>
      </c>
      <c r="AI3" s="108">
        <f t="shared" si="0"/>
        <v>1997</v>
      </c>
      <c r="AJ3" s="108">
        <f t="shared" si="0"/>
        <v>1997</v>
      </c>
      <c r="AK3" s="108">
        <f t="shared" si="0"/>
        <v>1997</v>
      </c>
      <c r="AL3" s="108">
        <f t="shared" si="0"/>
        <v>1997</v>
      </c>
      <c r="AM3" s="108">
        <f t="shared" si="0"/>
        <v>1998</v>
      </c>
      <c r="AN3" s="108">
        <f t="shared" si="0"/>
        <v>1998</v>
      </c>
      <c r="AO3" s="108">
        <f t="shared" si="0"/>
        <v>1998</v>
      </c>
      <c r="AP3" s="108">
        <f t="shared" si="0"/>
        <v>1998</v>
      </c>
      <c r="AQ3" s="108">
        <f t="shared" si="0"/>
        <v>1999</v>
      </c>
      <c r="AR3" s="108">
        <f t="shared" si="0"/>
        <v>1999</v>
      </c>
      <c r="AS3" s="108">
        <f t="shared" si="0"/>
        <v>1999</v>
      </c>
      <c r="AT3" s="108">
        <f t="shared" si="0"/>
        <v>1999</v>
      </c>
      <c r="AU3" s="108">
        <f t="shared" si="0"/>
        <v>2000</v>
      </c>
      <c r="AV3" s="108">
        <f t="shared" si="0"/>
        <v>2000</v>
      </c>
      <c r="AW3" s="108">
        <f t="shared" si="0"/>
        <v>2000</v>
      </c>
      <c r="AX3" s="108">
        <f t="shared" si="0"/>
        <v>2000</v>
      </c>
      <c r="AY3" s="108">
        <f t="shared" si="0"/>
        <v>2001</v>
      </c>
      <c r="AZ3" s="108">
        <f t="shared" si="0"/>
        <v>2001</v>
      </c>
      <c r="BA3" s="108">
        <f t="shared" si="0"/>
        <v>2001</v>
      </c>
      <c r="BB3" s="108">
        <f t="shared" si="0"/>
        <v>2001</v>
      </c>
      <c r="BC3" s="108">
        <f t="shared" si="0"/>
        <v>2002</v>
      </c>
      <c r="BD3" s="108">
        <f t="shared" si="0"/>
        <v>2002</v>
      </c>
      <c r="BE3" s="108">
        <f t="shared" si="0"/>
        <v>2002</v>
      </c>
      <c r="BF3" s="108">
        <f t="shared" si="0"/>
        <v>2002</v>
      </c>
      <c r="BG3" s="108">
        <f t="shared" si="0"/>
        <v>2003</v>
      </c>
      <c r="BH3" s="108">
        <f t="shared" si="0"/>
        <v>2003</v>
      </c>
      <c r="BI3" s="108">
        <f t="shared" si="0"/>
        <v>2003</v>
      </c>
      <c r="BJ3" s="108">
        <f t="shared" si="0"/>
        <v>2003</v>
      </c>
      <c r="BK3" s="108">
        <f t="shared" si="0"/>
        <v>2004</v>
      </c>
      <c r="BL3" s="108">
        <f t="shared" si="0"/>
        <v>2004</v>
      </c>
      <c r="BM3" s="108">
        <f t="shared" si="0"/>
        <v>2004</v>
      </c>
      <c r="BN3" s="108">
        <f t="shared" si="0"/>
        <v>2004</v>
      </c>
      <c r="BO3" s="108">
        <f t="shared" si="0"/>
        <v>2005</v>
      </c>
      <c r="BP3" s="108">
        <f t="shared" si="0"/>
        <v>2005</v>
      </c>
      <c r="BQ3" s="108">
        <f t="shared" si="0"/>
        <v>2005</v>
      </c>
      <c r="BR3" s="108">
        <f t="shared" si="0"/>
        <v>2005</v>
      </c>
      <c r="BS3" s="108">
        <f t="shared" si="0"/>
        <v>2006</v>
      </c>
      <c r="BT3" s="108">
        <f t="shared" si="0"/>
        <v>2006</v>
      </c>
      <c r="BU3" s="108">
        <f t="shared" ref="BU3:EF3" si="1">IF(BT4=12,BT3+1,BT3)</f>
        <v>2006</v>
      </c>
      <c r="BV3" s="108">
        <f t="shared" si="1"/>
        <v>2006</v>
      </c>
      <c r="BW3" s="108">
        <f t="shared" si="1"/>
        <v>2007</v>
      </c>
      <c r="BX3" s="108">
        <f t="shared" si="1"/>
        <v>2007</v>
      </c>
      <c r="BY3" s="108">
        <f t="shared" si="1"/>
        <v>2007</v>
      </c>
      <c r="BZ3" s="108">
        <f t="shared" si="1"/>
        <v>2007</v>
      </c>
      <c r="CA3" s="108">
        <f t="shared" si="1"/>
        <v>2008</v>
      </c>
      <c r="CB3" s="108">
        <f t="shared" si="1"/>
        <v>2008</v>
      </c>
      <c r="CC3" s="108">
        <f t="shared" si="1"/>
        <v>2008</v>
      </c>
      <c r="CD3" s="108">
        <f t="shared" si="1"/>
        <v>2008</v>
      </c>
      <c r="CE3" s="108">
        <f t="shared" si="1"/>
        <v>2009</v>
      </c>
      <c r="CF3" s="108">
        <f t="shared" si="1"/>
        <v>2009</v>
      </c>
      <c r="CG3" s="108">
        <f t="shared" si="1"/>
        <v>2009</v>
      </c>
      <c r="CH3" s="108">
        <f t="shared" si="1"/>
        <v>2009</v>
      </c>
      <c r="CI3" s="108">
        <f t="shared" si="1"/>
        <v>2010</v>
      </c>
      <c r="CJ3" s="108">
        <f t="shared" si="1"/>
        <v>2010</v>
      </c>
      <c r="CK3" s="108">
        <f t="shared" si="1"/>
        <v>2010</v>
      </c>
      <c r="CL3" s="108">
        <f t="shared" si="1"/>
        <v>2010</v>
      </c>
      <c r="CM3" s="108">
        <f t="shared" si="1"/>
        <v>2011</v>
      </c>
      <c r="CN3" s="108">
        <f t="shared" si="1"/>
        <v>2011</v>
      </c>
      <c r="CO3" s="108">
        <f t="shared" si="1"/>
        <v>2011</v>
      </c>
      <c r="CP3" s="108">
        <f t="shared" si="1"/>
        <v>2011</v>
      </c>
      <c r="CQ3" s="108">
        <f t="shared" si="1"/>
        <v>2012</v>
      </c>
      <c r="CR3" s="108">
        <f t="shared" si="1"/>
        <v>2012</v>
      </c>
      <c r="CS3" s="108">
        <f t="shared" si="1"/>
        <v>2012</v>
      </c>
      <c r="CT3" s="108">
        <f t="shared" si="1"/>
        <v>2012</v>
      </c>
      <c r="CU3" s="108">
        <f t="shared" si="1"/>
        <v>2013</v>
      </c>
      <c r="CV3" s="108">
        <f t="shared" si="1"/>
        <v>2013</v>
      </c>
      <c r="CW3" s="108">
        <f t="shared" si="1"/>
        <v>2013</v>
      </c>
      <c r="CX3" s="108">
        <f t="shared" si="1"/>
        <v>2013</v>
      </c>
      <c r="CY3" s="108">
        <f t="shared" si="1"/>
        <v>2014</v>
      </c>
      <c r="CZ3" s="108">
        <f t="shared" si="1"/>
        <v>2014</v>
      </c>
      <c r="DA3" s="108">
        <f t="shared" si="1"/>
        <v>2014</v>
      </c>
      <c r="DB3" s="108">
        <f t="shared" si="1"/>
        <v>2014</v>
      </c>
      <c r="DC3" s="108">
        <f t="shared" si="1"/>
        <v>2015</v>
      </c>
      <c r="DD3" s="108">
        <f t="shared" si="1"/>
        <v>2015</v>
      </c>
      <c r="DE3" s="108">
        <f t="shared" si="1"/>
        <v>2015</v>
      </c>
      <c r="DF3" s="108">
        <f t="shared" si="1"/>
        <v>2015</v>
      </c>
      <c r="DG3" s="108">
        <f t="shared" si="1"/>
        <v>2016</v>
      </c>
      <c r="DH3" s="108">
        <f t="shared" si="1"/>
        <v>2016</v>
      </c>
      <c r="DI3" s="108">
        <f t="shared" si="1"/>
        <v>2016</v>
      </c>
      <c r="DJ3" s="108">
        <f t="shared" si="1"/>
        <v>2016</v>
      </c>
      <c r="DK3" s="108">
        <f t="shared" si="1"/>
        <v>2017</v>
      </c>
      <c r="DL3" s="108">
        <f t="shared" si="1"/>
        <v>2017</v>
      </c>
      <c r="DM3" s="108">
        <f t="shared" si="1"/>
        <v>2017</v>
      </c>
      <c r="DN3" s="108">
        <f t="shared" si="1"/>
        <v>2017</v>
      </c>
      <c r="DO3" s="108">
        <f t="shared" si="1"/>
        <v>2018</v>
      </c>
      <c r="DP3" s="108">
        <f t="shared" si="1"/>
        <v>2018</v>
      </c>
      <c r="DQ3" s="108">
        <f t="shared" si="1"/>
        <v>2018</v>
      </c>
      <c r="DR3" s="108">
        <f t="shared" si="1"/>
        <v>2018</v>
      </c>
      <c r="DS3" s="108">
        <f t="shared" si="1"/>
        <v>2019</v>
      </c>
      <c r="DT3" s="108">
        <f t="shared" si="1"/>
        <v>2019</v>
      </c>
      <c r="DU3" s="108">
        <f t="shared" si="1"/>
        <v>2019</v>
      </c>
      <c r="DV3" s="108">
        <f t="shared" si="1"/>
        <v>2019</v>
      </c>
      <c r="DW3" s="108">
        <f t="shared" si="1"/>
        <v>2020</v>
      </c>
      <c r="DX3" s="108">
        <f t="shared" si="1"/>
        <v>2020</v>
      </c>
      <c r="DY3" s="108">
        <f t="shared" si="1"/>
        <v>2020</v>
      </c>
      <c r="DZ3" s="108">
        <f t="shared" si="1"/>
        <v>2020</v>
      </c>
      <c r="EA3" s="108">
        <f t="shared" si="1"/>
        <v>2021</v>
      </c>
      <c r="EB3" s="108">
        <f t="shared" si="1"/>
        <v>2021</v>
      </c>
      <c r="EC3" s="108">
        <f t="shared" si="1"/>
        <v>2021</v>
      </c>
      <c r="ED3" s="108">
        <f t="shared" si="1"/>
        <v>2021</v>
      </c>
      <c r="EE3" s="108">
        <f t="shared" si="1"/>
        <v>2022</v>
      </c>
      <c r="EF3" s="108">
        <f t="shared" si="1"/>
        <v>2022</v>
      </c>
      <c r="EG3" s="108">
        <f t="shared" ref="EG3" si="2">IF(EF4=12,EF3+1,EF3)</f>
        <v>2022</v>
      </c>
      <c r="EH3" s="108">
        <f t="shared" ref="EH3" si="3">IF(EG4=12,EG3+1,EG3)</f>
        <v>2022</v>
      </c>
      <c r="EI3" s="108">
        <f t="shared" ref="EI3" si="4">IF(EH4=12,EH3+1,EH3)</f>
        <v>2023</v>
      </c>
      <c r="EJ3" s="108">
        <f t="shared" ref="EJ3" si="5">IF(EI4=12,EI3+1,EI3)</f>
        <v>2023</v>
      </c>
      <c r="EK3" s="108">
        <f t="shared" ref="EK3" si="6">IF(EJ4=12,EJ3+1,EJ3)</f>
        <v>2023</v>
      </c>
      <c r="EL3" s="108">
        <f t="shared" ref="EL3" si="7">IF(EK4=12,EK3+1,EK3)</f>
        <v>2023</v>
      </c>
      <c r="EM3" s="108">
        <f t="shared" ref="EM3" si="8">IF(EL4=12,EL3+1,EL3)</f>
        <v>2024</v>
      </c>
      <c r="EN3" s="108">
        <f t="shared" ref="EN3" si="9">IF(EM4=12,EM3+1,EM3)</f>
        <v>2024</v>
      </c>
      <c r="EO3" s="108">
        <f t="shared" ref="EO3:EP3" si="10">IF(EN4=12,EN3+1,EN3)</f>
        <v>2024</v>
      </c>
      <c r="EP3" s="108">
        <f t="shared" si="10"/>
        <v>2024</v>
      </c>
      <c r="EQ3" s="26"/>
      <c r="ER3" s="26"/>
      <c r="ES3" s="26"/>
      <c r="ET3" s="26"/>
      <c r="EU3" s="26"/>
      <c r="EV3" s="26"/>
      <c r="EW3" s="26"/>
      <c r="EX3" s="26"/>
      <c r="EY3" s="26"/>
      <c r="EZ3" s="26"/>
      <c r="FA3" s="26"/>
      <c r="FB3" s="26"/>
      <c r="FC3" s="26"/>
      <c r="FD3" s="26"/>
      <c r="FE3" s="26"/>
      <c r="FF3" s="26"/>
      <c r="FG3" s="26"/>
      <c r="FH3" s="26"/>
      <c r="FI3" s="26"/>
      <c r="FJ3" s="26"/>
      <c r="FK3" s="26"/>
      <c r="FL3" s="26"/>
      <c r="FM3" s="26"/>
      <c r="FN3" s="26"/>
    </row>
    <row r="4" spans="1:310" ht="18" customHeight="1">
      <c r="F4" s="28"/>
      <c r="G4" s="108">
        <v>3</v>
      </c>
      <c r="H4" s="108">
        <f>IF(G4=12,3,G4+3)</f>
        <v>6</v>
      </c>
      <c r="I4" s="108">
        <f t="shared" ref="I4:BT4" si="11">IF(H4=12,3,H4+3)</f>
        <v>9</v>
      </c>
      <c r="J4" s="108">
        <f t="shared" si="11"/>
        <v>12</v>
      </c>
      <c r="K4" s="108">
        <f t="shared" si="11"/>
        <v>3</v>
      </c>
      <c r="L4" s="108">
        <f t="shared" si="11"/>
        <v>6</v>
      </c>
      <c r="M4" s="108">
        <f t="shared" si="11"/>
        <v>9</v>
      </c>
      <c r="N4" s="108">
        <f t="shared" si="11"/>
        <v>12</v>
      </c>
      <c r="O4" s="108">
        <f t="shared" si="11"/>
        <v>3</v>
      </c>
      <c r="P4" s="108">
        <f t="shared" si="11"/>
        <v>6</v>
      </c>
      <c r="Q4" s="108">
        <f t="shared" si="11"/>
        <v>9</v>
      </c>
      <c r="R4" s="108">
        <f t="shared" si="11"/>
        <v>12</v>
      </c>
      <c r="S4" s="108">
        <f t="shared" si="11"/>
        <v>3</v>
      </c>
      <c r="T4" s="108">
        <f t="shared" si="11"/>
        <v>6</v>
      </c>
      <c r="U4" s="108">
        <f t="shared" si="11"/>
        <v>9</v>
      </c>
      <c r="V4" s="108">
        <f t="shared" si="11"/>
        <v>12</v>
      </c>
      <c r="W4" s="108">
        <f t="shared" si="11"/>
        <v>3</v>
      </c>
      <c r="X4" s="108">
        <f t="shared" si="11"/>
        <v>6</v>
      </c>
      <c r="Y4" s="108">
        <f t="shared" si="11"/>
        <v>9</v>
      </c>
      <c r="Z4" s="108">
        <f t="shared" si="11"/>
        <v>12</v>
      </c>
      <c r="AA4" s="108">
        <f t="shared" si="11"/>
        <v>3</v>
      </c>
      <c r="AB4" s="108">
        <f t="shared" si="11"/>
        <v>6</v>
      </c>
      <c r="AC4" s="108">
        <f t="shared" si="11"/>
        <v>9</v>
      </c>
      <c r="AD4" s="108">
        <f t="shared" si="11"/>
        <v>12</v>
      </c>
      <c r="AE4" s="108">
        <f t="shared" si="11"/>
        <v>3</v>
      </c>
      <c r="AF4" s="108">
        <f t="shared" si="11"/>
        <v>6</v>
      </c>
      <c r="AG4" s="108">
        <f t="shared" si="11"/>
        <v>9</v>
      </c>
      <c r="AH4" s="108">
        <f t="shared" si="11"/>
        <v>12</v>
      </c>
      <c r="AI4" s="108">
        <f t="shared" si="11"/>
        <v>3</v>
      </c>
      <c r="AJ4" s="108">
        <f t="shared" si="11"/>
        <v>6</v>
      </c>
      <c r="AK4" s="108">
        <f t="shared" si="11"/>
        <v>9</v>
      </c>
      <c r="AL4" s="108">
        <f t="shared" si="11"/>
        <v>12</v>
      </c>
      <c r="AM4" s="108">
        <f t="shared" si="11"/>
        <v>3</v>
      </c>
      <c r="AN4" s="108">
        <f t="shared" si="11"/>
        <v>6</v>
      </c>
      <c r="AO4" s="108">
        <f t="shared" si="11"/>
        <v>9</v>
      </c>
      <c r="AP4" s="108">
        <f t="shared" si="11"/>
        <v>12</v>
      </c>
      <c r="AQ4" s="108">
        <f t="shared" si="11"/>
        <v>3</v>
      </c>
      <c r="AR4" s="108">
        <f t="shared" si="11"/>
        <v>6</v>
      </c>
      <c r="AS4" s="108">
        <f t="shared" si="11"/>
        <v>9</v>
      </c>
      <c r="AT4" s="108">
        <f t="shared" si="11"/>
        <v>12</v>
      </c>
      <c r="AU4" s="108">
        <f t="shared" si="11"/>
        <v>3</v>
      </c>
      <c r="AV4" s="108">
        <f t="shared" si="11"/>
        <v>6</v>
      </c>
      <c r="AW4" s="108">
        <f t="shared" si="11"/>
        <v>9</v>
      </c>
      <c r="AX4" s="108">
        <f t="shared" si="11"/>
        <v>12</v>
      </c>
      <c r="AY4" s="108">
        <f t="shared" si="11"/>
        <v>3</v>
      </c>
      <c r="AZ4" s="108">
        <f t="shared" si="11"/>
        <v>6</v>
      </c>
      <c r="BA4" s="108">
        <f t="shared" si="11"/>
        <v>9</v>
      </c>
      <c r="BB4" s="108">
        <f t="shared" si="11"/>
        <v>12</v>
      </c>
      <c r="BC4" s="108">
        <f t="shared" si="11"/>
        <v>3</v>
      </c>
      <c r="BD4" s="108">
        <f t="shared" si="11"/>
        <v>6</v>
      </c>
      <c r="BE4" s="108">
        <f t="shared" si="11"/>
        <v>9</v>
      </c>
      <c r="BF4" s="108">
        <f t="shared" si="11"/>
        <v>12</v>
      </c>
      <c r="BG4" s="108">
        <f t="shared" si="11"/>
        <v>3</v>
      </c>
      <c r="BH4" s="108">
        <f t="shared" si="11"/>
        <v>6</v>
      </c>
      <c r="BI4" s="108">
        <f t="shared" si="11"/>
        <v>9</v>
      </c>
      <c r="BJ4" s="108">
        <f t="shared" si="11"/>
        <v>12</v>
      </c>
      <c r="BK4" s="108">
        <f t="shared" si="11"/>
        <v>3</v>
      </c>
      <c r="BL4" s="108">
        <f t="shared" si="11"/>
        <v>6</v>
      </c>
      <c r="BM4" s="108">
        <f t="shared" si="11"/>
        <v>9</v>
      </c>
      <c r="BN4" s="108">
        <f t="shared" si="11"/>
        <v>12</v>
      </c>
      <c r="BO4" s="108">
        <f t="shared" si="11"/>
        <v>3</v>
      </c>
      <c r="BP4" s="108">
        <f t="shared" si="11"/>
        <v>6</v>
      </c>
      <c r="BQ4" s="108">
        <f t="shared" si="11"/>
        <v>9</v>
      </c>
      <c r="BR4" s="108">
        <f t="shared" si="11"/>
        <v>12</v>
      </c>
      <c r="BS4" s="108">
        <f t="shared" si="11"/>
        <v>3</v>
      </c>
      <c r="BT4" s="108">
        <f t="shared" si="11"/>
        <v>6</v>
      </c>
      <c r="BU4" s="108">
        <f t="shared" ref="BU4:EF4" si="12">IF(BT4=12,3,BT4+3)</f>
        <v>9</v>
      </c>
      <c r="BV4" s="108">
        <f t="shared" si="12"/>
        <v>12</v>
      </c>
      <c r="BW4" s="108">
        <f t="shared" si="12"/>
        <v>3</v>
      </c>
      <c r="BX4" s="108">
        <f t="shared" si="12"/>
        <v>6</v>
      </c>
      <c r="BY4" s="108">
        <f t="shared" si="12"/>
        <v>9</v>
      </c>
      <c r="BZ4" s="108">
        <f t="shared" si="12"/>
        <v>12</v>
      </c>
      <c r="CA4" s="108">
        <f t="shared" si="12"/>
        <v>3</v>
      </c>
      <c r="CB4" s="108">
        <f t="shared" si="12"/>
        <v>6</v>
      </c>
      <c r="CC4" s="108">
        <f t="shared" si="12"/>
        <v>9</v>
      </c>
      <c r="CD4" s="108">
        <f t="shared" si="12"/>
        <v>12</v>
      </c>
      <c r="CE4" s="108">
        <f t="shared" si="12"/>
        <v>3</v>
      </c>
      <c r="CF4" s="108">
        <f t="shared" si="12"/>
        <v>6</v>
      </c>
      <c r="CG4" s="108">
        <f t="shared" si="12"/>
        <v>9</v>
      </c>
      <c r="CH4" s="108">
        <f t="shared" si="12"/>
        <v>12</v>
      </c>
      <c r="CI4" s="108">
        <f t="shared" si="12"/>
        <v>3</v>
      </c>
      <c r="CJ4" s="108">
        <f t="shared" si="12"/>
        <v>6</v>
      </c>
      <c r="CK4" s="108">
        <f t="shared" si="12"/>
        <v>9</v>
      </c>
      <c r="CL4" s="108">
        <f t="shared" si="12"/>
        <v>12</v>
      </c>
      <c r="CM4" s="108">
        <f t="shared" si="12"/>
        <v>3</v>
      </c>
      <c r="CN4" s="108">
        <f t="shared" si="12"/>
        <v>6</v>
      </c>
      <c r="CO4" s="108">
        <f t="shared" si="12"/>
        <v>9</v>
      </c>
      <c r="CP4" s="108">
        <f t="shared" si="12"/>
        <v>12</v>
      </c>
      <c r="CQ4" s="108">
        <f t="shared" si="12"/>
        <v>3</v>
      </c>
      <c r="CR4" s="108">
        <f t="shared" si="12"/>
        <v>6</v>
      </c>
      <c r="CS4" s="108">
        <f t="shared" si="12"/>
        <v>9</v>
      </c>
      <c r="CT4" s="108">
        <f t="shared" si="12"/>
        <v>12</v>
      </c>
      <c r="CU4" s="108">
        <f t="shared" si="12"/>
        <v>3</v>
      </c>
      <c r="CV4" s="108">
        <f t="shared" si="12"/>
        <v>6</v>
      </c>
      <c r="CW4" s="108">
        <f t="shared" si="12"/>
        <v>9</v>
      </c>
      <c r="CX4" s="108">
        <f t="shared" si="12"/>
        <v>12</v>
      </c>
      <c r="CY4" s="108">
        <f t="shared" si="12"/>
        <v>3</v>
      </c>
      <c r="CZ4" s="108">
        <f t="shared" si="12"/>
        <v>6</v>
      </c>
      <c r="DA4" s="108">
        <f t="shared" si="12"/>
        <v>9</v>
      </c>
      <c r="DB4" s="108">
        <f t="shared" si="12"/>
        <v>12</v>
      </c>
      <c r="DC4" s="108">
        <f t="shared" si="12"/>
        <v>3</v>
      </c>
      <c r="DD4" s="108">
        <f t="shared" si="12"/>
        <v>6</v>
      </c>
      <c r="DE4" s="108">
        <f t="shared" si="12"/>
        <v>9</v>
      </c>
      <c r="DF4" s="108">
        <f t="shared" si="12"/>
        <v>12</v>
      </c>
      <c r="DG4" s="108">
        <f t="shared" si="12"/>
        <v>3</v>
      </c>
      <c r="DH4" s="108">
        <f t="shared" si="12"/>
        <v>6</v>
      </c>
      <c r="DI4" s="108">
        <f t="shared" si="12"/>
        <v>9</v>
      </c>
      <c r="DJ4" s="108">
        <f t="shared" si="12"/>
        <v>12</v>
      </c>
      <c r="DK4" s="108">
        <f t="shared" si="12"/>
        <v>3</v>
      </c>
      <c r="DL4" s="108">
        <f t="shared" si="12"/>
        <v>6</v>
      </c>
      <c r="DM4" s="108">
        <f t="shared" si="12"/>
        <v>9</v>
      </c>
      <c r="DN4" s="108">
        <f t="shared" si="12"/>
        <v>12</v>
      </c>
      <c r="DO4" s="108">
        <f t="shared" si="12"/>
        <v>3</v>
      </c>
      <c r="DP4" s="108">
        <f t="shared" si="12"/>
        <v>6</v>
      </c>
      <c r="DQ4" s="108">
        <f t="shared" si="12"/>
        <v>9</v>
      </c>
      <c r="DR4" s="108">
        <f t="shared" si="12"/>
        <v>12</v>
      </c>
      <c r="DS4" s="108">
        <f t="shared" si="12"/>
        <v>3</v>
      </c>
      <c r="DT4" s="108">
        <f t="shared" si="12"/>
        <v>6</v>
      </c>
      <c r="DU4" s="108">
        <f t="shared" si="12"/>
        <v>9</v>
      </c>
      <c r="DV4" s="108">
        <f t="shared" si="12"/>
        <v>12</v>
      </c>
      <c r="DW4" s="108">
        <f t="shared" si="12"/>
        <v>3</v>
      </c>
      <c r="DX4" s="108">
        <f t="shared" si="12"/>
        <v>6</v>
      </c>
      <c r="DY4" s="108">
        <f t="shared" si="12"/>
        <v>9</v>
      </c>
      <c r="DZ4" s="108">
        <f t="shared" si="12"/>
        <v>12</v>
      </c>
      <c r="EA4" s="108">
        <f t="shared" si="12"/>
        <v>3</v>
      </c>
      <c r="EB4" s="108">
        <f t="shared" si="12"/>
        <v>6</v>
      </c>
      <c r="EC4" s="108">
        <f t="shared" si="12"/>
        <v>9</v>
      </c>
      <c r="ED4" s="108">
        <f t="shared" si="12"/>
        <v>12</v>
      </c>
      <c r="EE4" s="108">
        <f t="shared" si="12"/>
        <v>3</v>
      </c>
      <c r="EF4" s="108">
        <f t="shared" si="12"/>
        <v>6</v>
      </c>
      <c r="EG4" s="108">
        <f t="shared" ref="EG4" si="13">IF(EF4=12,3,EF4+3)</f>
        <v>9</v>
      </c>
      <c r="EH4" s="108">
        <f t="shared" ref="EH4" si="14">IF(EG4=12,3,EG4+3)</f>
        <v>12</v>
      </c>
      <c r="EI4" s="108">
        <f t="shared" ref="EI4" si="15">IF(EH4=12,3,EH4+3)</f>
        <v>3</v>
      </c>
      <c r="EJ4" s="108">
        <f t="shared" ref="EJ4" si="16">IF(EI4=12,3,EI4+3)</f>
        <v>6</v>
      </c>
      <c r="EK4" s="108">
        <f t="shared" ref="EK4" si="17">IF(EJ4=12,3,EJ4+3)</f>
        <v>9</v>
      </c>
      <c r="EL4" s="108">
        <f t="shared" ref="EL4" si="18">IF(EK4=12,3,EK4+3)</f>
        <v>12</v>
      </c>
      <c r="EM4" s="108">
        <f t="shared" ref="EM4" si="19">IF(EL4=12,3,EL4+3)</f>
        <v>3</v>
      </c>
      <c r="EN4" s="108">
        <f t="shared" ref="EN4" si="20">IF(EM4=12,3,EM4+3)</f>
        <v>6</v>
      </c>
      <c r="EO4" s="108">
        <f t="shared" ref="EO4:EP4" si="21">IF(EN4=12,3,EN4+3)</f>
        <v>9</v>
      </c>
      <c r="EP4" s="108">
        <f t="shared" si="21"/>
        <v>12</v>
      </c>
      <c r="EQ4" s="26"/>
      <c r="ER4" s="26"/>
      <c r="ES4" s="26"/>
      <c r="ET4" s="26"/>
      <c r="EU4" s="26"/>
      <c r="EV4" s="26"/>
      <c r="EW4" s="26"/>
      <c r="EX4" s="26"/>
      <c r="EY4" s="26"/>
      <c r="EZ4" s="26"/>
      <c r="FA4" s="26"/>
      <c r="FB4" s="26"/>
      <c r="FC4" s="26"/>
      <c r="FD4" s="26"/>
      <c r="FE4" s="26"/>
      <c r="FF4" s="26"/>
      <c r="FG4" s="26"/>
      <c r="FH4" s="26"/>
      <c r="FI4" s="26"/>
      <c r="FJ4" s="26"/>
      <c r="FK4" s="26"/>
      <c r="FL4" s="26"/>
      <c r="FM4" s="26"/>
      <c r="FN4" s="26"/>
    </row>
    <row r="5" spans="1:310" ht="18" customHeight="1">
      <c r="F5" s="28"/>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row>
    <row r="6" spans="1:310" ht="82.5" customHeight="1">
      <c r="F6" s="30" t="s">
        <v>14</v>
      </c>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row>
    <row r="7" spans="1:310" ht="34.15" customHeight="1">
      <c r="F7" s="32" t="s">
        <v>200</v>
      </c>
      <c r="G7" s="58">
        <f t="shared" ref="G7:BR7" si="22">DATE(G3,G4,1)</f>
        <v>32933</v>
      </c>
      <c r="H7" s="58">
        <f t="shared" si="22"/>
        <v>33025</v>
      </c>
      <c r="I7" s="58">
        <f t="shared" si="22"/>
        <v>33117</v>
      </c>
      <c r="J7" s="58">
        <f t="shared" si="22"/>
        <v>33208</v>
      </c>
      <c r="K7" s="58">
        <f t="shared" si="22"/>
        <v>33298</v>
      </c>
      <c r="L7" s="58">
        <f t="shared" si="22"/>
        <v>33390</v>
      </c>
      <c r="M7" s="58">
        <f t="shared" si="22"/>
        <v>33482</v>
      </c>
      <c r="N7" s="58">
        <f t="shared" si="22"/>
        <v>33573</v>
      </c>
      <c r="O7" s="58">
        <f t="shared" si="22"/>
        <v>33664</v>
      </c>
      <c r="P7" s="58">
        <f t="shared" si="22"/>
        <v>33756</v>
      </c>
      <c r="Q7" s="58">
        <f t="shared" si="22"/>
        <v>33848</v>
      </c>
      <c r="R7" s="58">
        <f t="shared" si="22"/>
        <v>33939</v>
      </c>
      <c r="S7" s="58">
        <f t="shared" si="22"/>
        <v>34029</v>
      </c>
      <c r="T7" s="58">
        <f t="shared" si="22"/>
        <v>34121</v>
      </c>
      <c r="U7" s="58">
        <f t="shared" si="22"/>
        <v>34213</v>
      </c>
      <c r="V7" s="58">
        <f t="shared" si="22"/>
        <v>34304</v>
      </c>
      <c r="W7" s="58">
        <f t="shared" si="22"/>
        <v>34394</v>
      </c>
      <c r="X7" s="58">
        <f t="shared" si="22"/>
        <v>34486</v>
      </c>
      <c r="Y7" s="58">
        <f t="shared" si="22"/>
        <v>34578</v>
      </c>
      <c r="Z7" s="58">
        <f t="shared" si="22"/>
        <v>34669</v>
      </c>
      <c r="AA7" s="58">
        <f t="shared" si="22"/>
        <v>34759</v>
      </c>
      <c r="AB7" s="58">
        <f t="shared" si="22"/>
        <v>34851</v>
      </c>
      <c r="AC7" s="58">
        <f t="shared" si="22"/>
        <v>34943</v>
      </c>
      <c r="AD7" s="58">
        <f t="shared" si="22"/>
        <v>35034</v>
      </c>
      <c r="AE7" s="58">
        <f t="shared" si="22"/>
        <v>35125</v>
      </c>
      <c r="AF7" s="58">
        <f t="shared" si="22"/>
        <v>35217</v>
      </c>
      <c r="AG7" s="58">
        <f t="shared" si="22"/>
        <v>35309</v>
      </c>
      <c r="AH7" s="58">
        <f t="shared" si="22"/>
        <v>35400</v>
      </c>
      <c r="AI7" s="58">
        <f t="shared" si="22"/>
        <v>35490</v>
      </c>
      <c r="AJ7" s="58">
        <f t="shared" si="22"/>
        <v>35582</v>
      </c>
      <c r="AK7" s="58">
        <f t="shared" si="22"/>
        <v>35674</v>
      </c>
      <c r="AL7" s="58">
        <f t="shared" si="22"/>
        <v>35765</v>
      </c>
      <c r="AM7" s="58">
        <f t="shared" si="22"/>
        <v>35855</v>
      </c>
      <c r="AN7" s="58">
        <f t="shared" si="22"/>
        <v>35947</v>
      </c>
      <c r="AO7" s="58">
        <f t="shared" si="22"/>
        <v>36039</v>
      </c>
      <c r="AP7" s="58">
        <f t="shared" si="22"/>
        <v>36130</v>
      </c>
      <c r="AQ7" s="58">
        <f t="shared" si="22"/>
        <v>36220</v>
      </c>
      <c r="AR7" s="58">
        <f t="shared" si="22"/>
        <v>36312</v>
      </c>
      <c r="AS7" s="58">
        <f t="shared" si="22"/>
        <v>36404</v>
      </c>
      <c r="AT7" s="58">
        <f t="shared" si="22"/>
        <v>36495</v>
      </c>
      <c r="AU7" s="58">
        <f t="shared" si="22"/>
        <v>36586</v>
      </c>
      <c r="AV7" s="58">
        <f t="shared" si="22"/>
        <v>36678</v>
      </c>
      <c r="AW7" s="58">
        <f t="shared" si="22"/>
        <v>36770</v>
      </c>
      <c r="AX7" s="58">
        <f t="shared" si="22"/>
        <v>36861</v>
      </c>
      <c r="AY7" s="58">
        <f t="shared" si="22"/>
        <v>36951</v>
      </c>
      <c r="AZ7" s="58">
        <f t="shared" si="22"/>
        <v>37043</v>
      </c>
      <c r="BA7" s="58">
        <f t="shared" si="22"/>
        <v>37135</v>
      </c>
      <c r="BB7" s="58">
        <f t="shared" si="22"/>
        <v>37226</v>
      </c>
      <c r="BC7" s="58">
        <f t="shared" si="22"/>
        <v>37316</v>
      </c>
      <c r="BD7" s="58">
        <f t="shared" si="22"/>
        <v>37408</v>
      </c>
      <c r="BE7" s="58">
        <f t="shared" si="22"/>
        <v>37500</v>
      </c>
      <c r="BF7" s="58">
        <f t="shared" si="22"/>
        <v>37591</v>
      </c>
      <c r="BG7" s="58">
        <f t="shared" si="22"/>
        <v>37681</v>
      </c>
      <c r="BH7" s="58">
        <f t="shared" si="22"/>
        <v>37773</v>
      </c>
      <c r="BI7" s="58">
        <f t="shared" si="22"/>
        <v>37865</v>
      </c>
      <c r="BJ7" s="58">
        <f t="shared" si="22"/>
        <v>37956</v>
      </c>
      <c r="BK7" s="58">
        <f t="shared" si="22"/>
        <v>38047</v>
      </c>
      <c r="BL7" s="58">
        <f t="shared" si="22"/>
        <v>38139</v>
      </c>
      <c r="BM7" s="58">
        <f t="shared" si="22"/>
        <v>38231</v>
      </c>
      <c r="BN7" s="58">
        <f t="shared" si="22"/>
        <v>38322</v>
      </c>
      <c r="BO7" s="58">
        <f t="shared" si="22"/>
        <v>38412</v>
      </c>
      <c r="BP7" s="58">
        <f t="shared" si="22"/>
        <v>38504</v>
      </c>
      <c r="BQ7" s="58">
        <f t="shared" si="22"/>
        <v>38596</v>
      </c>
      <c r="BR7" s="58">
        <f t="shared" si="22"/>
        <v>38687</v>
      </c>
      <c r="BS7" s="58">
        <f t="shared" ref="BS7:DD7" si="23">DATE(BS3,BS4,1)</f>
        <v>38777</v>
      </c>
      <c r="BT7" s="58">
        <f t="shared" si="23"/>
        <v>38869</v>
      </c>
      <c r="BU7" s="58">
        <f t="shared" si="23"/>
        <v>38961</v>
      </c>
      <c r="BV7" s="58">
        <f t="shared" si="23"/>
        <v>39052</v>
      </c>
      <c r="BW7" s="58">
        <f t="shared" si="23"/>
        <v>39142</v>
      </c>
      <c r="BX7" s="58">
        <f t="shared" si="23"/>
        <v>39234</v>
      </c>
      <c r="BY7" s="58">
        <f t="shared" si="23"/>
        <v>39326</v>
      </c>
      <c r="BZ7" s="58">
        <f t="shared" si="23"/>
        <v>39417</v>
      </c>
      <c r="CA7" s="58">
        <f t="shared" si="23"/>
        <v>39508</v>
      </c>
      <c r="CB7" s="58">
        <f t="shared" si="23"/>
        <v>39600</v>
      </c>
      <c r="CC7" s="58">
        <f t="shared" si="23"/>
        <v>39692</v>
      </c>
      <c r="CD7" s="58">
        <f t="shared" si="23"/>
        <v>39783</v>
      </c>
      <c r="CE7" s="58">
        <f t="shared" si="23"/>
        <v>39873</v>
      </c>
      <c r="CF7" s="58">
        <f t="shared" si="23"/>
        <v>39965</v>
      </c>
      <c r="CG7" s="58">
        <f t="shared" si="23"/>
        <v>40057</v>
      </c>
      <c r="CH7" s="58">
        <f t="shared" si="23"/>
        <v>40148</v>
      </c>
      <c r="CI7" s="58">
        <f t="shared" si="23"/>
        <v>40238</v>
      </c>
      <c r="CJ7" s="58">
        <f t="shared" si="23"/>
        <v>40330</v>
      </c>
      <c r="CK7" s="58">
        <f t="shared" si="23"/>
        <v>40422</v>
      </c>
      <c r="CL7" s="58">
        <f t="shared" si="23"/>
        <v>40513</v>
      </c>
      <c r="CM7" s="58">
        <f t="shared" si="23"/>
        <v>40603</v>
      </c>
      <c r="CN7" s="58">
        <f t="shared" si="23"/>
        <v>40695</v>
      </c>
      <c r="CO7" s="58">
        <f t="shared" si="23"/>
        <v>40787</v>
      </c>
      <c r="CP7" s="58">
        <f t="shared" si="23"/>
        <v>40878</v>
      </c>
      <c r="CQ7" s="58">
        <f t="shared" si="23"/>
        <v>40969</v>
      </c>
      <c r="CR7" s="58">
        <f t="shared" si="23"/>
        <v>41061</v>
      </c>
      <c r="CS7" s="58">
        <f t="shared" si="23"/>
        <v>41153</v>
      </c>
      <c r="CT7" s="58">
        <f t="shared" si="23"/>
        <v>41244</v>
      </c>
      <c r="CU7" s="58">
        <f t="shared" si="23"/>
        <v>41334</v>
      </c>
      <c r="CV7" s="58">
        <f t="shared" si="23"/>
        <v>41426</v>
      </c>
      <c r="CW7" s="58">
        <f t="shared" si="23"/>
        <v>41518</v>
      </c>
      <c r="CX7" s="58">
        <f t="shared" si="23"/>
        <v>41609</v>
      </c>
      <c r="CY7" s="58">
        <f t="shared" si="23"/>
        <v>41699</v>
      </c>
      <c r="CZ7" s="58">
        <f t="shared" si="23"/>
        <v>41791</v>
      </c>
      <c r="DA7" s="58">
        <f t="shared" si="23"/>
        <v>41883</v>
      </c>
      <c r="DB7" s="58">
        <f t="shared" si="23"/>
        <v>41974</v>
      </c>
      <c r="DC7" s="58">
        <f t="shared" si="23"/>
        <v>42064</v>
      </c>
      <c r="DD7" s="58">
        <f t="shared" si="23"/>
        <v>42156</v>
      </c>
      <c r="DE7" s="58">
        <f>DATE(DE3,DE4,1)</f>
        <v>42248</v>
      </c>
      <c r="DF7" s="58">
        <f t="shared" ref="DF7:EP7" si="24">DATE(DF3,DF4,1)</f>
        <v>42339</v>
      </c>
      <c r="DG7" s="58">
        <f t="shared" si="24"/>
        <v>42430</v>
      </c>
      <c r="DH7" s="58">
        <f t="shared" si="24"/>
        <v>42522</v>
      </c>
      <c r="DI7" s="58">
        <f t="shared" si="24"/>
        <v>42614</v>
      </c>
      <c r="DJ7" s="58">
        <f t="shared" si="24"/>
        <v>42705</v>
      </c>
      <c r="DK7" s="58">
        <f t="shared" si="24"/>
        <v>42795</v>
      </c>
      <c r="DL7" s="58">
        <f t="shared" si="24"/>
        <v>42887</v>
      </c>
      <c r="DM7" s="58">
        <f t="shared" si="24"/>
        <v>42979</v>
      </c>
      <c r="DN7" s="58">
        <f t="shared" si="24"/>
        <v>43070</v>
      </c>
      <c r="DO7" s="58">
        <f t="shared" si="24"/>
        <v>43160</v>
      </c>
      <c r="DP7" s="58">
        <f t="shared" si="24"/>
        <v>43252</v>
      </c>
      <c r="DQ7" s="58">
        <f t="shared" si="24"/>
        <v>43344</v>
      </c>
      <c r="DR7" s="58">
        <f t="shared" si="24"/>
        <v>43435</v>
      </c>
      <c r="DS7" s="58">
        <f t="shared" si="24"/>
        <v>43525</v>
      </c>
      <c r="DT7" s="58">
        <f t="shared" si="24"/>
        <v>43617</v>
      </c>
      <c r="DU7" s="58">
        <f t="shared" si="24"/>
        <v>43709</v>
      </c>
      <c r="DV7" s="58">
        <f t="shared" si="24"/>
        <v>43800</v>
      </c>
      <c r="DW7" s="58">
        <f t="shared" si="24"/>
        <v>43891</v>
      </c>
      <c r="DX7" s="58">
        <f t="shared" si="24"/>
        <v>43983</v>
      </c>
      <c r="DY7" s="58">
        <f t="shared" si="24"/>
        <v>44075</v>
      </c>
      <c r="DZ7" s="58">
        <f t="shared" si="24"/>
        <v>44166</v>
      </c>
      <c r="EA7" s="58">
        <f t="shared" si="24"/>
        <v>44256</v>
      </c>
      <c r="EB7" s="58">
        <f t="shared" si="24"/>
        <v>44348</v>
      </c>
      <c r="EC7" s="58">
        <f t="shared" si="24"/>
        <v>44440</v>
      </c>
      <c r="ED7" s="58">
        <f t="shared" si="24"/>
        <v>44531</v>
      </c>
      <c r="EE7" s="58">
        <f t="shared" si="24"/>
        <v>44621</v>
      </c>
      <c r="EF7" s="58">
        <f t="shared" si="24"/>
        <v>44713</v>
      </c>
      <c r="EG7" s="58">
        <f t="shared" si="24"/>
        <v>44805</v>
      </c>
      <c r="EH7" s="58">
        <f t="shared" si="24"/>
        <v>44896</v>
      </c>
      <c r="EI7" s="58">
        <f t="shared" si="24"/>
        <v>44986</v>
      </c>
      <c r="EJ7" s="58">
        <f t="shared" si="24"/>
        <v>45078</v>
      </c>
      <c r="EK7" s="58">
        <f t="shared" si="24"/>
        <v>45170</v>
      </c>
      <c r="EL7" s="58">
        <f t="shared" si="24"/>
        <v>45261</v>
      </c>
      <c r="EM7" s="58">
        <f t="shared" si="24"/>
        <v>45352</v>
      </c>
      <c r="EN7" s="58">
        <f t="shared" si="24"/>
        <v>45444</v>
      </c>
      <c r="EO7" s="58">
        <f t="shared" si="24"/>
        <v>45536</v>
      </c>
      <c r="EP7" s="58">
        <f t="shared" si="24"/>
        <v>45627</v>
      </c>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row>
    <row r="8" spans="1:310" ht="20.100000000000001" customHeight="1">
      <c r="F8" s="28" t="s">
        <v>395</v>
      </c>
      <c r="G8" s="38">
        <v>78</v>
      </c>
      <c r="H8" s="38">
        <v>61</v>
      </c>
      <c r="I8" s="38">
        <v>91</v>
      </c>
      <c r="J8" s="38">
        <v>108</v>
      </c>
      <c r="K8" s="38">
        <v>109</v>
      </c>
      <c r="L8" s="38">
        <v>47</v>
      </c>
      <c r="M8" s="38">
        <v>130</v>
      </c>
      <c r="N8" s="38">
        <v>89</v>
      </c>
      <c r="O8" s="38">
        <v>110</v>
      </c>
      <c r="P8" s="38">
        <v>126</v>
      </c>
      <c r="Q8" s="38">
        <v>82</v>
      </c>
      <c r="R8" s="38">
        <v>108</v>
      </c>
      <c r="S8" s="38">
        <v>102</v>
      </c>
      <c r="T8" s="38">
        <v>77</v>
      </c>
      <c r="U8" s="38">
        <v>113</v>
      </c>
      <c r="V8" s="38">
        <v>115</v>
      </c>
      <c r="W8" s="38">
        <v>107</v>
      </c>
      <c r="X8" s="38">
        <v>128</v>
      </c>
      <c r="Y8" s="38">
        <v>162</v>
      </c>
      <c r="Z8" s="38">
        <v>170</v>
      </c>
      <c r="AA8" s="38">
        <v>174</v>
      </c>
      <c r="AB8" s="38">
        <v>294</v>
      </c>
      <c r="AC8" s="38">
        <v>164</v>
      </c>
      <c r="AD8" s="38">
        <v>152</v>
      </c>
      <c r="AE8" s="38">
        <v>184</v>
      </c>
      <c r="AF8" s="38">
        <v>184</v>
      </c>
      <c r="AG8" s="38">
        <v>195</v>
      </c>
      <c r="AH8" s="38">
        <v>249</v>
      </c>
      <c r="AI8" s="38">
        <v>187</v>
      </c>
      <c r="AJ8" s="38">
        <v>397</v>
      </c>
      <c r="AK8" s="38">
        <v>282</v>
      </c>
      <c r="AL8" s="38">
        <v>246</v>
      </c>
      <c r="AM8" s="38">
        <v>345</v>
      </c>
      <c r="AN8" s="38">
        <v>327</v>
      </c>
      <c r="AO8" s="38">
        <v>356</v>
      </c>
      <c r="AP8" s="38">
        <v>420</v>
      </c>
      <c r="AQ8" s="38">
        <v>350</v>
      </c>
      <c r="AR8" s="38">
        <v>440</v>
      </c>
      <c r="AS8" s="38">
        <v>467</v>
      </c>
      <c r="AT8" s="38">
        <v>409</v>
      </c>
      <c r="AU8" s="38">
        <v>468</v>
      </c>
      <c r="AV8" s="38">
        <v>472</v>
      </c>
      <c r="AW8" s="38">
        <v>425</v>
      </c>
      <c r="AX8" s="38">
        <v>527</v>
      </c>
      <c r="AY8" s="38">
        <v>1103</v>
      </c>
      <c r="AZ8" s="38">
        <v>1345</v>
      </c>
      <c r="BA8" s="38">
        <v>1311</v>
      </c>
      <c r="BB8" s="38">
        <v>1343</v>
      </c>
      <c r="BC8" s="38">
        <v>1503</v>
      </c>
      <c r="BD8" s="38">
        <v>1402</v>
      </c>
      <c r="BE8" s="38">
        <v>1590</v>
      </c>
      <c r="BF8" s="38">
        <v>1912</v>
      </c>
      <c r="BG8" s="38">
        <v>1615</v>
      </c>
      <c r="BH8" s="38">
        <v>1361</v>
      </c>
      <c r="BI8" s="38">
        <v>1465</v>
      </c>
      <c r="BJ8" s="38">
        <v>1500</v>
      </c>
      <c r="BK8" s="38">
        <v>1586</v>
      </c>
      <c r="BL8" s="38">
        <v>1708</v>
      </c>
      <c r="BM8" s="38">
        <v>1694</v>
      </c>
      <c r="BN8" s="38">
        <v>1706</v>
      </c>
      <c r="BO8" s="38">
        <v>1810</v>
      </c>
      <c r="BP8" s="38">
        <v>1692</v>
      </c>
      <c r="BQ8" s="38">
        <v>1736</v>
      </c>
      <c r="BR8" s="38">
        <v>2134</v>
      </c>
      <c r="BS8" s="38">
        <v>1819</v>
      </c>
      <c r="BT8" s="38">
        <v>1892</v>
      </c>
      <c r="BU8" s="38">
        <v>1653</v>
      </c>
      <c r="BV8" s="38">
        <v>1964</v>
      </c>
      <c r="BW8" s="38">
        <v>1988</v>
      </c>
      <c r="BX8" s="38">
        <v>2447</v>
      </c>
      <c r="BY8" s="38">
        <v>2413</v>
      </c>
      <c r="BZ8" s="38">
        <v>2957</v>
      </c>
      <c r="CA8" s="38">
        <v>2651</v>
      </c>
      <c r="CB8" s="38">
        <v>3070</v>
      </c>
      <c r="CC8" s="38">
        <v>3280</v>
      </c>
      <c r="CD8" s="38">
        <v>2736</v>
      </c>
      <c r="CE8" s="38">
        <v>3602</v>
      </c>
      <c r="CF8" s="38">
        <v>2469</v>
      </c>
      <c r="CG8" s="38">
        <v>3089</v>
      </c>
      <c r="CH8" s="38">
        <v>3189</v>
      </c>
      <c r="CI8" s="38">
        <v>3423</v>
      </c>
      <c r="CJ8" s="38">
        <v>4706</v>
      </c>
      <c r="CK8" s="38">
        <v>3087</v>
      </c>
      <c r="CL8" s="38">
        <v>2754</v>
      </c>
      <c r="CM8" s="38">
        <v>2881</v>
      </c>
      <c r="CN8" s="38">
        <v>3036</v>
      </c>
      <c r="CO8" s="38">
        <v>3553</v>
      </c>
      <c r="CP8" s="38">
        <v>3571</v>
      </c>
      <c r="CQ8" s="38">
        <v>2909</v>
      </c>
      <c r="CR8" s="38">
        <v>3532</v>
      </c>
      <c r="CS8" s="38">
        <v>3432</v>
      </c>
      <c r="CT8" s="38">
        <v>3519</v>
      </c>
      <c r="CU8" s="38">
        <v>3839</v>
      </c>
      <c r="CV8" s="38">
        <v>3960</v>
      </c>
      <c r="CW8" s="38">
        <v>3597</v>
      </c>
      <c r="CX8" s="38">
        <v>4120</v>
      </c>
      <c r="CY8" s="38">
        <v>3835</v>
      </c>
      <c r="CZ8" s="38">
        <v>4315</v>
      </c>
      <c r="DA8" s="38">
        <v>4672</v>
      </c>
      <c r="DB8" s="38">
        <v>4129</v>
      </c>
      <c r="DC8" s="38">
        <v>4468</v>
      </c>
      <c r="DD8" s="38">
        <v>4384</v>
      </c>
      <c r="DE8" s="38">
        <v>3710</v>
      </c>
      <c r="DF8" s="38">
        <v>3510</v>
      </c>
      <c r="DG8" s="38">
        <v>3620</v>
      </c>
      <c r="DH8" s="38">
        <v>3335</v>
      </c>
      <c r="DI8" s="38">
        <v>2848</v>
      </c>
      <c r="DJ8" s="38">
        <v>3756</v>
      </c>
      <c r="DK8" s="38">
        <v>3641</v>
      </c>
      <c r="DL8" s="38">
        <v>3372</v>
      </c>
      <c r="DM8" s="38">
        <v>2966</v>
      </c>
      <c r="DN8" s="38">
        <v>3408</v>
      </c>
      <c r="DO8" s="38">
        <v>3624</v>
      </c>
      <c r="DP8" s="38">
        <v>3922</v>
      </c>
      <c r="DQ8" s="38">
        <v>4672</v>
      </c>
      <c r="DR8" s="38">
        <v>4693</v>
      </c>
      <c r="DS8" s="53">
        <v>4360</v>
      </c>
      <c r="DT8" s="53">
        <v>4515</v>
      </c>
      <c r="DU8" s="53">
        <v>4493</v>
      </c>
      <c r="DV8" s="53">
        <v>4540</v>
      </c>
      <c r="DW8" s="53">
        <v>4810</v>
      </c>
      <c r="DX8" s="53">
        <v>6389</v>
      </c>
      <c r="DY8" s="53">
        <v>6131</v>
      </c>
      <c r="DZ8" s="53">
        <v>5767</v>
      </c>
      <c r="EA8" s="53">
        <v>6741</v>
      </c>
      <c r="EB8" s="59">
        <v>5305</v>
      </c>
      <c r="EC8" s="59">
        <v>5949</v>
      </c>
      <c r="ED8" s="59">
        <v>5971</v>
      </c>
      <c r="EE8" s="59">
        <v>6237</v>
      </c>
      <c r="EF8" s="59">
        <v>5876</v>
      </c>
      <c r="EG8" s="59">
        <v>5434</v>
      </c>
      <c r="EH8" s="59">
        <v>5785</v>
      </c>
      <c r="EI8" s="59">
        <v>6140</v>
      </c>
      <c r="EJ8" s="59">
        <v>6725</v>
      </c>
      <c r="EK8" s="59">
        <v>7151</v>
      </c>
      <c r="EL8" s="59">
        <v>6802</v>
      </c>
      <c r="EM8" s="59">
        <v>6721</v>
      </c>
      <c r="EN8" s="59">
        <v>6511</v>
      </c>
      <c r="EO8" s="59">
        <v>6784</v>
      </c>
      <c r="EP8" s="59">
        <v>6977</v>
      </c>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row>
    <row r="9" spans="1:310" ht="20.100000000000001" customHeight="1">
      <c r="F9" s="28" t="s">
        <v>420</v>
      </c>
      <c r="G9" s="38">
        <v>12</v>
      </c>
      <c r="H9" s="38">
        <v>14</v>
      </c>
      <c r="I9" s="38">
        <v>20</v>
      </c>
      <c r="J9" s="38">
        <v>25</v>
      </c>
      <c r="K9" s="38">
        <v>48</v>
      </c>
      <c r="L9" s="38">
        <v>31</v>
      </c>
      <c r="M9" s="38">
        <v>21</v>
      </c>
      <c r="N9" s="38">
        <v>15</v>
      </c>
      <c r="O9" s="38">
        <v>22</v>
      </c>
      <c r="P9" s="38">
        <v>25</v>
      </c>
      <c r="Q9" s="38">
        <v>18</v>
      </c>
      <c r="R9" s="38">
        <v>31</v>
      </c>
      <c r="S9" s="38">
        <v>23</v>
      </c>
      <c r="T9" s="38">
        <v>26</v>
      </c>
      <c r="U9" s="38">
        <v>27</v>
      </c>
      <c r="V9" s="38">
        <v>22</v>
      </c>
      <c r="W9" s="38">
        <v>25</v>
      </c>
      <c r="X9" s="38">
        <v>26</v>
      </c>
      <c r="Y9" s="38">
        <v>29</v>
      </c>
      <c r="Z9" s="38">
        <v>26</v>
      </c>
      <c r="AA9" s="38">
        <v>16</v>
      </c>
      <c r="AB9" s="38">
        <v>28</v>
      </c>
      <c r="AC9" s="38">
        <v>41</v>
      </c>
      <c r="AD9" s="38">
        <v>38</v>
      </c>
      <c r="AE9" s="38">
        <v>109</v>
      </c>
      <c r="AF9" s="38">
        <v>89</v>
      </c>
      <c r="AG9" s="38">
        <v>95</v>
      </c>
      <c r="AH9" s="38">
        <v>67</v>
      </c>
      <c r="AI9" s="38">
        <v>82</v>
      </c>
      <c r="AJ9" s="38">
        <v>96</v>
      </c>
      <c r="AK9" s="38">
        <v>106</v>
      </c>
      <c r="AL9" s="38">
        <v>137</v>
      </c>
      <c r="AM9" s="38">
        <v>95</v>
      </c>
      <c r="AN9" s="38">
        <v>135</v>
      </c>
      <c r="AO9" s="38">
        <v>189</v>
      </c>
      <c r="AP9" s="38">
        <v>242</v>
      </c>
      <c r="AQ9" s="38">
        <v>395</v>
      </c>
      <c r="AR9" s="38">
        <v>264</v>
      </c>
      <c r="AS9" s="38">
        <v>220</v>
      </c>
      <c r="AT9" s="38">
        <v>307</v>
      </c>
      <c r="AU9" s="38">
        <v>195</v>
      </c>
      <c r="AV9" s="38">
        <v>235</v>
      </c>
      <c r="AW9" s="38">
        <v>251</v>
      </c>
      <c r="AX9" s="38">
        <v>291</v>
      </c>
      <c r="AY9" s="38">
        <v>396</v>
      </c>
      <c r="AZ9" s="38">
        <v>344</v>
      </c>
      <c r="BA9" s="38">
        <v>384</v>
      </c>
      <c r="BB9" s="38">
        <v>346</v>
      </c>
      <c r="BC9" s="38">
        <v>528</v>
      </c>
      <c r="BD9" s="38">
        <v>429</v>
      </c>
      <c r="BE9" s="38">
        <v>366</v>
      </c>
      <c r="BF9" s="38">
        <v>390</v>
      </c>
      <c r="BG9" s="38">
        <v>296</v>
      </c>
      <c r="BH9" s="38">
        <v>617</v>
      </c>
      <c r="BI9" s="38">
        <v>525</v>
      </c>
      <c r="BJ9" s="38">
        <v>443</v>
      </c>
      <c r="BK9" s="38">
        <v>507</v>
      </c>
      <c r="BL9" s="38">
        <v>428</v>
      </c>
      <c r="BM9" s="38">
        <v>523</v>
      </c>
      <c r="BN9" s="38">
        <v>473</v>
      </c>
      <c r="BO9" s="38">
        <v>411</v>
      </c>
      <c r="BP9" s="38">
        <v>495</v>
      </c>
      <c r="BQ9" s="38">
        <v>469</v>
      </c>
      <c r="BR9" s="38">
        <v>683</v>
      </c>
      <c r="BS9" s="38">
        <v>550</v>
      </c>
      <c r="BT9" s="38">
        <v>676</v>
      </c>
      <c r="BU9" s="38">
        <v>519</v>
      </c>
      <c r="BV9" s="38">
        <v>435</v>
      </c>
      <c r="BW9" s="38">
        <v>452</v>
      </c>
      <c r="BX9" s="38">
        <v>124</v>
      </c>
      <c r="BY9" s="38">
        <v>973</v>
      </c>
      <c r="BZ9" s="38">
        <v>847</v>
      </c>
      <c r="CA9" s="38">
        <v>926</v>
      </c>
      <c r="CB9" s="38">
        <v>784</v>
      </c>
      <c r="CC9" s="38">
        <v>920</v>
      </c>
      <c r="CD9" s="38">
        <v>971</v>
      </c>
      <c r="CE9" s="38">
        <v>1191</v>
      </c>
      <c r="CF9" s="38">
        <v>1125</v>
      </c>
      <c r="CG9" s="38">
        <v>991</v>
      </c>
      <c r="CH9" s="38">
        <v>1237</v>
      </c>
      <c r="CI9" s="38">
        <v>1075</v>
      </c>
      <c r="CJ9" s="38">
        <v>1083</v>
      </c>
      <c r="CK9" s="38">
        <v>917</v>
      </c>
      <c r="CL9" s="38">
        <v>1215</v>
      </c>
      <c r="CM9" s="38">
        <v>778</v>
      </c>
      <c r="CN9" s="38">
        <v>1178</v>
      </c>
      <c r="CO9" s="38">
        <v>1350</v>
      </c>
      <c r="CP9" s="38">
        <v>1026</v>
      </c>
      <c r="CQ9" s="38">
        <v>1355</v>
      </c>
      <c r="CR9" s="38">
        <v>1168</v>
      </c>
      <c r="CS9" s="38">
        <v>1139</v>
      </c>
      <c r="CT9" s="38">
        <v>1581</v>
      </c>
      <c r="CU9" s="38">
        <v>1094</v>
      </c>
      <c r="CV9" s="38">
        <v>1212</v>
      </c>
      <c r="CW9" s="38">
        <v>1273</v>
      </c>
      <c r="CX9" s="38">
        <v>846</v>
      </c>
      <c r="CY9" s="38">
        <v>1534</v>
      </c>
      <c r="CZ9" s="38">
        <v>1356</v>
      </c>
      <c r="DA9" s="38">
        <v>1377</v>
      </c>
      <c r="DB9" s="38">
        <v>1602</v>
      </c>
      <c r="DC9" s="38">
        <v>1374</v>
      </c>
      <c r="DD9" s="38">
        <v>1296</v>
      </c>
      <c r="DE9" s="38">
        <v>1518</v>
      </c>
      <c r="DF9" s="38">
        <v>955</v>
      </c>
      <c r="DG9" s="38">
        <v>1261</v>
      </c>
      <c r="DH9" s="38">
        <v>1545</v>
      </c>
      <c r="DI9" s="38">
        <v>1262</v>
      </c>
      <c r="DJ9" s="38">
        <v>1293</v>
      </c>
      <c r="DK9" s="38">
        <v>1500</v>
      </c>
      <c r="DL9" s="38">
        <v>1632</v>
      </c>
      <c r="DM9" s="38">
        <v>1835</v>
      </c>
      <c r="DN9" s="38">
        <v>1996</v>
      </c>
      <c r="DO9" s="38">
        <v>2065</v>
      </c>
      <c r="DP9" s="38">
        <v>2420</v>
      </c>
      <c r="DQ9" s="38">
        <v>2487</v>
      </c>
      <c r="DR9" s="38">
        <v>2829</v>
      </c>
      <c r="DS9" s="53">
        <v>2437</v>
      </c>
      <c r="DT9" s="53">
        <v>737</v>
      </c>
      <c r="DU9" s="53">
        <v>2458</v>
      </c>
      <c r="DV9" s="53">
        <v>2327</v>
      </c>
      <c r="DW9" s="53">
        <v>2562</v>
      </c>
      <c r="DX9" s="53">
        <v>2650</v>
      </c>
      <c r="DY9" s="53">
        <v>2251</v>
      </c>
      <c r="DZ9" s="53">
        <v>1785</v>
      </c>
      <c r="EA9" s="53">
        <v>1981</v>
      </c>
      <c r="EB9" s="59">
        <v>2490</v>
      </c>
      <c r="EC9" s="59">
        <v>1894</v>
      </c>
      <c r="ED9" s="59">
        <v>1777</v>
      </c>
      <c r="EE9" s="59">
        <v>992</v>
      </c>
      <c r="EF9" s="59">
        <v>906</v>
      </c>
      <c r="EG9" s="59">
        <v>1549</v>
      </c>
      <c r="EH9" s="59">
        <v>3454</v>
      </c>
      <c r="EI9" s="59">
        <v>2665</v>
      </c>
      <c r="EJ9" s="59">
        <v>2605</v>
      </c>
      <c r="EK9" s="59">
        <v>2769</v>
      </c>
      <c r="EL9" s="59">
        <v>2985</v>
      </c>
      <c r="EM9" s="59">
        <v>3209</v>
      </c>
      <c r="EN9" s="59">
        <v>3424</v>
      </c>
      <c r="EO9" s="59">
        <v>3242</v>
      </c>
      <c r="EP9" s="59">
        <v>2979</v>
      </c>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row>
    <row r="10" spans="1:310" ht="20.100000000000001" customHeight="1">
      <c r="F10" s="28" t="s">
        <v>394</v>
      </c>
      <c r="G10" s="38">
        <v>1886</v>
      </c>
      <c r="H10" s="38">
        <v>1650</v>
      </c>
      <c r="I10" s="38">
        <v>1386</v>
      </c>
      <c r="J10" s="38">
        <v>1470</v>
      </c>
      <c r="K10" s="38">
        <v>1108</v>
      </c>
      <c r="L10" s="38">
        <v>1125</v>
      </c>
      <c r="M10" s="38">
        <v>1332</v>
      </c>
      <c r="N10" s="38">
        <v>1391</v>
      </c>
      <c r="O10" s="38">
        <v>1540</v>
      </c>
      <c r="P10" s="38">
        <v>1537</v>
      </c>
      <c r="Q10" s="38">
        <v>1722</v>
      </c>
      <c r="R10" s="38">
        <v>1893</v>
      </c>
      <c r="S10" s="38">
        <v>1947</v>
      </c>
      <c r="T10" s="38">
        <v>2231</v>
      </c>
      <c r="U10" s="38">
        <v>2260</v>
      </c>
      <c r="V10" s="38">
        <v>2292</v>
      </c>
      <c r="W10" s="38">
        <v>2618</v>
      </c>
      <c r="X10" s="38">
        <v>2913</v>
      </c>
      <c r="Y10" s="38">
        <v>3011</v>
      </c>
      <c r="Z10" s="38">
        <v>2993</v>
      </c>
      <c r="AA10" s="38">
        <v>3146</v>
      </c>
      <c r="AB10" s="38">
        <v>2972</v>
      </c>
      <c r="AC10" s="38">
        <v>2818</v>
      </c>
      <c r="AD10" s="38">
        <v>2708</v>
      </c>
      <c r="AE10" s="38">
        <v>2630</v>
      </c>
      <c r="AF10" s="38">
        <v>1844</v>
      </c>
      <c r="AG10" s="38">
        <v>2262</v>
      </c>
      <c r="AH10" s="38">
        <v>2462</v>
      </c>
      <c r="AI10" s="38">
        <v>2297</v>
      </c>
      <c r="AJ10" s="38">
        <v>2385</v>
      </c>
      <c r="AK10" s="38">
        <v>2626</v>
      </c>
      <c r="AL10" s="38">
        <v>2633</v>
      </c>
      <c r="AM10" s="38">
        <v>2565</v>
      </c>
      <c r="AN10" s="38">
        <v>2847</v>
      </c>
      <c r="AO10" s="38">
        <v>2593</v>
      </c>
      <c r="AP10" s="38">
        <v>2704</v>
      </c>
      <c r="AQ10" s="38">
        <v>2565</v>
      </c>
      <c r="AR10" s="38">
        <v>1624</v>
      </c>
      <c r="AS10" s="38">
        <v>2568</v>
      </c>
      <c r="AT10" s="38">
        <v>3069</v>
      </c>
      <c r="AU10" s="38">
        <v>1839</v>
      </c>
      <c r="AV10" s="38">
        <v>2915</v>
      </c>
      <c r="AW10" s="38">
        <v>2927</v>
      </c>
      <c r="AX10" s="38">
        <v>2391</v>
      </c>
      <c r="AY10" s="38">
        <v>2713</v>
      </c>
      <c r="AZ10" s="38">
        <v>2675</v>
      </c>
      <c r="BA10" s="38">
        <v>3000</v>
      </c>
      <c r="BB10" s="38">
        <v>3107</v>
      </c>
      <c r="BC10" s="38">
        <v>3532</v>
      </c>
      <c r="BD10" s="38">
        <v>3870</v>
      </c>
      <c r="BE10" s="38">
        <v>3593</v>
      </c>
      <c r="BF10" s="38">
        <v>4371</v>
      </c>
      <c r="BG10" s="38">
        <v>4723</v>
      </c>
      <c r="BH10" s="38">
        <v>3620</v>
      </c>
      <c r="BI10" s="38">
        <v>4089</v>
      </c>
      <c r="BJ10" s="38">
        <v>4836</v>
      </c>
      <c r="BK10" s="38">
        <v>4958</v>
      </c>
      <c r="BL10" s="38">
        <v>5285</v>
      </c>
      <c r="BM10" s="38">
        <v>5657</v>
      </c>
      <c r="BN10" s="38">
        <v>5181</v>
      </c>
      <c r="BO10" s="38">
        <v>5517</v>
      </c>
      <c r="BP10" s="38">
        <v>5502</v>
      </c>
      <c r="BQ10" s="38">
        <v>5652</v>
      </c>
      <c r="BR10" s="38">
        <v>5383</v>
      </c>
      <c r="BS10" s="38">
        <v>5491</v>
      </c>
      <c r="BT10" s="38">
        <v>5444</v>
      </c>
      <c r="BU10" s="38">
        <v>5810</v>
      </c>
      <c r="BV10" s="38">
        <v>6027</v>
      </c>
      <c r="BW10" s="38">
        <v>6237</v>
      </c>
      <c r="BX10" s="38">
        <v>6115</v>
      </c>
      <c r="BY10" s="38">
        <v>5667</v>
      </c>
      <c r="BZ10" s="38">
        <v>6853</v>
      </c>
      <c r="CA10" s="38">
        <v>6757</v>
      </c>
      <c r="CB10" s="38">
        <v>7209</v>
      </c>
      <c r="CC10" s="38">
        <v>5944</v>
      </c>
      <c r="CD10" s="38">
        <v>4079</v>
      </c>
      <c r="CE10" s="38">
        <v>2103</v>
      </c>
      <c r="CF10" s="38">
        <v>4253</v>
      </c>
      <c r="CG10" s="38">
        <v>4254</v>
      </c>
      <c r="CH10" s="38">
        <v>5374</v>
      </c>
      <c r="CI10" s="38">
        <v>6215</v>
      </c>
      <c r="CJ10" s="38">
        <v>6068</v>
      </c>
      <c r="CK10" s="38">
        <v>5544</v>
      </c>
      <c r="CL10" s="38">
        <v>4734</v>
      </c>
      <c r="CM10" s="38">
        <v>5226</v>
      </c>
      <c r="CN10" s="38">
        <v>4860</v>
      </c>
      <c r="CO10" s="38">
        <v>2200</v>
      </c>
      <c r="CP10" s="38">
        <v>4071</v>
      </c>
      <c r="CQ10" s="38">
        <v>3428</v>
      </c>
      <c r="CR10" s="38">
        <v>2922</v>
      </c>
      <c r="CS10" s="38">
        <v>3631</v>
      </c>
      <c r="CT10" s="38">
        <v>3028</v>
      </c>
      <c r="CU10" s="38">
        <v>2683</v>
      </c>
      <c r="CV10" s="38">
        <v>1259</v>
      </c>
      <c r="CW10" s="38">
        <v>5002</v>
      </c>
      <c r="CX10" s="38">
        <v>3810</v>
      </c>
      <c r="CY10" s="38">
        <v>5162</v>
      </c>
      <c r="CZ10" s="38">
        <v>3354</v>
      </c>
      <c r="DA10" s="38">
        <v>4238</v>
      </c>
      <c r="DB10" s="38">
        <v>3581</v>
      </c>
      <c r="DC10" s="38">
        <v>3852</v>
      </c>
      <c r="DD10" s="38">
        <v>4278</v>
      </c>
      <c r="DE10" s="38">
        <v>4597</v>
      </c>
      <c r="DF10" s="38">
        <v>4719</v>
      </c>
      <c r="DG10" s="38">
        <v>3460</v>
      </c>
      <c r="DH10" s="38">
        <v>4420</v>
      </c>
      <c r="DI10" s="38">
        <v>4616</v>
      </c>
      <c r="DJ10" s="38">
        <v>5273</v>
      </c>
      <c r="DK10" s="38">
        <v>5487</v>
      </c>
      <c r="DL10" s="38">
        <v>5482</v>
      </c>
      <c r="DM10" s="38">
        <v>5277</v>
      </c>
      <c r="DN10" s="38">
        <v>5813</v>
      </c>
      <c r="DO10" s="38">
        <v>6315</v>
      </c>
      <c r="DP10" s="38">
        <v>5797</v>
      </c>
      <c r="DQ10" s="38">
        <v>5811</v>
      </c>
      <c r="DR10" s="38">
        <v>5840</v>
      </c>
      <c r="DS10" s="53">
        <v>5662</v>
      </c>
      <c r="DT10" s="53">
        <v>5736</v>
      </c>
      <c r="DU10" s="53">
        <v>5399</v>
      </c>
      <c r="DV10" s="53">
        <v>5422</v>
      </c>
      <c r="DW10" s="53">
        <v>4580</v>
      </c>
      <c r="DX10" s="53">
        <v>6394</v>
      </c>
      <c r="DY10" s="53">
        <v>7748</v>
      </c>
      <c r="DZ10" s="53">
        <v>6163</v>
      </c>
      <c r="EA10" s="53">
        <v>6885</v>
      </c>
      <c r="EB10" s="59">
        <v>6443</v>
      </c>
      <c r="EC10" s="59">
        <v>7914</v>
      </c>
      <c r="ED10" s="59">
        <v>9570</v>
      </c>
      <c r="EE10" s="59">
        <v>8608</v>
      </c>
      <c r="EF10" s="59">
        <v>9345</v>
      </c>
      <c r="EG10" s="59">
        <v>7839</v>
      </c>
      <c r="EH10" s="59">
        <v>7882</v>
      </c>
      <c r="EI10" s="59">
        <v>9361</v>
      </c>
      <c r="EJ10" s="59">
        <v>7348</v>
      </c>
      <c r="EK10" s="59">
        <v>8577</v>
      </c>
      <c r="EL10" s="59">
        <v>7993</v>
      </c>
      <c r="EM10" s="59">
        <v>7829</v>
      </c>
      <c r="EN10" s="59">
        <v>8457</v>
      </c>
      <c r="EO10" s="59">
        <v>8052</v>
      </c>
      <c r="EP10" s="59">
        <v>7462</v>
      </c>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row>
    <row r="11" spans="1:310" ht="20.100000000000001" customHeight="1">
      <c r="F11" s="28" t="s">
        <v>393</v>
      </c>
      <c r="G11" s="38">
        <v>1307</v>
      </c>
      <c r="H11" s="38">
        <v>1320</v>
      </c>
      <c r="I11" s="38">
        <v>1367</v>
      </c>
      <c r="J11" s="38">
        <v>1806</v>
      </c>
      <c r="K11" s="38">
        <v>1377</v>
      </c>
      <c r="L11" s="38">
        <v>1393</v>
      </c>
      <c r="M11" s="38">
        <v>1231</v>
      </c>
      <c r="N11" s="38">
        <v>1368</v>
      </c>
      <c r="O11" s="38">
        <v>1299</v>
      </c>
      <c r="P11" s="38">
        <v>1181</v>
      </c>
      <c r="Q11" s="38">
        <v>1442</v>
      </c>
      <c r="R11" s="38">
        <v>1161</v>
      </c>
      <c r="S11" s="38">
        <v>1333</v>
      </c>
      <c r="T11" s="38">
        <v>1374</v>
      </c>
      <c r="U11" s="38">
        <v>1289</v>
      </c>
      <c r="V11" s="38">
        <v>1200</v>
      </c>
      <c r="W11" s="38">
        <v>1174</v>
      </c>
      <c r="X11" s="38">
        <v>1211</v>
      </c>
      <c r="Y11" s="38">
        <v>1189</v>
      </c>
      <c r="Z11" s="38">
        <v>1077</v>
      </c>
      <c r="AA11" s="38">
        <v>1256</v>
      </c>
      <c r="AB11" s="38">
        <v>1199</v>
      </c>
      <c r="AC11" s="38">
        <v>1427</v>
      </c>
      <c r="AD11" s="38">
        <v>1511</v>
      </c>
      <c r="AE11" s="38">
        <v>1419</v>
      </c>
      <c r="AF11" s="38">
        <v>1716</v>
      </c>
      <c r="AG11" s="38">
        <v>1361</v>
      </c>
      <c r="AH11" s="38">
        <v>1829</v>
      </c>
      <c r="AI11" s="38">
        <v>1488</v>
      </c>
      <c r="AJ11" s="38">
        <v>1264</v>
      </c>
      <c r="AK11" s="38">
        <v>1519</v>
      </c>
      <c r="AL11" s="38">
        <v>1152</v>
      </c>
      <c r="AM11" s="38">
        <v>1518</v>
      </c>
      <c r="AN11" s="38">
        <v>1048</v>
      </c>
      <c r="AO11" s="38">
        <v>1485</v>
      </c>
      <c r="AP11" s="38">
        <v>1038</v>
      </c>
      <c r="AQ11" s="38">
        <v>1046</v>
      </c>
      <c r="AR11" s="38">
        <v>1458</v>
      </c>
      <c r="AS11" s="38">
        <v>1817</v>
      </c>
      <c r="AT11" s="38">
        <v>2606</v>
      </c>
      <c r="AU11" s="38">
        <v>2940</v>
      </c>
      <c r="AV11" s="38">
        <v>3419</v>
      </c>
      <c r="AW11" s="38">
        <v>3452</v>
      </c>
      <c r="AX11" s="38">
        <v>3622</v>
      </c>
      <c r="AY11" s="38">
        <v>3569</v>
      </c>
      <c r="AZ11" s="38">
        <v>4462</v>
      </c>
      <c r="BA11" s="38">
        <v>3935</v>
      </c>
      <c r="BB11" s="38">
        <v>3809</v>
      </c>
      <c r="BC11" s="38">
        <v>3784</v>
      </c>
      <c r="BD11" s="38">
        <v>3718</v>
      </c>
      <c r="BE11" s="38">
        <v>3829</v>
      </c>
      <c r="BF11" s="38">
        <v>3226</v>
      </c>
      <c r="BG11" s="38">
        <v>4201</v>
      </c>
      <c r="BH11" s="38">
        <v>4296</v>
      </c>
      <c r="BI11" s="38">
        <v>3235</v>
      </c>
      <c r="BJ11" s="38">
        <v>4269</v>
      </c>
      <c r="BK11" s="38">
        <v>2631</v>
      </c>
      <c r="BL11" s="38">
        <v>2476</v>
      </c>
      <c r="BM11" s="38">
        <v>5015</v>
      </c>
      <c r="BN11" s="38">
        <v>3027</v>
      </c>
      <c r="BO11" s="38">
        <v>4501</v>
      </c>
      <c r="BP11" s="38">
        <v>5766</v>
      </c>
      <c r="BQ11" s="38">
        <v>8822</v>
      </c>
      <c r="BR11" s="38">
        <v>8544</v>
      </c>
      <c r="BS11" s="38">
        <v>8337</v>
      </c>
      <c r="BT11" s="38">
        <v>10837</v>
      </c>
      <c r="BU11" s="38">
        <v>11025</v>
      </c>
      <c r="BV11" s="38">
        <v>10299</v>
      </c>
      <c r="BW11" s="38">
        <v>8666</v>
      </c>
      <c r="BX11" s="38">
        <v>10246</v>
      </c>
      <c r="BY11" s="38">
        <v>8318</v>
      </c>
      <c r="BZ11" s="38">
        <v>8687</v>
      </c>
      <c r="CA11" s="38">
        <v>9698</v>
      </c>
      <c r="CB11" s="38">
        <v>13327</v>
      </c>
      <c r="CC11" s="38">
        <v>20613</v>
      </c>
      <c r="CD11" s="38">
        <v>18583</v>
      </c>
      <c r="CE11" s="38">
        <v>15977</v>
      </c>
      <c r="CF11" s="38">
        <v>12206</v>
      </c>
      <c r="CG11" s="38">
        <v>9478</v>
      </c>
      <c r="CH11" s="38">
        <v>10953</v>
      </c>
      <c r="CI11" s="38">
        <v>11165</v>
      </c>
      <c r="CJ11" s="38">
        <v>17884</v>
      </c>
      <c r="CK11" s="38">
        <v>19587</v>
      </c>
      <c r="CL11" s="38">
        <v>20126</v>
      </c>
      <c r="CM11" s="38">
        <v>17644</v>
      </c>
      <c r="CN11" s="38">
        <v>19267</v>
      </c>
      <c r="CO11" s="38">
        <v>21057</v>
      </c>
      <c r="CP11" s="38">
        <v>19136</v>
      </c>
      <c r="CQ11" s="38">
        <v>14394</v>
      </c>
      <c r="CR11" s="38">
        <v>15227</v>
      </c>
      <c r="CS11" s="38">
        <v>11731</v>
      </c>
      <c r="CT11" s="38">
        <v>9656</v>
      </c>
      <c r="CU11" s="38">
        <v>12450</v>
      </c>
      <c r="CV11" s="38">
        <v>13882</v>
      </c>
      <c r="CW11" s="38">
        <v>12940</v>
      </c>
      <c r="CX11" s="38">
        <v>17510</v>
      </c>
      <c r="CY11" s="38">
        <v>13731</v>
      </c>
      <c r="CZ11" s="38">
        <v>10129</v>
      </c>
      <c r="DA11" s="38">
        <v>10095</v>
      </c>
      <c r="DB11" s="38">
        <v>4491</v>
      </c>
      <c r="DC11" s="38">
        <v>8064</v>
      </c>
      <c r="DD11" s="38">
        <v>6824</v>
      </c>
      <c r="DE11" s="38">
        <v>6288</v>
      </c>
      <c r="DF11" s="38">
        <v>2832</v>
      </c>
      <c r="DG11" s="38">
        <v>3272</v>
      </c>
      <c r="DH11" s="38">
        <v>4926</v>
      </c>
      <c r="DI11" s="38">
        <v>5332</v>
      </c>
      <c r="DJ11" s="38">
        <v>16151</v>
      </c>
      <c r="DK11" s="38">
        <v>18292</v>
      </c>
      <c r="DL11" s="38">
        <v>14061</v>
      </c>
      <c r="DM11" s="38">
        <v>14433</v>
      </c>
      <c r="DN11" s="38">
        <v>17811</v>
      </c>
      <c r="DO11" s="38">
        <v>18450</v>
      </c>
      <c r="DP11" s="38">
        <v>16603</v>
      </c>
      <c r="DQ11" s="38">
        <v>19202</v>
      </c>
      <c r="DR11" s="38">
        <v>28637</v>
      </c>
      <c r="DS11" s="53">
        <v>24837</v>
      </c>
      <c r="DT11" s="53">
        <v>28750</v>
      </c>
      <c r="DU11" s="53">
        <v>27593</v>
      </c>
      <c r="DV11" s="53">
        <v>28750</v>
      </c>
      <c r="DW11" s="53">
        <v>27536</v>
      </c>
      <c r="DX11" s="53">
        <v>24036</v>
      </c>
      <c r="DY11" s="53">
        <v>18710</v>
      </c>
      <c r="DZ11" s="53">
        <v>31712</v>
      </c>
      <c r="EA11" s="53">
        <v>33453</v>
      </c>
      <c r="EB11" s="59">
        <v>46894</v>
      </c>
      <c r="EC11" s="59">
        <v>49068</v>
      </c>
      <c r="ED11" s="59">
        <v>40526</v>
      </c>
      <c r="EE11" s="59">
        <v>52373</v>
      </c>
      <c r="EF11" s="59">
        <v>70951</v>
      </c>
      <c r="EG11" s="59">
        <v>53460</v>
      </c>
      <c r="EH11" s="59">
        <v>58044</v>
      </c>
      <c r="EI11" s="59">
        <v>51549</v>
      </c>
      <c r="EJ11" s="59">
        <v>41646</v>
      </c>
      <c r="EK11" s="59">
        <v>38249</v>
      </c>
      <c r="EL11" s="59">
        <v>41677</v>
      </c>
      <c r="EM11" s="59">
        <v>40074</v>
      </c>
      <c r="EN11" s="59">
        <v>36644</v>
      </c>
      <c r="EO11" s="59">
        <v>34880</v>
      </c>
      <c r="EP11" s="59">
        <v>36440</v>
      </c>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row>
    <row r="12" spans="1:310" ht="28.15" customHeight="1">
      <c r="F12" s="35" t="s">
        <v>421</v>
      </c>
      <c r="G12" s="38" t="s">
        <v>156</v>
      </c>
      <c r="H12" s="38" t="s">
        <v>156</v>
      </c>
      <c r="I12" s="38" t="s">
        <v>156</v>
      </c>
      <c r="J12" s="38" t="s">
        <v>156</v>
      </c>
      <c r="K12" s="38" t="s">
        <v>156</v>
      </c>
      <c r="L12" s="38" t="s">
        <v>156</v>
      </c>
      <c r="M12" s="38" t="s">
        <v>156</v>
      </c>
      <c r="N12" s="38" t="s">
        <v>156</v>
      </c>
      <c r="O12" s="38" t="s">
        <v>156</v>
      </c>
      <c r="P12" s="38" t="s">
        <v>156</v>
      </c>
      <c r="Q12" s="38" t="s">
        <v>156</v>
      </c>
      <c r="R12" s="38" t="s">
        <v>156</v>
      </c>
      <c r="S12" s="38" t="s">
        <v>156</v>
      </c>
      <c r="T12" s="38" t="s">
        <v>156</v>
      </c>
      <c r="U12" s="38" t="s">
        <v>156</v>
      </c>
      <c r="V12" s="38" t="s">
        <v>156</v>
      </c>
      <c r="W12" s="38" t="s">
        <v>156</v>
      </c>
      <c r="X12" s="38" t="s">
        <v>156</v>
      </c>
      <c r="Y12" s="38">
        <v>3546</v>
      </c>
      <c r="Z12" s="38">
        <v>4040</v>
      </c>
      <c r="AA12" s="38">
        <v>1695</v>
      </c>
      <c r="AB12" s="38">
        <v>3155</v>
      </c>
      <c r="AC12" s="38">
        <v>3175</v>
      </c>
      <c r="AD12" s="38">
        <v>2238</v>
      </c>
      <c r="AE12" s="38">
        <v>2747</v>
      </c>
      <c r="AF12" s="38">
        <v>2930</v>
      </c>
      <c r="AG12" s="38">
        <v>2523</v>
      </c>
      <c r="AH12" s="38">
        <v>2640</v>
      </c>
      <c r="AI12" s="38">
        <v>1810</v>
      </c>
      <c r="AJ12" s="38">
        <v>1682</v>
      </c>
      <c r="AK12" s="38">
        <v>2340</v>
      </c>
      <c r="AL12" s="38">
        <v>1136</v>
      </c>
      <c r="AM12" s="38">
        <v>2155</v>
      </c>
      <c r="AN12" s="38">
        <v>1972</v>
      </c>
      <c r="AO12" s="38">
        <v>2804</v>
      </c>
      <c r="AP12" s="38">
        <v>4226</v>
      </c>
      <c r="AQ12" s="38">
        <v>4009</v>
      </c>
      <c r="AR12" s="38">
        <v>5199</v>
      </c>
      <c r="AS12" s="38">
        <v>3879</v>
      </c>
      <c r="AT12" s="38">
        <v>4153</v>
      </c>
      <c r="AU12" s="38">
        <v>3786</v>
      </c>
      <c r="AV12" s="38">
        <v>3604</v>
      </c>
      <c r="AW12" s="38">
        <v>2640</v>
      </c>
      <c r="AX12" s="38">
        <v>1671</v>
      </c>
      <c r="AY12" s="38">
        <v>4624</v>
      </c>
      <c r="AZ12" s="38">
        <v>918</v>
      </c>
      <c r="BA12" s="38">
        <v>7413</v>
      </c>
      <c r="BB12" s="38">
        <v>8616</v>
      </c>
      <c r="BC12" s="38">
        <v>5918</v>
      </c>
      <c r="BD12" s="38">
        <v>8426</v>
      </c>
      <c r="BE12" s="38">
        <v>9017</v>
      </c>
      <c r="BF12" s="38">
        <v>13176</v>
      </c>
      <c r="BG12" s="38">
        <v>16559</v>
      </c>
      <c r="BH12" s="38">
        <v>20813</v>
      </c>
      <c r="BI12" s="38">
        <v>16728</v>
      </c>
      <c r="BJ12" s="38">
        <v>19938</v>
      </c>
      <c r="BK12" s="38">
        <v>16492</v>
      </c>
      <c r="BL12" s="38">
        <v>12208</v>
      </c>
      <c r="BM12" s="38">
        <v>21491</v>
      </c>
      <c r="BN12" s="38">
        <v>29967</v>
      </c>
      <c r="BO12" s="38">
        <v>18794</v>
      </c>
      <c r="BP12" s="38">
        <v>21190</v>
      </c>
      <c r="BQ12" s="38">
        <v>19196</v>
      </c>
      <c r="BR12" s="38">
        <v>19314</v>
      </c>
      <c r="BS12" s="38">
        <v>15727</v>
      </c>
      <c r="BT12" s="38">
        <v>18931</v>
      </c>
      <c r="BU12" s="38">
        <v>18353</v>
      </c>
      <c r="BV12" s="38">
        <v>18812</v>
      </c>
      <c r="BW12" s="38">
        <v>21463</v>
      </c>
      <c r="BX12" s="38">
        <v>22045</v>
      </c>
      <c r="BY12" s="38">
        <v>22185</v>
      </c>
      <c r="BZ12" s="38">
        <v>11948</v>
      </c>
      <c r="CA12" s="38">
        <v>22236</v>
      </c>
      <c r="CB12" s="38">
        <v>26126</v>
      </c>
      <c r="CC12" s="38">
        <v>17221</v>
      </c>
      <c r="CD12" s="38">
        <v>6794</v>
      </c>
      <c r="CE12" s="38">
        <v>14013</v>
      </c>
      <c r="CF12" s="38">
        <v>18294</v>
      </c>
      <c r="CG12" s="38">
        <v>21303</v>
      </c>
      <c r="CH12" s="38">
        <v>17440</v>
      </c>
      <c r="CI12" s="38">
        <v>21551</v>
      </c>
      <c r="CJ12" s="38">
        <v>18197</v>
      </c>
      <c r="CK12" s="38">
        <v>22952</v>
      </c>
      <c r="CL12" s="38">
        <v>23590</v>
      </c>
      <c r="CM12" s="38">
        <v>20416</v>
      </c>
      <c r="CN12" s="38">
        <v>19607</v>
      </c>
      <c r="CO12" s="38">
        <v>17254</v>
      </c>
      <c r="CP12" s="38">
        <v>22166</v>
      </c>
      <c r="CQ12" s="38">
        <v>22537</v>
      </c>
      <c r="CR12" s="38">
        <v>18405</v>
      </c>
      <c r="CS12" s="38">
        <v>23436</v>
      </c>
      <c r="CT12" s="38">
        <v>24587</v>
      </c>
      <c r="CU12" s="38">
        <v>24105</v>
      </c>
      <c r="CV12" s="38">
        <v>20549</v>
      </c>
      <c r="CW12" s="38">
        <v>22504</v>
      </c>
      <c r="CX12" s="38">
        <v>23333</v>
      </c>
      <c r="CY12" s="38">
        <v>23538</v>
      </c>
      <c r="CZ12" s="38">
        <v>20270</v>
      </c>
      <c r="DA12" s="38">
        <v>22234</v>
      </c>
      <c r="DB12" s="38">
        <v>24898</v>
      </c>
      <c r="DC12" s="38">
        <v>26486</v>
      </c>
      <c r="DD12" s="38">
        <v>21827</v>
      </c>
      <c r="DE12" s="38">
        <v>18488</v>
      </c>
      <c r="DF12" s="38">
        <v>25843</v>
      </c>
      <c r="DG12" s="38">
        <v>21326</v>
      </c>
      <c r="DH12" s="38">
        <v>23577</v>
      </c>
      <c r="DI12" s="38">
        <v>25966</v>
      </c>
      <c r="DJ12" s="38">
        <v>28524</v>
      </c>
      <c r="DK12" s="38">
        <v>30513</v>
      </c>
      <c r="DL12" s="38">
        <v>28473</v>
      </c>
      <c r="DM12" s="38">
        <v>31704</v>
      </c>
      <c r="DN12" s="38">
        <v>34818</v>
      </c>
      <c r="DO12" s="38">
        <v>25558</v>
      </c>
      <c r="DP12" s="38">
        <v>32147</v>
      </c>
      <c r="DQ12" s="38">
        <v>32460</v>
      </c>
      <c r="DR12" s="38">
        <v>24445</v>
      </c>
      <c r="DS12" s="53">
        <v>33169</v>
      </c>
      <c r="DT12" s="53">
        <v>28690</v>
      </c>
      <c r="DU12" s="53">
        <v>27572</v>
      </c>
      <c r="DV12" s="53">
        <v>27207</v>
      </c>
      <c r="DW12" s="53">
        <v>20372</v>
      </c>
      <c r="DX12" s="53">
        <v>22216</v>
      </c>
      <c r="DY12" s="53">
        <v>41041</v>
      </c>
      <c r="DZ12" s="53">
        <v>36334</v>
      </c>
      <c r="EA12" s="53">
        <v>26851</v>
      </c>
      <c r="EB12" s="59">
        <v>31687</v>
      </c>
      <c r="EC12" s="59">
        <v>27537</v>
      </c>
      <c r="ED12" s="59">
        <v>39265</v>
      </c>
      <c r="EE12" s="59">
        <v>30434</v>
      </c>
      <c r="EF12" s="59">
        <v>30076</v>
      </c>
      <c r="EG12" s="59">
        <v>33741</v>
      </c>
      <c r="EH12" s="59">
        <v>40493</v>
      </c>
      <c r="EI12" s="59">
        <v>37147</v>
      </c>
      <c r="EJ12" s="59">
        <v>32750</v>
      </c>
      <c r="EK12" s="59">
        <v>37420</v>
      </c>
      <c r="EL12" s="59">
        <v>39796</v>
      </c>
      <c r="EM12" s="59">
        <v>34388</v>
      </c>
      <c r="EN12" s="59">
        <v>35556</v>
      </c>
      <c r="EO12" s="59">
        <v>39727</v>
      </c>
      <c r="EP12" s="59">
        <v>43255</v>
      </c>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row>
    <row r="13" spans="1:310" ht="28.15" customHeight="1">
      <c r="F13" s="35" t="s">
        <v>407</v>
      </c>
      <c r="G13" s="38" t="s">
        <v>156</v>
      </c>
      <c r="H13" s="38" t="s">
        <v>156</v>
      </c>
      <c r="I13" s="38" t="s">
        <v>156</v>
      </c>
      <c r="J13" s="38" t="s">
        <v>156</v>
      </c>
      <c r="K13" s="38" t="s">
        <v>156</v>
      </c>
      <c r="L13" s="38" t="s">
        <v>156</v>
      </c>
      <c r="M13" s="38" t="s">
        <v>156</v>
      </c>
      <c r="N13" s="38" t="s">
        <v>156</v>
      </c>
      <c r="O13" s="38" t="s">
        <v>156</v>
      </c>
      <c r="P13" s="38" t="s">
        <v>156</v>
      </c>
      <c r="Q13" s="38" t="s">
        <v>156</v>
      </c>
      <c r="R13" s="38" t="s">
        <v>156</v>
      </c>
      <c r="S13" s="38" t="s">
        <v>156</v>
      </c>
      <c r="T13" s="38" t="s">
        <v>156</v>
      </c>
      <c r="U13" s="38" t="s">
        <v>156</v>
      </c>
      <c r="V13" s="38" t="s">
        <v>156</v>
      </c>
      <c r="W13" s="38" t="s">
        <v>156</v>
      </c>
      <c r="X13" s="38" t="s">
        <v>156</v>
      </c>
      <c r="Y13" s="38">
        <v>7937</v>
      </c>
      <c r="Z13" s="38">
        <v>8306</v>
      </c>
      <c r="AA13" s="38">
        <v>6287</v>
      </c>
      <c r="AB13" s="38">
        <v>7648</v>
      </c>
      <c r="AC13" s="38">
        <v>7625</v>
      </c>
      <c r="AD13" s="38">
        <v>6647</v>
      </c>
      <c r="AE13" s="38">
        <v>7089</v>
      </c>
      <c r="AF13" s="38">
        <v>6763</v>
      </c>
      <c r="AG13" s="38">
        <v>6436</v>
      </c>
      <c r="AH13" s="38">
        <v>7247</v>
      </c>
      <c r="AI13" s="38">
        <v>5864</v>
      </c>
      <c r="AJ13" s="38">
        <v>5824</v>
      </c>
      <c r="AK13" s="38">
        <v>6873</v>
      </c>
      <c r="AL13" s="38">
        <v>5304</v>
      </c>
      <c r="AM13" s="38">
        <v>6678</v>
      </c>
      <c r="AN13" s="38">
        <v>6329</v>
      </c>
      <c r="AO13" s="38">
        <v>7427</v>
      </c>
      <c r="AP13" s="38">
        <v>8630</v>
      </c>
      <c r="AQ13" s="38">
        <v>8365</v>
      </c>
      <c r="AR13" s="38">
        <v>8985</v>
      </c>
      <c r="AS13" s="38">
        <v>8951</v>
      </c>
      <c r="AT13" s="38">
        <v>10544</v>
      </c>
      <c r="AU13" s="38">
        <v>9228</v>
      </c>
      <c r="AV13" s="38">
        <v>10645</v>
      </c>
      <c r="AW13" s="38">
        <v>9695</v>
      </c>
      <c r="AX13" s="38">
        <v>8502</v>
      </c>
      <c r="AY13" s="38">
        <v>12405</v>
      </c>
      <c r="AZ13" s="38">
        <v>9744</v>
      </c>
      <c r="BA13" s="38">
        <v>16043</v>
      </c>
      <c r="BB13" s="38">
        <v>17221</v>
      </c>
      <c r="BC13" s="38">
        <v>15265</v>
      </c>
      <c r="BD13" s="38">
        <v>17845</v>
      </c>
      <c r="BE13" s="38">
        <v>18395</v>
      </c>
      <c r="BF13" s="38">
        <v>23075</v>
      </c>
      <c r="BG13" s="38">
        <v>27394</v>
      </c>
      <c r="BH13" s="38">
        <v>30707</v>
      </c>
      <c r="BI13" s="38">
        <v>26042</v>
      </c>
      <c r="BJ13" s="38">
        <v>30986</v>
      </c>
      <c r="BK13" s="38">
        <v>26174</v>
      </c>
      <c r="BL13" s="38">
        <v>22105</v>
      </c>
      <c r="BM13" s="38">
        <v>34380</v>
      </c>
      <c r="BN13" s="38">
        <v>40354</v>
      </c>
      <c r="BO13" s="38">
        <v>31033</v>
      </c>
      <c r="BP13" s="38">
        <v>34645</v>
      </c>
      <c r="BQ13" s="38">
        <v>35875</v>
      </c>
      <c r="BR13" s="38">
        <v>36058</v>
      </c>
      <c r="BS13" s="38">
        <v>31924</v>
      </c>
      <c r="BT13" s="38">
        <v>37780</v>
      </c>
      <c r="BU13" s="38">
        <v>37360</v>
      </c>
      <c r="BV13" s="38">
        <v>37537</v>
      </c>
      <c r="BW13" s="38">
        <v>38806</v>
      </c>
      <c r="BX13" s="38">
        <v>40977</v>
      </c>
      <c r="BY13" s="38">
        <v>39556</v>
      </c>
      <c r="BZ13" s="38">
        <v>31292</v>
      </c>
      <c r="CA13" s="38">
        <v>42268</v>
      </c>
      <c r="CB13" s="38">
        <v>50516</v>
      </c>
      <c r="CC13" s="38">
        <v>47978</v>
      </c>
      <c r="CD13" s="38">
        <v>33163</v>
      </c>
      <c r="CE13" s="38">
        <v>36886</v>
      </c>
      <c r="CF13" s="38">
        <v>38347</v>
      </c>
      <c r="CG13" s="38">
        <v>39115</v>
      </c>
      <c r="CH13" s="38">
        <v>38193</v>
      </c>
      <c r="CI13" s="38">
        <v>43429</v>
      </c>
      <c r="CJ13" s="38">
        <v>47938</v>
      </c>
      <c r="CK13" s="38">
        <v>52087</v>
      </c>
      <c r="CL13" s="38">
        <v>52419</v>
      </c>
      <c r="CM13" s="38">
        <v>46945</v>
      </c>
      <c r="CN13" s="38">
        <v>47948</v>
      </c>
      <c r="CO13" s="38">
        <v>45414</v>
      </c>
      <c r="CP13" s="38">
        <v>49970</v>
      </c>
      <c r="CQ13" s="38">
        <v>44623</v>
      </c>
      <c r="CR13" s="38">
        <v>41254</v>
      </c>
      <c r="CS13" s="38">
        <v>43369</v>
      </c>
      <c r="CT13" s="38">
        <v>42371</v>
      </c>
      <c r="CU13" s="38">
        <v>44171</v>
      </c>
      <c r="CV13" s="38">
        <v>40862</v>
      </c>
      <c r="CW13" s="38">
        <v>45316</v>
      </c>
      <c r="CX13" s="38">
        <v>49619</v>
      </c>
      <c r="CY13" s="38">
        <v>47800</v>
      </c>
      <c r="CZ13" s="38">
        <v>39424</v>
      </c>
      <c r="DA13" s="38">
        <v>42616</v>
      </c>
      <c r="DB13" s="38">
        <v>38701</v>
      </c>
      <c r="DC13" s="38">
        <v>44244</v>
      </c>
      <c r="DD13" s="38">
        <v>38609</v>
      </c>
      <c r="DE13" s="38">
        <v>34601</v>
      </c>
      <c r="DF13" s="38">
        <v>37859</v>
      </c>
      <c r="DG13" s="38">
        <v>32939</v>
      </c>
      <c r="DH13" s="38">
        <v>37803</v>
      </c>
      <c r="DI13" s="38">
        <v>40024</v>
      </c>
      <c r="DJ13" s="38">
        <v>54997</v>
      </c>
      <c r="DK13" s="38">
        <v>59433</v>
      </c>
      <c r="DL13" s="38">
        <v>53020</v>
      </c>
      <c r="DM13" s="38">
        <v>56215</v>
      </c>
      <c r="DN13" s="38">
        <v>63846</v>
      </c>
      <c r="DO13" s="38">
        <v>56012</v>
      </c>
      <c r="DP13" s="38">
        <v>60889</v>
      </c>
      <c r="DQ13" s="38">
        <v>64632</v>
      </c>
      <c r="DR13" s="38">
        <v>66444</v>
      </c>
      <c r="DS13" s="53">
        <v>70465</v>
      </c>
      <c r="DT13" s="53">
        <v>68428</v>
      </c>
      <c r="DU13" s="53">
        <v>67515</v>
      </c>
      <c r="DV13" s="53">
        <v>68246</v>
      </c>
      <c r="DW13" s="53">
        <v>59860</v>
      </c>
      <c r="DX13" s="53">
        <v>61685</v>
      </c>
      <c r="DY13" s="53">
        <v>75881</v>
      </c>
      <c r="DZ13" s="53">
        <v>81761</v>
      </c>
      <c r="EA13" s="53">
        <v>75911</v>
      </c>
      <c r="EB13" s="59">
        <v>92819</v>
      </c>
      <c r="EC13" s="59">
        <v>92362</v>
      </c>
      <c r="ED13" s="59">
        <v>97109</v>
      </c>
      <c r="EE13" s="59">
        <v>98644</v>
      </c>
      <c r="EF13" s="59">
        <v>117154</v>
      </c>
      <c r="EG13" s="59">
        <v>102023</v>
      </c>
      <c r="EH13" s="59">
        <v>115658</v>
      </c>
      <c r="EI13" s="59">
        <v>106862</v>
      </c>
      <c r="EJ13" s="59">
        <v>91074</v>
      </c>
      <c r="EK13" s="59">
        <v>94166</v>
      </c>
      <c r="EL13" s="59">
        <v>99253</v>
      </c>
      <c r="EM13" s="59">
        <v>92221</v>
      </c>
      <c r="EN13" s="59">
        <v>90592</v>
      </c>
      <c r="EO13" s="59">
        <v>92685</v>
      </c>
      <c r="EP13" s="59">
        <v>97113</v>
      </c>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row>
    <row r="14" spans="1:310" ht="10.15" customHeight="1">
      <c r="F14" s="39"/>
      <c r="G14" s="40"/>
      <c r="H14" s="40"/>
      <c r="I14" s="40"/>
      <c r="J14" s="40"/>
      <c r="K14" s="40"/>
      <c r="L14" s="40"/>
      <c r="M14" s="40"/>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row>
    <row r="15" spans="1:310" ht="10.15" customHeight="1"/>
    <row r="16" spans="1:310" ht="18" customHeight="1">
      <c r="F16" s="42" t="s">
        <v>422</v>
      </c>
    </row>
    <row r="17" spans="6:8" ht="18" customHeight="1">
      <c r="F17" s="42" t="s">
        <v>423</v>
      </c>
    </row>
    <row r="18" spans="6:8" ht="18" customHeight="1">
      <c r="F18" s="25" t="s">
        <v>424</v>
      </c>
    </row>
    <row r="19" spans="6:8" ht="18" customHeight="1">
      <c r="F19" s="25" t="s">
        <v>425</v>
      </c>
    </row>
    <row r="21" spans="6:8" ht="18" customHeight="1">
      <c r="H21" s="25"/>
    </row>
    <row r="24" spans="6:8" ht="18" customHeight="1">
      <c r="F24" s="48"/>
    </row>
    <row r="25" spans="6:8" ht="18" customHeight="1">
      <c r="F25" s="57"/>
    </row>
  </sheetData>
  <hyperlinks>
    <hyperlink ref="H1" location="Contents!A1" display="Back to Table of Contents" xr:uid="{83E79B80-E328-4441-B671-22B5FE65975D}"/>
  </hyperlinks>
  <pageMargins left="0" right="0" top="0" bottom="0" header="0" footer="0"/>
  <pageSetup paperSize="9" scale="1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4CB69-CDF8-46CE-A9A1-EFC2CC1A7C89}">
  <sheetPr>
    <pageSetUpPr fitToPage="1"/>
  </sheetPr>
  <dimension ref="A1:ER32"/>
  <sheetViews>
    <sheetView zoomScale="80" zoomScaleNormal="80" workbookViewId="0">
      <pane xSplit="6" ySplit="7" topLeftCell="Y8" activePane="bottomRight" state="frozen"/>
      <selection pane="topRight" activeCell="F17" sqref="F17"/>
      <selection pane="bottomLeft" activeCell="F17" sqref="F17"/>
      <selection pane="bottomRight" activeCell="AB8" sqref="AB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42578125" style="25" customWidth="1"/>
    <col min="7" max="42" width="14.42578125" style="24" customWidth="1"/>
    <col min="43" max="16384" width="10.28515625" style="24"/>
  </cols>
  <sheetData>
    <row r="1" spans="1:148" ht="57" customHeight="1">
      <c r="A1" s="23" t="s">
        <v>134</v>
      </c>
      <c r="H1" s="20" t="s">
        <v>113</v>
      </c>
    </row>
    <row r="2" spans="1:148" ht="18" customHeight="1">
      <c r="A2" s="45"/>
    </row>
    <row r="3" spans="1:148" ht="18" customHeight="1">
      <c r="F3" s="28"/>
      <c r="G3" s="109">
        <v>2019</v>
      </c>
      <c r="H3" s="108">
        <f t="shared" ref="H3:S3" si="0">IF(G4=12,G3+1,G3)</f>
        <v>2019</v>
      </c>
      <c r="I3" s="108">
        <f t="shared" si="0"/>
        <v>2020</v>
      </c>
      <c r="J3" s="108">
        <f t="shared" si="0"/>
        <v>2020</v>
      </c>
      <c r="K3" s="108">
        <f t="shared" si="0"/>
        <v>2020</v>
      </c>
      <c r="L3" s="108">
        <f t="shared" si="0"/>
        <v>2020</v>
      </c>
      <c r="M3" s="108">
        <f t="shared" si="0"/>
        <v>2021</v>
      </c>
      <c r="N3" s="108">
        <f t="shared" si="0"/>
        <v>2021</v>
      </c>
      <c r="O3" s="108">
        <f t="shared" si="0"/>
        <v>2021</v>
      </c>
      <c r="P3" s="108">
        <f t="shared" si="0"/>
        <v>2021</v>
      </c>
      <c r="Q3" s="108">
        <f t="shared" si="0"/>
        <v>2022</v>
      </c>
      <c r="R3" s="108">
        <f t="shared" si="0"/>
        <v>2022</v>
      </c>
      <c r="S3" s="108">
        <f t="shared" si="0"/>
        <v>2022</v>
      </c>
      <c r="T3" s="108">
        <f t="shared" ref="T3" si="1">IF(S4=12,S3+1,S3)</f>
        <v>2022</v>
      </c>
      <c r="U3" s="108">
        <f t="shared" ref="U3" si="2">IF(T4=12,T3+1,T3)</f>
        <v>2023</v>
      </c>
      <c r="V3" s="108">
        <f t="shared" ref="V3" si="3">IF(U4=12,U3+1,U3)</f>
        <v>2023</v>
      </c>
      <c r="W3" s="108">
        <f t="shared" ref="W3" si="4">IF(V4=12,V3+1,V3)</f>
        <v>2023</v>
      </c>
      <c r="X3" s="108">
        <f t="shared" ref="X3" si="5">IF(W4=12,W3+1,W3)</f>
        <v>2023</v>
      </c>
      <c r="Y3" s="108">
        <f t="shared" ref="Y3" si="6">IF(X4=12,X3+1,X3)</f>
        <v>2024</v>
      </c>
      <c r="Z3" s="108">
        <f t="shared" ref="Z3" si="7">IF(Y4=12,Y3+1,Y3)</f>
        <v>2024</v>
      </c>
      <c r="AA3" s="108">
        <f t="shared" ref="AA3:AB3" si="8">IF(Z4=12,Z3+1,Z3)</f>
        <v>2024</v>
      </c>
      <c r="AB3" s="108">
        <f t="shared" si="8"/>
        <v>2024</v>
      </c>
      <c r="AC3" s="26"/>
      <c r="AD3" s="26"/>
      <c r="AE3" s="26"/>
      <c r="AF3" s="26"/>
      <c r="AG3" s="26"/>
      <c r="AH3" s="26"/>
      <c r="AI3" s="26"/>
      <c r="AJ3" s="26"/>
      <c r="AK3" s="26"/>
      <c r="AL3" s="26"/>
      <c r="AM3" s="26"/>
      <c r="AN3" s="26"/>
      <c r="AO3" s="26"/>
      <c r="AP3" s="26"/>
    </row>
    <row r="4" spans="1:148" ht="18" customHeight="1">
      <c r="F4" s="28"/>
      <c r="G4" s="108">
        <v>9</v>
      </c>
      <c r="H4" s="108">
        <f t="shared" ref="H4:S4" si="9">IF(G4=12,3,G4+3)</f>
        <v>12</v>
      </c>
      <c r="I4" s="108">
        <f t="shared" si="9"/>
        <v>3</v>
      </c>
      <c r="J4" s="108">
        <f t="shared" si="9"/>
        <v>6</v>
      </c>
      <c r="K4" s="108">
        <f t="shared" si="9"/>
        <v>9</v>
      </c>
      <c r="L4" s="108">
        <f t="shared" si="9"/>
        <v>12</v>
      </c>
      <c r="M4" s="108">
        <f t="shared" si="9"/>
        <v>3</v>
      </c>
      <c r="N4" s="108">
        <f t="shared" si="9"/>
        <v>6</v>
      </c>
      <c r="O4" s="108">
        <f t="shared" si="9"/>
        <v>9</v>
      </c>
      <c r="P4" s="108">
        <f t="shared" si="9"/>
        <v>12</v>
      </c>
      <c r="Q4" s="108">
        <f t="shared" si="9"/>
        <v>3</v>
      </c>
      <c r="R4" s="108">
        <f t="shared" si="9"/>
        <v>6</v>
      </c>
      <c r="S4" s="108">
        <f t="shared" si="9"/>
        <v>9</v>
      </c>
      <c r="T4" s="108">
        <f t="shared" ref="T4" si="10">IF(S4=12,3,S4+3)</f>
        <v>12</v>
      </c>
      <c r="U4" s="108">
        <f t="shared" ref="U4" si="11">IF(T4=12,3,T4+3)</f>
        <v>3</v>
      </c>
      <c r="V4" s="108">
        <f t="shared" ref="V4" si="12">IF(U4=12,3,U4+3)</f>
        <v>6</v>
      </c>
      <c r="W4" s="108">
        <f t="shared" ref="W4" si="13">IF(V4=12,3,V4+3)</f>
        <v>9</v>
      </c>
      <c r="X4" s="108">
        <f t="shared" ref="X4" si="14">IF(W4=12,3,W4+3)</f>
        <v>12</v>
      </c>
      <c r="Y4" s="108">
        <f t="shared" ref="Y4" si="15">IF(X4=12,3,X4+3)</f>
        <v>3</v>
      </c>
      <c r="Z4" s="108">
        <f t="shared" ref="Z4" si="16">IF(Y4=12,3,Y4+3)</f>
        <v>6</v>
      </c>
      <c r="AA4" s="108">
        <f t="shared" ref="AA4" si="17">IF(Z4=12,3,Z4+3)</f>
        <v>9</v>
      </c>
      <c r="AB4" s="108">
        <f t="shared" ref="AB4" si="18">IF(AA4=12,3,AA4+3)</f>
        <v>12</v>
      </c>
      <c r="AC4" s="26"/>
      <c r="AD4" s="26"/>
      <c r="AE4" s="26"/>
      <c r="AF4" s="26"/>
      <c r="AG4" s="26"/>
      <c r="AH4" s="26"/>
      <c r="AI4" s="26"/>
      <c r="AJ4" s="26"/>
      <c r="AK4" s="26"/>
      <c r="AL4" s="26"/>
      <c r="AM4" s="26"/>
      <c r="AN4" s="26"/>
      <c r="AO4" s="26"/>
      <c r="AP4" s="26"/>
    </row>
    <row r="5" spans="1:148" ht="18" customHeight="1">
      <c r="F5" s="28"/>
    </row>
    <row r="6" spans="1:148" ht="82.5" customHeight="1">
      <c r="F6" s="30" t="s">
        <v>426</v>
      </c>
    </row>
    <row r="7" spans="1:148" ht="34.15" customHeight="1">
      <c r="F7" s="32" t="s">
        <v>427</v>
      </c>
      <c r="G7" s="58">
        <f t="shared" ref="G7:AB7" si="19">DATE(G3,G4,1)</f>
        <v>43709</v>
      </c>
      <c r="H7" s="58">
        <f t="shared" si="19"/>
        <v>43800</v>
      </c>
      <c r="I7" s="58">
        <f t="shared" si="19"/>
        <v>43891</v>
      </c>
      <c r="J7" s="58">
        <f t="shared" si="19"/>
        <v>43983</v>
      </c>
      <c r="K7" s="58">
        <f t="shared" si="19"/>
        <v>44075</v>
      </c>
      <c r="L7" s="58">
        <f t="shared" si="19"/>
        <v>44166</v>
      </c>
      <c r="M7" s="58">
        <f t="shared" si="19"/>
        <v>44256</v>
      </c>
      <c r="N7" s="58">
        <f t="shared" si="19"/>
        <v>44348</v>
      </c>
      <c r="O7" s="58">
        <f t="shared" si="19"/>
        <v>44440</v>
      </c>
      <c r="P7" s="58">
        <f t="shared" si="19"/>
        <v>44531</v>
      </c>
      <c r="Q7" s="58">
        <f t="shared" si="19"/>
        <v>44621</v>
      </c>
      <c r="R7" s="58">
        <f t="shared" si="19"/>
        <v>44713</v>
      </c>
      <c r="S7" s="58">
        <f t="shared" si="19"/>
        <v>44805</v>
      </c>
      <c r="T7" s="58">
        <f t="shared" si="19"/>
        <v>44896</v>
      </c>
      <c r="U7" s="58">
        <f t="shared" si="19"/>
        <v>44986</v>
      </c>
      <c r="V7" s="58">
        <f t="shared" si="19"/>
        <v>45078</v>
      </c>
      <c r="W7" s="58">
        <f t="shared" si="19"/>
        <v>45170</v>
      </c>
      <c r="X7" s="58">
        <f t="shared" si="19"/>
        <v>45261</v>
      </c>
      <c r="Y7" s="58">
        <f t="shared" si="19"/>
        <v>45352</v>
      </c>
      <c r="Z7" s="58">
        <f t="shared" si="19"/>
        <v>45444</v>
      </c>
      <c r="AA7" s="58">
        <f t="shared" si="19"/>
        <v>45536</v>
      </c>
      <c r="AB7" s="58">
        <f t="shared" si="19"/>
        <v>45627</v>
      </c>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row>
    <row r="8" spans="1:148" ht="28.15" customHeight="1">
      <c r="B8" s="63"/>
      <c r="F8" s="28" t="s">
        <v>428</v>
      </c>
      <c r="G8" s="47">
        <v>78.096999999999994</v>
      </c>
      <c r="H8" s="47">
        <v>77.894000000000005</v>
      </c>
      <c r="I8" s="46">
        <v>80.001999999999995</v>
      </c>
      <c r="J8" s="46">
        <v>85.204999999999998</v>
      </c>
      <c r="K8" s="64">
        <v>85.138000000000005</v>
      </c>
      <c r="L8" s="64">
        <v>83.405000000000001</v>
      </c>
      <c r="M8" s="64">
        <v>86.346999999999994</v>
      </c>
      <c r="N8" s="64">
        <v>91.278000000000006</v>
      </c>
      <c r="O8" s="64">
        <v>92.349000000000004</v>
      </c>
      <c r="P8" s="64">
        <v>91.466999999999999</v>
      </c>
      <c r="Q8" s="64">
        <v>94.332999999999998</v>
      </c>
      <c r="R8" s="64">
        <v>102.54900000000001</v>
      </c>
      <c r="S8" s="64">
        <v>104.721</v>
      </c>
      <c r="T8" s="64">
        <v>106.94499999999999</v>
      </c>
      <c r="U8" s="64">
        <v>108.91</v>
      </c>
      <c r="V8" s="64">
        <v>118.51600000000001</v>
      </c>
      <c r="W8" s="64">
        <v>117.568</v>
      </c>
      <c r="X8" s="64">
        <v>118.407</v>
      </c>
      <c r="Y8" s="64">
        <v>122.354</v>
      </c>
      <c r="Z8" s="64">
        <v>130.55000000000001</v>
      </c>
      <c r="AA8" s="64">
        <v>131.023</v>
      </c>
      <c r="AB8" s="64">
        <v>128.35400000000001</v>
      </c>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row>
    <row r="9" spans="1:148" ht="20.100000000000001" customHeight="1">
      <c r="B9" s="63"/>
      <c r="F9" s="28" t="s">
        <v>393</v>
      </c>
      <c r="G9" s="47">
        <v>26.367999999999999</v>
      </c>
      <c r="H9" s="47">
        <v>25.914000000000001</v>
      </c>
      <c r="I9" s="46">
        <v>30.190999999999999</v>
      </c>
      <c r="J9" s="46">
        <v>28.408999999999999</v>
      </c>
      <c r="K9" s="64">
        <v>25.558</v>
      </c>
      <c r="L9" s="64">
        <v>24.803999999999998</v>
      </c>
      <c r="M9" s="64">
        <v>26.202000000000002</v>
      </c>
      <c r="N9" s="64">
        <v>25.510999999999999</v>
      </c>
      <c r="O9" s="64">
        <v>24.76</v>
      </c>
      <c r="P9" s="64">
        <v>23.64</v>
      </c>
      <c r="Q9" s="64">
        <v>24.806000000000001</v>
      </c>
      <c r="R9" s="64">
        <v>24.815999999999999</v>
      </c>
      <c r="S9" s="64">
        <v>24.960999999999999</v>
      </c>
      <c r="T9" s="64">
        <v>22.353999999999999</v>
      </c>
      <c r="U9" s="64">
        <v>22.423999999999999</v>
      </c>
      <c r="V9" s="64">
        <v>23.341000000000001</v>
      </c>
      <c r="W9" s="64">
        <v>22.91</v>
      </c>
      <c r="X9" s="64">
        <v>22.268999999999998</v>
      </c>
      <c r="Y9" s="64">
        <v>22.963000000000001</v>
      </c>
      <c r="Z9" s="64">
        <v>22.434000000000001</v>
      </c>
      <c r="AA9" s="64">
        <v>25.303000000000001</v>
      </c>
      <c r="AB9" s="64">
        <v>29.55</v>
      </c>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row>
    <row r="10" spans="1:148" ht="20.100000000000001" customHeight="1">
      <c r="B10" s="63"/>
      <c r="F10" s="28" t="s">
        <v>394</v>
      </c>
      <c r="G10" s="47">
        <v>41.515999999999998</v>
      </c>
      <c r="H10" s="47">
        <v>42.552999999999997</v>
      </c>
      <c r="I10" s="46">
        <v>45.399000000000001</v>
      </c>
      <c r="J10" s="46">
        <v>41.098999999999997</v>
      </c>
      <c r="K10" s="64">
        <v>39.631999999999998</v>
      </c>
      <c r="L10" s="64">
        <v>39.795999999999999</v>
      </c>
      <c r="M10" s="64">
        <v>40.185000000000002</v>
      </c>
      <c r="N10" s="64">
        <v>40.53</v>
      </c>
      <c r="O10" s="64">
        <v>41.689</v>
      </c>
      <c r="P10" s="64">
        <v>43.86</v>
      </c>
      <c r="Q10" s="64">
        <v>44.561999999999998</v>
      </c>
      <c r="R10" s="64">
        <v>46.901000000000003</v>
      </c>
      <c r="S10" s="64">
        <v>47.222999999999999</v>
      </c>
      <c r="T10" s="64">
        <v>48.387999999999998</v>
      </c>
      <c r="U10" s="64">
        <v>48.811</v>
      </c>
      <c r="V10" s="64">
        <v>50.197000000000003</v>
      </c>
      <c r="W10" s="64">
        <v>51.527999999999999</v>
      </c>
      <c r="X10" s="64">
        <v>52.076999999999998</v>
      </c>
      <c r="Y10" s="64">
        <v>53.152000000000001</v>
      </c>
      <c r="Z10" s="64">
        <v>54.061999999999998</v>
      </c>
      <c r="AA10" s="64">
        <v>54.718000000000004</v>
      </c>
      <c r="AB10" s="64">
        <v>56.645000000000003</v>
      </c>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row>
    <row r="11" spans="1:148" ht="20.100000000000001" customHeight="1">
      <c r="B11" s="63"/>
      <c r="F11" s="28" t="s">
        <v>395</v>
      </c>
      <c r="G11" s="47">
        <v>49.710999999999999</v>
      </c>
      <c r="H11" s="47">
        <v>51.768000000000001</v>
      </c>
      <c r="I11" s="46">
        <v>57.531999999999996</v>
      </c>
      <c r="J11" s="46">
        <v>56.942999999999998</v>
      </c>
      <c r="K11" s="64">
        <v>56.581000000000003</v>
      </c>
      <c r="L11" s="64">
        <v>53.573</v>
      </c>
      <c r="M11" s="64">
        <v>52.189</v>
      </c>
      <c r="N11" s="64">
        <v>52.616999999999997</v>
      </c>
      <c r="O11" s="64">
        <v>53.298000000000002</v>
      </c>
      <c r="P11" s="64">
        <v>55.542000000000002</v>
      </c>
      <c r="Q11" s="64">
        <v>56.122</v>
      </c>
      <c r="R11" s="64">
        <v>57.750999999999998</v>
      </c>
      <c r="S11" s="64">
        <v>60.375</v>
      </c>
      <c r="T11" s="64">
        <v>61.552999999999997</v>
      </c>
      <c r="U11" s="64">
        <v>63.936</v>
      </c>
      <c r="V11" s="64">
        <v>65.495000000000005</v>
      </c>
      <c r="W11" s="64">
        <v>66.123999999999995</v>
      </c>
      <c r="X11" s="64">
        <v>65.521000000000001</v>
      </c>
      <c r="Y11" s="64">
        <v>68.623000000000005</v>
      </c>
      <c r="Z11" s="64">
        <v>70.064999999999998</v>
      </c>
      <c r="AA11" s="64">
        <v>72.706999999999994</v>
      </c>
      <c r="AB11" s="64">
        <v>72.623999999999995</v>
      </c>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row>
    <row r="12" spans="1:148" ht="40.5" customHeight="1">
      <c r="B12" s="63"/>
      <c r="F12" s="65" t="s">
        <v>429</v>
      </c>
      <c r="G12" s="47">
        <v>136.29300000000001</v>
      </c>
      <c r="H12" s="47">
        <v>138.53100000000001</v>
      </c>
      <c r="I12" s="46">
        <v>144.99</v>
      </c>
      <c r="J12" s="46">
        <v>132.476</v>
      </c>
      <c r="K12" s="64">
        <v>127.24</v>
      </c>
      <c r="L12" s="64">
        <v>129.63499999999999</v>
      </c>
      <c r="M12" s="64">
        <v>128.376</v>
      </c>
      <c r="N12" s="64">
        <v>125.786</v>
      </c>
      <c r="O12" s="64">
        <v>132.00200000000001</v>
      </c>
      <c r="P12" s="64">
        <v>135.386</v>
      </c>
      <c r="Q12" s="64">
        <v>137.43899999999999</v>
      </c>
      <c r="R12" s="64">
        <v>141.30500000000001</v>
      </c>
      <c r="S12" s="64">
        <v>149.732</v>
      </c>
      <c r="T12" s="64">
        <v>151.89699999999999</v>
      </c>
      <c r="U12" s="64">
        <v>157.24700000000001</v>
      </c>
      <c r="V12" s="64">
        <v>154.41300000000001</v>
      </c>
      <c r="W12" s="64">
        <v>160.45400000000001</v>
      </c>
      <c r="X12" s="64">
        <v>167.36</v>
      </c>
      <c r="Y12" s="64">
        <v>170.92099999999999</v>
      </c>
      <c r="Z12" s="64">
        <v>171.43700000000001</v>
      </c>
      <c r="AA12" s="64">
        <v>176.816</v>
      </c>
      <c r="AB12" s="64">
        <v>181.232</v>
      </c>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row>
    <row r="13" spans="1:148" ht="20.100000000000001" customHeight="1">
      <c r="B13" s="63"/>
      <c r="F13" s="28" t="s">
        <v>430</v>
      </c>
      <c r="G13" s="47">
        <v>98.426000000000002</v>
      </c>
      <c r="H13" s="47">
        <v>105.848</v>
      </c>
      <c r="I13" s="46">
        <v>115.881</v>
      </c>
      <c r="J13" s="46">
        <v>114.74299999999999</v>
      </c>
      <c r="K13" s="64">
        <v>110.242</v>
      </c>
      <c r="L13" s="64">
        <v>107.812</v>
      </c>
      <c r="M13" s="64">
        <v>113.601</v>
      </c>
      <c r="N13" s="64">
        <v>118.214</v>
      </c>
      <c r="O13" s="64">
        <v>120.26600000000001</v>
      </c>
      <c r="P13" s="64">
        <v>127.236</v>
      </c>
      <c r="Q13" s="64">
        <v>134.09299999999999</v>
      </c>
      <c r="R13" s="64">
        <v>147.01599999999999</v>
      </c>
      <c r="S13" s="64">
        <v>155.244</v>
      </c>
      <c r="T13" s="64">
        <v>155.52799999999999</v>
      </c>
      <c r="U13" s="64">
        <v>158.58199999999999</v>
      </c>
      <c r="V13" s="64">
        <v>161.32599999999999</v>
      </c>
      <c r="W13" s="64">
        <v>168.81</v>
      </c>
      <c r="X13" s="64">
        <v>173.38200000000001</v>
      </c>
      <c r="Y13" s="64">
        <v>177.453</v>
      </c>
      <c r="Z13" s="64">
        <v>180.30500000000001</v>
      </c>
      <c r="AA13" s="64">
        <v>188.81299999999999</v>
      </c>
      <c r="AB13" s="64">
        <v>195.01400000000001</v>
      </c>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row>
    <row r="14" spans="1:148" ht="20.100000000000001" customHeight="1">
      <c r="B14" s="63"/>
      <c r="F14" s="28" t="s">
        <v>269</v>
      </c>
      <c r="G14" s="47">
        <v>482.17500000000001</v>
      </c>
      <c r="H14" s="47">
        <v>489.89800000000002</v>
      </c>
      <c r="I14" s="46">
        <v>505.86700000000002</v>
      </c>
      <c r="J14" s="46">
        <v>504.45699999999999</v>
      </c>
      <c r="K14" s="64">
        <v>502.28500000000003</v>
      </c>
      <c r="L14" s="64">
        <v>500.358</v>
      </c>
      <c r="M14" s="64">
        <v>389.09100000000001</v>
      </c>
      <c r="N14" s="64">
        <v>392.22800000000001</v>
      </c>
      <c r="O14" s="64">
        <v>399.053</v>
      </c>
      <c r="P14" s="64">
        <v>408.72399999999999</v>
      </c>
      <c r="Q14" s="64">
        <v>415.13900000000001</v>
      </c>
      <c r="R14" s="64">
        <v>423.327</v>
      </c>
      <c r="S14" s="64">
        <v>433.78699999999998</v>
      </c>
      <c r="T14" s="64">
        <v>444.55599999999998</v>
      </c>
      <c r="U14" s="64">
        <v>447.322</v>
      </c>
      <c r="V14" s="64">
        <v>456.67500000000001</v>
      </c>
      <c r="W14" s="64">
        <v>461.334</v>
      </c>
      <c r="X14" s="64">
        <v>465.02699999999999</v>
      </c>
      <c r="Y14" s="64">
        <v>471.07900000000001</v>
      </c>
      <c r="Z14" s="64">
        <v>481.613</v>
      </c>
      <c r="AA14" s="64">
        <v>486.05399999999997</v>
      </c>
      <c r="AB14" s="64">
        <v>499.48</v>
      </c>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row>
    <row r="15" spans="1:148" ht="28.15" customHeight="1">
      <c r="B15" s="63"/>
      <c r="F15" s="28" t="s">
        <v>407</v>
      </c>
      <c r="G15" s="66">
        <v>912.58600000000001</v>
      </c>
      <c r="H15" s="66">
        <v>932.40599999999995</v>
      </c>
      <c r="I15" s="46">
        <v>979.86199999999997</v>
      </c>
      <c r="J15" s="46">
        <v>963.33199999999999</v>
      </c>
      <c r="K15" s="55">
        <v>946.67600000000004</v>
      </c>
      <c r="L15" s="55">
        <v>939.38300000000004</v>
      </c>
      <c r="M15" s="55">
        <v>835.99099999999999</v>
      </c>
      <c r="N15" s="55">
        <v>846.16399999999999</v>
      </c>
      <c r="O15" s="55">
        <v>863.41700000000003</v>
      </c>
      <c r="P15" s="55">
        <v>885.85500000000002</v>
      </c>
      <c r="Q15" s="55">
        <v>906.49400000000003</v>
      </c>
      <c r="R15" s="55">
        <v>943.66499999999996</v>
      </c>
      <c r="S15" s="55">
        <v>976.04300000000001</v>
      </c>
      <c r="T15" s="55">
        <v>991.221</v>
      </c>
      <c r="U15" s="55">
        <v>1007.232</v>
      </c>
      <c r="V15" s="55">
        <v>1029.963</v>
      </c>
      <c r="W15" s="55">
        <v>1048.7280000000001</v>
      </c>
      <c r="X15" s="55">
        <v>1064.0429999999999</v>
      </c>
      <c r="Y15" s="55">
        <v>1086.5450000000001</v>
      </c>
      <c r="Z15" s="55">
        <v>1110.4659999999999</v>
      </c>
      <c r="AA15" s="55">
        <v>1135.434</v>
      </c>
      <c r="AB15" s="55">
        <v>1162.8989999999999</v>
      </c>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row>
    <row r="16" spans="1:148" ht="10.15" customHeight="1">
      <c r="F16" s="67"/>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row>
    <row r="17" spans="6:6" ht="10.15" customHeight="1"/>
    <row r="18" spans="6:6" ht="18" customHeight="1">
      <c r="F18" s="42"/>
    </row>
    <row r="19" spans="6:6" ht="18" customHeight="1">
      <c r="F19" s="25" t="s">
        <v>431</v>
      </c>
    </row>
    <row r="20" spans="6:6" ht="18" customHeight="1">
      <c r="F20" s="25" t="s">
        <v>432</v>
      </c>
    </row>
    <row r="22" spans="6:6" ht="18" customHeight="1">
      <c r="F22" s="68"/>
    </row>
    <row r="32" spans="6:6" ht="18" customHeight="1">
      <c r="F32" s="48"/>
    </row>
  </sheetData>
  <hyperlinks>
    <hyperlink ref="H1" location="Contents!A1" display="Back to Table of Contents" xr:uid="{A03752F7-DA71-4AA4-A179-E2D5B3A1534A}"/>
  </hyperlinks>
  <pageMargins left="0" right="0" top="0" bottom="0" header="0" footer="0"/>
  <pageSetup paperSize="9" scale="1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9388-7A08-466B-8907-FF4F742B1D0F}">
  <sheetPr>
    <pageSetUpPr fitToPage="1"/>
  </sheetPr>
  <dimension ref="A1:KZ33"/>
  <sheetViews>
    <sheetView zoomScale="80" zoomScaleNormal="80" workbookViewId="0">
      <pane xSplit="6" ySplit="7" topLeftCell="EJ15" activePane="bottomRight" state="frozen"/>
      <selection pane="topRight" activeCell="F17" sqref="F17"/>
      <selection pane="bottomLeft" activeCell="F17" sqref="F17"/>
      <selection pane="bottomRight" activeCell="EP17" sqref="EP17"/>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168" width="14.42578125" style="24" customWidth="1"/>
    <col min="169" max="16384" width="10.28515625" style="24"/>
  </cols>
  <sheetData>
    <row r="1" spans="1:312"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row>
    <row r="2" spans="1:312" ht="18" customHeight="1">
      <c r="A2" s="45"/>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row>
    <row r="3" spans="1:312" ht="18" customHeight="1">
      <c r="F3" s="28"/>
      <c r="G3" s="108">
        <v>1990</v>
      </c>
      <c r="H3" s="108">
        <f>IF(G4=12,G3+1,G3)</f>
        <v>1990</v>
      </c>
      <c r="I3" s="108">
        <f t="shared" ref="I3:BT3" si="0">IF(H4=12,H3+1,H3)</f>
        <v>1990</v>
      </c>
      <c r="J3" s="108">
        <f t="shared" si="0"/>
        <v>1990</v>
      </c>
      <c r="K3" s="108">
        <f t="shared" si="0"/>
        <v>1991</v>
      </c>
      <c r="L3" s="108">
        <f t="shared" si="0"/>
        <v>1991</v>
      </c>
      <c r="M3" s="108">
        <f t="shared" si="0"/>
        <v>1991</v>
      </c>
      <c r="N3" s="108">
        <f t="shared" si="0"/>
        <v>1991</v>
      </c>
      <c r="O3" s="108">
        <f t="shared" si="0"/>
        <v>1992</v>
      </c>
      <c r="P3" s="108">
        <f t="shared" si="0"/>
        <v>1992</v>
      </c>
      <c r="Q3" s="108">
        <f t="shared" si="0"/>
        <v>1992</v>
      </c>
      <c r="R3" s="108">
        <f t="shared" si="0"/>
        <v>1992</v>
      </c>
      <c r="S3" s="108">
        <f t="shared" si="0"/>
        <v>1993</v>
      </c>
      <c r="T3" s="108">
        <f t="shared" si="0"/>
        <v>1993</v>
      </c>
      <c r="U3" s="108">
        <f t="shared" si="0"/>
        <v>1993</v>
      </c>
      <c r="V3" s="108">
        <f t="shared" si="0"/>
        <v>1993</v>
      </c>
      <c r="W3" s="108">
        <f t="shared" si="0"/>
        <v>1994</v>
      </c>
      <c r="X3" s="108">
        <f t="shared" si="0"/>
        <v>1994</v>
      </c>
      <c r="Y3" s="108">
        <f t="shared" si="0"/>
        <v>1994</v>
      </c>
      <c r="Z3" s="108">
        <f t="shared" si="0"/>
        <v>1994</v>
      </c>
      <c r="AA3" s="108">
        <f t="shared" si="0"/>
        <v>1995</v>
      </c>
      <c r="AB3" s="108">
        <f t="shared" si="0"/>
        <v>1995</v>
      </c>
      <c r="AC3" s="108">
        <f t="shared" si="0"/>
        <v>1995</v>
      </c>
      <c r="AD3" s="108">
        <f t="shared" si="0"/>
        <v>1995</v>
      </c>
      <c r="AE3" s="108">
        <f t="shared" si="0"/>
        <v>1996</v>
      </c>
      <c r="AF3" s="108">
        <f t="shared" si="0"/>
        <v>1996</v>
      </c>
      <c r="AG3" s="108">
        <f t="shared" si="0"/>
        <v>1996</v>
      </c>
      <c r="AH3" s="108">
        <f t="shared" si="0"/>
        <v>1996</v>
      </c>
      <c r="AI3" s="108">
        <f t="shared" si="0"/>
        <v>1997</v>
      </c>
      <c r="AJ3" s="108">
        <f t="shared" si="0"/>
        <v>1997</v>
      </c>
      <c r="AK3" s="108">
        <f t="shared" si="0"/>
        <v>1997</v>
      </c>
      <c r="AL3" s="108">
        <f t="shared" si="0"/>
        <v>1997</v>
      </c>
      <c r="AM3" s="108">
        <f t="shared" si="0"/>
        <v>1998</v>
      </c>
      <c r="AN3" s="108">
        <f t="shared" si="0"/>
        <v>1998</v>
      </c>
      <c r="AO3" s="108">
        <f t="shared" si="0"/>
        <v>1998</v>
      </c>
      <c r="AP3" s="108">
        <f t="shared" si="0"/>
        <v>1998</v>
      </c>
      <c r="AQ3" s="108">
        <f t="shared" si="0"/>
        <v>1999</v>
      </c>
      <c r="AR3" s="108">
        <f t="shared" si="0"/>
        <v>1999</v>
      </c>
      <c r="AS3" s="108">
        <f t="shared" si="0"/>
        <v>1999</v>
      </c>
      <c r="AT3" s="108">
        <f t="shared" si="0"/>
        <v>1999</v>
      </c>
      <c r="AU3" s="108">
        <f t="shared" si="0"/>
        <v>2000</v>
      </c>
      <c r="AV3" s="108">
        <f t="shared" si="0"/>
        <v>2000</v>
      </c>
      <c r="AW3" s="108">
        <f t="shared" si="0"/>
        <v>2000</v>
      </c>
      <c r="AX3" s="108">
        <f t="shared" si="0"/>
        <v>2000</v>
      </c>
      <c r="AY3" s="108">
        <f t="shared" si="0"/>
        <v>2001</v>
      </c>
      <c r="AZ3" s="108">
        <f t="shared" si="0"/>
        <v>2001</v>
      </c>
      <c r="BA3" s="108">
        <f t="shared" si="0"/>
        <v>2001</v>
      </c>
      <c r="BB3" s="108">
        <f t="shared" si="0"/>
        <v>2001</v>
      </c>
      <c r="BC3" s="108">
        <f t="shared" si="0"/>
        <v>2002</v>
      </c>
      <c r="BD3" s="108">
        <f t="shared" si="0"/>
        <v>2002</v>
      </c>
      <c r="BE3" s="108">
        <f t="shared" si="0"/>
        <v>2002</v>
      </c>
      <c r="BF3" s="108">
        <f t="shared" si="0"/>
        <v>2002</v>
      </c>
      <c r="BG3" s="108">
        <f t="shared" si="0"/>
        <v>2003</v>
      </c>
      <c r="BH3" s="108">
        <f t="shared" si="0"/>
        <v>2003</v>
      </c>
      <c r="BI3" s="108">
        <f t="shared" si="0"/>
        <v>2003</v>
      </c>
      <c r="BJ3" s="108">
        <f t="shared" si="0"/>
        <v>2003</v>
      </c>
      <c r="BK3" s="108">
        <f t="shared" si="0"/>
        <v>2004</v>
      </c>
      <c r="BL3" s="108">
        <f t="shared" si="0"/>
        <v>2004</v>
      </c>
      <c r="BM3" s="108">
        <f t="shared" si="0"/>
        <v>2004</v>
      </c>
      <c r="BN3" s="108">
        <f t="shared" si="0"/>
        <v>2004</v>
      </c>
      <c r="BO3" s="108">
        <f t="shared" si="0"/>
        <v>2005</v>
      </c>
      <c r="BP3" s="108">
        <f t="shared" si="0"/>
        <v>2005</v>
      </c>
      <c r="BQ3" s="108">
        <f t="shared" si="0"/>
        <v>2005</v>
      </c>
      <c r="BR3" s="108">
        <f t="shared" si="0"/>
        <v>2005</v>
      </c>
      <c r="BS3" s="108">
        <f t="shared" si="0"/>
        <v>2006</v>
      </c>
      <c r="BT3" s="108">
        <f t="shared" si="0"/>
        <v>2006</v>
      </c>
      <c r="BU3" s="108">
        <f t="shared" ref="BU3:EF3" si="1">IF(BT4=12,BT3+1,BT3)</f>
        <v>2006</v>
      </c>
      <c r="BV3" s="108">
        <f t="shared" si="1"/>
        <v>2006</v>
      </c>
      <c r="BW3" s="108">
        <f t="shared" si="1"/>
        <v>2007</v>
      </c>
      <c r="BX3" s="108">
        <f t="shared" si="1"/>
        <v>2007</v>
      </c>
      <c r="BY3" s="108">
        <f t="shared" si="1"/>
        <v>2007</v>
      </c>
      <c r="BZ3" s="108">
        <f t="shared" si="1"/>
        <v>2007</v>
      </c>
      <c r="CA3" s="108">
        <f t="shared" si="1"/>
        <v>2008</v>
      </c>
      <c r="CB3" s="108">
        <f t="shared" si="1"/>
        <v>2008</v>
      </c>
      <c r="CC3" s="108">
        <f t="shared" si="1"/>
        <v>2008</v>
      </c>
      <c r="CD3" s="108">
        <f t="shared" si="1"/>
        <v>2008</v>
      </c>
      <c r="CE3" s="108">
        <f t="shared" si="1"/>
        <v>2009</v>
      </c>
      <c r="CF3" s="108">
        <f t="shared" si="1"/>
        <v>2009</v>
      </c>
      <c r="CG3" s="108">
        <f t="shared" si="1"/>
        <v>2009</v>
      </c>
      <c r="CH3" s="108">
        <f t="shared" si="1"/>
        <v>2009</v>
      </c>
      <c r="CI3" s="108">
        <f t="shared" si="1"/>
        <v>2010</v>
      </c>
      <c r="CJ3" s="108">
        <f t="shared" si="1"/>
        <v>2010</v>
      </c>
      <c r="CK3" s="108">
        <f t="shared" si="1"/>
        <v>2010</v>
      </c>
      <c r="CL3" s="108">
        <f t="shared" si="1"/>
        <v>2010</v>
      </c>
      <c r="CM3" s="108">
        <f t="shared" si="1"/>
        <v>2011</v>
      </c>
      <c r="CN3" s="108">
        <f t="shared" si="1"/>
        <v>2011</v>
      </c>
      <c r="CO3" s="108">
        <f t="shared" si="1"/>
        <v>2011</v>
      </c>
      <c r="CP3" s="108">
        <f t="shared" si="1"/>
        <v>2011</v>
      </c>
      <c r="CQ3" s="108">
        <f t="shared" si="1"/>
        <v>2012</v>
      </c>
      <c r="CR3" s="108">
        <f t="shared" si="1"/>
        <v>2012</v>
      </c>
      <c r="CS3" s="108">
        <f t="shared" si="1"/>
        <v>2012</v>
      </c>
      <c r="CT3" s="108">
        <f t="shared" si="1"/>
        <v>2012</v>
      </c>
      <c r="CU3" s="108">
        <f t="shared" si="1"/>
        <v>2013</v>
      </c>
      <c r="CV3" s="108">
        <f t="shared" si="1"/>
        <v>2013</v>
      </c>
      <c r="CW3" s="108">
        <f t="shared" si="1"/>
        <v>2013</v>
      </c>
      <c r="CX3" s="108">
        <f t="shared" si="1"/>
        <v>2013</v>
      </c>
      <c r="CY3" s="108">
        <f t="shared" si="1"/>
        <v>2014</v>
      </c>
      <c r="CZ3" s="108">
        <f t="shared" si="1"/>
        <v>2014</v>
      </c>
      <c r="DA3" s="108">
        <f t="shared" si="1"/>
        <v>2014</v>
      </c>
      <c r="DB3" s="108">
        <f t="shared" si="1"/>
        <v>2014</v>
      </c>
      <c r="DC3" s="108">
        <f t="shared" si="1"/>
        <v>2015</v>
      </c>
      <c r="DD3" s="108">
        <f t="shared" si="1"/>
        <v>2015</v>
      </c>
      <c r="DE3" s="108">
        <f t="shared" si="1"/>
        <v>2015</v>
      </c>
      <c r="DF3" s="108">
        <f t="shared" si="1"/>
        <v>2015</v>
      </c>
      <c r="DG3" s="108">
        <f t="shared" si="1"/>
        <v>2016</v>
      </c>
      <c r="DH3" s="108">
        <f t="shared" si="1"/>
        <v>2016</v>
      </c>
      <c r="DI3" s="108">
        <f t="shared" si="1"/>
        <v>2016</v>
      </c>
      <c r="DJ3" s="108">
        <f t="shared" si="1"/>
        <v>2016</v>
      </c>
      <c r="DK3" s="108">
        <f t="shared" si="1"/>
        <v>2017</v>
      </c>
      <c r="DL3" s="108">
        <f t="shared" si="1"/>
        <v>2017</v>
      </c>
      <c r="DM3" s="108">
        <f t="shared" si="1"/>
        <v>2017</v>
      </c>
      <c r="DN3" s="108">
        <f t="shared" si="1"/>
        <v>2017</v>
      </c>
      <c r="DO3" s="108">
        <f t="shared" si="1"/>
        <v>2018</v>
      </c>
      <c r="DP3" s="108">
        <f t="shared" si="1"/>
        <v>2018</v>
      </c>
      <c r="DQ3" s="108">
        <f t="shared" si="1"/>
        <v>2018</v>
      </c>
      <c r="DR3" s="108">
        <f t="shared" si="1"/>
        <v>2018</v>
      </c>
      <c r="DS3" s="108">
        <f t="shared" si="1"/>
        <v>2019</v>
      </c>
      <c r="DT3" s="108">
        <f t="shared" si="1"/>
        <v>2019</v>
      </c>
      <c r="DU3" s="108">
        <f t="shared" si="1"/>
        <v>2019</v>
      </c>
      <c r="DV3" s="108">
        <f t="shared" si="1"/>
        <v>2019</v>
      </c>
      <c r="DW3" s="108">
        <f t="shared" si="1"/>
        <v>2020</v>
      </c>
      <c r="DX3" s="108">
        <f t="shared" si="1"/>
        <v>2020</v>
      </c>
      <c r="DY3" s="108">
        <f t="shared" si="1"/>
        <v>2020</v>
      </c>
      <c r="DZ3" s="108">
        <f t="shared" si="1"/>
        <v>2020</v>
      </c>
      <c r="EA3" s="108">
        <f t="shared" si="1"/>
        <v>2021</v>
      </c>
      <c r="EB3" s="108">
        <f t="shared" si="1"/>
        <v>2021</v>
      </c>
      <c r="EC3" s="108">
        <f t="shared" si="1"/>
        <v>2021</v>
      </c>
      <c r="ED3" s="108">
        <f t="shared" si="1"/>
        <v>2021</v>
      </c>
      <c r="EE3" s="108">
        <f t="shared" si="1"/>
        <v>2022</v>
      </c>
      <c r="EF3" s="108">
        <f t="shared" si="1"/>
        <v>2022</v>
      </c>
      <c r="EG3" s="108">
        <f t="shared" ref="EG3" si="2">IF(EF4=12,EF3+1,EF3)</f>
        <v>2022</v>
      </c>
      <c r="EH3" s="108">
        <f t="shared" ref="EH3" si="3">IF(EG4=12,EG3+1,EG3)</f>
        <v>2022</v>
      </c>
      <c r="EI3" s="108">
        <f t="shared" ref="EI3" si="4">IF(EH4=12,EH3+1,EH3)</f>
        <v>2023</v>
      </c>
      <c r="EJ3" s="108">
        <f t="shared" ref="EJ3" si="5">IF(EI4=12,EI3+1,EI3)</f>
        <v>2023</v>
      </c>
      <c r="EK3" s="108">
        <f t="shared" ref="EK3" si="6">IF(EJ4=12,EJ3+1,EJ3)</f>
        <v>2023</v>
      </c>
      <c r="EL3" s="108">
        <f t="shared" ref="EL3" si="7">IF(EK4=12,EK3+1,EK3)</f>
        <v>2023</v>
      </c>
      <c r="EM3" s="108">
        <f t="shared" ref="EM3" si="8">IF(EL4=12,EL3+1,EL3)</f>
        <v>2024</v>
      </c>
      <c r="EN3" s="108">
        <f t="shared" ref="EN3" si="9">IF(EM4=12,EM3+1,EM3)</f>
        <v>2024</v>
      </c>
      <c r="EO3" s="108">
        <f t="shared" ref="EO3" si="10">IF(EN4=12,EN3+1,EN3)</f>
        <v>2024</v>
      </c>
      <c r="EP3" s="108">
        <f t="shared" ref="EP3" si="11">IF(EO4=12,EO3+1,EO3)</f>
        <v>2024</v>
      </c>
      <c r="EQ3" s="26"/>
      <c r="ER3" s="26"/>
      <c r="ES3" s="26"/>
      <c r="ET3" s="26"/>
      <c r="EU3" s="26"/>
      <c r="EV3" s="26"/>
      <c r="EW3" s="26"/>
      <c r="EX3" s="26"/>
      <c r="EY3" s="26"/>
      <c r="EZ3" s="26"/>
      <c r="FA3" s="26"/>
      <c r="FB3" s="26"/>
      <c r="FC3" s="26"/>
      <c r="FD3" s="26"/>
      <c r="FE3" s="26"/>
      <c r="FF3" s="26"/>
      <c r="FG3" s="26"/>
      <c r="FH3" s="26"/>
      <c r="FI3" s="26"/>
      <c r="FJ3" s="26"/>
      <c r="FK3" s="26"/>
      <c r="FL3" s="26"/>
    </row>
    <row r="4" spans="1:312" ht="18" customHeight="1">
      <c r="F4" s="28"/>
      <c r="G4" s="108">
        <v>3</v>
      </c>
      <c r="H4" s="108">
        <f>IF(G4=12,3,G4+3)</f>
        <v>6</v>
      </c>
      <c r="I4" s="108">
        <f t="shared" ref="I4:BT4" si="12">IF(H4=12,3,H4+3)</f>
        <v>9</v>
      </c>
      <c r="J4" s="108">
        <f t="shared" si="12"/>
        <v>12</v>
      </c>
      <c r="K4" s="108">
        <f t="shared" si="12"/>
        <v>3</v>
      </c>
      <c r="L4" s="108">
        <f t="shared" si="12"/>
        <v>6</v>
      </c>
      <c r="M4" s="108">
        <f t="shared" si="12"/>
        <v>9</v>
      </c>
      <c r="N4" s="108">
        <f t="shared" si="12"/>
        <v>12</v>
      </c>
      <c r="O4" s="108">
        <f t="shared" si="12"/>
        <v>3</v>
      </c>
      <c r="P4" s="108">
        <f t="shared" si="12"/>
        <v>6</v>
      </c>
      <c r="Q4" s="108">
        <f t="shared" si="12"/>
        <v>9</v>
      </c>
      <c r="R4" s="108">
        <f t="shared" si="12"/>
        <v>12</v>
      </c>
      <c r="S4" s="108">
        <f t="shared" si="12"/>
        <v>3</v>
      </c>
      <c r="T4" s="108">
        <f t="shared" si="12"/>
        <v>6</v>
      </c>
      <c r="U4" s="108">
        <f t="shared" si="12"/>
        <v>9</v>
      </c>
      <c r="V4" s="108">
        <f t="shared" si="12"/>
        <v>12</v>
      </c>
      <c r="W4" s="108">
        <f t="shared" si="12"/>
        <v>3</v>
      </c>
      <c r="X4" s="108">
        <f t="shared" si="12"/>
        <v>6</v>
      </c>
      <c r="Y4" s="108">
        <f t="shared" si="12"/>
        <v>9</v>
      </c>
      <c r="Z4" s="108">
        <f t="shared" si="12"/>
        <v>12</v>
      </c>
      <c r="AA4" s="108">
        <f t="shared" si="12"/>
        <v>3</v>
      </c>
      <c r="AB4" s="108">
        <f t="shared" si="12"/>
        <v>6</v>
      </c>
      <c r="AC4" s="108">
        <f t="shared" si="12"/>
        <v>9</v>
      </c>
      <c r="AD4" s="108">
        <f t="shared" si="12"/>
        <v>12</v>
      </c>
      <c r="AE4" s="108">
        <f t="shared" si="12"/>
        <v>3</v>
      </c>
      <c r="AF4" s="108">
        <f t="shared" si="12"/>
        <v>6</v>
      </c>
      <c r="AG4" s="108">
        <f t="shared" si="12"/>
        <v>9</v>
      </c>
      <c r="AH4" s="108">
        <f t="shared" si="12"/>
        <v>12</v>
      </c>
      <c r="AI4" s="108">
        <f t="shared" si="12"/>
        <v>3</v>
      </c>
      <c r="AJ4" s="108">
        <f t="shared" si="12"/>
        <v>6</v>
      </c>
      <c r="AK4" s="108">
        <f t="shared" si="12"/>
        <v>9</v>
      </c>
      <c r="AL4" s="108">
        <f t="shared" si="12"/>
        <v>12</v>
      </c>
      <c r="AM4" s="108">
        <f t="shared" si="12"/>
        <v>3</v>
      </c>
      <c r="AN4" s="108">
        <f t="shared" si="12"/>
        <v>6</v>
      </c>
      <c r="AO4" s="108">
        <f t="shared" si="12"/>
        <v>9</v>
      </c>
      <c r="AP4" s="108">
        <f t="shared" si="12"/>
        <v>12</v>
      </c>
      <c r="AQ4" s="108">
        <f t="shared" si="12"/>
        <v>3</v>
      </c>
      <c r="AR4" s="108">
        <f t="shared" si="12"/>
        <v>6</v>
      </c>
      <c r="AS4" s="108">
        <f t="shared" si="12"/>
        <v>9</v>
      </c>
      <c r="AT4" s="108">
        <f t="shared" si="12"/>
        <v>12</v>
      </c>
      <c r="AU4" s="108">
        <f t="shared" si="12"/>
        <v>3</v>
      </c>
      <c r="AV4" s="108">
        <f t="shared" si="12"/>
        <v>6</v>
      </c>
      <c r="AW4" s="108">
        <f t="shared" si="12"/>
        <v>9</v>
      </c>
      <c r="AX4" s="108">
        <f t="shared" si="12"/>
        <v>12</v>
      </c>
      <c r="AY4" s="108">
        <f t="shared" si="12"/>
        <v>3</v>
      </c>
      <c r="AZ4" s="108">
        <f t="shared" si="12"/>
        <v>6</v>
      </c>
      <c r="BA4" s="108">
        <f t="shared" si="12"/>
        <v>9</v>
      </c>
      <c r="BB4" s="108">
        <f t="shared" si="12"/>
        <v>12</v>
      </c>
      <c r="BC4" s="108">
        <f t="shared" si="12"/>
        <v>3</v>
      </c>
      <c r="BD4" s="108">
        <f t="shared" si="12"/>
        <v>6</v>
      </c>
      <c r="BE4" s="108">
        <f t="shared" si="12"/>
        <v>9</v>
      </c>
      <c r="BF4" s="108">
        <f t="shared" si="12"/>
        <v>12</v>
      </c>
      <c r="BG4" s="108">
        <f t="shared" si="12"/>
        <v>3</v>
      </c>
      <c r="BH4" s="108">
        <f t="shared" si="12"/>
        <v>6</v>
      </c>
      <c r="BI4" s="108">
        <f t="shared" si="12"/>
        <v>9</v>
      </c>
      <c r="BJ4" s="108">
        <f t="shared" si="12"/>
        <v>12</v>
      </c>
      <c r="BK4" s="108">
        <f t="shared" si="12"/>
        <v>3</v>
      </c>
      <c r="BL4" s="108">
        <f t="shared" si="12"/>
        <v>6</v>
      </c>
      <c r="BM4" s="108">
        <f t="shared" si="12"/>
        <v>9</v>
      </c>
      <c r="BN4" s="108">
        <f t="shared" si="12"/>
        <v>12</v>
      </c>
      <c r="BO4" s="108">
        <f t="shared" si="12"/>
        <v>3</v>
      </c>
      <c r="BP4" s="108">
        <f t="shared" si="12"/>
        <v>6</v>
      </c>
      <c r="BQ4" s="108">
        <f t="shared" si="12"/>
        <v>9</v>
      </c>
      <c r="BR4" s="108">
        <f t="shared" si="12"/>
        <v>12</v>
      </c>
      <c r="BS4" s="108">
        <f t="shared" si="12"/>
        <v>3</v>
      </c>
      <c r="BT4" s="108">
        <f t="shared" si="12"/>
        <v>6</v>
      </c>
      <c r="BU4" s="108">
        <f t="shared" ref="BU4:EF4" si="13">IF(BT4=12,3,BT4+3)</f>
        <v>9</v>
      </c>
      <c r="BV4" s="108">
        <f t="shared" si="13"/>
        <v>12</v>
      </c>
      <c r="BW4" s="108">
        <f t="shared" si="13"/>
        <v>3</v>
      </c>
      <c r="BX4" s="108">
        <f t="shared" si="13"/>
        <v>6</v>
      </c>
      <c r="BY4" s="108">
        <f t="shared" si="13"/>
        <v>9</v>
      </c>
      <c r="BZ4" s="108">
        <f t="shared" si="13"/>
        <v>12</v>
      </c>
      <c r="CA4" s="108">
        <f t="shared" si="13"/>
        <v>3</v>
      </c>
      <c r="CB4" s="108">
        <f t="shared" si="13"/>
        <v>6</v>
      </c>
      <c r="CC4" s="108">
        <f t="shared" si="13"/>
        <v>9</v>
      </c>
      <c r="CD4" s="108">
        <f t="shared" si="13"/>
        <v>12</v>
      </c>
      <c r="CE4" s="108">
        <f t="shared" si="13"/>
        <v>3</v>
      </c>
      <c r="CF4" s="108">
        <f t="shared" si="13"/>
        <v>6</v>
      </c>
      <c r="CG4" s="108">
        <f t="shared" si="13"/>
        <v>9</v>
      </c>
      <c r="CH4" s="108">
        <f t="shared" si="13"/>
        <v>12</v>
      </c>
      <c r="CI4" s="108">
        <f t="shared" si="13"/>
        <v>3</v>
      </c>
      <c r="CJ4" s="108">
        <f t="shared" si="13"/>
        <v>6</v>
      </c>
      <c r="CK4" s="108">
        <f t="shared" si="13"/>
        <v>9</v>
      </c>
      <c r="CL4" s="108">
        <f t="shared" si="13"/>
        <v>12</v>
      </c>
      <c r="CM4" s="108">
        <f t="shared" si="13"/>
        <v>3</v>
      </c>
      <c r="CN4" s="108">
        <f t="shared" si="13"/>
        <v>6</v>
      </c>
      <c r="CO4" s="108">
        <f t="shared" si="13"/>
        <v>9</v>
      </c>
      <c r="CP4" s="108">
        <f t="shared" si="13"/>
        <v>12</v>
      </c>
      <c r="CQ4" s="108">
        <f t="shared" si="13"/>
        <v>3</v>
      </c>
      <c r="CR4" s="108">
        <f t="shared" si="13"/>
        <v>6</v>
      </c>
      <c r="CS4" s="108">
        <f t="shared" si="13"/>
        <v>9</v>
      </c>
      <c r="CT4" s="108">
        <f t="shared" si="13"/>
        <v>12</v>
      </c>
      <c r="CU4" s="108">
        <f t="shared" si="13"/>
        <v>3</v>
      </c>
      <c r="CV4" s="108">
        <f t="shared" si="13"/>
        <v>6</v>
      </c>
      <c r="CW4" s="108">
        <f t="shared" si="13"/>
        <v>9</v>
      </c>
      <c r="CX4" s="108">
        <f t="shared" si="13"/>
        <v>12</v>
      </c>
      <c r="CY4" s="108">
        <f t="shared" si="13"/>
        <v>3</v>
      </c>
      <c r="CZ4" s="108">
        <f t="shared" si="13"/>
        <v>6</v>
      </c>
      <c r="DA4" s="108">
        <f t="shared" si="13"/>
        <v>9</v>
      </c>
      <c r="DB4" s="108">
        <f t="shared" si="13"/>
        <v>12</v>
      </c>
      <c r="DC4" s="108">
        <f t="shared" si="13"/>
        <v>3</v>
      </c>
      <c r="DD4" s="108">
        <f t="shared" si="13"/>
        <v>6</v>
      </c>
      <c r="DE4" s="108">
        <f t="shared" si="13"/>
        <v>9</v>
      </c>
      <c r="DF4" s="108">
        <f t="shared" si="13"/>
        <v>12</v>
      </c>
      <c r="DG4" s="108">
        <f t="shared" si="13"/>
        <v>3</v>
      </c>
      <c r="DH4" s="108">
        <f t="shared" si="13"/>
        <v>6</v>
      </c>
      <c r="DI4" s="108">
        <f t="shared" si="13"/>
        <v>9</v>
      </c>
      <c r="DJ4" s="108">
        <f t="shared" si="13"/>
        <v>12</v>
      </c>
      <c r="DK4" s="108">
        <f t="shared" si="13"/>
        <v>3</v>
      </c>
      <c r="DL4" s="108">
        <f t="shared" si="13"/>
        <v>6</v>
      </c>
      <c r="DM4" s="108">
        <f t="shared" si="13"/>
        <v>9</v>
      </c>
      <c r="DN4" s="108">
        <f t="shared" si="13"/>
        <v>12</v>
      </c>
      <c r="DO4" s="108">
        <f t="shared" si="13"/>
        <v>3</v>
      </c>
      <c r="DP4" s="108">
        <f t="shared" si="13"/>
        <v>6</v>
      </c>
      <c r="DQ4" s="108">
        <f t="shared" si="13"/>
        <v>9</v>
      </c>
      <c r="DR4" s="108">
        <f t="shared" si="13"/>
        <v>12</v>
      </c>
      <c r="DS4" s="108">
        <f t="shared" si="13"/>
        <v>3</v>
      </c>
      <c r="DT4" s="108">
        <f t="shared" si="13"/>
        <v>6</v>
      </c>
      <c r="DU4" s="108">
        <f t="shared" si="13"/>
        <v>9</v>
      </c>
      <c r="DV4" s="108">
        <f t="shared" si="13"/>
        <v>12</v>
      </c>
      <c r="DW4" s="108">
        <f t="shared" si="13"/>
        <v>3</v>
      </c>
      <c r="DX4" s="108">
        <f t="shared" si="13"/>
        <v>6</v>
      </c>
      <c r="DY4" s="108">
        <f t="shared" si="13"/>
        <v>9</v>
      </c>
      <c r="DZ4" s="108">
        <f t="shared" si="13"/>
        <v>12</v>
      </c>
      <c r="EA4" s="108">
        <f t="shared" si="13"/>
        <v>3</v>
      </c>
      <c r="EB4" s="108">
        <f t="shared" si="13"/>
        <v>6</v>
      </c>
      <c r="EC4" s="108">
        <f t="shared" si="13"/>
        <v>9</v>
      </c>
      <c r="ED4" s="108">
        <f t="shared" si="13"/>
        <v>12</v>
      </c>
      <c r="EE4" s="108">
        <f t="shared" si="13"/>
        <v>3</v>
      </c>
      <c r="EF4" s="108">
        <f t="shared" si="13"/>
        <v>6</v>
      </c>
      <c r="EG4" s="108">
        <f t="shared" ref="EG4" si="14">IF(EF4=12,3,EF4+3)</f>
        <v>9</v>
      </c>
      <c r="EH4" s="108">
        <f t="shared" ref="EH4" si="15">IF(EG4=12,3,EG4+3)</f>
        <v>12</v>
      </c>
      <c r="EI4" s="108">
        <f t="shared" ref="EI4" si="16">IF(EH4=12,3,EH4+3)</f>
        <v>3</v>
      </c>
      <c r="EJ4" s="108">
        <f t="shared" ref="EJ4" si="17">IF(EI4=12,3,EI4+3)</f>
        <v>6</v>
      </c>
      <c r="EK4" s="108">
        <f t="shared" ref="EK4" si="18">IF(EJ4=12,3,EJ4+3)</f>
        <v>9</v>
      </c>
      <c r="EL4" s="108">
        <f t="shared" ref="EL4" si="19">IF(EK4=12,3,EK4+3)</f>
        <v>12</v>
      </c>
      <c r="EM4" s="108">
        <f t="shared" ref="EM4" si="20">IF(EL4=12,3,EL4+3)</f>
        <v>3</v>
      </c>
      <c r="EN4" s="108">
        <f t="shared" ref="EN4" si="21">IF(EM4=12,3,EM4+3)</f>
        <v>6</v>
      </c>
      <c r="EO4" s="108">
        <f t="shared" ref="EO4" si="22">IF(EN4=12,3,EN4+3)</f>
        <v>9</v>
      </c>
      <c r="EP4" s="108">
        <f t="shared" ref="EP4" si="23">IF(EO4=12,3,EO4+3)</f>
        <v>12</v>
      </c>
      <c r="EQ4" s="26"/>
      <c r="ER4" s="26"/>
      <c r="ES4" s="26"/>
      <c r="ET4" s="26"/>
      <c r="EU4" s="26"/>
      <c r="EV4" s="26"/>
      <c r="EW4" s="26"/>
      <c r="EX4" s="26"/>
      <c r="EY4" s="26"/>
      <c r="EZ4" s="26"/>
      <c r="FA4" s="26"/>
      <c r="FB4" s="26"/>
      <c r="FC4" s="26"/>
      <c r="FD4" s="26"/>
      <c r="FE4" s="26"/>
      <c r="FF4" s="26"/>
      <c r="FG4" s="26"/>
      <c r="FH4" s="26"/>
      <c r="FI4" s="26"/>
      <c r="FJ4" s="26"/>
      <c r="FK4" s="26"/>
      <c r="FL4" s="26"/>
    </row>
    <row r="5" spans="1:312" ht="18" customHeight="1">
      <c r="F5" s="28"/>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row>
    <row r="6" spans="1:312" ht="82.5" customHeight="1">
      <c r="F6" s="30" t="s">
        <v>16</v>
      </c>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row>
    <row r="7" spans="1:312" ht="34.15" customHeight="1">
      <c r="F7" s="32" t="s">
        <v>200</v>
      </c>
      <c r="G7" s="58">
        <f t="shared" ref="G7:BR7" si="24">DATE(G3,G4,1)</f>
        <v>32933</v>
      </c>
      <c r="H7" s="58">
        <f t="shared" si="24"/>
        <v>33025</v>
      </c>
      <c r="I7" s="58">
        <f t="shared" si="24"/>
        <v>33117</v>
      </c>
      <c r="J7" s="58">
        <f t="shared" si="24"/>
        <v>33208</v>
      </c>
      <c r="K7" s="58">
        <f t="shared" si="24"/>
        <v>33298</v>
      </c>
      <c r="L7" s="58">
        <f t="shared" si="24"/>
        <v>33390</v>
      </c>
      <c r="M7" s="58">
        <f t="shared" si="24"/>
        <v>33482</v>
      </c>
      <c r="N7" s="58">
        <f t="shared" si="24"/>
        <v>33573</v>
      </c>
      <c r="O7" s="58">
        <f t="shared" si="24"/>
        <v>33664</v>
      </c>
      <c r="P7" s="58">
        <f t="shared" si="24"/>
        <v>33756</v>
      </c>
      <c r="Q7" s="58">
        <f t="shared" si="24"/>
        <v>33848</v>
      </c>
      <c r="R7" s="58">
        <f t="shared" si="24"/>
        <v>33939</v>
      </c>
      <c r="S7" s="58">
        <f t="shared" si="24"/>
        <v>34029</v>
      </c>
      <c r="T7" s="58">
        <f t="shared" si="24"/>
        <v>34121</v>
      </c>
      <c r="U7" s="58">
        <f t="shared" si="24"/>
        <v>34213</v>
      </c>
      <c r="V7" s="58">
        <f t="shared" si="24"/>
        <v>34304</v>
      </c>
      <c r="W7" s="58">
        <f t="shared" si="24"/>
        <v>34394</v>
      </c>
      <c r="X7" s="58">
        <f t="shared" si="24"/>
        <v>34486</v>
      </c>
      <c r="Y7" s="58">
        <f t="shared" si="24"/>
        <v>34578</v>
      </c>
      <c r="Z7" s="58">
        <f t="shared" si="24"/>
        <v>34669</v>
      </c>
      <c r="AA7" s="58">
        <f t="shared" si="24"/>
        <v>34759</v>
      </c>
      <c r="AB7" s="58">
        <f t="shared" si="24"/>
        <v>34851</v>
      </c>
      <c r="AC7" s="58">
        <f t="shared" si="24"/>
        <v>34943</v>
      </c>
      <c r="AD7" s="58">
        <f t="shared" si="24"/>
        <v>35034</v>
      </c>
      <c r="AE7" s="58">
        <f t="shared" si="24"/>
        <v>35125</v>
      </c>
      <c r="AF7" s="58">
        <f t="shared" si="24"/>
        <v>35217</v>
      </c>
      <c r="AG7" s="58">
        <f t="shared" si="24"/>
        <v>35309</v>
      </c>
      <c r="AH7" s="58">
        <f t="shared" si="24"/>
        <v>35400</v>
      </c>
      <c r="AI7" s="58">
        <f t="shared" si="24"/>
        <v>35490</v>
      </c>
      <c r="AJ7" s="58">
        <f t="shared" si="24"/>
        <v>35582</v>
      </c>
      <c r="AK7" s="58">
        <f t="shared" si="24"/>
        <v>35674</v>
      </c>
      <c r="AL7" s="58">
        <f t="shared" si="24"/>
        <v>35765</v>
      </c>
      <c r="AM7" s="58">
        <f t="shared" si="24"/>
        <v>35855</v>
      </c>
      <c r="AN7" s="58">
        <f t="shared" si="24"/>
        <v>35947</v>
      </c>
      <c r="AO7" s="58">
        <f t="shared" si="24"/>
        <v>36039</v>
      </c>
      <c r="AP7" s="58">
        <f t="shared" si="24"/>
        <v>36130</v>
      </c>
      <c r="AQ7" s="58">
        <f t="shared" si="24"/>
        <v>36220</v>
      </c>
      <c r="AR7" s="58">
        <f t="shared" si="24"/>
        <v>36312</v>
      </c>
      <c r="AS7" s="58">
        <f t="shared" si="24"/>
        <v>36404</v>
      </c>
      <c r="AT7" s="58">
        <f t="shared" si="24"/>
        <v>36495</v>
      </c>
      <c r="AU7" s="58">
        <f t="shared" si="24"/>
        <v>36586</v>
      </c>
      <c r="AV7" s="58">
        <f t="shared" si="24"/>
        <v>36678</v>
      </c>
      <c r="AW7" s="58">
        <f t="shared" si="24"/>
        <v>36770</v>
      </c>
      <c r="AX7" s="58">
        <f t="shared" si="24"/>
        <v>36861</v>
      </c>
      <c r="AY7" s="58">
        <f t="shared" si="24"/>
        <v>36951</v>
      </c>
      <c r="AZ7" s="58">
        <f t="shared" si="24"/>
        <v>37043</v>
      </c>
      <c r="BA7" s="58">
        <f t="shared" si="24"/>
        <v>37135</v>
      </c>
      <c r="BB7" s="58">
        <f t="shared" si="24"/>
        <v>37226</v>
      </c>
      <c r="BC7" s="58">
        <f t="shared" si="24"/>
        <v>37316</v>
      </c>
      <c r="BD7" s="58">
        <f t="shared" si="24"/>
        <v>37408</v>
      </c>
      <c r="BE7" s="58">
        <f t="shared" si="24"/>
        <v>37500</v>
      </c>
      <c r="BF7" s="58">
        <f t="shared" si="24"/>
        <v>37591</v>
      </c>
      <c r="BG7" s="58">
        <f t="shared" si="24"/>
        <v>37681</v>
      </c>
      <c r="BH7" s="58">
        <f t="shared" si="24"/>
        <v>37773</v>
      </c>
      <c r="BI7" s="58">
        <f t="shared" si="24"/>
        <v>37865</v>
      </c>
      <c r="BJ7" s="58">
        <f t="shared" si="24"/>
        <v>37956</v>
      </c>
      <c r="BK7" s="58">
        <f t="shared" si="24"/>
        <v>38047</v>
      </c>
      <c r="BL7" s="58">
        <f t="shared" si="24"/>
        <v>38139</v>
      </c>
      <c r="BM7" s="58">
        <f t="shared" si="24"/>
        <v>38231</v>
      </c>
      <c r="BN7" s="58">
        <f t="shared" si="24"/>
        <v>38322</v>
      </c>
      <c r="BO7" s="58">
        <f t="shared" si="24"/>
        <v>38412</v>
      </c>
      <c r="BP7" s="58">
        <f t="shared" si="24"/>
        <v>38504</v>
      </c>
      <c r="BQ7" s="58">
        <f t="shared" si="24"/>
        <v>38596</v>
      </c>
      <c r="BR7" s="58">
        <f t="shared" si="24"/>
        <v>38687</v>
      </c>
      <c r="BS7" s="58">
        <f t="shared" ref="BS7:DD7" si="25">DATE(BS3,BS4,1)</f>
        <v>38777</v>
      </c>
      <c r="BT7" s="58">
        <f t="shared" si="25"/>
        <v>38869</v>
      </c>
      <c r="BU7" s="58">
        <f t="shared" si="25"/>
        <v>38961</v>
      </c>
      <c r="BV7" s="58">
        <f t="shared" si="25"/>
        <v>39052</v>
      </c>
      <c r="BW7" s="58">
        <f t="shared" si="25"/>
        <v>39142</v>
      </c>
      <c r="BX7" s="58">
        <f t="shared" si="25"/>
        <v>39234</v>
      </c>
      <c r="BY7" s="58">
        <f t="shared" si="25"/>
        <v>39326</v>
      </c>
      <c r="BZ7" s="58">
        <f t="shared" si="25"/>
        <v>39417</v>
      </c>
      <c r="CA7" s="58">
        <f t="shared" si="25"/>
        <v>39508</v>
      </c>
      <c r="CB7" s="58">
        <f t="shared" si="25"/>
        <v>39600</v>
      </c>
      <c r="CC7" s="58">
        <f t="shared" si="25"/>
        <v>39692</v>
      </c>
      <c r="CD7" s="58">
        <f t="shared" si="25"/>
        <v>39783</v>
      </c>
      <c r="CE7" s="58">
        <f t="shared" si="25"/>
        <v>39873</v>
      </c>
      <c r="CF7" s="58">
        <f t="shared" si="25"/>
        <v>39965</v>
      </c>
      <c r="CG7" s="58">
        <f t="shared" si="25"/>
        <v>40057</v>
      </c>
      <c r="CH7" s="58">
        <f t="shared" si="25"/>
        <v>40148</v>
      </c>
      <c r="CI7" s="58">
        <f t="shared" si="25"/>
        <v>40238</v>
      </c>
      <c r="CJ7" s="58">
        <f t="shared" si="25"/>
        <v>40330</v>
      </c>
      <c r="CK7" s="58">
        <f t="shared" si="25"/>
        <v>40422</v>
      </c>
      <c r="CL7" s="58">
        <f t="shared" si="25"/>
        <v>40513</v>
      </c>
      <c r="CM7" s="58">
        <f t="shared" si="25"/>
        <v>40603</v>
      </c>
      <c r="CN7" s="58">
        <f t="shared" si="25"/>
        <v>40695</v>
      </c>
      <c r="CO7" s="58">
        <f t="shared" si="25"/>
        <v>40787</v>
      </c>
      <c r="CP7" s="58">
        <f t="shared" si="25"/>
        <v>40878</v>
      </c>
      <c r="CQ7" s="58">
        <f t="shared" si="25"/>
        <v>40969</v>
      </c>
      <c r="CR7" s="58">
        <f t="shared" si="25"/>
        <v>41061</v>
      </c>
      <c r="CS7" s="58">
        <f t="shared" si="25"/>
        <v>41153</v>
      </c>
      <c r="CT7" s="58">
        <f t="shared" si="25"/>
        <v>41244</v>
      </c>
      <c r="CU7" s="58">
        <f t="shared" si="25"/>
        <v>41334</v>
      </c>
      <c r="CV7" s="58">
        <f t="shared" si="25"/>
        <v>41426</v>
      </c>
      <c r="CW7" s="58">
        <f t="shared" si="25"/>
        <v>41518</v>
      </c>
      <c r="CX7" s="58">
        <f t="shared" si="25"/>
        <v>41609</v>
      </c>
      <c r="CY7" s="58">
        <f t="shared" si="25"/>
        <v>41699</v>
      </c>
      <c r="CZ7" s="58">
        <f t="shared" si="25"/>
        <v>41791</v>
      </c>
      <c r="DA7" s="58">
        <f t="shared" si="25"/>
        <v>41883</v>
      </c>
      <c r="DB7" s="58">
        <f t="shared" si="25"/>
        <v>41974</v>
      </c>
      <c r="DC7" s="58">
        <f t="shared" si="25"/>
        <v>42064</v>
      </c>
      <c r="DD7" s="58">
        <f t="shared" si="25"/>
        <v>42156</v>
      </c>
      <c r="DE7" s="58">
        <f>DATE(DE3,DE4,1)</f>
        <v>42248</v>
      </c>
      <c r="DF7" s="58">
        <f t="shared" ref="DF7:EP7" si="26">DATE(DF3,DF4,1)</f>
        <v>42339</v>
      </c>
      <c r="DG7" s="58">
        <f t="shared" si="26"/>
        <v>42430</v>
      </c>
      <c r="DH7" s="58">
        <f t="shared" si="26"/>
        <v>42522</v>
      </c>
      <c r="DI7" s="58">
        <f t="shared" si="26"/>
        <v>42614</v>
      </c>
      <c r="DJ7" s="58">
        <f t="shared" si="26"/>
        <v>42705</v>
      </c>
      <c r="DK7" s="58">
        <f t="shared" si="26"/>
        <v>42795</v>
      </c>
      <c r="DL7" s="58">
        <f t="shared" si="26"/>
        <v>42887</v>
      </c>
      <c r="DM7" s="58">
        <f t="shared" si="26"/>
        <v>42979</v>
      </c>
      <c r="DN7" s="58">
        <f t="shared" si="26"/>
        <v>43070</v>
      </c>
      <c r="DO7" s="58">
        <f t="shared" si="26"/>
        <v>43160</v>
      </c>
      <c r="DP7" s="58">
        <f t="shared" si="26"/>
        <v>43252</v>
      </c>
      <c r="DQ7" s="58">
        <f t="shared" si="26"/>
        <v>43344</v>
      </c>
      <c r="DR7" s="58">
        <f t="shared" si="26"/>
        <v>43435</v>
      </c>
      <c r="DS7" s="58">
        <f t="shared" si="26"/>
        <v>43525</v>
      </c>
      <c r="DT7" s="58">
        <f t="shared" si="26"/>
        <v>43617</v>
      </c>
      <c r="DU7" s="58">
        <f t="shared" si="26"/>
        <v>43709</v>
      </c>
      <c r="DV7" s="58">
        <f t="shared" si="26"/>
        <v>43800</v>
      </c>
      <c r="DW7" s="58">
        <f t="shared" si="26"/>
        <v>43891</v>
      </c>
      <c r="DX7" s="58">
        <f t="shared" si="26"/>
        <v>43983</v>
      </c>
      <c r="DY7" s="58">
        <f t="shared" si="26"/>
        <v>44075</v>
      </c>
      <c r="DZ7" s="58">
        <f t="shared" si="26"/>
        <v>44166</v>
      </c>
      <c r="EA7" s="58">
        <f t="shared" si="26"/>
        <v>44256</v>
      </c>
      <c r="EB7" s="58">
        <f t="shared" si="26"/>
        <v>44348</v>
      </c>
      <c r="EC7" s="58">
        <f t="shared" si="26"/>
        <v>44440</v>
      </c>
      <c r="ED7" s="58">
        <f t="shared" si="26"/>
        <v>44531</v>
      </c>
      <c r="EE7" s="58">
        <f t="shared" si="26"/>
        <v>44621</v>
      </c>
      <c r="EF7" s="58">
        <f t="shared" si="26"/>
        <v>44713</v>
      </c>
      <c r="EG7" s="58">
        <f t="shared" si="26"/>
        <v>44805</v>
      </c>
      <c r="EH7" s="58">
        <f t="shared" si="26"/>
        <v>44896</v>
      </c>
      <c r="EI7" s="58">
        <f t="shared" si="26"/>
        <v>44986</v>
      </c>
      <c r="EJ7" s="58">
        <f t="shared" si="26"/>
        <v>45078</v>
      </c>
      <c r="EK7" s="58">
        <f t="shared" si="26"/>
        <v>45170</v>
      </c>
      <c r="EL7" s="58">
        <f t="shared" si="26"/>
        <v>45261</v>
      </c>
      <c r="EM7" s="58">
        <f t="shared" si="26"/>
        <v>45352</v>
      </c>
      <c r="EN7" s="58">
        <f t="shared" si="26"/>
        <v>45444</v>
      </c>
      <c r="EO7" s="58">
        <f t="shared" si="26"/>
        <v>45536</v>
      </c>
      <c r="EP7" s="58">
        <f t="shared" si="26"/>
        <v>45627</v>
      </c>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row>
    <row r="8" spans="1:312" ht="28.15" customHeight="1">
      <c r="F8" s="35" t="s">
        <v>433</v>
      </c>
      <c r="G8" s="36"/>
      <c r="H8" s="36"/>
      <c r="I8" s="36"/>
      <c r="J8" s="36"/>
      <c r="K8" s="36"/>
      <c r="L8" s="36"/>
      <c r="M8" s="36"/>
    </row>
    <row r="9" spans="1:312" ht="28.15" customHeight="1">
      <c r="F9" s="28" t="s">
        <v>434</v>
      </c>
      <c r="G9" s="36"/>
      <c r="H9" s="36"/>
      <c r="I9" s="36"/>
      <c r="J9" s="36"/>
      <c r="K9" s="36"/>
      <c r="L9" s="36"/>
      <c r="M9" s="36"/>
    </row>
    <row r="10" spans="1:312" ht="20.100000000000001" customHeight="1">
      <c r="F10" s="37" t="s">
        <v>435</v>
      </c>
      <c r="G10" s="38">
        <v>428</v>
      </c>
      <c r="H10" s="38">
        <v>453</v>
      </c>
      <c r="I10" s="38">
        <v>486</v>
      </c>
      <c r="J10" s="38">
        <v>563</v>
      </c>
      <c r="K10" s="38">
        <v>555</v>
      </c>
      <c r="L10" s="38">
        <v>524</v>
      </c>
      <c r="M10" s="38">
        <v>521</v>
      </c>
      <c r="N10" s="38">
        <v>483</v>
      </c>
      <c r="O10" s="38">
        <v>474</v>
      </c>
      <c r="P10" s="38">
        <v>649</v>
      </c>
      <c r="Q10" s="38">
        <v>710</v>
      </c>
      <c r="R10" s="38">
        <v>683</v>
      </c>
      <c r="S10" s="38">
        <v>746</v>
      </c>
      <c r="T10" s="38">
        <v>810</v>
      </c>
      <c r="U10" s="38">
        <v>780</v>
      </c>
      <c r="V10" s="38">
        <v>864</v>
      </c>
      <c r="W10" s="38">
        <v>777</v>
      </c>
      <c r="X10" s="38">
        <v>701</v>
      </c>
      <c r="Y10" s="38">
        <v>739</v>
      </c>
      <c r="Z10" s="38">
        <v>894</v>
      </c>
      <c r="AA10" s="38">
        <v>958</v>
      </c>
      <c r="AB10" s="38">
        <v>834</v>
      </c>
      <c r="AC10" s="38">
        <v>865</v>
      </c>
      <c r="AD10" s="38">
        <v>911</v>
      </c>
      <c r="AE10" s="38">
        <v>867</v>
      </c>
      <c r="AF10" s="38">
        <v>1106</v>
      </c>
      <c r="AG10" s="38">
        <v>1005</v>
      </c>
      <c r="AH10" s="38">
        <v>977</v>
      </c>
      <c r="AI10" s="38">
        <v>1315</v>
      </c>
      <c r="AJ10" s="38">
        <v>1098</v>
      </c>
      <c r="AK10" s="38">
        <v>1029</v>
      </c>
      <c r="AL10" s="38">
        <v>1039</v>
      </c>
      <c r="AM10" s="38">
        <v>1053</v>
      </c>
      <c r="AN10" s="38">
        <v>1370</v>
      </c>
      <c r="AO10" s="38">
        <v>1475</v>
      </c>
      <c r="AP10" s="38">
        <v>1390</v>
      </c>
      <c r="AQ10" s="38">
        <v>1309</v>
      </c>
      <c r="AR10" s="38">
        <v>995</v>
      </c>
      <c r="AS10" s="38">
        <v>1085</v>
      </c>
      <c r="AT10" s="38">
        <v>525</v>
      </c>
      <c r="AU10" s="38">
        <v>546</v>
      </c>
      <c r="AV10" s="38">
        <v>593</v>
      </c>
      <c r="AW10" s="38">
        <v>542</v>
      </c>
      <c r="AX10" s="38">
        <v>564</v>
      </c>
      <c r="AY10" s="38">
        <v>709</v>
      </c>
      <c r="AZ10" s="38">
        <v>832</v>
      </c>
      <c r="BA10" s="38">
        <v>919</v>
      </c>
      <c r="BB10" s="38">
        <v>806</v>
      </c>
      <c r="BC10" s="38">
        <v>943</v>
      </c>
      <c r="BD10" s="38">
        <v>944</v>
      </c>
      <c r="BE10" s="38">
        <v>1071</v>
      </c>
      <c r="BF10" s="38">
        <v>1194</v>
      </c>
      <c r="BG10" s="38">
        <v>1180</v>
      </c>
      <c r="BH10" s="38">
        <v>1231</v>
      </c>
      <c r="BI10" s="38">
        <v>1201</v>
      </c>
      <c r="BJ10" s="38">
        <v>1345</v>
      </c>
      <c r="BK10" s="38">
        <v>1248</v>
      </c>
      <c r="BL10" s="38">
        <v>1267</v>
      </c>
      <c r="BM10" s="38">
        <v>1509</v>
      </c>
      <c r="BN10" s="38">
        <v>1382</v>
      </c>
      <c r="BO10" s="38">
        <v>1577</v>
      </c>
      <c r="BP10" s="38">
        <v>1824</v>
      </c>
      <c r="BQ10" s="38">
        <v>2343</v>
      </c>
      <c r="BR10" s="38">
        <v>3006</v>
      </c>
      <c r="BS10" s="38">
        <v>3673</v>
      </c>
      <c r="BT10" s="38">
        <v>4529</v>
      </c>
      <c r="BU10" s="38">
        <v>3937</v>
      </c>
      <c r="BV10" s="38">
        <v>3944</v>
      </c>
      <c r="BW10" s="38">
        <v>4413</v>
      </c>
      <c r="BX10" s="38">
        <v>4763</v>
      </c>
      <c r="BY10" s="38">
        <v>4681</v>
      </c>
      <c r="BZ10" s="38">
        <v>4988</v>
      </c>
      <c r="CA10" s="38">
        <v>5242</v>
      </c>
      <c r="CB10" s="38">
        <v>5770</v>
      </c>
      <c r="CC10" s="38">
        <v>6627</v>
      </c>
      <c r="CD10" s="38">
        <v>7471</v>
      </c>
      <c r="CE10" s="38">
        <v>7387</v>
      </c>
      <c r="CF10" s="38">
        <v>6632</v>
      </c>
      <c r="CG10" s="38">
        <v>6246</v>
      </c>
      <c r="CH10" s="38">
        <v>6274</v>
      </c>
      <c r="CI10" s="38">
        <v>6738</v>
      </c>
      <c r="CJ10" s="38">
        <v>7272</v>
      </c>
      <c r="CK10" s="38">
        <v>8508</v>
      </c>
      <c r="CL10" s="38">
        <v>8321</v>
      </c>
      <c r="CM10" s="38">
        <v>9239</v>
      </c>
      <c r="CN10" s="38">
        <v>10872</v>
      </c>
      <c r="CO10" s="38">
        <v>14583</v>
      </c>
      <c r="CP10" s="38">
        <v>15297</v>
      </c>
      <c r="CQ10" s="38">
        <v>18359</v>
      </c>
      <c r="CR10" s="38">
        <v>20260</v>
      </c>
      <c r="CS10" s="38">
        <v>19730</v>
      </c>
      <c r="CT10" s="38">
        <v>20250</v>
      </c>
      <c r="CU10" s="38">
        <v>19669</v>
      </c>
      <c r="CV10" s="38">
        <v>20558</v>
      </c>
      <c r="CW10" s="38">
        <v>21395</v>
      </c>
      <c r="CX10" s="38">
        <v>20785</v>
      </c>
      <c r="CY10" s="38">
        <v>18921</v>
      </c>
      <c r="CZ10" s="38">
        <v>19755</v>
      </c>
      <c r="DA10" s="38">
        <v>18533</v>
      </c>
      <c r="DB10" s="38">
        <v>17411</v>
      </c>
      <c r="DC10" s="38">
        <v>16566</v>
      </c>
      <c r="DD10" s="38">
        <v>15093</v>
      </c>
      <c r="DE10" s="38">
        <v>13229</v>
      </c>
      <c r="DF10" s="38">
        <v>13601</v>
      </c>
      <c r="DG10" s="38">
        <v>11176</v>
      </c>
      <c r="DH10" s="38">
        <v>9365</v>
      </c>
      <c r="DI10" s="38">
        <v>8700</v>
      </c>
      <c r="DJ10" s="38">
        <v>8398</v>
      </c>
      <c r="DK10" s="38">
        <v>8141</v>
      </c>
      <c r="DL10" s="38">
        <v>8005</v>
      </c>
      <c r="DM10" s="38">
        <v>7971</v>
      </c>
      <c r="DN10" s="38">
        <v>7308</v>
      </c>
      <c r="DO10" s="38">
        <v>7232</v>
      </c>
      <c r="DP10" s="38">
        <v>6853</v>
      </c>
      <c r="DQ10" s="38">
        <v>6426</v>
      </c>
      <c r="DR10" s="38">
        <v>6315</v>
      </c>
      <c r="DS10" s="53">
        <v>5969</v>
      </c>
      <c r="DT10" s="53">
        <v>6005</v>
      </c>
      <c r="DU10" s="53">
        <v>6080</v>
      </c>
      <c r="DV10" s="53">
        <v>5916</v>
      </c>
      <c r="DW10" s="53">
        <v>6209</v>
      </c>
      <c r="DX10" s="53">
        <v>6262</v>
      </c>
      <c r="DY10" s="53">
        <v>6101</v>
      </c>
      <c r="DZ10" s="53">
        <v>6129</v>
      </c>
      <c r="EA10" s="53">
        <v>6346</v>
      </c>
      <c r="EB10" s="59">
        <v>6510</v>
      </c>
      <c r="EC10" s="59">
        <v>6999</v>
      </c>
      <c r="ED10" s="59">
        <v>7561</v>
      </c>
      <c r="EE10" s="59">
        <v>7731</v>
      </c>
      <c r="EF10" s="59">
        <v>7851</v>
      </c>
      <c r="EG10" s="59">
        <v>7638</v>
      </c>
      <c r="EH10" s="59">
        <v>8249</v>
      </c>
      <c r="EI10" s="59">
        <v>8647</v>
      </c>
      <c r="EJ10" s="59">
        <v>9016</v>
      </c>
      <c r="EK10" s="59">
        <v>9656</v>
      </c>
      <c r="EL10" s="59">
        <v>9774</v>
      </c>
      <c r="EM10" s="59">
        <v>9405</v>
      </c>
      <c r="EN10" s="59">
        <v>9738</v>
      </c>
      <c r="EO10" s="59">
        <v>9605</v>
      </c>
      <c r="EP10" s="59">
        <v>9539</v>
      </c>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row>
    <row r="11" spans="1:312" ht="20.100000000000001" customHeight="1">
      <c r="F11" s="37" t="s">
        <v>436</v>
      </c>
      <c r="G11" s="38">
        <v>557</v>
      </c>
      <c r="H11" s="38">
        <v>580</v>
      </c>
      <c r="I11" s="38">
        <v>686</v>
      </c>
      <c r="J11" s="38">
        <v>581</v>
      </c>
      <c r="K11" s="38">
        <v>621</v>
      </c>
      <c r="L11" s="38">
        <v>610</v>
      </c>
      <c r="M11" s="38">
        <v>548</v>
      </c>
      <c r="N11" s="38">
        <v>553</v>
      </c>
      <c r="O11" s="38">
        <v>510</v>
      </c>
      <c r="P11" s="38">
        <v>520</v>
      </c>
      <c r="Q11" s="38">
        <v>600</v>
      </c>
      <c r="R11" s="38">
        <v>618</v>
      </c>
      <c r="S11" s="38">
        <v>692</v>
      </c>
      <c r="T11" s="38">
        <v>688</v>
      </c>
      <c r="U11" s="38">
        <v>628</v>
      </c>
      <c r="V11" s="38">
        <v>590</v>
      </c>
      <c r="W11" s="38">
        <v>622</v>
      </c>
      <c r="X11" s="38">
        <v>675</v>
      </c>
      <c r="Y11" s="38">
        <v>660</v>
      </c>
      <c r="Z11" s="38">
        <v>787</v>
      </c>
      <c r="AA11" s="38">
        <v>738</v>
      </c>
      <c r="AB11" s="38">
        <v>811</v>
      </c>
      <c r="AC11" s="38">
        <v>891</v>
      </c>
      <c r="AD11" s="38">
        <v>903</v>
      </c>
      <c r="AE11" s="38">
        <v>1007</v>
      </c>
      <c r="AF11" s="38">
        <v>1113</v>
      </c>
      <c r="AG11" s="38">
        <v>1091</v>
      </c>
      <c r="AH11" s="38">
        <v>1162</v>
      </c>
      <c r="AI11" s="38">
        <v>1136</v>
      </c>
      <c r="AJ11" s="38">
        <v>1229</v>
      </c>
      <c r="AK11" s="38">
        <v>1620</v>
      </c>
      <c r="AL11" s="38">
        <v>1814</v>
      </c>
      <c r="AM11" s="38">
        <v>1837</v>
      </c>
      <c r="AN11" s="38">
        <v>1605</v>
      </c>
      <c r="AO11" s="38">
        <v>1226</v>
      </c>
      <c r="AP11" s="38">
        <v>892</v>
      </c>
      <c r="AQ11" s="38">
        <v>918</v>
      </c>
      <c r="AR11" s="38">
        <v>867</v>
      </c>
      <c r="AS11" s="38">
        <v>875</v>
      </c>
      <c r="AT11" s="38">
        <v>724</v>
      </c>
      <c r="AU11" s="38">
        <v>632</v>
      </c>
      <c r="AV11" s="38">
        <v>706</v>
      </c>
      <c r="AW11" s="38">
        <v>597</v>
      </c>
      <c r="AX11" s="38">
        <v>721</v>
      </c>
      <c r="AY11" s="38">
        <v>916</v>
      </c>
      <c r="AZ11" s="38">
        <v>869</v>
      </c>
      <c r="BA11" s="38">
        <v>932</v>
      </c>
      <c r="BB11" s="38">
        <v>1005</v>
      </c>
      <c r="BC11" s="38">
        <v>967</v>
      </c>
      <c r="BD11" s="38">
        <v>1089</v>
      </c>
      <c r="BE11" s="38">
        <v>1048</v>
      </c>
      <c r="BF11" s="38">
        <v>1083</v>
      </c>
      <c r="BG11" s="38">
        <v>1142</v>
      </c>
      <c r="BH11" s="38">
        <v>1255</v>
      </c>
      <c r="BI11" s="38">
        <v>1327</v>
      </c>
      <c r="BJ11" s="38">
        <v>1241</v>
      </c>
      <c r="BK11" s="38">
        <v>1115</v>
      </c>
      <c r="BL11" s="38">
        <v>1023</v>
      </c>
      <c r="BM11" s="38">
        <v>1094</v>
      </c>
      <c r="BN11" s="38">
        <v>1098</v>
      </c>
      <c r="BO11" s="38">
        <v>1074</v>
      </c>
      <c r="BP11" s="38">
        <v>1260</v>
      </c>
      <c r="BQ11" s="38">
        <v>1539</v>
      </c>
      <c r="BR11" s="38">
        <v>1472</v>
      </c>
      <c r="BS11" s="38">
        <v>1759</v>
      </c>
      <c r="BT11" s="38">
        <v>1314</v>
      </c>
      <c r="BU11" s="38">
        <v>1298</v>
      </c>
      <c r="BV11" s="38">
        <v>1706</v>
      </c>
      <c r="BW11" s="38">
        <v>1650</v>
      </c>
      <c r="BX11" s="38">
        <v>1850</v>
      </c>
      <c r="BY11" s="38">
        <v>1868</v>
      </c>
      <c r="BZ11" s="38">
        <v>1861</v>
      </c>
      <c r="CA11" s="38">
        <v>2184</v>
      </c>
      <c r="CB11" s="38">
        <v>2558</v>
      </c>
      <c r="CC11" s="38">
        <v>2444</v>
      </c>
      <c r="CD11" s="38">
        <v>2605</v>
      </c>
      <c r="CE11" s="38">
        <v>2651</v>
      </c>
      <c r="CF11" s="38">
        <v>2213</v>
      </c>
      <c r="CG11" s="38">
        <v>2093</v>
      </c>
      <c r="CH11" s="38">
        <v>2259</v>
      </c>
      <c r="CI11" s="38">
        <v>2225</v>
      </c>
      <c r="CJ11" s="38">
        <v>2136</v>
      </c>
      <c r="CK11" s="38">
        <v>2238</v>
      </c>
      <c r="CL11" s="38">
        <v>2295</v>
      </c>
      <c r="CM11" s="38">
        <v>2477</v>
      </c>
      <c r="CN11" s="38">
        <v>2937</v>
      </c>
      <c r="CO11" s="38">
        <v>3028</v>
      </c>
      <c r="CP11" s="38">
        <v>3116</v>
      </c>
      <c r="CQ11" s="38">
        <v>3532</v>
      </c>
      <c r="CR11" s="38">
        <v>4040</v>
      </c>
      <c r="CS11" s="38">
        <v>4182</v>
      </c>
      <c r="CT11" s="38">
        <v>3854</v>
      </c>
      <c r="CU11" s="38">
        <v>3420</v>
      </c>
      <c r="CV11" s="38">
        <v>3069</v>
      </c>
      <c r="CW11" s="38">
        <v>2893</v>
      </c>
      <c r="CX11" s="38">
        <v>2146</v>
      </c>
      <c r="CY11" s="38">
        <v>2379</v>
      </c>
      <c r="CZ11" s="38">
        <v>2119</v>
      </c>
      <c r="DA11" s="38">
        <v>2250</v>
      </c>
      <c r="DB11" s="38">
        <v>2304</v>
      </c>
      <c r="DC11" s="38">
        <v>2117</v>
      </c>
      <c r="DD11" s="38">
        <v>1833</v>
      </c>
      <c r="DE11" s="38">
        <v>1607</v>
      </c>
      <c r="DF11" s="38">
        <v>1491</v>
      </c>
      <c r="DG11" s="38">
        <v>1431</v>
      </c>
      <c r="DH11" s="38">
        <v>1354</v>
      </c>
      <c r="DI11" s="38">
        <v>1324</v>
      </c>
      <c r="DJ11" s="38">
        <v>1426</v>
      </c>
      <c r="DK11" s="38">
        <v>1337</v>
      </c>
      <c r="DL11" s="38">
        <v>1368</v>
      </c>
      <c r="DM11" s="38">
        <v>1371</v>
      </c>
      <c r="DN11" s="38">
        <v>1823</v>
      </c>
      <c r="DO11" s="38">
        <v>1819</v>
      </c>
      <c r="DP11" s="38">
        <v>1949</v>
      </c>
      <c r="DQ11" s="38">
        <v>2044</v>
      </c>
      <c r="DR11" s="38">
        <v>2014</v>
      </c>
      <c r="DS11" s="53">
        <v>2159</v>
      </c>
      <c r="DT11" s="53">
        <v>2371</v>
      </c>
      <c r="DU11" s="53">
        <v>2678</v>
      </c>
      <c r="DV11" s="53">
        <v>2666</v>
      </c>
      <c r="DW11" s="53">
        <v>2713</v>
      </c>
      <c r="DX11" s="53">
        <v>2629</v>
      </c>
      <c r="DY11" s="53">
        <v>2658</v>
      </c>
      <c r="DZ11" s="53">
        <v>2501</v>
      </c>
      <c r="EA11" s="53">
        <v>2637</v>
      </c>
      <c r="EB11" s="59">
        <v>2622</v>
      </c>
      <c r="EC11" s="59">
        <v>2579</v>
      </c>
      <c r="ED11" s="59">
        <v>2700</v>
      </c>
      <c r="EE11" s="59">
        <v>2997</v>
      </c>
      <c r="EF11" s="59">
        <v>3262</v>
      </c>
      <c r="EG11" s="59">
        <v>3193</v>
      </c>
      <c r="EH11" s="59">
        <v>3205</v>
      </c>
      <c r="EI11" s="59">
        <v>3421</v>
      </c>
      <c r="EJ11" s="59">
        <v>3410</v>
      </c>
      <c r="EK11" s="59">
        <v>3570</v>
      </c>
      <c r="EL11" s="59">
        <v>3556</v>
      </c>
      <c r="EM11" s="59">
        <v>3473</v>
      </c>
      <c r="EN11" s="59">
        <v>3362</v>
      </c>
      <c r="EO11" s="59">
        <v>3364</v>
      </c>
      <c r="EP11" s="59">
        <v>3427</v>
      </c>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row>
    <row r="12" spans="1:312" ht="20.100000000000001" customHeight="1">
      <c r="F12" s="37" t="s">
        <v>407</v>
      </c>
      <c r="G12" s="38">
        <v>985</v>
      </c>
      <c r="H12" s="38">
        <v>1033</v>
      </c>
      <c r="I12" s="38">
        <v>1171</v>
      </c>
      <c r="J12" s="38">
        <v>1144</v>
      </c>
      <c r="K12" s="38">
        <v>1176</v>
      </c>
      <c r="L12" s="38">
        <v>1133</v>
      </c>
      <c r="M12" s="38">
        <v>1069</v>
      </c>
      <c r="N12" s="38">
        <v>1036</v>
      </c>
      <c r="O12" s="38">
        <v>984</v>
      </c>
      <c r="P12" s="38">
        <v>1169</v>
      </c>
      <c r="Q12" s="38">
        <v>1311</v>
      </c>
      <c r="R12" s="38">
        <v>1301</v>
      </c>
      <c r="S12" s="38">
        <v>1438</v>
      </c>
      <c r="T12" s="38">
        <v>1498</v>
      </c>
      <c r="U12" s="38">
        <v>1408</v>
      </c>
      <c r="V12" s="38">
        <v>1455</v>
      </c>
      <c r="W12" s="38">
        <v>1399</v>
      </c>
      <c r="X12" s="38">
        <v>1376</v>
      </c>
      <c r="Y12" s="38">
        <v>1399</v>
      </c>
      <c r="Z12" s="38">
        <v>1681</v>
      </c>
      <c r="AA12" s="38">
        <v>1696</v>
      </c>
      <c r="AB12" s="38">
        <v>1645</v>
      </c>
      <c r="AC12" s="38">
        <v>1757</v>
      </c>
      <c r="AD12" s="38">
        <v>1814</v>
      </c>
      <c r="AE12" s="38">
        <v>1874</v>
      </c>
      <c r="AF12" s="38">
        <v>2219</v>
      </c>
      <c r="AG12" s="38">
        <v>2096</v>
      </c>
      <c r="AH12" s="38">
        <v>2139</v>
      </c>
      <c r="AI12" s="38">
        <v>2451</v>
      </c>
      <c r="AJ12" s="38">
        <v>2327</v>
      </c>
      <c r="AK12" s="38">
        <v>2648</v>
      </c>
      <c r="AL12" s="38">
        <v>2853</v>
      </c>
      <c r="AM12" s="38">
        <v>2889</v>
      </c>
      <c r="AN12" s="38">
        <v>2975</v>
      </c>
      <c r="AO12" s="38">
        <v>2702</v>
      </c>
      <c r="AP12" s="38">
        <v>2282</v>
      </c>
      <c r="AQ12" s="38">
        <v>2227</v>
      </c>
      <c r="AR12" s="38">
        <v>1862</v>
      </c>
      <c r="AS12" s="38">
        <v>1959</v>
      </c>
      <c r="AT12" s="38">
        <v>1249</v>
      </c>
      <c r="AU12" s="38">
        <v>1178</v>
      </c>
      <c r="AV12" s="38">
        <v>1298</v>
      </c>
      <c r="AW12" s="38">
        <v>1138</v>
      </c>
      <c r="AX12" s="38">
        <v>1285</v>
      </c>
      <c r="AY12" s="38">
        <v>1625</v>
      </c>
      <c r="AZ12" s="38">
        <v>1701</v>
      </c>
      <c r="BA12" s="38">
        <v>1851</v>
      </c>
      <c r="BB12" s="38">
        <v>1812</v>
      </c>
      <c r="BC12" s="38">
        <v>1909</v>
      </c>
      <c r="BD12" s="38">
        <v>2033</v>
      </c>
      <c r="BE12" s="38">
        <v>2119</v>
      </c>
      <c r="BF12" s="38">
        <v>2277</v>
      </c>
      <c r="BG12" s="38">
        <v>2322</v>
      </c>
      <c r="BH12" s="38">
        <v>2486</v>
      </c>
      <c r="BI12" s="38">
        <v>2529</v>
      </c>
      <c r="BJ12" s="38">
        <v>2586</v>
      </c>
      <c r="BK12" s="38">
        <v>2363</v>
      </c>
      <c r="BL12" s="38">
        <v>2290</v>
      </c>
      <c r="BM12" s="38">
        <v>2603</v>
      </c>
      <c r="BN12" s="38">
        <v>2480</v>
      </c>
      <c r="BO12" s="38">
        <v>2651</v>
      </c>
      <c r="BP12" s="38">
        <v>3084</v>
      </c>
      <c r="BQ12" s="38">
        <v>3882</v>
      </c>
      <c r="BR12" s="38">
        <v>4477</v>
      </c>
      <c r="BS12" s="38">
        <v>5431</v>
      </c>
      <c r="BT12" s="38">
        <v>5843</v>
      </c>
      <c r="BU12" s="38">
        <v>5235</v>
      </c>
      <c r="BV12" s="38">
        <v>5651</v>
      </c>
      <c r="BW12" s="38">
        <v>6063</v>
      </c>
      <c r="BX12" s="38">
        <v>6614</v>
      </c>
      <c r="BY12" s="38">
        <v>6549</v>
      </c>
      <c r="BZ12" s="38">
        <v>6848</v>
      </c>
      <c r="CA12" s="38">
        <v>7426</v>
      </c>
      <c r="CB12" s="38">
        <v>8328</v>
      </c>
      <c r="CC12" s="38">
        <v>9071</v>
      </c>
      <c r="CD12" s="38">
        <v>10076</v>
      </c>
      <c r="CE12" s="38">
        <v>10038</v>
      </c>
      <c r="CF12" s="38">
        <v>8845</v>
      </c>
      <c r="CG12" s="38">
        <v>8339</v>
      </c>
      <c r="CH12" s="38">
        <v>8532</v>
      </c>
      <c r="CI12" s="38">
        <v>8963</v>
      </c>
      <c r="CJ12" s="38">
        <v>9407</v>
      </c>
      <c r="CK12" s="38">
        <v>10746</v>
      </c>
      <c r="CL12" s="38">
        <v>10615</v>
      </c>
      <c r="CM12" s="38">
        <v>11716</v>
      </c>
      <c r="CN12" s="38">
        <v>13809</v>
      </c>
      <c r="CO12" s="38">
        <v>17611</v>
      </c>
      <c r="CP12" s="38">
        <v>18413</v>
      </c>
      <c r="CQ12" s="38">
        <v>21891</v>
      </c>
      <c r="CR12" s="38">
        <v>24300</v>
      </c>
      <c r="CS12" s="38">
        <v>23912</v>
      </c>
      <c r="CT12" s="38">
        <v>24103</v>
      </c>
      <c r="CU12" s="38">
        <v>23089</v>
      </c>
      <c r="CV12" s="38">
        <v>23626</v>
      </c>
      <c r="CW12" s="38">
        <v>24288</v>
      </c>
      <c r="CX12" s="38">
        <v>22932</v>
      </c>
      <c r="CY12" s="38">
        <v>21300</v>
      </c>
      <c r="CZ12" s="38">
        <v>21874</v>
      </c>
      <c r="DA12" s="38">
        <v>20783</v>
      </c>
      <c r="DB12" s="38">
        <v>19715</v>
      </c>
      <c r="DC12" s="38">
        <v>18683</v>
      </c>
      <c r="DD12" s="38">
        <v>16927</v>
      </c>
      <c r="DE12" s="38">
        <v>14836</v>
      </c>
      <c r="DF12" s="38">
        <v>15092</v>
      </c>
      <c r="DG12" s="38">
        <v>12608</v>
      </c>
      <c r="DH12" s="38">
        <v>10719</v>
      </c>
      <c r="DI12" s="38">
        <v>10024</v>
      </c>
      <c r="DJ12" s="38">
        <v>9825</v>
      </c>
      <c r="DK12" s="38">
        <v>9479</v>
      </c>
      <c r="DL12" s="38">
        <v>9373</v>
      </c>
      <c r="DM12" s="38">
        <v>9342</v>
      </c>
      <c r="DN12" s="38">
        <v>9131</v>
      </c>
      <c r="DO12" s="38">
        <v>9051</v>
      </c>
      <c r="DP12" s="38">
        <v>8802</v>
      </c>
      <c r="DQ12" s="38">
        <v>8469</v>
      </c>
      <c r="DR12" s="38">
        <v>8330</v>
      </c>
      <c r="DS12" s="53">
        <v>8129</v>
      </c>
      <c r="DT12" s="53">
        <v>8376</v>
      </c>
      <c r="DU12" s="53">
        <v>8757</v>
      </c>
      <c r="DV12" s="53">
        <v>8582</v>
      </c>
      <c r="DW12" s="53">
        <v>8922</v>
      </c>
      <c r="DX12" s="53">
        <v>8890</v>
      </c>
      <c r="DY12" s="53">
        <v>8759</v>
      </c>
      <c r="DZ12" s="53">
        <v>8630</v>
      </c>
      <c r="EA12" s="53">
        <v>8982</v>
      </c>
      <c r="EB12" s="59">
        <v>9132</v>
      </c>
      <c r="EC12" s="59">
        <v>9578</v>
      </c>
      <c r="ED12" s="59">
        <v>10261</v>
      </c>
      <c r="EE12" s="59">
        <v>10728</v>
      </c>
      <c r="EF12" s="59">
        <v>11113</v>
      </c>
      <c r="EG12" s="59">
        <v>10830</v>
      </c>
      <c r="EH12" s="59">
        <v>11454</v>
      </c>
      <c r="EI12" s="59">
        <v>12068</v>
      </c>
      <c r="EJ12" s="59">
        <v>12426</v>
      </c>
      <c r="EK12" s="59">
        <v>13225</v>
      </c>
      <c r="EL12" s="59">
        <v>13330</v>
      </c>
      <c r="EM12" s="59">
        <v>12878</v>
      </c>
      <c r="EN12" s="59">
        <v>13100</v>
      </c>
      <c r="EO12" s="59">
        <v>12970</v>
      </c>
      <c r="EP12" s="59">
        <v>12966</v>
      </c>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row>
    <row r="13" spans="1:312" ht="20.100000000000001" customHeight="1">
      <c r="F13" s="28" t="s">
        <v>437</v>
      </c>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53"/>
      <c r="DT13" s="53"/>
      <c r="DU13" s="53"/>
      <c r="DV13" s="53"/>
      <c r="DW13" s="53"/>
      <c r="DX13" s="53"/>
      <c r="DY13" s="53"/>
      <c r="DZ13" s="53"/>
      <c r="EA13" s="53"/>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row>
    <row r="14" spans="1:312" ht="20.100000000000001" customHeight="1">
      <c r="F14" s="37" t="s">
        <v>412</v>
      </c>
      <c r="G14" s="38" t="s">
        <v>156</v>
      </c>
      <c r="H14" s="38" t="s">
        <v>156</v>
      </c>
      <c r="I14" s="38" t="s">
        <v>156</v>
      </c>
      <c r="J14" s="38" t="s">
        <v>156</v>
      </c>
      <c r="K14" s="38" t="s">
        <v>156</v>
      </c>
      <c r="L14" s="38" t="s">
        <v>156</v>
      </c>
      <c r="M14" s="38" t="s">
        <v>156</v>
      </c>
      <c r="N14" s="38" t="s">
        <v>156</v>
      </c>
      <c r="O14" s="38" t="s">
        <v>156</v>
      </c>
      <c r="P14" s="38" t="s">
        <v>156</v>
      </c>
      <c r="Q14" s="38" t="s">
        <v>156</v>
      </c>
      <c r="R14" s="38" t="s">
        <v>156</v>
      </c>
      <c r="S14" s="38" t="s">
        <v>156</v>
      </c>
      <c r="T14" s="38" t="s">
        <v>156</v>
      </c>
      <c r="U14" s="38" t="s">
        <v>156</v>
      </c>
      <c r="V14" s="38" t="s">
        <v>156</v>
      </c>
      <c r="W14" s="38" t="s">
        <v>156</v>
      </c>
      <c r="X14" s="38" t="s">
        <v>156</v>
      </c>
      <c r="Y14" s="38" t="s">
        <v>156</v>
      </c>
      <c r="Z14" s="38" t="s">
        <v>156</v>
      </c>
      <c r="AA14" s="38" t="s">
        <v>156</v>
      </c>
      <c r="AB14" s="38" t="s">
        <v>156</v>
      </c>
      <c r="AC14" s="38" t="s">
        <v>156</v>
      </c>
      <c r="AD14" s="38" t="s">
        <v>156</v>
      </c>
      <c r="AE14" s="38" t="s">
        <v>156</v>
      </c>
      <c r="AF14" s="38" t="s">
        <v>156</v>
      </c>
      <c r="AG14" s="38" t="s">
        <v>156</v>
      </c>
      <c r="AH14" s="38" t="s">
        <v>156</v>
      </c>
      <c r="AI14" s="38" t="s">
        <v>156</v>
      </c>
      <c r="AJ14" s="38" t="s">
        <v>156</v>
      </c>
      <c r="AK14" s="38" t="s">
        <v>156</v>
      </c>
      <c r="AL14" s="38" t="s">
        <v>156</v>
      </c>
      <c r="AM14" s="38" t="s">
        <v>156</v>
      </c>
      <c r="AN14" s="38" t="s">
        <v>156</v>
      </c>
      <c r="AO14" s="38" t="s">
        <v>156</v>
      </c>
      <c r="AP14" s="38" t="s">
        <v>156</v>
      </c>
      <c r="AQ14" s="38" t="s">
        <v>156</v>
      </c>
      <c r="AR14" s="38" t="s">
        <v>156</v>
      </c>
      <c r="AS14" s="38" t="s">
        <v>156</v>
      </c>
      <c r="AT14" s="38" t="s">
        <v>156</v>
      </c>
      <c r="AU14" s="38" t="s">
        <v>156</v>
      </c>
      <c r="AV14" s="38" t="s">
        <v>156</v>
      </c>
      <c r="AW14" s="38" t="s">
        <v>156</v>
      </c>
      <c r="AX14" s="38" t="s">
        <v>156</v>
      </c>
      <c r="AY14" s="38" t="s">
        <v>156</v>
      </c>
      <c r="AZ14" s="38" t="s">
        <v>156</v>
      </c>
      <c r="BA14" s="38" t="s">
        <v>156</v>
      </c>
      <c r="BB14" s="38" t="s">
        <v>156</v>
      </c>
      <c r="BC14" s="38" t="s">
        <v>156</v>
      </c>
      <c r="BD14" s="38" t="s">
        <v>156</v>
      </c>
      <c r="BE14" s="38" t="s">
        <v>156</v>
      </c>
      <c r="BF14" s="38" t="s">
        <v>156</v>
      </c>
      <c r="BG14" s="38" t="s">
        <v>156</v>
      </c>
      <c r="BH14" s="38" t="s">
        <v>156</v>
      </c>
      <c r="BI14" s="38" t="s">
        <v>156</v>
      </c>
      <c r="BJ14" s="38" t="s">
        <v>156</v>
      </c>
      <c r="BK14" s="38" t="s">
        <v>156</v>
      </c>
      <c r="BL14" s="38" t="s">
        <v>156</v>
      </c>
      <c r="BM14" s="38" t="s">
        <v>156</v>
      </c>
      <c r="BN14" s="38" t="s">
        <v>156</v>
      </c>
      <c r="BO14" s="38" t="s">
        <v>156</v>
      </c>
      <c r="BP14" s="38" t="s">
        <v>156</v>
      </c>
      <c r="BQ14" s="38" t="s">
        <v>156</v>
      </c>
      <c r="BR14" s="38" t="s">
        <v>156</v>
      </c>
      <c r="BS14" s="38" t="s">
        <v>156</v>
      </c>
      <c r="BT14" s="38" t="s">
        <v>156</v>
      </c>
      <c r="BU14" s="38" t="s">
        <v>156</v>
      </c>
      <c r="BV14" s="38" t="s">
        <v>156</v>
      </c>
      <c r="BW14" s="38" t="s">
        <v>156</v>
      </c>
      <c r="BX14" s="38" t="s">
        <v>156</v>
      </c>
      <c r="BY14" s="38" t="s">
        <v>156</v>
      </c>
      <c r="BZ14" s="38" t="s">
        <v>156</v>
      </c>
      <c r="CA14" s="38" t="s">
        <v>156</v>
      </c>
      <c r="CB14" s="38" t="s">
        <v>156</v>
      </c>
      <c r="CC14" s="38" t="s">
        <v>156</v>
      </c>
      <c r="CD14" s="38" t="s">
        <v>156</v>
      </c>
      <c r="CE14" s="38">
        <v>1736</v>
      </c>
      <c r="CF14" s="38">
        <v>1541</v>
      </c>
      <c r="CG14" s="38">
        <v>1315</v>
      </c>
      <c r="CH14" s="38">
        <v>1934</v>
      </c>
      <c r="CI14" s="38">
        <v>1181</v>
      </c>
      <c r="CJ14" s="38">
        <v>1622</v>
      </c>
      <c r="CK14" s="38">
        <v>1487</v>
      </c>
      <c r="CL14" s="38">
        <v>1823</v>
      </c>
      <c r="CM14" s="38">
        <v>1297</v>
      </c>
      <c r="CN14" s="38">
        <v>1997</v>
      </c>
      <c r="CO14" s="38">
        <v>2570</v>
      </c>
      <c r="CP14" s="38">
        <v>3305</v>
      </c>
      <c r="CQ14" s="38">
        <v>2687</v>
      </c>
      <c r="CR14" s="38">
        <v>3696</v>
      </c>
      <c r="CS14" s="38">
        <v>3260</v>
      </c>
      <c r="CT14" s="38">
        <v>3441</v>
      </c>
      <c r="CU14" s="38">
        <v>2665</v>
      </c>
      <c r="CV14" s="38">
        <v>3074</v>
      </c>
      <c r="CW14" s="38">
        <v>2372</v>
      </c>
      <c r="CX14" s="38">
        <v>2412</v>
      </c>
      <c r="CY14" s="38">
        <v>1490</v>
      </c>
      <c r="CZ14" s="38">
        <v>2050</v>
      </c>
      <c r="DA14" s="38">
        <v>1566</v>
      </c>
      <c r="DB14" s="38">
        <v>1654</v>
      </c>
      <c r="DC14" s="38">
        <v>1073</v>
      </c>
      <c r="DD14" s="38">
        <v>1349</v>
      </c>
      <c r="DE14" s="38">
        <v>1224</v>
      </c>
      <c r="DF14" s="38">
        <v>1496</v>
      </c>
      <c r="DG14" s="38">
        <v>945</v>
      </c>
      <c r="DH14" s="38">
        <v>946</v>
      </c>
      <c r="DI14" s="38">
        <v>954</v>
      </c>
      <c r="DJ14" s="38">
        <v>1144</v>
      </c>
      <c r="DK14" s="38">
        <v>904</v>
      </c>
      <c r="DL14" s="38">
        <v>1109</v>
      </c>
      <c r="DM14" s="38">
        <v>1130</v>
      </c>
      <c r="DN14" s="38">
        <v>1475</v>
      </c>
      <c r="DO14" s="38">
        <v>1169</v>
      </c>
      <c r="DP14" s="38">
        <v>1430</v>
      </c>
      <c r="DQ14" s="38">
        <v>1425</v>
      </c>
      <c r="DR14" s="38">
        <v>1759</v>
      </c>
      <c r="DS14" s="53">
        <v>1302</v>
      </c>
      <c r="DT14" s="53">
        <v>1887</v>
      </c>
      <c r="DU14" s="53">
        <v>1931</v>
      </c>
      <c r="DV14" s="53">
        <v>2220</v>
      </c>
      <c r="DW14" s="53">
        <v>1469</v>
      </c>
      <c r="DX14" s="53">
        <v>1680</v>
      </c>
      <c r="DY14" s="53">
        <v>1509</v>
      </c>
      <c r="DZ14" s="53">
        <v>1710</v>
      </c>
      <c r="EA14" s="53">
        <v>1270</v>
      </c>
      <c r="EB14" s="59">
        <v>1549</v>
      </c>
      <c r="EC14" s="59">
        <v>1454</v>
      </c>
      <c r="ED14" s="59">
        <v>2000</v>
      </c>
      <c r="EE14" s="59">
        <v>1326</v>
      </c>
      <c r="EF14" s="59">
        <v>1747</v>
      </c>
      <c r="EG14" s="59">
        <v>1711</v>
      </c>
      <c r="EH14" s="59">
        <v>2247</v>
      </c>
      <c r="EI14" s="59">
        <v>1651</v>
      </c>
      <c r="EJ14" s="59">
        <v>2113</v>
      </c>
      <c r="EK14" s="59">
        <v>1867</v>
      </c>
      <c r="EL14" s="59">
        <v>2493</v>
      </c>
      <c r="EM14" s="59">
        <v>1679</v>
      </c>
      <c r="EN14" s="59">
        <v>1987</v>
      </c>
      <c r="EO14" s="59">
        <v>1992</v>
      </c>
      <c r="EP14" s="59">
        <v>2181</v>
      </c>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row>
    <row r="15" spans="1:312" ht="20.100000000000001" customHeight="1">
      <c r="F15" s="37" t="s">
        <v>403</v>
      </c>
      <c r="G15" s="38" t="s">
        <v>156</v>
      </c>
      <c r="H15" s="38" t="s">
        <v>156</v>
      </c>
      <c r="I15" s="38" t="s">
        <v>156</v>
      </c>
      <c r="J15" s="38" t="s">
        <v>156</v>
      </c>
      <c r="K15" s="38" t="s">
        <v>156</v>
      </c>
      <c r="L15" s="38" t="s">
        <v>156</v>
      </c>
      <c r="M15" s="38" t="s">
        <v>156</v>
      </c>
      <c r="N15" s="38" t="s">
        <v>156</v>
      </c>
      <c r="O15" s="38" t="s">
        <v>156</v>
      </c>
      <c r="P15" s="38" t="s">
        <v>156</v>
      </c>
      <c r="Q15" s="38" t="s">
        <v>156</v>
      </c>
      <c r="R15" s="38" t="s">
        <v>156</v>
      </c>
      <c r="S15" s="38" t="s">
        <v>156</v>
      </c>
      <c r="T15" s="38" t="s">
        <v>156</v>
      </c>
      <c r="U15" s="38" t="s">
        <v>156</v>
      </c>
      <c r="V15" s="38" t="s">
        <v>156</v>
      </c>
      <c r="W15" s="38" t="s">
        <v>156</v>
      </c>
      <c r="X15" s="38" t="s">
        <v>156</v>
      </c>
      <c r="Y15" s="38" t="s">
        <v>156</v>
      </c>
      <c r="Z15" s="38" t="s">
        <v>156</v>
      </c>
      <c r="AA15" s="38" t="s">
        <v>156</v>
      </c>
      <c r="AB15" s="38" t="s">
        <v>156</v>
      </c>
      <c r="AC15" s="38" t="s">
        <v>156</v>
      </c>
      <c r="AD15" s="38" t="s">
        <v>156</v>
      </c>
      <c r="AE15" s="38" t="s">
        <v>156</v>
      </c>
      <c r="AF15" s="38" t="s">
        <v>156</v>
      </c>
      <c r="AG15" s="38" t="s">
        <v>156</v>
      </c>
      <c r="AH15" s="38" t="s">
        <v>156</v>
      </c>
      <c r="AI15" s="38" t="s">
        <v>156</v>
      </c>
      <c r="AJ15" s="38" t="s">
        <v>156</v>
      </c>
      <c r="AK15" s="38" t="s">
        <v>156</v>
      </c>
      <c r="AL15" s="38" t="s">
        <v>156</v>
      </c>
      <c r="AM15" s="38" t="s">
        <v>156</v>
      </c>
      <c r="AN15" s="38" t="s">
        <v>156</v>
      </c>
      <c r="AO15" s="38" t="s">
        <v>156</v>
      </c>
      <c r="AP15" s="38" t="s">
        <v>156</v>
      </c>
      <c r="AQ15" s="38" t="s">
        <v>156</v>
      </c>
      <c r="AR15" s="38" t="s">
        <v>156</v>
      </c>
      <c r="AS15" s="38" t="s">
        <v>156</v>
      </c>
      <c r="AT15" s="38" t="s">
        <v>156</v>
      </c>
      <c r="AU15" s="38" t="s">
        <v>156</v>
      </c>
      <c r="AV15" s="38" t="s">
        <v>156</v>
      </c>
      <c r="AW15" s="38" t="s">
        <v>156</v>
      </c>
      <c r="AX15" s="38" t="s">
        <v>156</v>
      </c>
      <c r="AY15" s="38" t="s">
        <v>156</v>
      </c>
      <c r="AZ15" s="38" t="s">
        <v>156</v>
      </c>
      <c r="BA15" s="38" t="s">
        <v>156</v>
      </c>
      <c r="BB15" s="38" t="s">
        <v>156</v>
      </c>
      <c r="BC15" s="38" t="s">
        <v>156</v>
      </c>
      <c r="BD15" s="38" t="s">
        <v>156</v>
      </c>
      <c r="BE15" s="38" t="s">
        <v>156</v>
      </c>
      <c r="BF15" s="38" t="s">
        <v>156</v>
      </c>
      <c r="BG15" s="38" t="s">
        <v>156</v>
      </c>
      <c r="BH15" s="38" t="s">
        <v>156</v>
      </c>
      <c r="BI15" s="38" t="s">
        <v>156</v>
      </c>
      <c r="BJ15" s="38" t="s">
        <v>156</v>
      </c>
      <c r="BK15" s="38" t="s">
        <v>156</v>
      </c>
      <c r="BL15" s="38" t="s">
        <v>156</v>
      </c>
      <c r="BM15" s="38" t="s">
        <v>156</v>
      </c>
      <c r="BN15" s="38" t="s">
        <v>156</v>
      </c>
      <c r="BO15" s="38" t="s">
        <v>156</v>
      </c>
      <c r="BP15" s="38" t="s">
        <v>156</v>
      </c>
      <c r="BQ15" s="38" t="s">
        <v>156</v>
      </c>
      <c r="BR15" s="38" t="s">
        <v>156</v>
      </c>
      <c r="BS15" s="38" t="s">
        <v>156</v>
      </c>
      <c r="BT15" s="38" t="s">
        <v>156</v>
      </c>
      <c r="BU15" s="38" t="s">
        <v>156</v>
      </c>
      <c r="BV15" s="38" t="s">
        <v>156</v>
      </c>
      <c r="BW15" s="38" t="s">
        <v>156</v>
      </c>
      <c r="BX15" s="38" t="s">
        <v>156</v>
      </c>
      <c r="BY15" s="38" t="s">
        <v>156</v>
      </c>
      <c r="BZ15" s="38" t="s">
        <v>156</v>
      </c>
      <c r="CA15" s="38" t="s">
        <v>156</v>
      </c>
      <c r="CB15" s="38" t="s">
        <v>156</v>
      </c>
      <c r="CC15" s="38" t="s">
        <v>156</v>
      </c>
      <c r="CD15" s="38" t="s">
        <v>156</v>
      </c>
      <c r="CE15" s="38">
        <v>3520</v>
      </c>
      <c r="CF15" s="38">
        <v>3833</v>
      </c>
      <c r="CG15" s="38">
        <v>3462</v>
      </c>
      <c r="CH15" s="38">
        <v>3510</v>
      </c>
      <c r="CI15" s="38">
        <v>3504</v>
      </c>
      <c r="CJ15" s="38">
        <v>4155</v>
      </c>
      <c r="CK15" s="38">
        <v>4950</v>
      </c>
      <c r="CL15" s="38">
        <v>5301</v>
      </c>
      <c r="CM15" s="38">
        <v>5353</v>
      </c>
      <c r="CN15" s="38">
        <v>6770</v>
      </c>
      <c r="CO15" s="38">
        <v>8975</v>
      </c>
      <c r="CP15" s="38">
        <v>9759</v>
      </c>
      <c r="CQ15" s="38">
        <v>9782</v>
      </c>
      <c r="CR15" s="38">
        <v>11728</v>
      </c>
      <c r="CS15" s="38">
        <v>11635</v>
      </c>
      <c r="CT15" s="38">
        <v>13746</v>
      </c>
      <c r="CU15" s="38">
        <v>12309</v>
      </c>
      <c r="CV15" s="38">
        <v>14648</v>
      </c>
      <c r="CW15" s="38">
        <v>16226</v>
      </c>
      <c r="CX15" s="38">
        <v>16518</v>
      </c>
      <c r="CY15" s="38">
        <v>13250</v>
      </c>
      <c r="CZ15" s="38">
        <v>14712</v>
      </c>
      <c r="DA15" s="38">
        <v>14185</v>
      </c>
      <c r="DB15" s="38">
        <v>14460</v>
      </c>
      <c r="DC15" s="38">
        <v>12112</v>
      </c>
      <c r="DD15" s="38">
        <v>12060</v>
      </c>
      <c r="DE15" s="38">
        <v>10919</v>
      </c>
      <c r="DF15" s="38">
        <v>11827</v>
      </c>
      <c r="DG15" s="38">
        <v>8293</v>
      </c>
      <c r="DH15" s="38">
        <v>7484</v>
      </c>
      <c r="DI15" s="38">
        <v>6690</v>
      </c>
      <c r="DJ15" s="38">
        <v>7078</v>
      </c>
      <c r="DK15" s="38">
        <v>5802</v>
      </c>
      <c r="DL15" s="38">
        <v>5725</v>
      </c>
      <c r="DM15" s="38">
        <v>5755</v>
      </c>
      <c r="DN15" s="38">
        <v>4961</v>
      </c>
      <c r="DO15" s="38">
        <v>4351</v>
      </c>
      <c r="DP15" s="38">
        <v>4083</v>
      </c>
      <c r="DQ15" s="38">
        <v>3625</v>
      </c>
      <c r="DR15" s="38">
        <v>3377</v>
      </c>
      <c r="DS15" s="53">
        <v>2582</v>
      </c>
      <c r="DT15" s="53">
        <v>2535</v>
      </c>
      <c r="DU15" s="53">
        <v>2467</v>
      </c>
      <c r="DV15" s="53">
        <v>2633</v>
      </c>
      <c r="DW15" s="53">
        <v>2362</v>
      </c>
      <c r="DX15" s="53">
        <v>2099</v>
      </c>
      <c r="DY15" s="53">
        <v>1820</v>
      </c>
      <c r="DZ15" s="53">
        <v>1873</v>
      </c>
      <c r="EA15" s="53">
        <v>1688</v>
      </c>
      <c r="EB15" s="59">
        <v>2039</v>
      </c>
      <c r="EC15" s="59">
        <v>2474</v>
      </c>
      <c r="ED15" s="59">
        <v>2879</v>
      </c>
      <c r="EE15" s="59">
        <v>2722</v>
      </c>
      <c r="EF15" s="59">
        <v>3095</v>
      </c>
      <c r="EG15" s="59">
        <v>3169</v>
      </c>
      <c r="EH15" s="59">
        <v>3881</v>
      </c>
      <c r="EI15" s="59">
        <v>3487</v>
      </c>
      <c r="EJ15" s="59">
        <v>3876</v>
      </c>
      <c r="EK15" s="59">
        <v>3919</v>
      </c>
      <c r="EL15" s="59">
        <v>4650</v>
      </c>
      <c r="EM15" s="59">
        <v>3877</v>
      </c>
      <c r="EN15" s="59">
        <v>4483</v>
      </c>
      <c r="EO15" s="59">
        <v>4248</v>
      </c>
      <c r="EP15" s="59">
        <v>4793</v>
      </c>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row>
    <row r="16" spans="1:312" ht="20.100000000000001" customHeight="1">
      <c r="F16" s="37" t="s">
        <v>438</v>
      </c>
      <c r="G16" s="38" t="s">
        <v>156</v>
      </c>
      <c r="H16" s="38" t="s">
        <v>156</v>
      </c>
      <c r="I16" s="38" t="s">
        <v>156</v>
      </c>
      <c r="J16" s="38" t="s">
        <v>156</v>
      </c>
      <c r="K16" s="38" t="s">
        <v>156</v>
      </c>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t="s">
        <v>156</v>
      </c>
      <c r="AB16" s="38" t="s">
        <v>156</v>
      </c>
      <c r="AC16" s="38" t="s">
        <v>156</v>
      </c>
      <c r="AD16" s="38" t="s">
        <v>156</v>
      </c>
      <c r="AE16" s="38" t="s">
        <v>156</v>
      </c>
      <c r="AF16" s="38" t="s">
        <v>156</v>
      </c>
      <c r="AG16" s="38" t="s">
        <v>156</v>
      </c>
      <c r="AH16" s="38" t="s">
        <v>156</v>
      </c>
      <c r="AI16" s="38" t="s">
        <v>156</v>
      </c>
      <c r="AJ16" s="38" t="s">
        <v>156</v>
      </c>
      <c r="AK16" s="38" t="s">
        <v>156</v>
      </c>
      <c r="AL16" s="38" t="s">
        <v>156</v>
      </c>
      <c r="AM16" s="38" t="s">
        <v>156</v>
      </c>
      <c r="AN16" s="38" t="s">
        <v>156</v>
      </c>
      <c r="AO16" s="38" t="s">
        <v>156</v>
      </c>
      <c r="AP16" s="38" t="s">
        <v>156</v>
      </c>
      <c r="AQ16" s="38" t="s">
        <v>156</v>
      </c>
      <c r="AR16" s="38" t="s">
        <v>156</v>
      </c>
      <c r="AS16" s="38" t="s">
        <v>156</v>
      </c>
      <c r="AT16" s="38" t="s">
        <v>156</v>
      </c>
      <c r="AU16" s="38" t="s">
        <v>156</v>
      </c>
      <c r="AV16" s="38" t="s">
        <v>156</v>
      </c>
      <c r="AW16" s="38" t="s">
        <v>156</v>
      </c>
      <c r="AX16" s="38" t="s">
        <v>156</v>
      </c>
      <c r="AY16" s="38" t="s">
        <v>156</v>
      </c>
      <c r="AZ16" s="38" t="s">
        <v>156</v>
      </c>
      <c r="BA16" s="38" t="s">
        <v>156</v>
      </c>
      <c r="BB16" s="38" t="s">
        <v>156</v>
      </c>
      <c r="BC16" s="38" t="s">
        <v>156</v>
      </c>
      <c r="BD16" s="38" t="s">
        <v>156</v>
      </c>
      <c r="BE16" s="38" t="s">
        <v>156</v>
      </c>
      <c r="BF16" s="38" t="s">
        <v>156</v>
      </c>
      <c r="BG16" s="38" t="s">
        <v>156</v>
      </c>
      <c r="BH16" s="38" t="s">
        <v>156</v>
      </c>
      <c r="BI16" s="38" t="s">
        <v>156</v>
      </c>
      <c r="BJ16" s="38" t="s">
        <v>156</v>
      </c>
      <c r="BK16" s="38" t="s">
        <v>156</v>
      </c>
      <c r="BL16" s="38" t="s">
        <v>156</v>
      </c>
      <c r="BM16" s="38" t="s">
        <v>156</v>
      </c>
      <c r="BN16" s="38" t="s">
        <v>156</v>
      </c>
      <c r="BO16" s="38" t="s">
        <v>156</v>
      </c>
      <c r="BP16" s="38" t="s">
        <v>156</v>
      </c>
      <c r="BQ16" s="38" t="s">
        <v>156</v>
      </c>
      <c r="BR16" s="38" t="s">
        <v>156</v>
      </c>
      <c r="BS16" s="38" t="s">
        <v>156</v>
      </c>
      <c r="BT16" s="38" t="s">
        <v>156</v>
      </c>
      <c r="BU16" s="38" t="s">
        <v>156</v>
      </c>
      <c r="BV16" s="38" t="s">
        <v>156</v>
      </c>
      <c r="BW16" s="38" t="s">
        <v>156</v>
      </c>
      <c r="BX16" s="38" t="s">
        <v>156</v>
      </c>
      <c r="BY16" s="38" t="s">
        <v>156</v>
      </c>
      <c r="BZ16" s="38" t="s">
        <v>156</v>
      </c>
      <c r="CA16" s="38" t="s">
        <v>156</v>
      </c>
      <c r="CB16" s="38" t="s">
        <v>156</v>
      </c>
      <c r="CC16" s="38" t="s">
        <v>156</v>
      </c>
      <c r="CD16" s="38" t="s">
        <v>156</v>
      </c>
      <c r="CE16" s="38">
        <v>2879</v>
      </c>
      <c r="CF16" s="38">
        <v>3283</v>
      </c>
      <c r="CG16" s="38">
        <v>2833</v>
      </c>
      <c r="CH16" s="38">
        <v>3420</v>
      </c>
      <c r="CI16" s="38">
        <v>3154</v>
      </c>
      <c r="CJ16" s="38">
        <v>3560</v>
      </c>
      <c r="CK16" s="38">
        <v>3565</v>
      </c>
      <c r="CL16" s="38">
        <v>3859</v>
      </c>
      <c r="CM16" s="38">
        <v>3155</v>
      </c>
      <c r="CN16" s="38">
        <v>4463</v>
      </c>
      <c r="CO16" s="38">
        <v>4890</v>
      </c>
      <c r="CP16" s="38">
        <v>6235</v>
      </c>
      <c r="CQ16" s="38">
        <v>6296</v>
      </c>
      <c r="CR16" s="38">
        <v>8750</v>
      </c>
      <c r="CS16" s="38">
        <v>7979</v>
      </c>
      <c r="CT16" s="38">
        <v>8147</v>
      </c>
      <c r="CU16" s="38">
        <v>5156</v>
      </c>
      <c r="CV16" s="38">
        <v>5857</v>
      </c>
      <c r="CW16" s="38">
        <v>5108</v>
      </c>
      <c r="CX16" s="38">
        <v>5253</v>
      </c>
      <c r="CY16" s="38">
        <v>3763</v>
      </c>
      <c r="CZ16" s="38">
        <v>5091</v>
      </c>
      <c r="DA16" s="38">
        <v>4675</v>
      </c>
      <c r="DB16" s="38">
        <v>4824</v>
      </c>
      <c r="DC16" s="38">
        <v>3267</v>
      </c>
      <c r="DD16" s="38">
        <v>3567</v>
      </c>
      <c r="DE16" s="38">
        <v>2452</v>
      </c>
      <c r="DF16" s="38">
        <v>2643</v>
      </c>
      <c r="DG16" s="38">
        <v>1975</v>
      </c>
      <c r="DH16" s="38">
        <v>2082</v>
      </c>
      <c r="DI16" s="38">
        <v>2238</v>
      </c>
      <c r="DJ16" s="38">
        <v>2070</v>
      </c>
      <c r="DK16" s="38">
        <v>1674</v>
      </c>
      <c r="DL16" s="38">
        <v>2378</v>
      </c>
      <c r="DM16" s="38">
        <v>2214</v>
      </c>
      <c r="DN16" s="38">
        <v>3105</v>
      </c>
      <c r="DO16" s="38">
        <v>2274</v>
      </c>
      <c r="DP16" s="38">
        <v>2737</v>
      </c>
      <c r="DQ16" s="38">
        <v>2813</v>
      </c>
      <c r="DR16" s="38">
        <v>3277</v>
      </c>
      <c r="DS16" s="53">
        <v>2698</v>
      </c>
      <c r="DT16" s="53">
        <v>3434</v>
      </c>
      <c r="DU16" s="53">
        <v>3652</v>
      </c>
      <c r="DV16" s="53">
        <v>3951</v>
      </c>
      <c r="DW16" s="53">
        <v>3688</v>
      </c>
      <c r="DX16" s="53">
        <v>4803</v>
      </c>
      <c r="DY16" s="53">
        <v>4680</v>
      </c>
      <c r="DZ16" s="53">
        <v>5156</v>
      </c>
      <c r="EA16" s="53">
        <v>4498</v>
      </c>
      <c r="EB16" s="59">
        <v>5118</v>
      </c>
      <c r="EC16" s="59">
        <v>4794</v>
      </c>
      <c r="ED16" s="59">
        <v>5618</v>
      </c>
      <c r="EE16" s="59">
        <v>4809</v>
      </c>
      <c r="EF16" s="59">
        <v>5817</v>
      </c>
      <c r="EG16" s="59">
        <v>5030</v>
      </c>
      <c r="EH16" s="59">
        <v>5614</v>
      </c>
      <c r="EI16" s="59">
        <v>4828</v>
      </c>
      <c r="EJ16" s="59">
        <v>5501</v>
      </c>
      <c r="EK16" s="59">
        <v>5773</v>
      </c>
      <c r="EL16" s="59">
        <v>5980</v>
      </c>
      <c r="EM16" s="59">
        <v>4640</v>
      </c>
      <c r="EN16" s="59">
        <v>5603</v>
      </c>
      <c r="EO16" s="59">
        <v>5139</v>
      </c>
      <c r="EP16" s="59">
        <v>6181</v>
      </c>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row>
    <row r="17" spans="6:312" ht="20.100000000000001" customHeight="1">
      <c r="F17" s="37" t="s">
        <v>439</v>
      </c>
      <c r="G17" s="38" t="s">
        <v>156</v>
      </c>
      <c r="H17" s="38" t="s">
        <v>156</v>
      </c>
      <c r="I17" s="38" t="s">
        <v>156</v>
      </c>
      <c r="J17" s="38" t="s">
        <v>156</v>
      </c>
      <c r="K17" s="38" t="s">
        <v>156</v>
      </c>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t="s">
        <v>156</v>
      </c>
      <c r="AB17" s="38" t="s">
        <v>156</v>
      </c>
      <c r="AC17" s="38" t="s">
        <v>156</v>
      </c>
      <c r="AD17" s="38" t="s">
        <v>156</v>
      </c>
      <c r="AE17" s="38" t="s">
        <v>156</v>
      </c>
      <c r="AF17" s="38" t="s">
        <v>156</v>
      </c>
      <c r="AG17" s="38" t="s">
        <v>156</v>
      </c>
      <c r="AH17" s="38" t="s">
        <v>156</v>
      </c>
      <c r="AI17" s="38" t="s">
        <v>156</v>
      </c>
      <c r="AJ17" s="38" t="s">
        <v>156</v>
      </c>
      <c r="AK17" s="38" t="s">
        <v>156</v>
      </c>
      <c r="AL17" s="38" t="s">
        <v>156</v>
      </c>
      <c r="AM17" s="38" t="s">
        <v>156</v>
      </c>
      <c r="AN17" s="38" t="s">
        <v>156</v>
      </c>
      <c r="AO17" s="38" t="s">
        <v>156</v>
      </c>
      <c r="AP17" s="38" t="s">
        <v>156</v>
      </c>
      <c r="AQ17" s="38" t="s">
        <v>156</v>
      </c>
      <c r="AR17" s="38" t="s">
        <v>156</v>
      </c>
      <c r="AS17" s="38" t="s">
        <v>156</v>
      </c>
      <c r="AT17" s="38" t="s">
        <v>156</v>
      </c>
      <c r="AU17" s="38" t="s">
        <v>156</v>
      </c>
      <c r="AV17" s="38" t="s">
        <v>156</v>
      </c>
      <c r="AW17" s="38" t="s">
        <v>156</v>
      </c>
      <c r="AX17" s="38" t="s">
        <v>156</v>
      </c>
      <c r="AY17" s="38" t="s">
        <v>156</v>
      </c>
      <c r="AZ17" s="38" t="s">
        <v>156</v>
      </c>
      <c r="BA17" s="38" t="s">
        <v>156</v>
      </c>
      <c r="BB17" s="38" t="s">
        <v>156</v>
      </c>
      <c r="BC17" s="38" t="s">
        <v>156</v>
      </c>
      <c r="BD17" s="38" t="s">
        <v>156</v>
      </c>
      <c r="BE17" s="38" t="s">
        <v>156</v>
      </c>
      <c r="BF17" s="38" t="s">
        <v>156</v>
      </c>
      <c r="BG17" s="38" t="s">
        <v>156</v>
      </c>
      <c r="BH17" s="38" t="s">
        <v>156</v>
      </c>
      <c r="BI17" s="38" t="s">
        <v>156</v>
      </c>
      <c r="BJ17" s="38" t="s">
        <v>156</v>
      </c>
      <c r="BK17" s="38" t="s">
        <v>156</v>
      </c>
      <c r="BL17" s="38" t="s">
        <v>156</v>
      </c>
      <c r="BM17" s="38" t="s">
        <v>156</v>
      </c>
      <c r="BN17" s="38" t="s">
        <v>156</v>
      </c>
      <c r="BO17" s="38" t="s">
        <v>156</v>
      </c>
      <c r="BP17" s="38" t="s">
        <v>156</v>
      </c>
      <c r="BQ17" s="38" t="s">
        <v>156</v>
      </c>
      <c r="BR17" s="38" t="s">
        <v>156</v>
      </c>
      <c r="BS17" s="38" t="s">
        <v>156</v>
      </c>
      <c r="BT17" s="38" t="s">
        <v>156</v>
      </c>
      <c r="BU17" s="38" t="s">
        <v>156</v>
      </c>
      <c r="BV17" s="38" t="s">
        <v>156</v>
      </c>
      <c r="BW17" s="38" t="s">
        <v>156</v>
      </c>
      <c r="BX17" s="38" t="s">
        <v>156</v>
      </c>
      <c r="BY17" s="38" t="s">
        <v>156</v>
      </c>
      <c r="BZ17" s="38" t="s">
        <v>156</v>
      </c>
      <c r="CA17" s="38" t="s">
        <v>156</v>
      </c>
      <c r="CB17" s="38" t="s">
        <v>156</v>
      </c>
      <c r="CC17" s="38" t="s">
        <v>156</v>
      </c>
      <c r="CD17" s="38" t="s">
        <v>156</v>
      </c>
      <c r="CE17" s="38">
        <v>133</v>
      </c>
      <c r="CF17" s="38">
        <v>134</v>
      </c>
      <c r="CG17" s="38">
        <v>61</v>
      </c>
      <c r="CH17" s="38">
        <v>157</v>
      </c>
      <c r="CI17" s="38">
        <v>76</v>
      </c>
      <c r="CJ17" s="38">
        <v>194</v>
      </c>
      <c r="CK17" s="38">
        <v>126</v>
      </c>
      <c r="CL17" s="38">
        <v>146</v>
      </c>
      <c r="CM17" s="38">
        <v>150</v>
      </c>
      <c r="CN17" s="38">
        <v>204</v>
      </c>
      <c r="CO17" s="38">
        <v>262</v>
      </c>
      <c r="CP17" s="38">
        <v>256</v>
      </c>
      <c r="CQ17" s="38">
        <v>179</v>
      </c>
      <c r="CR17" s="38">
        <v>354</v>
      </c>
      <c r="CS17" s="38">
        <v>233</v>
      </c>
      <c r="CT17" s="38">
        <v>325</v>
      </c>
      <c r="CU17" s="38" t="s">
        <v>156</v>
      </c>
      <c r="CV17" s="38">
        <v>266</v>
      </c>
      <c r="CW17" s="38">
        <v>142</v>
      </c>
      <c r="CX17" s="38">
        <v>132</v>
      </c>
      <c r="CY17" s="38">
        <v>125</v>
      </c>
      <c r="CZ17" s="38">
        <v>130</v>
      </c>
      <c r="DA17" s="38">
        <v>135</v>
      </c>
      <c r="DB17" s="38">
        <v>135</v>
      </c>
      <c r="DC17" s="38">
        <v>126</v>
      </c>
      <c r="DD17" s="38">
        <v>78</v>
      </c>
      <c r="DE17" s="38">
        <v>142</v>
      </c>
      <c r="DF17" s="38">
        <v>51</v>
      </c>
      <c r="DG17" s="38">
        <v>24</v>
      </c>
      <c r="DH17" s="38">
        <v>116</v>
      </c>
      <c r="DI17" s="38">
        <v>35</v>
      </c>
      <c r="DJ17" s="38">
        <v>69</v>
      </c>
      <c r="DK17" s="38">
        <v>62</v>
      </c>
      <c r="DL17" s="38">
        <v>106</v>
      </c>
      <c r="DM17" s="38">
        <v>80</v>
      </c>
      <c r="DN17" s="38">
        <v>53</v>
      </c>
      <c r="DO17" s="38">
        <v>65</v>
      </c>
      <c r="DP17" s="38">
        <v>192</v>
      </c>
      <c r="DQ17" s="38">
        <v>149</v>
      </c>
      <c r="DR17" s="38">
        <v>202</v>
      </c>
      <c r="DS17" s="53">
        <v>315</v>
      </c>
      <c r="DT17" s="53">
        <v>338</v>
      </c>
      <c r="DU17" s="53">
        <v>270</v>
      </c>
      <c r="DV17" s="53">
        <v>246</v>
      </c>
      <c r="DW17" s="53">
        <v>137</v>
      </c>
      <c r="DX17" s="53">
        <v>228</v>
      </c>
      <c r="DY17" s="53">
        <v>247</v>
      </c>
      <c r="DZ17" s="53">
        <v>240</v>
      </c>
      <c r="EA17" s="53">
        <v>265</v>
      </c>
      <c r="EB17" s="59">
        <v>336</v>
      </c>
      <c r="EC17" s="59">
        <v>373</v>
      </c>
      <c r="ED17" s="59">
        <v>377</v>
      </c>
      <c r="EE17" s="59">
        <v>317</v>
      </c>
      <c r="EF17" s="59">
        <v>354</v>
      </c>
      <c r="EG17" s="59">
        <v>264</v>
      </c>
      <c r="EH17" s="59">
        <v>321</v>
      </c>
      <c r="EI17" s="59">
        <v>391</v>
      </c>
      <c r="EJ17" s="59">
        <v>890</v>
      </c>
      <c r="EK17" s="59">
        <v>858</v>
      </c>
      <c r="EL17" s="59">
        <v>952</v>
      </c>
      <c r="EM17" s="59">
        <v>853</v>
      </c>
      <c r="EN17" s="59">
        <v>929</v>
      </c>
      <c r="EO17" s="59">
        <v>859</v>
      </c>
      <c r="EP17" s="59">
        <v>685</v>
      </c>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row>
    <row r="18" spans="6:312" ht="20.100000000000001" customHeight="1">
      <c r="F18" s="37" t="s">
        <v>405</v>
      </c>
      <c r="G18" s="38" t="s">
        <v>156</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t="s">
        <v>156</v>
      </c>
      <c r="AC18" s="38" t="s">
        <v>156</v>
      </c>
      <c r="AD18" s="38" t="s">
        <v>156</v>
      </c>
      <c r="AE18" s="38" t="s">
        <v>156</v>
      </c>
      <c r="AF18" s="38" t="s">
        <v>156</v>
      </c>
      <c r="AG18" s="38" t="s">
        <v>156</v>
      </c>
      <c r="AH18" s="38" t="s">
        <v>156</v>
      </c>
      <c r="AI18" s="38" t="s">
        <v>156</v>
      </c>
      <c r="AJ18" s="38" t="s">
        <v>156</v>
      </c>
      <c r="AK18" s="38" t="s">
        <v>156</v>
      </c>
      <c r="AL18" s="38" t="s">
        <v>156</v>
      </c>
      <c r="AM18" s="38" t="s">
        <v>156</v>
      </c>
      <c r="AN18" s="38" t="s">
        <v>156</v>
      </c>
      <c r="AO18" s="38" t="s">
        <v>156</v>
      </c>
      <c r="AP18" s="38" t="s">
        <v>156</v>
      </c>
      <c r="AQ18" s="38" t="s">
        <v>156</v>
      </c>
      <c r="AR18" s="38" t="s">
        <v>156</v>
      </c>
      <c r="AS18" s="38" t="s">
        <v>156</v>
      </c>
      <c r="AT18" s="38" t="s">
        <v>156</v>
      </c>
      <c r="AU18" s="38" t="s">
        <v>156</v>
      </c>
      <c r="AV18" s="38" t="s">
        <v>156</v>
      </c>
      <c r="AW18" s="38" t="s">
        <v>156</v>
      </c>
      <c r="AX18" s="38" t="s">
        <v>156</v>
      </c>
      <c r="AY18" s="38" t="s">
        <v>156</v>
      </c>
      <c r="AZ18" s="38" t="s">
        <v>156</v>
      </c>
      <c r="BA18" s="38" t="s">
        <v>156</v>
      </c>
      <c r="BB18" s="38" t="s">
        <v>156</v>
      </c>
      <c r="BC18" s="38" t="s">
        <v>156</v>
      </c>
      <c r="BD18" s="38" t="s">
        <v>156</v>
      </c>
      <c r="BE18" s="38" t="s">
        <v>156</v>
      </c>
      <c r="BF18" s="38" t="s">
        <v>156</v>
      </c>
      <c r="BG18" s="38" t="s">
        <v>156</v>
      </c>
      <c r="BH18" s="38" t="s">
        <v>156</v>
      </c>
      <c r="BI18" s="38" t="s">
        <v>156</v>
      </c>
      <c r="BJ18" s="38" t="s">
        <v>156</v>
      </c>
      <c r="BK18" s="38" t="s">
        <v>156</v>
      </c>
      <c r="BL18" s="38" t="s">
        <v>156</v>
      </c>
      <c r="BM18" s="38" t="s">
        <v>156</v>
      </c>
      <c r="BN18" s="38" t="s">
        <v>156</v>
      </c>
      <c r="BO18" s="38" t="s">
        <v>156</v>
      </c>
      <c r="BP18" s="38" t="s">
        <v>156</v>
      </c>
      <c r="BQ18" s="38" t="s">
        <v>156</v>
      </c>
      <c r="BR18" s="38" t="s">
        <v>156</v>
      </c>
      <c r="BS18" s="38" t="s">
        <v>156</v>
      </c>
      <c r="BT18" s="38" t="s">
        <v>156</v>
      </c>
      <c r="BU18" s="38" t="s">
        <v>156</v>
      </c>
      <c r="BV18" s="38" t="s">
        <v>156</v>
      </c>
      <c r="BW18" s="38" t="s">
        <v>156</v>
      </c>
      <c r="BX18" s="38" t="s">
        <v>156</v>
      </c>
      <c r="BY18" s="38" t="s">
        <v>156</v>
      </c>
      <c r="BZ18" s="38" t="s">
        <v>156</v>
      </c>
      <c r="CA18" s="38" t="s">
        <v>156</v>
      </c>
      <c r="CB18" s="38" t="s">
        <v>156</v>
      </c>
      <c r="CC18" s="38" t="s">
        <v>156</v>
      </c>
      <c r="CD18" s="38" t="s">
        <v>156</v>
      </c>
      <c r="CE18" s="38">
        <v>823</v>
      </c>
      <c r="CF18" s="38">
        <v>482</v>
      </c>
      <c r="CG18" s="38">
        <v>289</v>
      </c>
      <c r="CH18" s="38">
        <v>305</v>
      </c>
      <c r="CI18" s="38">
        <v>173</v>
      </c>
      <c r="CJ18" s="38">
        <v>278</v>
      </c>
      <c r="CK18" s="38">
        <v>291</v>
      </c>
      <c r="CL18" s="38">
        <v>413</v>
      </c>
      <c r="CM18" s="38">
        <v>570</v>
      </c>
      <c r="CN18" s="38">
        <v>924</v>
      </c>
      <c r="CO18" s="38">
        <v>599</v>
      </c>
      <c r="CP18" s="38">
        <v>385</v>
      </c>
      <c r="CQ18" s="38">
        <v>668</v>
      </c>
      <c r="CR18" s="38">
        <v>619</v>
      </c>
      <c r="CS18" s="38">
        <v>569</v>
      </c>
      <c r="CT18" s="38">
        <v>386</v>
      </c>
      <c r="CU18" s="38" t="s">
        <v>156</v>
      </c>
      <c r="CV18" s="38">
        <v>509</v>
      </c>
      <c r="CW18" s="38">
        <v>356</v>
      </c>
      <c r="CX18" s="38">
        <v>392</v>
      </c>
      <c r="CY18" s="38">
        <v>465</v>
      </c>
      <c r="CZ18" s="38">
        <v>408</v>
      </c>
      <c r="DA18" s="38">
        <v>246</v>
      </c>
      <c r="DB18" s="38">
        <v>184</v>
      </c>
      <c r="DC18" s="38">
        <v>232</v>
      </c>
      <c r="DD18" s="38">
        <v>187</v>
      </c>
      <c r="DE18" s="38">
        <v>151</v>
      </c>
      <c r="DF18" s="38">
        <v>210</v>
      </c>
      <c r="DG18" s="38">
        <v>163</v>
      </c>
      <c r="DH18" s="38">
        <v>246</v>
      </c>
      <c r="DI18" s="38">
        <v>151</v>
      </c>
      <c r="DJ18" s="38">
        <v>222</v>
      </c>
      <c r="DK18" s="38">
        <v>149</v>
      </c>
      <c r="DL18" s="38">
        <v>190</v>
      </c>
      <c r="DM18" s="38">
        <v>186</v>
      </c>
      <c r="DN18" s="38">
        <v>279</v>
      </c>
      <c r="DO18" s="38">
        <v>316</v>
      </c>
      <c r="DP18" s="38">
        <v>535</v>
      </c>
      <c r="DQ18" s="38">
        <v>412</v>
      </c>
      <c r="DR18" s="38">
        <v>409</v>
      </c>
      <c r="DS18" s="53">
        <v>408</v>
      </c>
      <c r="DT18" s="53">
        <v>411</v>
      </c>
      <c r="DU18" s="53">
        <v>317</v>
      </c>
      <c r="DV18" s="53">
        <v>297</v>
      </c>
      <c r="DW18" s="53">
        <v>336</v>
      </c>
      <c r="DX18" s="53">
        <v>370</v>
      </c>
      <c r="DY18" s="53">
        <v>351</v>
      </c>
      <c r="DZ18" s="53">
        <v>400</v>
      </c>
      <c r="EA18" s="53">
        <v>339</v>
      </c>
      <c r="EB18" s="59">
        <v>372</v>
      </c>
      <c r="EC18" s="59">
        <v>303</v>
      </c>
      <c r="ED18" s="59">
        <v>317</v>
      </c>
      <c r="EE18" s="59">
        <v>448</v>
      </c>
      <c r="EF18" s="59">
        <v>464</v>
      </c>
      <c r="EG18" s="59">
        <v>411</v>
      </c>
      <c r="EH18" s="59">
        <v>486</v>
      </c>
      <c r="EI18" s="59">
        <v>432</v>
      </c>
      <c r="EJ18" s="59">
        <v>454</v>
      </c>
      <c r="EK18" s="59">
        <v>483</v>
      </c>
      <c r="EL18" s="59">
        <v>570</v>
      </c>
      <c r="EM18" s="59">
        <v>443</v>
      </c>
      <c r="EN18" s="59">
        <v>520</v>
      </c>
      <c r="EO18" s="59">
        <v>408</v>
      </c>
      <c r="EP18" s="59">
        <v>434</v>
      </c>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row>
    <row r="19" spans="6:312" ht="20.100000000000001" customHeight="1">
      <c r="F19" s="37" t="s">
        <v>407</v>
      </c>
      <c r="G19" s="38">
        <v>896</v>
      </c>
      <c r="H19" s="38">
        <v>1039</v>
      </c>
      <c r="I19" s="38">
        <v>1144</v>
      </c>
      <c r="J19" s="38">
        <v>1260</v>
      </c>
      <c r="K19" s="38">
        <v>1069</v>
      </c>
      <c r="L19" s="38">
        <v>1150</v>
      </c>
      <c r="M19" s="38">
        <v>1040</v>
      </c>
      <c r="N19" s="38">
        <v>1146</v>
      </c>
      <c r="O19" s="38">
        <v>893</v>
      </c>
      <c r="P19" s="38">
        <v>1188</v>
      </c>
      <c r="Q19" s="38">
        <v>1265</v>
      </c>
      <c r="R19" s="38">
        <v>1442</v>
      </c>
      <c r="S19" s="38">
        <v>1306</v>
      </c>
      <c r="T19" s="38">
        <v>1535</v>
      </c>
      <c r="U19" s="38">
        <v>1345</v>
      </c>
      <c r="V19" s="38">
        <v>1617</v>
      </c>
      <c r="W19" s="38">
        <v>1277</v>
      </c>
      <c r="X19" s="38">
        <v>1412</v>
      </c>
      <c r="Y19" s="38">
        <v>1330</v>
      </c>
      <c r="Z19" s="38">
        <v>1871</v>
      </c>
      <c r="AA19" s="38">
        <v>1547</v>
      </c>
      <c r="AB19" s="38">
        <v>1690</v>
      </c>
      <c r="AC19" s="38">
        <v>1671</v>
      </c>
      <c r="AD19" s="38">
        <v>2011</v>
      </c>
      <c r="AE19" s="38">
        <v>1714</v>
      </c>
      <c r="AF19" s="38">
        <v>2270</v>
      </c>
      <c r="AG19" s="38">
        <v>2009</v>
      </c>
      <c r="AH19" s="38">
        <v>2358</v>
      </c>
      <c r="AI19" s="38">
        <v>2236</v>
      </c>
      <c r="AJ19" s="38">
        <v>2383</v>
      </c>
      <c r="AK19" s="38">
        <v>2562</v>
      </c>
      <c r="AL19" s="38">
        <v>3110</v>
      </c>
      <c r="AM19" s="38">
        <v>2646</v>
      </c>
      <c r="AN19" s="38">
        <v>3042</v>
      </c>
      <c r="AO19" s="38">
        <v>2642</v>
      </c>
      <c r="AP19" s="38">
        <v>2496</v>
      </c>
      <c r="AQ19" s="38">
        <v>1995</v>
      </c>
      <c r="AR19" s="38">
        <v>1932</v>
      </c>
      <c r="AS19" s="38">
        <v>1921</v>
      </c>
      <c r="AT19" s="38">
        <v>1349</v>
      </c>
      <c r="AU19" s="38">
        <v>1055</v>
      </c>
      <c r="AV19" s="38">
        <v>1347</v>
      </c>
      <c r="AW19" s="38">
        <v>1120</v>
      </c>
      <c r="AX19" s="38">
        <v>1397</v>
      </c>
      <c r="AY19" s="38">
        <v>1447</v>
      </c>
      <c r="AZ19" s="38">
        <v>1765</v>
      </c>
      <c r="BA19" s="38">
        <v>1815</v>
      </c>
      <c r="BB19" s="38">
        <v>1983</v>
      </c>
      <c r="BC19" s="38">
        <v>1697</v>
      </c>
      <c r="BD19" s="38">
        <v>2101</v>
      </c>
      <c r="BE19" s="38">
        <v>2075</v>
      </c>
      <c r="BF19" s="38">
        <v>2514</v>
      </c>
      <c r="BG19" s="38">
        <v>2059</v>
      </c>
      <c r="BH19" s="38">
        <v>2567</v>
      </c>
      <c r="BI19" s="38">
        <v>2464</v>
      </c>
      <c r="BJ19" s="38">
        <v>2866</v>
      </c>
      <c r="BK19" s="38">
        <v>2098</v>
      </c>
      <c r="BL19" s="38">
        <v>2367</v>
      </c>
      <c r="BM19" s="38">
        <v>2513</v>
      </c>
      <c r="BN19" s="38">
        <v>2755</v>
      </c>
      <c r="BO19" s="38">
        <v>2362</v>
      </c>
      <c r="BP19" s="38">
        <v>3213</v>
      </c>
      <c r="BQ19" s="38">
        <v>3702</v>
      </c>
      <c r="BR19" s="38">
        <v>4966</v>
      </c>
      <c r="BS19" s="38">
        <v>4878</v>
      </c>
      <c r="BT19" s="38">
        <v>6113</v>
      </c>
      <c r="BU19" s="38">
        <v>4946</v>
      </c>
      <c r="BV19" s="38">
        <v>6239</v>
      </c>
      <c r="BW19" s="38">
        <v>5491</v>
      </c>
      <c r="BX19" s="38">
        <v>6945</v>
      </c>
      <c r="BY19" s="38">
        <v>6166</v>
      </c>
      <c r="BZ19" s="38">
        <v>7534</v>
      </c>
      <c r="CA19" s="38">
        <v>6722</v>
      </c>
      <c r="CB19" s="38">
        <v>8779</v>
      </c>
      <c r="CC19" s="38">
        <v>8572</v>
      </c>
      <c r="CD19" s="38">
        <v>11042</v>
      </c>
      <c r="CE19" s="38">
        <v>9090</v>
      </c>
      <c r="CF19" s="38">
        <v>9273</v>
      </c>
      <c r="CG19" s="38">
        <v>7961</v>
      </c>
      <c r="CH19" s="38">
        <v>9326</v>
      </c>
      <c r="CI19" s="38">
        <v>8088</v>
      </c>
      <c r="CJ19" s="38">
        <v>9810</v>
      </c>
      <c r="CK19" s="38">
        <v>10420</v>
      </c>
      <c r="CL19" s="38">
        <v>11543</v>
      </c>
      <c r="CM19" s="38">
        <v>10525</v>
      </c>
      <c r="CN19" s="38">
        <v>14359</v>
      </c>
      <c r="CO19" s="38">
        <v>17298</v>
      </c>
      <c r="CP19" s="38">
        <v>19940</v>
      </c>
      <c r="CQ19" s="38">
        <v>19612</v>
      </c>
      <c r="CR19" s="38">
        <v>25147</v>
      </c>
      <c r="CS19" s="38">
        <v>23676</v>
      </c>
      <c r="CT19" s="38">
        <v>26045</v>
      </c>
      <c r="CU19" s="38">
        <v>20634</v>
      </c>
      <c r="CV19" s="38">
        <v>24354</v>
      </c>
      <c r="CW19" s="38">
        <v>24203</v>
      </c>
      <c r="CX19" s="38">
        <v>24707</v>
      </c>
      <c r="CY19" s="38">
        <v>19092</v>
      </c>
      <c r="CZ19" s="38">
        <v>22390</v>
      </c>
      <c r="DA19" s="38">
        <v>20807</v>
      </c>
      <c r="DB19" s="38">
        <v>21257</v>
      </c>
      <c r="DC19" s="38">
        <v>16811</v>
      </c>
      <c r="DD19" s="38">
        <v>17242</v>
      </c>
      <c r="DE19" s="38">
        <v>14888</v>
      </c>
      <c r="DF19" s="38">
        <v>16227</v>
      </c>
      <c r="DG19" s="38">
        <v>11400</v>
      </c>
      <c r="DH19" s="38">
        <v>10874</v>
      </c>
      <c r="DI19" s="38">
        <v>10069</v>
      </c>
      <c r="DJ19" s="38">
        <v>10582</v>
      </c>
      <c r="DK19" s="38">
        <v>8591</v>
      </c>
      <c r="DL19" s="38">
        <v>9508</v>
      </c>
      <c r="DM19" s="38">
        <v>9365</v>
      </c>
      <c r="DN19" s="38">
        <v>9873</v>
      </c>
      <c r="DO19" s="38">
        <v>8175</v>
      </c>
      <c r="DP19" s="38">
        <v>8975</v>
      </c>
      <c r="DQ19" s="38">
        <v>8422</v>
      </c>
      <c r="DR19" s="38">
        <v>9023</v>
      </c>
      <c r="DS19" s="53">
        <v>7305</v>
      </c>
      <c r="DT19" s="53">
        <v>8604</v>
      </c>
      <c r="DU19" s="53">
        <v>8637</v>
      </c>
      <c r="DV19" s="53">
        <v>9346</v>
      </c>
      <c r="DW19" s="53">
        <v>7991</v>
      </c>
      <c r="DX19" s="53">
        <v>9181</v>
      </c>
      <c r="DY19" s="53">
        <v>8607</v>
      </c>
      <c r="DZ19" s="53">
        <v>9379</v>
      </c>
      <c r="EA19" s="53">
        <v>8060</v>
      </c>
      <c r="EB19" s="59">
        <v>9414</v>
      </c>
      <c r="EC19" s="59">
        <v>9398</v>
      </c>
      <c r="ED19" s="59">
        <v>11191</v>
      </c>
      <c r="EE19" s="59">
        <v>9622</v>
      </c>
      <c r="EF19" s="59">
        <v>11477</v>
      </c>
      <c r="EG19" s="59">
        <v>10585</v>
      </c>
      <c r="EH19" s="59">
        <v>12548</v>
      </c>
      <c r="EI19" s="59">
        <v>10790</v>
      </c>
      <c r="EJ19" s="59">
        <v>12833</v>
      </c>
      <c r="EK19" s="59">
        <v>12901</v>
      </c>
      <c r="EL19" s="59">
        <v>14646</v>
      </c>
      <c r="EM19" s="59">
        <v>11493</v>
      </c>
      <c r="EN19" s="59">
        <v>13522</v>
      </c>
      <c r="EO19" s="59">
        <v>12647</v>
      </c>
      <c r="EP19" s="59">
        <v>14274</v>
      </c>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row>
    <row r="20" spans="6:312" ht="28.15" customHeight="1">
      <c r="F20" s="28" t="s">
        <v>440</v>
      </c>
      <c r="G20" s="38">
        <v>2046</v>
      </c>
      <c r="H20" s="38">
        <v>2140</v>
      </c>
      <c r="I20" s="38">
        <v>1902</v>
      </c>
      <c r="J20" s="38">
        <v>1960</v>
      </c>
      <c r="K20" s="38">
        <v>1865</v>
      </c>
      <c r="L20" s="38">
        <v>1807</v>
      </c>
      <c r="M20" s="38">
        <v>1809</v>
      </c>
      <c r="N20" s="38">
        <v>1841</v>
      </c>
      <c r="O20" s="38">
        <v>1783</v>
      </c>
      <c r="P20" s="38">
        <v>1764</v>
      </c>
      <c r="Q20" s="38">
        <v>1733</v>
      </c>
      <c r="R20" s="38">
        <v>1855</v>
      </c>
      <c r="S20" s="38">
        <v>1797</v>
      </c>
      <c r="T20" s="38">
        <v>1875</v>
      </c>
      <c r="U20" s="38">
        <v>1987</v>
      </c>
      <c r="V20" s="38">
        <v>2005</v>
      </c>
      <c r="W20" s="38">
        <v>1952</v>
      </c>
      <c r="X20" s="38">
        <v>2094</v>
      </c>
      <c r="Y20" s="38">
        <v>2349</v>
      </c>
      <c r="Z20" s="38">
        <v>2238</v>
      </c>
      <c r="AA20" s="38">
        <v>2600</v>
      </c>
      <c r="AB20" s="38">
        <v>2601</v>
      </c>
      <c r="AC20" s="38">
        <v>2475</v>
      </c>
      <c r="AD20" s="38">
        <v>2374</v>
      </c>
      <c r="AE20" s="38">
        <v>2681</v>
      </c>
      <c r="AF20" s="38">
        <v>2546</v>
      </c>
      <c r="AG20" s="38">
        <v>2456</v>
      </c>
      <c r="AH20" s="38">
        <v>2389</v>
      </c>
      <c r="AI20" s="38">
        <v>2479</v>
      </c>
      <c r="AJ20" s="38">
        <v>2466</v>
      </c>
      <c r="AK20" s="38">
        <v>2629</v>
      </c>
      <c r="AL20" s="38">
        <v>2779</v>
      </c>
      <c r="AM20" s="38">
        <v>2496</v>
      </c>
      <c r="AN20" s="38">
        <v>2462</v>
      </c>
      <c r="AO20" s="38">
        <v>2275</v>
      </c>
      <c r="AP20" s="38">
        <v>2338</v>
      </c>
      <c r="AQ20" s="38">
        <v>2365</v>
      </c>
      <c r="AR20" s="38">
        <v>2052</v>
      </c>
      <c r="AS20" s="38">
        <v>2422</v>
      </c>
      <c r="AT20" s="38">
        <v>2405</v>
      </c>
      <c r="AU20" s="38">
        <v>2383</v>
      </c>
      <c r="AV20" s="38">
        <v>2272</v>
      </c>
      <c r="AW20" s="38">
        <v>2319</v>
      </c>
      <c r="AX20" s="38">
        <v>2101</v>
      </c>
      <c r="AY20" s="38">
        <v>2003</v>
      </c>
      <c r="AZ20" s="38">
        <v>2033</v>
      </c>
      <c r="BA20" s="38">
        <v>1817</v>
      </c>
      <c r="BB20" s="38">
        <v>2190</v>
      </c>
      <c r="BC20" s="38">
        <v>2208</v>
      </c>
      <c r="BD20" s="38">
        <v>2207</v>
      </c>
      <c r="BE20" s="38">
        <v>2412</v>
      </c>
      <c r="BF20" s="38">
        <v>2566</v>
      </c>
      <c r="BG20" s="38">
        <v>2682</v>
      </c>
      <c r="BH20" s="38">
        <v>2869</v>
      </c>
      <c r="BI20" s="38">
        <v>2787</v>
      </c>
      <c r="BJ20" s="38">
        <v>2670</v>
      </c>
      <c r="BK20" s="38">
        <v>2298</v>
      </c>
      <c r="BL20" s="38">
        <v>2789</v>
      </c>
      <c r="BM20" s="38">
        <v>2538</v>
      </c>
      <c r="BN20" s="38">
        <v>2794</v>
      </c>
      <c r="BO20" s="38">
        <v>3028</v>
      </c>
      <c r="BP20" s="38">
        <v>3306</v>
      </c>
      <c r="BQ20" s="38">
        <v>3659</v>
      </c>
      <c r="BR20" s="38">
        <v>3628</v>
      </c>
      <c r="BS20" s="38">
        <v>3449</v>
      </c>
      <c r="BT20" s="38">
        <v>3295</v>
      </c>
      <c r="BU20" s="38">
        <v>3189</v>
      </c>
      <c r="BV20" s="38">
        <v>3167</v>
      </c>
      <c r="BW20" s="38">
        <v>2999</v>
      </c>
      <c r="BX20" s="38">
        <v>2740</v>
      </c>
      <c r="BY20" s="38">
        <v>3021</v>
      </c>
      <c r="BZ20" s="38">
        <v>3110</v>
      </c>
      <c r="CA20" s="38">
        <v>3250</v>
      </c>
      <c r="CB20" s="38">
        <v>3070</v>
      </c>
      <c r="CC20" s="38">
        <v>3144</v>
      </c>
      <c r="CD20" s="38">
        <v>3276</v>
      </c>
      <c r="CE20" s="38">
        <v>3202</v>
      </c>
      <c r="CF20" s="38">
        <v>3060</v>
      </c>
      <c r="CG20" s="38">
        <v>2811</v>
      </c>
      <c r="CH20" s="38">
        <v>3083</v>
      </c>
      <c r="CI20" s="38">
        <v>2788</v>
      </c>
      <c r="CJ20" s="38">
        <v>3020</v>
      </c>
      <c r="CK20" s="38">
        <v>2906</v>
      </c>
      <c r="CL20" s="38">
        <v>3080</v>
      </c>
      <c r="CM20" s="38">
        <v>3080</v>
      </c>
      <c r="CN20" s="38">
        <v>3242</v>
      </c>
      <c r="CO20" s="38">
        <v>3673</v>
      </c>
      <c r="CP20" s="38">
        <v>3341</v>
      </c>
      <c r="CQ20" s="38">
        <v>3181</v>
      </c>
      <c r="CR20" s="38">
        <v>3057</v>
      </c>
      <c r="CS20" s="38">
        <v>2479</v>
      </c>
      <c r="CT20" s="38">
        <v>2415</v>
      </c>
      <c r="CU20" s="38">
        <v>2356</v>
      </c>
      <c r="CV20" s="38">
        <v>2221</v>
      </c>
      <c r="CW20" s="38">
        <v>2402</v>
      </c>
      <c r="CX20" s="38">
        <v>2317</v>
      </c>
      <c r="CY20" s="38">
        <v>2355</v>
      </c>
      <c r="CZ20" s="38">
        <v>2192</v>
      </c>
      <c r="DA20" s="38">
        <v>2116</v>
      </c>
      <c r="DB20" s="38">
        <v>2301</v>
      </c>
      <c r="DC20" s="38">
        <v>2186</v>
      </c>
      <c r="DD20" s="38">
        <v>2023</v>
      </c>
      <c r="DE20" s="38">
        <v>2258</v>
      </c>
      <c r="DF20" s="38">
        <v>2157</v>
      </c>
      <c r="DG20" s="38">
        <v>1931</v>
      </c>
      <c r="DH20" s="38">
        <v>2214</v>
      </c>
      <c r="DI20" s="38">
        <v>2049</v>
      </c>
      <c r="DJ20" s="38">
        <v>2192</v>
      </c>
      <c r="DK20" s="38">
        <v>2353</v>
      </c>
      <c r="DL20" s="38">
        <v>2274</v>
      </c>
      <c r="DM20" s="38">
        <v>2268</v>
      </c>
      <c r="DN20" s="38">
        <v>2422</v>
      </c>
      <c r="DO20" s="38">
        <v>2377</v>
      </c>
      <c r="DP20" s="38">
        <v>2373</v>
      </c>
      <c r="DQ20" s="38">
        <v>2462</v>
      </c>
      <c r="DR20" s="38">
        <v>2419</v>
      </c>
      <c r="DS20" s="53">
        <v>2242</v>
      </c>
      <c r="DT20" s="53">
        <v>2444</v>
      </c>
      <c r="DU20" s="53">
        <v>2616</v>
      </c>
      <c r="DV20" s="53">
        <v>2350</v>
      </c>
      <c r="DW20" s="53">
        <v>2459</v>
      </c>
      <c r="DX20" s="53">
        <v>2348</v>
      </c>
      <c r="DY20" s="53">
        <v>2368</v>
      </c>
      <c r="DZ20" s="53">
        <v>2445</v>
      </c>
      <c r="EA20" s="53">
        <v>2824</v>
      </c>
      <c r="EB20" s="59">
        <v>2609</v>
      </c>
      <c r="EC20" s="59">
        <v>2596</v>
      </c>
      <c r="ED20" s="59">
        <v>2822</v>
      </c>
      <c r="EE20" s="59">
        <v>2766</v>
      </c>
      <c r="EF20" s="59">
        <v>2920</v>
      </c>
      <c r="EG20" s="59">
        <v>3076</v>
      </c>
      <c r="EH20" s="59">
        <v>3229</v>
      </c>
      <c r="EI20" s="59">
        <v>3523</v>
      </c>
      <c r="EJ20" s="59">
        <v>3721</v>
      </c>
      <c r="EK20" s="59">
        <v>3708</v>
      </c>
      <c r="EL20" s="59">
        <v>4039</v>
      </c>
      <c r="EM20" s="59">
        <v>3695</v>
      </c>
      <c r="EN20" s="59">
        <v>3486</v>
      </c>
      <c r="EO20" s="59">
        <v>3880</v>
      </c>
      <c r="EP20" s="59">
        <v>3630</v>
      </c>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row>
    <row r="21" spans="6:312" ht="28.15" customHeight="1">
      <c r="F21" s="28" t="s">
        <v>441</v>
      </c>
      <c r="G21" s="38">
        <v>8498</v>
      </c>
      <c r="H21" s="38">
        <v>8052</v>
      </c>
      <c r="I21" s="38">
        <v>8334</v>
      </c>
      <c r="J21" s="38">
        <v>7780</v>
      </c>
      <c r="K21" s="38">
        <v>7588</v>
      </c>
      <c r="L21" s="38">
        <v>7062</v>
      </c>
      <c r="M21" s="38">
        <v>6617</v>
      </c>
      <c r="N21" s="38">
        <v>6122</v>
      </c>
      <c r="O21" s="38">
        <v>6046</v>
      </c>
      <c r="P21" s="38">
        <v>5970</v>
      </c>
      <c r="Q21" s="38">
        <v>5975</v>
      </c>
      <c r="R21" s="38">
        <v>6961</v>
      </c>
      <c r="S21" s="38">
        <v>6517</v>
      </c>
      <c r="T21" s="38">
        <v>6005</v>
      </c>
      <c r="U21" s="38">
        <v>6589</v>
      </c>
      <c r="V21" s="38">
        <v>6837</v>
      </c>
      <c r="W21" s="38">
        <v>7321</v>
      </c>
      <c r="X21" s="38">
        <v>7776</v>
      </c>
      <c r="Y21" s="38">
        <v>8225</v>
      </c>
      <c r="Z21" s="38">
        <v>8328</v>
      </c>
      <c r="AA21" s="38">
        <v>8651</v>
      </c>
      <c r="AB21" s="38">
        <v>8798</v>
      </c>
      <c r="AC21" s="38">
        <v>8994</v>
      </c>
      <c r="AD21" s="38">
        <v>9215</v>
      </c>
      <c r="AE21" s="38">
        <v>9688</v>
      </c>
      <c r="AF21" s="38">
        <v>11118</v>
      </c>
      <c r="AG21" s="38">
        <v>10505</v>
      </c>
      <c r="AH21" s="38">
        <v>10457</v>
      </c>
      <c r="AI21" s="38">
        <v>10682</v>
      </c>
      <c r="AJ21" s="38">
        <v>10601</v>
      </c>
      <c r="AK21" s="38">
        <v>10091</v>
      </c>
      <c r="AL21" s="38">
        <v>10665</v>
      </c>
      <c r="AM21" s="38">
        <v>10611</v>
      </c>
      <c r="AN21" s="38">
        <v>10882</v>
      </c>
      <c r="AO21" s="38">
        <v>11366</v>
      </c>
      <c r="AP21" s="38">
        <v>11307</v>
      </c>
      <c r="AQ21" s="38">
        <v>11526</v>
      </c>
      <c r="AR21" s="38">
        <v>10498</v>
      </c>
      <c r="AS21" s="38">
        <v>11337</v>
      </c>
      <c r="AT21" s="38">
        <v>11379</v>
      </c>
      <c r="AU21" s="38">
        <v>12364</v>
      </c>
      <c r="AV21" s="38">
        <v>12501</v>
      </c>
      <c r="AW21" s="38">
        <v>12009</v>
      </c>
      <c r="AX21" s="38">
        <v>11409</v>
      </c>
      <c r="AY21" s="38">
        <v>11153</v>
      </c>
      <c r="AZ21" s="38">
        <v>11067</v>
      </c>
      <c r="BA21" s="38">
        <v>10917</v>
      </c>
      <c r="BB21" s="38">
        <v>11374</v>
      </c>
      <c r="BC21" s="38">
        <v>11401</v>
      </c>
      <c r="BD21" s="38">
        <v>11589</v>
      </c>
      <c r="BE21" s="38">
        <v>12203</v>
      </c>
      <c r="BF21" s="38">
        <v>13631</v>
      </c>
      <c r="BG21" s="38">
        <v>13125</v>
      </c>
      <c r="BH21" s="38">
        <v>12640</v>
      </c>
      <c r="BI21" s="38">
        <v>13269</v>
      </c>
      <c r="BJ21" s="38">
        <v>13007</v>
      </c>
      <c r="BK21" s="38">
        <v>12495</v>
      </c>
      <c r="BL21" s="38">
        <v>13294</v>
      </c>
      <c r="BM21" s="38">
        <v>13411</v>
      </c>
      <c r="BN21" s="38">
        <v>15192</v>
      </c>
      <c r="BO21" s="38">
        <v>14730</v>
      </c>
      <c r="BP21" s="38">
        <v>15318</v>
      </c>
      <c r="BQ21" s="38">
        <v>16090</v>
      </c>
      <c r="BR21" s="38">
        <v>17376</v>
      </c>
      <c r="BS21" s="38">
        <v>16630</v>
      </c>
      <c r="BT21" s="38">
        <v>16588</v>
      </c>
      <c r="BU21" s="38">
        <v>16998</v>
      </c>
      <c r="BV21" s="38">
        <v>16128</v>
      </c>
      <c r="BW21" s="38">
        <v>18229</v>
      </c>
      <c r="BX21" s="38">
        <v>18854</v>
      </c>
      <c r="BY21" s="38">
        <v>18269</v>
      </c>
      <c r="BZ21" s="38">
        <v>19081</v>
      </c>
      <c r="CA21" s="38">
        <v>19143</v>
      </c>
      <c r="CB21" s="38">
        <v>18940</v>
      </c>
      <c r="CC21" s="38">
        <v>20196</v>
      </c>
      <c r="CD21" s="38">
        <v>21225</v>
      </c>
      <c r="CE21" s="38">
        <v>20563</v>
      </c>
      <c r="CF21" s="38">
        <v>21550</v>
      </c>
      <c r="CG21" s="38">
        <v>19556</v>
      </c>
      <c r="CH21" s="38">
        <v>20981</v>
      </c>
      <c r="CI21" s="38">
        <v>20256</v>
      </c>
      <c r="CJ21" s="38">
        <v>19122</v>
      </c>
      <c r="CK21" s="38">
        <v>19034</v>
      </c>
      <c r="CL21" s="38">
        <v>20204</v>
      </c>
      <c r="CM21" s="38">
        <v>21072</v>
      </c>
      <c r="CN21" s="38">
        <v>20572</v>
      </c>
      <c r="CO21" s="38">
        <v>20939</v>
      </c>
      <c r="CP21" s="38">
        <v>20516</v>
      </c>
      <c r="CQ21" s="38">
        <v>20416</v>
      </c>
      <c r="CR21" s="38">
        <v>19254</v>
      </c>
      <c r="CS21" s="38">
        <v>19037</v>
      </c>
      <c r="CT21" s="38">
        <v>18310</v>
      </c>
      <c r="CU21" s="38">
        <v>18005</v>
      </c>
      <c r="CV21" s="38">
        <v>18065</v>
      </c>
      <c r="CW21" s="38">
        <v>18779</v>
      </c>
      <c r="CX21" s="38">
        <v>18315</v>
      </c>
      <c r="CY21" s="38">
        <v>19185</v>
      </c>
      <c r="CZ21" s="38">
        <v>19303</v>
      </c>
      <c r="DA21" s="38">
        <v>20930</v>
      </c>
      <c r="DB21" s="38">
        <v>21250</v>
      </c>
      <c r="DC21" s="38">
        <v>20354</v>
      </c>
      <c r="DD21" s="38">
        <v>20917</v>
      </c>
      <c r="DE21" s="38">
        <v>20187</v>
      </c>
      <c r="DF21" s="38">
        <v>20833</v>
      </c>
      <c r="DG21" s="38">
        <v>21160</v>
      </c>
      <c r="DH21" s="38">
        <v>21064</v>
      </c>
      <c r="DI21" s="38">
        <v>20701</v>
      </c>
      <c r="DJ21" s="38">
        <v>20971</v>
      </c>
      <c r="DK21" s="38">
        <v>21485</v>
      </c>
      <c r="DL21" s="38">
        <v>21858</v>
      </c>
      <c r="DM21" s="38">
        <v>22493</v>
      </c>
      <c r="DN21" s="38">
        <v>23098</v>
      </c>
      <c r="DO21" s="38">
        <v>23433</v>
      </c>
      <c r="DP21" s="38">
        <v>23627</v>
      </c>
      <c r="DQ21" s="38">
        <v>24640</v>
      </c>
      <c r="DR21" s="38">
        <v>25438</v>
      </c>
      <c r="DS21" s="38">
        <v>25398</v>
      </c>
      <c r="DT21" s="53">
        <v>24844</v>
      </c>
      <c r="DU21" s="53">
        <v>24403</v>
      </c>
      <c r="DV21" s="53">
        <v>24008</v>
      </c>
      <c r="DW21" s="53">
        <v>23147</v>
      </c>
      <c r="DX21" s="53">
        <v>21102</v>
      </c>
      <c r="DY21" s="53">
        <v>20602</v>
      </c>
      <c r="DZ21" s="53">
        <v>21886</v>
      </c>
      <c r="EA21" s="53">
        <v>23256</v>
      </c>
      <c r="EB21" s="59">
        <v>24296</v>
      </c>
      <c r="EC21" s="59">
        <v>24469</v>
      </c>
      <c r="ED21" s="59">
        <v>24893</v>
      </c>
      <c r="EE21" s="59">
        <v>25369</v>
      </c>
      <c r="EF21" s="59">
        <v>25824</v>
      </c>
      <c r="EG21" s="59">
        <v>27344</v>
      </c>
      <c r="EH21" s="59">
        <v>28928</v>
      </c>
      <c r="EI21" s="59">
        <v>29842</v>
      </c>
      <c r="EJ21" s="59">
        <v>31941</v>
      </c>
      <c r="EK21" s="59">
        <v>31330</v>
      </c>
      <c r="EL21" s="59">
        <v>31966</v>
      </c>
      <c r="EM21" s="59">
        <v>33489</v>
      </c>
      <c r="EN21" s="59">
        <v>32576</v>
      </c>
      <c r="EO21" s="59">
        <v>33689</v>
      </c>
      <c r="EP21" s="59">
        <v>33702</v>
      </c>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row>
    <row r="22" spans="6:312" ht="28.15" customHeight="1">
      <c r="F22" s="28" t="s">
        <v>442</v>
      </c>
      <c r="G22" s="38">
        <v>9483</v>
      </c>
      <c r="H22" s="38">
        <v>9084</v>
      </c>
      <c r="I22" s="38">
        <v>9505</v>
      </c>
      <c r="J22" s="38">
        <v>8924</v>
      </c>
      <c r="K22" s="38">
        <v>8765</v>
      </c>
      <c r="L22" s="38">
        <v>8195</v>
      </c>
      <c r="M22" s="38">
        <v>7686</v>
      </c>
      <c r="N22" s="38">
        <v>7158</v>
      </c>
      <c r="O22" s="38">
        <v>7030</v>
      </c>
      <c r="P22" s="38">
        <v>7138</v>
      </c>
      <c r="Q22" s="38">
        <v>7286</v>
      </c>
      <c r="R22" s="38">
        <v>8262</v>
      </c>
      <c r="S22" s="38">
        <v>7955</v>
      </c>
      <c r="T22" s="38">
        <v>7504</v>
      </c>
      <c r="U22" s="38">
        <v>7996</v>
      </c>
      <c r="V22" s="38">
        <v>8292</v>
      </c>
      <c r="W22" s="38">
        <v>8720</v>
      </c>
      <c r="X22" s="38">
        <v>9152</v>
      </c>
      <c r="Y22" s="38">
        <v>9624</v>
      </c>
      <c r="Z22" s="38">
        <v>10009</v>
      </c>
      <c r="AA22" s="38">
        <v>10346</v>
      </c>
      <c r="AB22" s="38">
        <v>10443</v>
      </c>
      <c r="AC22" s="38">
        <v>10750</v>
      </c>
      <c r="AD22" s="38">
        <v>11029</v>
      </c>
      <c r="AE22" s="38">
        <v>11562</v>
      </c>
      <c r="AF22" s="38">
        <v>13337</v>
      </c>
      <c r="AG22" s="38">
        <v>12601</v>
      </c>
      <c r="AH22" s="38">
        <v>12596</v>
      </c>
      <c r="AI22" s="38">
        <v>13132</v>
      </c>
      <c r="AJ22" s="38">
        <v>12928</v>
      </c>
      <c r="AK22" s="38">
        <v>12739</v>
      </c>
      <c r="AL22" s="38">
        <v>13518</v>
      </c>
      <c r="AM22" s="38">
        <v>13501</v>
      </c>
      <c r="AN22" s="38">
        <v>13857</v>
      </c>
      <c r="AO22" s="38">
        <v>14067</v>
      </c>
      <c r="AP22" s="38">
        <v>13589</v>
      </c>
      <c r="AQ22" s="38">
        <v>13753</v>
      </c>
      <c r="AR22" s="38">
        <v>12361</v>
      </c>
      <c r="AS22" s="38">
        <v>13296</v>
      </c>
      <c r="AT22" s="38">
        <v>12628</v>
      </c>
      <c r="AU22" s="38">
        <v>13542</v>
      </c>
      <c r="AV22" s="38">
        <v>13799</v>
      </c>
      <c r="AW22" s="38">
        <v>13147</v>
      </c>
      <c r="AX22" s="38">
        <v>12694</v>
      </c>
      <c r="AY22" s="38">
        <v>12778</v>
      </c>
      <c r="AZ22" s="38">
        <v>12768</v>
      </c>
      <c r="BA22" s="38">
        <v>12768</v>
      </c>
      <c r="BB22" s="38">
        <v>13186</v>
      </c>
      <c r="BC22" s="38">
        <v>13310</v>
      </c>
      <c r="BD22" s="38">
        <v>13622</v>
      </c>
      <c r="BE22" s="38">
        <v>14322</v>
      </c>
      <c r="BF22" s="38">
        <v>15908</v>
      </c>
      <c r="BG22" s="38">
        <v>15447</v>
      </c>
      <c r="BH22" s="38">
        <v>15125</v>
      </c>
      <c r="BI22" s="38">
        <v>15797</v>
      </c>
      <c r="BJ22" s="38">
        <v>15593</v>
      </c>
      <c r="BK22" s="38">
        <v>14858</v>
      </c>
      <c r="BL22" s="38">
        <v>15584</v>
      </c>
      <c r="BM22" s="38">
        <v>16013</v>
      </c>
      <c r="BN22" s="38">
        <v>17672</v>
      </c>
      <c r="BO22" s="38">
        <v>17382</v>
      </c>
      <c r="BP22" s="38">
        <v>18403</v>
      </c>
      <c r="BQ22" s="38">
        <v>19972</v>
      </c>
      <c r="BR22" s="38">
        <v>21853</v>
      </c>
      <c r="BS22" s="38">
        <v>22061</v>
      </c>
      <c r="BT22" s="38">
        <v>22431</v>
      </c>
      <c r="BU22" s="38">
        <v>22233</v>
      </c>
      <c r="BV22" s="38">
        <v>21778</v>
      </c>
      <c r="BW22" s="38">
        <v>24292</v>
      </c>
      <c r="BX22" s="38">
        <v>25468</v>
      </c>
      <c r="BY22" s="38">
        <v>24818</v>
      </c>
      <c r="BZ22" s="38">
        <v>25930</v>
      </c>
      <c r="CA22" s="38">
        <v>26569</v>
      </c>
      <c r="CB22" s="38">
        <v>27268</v>
      </c>
      <c r="CC22" s="38">
        <v>29268</v>
      </c>
      <c r="CD22" s="38">
        <v>31301</v>
      </c>
      <c r="CE22" s="38">
        <v>30601</v>
      </c>
      <c r="CF22" s="38">
        <v>30395</v>
      </c>
      <c r="CG22" s="38">
        <v>27896</v>
      </c>
      <c r="CH22" s="38">
        <v>29513</v>
      </c>
      <c r="CI22" s="38">
        <v>29219</v>
      </c>
      <c r="CJ22" s="38">
        <v>28530</v>
      </c>
      <c r="CK22" s="38">
        <v>29780</v>
      </c>
      <c r="CL22" s="38">
        <v>30819</v>
      </c>
      <c r="CM22" s="38">
        <v>32788</v>
      </c>
      <c r="CN22" s="38">
        <v>34382</v>
      </c>
      <c r="CO22" s="38">
        <v>38550</v>
      </c>
      <c r="CP22" s="38">
        <v>38929</v>
      </c>
      <c r="CQ22" s="38">
        <v>42307</v>
      </c>
      <c r="CR22" s="38">
        <v>43554</v>
      </c>
      <c r="CS22" s="38">
        <v>42949</v>
      </c>
      <c r="CT22" s="38">
        <v>42414</v>
      </c>
      <c r="CU22" s="38">
        <v>41094</v>
      </c>
      <c r="CV22" s="38">
        <v>41691</v>
      </c>
      <c r="CW22" s="38">
        <v>43066</v>
      </c>
      <c r="CX22" s="38">
        <v>41247</v>
      </c>
      <c r="CY22" s="38">
        <v>40485</v>
      </c>
      <c r="CZ22" s="38">
        <v>41177</v>
      </c>
      <c r="DA22" s="38">
        <v>41713</v>
      </c>
      <c r="DB22" s="38">
        <v>40965</v>
      </c>
      <c r="DC22" s="38">
        <v>39036</v>
      </c>
      <c r="DD22" s="38">
        <v>37843</v>
      </c>
      <c r="DE22" s="38">
        <v>35022</v>
      </c>
      <c r="DF22" s="38">
        <v>35925</v>
      </c>
      <c r="DG22" s="38">
        <v>33767</v>
      </c>
      <c r="DH22" s="38">
        <v>31783</v>
      </c>
      <c r="DI22" s="38">
        <v>30725</v>
      </c>
      <c r="DJ22" s="38">
        <v>30796</v>
      </c>
      <c r="DK22" s="38">
        <v>30964</v>
      </c>
      <c r="DL22" s="38">
        <v>31231</v>
      </c>
      <c r="DM22" s="38">
        <v>31835</v>
      </c>
      <c r="DN22" s="38">
        <v>32228</v>
      </c>
      <c r="DO22" s="38">
        <v>32483</v>
      </c>
      <c r="DP22" s="38">
        <v>32429</v>
      </c>
      <c r="DQ22" s="38">
        <v>33110</v>
      </c>
      <c r="DR22" s="38">
        <v>33768</v>
      </c>
      <c r="DS22" s="38">
        <v>33527</v>
      </c>
      <c r="DT22" s="53">
        <v>33220</v>
      </c>
      <c r="DU22" s="53">
        <v>33160</v>
      </c>
      <c r="DV22" s="53">
        <v>32589</v>
      </c>
      <c r="DW22" s="53">
        <v>32069</v>
      </c>
      <c r="DX22" s="53">
        <v>29992</v>
      </c>
      <c r="DY22" s="53">
        <v>29361</v>
      </c>
      <c r="DZ22" s="53">
        <v>30515</v>
      </c>
      <c r="EA22" s="53">
        <v>32238</v>
      </c>
      <c r="EB22" s="59">
        <v>33428</v>
      </c>
      <c r="EC22" s="59">
        <v>34046</v>
      </c>
      <c r="ED22" s="59">
        <v>35154</v>
      </c>
      <c r="EE22" s="59">
        <v>36097</v>
      </c>
      <c r="EF22" s="59">
        <v>36937</v>
      </c>
      <c r="EG22" s="59">
        <v>38174</v>
      </c>
      <c r="EH22" s="59">
        <v>40383</v>
      </c>
      <c r="EI22" s="59">
        <v>41910</v>
      </c>
      <c r="EJ22" s="59">
        <v>44367</v>
      </c>
      <c r="EK22" s="59">
        <v>44556</v>
      </c>
      <c r="EL22" s="59">
        <v>45296</v>
      </c>
      <c r="EM22" s="59">
        <v>46367</v>
      </c>
      <c r="EN22" s="59">
        <v>45676</v>
      </c>
      <c r="EO22" s="59">
        <v>46658</v>
      </c>
      <c r="EP22" s="59">
        <v>46668</v>
      </c>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row>
    <row r="23" spans="6:312" ht="28.15" customHeight="1">
      <c r="F23" s="35" t="s">
        <v>443</v>
      </c>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53"/>
      <c r="DU23" s="53"/>
      <c r="DV23" s="53"/>
      <c r="DW23" s="53"/>
      <c r="DX23" s="53"/>
      <c r="DY23" s="53"/>
      <c r="DZ23" s="53"/>
      <c r="EA23" s="53"/>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row>
    <row r="24" spans="6:312" ht="27.75" customHeight="1">
      <c r="F24" s="28" t="s">
        <v>393</v>
      </c>
      <c r="G24" s="38">
        <v>1806</v>
      </c>
      <c r="H24" s="38">
        <v>1877</v>
      </c>
      <c r="I24" s="38">
        <v>2118</v>
      </c>
      <c r="J24" s="38">
        <v>2041</v>
      </c>
      <c r="K24" s="38">
        <v>2081</v>
      </c>
      <c r="L24" s="38">
        <v>2001</v>
      </c>
      <c r="M24" s="38">
        <v>1890</v>
      </c>
      <c r="N24" s="38">
        <v>1832</v>
      </c>
      <c r="O24" s="38">
        <v>1736</v>
      </c>
      <c r="P24" s="38">
        <v>2062</v>
      </c>
      <c r="Q24" s="38">
        <v>2285</v>
      </c>
      <c r="R24" s="38">
        <v>2245</v>
      </c>
      <c r="S24" s="38">
        <v>2460</v>
      </c>
      <c r="T24" s="38">
        <v>2550</v>
      </c>
      <c r="U24" s="38">
        <v>2385</v>
      </c>
      <c r="V24" s="38">
        <v>2470</v>
      </c>
      <c r="W24" s="38">
        <v>2364</v>
      </c>
      <c r="X24" s="38">
        <v>2337</v>
      </c>
      <c r="Y24" s="38">
        <v>2375</v>
      </c>
      <c r="Z24" s="38">
        <v>2850</v>
      </c>
      <c r="AA24" s="38">
        <v>2856</v>
      </c>
      <c r="AB24" s="38">
        <v>2731</v>
      </c>
      <c r="AC24" s="38">
        <v>2897</v>
      </c>
      <c r="AD24" s="38">
        <v>2992</v>
      </c>
      <c r="AE24" s="38">
        <v>3090</v>
      </c>
      <c r="AF24" s="38">
        <v>3670</v>
      </c>
      <c r="AG24" s="38">
        <v>3471</v>
      </c>
      <c r="AH24" s="38">
        <v>3556</v>
      </c>
      <c r="AI24" s="38">
        <v>4046</v>
      </c>
      <c r="AJ24" s="38">
        <v>3859</v>
      </c>
      <c r="AK24" s="38">
        <v>4363</v>
      </c>
      <c r="AL24" s="38">
        <v>4644</v>
      </c>
      <c r="AM24" s="38">
        <v>4649</v>
      </c>
      <c r="AN24" s="38">
        <v>4752</v>
      </c>
      <c r="AO24" s="38">
        <v>4271</v>
      </c>
      <c r="AP24" s="38">
        <v>3613</v>
      </c>
      <c r="AQ24" s="38">
        <v>3512</v>
      </c>
      <c r="AR24" s="38">
        <v>2944</v>
      </c>
      <c r="AS24" s="38">
        <v>3087</v>
      </c>
      <c r="AT24" s="38">
        <v>1973</v>
      </c>
      <c r="AU24" s="38">
        <v>1849</v>
      </c>
      <c r="AV24" s="38">
        <v>2007</v>
      </c>
      <c r="AW24" s="38">
        <v>1747</v>
      </c>
      <c r="AX24" s="38">
        <v>1939</v>
      </c>
      <c r="AY24" s="38">
        <v>2436</v>
      </c>
      <c r="AZ24" s="38">
        <v>2519</v>
      </c>
      <c r="BA24" s="38">
        <v>2727</v>
      </c>
      <c r="BB24" s="38">
        <v>2657</v>
      </c>
      <c r="BC24" s="38">
        <v>2801</v>
      </c>
      <c r="BD24" s="38">
        <v>2973</v>
      </c>
      <c r="BE24" s="38">
        <v>3090</v>
      </c>
      <c r="BF24" s="38">
        <v>3303</v>
      </c>
      <c r="BG24" s="38">
        <v>3369</v>
      </c>
      <c r="BH24" s="38">
        <v>3611</v>
      </c>
      <c r="BI24" s="38">
        <v>3678</v>
      </c>
      <c r="BJ24" s="38">
        <v>3774</v>
      </c>
      <c r="BK24" s="38">
        <v>3447</v>
      </c>
      <c r="BL24" s="38">
        <v>3297</v>
      </c>
      <c r="BM24" s="38">
        <v>3690</v>
      </c>
      <c r="BN24" s="38">
        <v>3490</v>
      </c>
      <c r="BO24" s="38">
        <v>3701</v>
      </c>
      <c r="BP24" s="38">
        <v>4291</v>
      </c>
      <c r="BQ24" s="38">
        <v>5392</v>
      </c>
      <c r="BR24" s="38">
        <v>6209</v>
      </c>
      <c r="BS24" s="38">
        <v>7477</v>
      </c>
      <c r="BT24" s="38">
        <v>7876</v>
      </c>
      <c r="BU24" s="38">
        <v>6885</v>
      </c>
      <c r="BV24" s="38">
        <v>7336</v>
      </c>
      <c r="BW24" s="38">
        <v>7812</v>
      </c>
      <c r="BX24" s="38">
        <v>8482</v>
      </c>
      <c r="BY24" s="38">
        <v>8344</v>
      </c>
      <c r="BZ24" s="38">
        <v>8687</v>
      </c>
      <c r="CA24" s="38">
        <v>9316</v>
      </c>
      <c r="CB24" s="38">
        <v>10336</v>
      </c>
      <c r="CC24" s="38">
        <v>10908</v>
      </c>
      <c r="CD24" s="38">
        <v>11821</v>
      </c>
      <c r="CE24" s="38">
        <v>11617</v>
      </c>
      <c r="CF24" s="38">
        <v>10171</v>
      </c>
      <c r="CG24" s="38">
        <v>9670</v>
      </c>
      <c r="CH24" s="38">
        <v>9945</v>
      </c>
      <c r="CI24" s="38">
        <v>10448</v>
      </c>
      <c r="CJ24" s="38">
        <v>11024</v>
      </c>
      <c r="CK24" s="38">
        <v>12432</v>
      </c>
      <c r="CL24" s="38">
        <v>12297</v>
      </c>
      <c r="CM24" s="38">
        <v>13591</v>
      </c>
      <c r="CN24" s="38">
        <v>16061</v>
      </c>
      <c r="CO24" s="38">
        <v>20574</v>
      </c>
      <c r="CP24" s="38">
        <v>21466</v>
      </c>
      <c r="CQ24" s="38">
        <v>25492</v>
      </c>
      <c r="CR24" s="38">
        <v>28146</v>
      </c>
      <c r="CS24" s="38">
        <v>27538</v>
      </c>
      <c r="CT24" s="38">
        <v>27687</v>
      </c>
      <c r="CU24" s="38">
        <v>26434</v>
      </c>
      <c r="CV24" s="38">
        <v>26787</v>
      </c>
      <c r="CW24" s="38">
        <v>27246</v>
      </c>
      <c r="CX24" s="38">
        <v>25624</v>
      </c>
      <c r="CY24" s="38">
        <v>23636</v>
      </c>
      <c r="CZ24" s="38">
        <v>24290</v>
      </c>
      <c r="DA24" s="38">
        <v>22987</v>
      </c>
      <c r="DB24" s="38">
        <v>21731</v>
      </c>
      <c r="DC24" s="38">
        <v>20522</v>
      </c>
      <c r="DD24" s="38">
        <v>18524</v>
      </c>
      <c r="DE24" s="38">
        <v>16214</v>
      </c>
      <c r="DF24" s="38">
        <v>16405</v>
      </c>
      <c r="DG24" s="38">
        <v>13716</v>
      </c>
      <c r="DH24" s="38">
        <v>11647</v>
      </c>
      <c r="DI24" s="38">
        <v>10881</v>
      </c>
      <c r="DJ24" s="38">
        <v>10626</v>
      </c>
      <c r="DK24" s="38">
        <v>10239</v>
      </c>
      <c r="DL24" s="38">
        <v>10097</v>
      </c>
      <c r="DM24" s="38">
        <v>10019</v>
      </c>
      <c r="DN24" s="38">
        <v>9770</v>
      </c>
      <c r="DO24" s="38">
        <v>9645</v>
      </c>
      <c r="DP24" s="38">
        <v>9282</v>
      </c>
      <c r="DQ24" s="38">
        <v>8856</v>
      </c>
      <c r="DR24" s="38">
        <v>8626</v>
      </c>
      <c r="DS24" s="38">
        <v>8373</v>
      </c>
      <c r="DT24" s="53">
        <v>8562</v>
      </c>
      <c r="DU24" s="53">
        <v>8908</v>
      </c>
      <c r="DV24" s="53">
        <v>8672</v>
      </c>
      <c r="DW24" s="53">
        <v>8977</v>
      </c>
      <c r="DX24" s="53">
        <v>8896</v>
      </c>
      <c r="DY24" s="53">
        <v>8787</v>
      </c>
      <c r="DZ24" s="53">
        <v>8654</v>
      </c>
      <c r="EA24" s="53">
        <v>10468</v>
      </c>
      <c r="EB24" s="59">
        <v>10601</v>
      </c>
      <c r="EC24" s="59">
        <v>10909</v>
      </c>
      <c r="ED24" s="59">
        <v>11468</v>
      </c>
      <c r="EE24" s="59">
        <v>11704</v>
      </c>
      <c r="EF24" s="59">
        <v>11775</v>
      </c>
      <c r="EG24" s="59">
        <v>11157</v>
      </c>
      <c r="EH24" s="59">
        <v>11467</v>
      </c>
      <c r="EI24" s="59">
        <v>12015</v>
      </c>
      <c r="EJ24" s="59">
        <v>12117</v>
      </c>
      <c r="EK24" s="59">
        <v>12857</v>
      </c>
      <c r="EL24" s="59">
        <v>12878</v>
      </c>
      <c r="EM24" s="59">
        <v>12304</v>
      </c>
      <c r="EN24" s="59">
        <v>12439</v>
      </c>
      <c r="EO24" s="59">
        <v>12201</v>
      </c>
      <c r="EP24" s="59">
        <v>12124</v>
      </c>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row>
    <row r="25" spans="6:312" ht="28.15" customHeight="1">
      <c r="F25" s="28" t="s">
        <v>394</v>
      </c>
      <c r="G25" s="38">
        <v>2432</v>
      </c>
      <c r="H25" s="38">
        <v>2532</v>
      </c>
      <c r="I25" s="38">
        <v>2247</v>
      </c>
      <c r="J25" s="38">
        <v>2283</v>
      </c>
      <c r="K25" s="38">
        <v>2143</v>
      </c>
      <c r="L25" s="38">
        <v>2075</v>
      </c>
      <c r="M25" s="38">
        <v>2087</v>
      </c>
      <c r="N25" s="38">
        <v>2134</v>
      </c>
      <c r="O25" s="38">
        <v>2068</v>
      </c>
      <c r="P25" s="38">
        <v>2046</v>
      </c>
      <c r="Q25" s="38">
        <v>1981</v>
      </c>
      <c r="R25" s="38">
        <v>2094</v>
      </c>
      <c r="S25" s="38">
        <v>2002</v>
      </c>
      <c r="T25" s="38">
        <v>2080</v>
      </c>
      <c r="U25" s="38">
        <v>2183</v>
      </c>
      <c r="V25" s="38">
        <v>2199</v>
      </c>
      <c r="W25" s="38">
        <v>2147</v>
      </c>
      <c r="X25" s="38">
        <v>2332</v>
      </c>
      <c r="Y25" s="38">
        <v>2634</v>
      </c>
      <c r="Z25" s="38">
        <v>2518</v>
      </c>
      <c r="AA25" s="38">
        <v>2928</v>
      </c>
      <c r="AB25" s="38">
        <v>2923</v>
      </c>
      <c r="AC25" s="38">
        <v>2773</v>
      </c>
      <c r="AD25" s="38">
        <v>2671</v>
      </c>
      <c r="AE25" s="38">
        <v>3046</v>
      </c>
      <c r="AF25" s="38">
        <v>2938</v>
      </c>
      <c r="AG25" s="38">
        <v>2860</v>
      </c>
      <c r="AH25" s="38">
        <v>2815</v>
      </c>
      <c r="AI25" s="38">
        <v>2930</v>
      </c>
      <c r="AJ25" s="38">
        <v>2966</v>
      </c>
      <c r="AK25" s="38">
        <v>3164</v>
      </c>
      <c r="AL25" s="38">
        <v>3324</v>
      </c>
      <c r="AM25" s="38">
        <v>2972</v>
      </c>
      <c r="AN25" s="38">
        <v>2915</v>
      </c>
      <c r="AO25" s="38">
        <v>2655</v>
      </c>
      <c r="AP25" s="38">
        <v>2722</v>
      </c>
      <c r="AQ25" s="38">
        <v>2774</v>
      </c>
      <c r="AR25" s="38">
        <v>2463</v>
      </c>
      <c r="AS25" s="38">
        <v>2924</v>
      </c>
      <c r="AT25" s="38">
        <v>2927</v>
      </c>
      <c r="AU25" s="38">
        <v>2907</v>
      </c>
      <c r="AV25" s="38">
        <v>2741</v>
      </c>
      <c r="AW25" s="38">
        <v>2787</v>
      </c>
      <c r="AX25" s="38">
        <v>2478</v>
      </c>
      <c r="AY25" s="38">
        <v>2355</v>
      </c>
      <c r="AZ25" s="38">
        <v>2350</v>
      </c>
      <c r="BA25" s="38">
        <v>2102</v>
      </c>
      <c r="BB25" s="38">
        <v>2533</v>
      </c>
      <c r="BC25" s="38">
        <v>2576</v>
      </c>
      <c r="BD25" s="38">
        <v>2598</v>
      </c>
      <c r="BE25" s="38">
        <v>2848</v>
      </c>
      <c r="BF25" s="38">
        <v>3023</v>
      </c>
      <c r="BG25" s="38">
        <v>3182</v>
      </c>
      <c r="BH25" s="38">
        <v>3463</v>
      </c>
      <c r="BI25" s="38">
        <v>3402</v>
      </c>
      <c r="BJ25" s="38">
        <v>3322</v>
      </c>
      <c r="BK25" s="38">
        <v>2899</v>
      </c>
      <c r="BL25" s="38">
        <v>3519</v>
      </c>
      <c r="BM25" s="38">
        <v>3151</v>
      </c>
      <c r="BN25" s="38">
        <v>3451</v>
      </c>
      <c r="BO25" s="38">
        <v>3730</v>
      </c>
      <c r="BP25" s="38">
        <v>4076</v>
      </c>
      <c r="BQ25" s="38">
        <v>4499</v>
      </c>
      <c r="BR25" s="38">
        <v>4458</v>
      </c>
      <c r="BS25" s="38">
        <v>4226</v>
      </c>
      <c r="BT25" s="38">
        <v>4008</v>
      </c>
      <c r="BU25" s="38">
        <v>3849</v>
      </c>
      <c r="BV25" s="38">
        <v>3791</v>
      </c>
      <c r="BW25" s="38">
        <v>3592</v>
      </c>
      <c r="BX25" s="38">
        <v>3287</v>
      </c>
      <c r="BY25" s="38">
        <v>3612</v>
      </c>
      <c r="BZ25" s="38">
        <v>3740</v>
      </c>
      <c r="CA25" s="38">
        <v>3878</v>
      </c>
      <c r="CB25" s="38">
        <v>3676</v>
      </c>
      <c r="CC25" s="38">
        <v>3695</v>
      </c>
      <c r="CD25" s="38">
        <v>3720</v>
      </c>
      <c r="CE25" s="38">
        <v>3538</v>
      </c>
      <c r="CF25" s="38">
        <v>3358</v>
      </c>
      <c r="CG25" s="38">
        <v>3132</v>
      </c>
      <c r="CH25" s="38">
        <v>3473</v>
      </c>
      <c r="CI25" s="38">
        <v>3167</v>
      </c>
      <c r="CJ25" s="38">
        <v>3475</v>
      </c>
      <c r="CK25" s="38">
        <v>3337</v>
      </c>
      <c r="CL25" s="38">
        <v>3559</v>
      </c>
      <c r="CM25" s="38">
        <v>3566</v>
      </c>
      <c r="CN25" s="38">
        <v>3790</v>
      </c>
      <c r="CO25" s="38">
        <v>4311</v>
      </c>
      <c r="CP25" s="38">
        <v>3915</v>
      </c>
      <c r="CQ25" s="38">
        <v>3728</v>
      </c>
      <c r="CR25" s="38">
        <v>3577</v>
      </c>
      <c r="CS25" s="38">
        <v>2915</v>
      </c>
      <c r="CT25" s="38">
        <v>2842</v>
      </c>
      <c r="CU25" s="38">
        <v>2765</v>
      </c>
      <c r="CV25" s="38">
        <v>2569</v>
      </c>
      <c r="CW25" s="38">
        <v>2705</v>
      </c>
      <c r="CX25" s="38">
        <v>2582</v>
      </c>
      <c r="CY25" s="38">
        <v>2593</v>
      </c>
      <c r="CZ25" s="38">
        <v>2436</v>
      </c>
      <c r="DA25" s="38">
        <v>2357</v>
      </c>
      <c r="DB25" s="38">
        <v>2555</v>
      </c>
      <c r="DC25" s="38">
        <v>2404</v>
      </c>
      <c r="DD25" s="38">
        <v>2180</v>
      </c>
      <c r="DE25" s="38">
        <v>2393</v>
      </c>
      <c r="DF25" s="38">
        <v>2269</v>
      </c>
      <c r="DG25" s="38">
        <v>2043</v>
      </c>
      <c r="DH25" s="38">
        <v>2345</v>
      </c>
      <c r="DI25" s="38">
        <v>2185</v>
      </c>
      <c r="DJ25" s="38">
        <v>2334</v>
      </c>
      <c r="DK25" s="38">
        <v>2530</v>
      </c>
      <c r="DL25" s="38">
        <v>2444</v>
      </c>
      <c r="DM25" s="38">
        <v>2442</v>
      </c>
      <c r="DN25" s="38">
        <v>2590</v>
      </c>
      <c r="DO25" s="38">
        <v>2538</v>
      </c>
      <c r="DP25" s="38">
        <v>2517</v>
      </c>
      <c r="DQ25" s="38">
        <v>2595</v>
      </c>
      <c r="DR25" s="38">
        <v>2523</v>
      </c>
      <c r="DS25" s="38">
        <v>2316</v>
      </c>
      <c r="DT25" s="53">
        <v>2498</v>
      </c>
      <c r="DU25" s="53">
        <v>2649</v>
      </c>
      <c r="DV25" s="53">
        <v>2355</v>
      </c>
      <c r="DW25" s="53">
        <v>2436</v>
      </c>
      <c r="DX25" s="53">
        <v>2315</v>
      </c>
      <c r="DY25" s="53">
        <v>2345</v>
      </c>
      <c r="DZ25" s="53">
        <v>2431</v>
      </c>
      <c r="EA25" s="53">
        <v>3281</v>
      </c>
      <c r="EB25" s="59">
        <v>3036</v>
      </c>
      <c r="EC25" s="59">
        <v>2990</v>
      </c>
      <c r="ED25" s="59">
        <v>3185</v>
      </c>
      <c r="EE25" s="59">
        <v>3036</v>
      </c>
      <c r="EF25" s="59">
        <v>3148</v>
      </c>
      <c r="EG25" s="59">
        <v>3219</v>
      </c>
      <c r="EH25" s="59">
        <v>3250</v>
      </c>
      <c r="EI25" s="59">
        <v>3507</v>
      </c>
      <c r="EJ25" s="59">
        <v>3601</v>
      </c>
      <c r="EK25" s="59">
        <v>3589</v>
      </c>
      <c r="EL25" s="59">
        <v>3879</v>
      </c>
      <c r="EM25" s="59">
        <v>3533</v>
      </c>
      <c r="EN25" s="59">
        <v>3322</v>
      </c>
      <c r="EO25" s="59">
        <v>3670</v>
      </c>
      <c r="EP25" s="59">
        <v>3409</v>
      </c>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row>
    <row r="26" spans="6:312" ht="28.15" customHeight="1">
      <c r="F26" s="28" t="s">
        <v>444</v>
      </c>
      <c r="G26" s="38">
        <v>6744</v>
      </c>
      <c r="H26" s="38">
        <v>6358</v>
      </c>
      <c r="I26" s="38">
        <v>6567</v>
      </c>
      <c r="J26" s="38">
        <v>6083</v>
      </c>
      <c r="K26" s="38">
        <v>5899</v>
      </c>
      <c r="L26" s="38">
        <v>5518</v>
      </c>
      <c r="M26" s="38">
        <v>5213</v>
      </c>
      <c r="N26" s="38">
        <v>4858</v>
      </c>
      <c r="O26" s="38">
        <v>4825</v>
      </c>
      <c r="P26" s="38">
        <v>4787</v>
      </c>
      <c r="Q26" s="38">
        <v>4755</v>
      </c>
      <c r="R26" s="38">
        <v>5470</v>
      </c>
      <c r="S26" s="38">
        <v>5040</v>
      </c>
      <c r="T26" s="38">
        <v>4647</v>
      </c>
      <c r="U26" s="38">
        <v>5044</v>
      </c>
      <c r="V26" s="38">
        <v>5216</v>
      </c>
      <c r="W26" s="38">
        <v>5629</v>
      </c>
      <c r="X26" s="38">
        <v>6069</v>
      </c>
      <c r="Y26" s="38">
        <v>6475</v>
      </c>
      <c r="Z26" s="38">
        <v>6607</v>
      </c>
      <c r="AA26" s="38">
        <v>6896</v>
      </c>
      <c r="AB26" s="38">
        <v>6958</v>
      </c>
      <c r="AC26" s="38">
        <v>7098</v>
      </c>
      <c r="AD26" s="38">
        <v>7311</v>
      </c>
      <c r="AE26" s="38">
        <v>7852</v>
      </c>
      <c r="AF26" s="38">
        <v>9176</v>
      </c>
      <c r="AG26" s="38">
        <v>8838</v>
      </c>
      <c r="AH26" s="38">
        <v>8939</v>
      </c>
      <c r="AI26" s="38">
        <v>9195</v>
      </c>
      <c r="AJ26" s="38">
        <v>9484</v>
      </c>
      <c r="AK26" s="38">
        <v>8939</v>
      </c>
      <c r="AL26" s="38">
        <v>9383</v>
      </c>
      <c r="AM26" s="38">
        <v>9287</v>
      </c>
      <c r="AN26" s="38">
        <v>9509</v>
      </c>
      <c r="AO26" s="38">
        <v>9895</v>
      </c>
      <c r="AP26" s="38">
        <v>9901</v>
      </c>
      <c r="AQ26" s="38">
        <v>10294</v>
      </c>
      <c r="AR26" s="38">
        <v>9660</v>
      </c>
      <c r="AS26" s="38">
        <v>10490</v>
      </c>
      <c r="AT26" s="38">
        <v>10591</v>
      </c>
      <c r="AU26" s="38">
        <v>11577</v>
      </c>
      <c r="AV26" s="38">
        <v>11622</v>
      </c>
      <c r="AW26" s="38">
        <v>11464</v>
      </c>
      <c r="AX26" s="38">
        <v>10726</v>
      </c>
      <c r="AY26" s="38">
        <v>10453</v>
      </c>
      <c r="AZ26" s="38">
        <v>10295</v>
      </c>
      <c r="BA26" s="38">
        <v>10271</v>
      </c>
      <c r="BB26" s="38">
        <v>10714</v>
      </c>
      <c r="BC26" s="38">
        <v>10814</v>
      </c>
      <c r="BD26" s="38">
        <v>11171</v>
      </c>
      <c r="BE26" s="38">
        <v>11867</v>
      </c>
      <c r="BF26" s="38">
        <v>13202</v>
      </c>
      <c r="BG26" s="38">
        <v>12908</v>
      </c>
      <c r="BH26" s="38">
        <v>12639</v>
      </c>
      <c r="BI26" s="38">
        <v>13529</v>
      </c>
      <c r="BJ26" s="38">
        <v>13586</v>
      </c>
      <c r="BK26" s="38">
        <v>13341</v>
      </c>
      <c r="BL26" s="38">
        <v>14185</v>
      </c>
      <c r="BM26" s="38">
        <v>14282</v>
      </c>
      <c r="BN26" s="38">
        <v>16082</v>
      </c>
      <c r="BO26" s="38">
        <v>15665</v>
      </c>
      <c r="BP26" s="38">
        <v>16445</v>
      </c>
      <c r="BQ26" s="38">
        <v>17377</v>
      </c>
      <c r="BR26" s="38">
        <v>18783</v>
      </c>
      <c r="BS26" s="38">
        <v>18047</v>
      </c>
      <c r="BT26" s="38">
        <v>18077</v>
      </c>
      <c r="BU26" s="38">
        <v>18419</v>
      </c>
      <c r="BV26" s="38">
        <v>17378</v>
      </c>
      <c r="BW26" s="38">
        <v>19703</v>
      </c>
      <c r="BX26" s="38">
        <v>20428</v>
      </c>
      <c r="BY26" s="38">
        <v>19844</v>
      </c>
      <c r="BZ26" s="38">
        <v>20829</v>
      </c>
      <c r="CA26" s="38">
        <v>20896</v>
      </c>
      <c r="CB26" s="38">
        <v>20842</v>
      </c>
      <c r="CC26" s="38">
        <v>21972</v>
      </c>
      <c r="CD26" s="38">
        <v>22396</v>
      </c>
      <c r="CE26" s="38">
        <v>21297</v>
      </c>
      <c r="CF26" s="38">
        <v>22477</v>
      </c>
      <c r="CG26" s="38">
        <v>20829</v>
      </c>
      <c r="CH26" s="38">
        <v>22669</v>
      </c>
      <c r="CI26" s="38">
        <v>21903</v>
      </c>
      <c r="CJ26" s="38">
        <v>20847</v>
      </c>
      <c r="CK26" s="38">
        <v>20650</v>
      </c>
      <c r="CL26" s="38">
        <v>22120</v>
      </c>
      <c r="CM26" s="38">
        <v>23214</v>
      </c>
      <c r="CN26" s="38">
        <v>22892</v>
      </c>
      <c r="CO26" s="38">
        <v>23556</v>
      </c>
      <c r="CP26" s="38">
        <v>23079</v>
      </c>
      <c r="CQ26" s="38">
        <v>22986</v>
      </c>
      <c r="CR26" s="38">
        <v>21655</v>
      </c>
      <c r="CS26" s="38">
        <v>21450</v>
      </c>
      <c r="CT26" s="38">
        <v>20648</v>
      </c>
      <c r="CU26" s="38">
        <v>20320</v>
      </c>
      <c r="CV26" s="38">
        <v>20257</v>
      </c>
      <c r="CW26" s="38">
        <v>20766</v>
      </c>
      <c r="CX26" s="38">
        <v>20168</v>
      </c>
      <c r="CY26" s="38">
        <v>20948</v>
      </c>
      <c r="CZ26" s="38">
        <v>21142</v>
      </c>
      <c r="DA26" s="38">
        <v>22924</v>
      </c>
      <c r="DB26" s="38">
        <v>23221</v>
      </c>
      <c r="DC26" s="38">
        <v>21943</v>
      </c>
      <c r="DD26" s="38">
        <v>22226</v>
      </c>
      <c r="DE26" s="38">
        <v>21202</v>
      </c>
      <c r="DF26" s="38">
        <v>21870</v>
      </c>
      <c r="DG26" s="38">
        <v>22333</v>
      </c>
      <c r="DH26" s="38">
        <v>22274</v>
      </c>
      <c r="DI26" s="38">
        <v>21966</v>
      </c>
      <c r="DJ26" s="38">
        <v>22206</v>
      </c>
      <c r="DK26" s="38">
        <v>22792</v>
      </c>
      <c r="DL26" s="38">
        <v>23153</v>
      </c>
      <c r="DM26" s="38">
        <v>23857</v>
      </c>
      <c r="DN26" s="38">
        <v>24440</v>
      </c>
      <c r="DO26" s="38">
        <v>24671</v>
      </c>
      <c r="DP26" s="38">
        <v>24700</v>
      </c>
      <c r="DQ26" s="38">
        <v>25545</v>
      </c>
      <c r="DR26" s="38">
        <v>26159</v>
      </c>
      <c r="DS26" s="38">
        <v>25909</v>
      </c>
      <c r="DT26" s="53">
        <v>25168</v>
      </c>
      <c r="DU26" s="53">
        <v>24572</v>
      </c>
      <c r="DV26" s="53">
        <v>24072</v>
      </c>
      <c r="DW26" s="53">
        <v>23168</v>
      </c>
      <c r="DX26" s="53">
        <v>20990</v>
      </c>
      <c r="DY26" s="53">
        <v>20595</v>
      </c>
      <c r="DZ26" s="53">
        <v>21941</v>
      </c>
      <c r="EA26" s="53">
        <v>26667</v>
      </c>
      <c r="EB26" s="59">
        <v>27628</v>
      </c>
      <c r="EC26" s="59">
        <v>27424</v>
      </c>
      <c r="ED26" s="59">
        <v>27474</v>
      </c>
      <c r="EE26" s="59">
        <v>27354</v>
      </c>
      <c r="EF26" s="59">
        <v>27315</v>
      </c>
      <c r="EG26" s="59">
        <v>28213</v>
      </c>
      <c r="EH26" s="59">
        <v>29069</v>
      </c>
      <c r="EI26" s="59">
        <v>29793</v>
      </c>
      <c r="EJ26" s="59">
        <v>31273</v>
      </c>
      <c r="EK26" s="59">
        <v>30502</v>
      </c>
      <c r="EL26" s="59">
        <v>30839</v>
      </c>
      <c r="EM26" s="59">
        <v>32013</v>
      </c>
      <c r="EN26" s="59">
        <v>30932</v>
      </c>
      <c r="EO26" s="59">
        <v>31865</v>
      </c>
      <c r="EP26" s="59">
        <v>31837</v>
      </c>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row>
    <row r="27" spans="6:312" ht="28.15" customHeight="1">
      <c r="F27" s="28" t="s">
        <v>445</v>
      </c>
      <c r="G27" s="38">
        <v>8908</v>
      </c>
      <c r="H27" s="38">
        <v>8487</v>
      </c>
      <c r="I27" s="38">
        <v>8858</v>
      </c>
      <c r="J27" s="38">
        <v>8246</v>
      </c>
      <c r="K27" s="38">
        <v>8048</v>
      </c>
      <c r="L27" s="38">
        <v>7557</v>
      </c>
      <c r="M27" s="38">
        <v>7140</v>
      </c>
      <c r="N27" s="38">
        <v>6689</v>
      </c>
      <c r="O27" s="38">
        <v>6601</v>
      </c>
      <c r="P27" s="38">
        <v>6727</v>
      </c>
      <c r="Q27" s="38">
        <v>6808</v>
      </c>
      <c r="R27" s="38">
        <v>7629</v>
      </c>
      <c r="S27" s="38">
        <v>7238</v>
      </c>
      <c r="T27" s="38">
        <v>6823</v>
      </c>
      <c r="U27" s="38">
        <v>7202</v>
      </c>
      <c r="V27" s="38">
        <v>7449</v>
      </c>
      <c r="W27" s="38">
        <v>7878</v>
      </c>
      <c r="X27" s="38">
        <v>8383</v>
      </c>
      <c r="Y27" s="38">
        <v>8880</v>
      </c>
      <c r="Z27" s="38">
        <v>9287</v>
      </c>
      <c r="AA27" s="38">
        <v>9628</v>
      </c>
      <c r="AB27" s="38">
        <v>9637</v>
      </c>
      <c r="AC27" s="38">
        <v>9893</v>
      </c>
      <c r="AD27" s="38">
        <v>10192</v>
      </c>
      <c r="AE27" s="38">
        <v>10875</v>
      </c>
      <c r="AF27" s="38">
        <v>12746</v>
      </c>
      <c r="AG27" s="38">
        <v>12239</v>
      </c>
      <c r="AH27" s="38">
        <v>12404</v>
      </c>
      <c r="AI27" s="38">
        <v>12976</v>
      </c>
      <c r="AJ27" s="38">
        <v>13215</v>
      </c>
      <c r="AK27" s="38">
        <v>12884</v>
      </c>
      <c r="AL27" s="38">
        <v>13561</v>
      </c>
      <c r="AM27" s="38">
        <v>13446</v>
      </c>
      <c r="AN27" s="38">
        <v>13773</v>
      </c>
      <c r="AO27" s="38">
        <v>13918</v>
      </c>
      <c r="AP27" s="38">
        <v>13515</v>
      </c>
      <c r="AQ27" s="38">
        <v>13900</v>
      </c>
      <c r="AR27" s="38">
        <v>12824</v>
      </c>
      <c r="AS27" s="38">
        <v>13852</v>
      </c>
      <c r="AT27" s="38">
        <v>13254</v>
      </c>
      <c r="AU27" s="38">
        <v>14292</v>
      </c>
      <c r="AV27" s="38">
        <v>14438</v>
      </c>
      <c r="AW27" s="38">
        <v>14080</v>
      </c>
      <c r="AX27" s="38">
        <v>13374</v>
      </c>
      <c r="AY27" s="38">
        <v>13403</v>
      </c>
      <c r="AZ27" s="38">
        <v>13284</v>
      </c>
      <c r="BA27" s="38">
        <v>13407</v>
      </c>
      <c r="BB27" s="38">
        <v>13857</v>
      </c>
      <c r="BC27" s="38">
        <v>14075</v>
      </c>
      <c r="BD27" s="38">
        <v>14596</v>
      </c>
      <c r="BE27" s="38">
        <v>15451</v>
      </c>
      <c r="BF27" s="38">
        <v>17090</v>
      </c>
      <c r="BG27" s="38">
        <v>16816</v>
      </c>
      <c r="BH27" s="38">
        <v>16693</v>
      </c>
      <c r="BI27" s="38">
        <v>17732</v>
      </c>
      <c r="BJ27" s="38">
        <v>17863</v>
      </c>
      <c r="BK27" s="38">
        <v>17355</v>
      </c>
      <c r="BL27" s="38">
        <v>18172</v>
      </c>
      <c r="BM27" s="38">
        <v>18580</v>
      </c>
      <c r="BN27" s="38">
        <v>20384</v>
      </c>
      <c r="BO27" s="38">
        <v>20097</v>
      </c>
      <c r="BP27" s="38">
        <v>21419</v>
      </c>
      <c r="BQ27" s="38">
        <v>23346</v>
      </c>
      <c r="BR27" s="38">
        <v>25547</v>
      </c>
      <c r="BS27" s="38">
        <v>25810</v>
      </c>
      <c r="BT27" s="38">
        <v>26183</v>
      </c>
      <c r="BU27" s="38">
        <v>25713</v>
      </c>
      <c r="BV27" s="38">
        <v>24973</v>
      </c>
      <c r="BW27" s="38">
        <v>27895</v>
      </c>
      <c r="BX27" s="38">
        <v>29263</v>
      </c>
      <c r="BY27" s="38">
        <v>28516</v>
      </c>
      <c r="BZ27" s="38">
        <v>29859</v>
      </c>
      <c r="CA27" s="38">
        <v>30478</v>
      </c>
      <c r="CB27" s="38">
        <v>31360</v>
      </c>
      <c r="CC27" s="38">
        <v>33081</v>
      </c>
      <c r="CD27" s="38">
        <v>34374</v>
      </c>
      <c r="CE27" s="38">
        <v>33030</v>
      </c>
      <c r="CF27" s="38">
        <v>32940</v>
      </c>
      <c r="CG27" s="38">
        <v>30740</v>
      </c>
      <c r="CH27" s="38">
        <v>32906</v>
      </c>
      <c r="CI27" s="38">
        <v>32569</v>
      </c>
      <c r="CJ27" s="38">
        <v>32028</v>
      </c>
      <c r="CK27" s="38">
        <v>33172</v>
      </c>
      <c r="CL27" s="38">
        <v>34570</v>
      </c>
      <c r="CM27" s="38">
        <v>36930</v>
      </c>
      <c r="CN27" s="38">
        <v>38972</v>
      </c>
      <c r="CO27" s="38">
        <v>44022</v>
      </c>
      <c r="CP27" s="38">
        <v>44414</v>
      </c>
      <c r="CQ27" s="38">
        <v>48235</v>
      </c>
      <c r="CR27" s="38">
        <v>49480</v>
      </c>
      <c r="CS27" s="38">
        <v>48683</v>
      </c>
      <c r="CT27" s="38">
        <v>48025</v>
      </c>
      <c r="CU27" s="38">
        <v>46464</v>
      </c>
      <c r="CV27" s="38">
        <v>46759</v>
      </c>
      <c r="CW27" s="38">
        <v>47714</v>
      </c>
      <c r="CX27" s="38">
        <v>45511</v>
      </c>
      <c r="CY27" s="38">
        <v>44332</v>
      </c>
      <c r="CZ27" s="38">
        <v>45176</v>
      </c>
      <c r="DA27" s="38">
        <v>45675</v>
      </c>
      <c r="DB27" s="38">
        <v>44731</v>
      </c>
      <c r="DC27" s="38">
        <v>42259</v>
      </c>
      <c r="DD27" s="38">
        <v>40553</v>
      </c>
      <c r="DE27" s="38">
        <v>37260</v>
      </c>
      <c r="DF27" s="38">
        <v>38116</v>
      </c>
      <c r="DG27" s="38">
        <v>35945</v>
      </c>
      <c r="DH27" s="38">
        <v>33852</v>
      </c>
      <c r="DI27" s="38">
        <v>32799</v>
      </c>
      <c r="DJ27" s="38">
        <v>32803</v>
      </c>
      <c r="DK27" s="38">
        <v>33014</v>
      </c>
      <c r="DL27" s="38">
        <v>33251</v>
      </c>
      <c r="DM27" s="38">
        <v>33869</v>
      </c>
      <c r="DN27" s="38">
        <v>34207</v>
      </c>
      <c r="DO27" s="38">
        <v>34310</v>
      </c>
      <c r="DP27" s="38">
        <v>33984</v>
      </c>
      <c r="DQ27" s="38">
        <v>34408</v>
      </c>
      <c r="DR27" s="38">
        <v>34793</v>
      </c>
      <c r="DS27" s="38">
        <v>34290</v>
      </c>
      <c r="DT27" s="53">
        <v>33737</v>
      </c>
      <c r="DU27" s="53">
        <v>33484</v>
      </c>
      <c r="DV27" s="53">
        <v>32748</v>
      </c>
      <c r="DW27" s="53">
        <v>32144</v>
      </c>
      <c r="DX27" s="53">
        <v>29884</v>
      </c>
      <c r="DY27" s="53">
        <v>29380</v>
      </c>
      <c r="DZ27" s="53">
        <v>30595</v>
      </c>
      <c r="EA27" s="53">
        <v>37139</v>
      </c>
      <c r="EB27" s="59">
        <v>38244</v>
      </c>
      <c r="EC27" s="59">
        <v>38336</v>
      </c>
      <c r="ED27" s="59">
        <v>38934</v>
      </c>
      <c r="EE27" s="59">
        <v>39043</v>
      </c>
      <c r="EF27" s="59">
        <v>39089</v>
      </c>
      <c r="EG27" s="59">
        <v>39369</v>
      </c>
      <c r="EH27" s="59">
        <v>40535</v>
      </c>
      <c r="EI27" s="59">
        <v>41804</v>
      </c>
      <c r="EJ27" s="59">
        <v>43398</v>
      </c>
      <c r="EK27" s="59">
        <v>43359</v>
      </c>
      <c r="EL27" s="59">
        <v>43717</v>
      </c>
      <c r="EM27" s="59">
        <v>44316</v>
      </c>
      <c r="EN27" s="59">
        <v>43371</v>
      </c>
      <c r="EO27" s="59">
        <v>44066</v>
      </c>
      <c r="EP27" s="59">
        <v>43961</v>
      </c>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row>
    <row r="28" spans="6:312" ht="10.15" customHeight="1">
      <c r="F28" s="39"/>
      <c r="G28" s="40"/>
      <c r="H28" s="40"/>
      <c r="I28" s="40"/>
      <c r="J28" s="40"/>
      <c r="K28" s="40"/>
      <c r="L28" s="40"/>
      <c r="M28" s="40"/>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row>
    <row r="29" spans="6:312" ht="10.15" customHeight="1"/>
    <row r="30" spans="6:312" ht="18" customHeight="1">
      <c r="F30" s="42" t="s">
        <v>417</v>
      </c>
    </row>
    <row r="31" spans="6:312" ht="18" customHeight="1">
      <c r="F31" s="42" t="s">
        <v>446</v>
      </c>
    </row>
    <row r="32" spans="6:312" ht="18" customHeight="1">
      <c r="F32" s="42" t="s">
        <v>447</v>
      </c>
    </row>
    <row r="33" spans="6:6" ht="18" customHeight="1">
      <c r="F33" s="25" t="s">
        <v>448</v>
      </c>
    </row>
  </sheetData>
  <hyperlinks>
    <hyperlink ref="H1" location="Contents!A1" display="Back to Table of Contents" xr:uid="{C64740EC-9D2B-4340-94B4-ED5338FEEEEB}"/>
  </hyperlinks>
  <pageMargins left="0" right="0" top="0" bottom="0" header="0" footer="0"/>
  <pageSetup paperSize="9" scale="1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42C0-3941-47AA-9A3F-899A17544861}">
  <sheetPr>
    <pageSetUpPr fitToPage="1"/>
  </sheetPr>
  <dimension ref="A1:LF28"/>
  <sheetViews>
    <sheetView zoomScale="80" zoomScaleNormal="80" workbookViewId="0">
      <pane xSplit="7" ySplit="7" topLeftCell="AN8" activePane="bottomRight" state="frozen"/>
      <selection pane="topRight" activeCell="F17" sqref="F17"/>
      <selection pane="bottomLeft" activeCell="F17" sqref="F17"/>
      <selection pane="bottomRight" activeCell="AP11" sqref="AP1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7" width="12" style="25" customWidth="1"/>
    <col min="8" max="14" width="14.42578125" style="26" customWidth="1"/>
    <col min="15" max="64" width="14.42578125" style="24" customWidth="1"/>
    <col min="65" max="16384" width="10.28515625" style="24"/>
  </cols>
  <sheetData>
    <row r="1" spans="1:318" ht="57" customHeight="1">
      <c r="A1" s="23" t="s">
        <v>134</v>
      </c>
      <c r="H1" s="20" t="s">
        <v>113</v>
      </c>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row>
    <row r="2" spans="1:318" ht="18" customHeight="1">
      <c r="A2" s="45"/>
      <c r="G2" s="26"/>
      <c r="H2" s="108">
        <v>1990</v>
      </c>
      <c r="I2" s="108">
        <f>H2+1</f>
        <v>1991</v>
      </c>
      <c r="J2" s="108">
        <f t="shared" ref="J2:AN2" si="0">I2+1</f>
        <v>1992</v>
      </c>
      <c r="K2" s="108">
        <f t="shared" si="0"/>
        <v>1993</v>
      </c>
      <c r="L2" s="108">
        <f t="shared" si="0"/>
        <v>1994</v>
      </c>
      <c r="M2" s="108">
        <f t="shared" si="0"/>
        <v>1995</v>
      </c>
      <c r="N2" s="108">
        <f t="shared" si="0"/>
        <v>1996</v>
      </c>
      <c r="O2" s="108">
        <f t="shared" si="0"/>
        <v>1997</v>
      </c>
      <c r="P2" s="108">
        <f t="shared" si="0"/>
        <v>1998</v>
      </c>
      <c r="Q2" s="108">
        <f t="shared" si="0"/>
        <v>1999</v>
      </c>
      <c r="R2" s="108">
        <f t="shared" si="0"/>
        <v>2000</v>
      </c>
      <c r="S2" s="108">
        <f t="shared" si="0"/>
        <v>2001</v>
      </c>
      <c r="T2" s="108">
        <f t="shared" si="0"/>
        <v>2002</v>
      </c>
      <c r="U2" s="108">
        <f t="shared" si="0"/>
        <v>2003</v>
      </c>
      <c r="V2" s="108">
        <f t="shared" si="0"/>
        <v>2004</v>
      </c>
      <c r="W2" s="108">
        <f t="shared" si="0"/>
        <v>2005</v>
      </c>
      <c r="X2" s="108">
        <f t="shared" si="0"/>
        <v>2006</v>
      </c>
      <c r="Y2" s="108">
        <f t="shared" si="0"/>
        <v>2007</v>
      </c>
      <c r="Z2" s="108">
        <f t="shared" si="0"/>
        <v>2008</v>
      </c>
      <c r="AA2" s="108">
        <f t="shared" si="0"/>
        <v>2009</v>
      </c>
      <c r="AB2" s="108">
        <f t="shared" si="0"/>
        <v>2010</v>
      </c>
      <c r="AC2" s="108">
        <f t="shared" si="0"/>
        <v>2011</v>
      </c>
      <c r="AD2" s="108">
        <f t="shared" si="0"/>
        <v>2012</v>
      </c>
      <c r="AE2" s="108">
        <f t="shared" si="0"/>
        <v>2013</v>
      </c>
      <c r="AF2" s="108">
        <f t="shared" si="0"/>
        <v>2014</v>
      </c>
      <c r="AG2" s="108">
        <f t="shared" si="0"/>
        <v>2015</v>
      </c>
      <c r="AH2" s="108">
        <f t="shared" si="0"/>
        <v>2016</v>
      </c>
      <c r="AI2" s="108">
        <f t="shared" si="0"/>
        <v>2017</v>
      </c>
      <c r="AJ2" s="108">
        <f t="shared" si="0"/>
        <v>2018</v>
      </c>
      <c r="AK2" s="108">
        <f t="shared" si="0"/>
        <v>2019</v>
      </c>
      <c r="AL2" s="108">
        <f t="shared" si="0"/>
        <v>2020</v>
      </c>
      <c r="AM2" s="108">
        <f t="shared" si="0"/>
        <v>2021</v>
      </c>
      <c r="AN2" s="108">
        <f t="shared" si="0"/>
        <v>2022</v>
      </c>
      <c r="AO2" s="108">
        <f t="shared" ref="AO2" si="1">AN2+1</f>
        <v>2023</v>
      </c>
      <c r="AP2" s="108">
        <f t="shared" ref="AP2" si="2">AO2+1</f>
        <v>2024</v>
      </c>
      <c r="AQ2" s="26"/>
      <c r="AR2" s="26"/>
      <c r="AS2" s="26"/>
      <c r="AT2" s="26"/>
      <c r="AU2" s="26"/>
      <c r="AV2" s="26"/>
      <c r="AW2" s="26"/>
      <c r="AX2" s="26"/>
      <c r="AY2" s="26"/>
      <c r="AZ2" s="26"/>
      <c r="BA2" s="26"/>
      <c r="BB2" s="26"/>
      <c r="BC2" s="26"/>
      <c r="BD2" s="26"/>
      <c r="BE2" s="26"/>
      <c r="BF2" s="26"/>
      <c r="BG2" s="26"/>
      <c r="BH2" s="26"/>
      <c r="BI2" s="26"/>
      <c r="BJ2" s="26"/>
      <c r="BK2" s="26"/>
      <c r="BL2" s="26"/>
    </row>
    <row r="3" spans="1:318" ht="18" customHeight="1">
      <c r="F3" s="28"/>
      <c r="G3" s="29"/>
      <c r="H3" s="108" t="str">
        <f t="shared" ref="H3:AP3" si="3">CONCATENATE(H$2-1,"–",RIGHT(H$2,2))</f>
        <v>1989–90</v>
      </c>
      <c r="I3" s="108" t="str">
        <f t="shared" si="3"/>
        <v>1990–91</v>
      </c>
      <c r="J3" s="108" t="str">
        <f t="shared" si="3"/>
        <v>1991–92</v>
      </c>
      <c r="K3" s="108" t="str">
        <f t="shared" si="3"/>
        <v>1992–93</v>
      </c>
      <c r="L3" s="108" t="str">
        <f t="shared" si="3"/>
        <v>1993–94</v>
      </c>
      <c r="M3" s="108" t="str">
        <f t="shared" si="3"/>
        <v>1994–95</v>
      </c>
      <c r="N3" s="108" t="str">
        <f t="shared" si="3"/>
        <v>1995–96</v>
      </c>
      <c r="O3" s="108" t="str">
        <f t="shared" si="3"/>
        <v>1996–97</v>
      </c>
      <c r="P3" s="108" t="str">
        <f t="shared" si="3"/>
        <v>1997–98</v>
      </c>
      <c r="Q3" s="108" t="str">
        <f t="shared" si="3"/>
        <v>1998–99</v>
      </c>
      <c r="R3" s="108" t="str">
        <f t="shared" si="3"/>
        <v>1999–00</v>
      </c>
      <c r="S3" s="108" t="str">
        <f t="shared" si="3"/>
        <v>2000–01</v>
      </c>
      <c r="T3" s="108" t="str">
        <f t="shared" si="3"/>
        <v>2001–02</v>
      </c>
      <c r="U3" s="108" t="str">
        <f t="shared" si="3"/>
        <v>2002–03</v>
      </c>
      <c r="V3" s="108" t="str">
        <f t="shared" si="3"/>
        <v>2003–04</v>
      </c>
      <c r="W3" s="108" t="str">
        <f t="shared" si="3"/>
        <v>2004–05</v>
      </c>
      <c r="X3" s="108" t="str">
        <f t="shared" si="3"/>
        <v>2005–06</v>
      </c>
      <c r="Y3" s="108" t="str">
        <f t="shared" si="3"/>
        <v>2006–07</v>
      </c>
      <c r="Z3" s="108" t="str">
        <f t="shared" si="3"/>
        <v>2007–08</v>
      </c>
      <c r="AA3" s="108" t="str">
        <f t="shared" si="3"/>
        <v>2008–09</v>
      </c>
      <c r="AB3" s="108" t="str">
        <f t="shared" si="3"/>
        <v>2009–10</v>
      </c>
      <c r="AC3" s="108" t="str">
        <f t="shared" si="3"/>
        <v>2010–11</v>
      </c>
      <c r="AD3" s="108" t="str">
        <f t="shared" si="3"/>
        <v>2011–12</v>
      </c>
      <c r="AE3" s="108" t="str">
        <f t="shared" si="3"/>
        <v>2012–13</v>
      </c>
      <c r="AF3" s="108" t="str">
        <f t="shared" si="3"/>
        <v>2013–14</v>
      </c>
      <c r="AG3" s="108" t="str">
        <f t="shared" si="3"/>
        <v>2014–15</v>
      </c>
      <c r="AH3" s="108" t="str">
        <f t="shared" si="3"/>
        <v>2015–16</v>
      </c>
      <c r="AI3" s="108" t="str">
        <f t="shared" si="3"/>
        <v>2016–17</v>
      </c>
      <c r="AJ3" s="108" t="str">
        <f t="shared" si="3"/>
        <v>2017–18</v>
      </c>
      <c r="AK3" s="108" t="str">
        <f t="shared" si="3"/>
        <v>2018–19</v>
      </c>
      <c r="AL3" s="108" t="str">
        <f t="shared" si="3"/>
        <v>2019–20</v>
      </c>
      <c r="AM3" s="108" t="str">
        <f t="shared" si="3"/>
        <v>2020–21</v>
      </c>
      <c r="AN3" s="108" t="str">
        <f t="shared" si="3"/>
        <v>2021–22</v>
      </c>
      <c r="AO3" s="108" t="str">
        <f t="shared" si="3"/>
        <v>2022–23</v>
      </c>
      <c r="AP3" s="108" t="str">
        <f t="shared" si="3"/>
        <v>2023–24</v>
      </c>
      <c r="AQ3" s="26"/>
      <c r="AR3" s="26"/>
      <c r="AS3" s="26"/>
      <c r="AT3" s="26"/>
      <c r="AU3" s="26"/>
      <c r="AV3" s="26"/>
      <c r="AW3" s="26"/>
      <c r="AX3" s="26"/>
      <c r="AY3" s="26"/>
      <c r="AZ3" s="26"/>
      <c r="BA3" s="26"/>
      <c r="BB3" s="26"/>
      <c r="BC3" s="26"/>
      <c r="BD3" s="26"/>
      <c r="BE3" s="26"/>
      <c r="BF3" s="26"/>
      <c r="BG3" s="26"/>
      <c r="BH3" s="26"/>
      <c r="BI3" s="26"/>
      <c r="BJ3" s="26"/>
      <c r="BK3" s="26"/>
      <c r="BL3" s="26"/>
    </row>
    <row r="4" spans="1:318" ht="18" customHeight="1">
      <c r="F4" s="28"/>
      <c r="G4" s="29"/>
      <c r="O4" s="26"/>
      <c r="P4" s="26"/>
      <c r="Q4" s="26"/>
      <c r="R4" s="26"/>
      <c r="S4" s="26"/>
      <c r="T4" s="26"/>
      <c r="U4" s="26"/>
      <c r="V4" s="26"/>
      <c r="W4" s="26"/>
      <c r="X4" s="26"/>
      <c r="Y4" s="26"/>
      <c r="Z4" s="26"/>
      <c r="AA4" s="26"/>
      <c r="AB4" s="26"/>
      <c r="AC4" s="26"/>
      <c r="AD4" s="26"/>
      <c r="AE4" s="26"/>
      <c r="AF4" s="26"/>
      <c r="AG4" s="26"/>
      <c r="AH4" s="26"/>
      <c r="AI4" s="26"/>
    </row>
    <row r="5" spans="1:318" ht="18" customHeight="1">
      <c r="F5" s="28"/>
      <c r="G5" s="29"/>
      <c r="O5" s="26"/>
      <c r="P5" s="26"/>
      <c r="Q5" s="26"/>
      <c r="R5" s="26"/>
      <c r="S5" s="26"/>
      <c r="T5" s="26"/>
      <c r="U5" s="26"/>
      <c r="V5" s="26"/>
      <c r="W5" s="26"/>
      <c r="X5" s="26"/>
      <c r="Y5" s="26"/>
      <c r="Z5" s="26"/>
      <c r="AA5" s="26"/>
      <c r="AB5" s="26"/>
      <c r="AC5" s="26"/>
      <c r="AD5" s="26"/>
      <c r="AE5" s="26"/>
      <c r="AF5" s="26"/>
      <c r="AG5" s="26"/>
      <c r="AH5" s="26"/>
      <c r="AI5" s="26"/>
    </row>
    <row r="6" spans="1:318" ht="82.5" customHeight="1">
      <c r="F6" s="30" t="s">
        <v>17</v>
      </c>
      <c r="G6" s="29"/>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row>
    <row r="7" spans="1:318" ht="34.15" customHeight="1">
      <c r="F7" s="32"/>
      <c r="G7" s="33" t="s">
        <v>137</v>
      </c>
      <c r="H7" s="34" t="str">
        <f t="shared" ref="H7:AP7" si="4">H3</f>
        <v>1989–90</v>
      </c>
      <c r="I7" s="34" t="str">
        <f t="shared" si="4"/>
        <v>1990–91</v>
      </c>
      <c r="J7" s="34" t="str">
        <f t="shared" si="4"/>
        <v>1991–92</v>
      </c>
      <c r="K7" s="34" t="str">
        <f t="shared" si="4"/>
        <v>1992–93</v>
      </c>
      <c r="L7" s="34" t="str">
        <f t="shared" si="4"/>
        <v>1993–94</v>
      </c>
      <c r="M7" s="34" t="str">
        <f t="shared" si="4"/>
        <v>1994–95</v>
      </c>
      <c r="N7" s="34" t="str">
        <f t="shared" si="4"/>
        <v>1995–96</v>
      </c>
      <c r="O7" s="34" t="str">
        <f t="shared" si="4"/>
        <v>1996–97</v>
      </c>
      <c r="P7" s="34" t="str">
        <f t="shared" si="4"/>
        <v>1997–98</v>
      </c>
      <c r="Q7" s="34" t="str">
        <f t="shared" si="4"/>
        <v>1998–99</v>
      </c>
      <c r="R7" s="34" t="str">
        <f t="shared" si="4"/>
        <v>1999–00</v>
      </c>
      <c r="S7" s="34" t="str">
        <f t="shared" si="4"/>
        <v>2000–01</v>
      </c>
      <c r="T7" s="34" t="str">
        <f t="shared" si="4"/>
        <v>2001–02</v>
      </c>
      <c r="U7" s="34" t="str">
        <f t="shared" si="4"/>
        <v>2002–03</v>
      </c>
      <c r="V7" s="34" t="str">
        <f t="shared" si="4"/>
        <v>2003–04</v>
      </c>
      <c r="W7" s="34" t="str">
        <f t="shared" si="4"/>
        <v>2004–05</v>
      </c>
      <c r="X7" s="34" t="str">
        <f t="shared" si="4"/>
        <v>2005–06</v>
      </c>
      <c r="Y7" s="34" t="str">
        <f t="shared" si="4"/>
        <v>2006–07</v>
      </c>
      <c r="Z7" s="34" t="str">
        <f t="shared" si="4"/>
        <v>2007–08</v>
      </c>
      <c r="AA7" s="34" t="str">
        <f t="shared" si="4"/>
        <v>2008–09</v>
      </c>
      <c r="AB7" s="34" t="str">
        <f t="shared" si="4"/>
        <v>2009–10</v>
      </c>
      <c r="AC7" s="34" t="str">
        <f t="shared" si="4"/>
        <v>2010–11</v>
      </c>
      <c r="AD7" s="34" t="str">
        <f t="shared" si="4"/>
        <v>2011–12</v>
      </c>
      <c r="AE7" s="34" t="str">
        <f t="shared" si="4"/>
        <v>2012–13</v>
      </c>
      <c r="AF7" s="34" t="str">
        <f t="shared" si="4"/>
        <v>2013–14</v>
      </c>
      <c r="AG7" s="34" t="str">
        <f t="shared" si="4"/>
        <v>2014–15</v>
      </c>
      <c r="AH7" s="34" t="str">
        <f t="shared" si="4"/>
        <v>2015–16</v>
      </c>
      <c r="AI7" s="34" t="str">
        <f t="shared" si="4"/>
        <v>2016–17</v>
      </c>
      <c r="AJ7" s="34" t="str">
        <f t="shared" si="4"/>
        <v>2017–18</v>
      </c>
      <c r="AK7" s="34" t="str">
        <f t="shared" si="4"/>
        <v>2018–19</v>
      </c>
      <c r="AL7" s="34" t="str">
        <f t="shared" si="4"/>
        <v>2019–20</v>
      </c>
      <c r="AM7" s="34" t="str">
        <f t="shared" si="4"/>
        <v>2020–21</v>
      </c>
      <c r="AN7" s="34" t="str">
        <f t="shared" si="4"/>
        <v>2021–22</v>
      </c>
      <c r="AO7" s="34" t="str">
        <f t="shared" si="4"/>
        <v>2022–23</v>
      </c>
      <c r="AP7" s="34" t="str">
        <f t="shared" si="4"/>
        <v>2023–24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row>
    <row r="8" spans="1:318" ht="27.75" customHeight="1">
      <c r="F8" s="35" t="s">
        <v>181</v>
      </c>
      <c r="G8" s="29"/>
      <c r="H8" s="36"/>
      <c r="I8" s="36"/>
      <c r="J8" s="36"/>
      <c r="K8" s="36"/>
      <c r="L8" s="36"/>
      <c r="M8" s="36"/>
      <c r="N8" s="36"/>
    </row>
    <row r="9" spans="1:318" ht="27.75" customHeight="1">
      <c r="F9" s="28" t="s">
        <v>449</v>
      </c>
      <c r="G9" s="31"/>
      <c r="H9" s="36"/>
      <c r="I9" s="36"/>
      <c r="J9" s="36"/>
      <c r="K9" s="36"/>
      <c r="L9" s="36"/>
      <c r="M9" s="36"/>
      <c r="N9" s="36"/>
    </row>
    <row r="10" spans="1:318" ht="20.100000000000001" customHeight="1">
      <c r="F10" s="37" t="s">
        <v>450</v>
      </c>
      <c r="G10" s="29" t="s">
        <v>200</v>
      </c>
      <c r="H10" s="38">
        <v>143.30000000000001</v>
      </c>
      <c r="I10" s="38">
        <v>217.1</v>
      </c>
      <c r="J10" s="38">
        <v>135.30000000000001</v>
      </c>
      <c r="K10" s="38">
        <v>115.2</v>
      </c>
      <c r="L10" s="38">
        <v>144.5</v>
      </c>
      <c r="M10" s="38">
        <v>170.7</v>
      </c>
      <c r="N10" s="38">
        <v>174.8</v>
      </c>
      <c r="O10" s="53">
        <v>251.9</v>
      </c>
      <c r="P10" s="53">
        <v>232.3</v>
      </c>
      <c r="Q10" s="53">
        <v>182.4</v>
      </c>
      <c r="R10" s="53">
        <v>110.1</v>
      </c>
      <c r="S10" s="53">
        <v>176.9</v>
      </c>
      <c r="T10" s="53">
        <v>164.6</v>
      </c>
      <c r="U10" s="53">
        <v>191.3</v>
      </c>
      <c r="V10" s="53">
        <v>230.5</v>
      </c>
      <c r="W10" s="53">
        <v>270.10000000000002</v>
      </c>
      <c r="X10" s="53">
        <v>355.8</v>
      </c>
      <c r="Y10" s="53">
        <v>498.2</v>
      </c>
      <c r="Z10" s="53">
        <v>493.8</v>
      </c>
      <c r="AA10" s="53">
        <v>492.3</v>
      </c>
      <c r="AB10" s="53">
        <v>748.6</v>
      </c>
      <c r="AC10" s="53">
        <v>756.5</v>
      </c>
      <c r="AD10" s="53">
        <v>919.7</v>
      </c>
      <c r="AE10" s="53">
        <v>1363.2</v>
      </c>
      <c r="AF10" s="53">
        <v>1312.5</v>
      </c>
      <c r="AG10" s="53">
        <v>1254.2</v>
      </c>
      <c r="AH10" s="53">
        <v>498</v>
      </c>
      <c r="AI10" s="53">
        <v>426.6</v>
      </c>
      <c r="AJ10" s="53">
        <v>347.3</v>
      </c>
      <c r="AK10" s="53">
        <v>437.6</v>
      </c>
      <c r="AL10" s="53">
        <v>678.3</v>
      </c>
      <c r="AM10" s="53">
        <v>623.1</v>
      </c>
      <c r="AN10" s="53">
        <v>686.1</v>
      </c>
      <c r="AO10" s="53">
        <v>592.70000000000005</v>
      </c>
      <c r="AP10" s="53">
        <v>804.6</v>
      </c>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row>
    <row r="11" spans="1:318" ht="20.100000000000001" customHeight="1">
      <c r="F11" s="37" t="s">
        <v>451</v>
      </c>
      <c r="G11" s="29" t="s">
        <v>200</v>
      </c>
      <c r="H11" s="38">
        <v>439.3</v>
      </c>
      <c r="I11" s="38">
        <v>365.3</v>
      </c>
      <c r="J11" s="38">
        <v>338.8</v>
      </c>
      <c r="K11" s="38">
        <v>496.7</v>
      </c>
      <c r="L11" s="38">
        <v>362.1</v>
      </c>
      <c r="M11" s="38">
        <v>502</v>
      </c>
      <c r="N11" s="38">
        <v>513.9</v>
      </c>
      <c r="O11" s="53">
        <v>556.9</v>
      </c>
      <c r="P11" s="53">
        <v>685.9</v>
      </c>
      <c r="Q11" s="53">
        <v>669.4</v>
      </c>
      <c r="R11" s="53">
        <v>590.6</v>
      </c>
      <c r="S11" s="53">
        <v>847.9</v>
      </c>
      <c r="T11" s="53">
        <v>718.1</v>
      </c>
      <c r="U11" s="53">
        <v>803.8</v>
      </c>
      <c r="V11" s="53">
        <v>713.6</v>
      </c>
      <c r="W11" s="53">
        <v>774.6</v>
      </c>
      <c r="X11" s="53">
        <v>906.1</v>
      </c>
      <c r="Y11" s="53">
        <v>1727.3</v>
      </c>
      <c r="Z11" s="53">
        <v>2541.1</v>
      </c>
      <c r="AA11" s="53">
        <v>3318.4</v>
      </c>
      <c r="AB11" s="53">
        <v>2745.5</v>
      </c>
      <c r="AC11" s="53">
        <v>2558.9</v>
      </c>
      <c r="AD11" s="53">
        <v>2277.3000000000002</v>
      </c>
      <c r="AE11" s="53">
        <v>3430.2</v>
      </c>
      <c r="AF11" s="53">
        <v>3512</v>
      </c>
      <c r="AG11" s="53">
        <v>2537.1999999999998</v>
      </c>
      <c r="AH11" s="53">
        <v>1278.2</v>
      </c>
      <c r="AI11" s="53">
        <v>949.4</v>
      </c>
      <c r="AJ11" s="53">
        <v>680.7</v>
      </c>
      <c r="AK11" s="53">
        <v>823</v>
      </c>
      <c r="AL11" s="53">
        <v>584.79999999999995</v>
      </c>
      <c r="AM11" s="53">
        <v>376.4</v>
      </c>
      <c r="AN11" s="53">
        <v>461.9</v>
      </c>
      <c r="AO11" s="53">
        <v>316.2</v>
      </c>
      <c r="AP11" s="53">
        <v>461</v>
      </c>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row>
    <row r="12" spans="1:318" ht="20.100000000000001" customHeight="1">
      <c r="F12" s="37" t="s">
        <v>407</v>
      </c>
      <c r="G12" s="29" t="s">
        <v>200</v>
      </c>
      <c r="H12" s="38">
        <v>582.6</v>
      </c>
      <c r="I12" s="38">
        <v>582.4</v>
      </c>
      <c r="J12" s="38">
        <v>474.1</v>
      </c>
      <c r="K12" s="38">
        <v>611.9</v>
      </c>
      <c r="L12" s="38">
        <v>506.6</v>
      </c>
      <c r="M12" s="38">
        <v>672.7</v>
      </c>
      <c r="N12" s="38">
        <v>688.7</v>
      </c>
      <c r="O12" s="53">
        <v>808.8</v>
      </c>
      <c r="P12" s="53">
        <v>918.2</v>
      </c>
      <c r="Q12" s="53">
        <v>851.8</v>
      </c>
      <c r="R12" s="53">
        <v>700.7</v>
      </c>
      <c r="S12" s="53">
        <v>1024.8</v>
      </c>
      <c r="T12" s="53">
        <v>882.7</v>
      </c>
      <c r="U12" s="53">
        <v>995.1</v>
      </c>
      <c r="V12" s="53">
        <v>944.1</v>
      </c>
      <c r="W12" s="53">
        <v>1044.7</v>
      </c>
      <c r="X12" s="53">
        <v>1261.9000000000001</v>
      </c>
      <c r="Y12" s="53">
        <v>2225.5</v>
      </c>
      <c r="Z12" s="53">
        <v>3034.9</v>
      </c>
      <c r="AA12" s="53">
        <v>3810.7</v>
      </c>
      <c r="AB12" s="53">
        <v>3494.1</v>
      </c>
      <c r="AC12" s="53">
        <v>3315.4</v>
      </c>
      <c r="AD12" s="53">
        <v>3197</v>
      </c>
      <c r="AE12" s="53">
        <v>4793.3999999999996</v>
      </c>
      <c r="AF12" s="53">
        <v>4824.5</v>
      </c>
      <c r="AG12" s="53">
        <v>3791.4</v>
      </c>
      <c r="AH12" s="53">
        <v>1776.2</v>
      </c>
      <c r="AI12" s="53">
        <v>1376</v>
      </c>
      <c r="AJ12" s="53">
        <v>1028</v>
      </c>
      <c r="AK12" s="53">
        <v>1260.5999999999999</v>
      </c>
      <c r="AL12" s="53">
        <v>1263.0999999999999</v>
      </c>
      <c r="AM12" s="53">
        <v>999.5</v>
      </c>
      <c r="AN12" s="53">
        <v>1148</v>
      </c>
      <c r="AO12" s="53">
        <v>908.9</v>
      </c>
      <c r="AP12" s="53">
        <v>1265.5999999999999</v>
      </c>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row>
    <row r="13" spans="1:318" ht="20.100000000000001" customHeight="1">
      <c r="F13" s="28" t="s">
        <v>276</v>
      </c>
      <c r="G13" s="29" t="s">
        <v>200</v>
      </c>
      <c r="H13" s="38">
        <v>33.4</v>
      </c>
      <c r="I13" s="38">
        <v>23.1</v>
      </c>
      <c r="J13" s="38">
        <v>27.5</v>
      </c>
      <c r="K13" s="38">
        <v>24.2</v>
      </c>
      <c r="L13" s="38">
        <v>27.6</v>
      </c>
      <c r="M13" s="38">
        <v>38</v>
      </c>
      <c r="N13" s="38">
        <v>52.7</v>
      </c>
      <c r="O13" s="53">
        <v>70.5</v>
      </c>
      <c r="P13" s="53">
        <v>64.8</v>
      </c>
      <c r="Q13" s="53">
        <v>39.9</v>
      </c>
      <c r="R13" s="53">
        <v>35.299999999999997</v>
      </c>
      <c r="S13" s="53">
        <v>41.2</v>
      </c>
      <c r="T13" s="53">
        <v>50.4</v>
      </c>
      <c r="U13" s="53">
        <v>77.8</v>
      </c>
      <c r="V13" s="53">
        <v>81.5</v>
      </c>
      <c r="W13" s="53">
        <v>126.8</v>
      </c>
      <c r="X13" s="53">
        <v>166.4</v>
      </c>
      <c r="Y13" s="53">
        <v>193.2</v>
      </c>
      <c r="Z13" s="53">
        <v>234.8</v>
      </c>
      <c r="AA13" s="53">
        <v>297.3</v>
      </c>
      <c r="AB13" s="53">
        <v>321.2</v>
      </c>
      <c r="AC13" s="53">
        <v>519.70000000000005</v>
      </c>
      <c r="AD13" s="53">
        <v>834.3</v>
      </c>
      <c r="AE13" s="53">
        <v>544</v>
      </c>
      <c r="AF13" s="53">
        <v>398.7</v>
      </c>
      <c r="AG13" s="53">
        <v>251.8</v>
      </c>
      <c r="AH13" s="53">
        <v>173.4</v>
      </c>
      <c r="AI13" s="53">
        <v>120.4</v>
      </c>
      <c r="AJ13" s="53">
        <v>154.1</v>
      </c>
      <c r="AK13" s="53">
        <v>182.1</v>
      </c>
      <c r="AL13" s="53">
        <v>303.10000000000002</v>
      </c>
      <c r="AM13" s="53">
        <v>235</v>
      </c>
      <c r="AN13" s="53">
        <v>225.5</v>
      </c>
      <c r="AO13" s="53">
        <v>281</v>
      </c>
      <c r="AP13" s="53">
        <v>343.8</v>
      </c>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row>
    <row r="14" spans="1:318" ht="20.100000000000001" customHeight="1">
      <c r="F14" s="28" t="s">
        <v>452</v>
      </c>
      <c r="G14" s="29" t="s">
        <v>200</v>
      </c>
      <c r="H14" s="38">
        <v>18.8</v>
      </c>
      <c r="I14" s="38">
        <v>12.8</v>
      </c>
      <c r="J14" s="38">
        <v>12.8</v>
      </c>
      <c r="K14" s="38">
        <v>8.8000000000000007</v>
      </c>
      <c r="L14" s="38">
        <v>7.6</v>
      </c>
      <c r="M14" s="38">
        <v>7.8</v>
      </c>
      <c r="N14" s="38">
        <v>7.2</v>
      </c>
      <c r="O14" s="53">
        <v>13</v>
      </c>
      <c r="P14" s="53">
        <v>22.2</v>
      </c>
      <c r="Q14" s="53">
        <v>15.5</v>
      </c>
      <c r="R14" s="53">
        <v>8.5</v>
      </c>
      <c r="S14" s="53">
        <v>4</v>
      </c>
      <c r="T14" s="53">
        <v>8.6999999999999993</v>
      </c>
      <c r="U14" s="53">
        <v>6.9</v>
      </c>
      <c r="V14" s="53">
        <v>10.6</v>
      </c>
      <c r="W14" s="53">
        <v>20.7</v>
      </c>
      <c r="X14" s="53">
        <v>56.1</v>
      </c>
      <c r="Y14" s="53">
        <v>114.1</v>
      </c>
      <c r="Z14" s="53">
        <v>231.5</v>
      </c>
      <c r="AA14" s="53">
        <v>185.2</v>
      </c>
      <c r="AB14" s="53">
        <v>169.1</v>
      </c>
      <c r="AC14" s="53">
        <v>213.9</v>
      </c>
      <c r="AD14" s="53">
        <v>153.6</v>
      </c>
      <c r="AE14" s="53">
        <v>69.5</v>
      </c>
      <c r="AF14" s="53">
        <v>43.9</v>
      </c>
      <c r="AG14" s="53">
        <v>40.6</v>
      </c>
      <c r="AH14" s="53">
        <v>38.299999999999997</v>
      </c>
      <c r="AI14" s="53">
        <v>21.5</v>
      </c>
      <c r="AJ14" s="53">
        <v>13</v>
      </c>
      <c r="AK14" s="53">
        <v>14.2</v>
      </c>
      <c r="AL14" s="53">
        <v>7.5</v>
      </c>
      <c r="AM14" s="53">
        <v>9.6999999999999993</v>
      </c>
      <c r="AN14" s="53">
        <v>16.7</v>
      </c>
      <c r="AO14" s="53" t="s">
        <v>156</v>
      </c>
      <c r="AP14" s="53">
        <v>57.9</v>
      </c>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row>
    <row r="15" spans="1:318" ht="28.15" customHeight="1">
      <c r="F15" s="28" t="s">
        <v>407</v>
      </c>
      <c r="G15" s="29" t="s">
        <v>200</v>
      </c>
      <c r="H15" s="38">
        <v>634.79999999999995</v>
      </c>
      <c r="I15" s="38">
        <v>618.29999999999995</v>
      </c>
      <c r="J15" s="38">
        <v>514.4</v>
      </c>
      <c r="K15" s="38">
        <v>644.9</v>
      </c>
      <c r="L15" s="38">
        <v>541.79999999999995</v>
      </c>
      <c r="M15" s="38">
        <v>718.5</v>
      </c>
      <c r="N15" s="38">
        <v>748.6</v>
      </c>
      <c r="O15" s="53">
        <v>892.3</v>
      </c>
      <c r="P15" s="53">
        <v>1005.2</v>
      </c>
      <c r="Q15" s="53">
        <v>907.2</v>
      </c>
      <c r="R15" s="53">
        <v>744.5</v>
      </c>
      <c r="S15" s="53">
        <v>1070</v>
      </c>
      <c r="T15" s="53">
        <v>941.8</v>
      </c>
      <c r="U15" s="53">
        <v>1079.8</v>
      </c>
      <c r="V15" s="53">
        <v>1036.2</v>
      </c>
      <c r="W15" s="53">
        <v>1192.2</v>
      </c>
      <c r="X15" s="53">
        <v>1484.4</v>
      </c>
      <c r="Y15" s="53">
        <v>2532.8000000000002</v>
      </c>
      <c r="Z15" s="53">
        <v>3501.2</v>
      </c>
      <c r="AA15" s="53">
        <v>4293.2</v>
      </c>
      <c r="AB15" s="53">
        <v>3984.4</v>
      </c>
      <c r="AC15" s="53">
        <v>4049</v>
      </c>
      <c r="AD15" s="53">
        <v>4184.8999999999996</v>
      </c>
      <c r="AE15" s="53">
        <v>5406.9</v>
      </c>
      <c r="AF15" s="53">
        <v>5267.1</v>
      </c>
      <c r="AG15" s="53">
        <v>4083.8</v>
      </c>
      <c r="AH15" s="53">
        <v>1987.9</v>
      </c>
      <c r="AI15" s="53">
        <v>1517.9</v>
      </c>
      <c r="AJ15" s="53">
        <v>1195.0999999999999</v>
      </c>
      <c r="AK15" s="53">
        <v>1456.9</v>
      </c>
      <c r="AL15" s="53">
        <v>1573.7</v>
      </c>
      <c r="AM15" s="53">
        <v>1244.2</v>
      </c>
      <c r="AN15" s="53">
        <v>1390.2</v>
      </c>
      <c r="AO15" s="53" t="s">
        <v>156</v>
      </c>
      <c r="AP15" s="53">
        <v>1667.3</v>
      </c>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row>
    <row r="16" spans="1:318" ht="34.15" customHeight="1">
      <c r="F16" s="35" t="s">
        <v>453</v>
      </c>
      <c r="G16" s="69"/>
      <c r="H16" s="38"/>
      <c r="I16" s="38"/>
      <c r="J16" s="38"/>
      <c r="K16" s="38"/>
      <c r="L16" s="38"/>
      <c r="M16" s="38"/>
      <c r="N16" s="38"/>
      <c r="O16" s="53"/>
      <c r="P16" s="53"/>
      <c r="Q16" s="53"/>
      <c r="R16" s="53"/>
      <c r="S16" s="53"/>
      <c r="T16" s="53"/>
      <c r="U16" s="53"/>
      <c r="V16" s="53"/>
      <c r="W16" s="53"/>
      <c r="X16" s="53"/>
      <c r="Y16" s="53"/>
      <c r="Z16" s="53"/>
      <c r="AA16" s="53"/>
      <c r="AB16" s="53"/>
      <c r="AC16" s="53"/>
      <c r="AD16" s="53"/>
      <c r="AE16" s="53"/>
      <c r="AF16" s="53"/>
      <c r="AG16" s="53"/>
      <c r="AH16" s="53"/>
      <c r="AI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row>
    <row r="17" spans="6:318" ht="20.100000000000001" customHeight="1">
      <c r="F17" s="28" t="s">
        <v>291</v>
      </c>
      <c r="G17" s="29" t="s">
        <v>200</v>
      </c>
      <c r="H17" s="38">
        <v>341.2</v>
      </c>
      <c r="I17" s="38">
        <v>305.8</v>
      </c>
      <c r="J17" s="38">
        <v>304.7</v>
      </c>
      <c r="K17" s="38">
        <v>320.10000000000002</v>
      </c>
      <c r="L17" s="38">
        <v>453.9</v>
      </c>
      <c r="M17" s="38">
        <v>554.5</v>
      </c>
      <c r="N17" s="38">
        <v>547.1</v>
      </c>
      <c r="O17" s="53">
        <v>728.3</v>
      </c>
      <c r="P17" s="53">
        <v>648.4</v>
      </c>
      <c r="Q17" s="53">
        <v>486.2</v>
      </c>
      <c r="R17" s="53">
        <v>374.8</v>
      </c>
      <c r="S17" s="53">
        <v>370.1</v>
      </c>
      <c r="T17" s="53">
        <v>331.3</v>
      </c>
      <c r="U17" s="53">
        <v>378.4</v>
      </c>
      <c r="V17" s="53">
        <v>397.1</v>
      </c>
      <c r="W17" s="53">
        <v>391.7</v>
      </c>
      <c r="X17" s="53">
        <v>399.6</v>
      </c>
      <c r="Y17" s="53">
        <v>455.9</v>
      </c>
      <c r="Z17" s="53">
        <v>592.6</v>
      </c>
      <c r="AA17" s="53">
        <v>438</v>
      </c>
      <c r="AB17" s="53">
        <v>575.4</v>
      </c>
      <c r="AC17" s="53">
        <v>652.20000000000005</v>
      </c>
      <c r="AD17" s="53">
        <v>768</v>
      </c>
      <c r="AE17" s="53">
        <v>661.8</v>
      </c>
      <c r="AF17" s="53">
        <v>434.3</v>
      </c>
      <c r="AG17" s="53">
        <v>395.7</v>
      </c>
      <c r="AH17" s="53">
        <v>548.1</v>
      </c>
      <c r="AI17" s="53">
        <v>689.2</v>
      </c>
      <c r="AJ17" s="53">
        <v>810.1</v>
      </c>
      <c r="AK17" s="53">
        <v>966.6</v>
      </c>
      <c r="AL17" s="53">
        <v>1161.9000000000001</v>
      </c>
      <c r="AM17" s="53">
        <v>1529.6</v>
      </c>
      <c r="AN17" s="53">
        <v>1594</v>
      </c>
      <c r="AO17" s="53">
        <v>1325.8</v>
      </c>
      <c r="AP17" s="53">
        <v>1236.9000000000001</v>
      </c>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row>
    <row r="18" spans="6:318" ht="20.100000000000001" customHeight="1">
      <c r="F18" s="28" t="s">
        <v>454</v>
      </c>
      <c r="G18" s="29" t="s">
        <v>200</v>
      </c>
      <c r="H18" s="38">
        <v>11.3</v>
      </c>
      <c r="I18" s="38">
        <v>11.2</v>
      </c>
      <c r="J18" s="38">
        <v>36.9</v>
      </c>
      <c r="K18" s="38">
        <v>24</v>
      </c>
      <c r="L18" s="38">
        <v>18.8</v>
      </c>
      <c r="M18" s="38">
        <v>12</v>
      </c>
      <c r="N18" s="38">
        <v>14.1</v>
      </c>
      <c r="O18" s="53">
        <v>25.8</v>
      </c>
      <c r="P18" s="53">
        <v>30</v>
      </c>
      <c r="Q18" s="53">
        <v>41.6</v>
      </c>
      <c r="R18" s="53">
        <v>22.8</v>
      </c>
      <c r="S18" s="53">
        <v>23.4</v>
      </c>
      <c r="T18" s="53">
        <v>25.2</v>
      </c>
      <c r="U18" s="53">
        <v>44.5</v>
      </c>
      <c r="V18" s="53">
        <v>63.7</v>
      </c>
      <c r="W18" s="53">
        <v>137.9</v>
      </c>
      <c r="X18" s="53">
        <v>161.30000000000001</v>
      </c>
      <c r="Y18" s="53">
        <v>285.39999999999998</v>
      </c>
      <c r="Z18" s="53">
        <v>449.8</v>
      </c>
      <c r="AA18" s="53">
        <v>588.70000000000005</v>
      </c>
      <c r="AB18" s="53">
        <v>524.1</v>
      </c>
      <c r="AC18" s="53">
        <v>665</v>
      </c>
      <c r="AD18" s="53">
        <v>1150.5999999999999</v>
      </c>
      <c r="AE18" s="53">
        <v>1011.3</v>
      </c>
      <c r="AF18" s="53">
        <v>710.6</v>
      </c>
      <c r="AG18" s="53">
        <v>447.7</v>
      </c>
      <c r="AH18" s="53">
        <v>291.2</v>
      </c>
      <c r="AI18" s="53">
        <v>291.3</v>
      </c>
      <c r="AJ18" s="53">
        <v>291.8</v>
      </c>
      <c r="AK18" s="53">
        <v>324</v>
      </c>
      <c r="AL18" s="53">
        <v>361.3</v>
      </c>
      <c r="AM18" s="53">
        <v>473.2</v>
      </c>
      <c r="AN18" s="53">
        <v>645.9</v>
      </c>
      <c r="AO18" s="53">
        <v>707.7</v>
      </c>
      <c r="AP18" s="53">
        <v>708.4</v>
      </c>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row>
    <row r="19" spans="6:318" ht="20.100000000000001" customHeight="1">
      <c r="F19" s="28" t="s">
        <v>455</v>
      </c>
      <c r="G19" s="29" t="s">
        <v>200</v>
      </c>
      <c r="H19" s="38">
        <v>118.1</v>
      </c>
      <c r="I19" s="38">
        <v>171.8</v>
      </c>
      <c r="J19" s="38">
        <v>144.9</v>
      </c>
      <c r="K19" s="38">
        <v>183.4</v>
      </c>
      <c r="L19" s="38">
        <v>191.5</v>
      </c>
      <c r="M19" s="38">
        <v>201</v>
      </c>
      <c r="N19" s="38">
        <v>251.8</v>
      </c>
      <c r="O19" s="53">
        <v>206.8</v>
      </c>
      <c r="P19" s="53">
        <v>227.1</v>
      </c>
      <c r="Q19" s="53">
        <v>176.9</v>
      </c>
      <c r="R19" s="53">
        <v>156.80000000000001</v>
      </c>
      <c r="S19" s="53">
        <v>165.3</v>
      </c>
      <c r="T19" s="53">
        <v>132.9</v>
      </c>
      <c r="U19" s="53">
        <v>142.4</v>
      </c>
      <c r="V19" s="53">
        <v>151.9</v>
      </c>
      <c r="W19" s="53">
        <v>261.3</v>
      </c>
      <c r="X19" s="53">
        <v>356.7</v>
      </c>
      <c r="Y19" s="53">
        <v>555</v>
      </c>
      <c r="Z19" s="53">
        <v>783.2</v>
      </c>
      <c r="AA19" s="53">
        <v>519.1</v>
      </c>
      <c r="AB19" s="53">
        <v>457.2</v>
      </c>
      <c r="AC19" s="53">
        <v>669.5</v>
      </c>
      <c r="AD19" s="53">
        <v>795.5</v>
      </c>
      <c r="AE19" s="53">
        <v>563.6</v>
      </c>
      <c r="AF19" s="53">
        <v>322</v>
      </c>
      <c r="AG19" s="53">
        <v>279</v>
      </c>
      <c r="AH19" s="53">
        <v>230.9</v>
      </c>
      <c r="AI19" s="53">
        <v>271</v>
      </c>
      <c r="AJ19" s="53">
        <v>496.3</v>
      </c>
      <c r="AK19" s="53">
        <v>620.70000000000005</v>
      </c>
      <c r="AL19" s="53">
        <v>681.3</v>
      </c>
      <c r="AM19" s="53">
        <v>651.4</v>
      </c>
      <c r="AN19" s="53">
        <v>951</v>
      </c>
      <c r="AO19" s="53">
        <v>1057.5999999999999</v>
      </c>
      <c r="AP19" s="53">
        <v>998.1</v>
      </c>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row>
    <row r="20" spans="6:318" ht="20.100000000000001" customHeight="1">
      <c r="F20" s="28" t="s">
        <v>456</v>
      </c>
      <c r="G20" s="29" t="s">
        <v>200</v>
      </c>
      <c r="H20" s="38">
        <v>19.2</v>
      </c>
      <c r="I20" s="38">
        <v>19.2</v>
      </c>
      <c r="J20" s="38">
        <v>13.9</v>
      </c>
      <c r="K20" s="38">
        <v>9.8000000000000007</v>
      </c>
      <c r="L20" s="38">
        <v>8.5</v>
      </c>
      <c r="M20" s="38">
        <v>5.7</v>
      </c>
      <c r="N20" s="38">
        <v>9.3000000000000007</v>
      </c>
      <c r="O20" s="53">
        <v>13.9</v>
      </c>
      <c r="P20" s="53">
        <v>14.1</v>
      </c>
      <c r="Q20" s="53">
        <v>19</v>
      </c>
      <c r="R20" s="53">
        <v>21.5</v>
      </c>
      <c r="S20" s="53">
        <v>23.6</v>
      </c>
      <c r="T20" s="53">
        <v>33.200000000000003</v>
      </c>
      <c r="U20" s="53">
        <v>27.3</v>
      </c>
      <c r="V20" s="53">
        <v>23.8</v>
      </c>
      <c r="W20" s="53">
        <v>27.6</v>
      </c>
      <c r="X20" s="53">
        <v>29.2</v>
      </c>
      <c r="Y20" s="53">
        <v>37.299999999999997</v>
      </c>
      <c r="Z20" s="53">
        <v>37</v>
      </c>
      <c r="AA20" s="53">
        <v>30.6</v>
      </c>
      <c r="AB20" s="53">
        <v>16</v>
      </c>
      <c r="AC20" s="53">
        <v>6.2</v>
      </c>
      <c r="AD20" s="53">
        <v>20.3</v>
      </c>
      <c r="AE20" s="53">
        <v>37.799999999999997</v>
      </c>
      <c r="AF20" s="53">
        <v>21.1</v>
      </c>
      <c r="AG20" s="53">
        <v>27.1</v>
      </c>
      <c r="AH20" s="53">
        <v>20</v>
      </c>
      <c r="AI20" s="53">
        <v>20.100000000000001</v>
      </c>
      <c r="AJ20" s="53">
        <v>27.1</v>
      </c>
      <c r="AK20" s="53">
        <v>35.700000000000003</v>
      </c>
      <c r="AL20" s="53">
        <v>37.200000000000003</v>
      </c>
      <c r="AM20" s="53">
        <v>36.799999999999997</v>
      </c>
      <c r="AN20" s="53">
        <v>58.3</v>
      </c>
      <c r="AO20" s="53">
        <v>74</v>
      </c>
      <c r="AP20" s="53">
        <v>66.599999999999994</v>
      </c>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row>
    <row r="21" spans="6:318" ht="20.100000000000001" customHeight="1">
      <c r="F21" s="28" t="s">
        <v>253</v>
      </c>
      <c r="G21" s="29" t="s">
        <v>200</v>
      </c>
      <c r="H21" s="38">
        <v>37.1</v>
      </c>
      <c r="I21" s="38">
        <v>39.1</v>
      </c>
      <c r="J21" s="38">
        <v>35.700000000000003</v>
      </c>
      <c r="K21" s="38">
        <v>38.1</v>
      </c>
      <c r="L21" s="38">
        <v>58.7</v>
      </c>
      <c r="M21" s="38">
        <v>48.4</v>
      </c>
      <c r="N21" s="38">
        <v>52.9</v>
      </c>
      <c r="O21" s="53">
        <v>59.3</v>
      </c>
      <c r="P21" s="53">
        <v>42.8</v>
      </c>
      <c r="Q21" s="53">
        <v>41</v>
      </c>
      <c r="R21" s="53">
        <v>29.8</v>
      </c>
      <c r="S21" s="53">
        <v>31.8</v>
      </c>
      <c r="T21" s="53">
        <v>35.4</v>
      </c>
      <c r="U21" s="53">
        <v>29.9</v>
      </c>
      <c r="V21" s="53">
        <v>25.9</v>
      </c>
      <c r="W21" s="53">
        <v>23.7</v>
      </c>
      <c r="X21" s="53">
        <v>22.6</v>
      </c>
      <c r="Y21" s="53">
        <v>26.9</v>
      </c>
      <c r="Z21" s="53">
        <v>21.7</v>
      </c>
      <c r="AA21" s="53">
        <v>10</v>
      </c>
      <c r="AB21" s="53">
        <v>3.7</v>
      </c>
      <c r="AC21" s="53">
        <v>0.6</v>
      </c>
      <c r="AD21" s="53">
        <v>3.3</v>
      </c>
      <c r="AE21" s="53">
        <v>6.3</v>
      </c>
      <c r="AF21" s="53">
        <v>8.3000000000000007</v>
      </c>
      <c r="AG21" s="53">
        <v>5.4</v>
      </c>
      <c r="AH21" s="53">
        <v>4.3</v>
      </c>
      <c r="AI21" s="53">
        <v>1.7</v>
      </c>
      <c r="AJ21" s="53">
        <v>8.4</v>
      </c>
      <c r="AK21" s="53">
        <v>9.4</v>
      </c>
      <c r="AL21" s="53">
        <v>4.9000000000000004</v>
      </c>
      <c r="AM21" s="53">
        <v>4</v>
      </c>
      <c r="AN21" s="53">
        <v>5.2</v>
      </c>
      <c r="AO21" s="53" t="s">
        <v>156</v>
      </c>
      <c r="AP21" s="53">
        <v>4.9000000000000004</v>
      </c>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row>
    <row r="22" spans="6:318" ht="20.100000000000001" customHeight="1">
      <c r="F22" s="28" t="s">
        <v>457</v>
      </c>
      <c r="G22" s="29" t="s">
        <v>200</v>
      </c>
      <c r="H22" s="38">
        <v>17.2</v>
      </c>
      <c r="I22" s="38">
        <v>6.4</v>
      </c>
      <c r="J22" s="38">
        <v>11.1</v>
      </c>
      <c r="K22" s="38">
        <v>11</v>
      </c>
      <c r="L22" s="38">
        <v>9</v>
      </c>
      <c r="M22" s="38">
        <v>5.6</v>
      </c>
      <c r="N22" s="38">
        <v>7.5</v>
      </c>
      <c r="O22" s="53">
        <v>10.35</v>
      </c>
      <c r="P22" s="53">
        <v>5.7</v>
      </c>
      <c r="Q22" s="53">
        <v>7.7</v>
      </c>
      <c r="R22" s="53">
        <v>26.9</v>
      </c>
      <c r="S22" s="53">
        <v>23.9</v>
      </c>
      <c r="T22" s="53">
        <v>23.5</v>
      </c>
      <c r="U22" s="53">
        <v>25.6</v>
      </c>
      <c r="V22" s="53">
        <v>32.200000000000003</v>
      </c>
      <c r="W22" s="53">
        <v>38.700000000000003</v>
      </c>
      <c r="X22" s="53">
        <v>48.8</v>
      </c>
      <c r="Y22" s="53">
        <v>46.8</v>
      </c>
      <c r="Z22" s="53">
        <v>110.8</v>
      </c>
      <c r="AA22" s="53">
        <v>154.30000000000001</v>
      </c>
      <c r="AB22" s="53">
        <v>165.9</v>
      </c>
      <c r="AC22" s="53">
        <v>224.2</v>
      </c>
      <c r="AD22" s="53">
        <v>227.4</v>
      </c>
      <c r="AE22" s="53">
        <v>161.1</v>
      </c>
      <c r="AF22" s="53">
        <v>169.5</v>
      </c>
      <c r="AG22" s="53">
        <v>131.4</v>
      </c>
      <c r="AH22" s="53">
        <v>114.9</v>
      </c>
      <c r="AI22" s="53">
        <v>149.9</v>
      </c>
      <c r="AJ22" s="53">
        <v>177</v>
      </c>
      <c r="AK22" s="53">
        <v>194.9</v>
      </c>
      <c r="AL22" s="53">
        <v>214.6</v>
      </c>
      <c r="AM22" s="53">
        <v>222</v>
      </c>
      <c r="AN22" s="53">
        <v>365.3</v>
      </c>
      <c r="AO22" s="53">
        <v>637.9</v>
      </c>
      <c r="AP22" s="53">
        <v>798.1</v>
      </c>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row>
    <row r="23" spans="6:318" ht="28.15" customHeight="1">
      <c r="F23" s="28" t="s">
        <v>407</v>
      </c>
      <c r="G23" s="29" t="s">
        <v>200</v>
      </c>
      <c r="H23" s="38">
        <v>555.29999999999995</v>
      </c>
      <c r="I23" s="38">
        <v>565.79999999999995</v>
      </c>
      <c r="J23" s="38">
        <v>563.6</v>
      </c>
      <c r="K23" s="38">
        <v>598.79999999999995</v>
      </c>
      <c r="L23" s="38">
        <v>757.4</v>
      </c>
      <c r="M23" s="38">
        <v>847.4</v>
      </c>
      <c r="N23" s="38">
        <v>900.4</v>
      </c>
      <c r="O23" s="53">
        <v>1065.0999999999999</v>
      </c>
      <c r="P23" s="53">
        <v>979.8</v>
      </c>
      <c r="Q23" s="53">
        <v>782.4</v>
      </c>
      <c r="R23" s="53">
        <v>632.6</v>
      </c>
      <c r="S23" s="53">
        <v>638.1</v>
      </c>
      <c r="T23" s="53">
        <v>581.5</v>
      </c>
      <c r="U23" s="53">
        <v>648.1</v>
      </c>
      <c r="V23" s="53">
        <v>694.6</v>
      </c>
      <c r="W23" s="53">
        <v>880.9</v>
      </c>
      <c r="X23" s="53">
        <v>1018.2</v>
      </c>
      <c r="Y23" s="53">
        <v>1407.3</v>
      </c>
      <c r="Z23" s="53">
        <v>1995.1</v>
      </c>
      <c r="AA23" s="53">
        <v>1740.7</v>
      </c>
      <c r="AB23" s="53">
        <v>1742.3</v>
      </c>
      <c r="AC23" s="53">
        <v>2217.6999999999998</v>
      </c>
      <c r="AD23" s="53">
        <v>2965.1</v>
      </c>
      <c r="AE23" s="53">
        <v>2441.9</v>
      </c>
      <c r="AF23" s="53">
        <v>1665.8</v>
      </c>
      <c r="AG23" s="53">
        <v>1286.3</v>
      </c>
      <c r="AH23" s="53">
        <v>1209.4000000000001</v>
      </c>
      <c r="AI23" s="53">
        <v>1423.2</v>
      </c>
      <c r="AJ23" s="53">
        <v>1810.7</v>
      </c>
      <c r="AK23" s="53">
        <v>2151.3000000000002</v>
      </c>
      <c r="AL23" s="53">
        <v>2461.1999999999998</v>
      </c>
      <c r="AM23" s="53">
        <v>2917</v>
      </c>
      <c r="AN23" s="53">
        <v>3619.7</v>
      </c>
      <c r="AO23" s="53" t="s">
        <v>156</v>
      </c>
      <c r="AP23" s="53">
        <v>3813</v>
      </c>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row>
    <row r="24" spans="6:318" ht="34.15" customHeight="1">
      <c r="F24" s="35" t="s">
        <v>458</v>
      </c>
      <c r="G24" s="29" t="s">
        <v>200</v>
      </c>
      <c r="H24" s="38">
        <v>1190.0999999999999</v>
      </c>
      <c r="I24" s="38">
        <v>1184.0999999999999</v>
      </c>
      <c r="J24" s="38">
        <v>1078</v>
      </c>
      <c r="K24" s="38">
        <v>1243.7</v>
      </c>
      <c r="L24" s="38">
        <v>1299.2</v>
      </c>
      <c r="M24" s="38">
        <v>1565.9</v>
      </c>
      <c r="N24" s="38">
        <v>1649</v>
      </c>
      <c r="O24" s="53">
        <v>1957.4</v>
      </c>
      <c r="P24" s="53">
        <v>1985</v>
      </c>
      <c r="Q24" s="53">
        <v>1689.6</v>
      </c>
      <c r="R24" s="53">
        <v>1377.1</v>
      </c>
      <c r="S24" s="53">
        <v>1708.1</v>
      </c>
      <c r="T24" s="53">
        <v>1523.3</v>
      </c>
      <c r="U24" s="53">
        <v>1727.9</v>
      </c>
      <c r="V24" s="53">
        <v>1730.8</v>
      </c>
      <c r="W24" s="53">
        <v>2073.1</v>
      </c>
      <c r="X24" s="53">
        <v>2502.6</v>
      </c>
      <c r="Y24" s="53">
        <v>3940.1</v>
      </c>
      <c r="Z24" s="53">
        <v>5496.3</v>
      </c>
      <c r="AA24" s="53">
        <v>6033.9</v>
      </c>
      <c r="AB24" s="53">
        <v>5726.7</v>
      </c>
      <c r="AC24" s="53">
        <v>6266.7</v>
      </c>
      <c r="AD24" s="53">
        <v>7150</v>
      </c>
      <c r="AE24" s="53">
        <v>7848.8</v>
      </c>
      <c r="AF24" s="53">
        <v>6932.9</v>
      </c>
      <c r="AG24" s="53">
        <v>5370.1</v>
      </c>
      <c r="AH24" s="53">
        <v>3197.3</v>
      </c>
      <c r="AI24" s="53">
        <v>2941.1</v>
      </c>
      <c r="AJ24" s="53">
        <v>3005.8</v>
      </c>
      <c r="AK24" s="53">
        <v>3608.2</v>
      </c>
      <c r="AL24" s="53">
        <v>4034.9</v>
      </c>
      <c r="AM24" s="53">
        <v>4161.2</v>
      </c>
      <c r="AN24" s="53">
        <v>5009.8999999999996</v>
      </c>
      <c r="AO24" s="53" t="s">
        <v>156</v>
      </c>
      <c r="AP24" s="53">
        <v>5480.3</v>
      </c>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row>
    <row r="25" spans="6:318" ht="10.15" customHeight="1">
      <c r="F25" s="39"/>
      <c r="G25" s="39"/>
      <c r="H25" s="40"/>
      <c r="I25" s="40"/>
      <c r="J25" s="40"/>
      <c r="K25" s="40"/>
      <c r="L25" s="40"/>
      <c r="M25" s="40"/>
      <c r="N25" s="40"/>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row>
    <row r="26" spans="6:318" ht="10.15" customHeight="1"/>
    <row r="27" spans="6:318" ht="18" customHeight="1">
      <c r="F27" s="42" t="s">
        <v>459</v>
      </c>
    </row>
    <row r="28" spans="6:318" ht="18" customHeight="1">
      <c r="F28" s="25" t="s">
        <v>460</v>
      </c>
      <c r="G28" s="42"/>
    </row>
  </sheetData>
  <hyperlinks>
    <hyperlink ref="H1" location="Contents!A1" display="Back to Table of Contents" xr:uid="{458BDD12-9DB8-44F8-B83D-14716DB2C8C4}"/>
  </hyperlinks>
  <pageMargins left="0" right="0" top="0" bottom="0" header="0" footer="0"/>
  <pageSetup paperSize="9" scale="1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572AA-AF99-4A78-9658-FB06A5F932AF}">
  <dimension ref="A1:M58"/>
  <sheetViews>
    <sheetView showGridLines="0" topLeftCell="A9" zoomScaleNormal="100" workbookViewId="0">
      <selection activeCell="I12" sqref="I12"/>
    </sheetView>
  </sheetViews>
  <sheetFormatPr defaultColWidth="10.28515625" defaultRowHeight="15"/>
  <cols>
    <col min="1" max="5" width="3.7109375" style="3" customWidth="1"/>
    <col min="6" max="6" width="42.42578125" style="3" customWidth="1"/>
    <col min="7" max="7" width="26.42578125" style="3" customWidth="1"/>
    <col min="8" max="8" width="49.42578125" style="3" customWidth="1"/>
    <col min="9" max="11" width="49.42578125" style="9" customWidth="1"/>
    <col min="12" max="12" width="94.42578125" style="3" customWidth="1"/>
    <col min="13" max="16384" width="10.28515625" style="3"/>
  </cols>
  <sheetData>
    <row r="1" spans="1:13" ht="14.25">
      <c r="I1" s="3"/>
      <c r="J1" s="3"/>
      <c r="K1" s="3"/>
    </row>
    <row r="2" spans="1:13" ht="18">
      <c r="A2" s="4"/>
      <c r="B2" s="4"/>
      <c r="C2" s="4"/>
      <c r="D2" s="4"/>
      <c r="I2" s="3"/>
      <c r="J2" s="3"/>
      <c r="K2" s="3"/>
    </row>
    <row r="3" spans="1:13" ht="14.25">
      <c r="I3" s="3"/>
      <c r="J3" s="3"/>
      <c r="K3" s="3"/>
    </row>
    <row r="4" spans="1:13" ht="14.25">
      <c r="I4" s="3"/>
      <c r="J4" s="3"/>
      <c r="K4" s="3"/>
    </row>
    <row r="5" spans="1:13" ht="14.25">
      <c r="I5" s="3"/>
      <c r="J5" s="3"/>
      <c r="K5" s="3"/>
    </row>
    <row r="6" spans="1:13" ht="14.25">
      <c r="I6" s="3"/>
      <c r="J6" s="3"/>
      <c r="K6" s="3"/>
    </row>
    <row r="7" spans="1:13" ht="14.25">
      <c r="I7" s="3"/>
      <c r="J7" s="3"/>
      <c r="K7" s="3"/>
    </row>
    <row r="8" spans="1:13" ht="18.75">
      <c r="G8" s="5" t="s">
        <v>46</v>
      </c>
      <c r="I8" s="3"/>
      <c r="J8" s="3"/>
      <c r="K8" s="3"/>
    </row>
    <row r="9" spans="1:13" ht="37.5" customHeight="1">
      <c r="G9" s="3" t="s">
        <v>47</v>
      </c>
      <c r="I9" s="3"/>
      <c r="J9" s="3"/>
      <c r="K9" s="3"/>
    </row>
    <row r="10" spans="1:13" ht="37.5" customHeight="1">
      <c r="F10" s="6"/>
      <c r="I10" s="3"/>
      <c r="J10" s="3"/>
      <c r="K10" s="3"/>
    </row>
    <row r="11" spans="1:13" ht="15.75">
      <c r="F11" s="7" t="s">
        <v>48</v>
      </c>
      <c r="G11" s="114" t="s">
        <v>49</v>
      </c>
      <c r="H11" s="115" t="s">
        <v>50</v>
      </c>
      <c r="I11" s="8" t="s">
        <v>51</v>
      </c>
      <c r="J11" s="3"/>
      <c r="K11" s="3"/>
      <c r="L11" s="9"/>
      <c r="M11" s="10"/>
    </row>
    <row r="12" spans="1:13" ht="15.75" customHeight="1">
      <c r="F12" s="11"/>
      <c r="G12" s="114"/>
      <c r="H12" s="116"/>
      <c r="I12" s="8" t="s">
        <v>52</v>
      </c>
      <c r="J12" s="3"/>
      <c r="K12" s="3"/>
      <c r="L12" s="9"/>
      <c r="M12" s="12"/>
    </row>
    <row r="13" spans="1:13" ht="18">
      <c r="F13" s="13"/>
      <c r="G13" s="114"/>
      <c r="H13" s="117" t="s">
        <v>53</v>
      </c>
      <c r="I13" s="8" t="s">
        <v>54</v>
      </c>
      <c r="J13" s="3"/>
      <c r="K13" s="3"/>
      <c r="L13" s="9"/>
      <c r="M13" s="12"/>
    </row>
    <row r="14" spans="1:13" ht="15.75" customHeight="1">
      <c r="F14" s="13"/>
      <c r="G14" s="114"/>
      <c r="H14" s="117"/>
      <c r="I14" s="8" t="s">
        <v>55</v>
      </c>
      <c r="J14" s="3"/>
      <c r="K14" s="3"/>
      <c r="L14" s="9"/>
      <c r="M14" s="12"/>
    </row>
    <row r="15" spans="1:13" ht="15.75" customHeight="1">
      <c r="F15" s="11"/>
      <c r="G15" s="114"/>
      <c r="H15" s="117"/>
      <c r="I15" s="8" t="s">
        <v>56</v>
      </c>
      <c r="J15" s="3"/>
      <c r="K15" s="3"/>
      <c r="L15" s="9"/>
      <c r="M15" s="12"/>
    </row>
    <row r="16" spans="1:13" ht="15.75" customHeight="1">
      <c r="F16" s="11"/>
      <c r="G16" s="118" t="s">
        <v>57</v>
      </c>
      <c r="H16" s="117" t="s">
        <v>58</v>
      </c>
      <c r="I16" s="8" t="s">
        <v>59</v>
      </c>
      <c r="J16" s="3"/>
      <c r="K16" s="3"/>
      <c r="L16" s="9"/>
      <c r="M16" s="12"/>
    </row>
    <row r="17" spans="6:13" ht="18.75" customHeight="1">
      <c r="F17" s="11"/>
      <c r="G17" s="119"/>
      <c r="H17" s="117"/>
      <c r="I17" s="8" t="s">
        <v>60</v>
      </c>
      <c r="J17" s="3"/>
      <c r="K17" s="3"/>
      <c r="L17" s="9"/>
      <c r="M17" s="12"/>
    </row>
    <row r="18" spans="6:13" ht="15.75" customHeight="1">
      <c r="F18" s="11"/>
      <c r="G18" s="119"/>
      <c r="H18" s="117" t="s">
        <v>61</v>
      </c>
      <c r="I18" s="8" t="s">
        <v>62</v>
      </c>
      <c r="J18" s="3"/>
      <c r="K18" s="3"/>
      <c r="L18" s="9"/>
      <c r="M18" s="12"/>
    </row>
    <row r="19" spans="6:13" ht="18.75" customHeight="1">
      <c r="F19" s="11"/>
      <c r="G19" s="120"/>
      <c r="H19" s="117"/>
      <c r="I19" s="8" t="s">
        <v>63</v>
      </c>
      <c r="J19" s="3"/>
      <c r="K19" s="3"/>
      <c r="L19" s="9"/>
      <c r="M19" s="12"/>
    </row>
    <row r="20" spans="6:13" ht="15.75" customHeight="1">
      <c r="F20" s="11"/>
      <c r="G20" s="118" t="s">
        <v>64</v>
      </c>
      <c r="H20" s="115" t="s">
        <v>65</v>
      </c>
      <c r="I20" s="8" t="s">
        <v>66</v>
      </c>
      <c r="J20" s="3"/>
      <c r="K20" s="3"/>
      <c r="L20" s="9"/>
      <c r="M20" s="12"/>
    </row>
    <row r="21" spans="6:13" ht="15.75" customHeight="1">
      <c r="F21" s="11"/>
      <c r="G21" s="119"/>
      <c r="H21" s="121"/>
      <c r="I21" s="8" t="s">
        <v>67</v>
      </c>
      <c r="J21" s="3"/>
      <c r="K21" s="3"/>
      <c r="L21" s="9"/>
      <c r="M21" s="12"/>
    </row>
    <row r="22" spans="6:13" ht="15.75" customHeight="1">
      <c r="F22" s="11"/>
      <c r="G22" s="119"/>
      <c r="H22" s="121"/>
      <c r="I22" s="8" t="s">
        <v>68</v>
      </c>
      <c r="J22" s="3"/>
      <c r="K22" s="3"/>
      <c r="L22" s="9"/>
      <c r="M22" s="12"/>
    </row>
    <row r="23" spans="6:13" ht="15.75" customHeight="1">
      <c r="F23" s="11"/>
      <c r="G23" s="118" t="s">
        <v>69</v>
      </c>
      <c r="H23" s="115" t="s">
        <v>70</v>
      </c>
      <c r="I23" s="8" t="s">
        <v>71</v>
      </c>
      <c r="J23" s="3"/>
      <c r="K23" s="3"/>
      <c r="L23" s="9"/>
      <c r="M23" s="12"/>
    </row>
    <row r="24" spans="6:13" ht="15.75">
      <c r="F24" s="11"/>
      <c r="G24" s="120"/>
      <c r="H24" s="116"/>
      <c r="I24" s="8" t="s">
        <v>72</v>
      </c>
      <c r="J24" s="3"/>
      <c r="K24" s="3"/>
      <c r="L24" s="9"/>
      <c r="M24" s="12"/>
    </row>
    <row r="25" spans="6:13" ht="15.75" customHeight="1">
      <c r="F25" s="7" t="s">
        <v>73</v>
      </c>
      <c r="G25" s="118" t="s">
        <v>74</v>
      </c>
      <c r="H25" s="117" t="s">
        <v>75</v>
      </c>
      <c r="I25" s="8" t="s">
        <v>76</v>
      </c>
      <c r="J25" s="3"/>
      <c r="K25" s="3"/>
      <c r="L25" s="9"/>
      <c r="M25" s="12"/>
    </row>
    <row r="26" spans="6:13" ht="18.75" customHeight="1">
      <c r="F26" s="11"/>
      <c r="G26" s="120"/>
      <c r="H26" s="117"/>
      <c r="I26" s="8" t="s">
        <v>77</v>
      </c>
      <c r="J26" s="3"/>
      <c r="K26" s="3"/>
      <c r="L26" s="9"/>
      <c r="M26" s="12"/>
    </row>
    <row r="27" spans="6:13" ht="15.75" customHeight="1">
      <c r="F27" s="11"/>
      <c r="G27" s="118" t="s">
        <v>78</v>
      </c>
      <c r="H27" s="117" t="s">
        <v>79</v>
      </c>
      <c r="I27" s="8" t="s">
        <v>80</v>
      </c>
      <c r="J27" s="3"/>
      <c r="K27" s="3"/>
      <c r="L27" s="9"/>
      <c r="M27" s="12"/>
    </row>
    <row r="28" spans="6:13" ht="15.75" customHeight="1">
      <c r="F28" s="11"/>
      <c r="G28" s="120"/>
      <c r="H28" s="117"/>
      <c r="I28" s="8" t="s">
        <v>81</v>
      </c>
      <c r="J28" s="3"/>
      <c r="K28" s="3"/>
      <c r="L28" s="9"/>
      <c r="M28" s="14"/>
    </row>
    <row r="29" spans="6:13" ht="15.75" customHeight="1">
      <c r="F29" s="7" t="s">
        <v>82</v>
      </c>
      <c r="G29" s="118" t="s">
        <v>78</v>
      </c>
      <c r="H29" s="117"/>
      <c r="I29" s="8" t="s">
        <v>83</v>
      </c>
      <c r="J29" s="3"/>
      <c r="K29" s="3"/>
      <c r="L29" s="9"/>
      <c r="M29" s="12"/>
    </row>
    <row r="30" spans="6:13" ht="15.75">
      <c r="F30" s="11"/>
      <c r="G30" s="120"/>
      <c r="H30" s="117"/>
      <c r="I30" s="8" t="s">
        <v>84</v>
      </c>
      <c r="J30" s="3"/>
      <c r="K30" s="3"/>
      <c r="L30" s="9"/>
      <c r="M30" s="12"/>
    </row>
    <row r="31" spans="6:13" ht="15.75" customHeight="1">
      <c r="F31" s="7" t="s">
        <v>85</v>
      </c>
      <c r="G31" s="114" t="s">
        <v>74</v>
      </c>
      <c r="H31" s="122" t="s">
        <v>86</v>
      </c>
      <c r="I31" s="8" t="s">
        <v>87</v>
      </c>
      <c r="J31" s="3"/>
      <c r="K31" s="3"/>
      <c r="L31" s="9"/>
      <c r="M31" s="12"/>
    </row>
    <row r="32" spans="6:13" ht="15.75" customHeight="1">
      <c r="F32" s="11"/>
      <c r="G32" s="114"/>
      <c r="H32" s="123"/>
      <c r="I32" s="8" t="s">
        <v>88</v>
      </c>
      <c r="J32" s="3"/>
      <c r="K32" s="3"/>
      <c r="L32" s="9"/>
      <c r="M32" s="12"/>
    </row>
    <row r="33" spans="6:13" ht="15.75" customHeight="1">
      <c r="F33" s="11"/>
      <c r="G33" s="114"/>
      <c r="H33" s="15" t="s">
        <v>89</v>
      </c>
      <c r="I33" s="8" t="s">
        <v>90</v>
      </c>
      <c r="J33" s="3"/>
      <c r="K33" s="3"/>
      <c r="L33" s="9"/>
      <c r="M33" s="12"/>
    </row>
    <row r="34" spans="6:13" ht="15.75" customHeight="1">
      <c r="F34" s="11"/>
      <c r="G34" s="114"/>
      <c r="H34" s="15" t="s">
        <v>91</v>
      </c>
      <c r="I34" s="8" t="s">
        <v>92</v>
      </c>
      <c r="J34" s="3"/>
      <c r="K34" s="3"/>
      <c r="L34" s="9"/>
      <c r="M34" s="12"/>
    </row>
    <row r="35" spans="6:13" ht="15.75" customHeight="1">
      <c r="F35" s="7" t="s">
        <v>93</v>
      </c>
      <c r="G35" s="118" t="s">
        <v>74</v>
      </c>
      <c r="H35" s="117" t="s">
        <v>94</v>
      </c>
      <c r="I35" s="8" t="s">
        <v>95</v>
      </c>
      <c r="J35" s="3"/>
      <c r="K35" s="3"/>
      <c r="L35" s="9"/>
      <c r="M35" s="16"/>
    </row>
    <row r="36" spans="6:13" ht="15.75" customHeight="1">
      <c r="F36" s="11"/>
      <c r="G36" s="120"/>
      <c r="H36" s="117"/>
      <c r="I36" s="8" t="s">
        <v>96</v>
      </c>
      <c r="J36" s="3"/>
      <c r="K36" s="3"/>
      <c r="L36" s="9"/>
      <c r="M36" s="12"/>
    </row>
    <row r="37" spans="6:13" ht="15.75" customHeight="1">
      <c r="F37" s="7" t="s">
        <v>97</v>
      </c>
      <c r="G37" s="8" t="s">
        <v>98</v>
      </c>
      <c r="H37" s="17"/>
      <c r="J37" s="3"/>
      <c r="K37" s="3"/>
      <c r="L37" s="9"/>
    </row>
    <row r="38" spans="6:13">
      <c r="G38" s="8" t="s">
        <v>99</v>
      </c>
      <c r="H38" s="18"/>
      <c r="L38" s="9"/>
    </row>
    <row r="39" spans="6:13">
      <c r="G39" s="8" t="s">
        <v>100</v>
      </c>
      <c r="H39" s="18"/>
      <c r="L39" s="9"/>
    </row>
    <row r="40" spans="6:13" ht="15.75">
      <c r="G40" s="8" t="s">
        <v>101</v>
      </c>
      <c r="H40" s="18"/>
      <c r="K40" s="12"/>
      <c r="L40" s="12"/>
    </row>
    <row r="41" spans="6:13">
      <c r="G41" s="8" t="s">
        <v>102</v>
      </c>
      <c r="L41" s="9"/>
    </row>
    <row r="42" spans="6:13">
      <c r="G42" s="8" t="s">
        <v>103</v>
      </c>
      <c r="L42" s="9"/>
    </row>
    <row r="43" spans="6:13" ht="18">
      <c r="F43" s="19"/>
      <c r="G43" s="8" t="s">
        <v>104</v>
      </c>
      <c r="L43" s="9"/>
    </row>
    <row r="44" spans="6:13">
      <c r="G44" s="8" t="s">
        <v>105</v>
      </c>
      <c r="L44" s="9"/>
    </row>
    <row r="45" spans="6:13">
      <c r="G45" s="8" t="s">
        <v>34</v>
      </c>
      <c r="L45" s="9"/>
    </row>
    <row r="46" spans="6:13">
      <c r="G46" s="8" t="s">
        <v>106</v>
      </c>
      <c r="L46" s="9"/>
    </row>
    <row r="47" spans="6:13">
      <c r="G47" s="8" t="s">
        <v>107</v>
      </c>
      <c r="L47" s="9"/>
    </row>
    <row r="48" spans="6:13">
      <c r="G48" s="8" t="s">
        <v>108</v>
      </c>
      <c r="L48" s="9"/>
    </row>
    <row r="49" spans="7:12">
      <c r="G49" s="8" t="s">
        <v>109</v>
      </c>
      <c r="L49" s="9"/>
    </row>
    <row r="50" spans="7:12">
      <c r="G50" s="8" t="s">
        <v>110</v>
      </c>
      <c r="L50" s="9"/>
    </row>
    <row r="51" spans="7:12">
      <c r="G51" s="8" t="s">
        <v>111</v>
      </c>
      <c r="L51" s="9"/>
    </row>
    <row r="52" spans="7:12">
      <c r="G52" s="8" t="s">
        <v>112</v>
      </c>
    </row>
    <row r="53" spans="7:12" ht="15.75">
      <c r="H53" s="12"/>
      <c r="I53" s="12"/>
    </row>
    <row r="54" spans="7:12" ht="15.75">
      <c r="H54" s="12"/>
      <c r="I54" s="12"/>
    </row>
    <row r="55" spans="7:12" ht="15.75">
      <c r="H55" s="12"/>
    </row>
    <row r="56" spans="7:12" ht="15.75">
      <c r="H56" s="12"/>
      <c r="J56" s="12"/>
      <c r="K56" s="12"/>
    </row>
    <row r="57" spans="7:12" ht="15.75">
      <c r="J57" s="12"/>
      <c r="K57" s="12"/>
    </row>
    <row r="58" spans="7:12" ht="15.75">
      <c r="J58" s="12"/>
      <c r="K58" s="12"/>
    </row>
  </sheetData>
  <mergeCells count="20">
    <mergeCell ref="G35:G36"/>
    <mergeCell ref="H35:H36"/>
    <mergeCell ref="G27:G28"/>
    <mergeCell ref="H27:H28"/>
    <mergeCell ref="G29:G30"/>
    <mergeCell ref="H29:H30"/>
    <mergeCell ref="G31:G34"/>
    <mergeCell ref="H31:H32"/>
    <mergeCell ref="G20:G22"/>
    <mergeCell ref="H20:H22"/>
    <mergeCell ref="G23:G24"/>
    <mergeCell ref="H23:H24"/>
    <mergeCell ref="G25:G26"/>
    <mergeCell ref="H25:H26"/>
    <mergeCell ref="G11:G15"/>
    <mergeCell ref="H11:H12"/>
    <mergeCell ref="H13:H15"/>
    <mergeCell ref="G16:G19"/>
    <mergeCell ref="H16:H17"/>
    <mergeCell ref="H18:H19"/>
  </mergeCells>
  <hyperlinks>
    <hyperlink ref="H23" location="'4'!A1" display="4   Annual value of imports, Australia" xr:uid="{CAEE37DF-25B3-4613-9538-BECFFB86141D}"/>
    <hyperlink ref="I29" location="'6'!A1" display="6   Annual world indicator prices" xr:uid="{2A584773-4E30-40CC-B9BE-89730890466C}"/>
    <hyperlink ref="I11" location="'Data directory'!A1" display="Annual data (Table 1)" xr:uid="{9DCC5E42-FE34-458F-A699-F0EBCB399EBC}"/>
    <hyperlink ref="I12" location="'16'!A1" display="Quarterly data (Table 16)" xr:uid="{228BDF17-6263-48C4-B22E-9A1C17FA1388}"/>
    <hyperlink ref="I15" location="'17'!A1" display="Quarterly data (Table 17)" xr:uid="{6FF2942B-3E5A-464C-96D1-000C3F729D15}"/>
    <hyperlink ref="I16" location="'38'!A1" display="Financial year (Table 38)" xr:uid="{63ECA4E6-62F8-45D4-AE51-6DEA18A5B9CE}"/>
    <hyperlink ref="I17" location="'40'!A1" display="Calendar year (Table 40)" xr:uid="{41487AA3-EE04-40D5-8733-A4EE25DAC33B}"/>
    <hyperlink ref="I18" location="'37'!A1" display="Financial year (Table 37)" xr:uid="{6C7ACD1E-5D96-4EA2-9C1E-24A30CB97559}"/>
    <hyperlink ref="I19" location="'39'!A1" display="Calendar year (Table 39)" xr:uid="{A5B44C70-13A1-4A98-8AA8-AD37BF169993}"/>
    <hyperlink ref="I20" location="'3'!A1" display="Annual (Table 3)" xr:uid="{63996AE0-115B-4631-A448-AECB861C2EE7}"/>
    <hyperlink ref="I21" location="'18'!A1" display="Quarterly (Table 18)" xr:uid="{053246B6-01D3-4D86-B1CA-8A8C8B9336FA}"/>
    <hyperlink ref="I22" location="'21'!A1" display="Monthly (Table 21)" xr:uid="{01177C99-41F4-4682-8228-7474A983FF39}"/>
    <hyperlink ref="I23" location="'4'!A1" display="Annual (Table 4)" xr:uid="{2B6F54BD-2752-42D9-AB6A-F5BD9E1B59DE}"/>
    <hyperlink ref="I24" location="'19'!A1" display="Quarterly (Table 19)" xr:uid="{00028E85-6AF3-48F6-AB83-B9A245C4F89A}"/>
    <hyperlink ref="I25" location="'5'!A1" display="Annual (Table 5)" xr:uid="{F129F6AE-6F7F-45FA-8789-BB143D4A5E5A}"/>
    <hyperlink ref="I26" location="'15'!A1" display="Quarterly (Table 15)" xr:uid="{FEB3552B-0788-4F8A-ADE4-C9107AE4C618}"/>
    <hyperlink ref="I27" location="'7(1)'!A1" display="Table 7 (1) and" xr:uid="{6776F31E-C5E3-4699-B78C-E460940110DE}"/>
    <hyperlink ref="I28" location="'7(2)'!A1" display="Table 7 (2)" xr:uid="{3FCF7E64-9928-4584-AF7F-54222461ABC8}"/>
    <hyperlink ref="I30" location="'22'!A1" display="Monthly benchmark prices (Table 22)" xr:uid="{A33831C3-F83F-4329-99A2-32E7EF80D9B2}"/>
    <hyperlink ref="I31" location="'8'!A1" display="Annual (Table 8)" xr:uid="{CC4CD8BD-EA36-46F1-8768-EFC5EA77A398}"/>
    <hyperlink ref="I32" location="'9'!A1" display="Quarterly (Table 9)" xr:uid="{3FCE17BD-E557-48D8-9EC4-75E6DE96B026}"/>
    <hyperlink ref="I33" location="'10'!A1" display="Annual (Table 10)" xr:uid="{BF260663-D0E0-4D80-BA1A-463EE1B8E00C}"/>
    <hyperlink ref="I34" location="'11'!A1" display="Quarterly (Table 11)" xr:uid="{B4F9E45C-DB8A-49CF-AB43-44AC505DB0D2}"/>
    <hyperlink ref="I35" location="'14'!A1" display="Annual (Table 14)" xr:uid="{DC6BB747-B8D0-40F4-9FFA-0D93CBF268F3}"/>
    <hyperlink ref="I36" location="'20'!A1" display="Quarterly (Table 20)" xr:uid="{575DEE3F-45F9-44BD-8BB5-58F2CD2B6A39}"/>
    <hyperlink ref="G37" location="'23'!A1" display="23   Aluminium" xr:uid="{B38C89B1-6328-4386-9B68-7074AF904479}"/>
    <hyperlink ref="G38" location="'24(1)'!A1" display="24(1)   Coal" xr:uid="{4D041A13-1F9F-4B70-A85D-ECE190DF5713}"/>
    <hyperlink ref="G39" location="'24(2)'!A1" display="24(2)   Coal  continued" xr:uid="{4564D845-E523-4556-ABC6-9BCA0CB40C78}"/>
    <hyperlink ref="G40" location="'25'!A1" display="25   Copper" xr:uid="{F8003158-917C-4E82-BFA1-28EBABB966F3}"/>
    <hyperlink ref="G41" location="'26'!A1" display="26   Diamonds and other gemstones" xr:uid="{45452E5A-3C4D-409E-8DFA-8A1D6428BAFA}"/>
    <hyperlink ref="G42" location="'27'!A1" display="27   Gold" xr:uid="{2BA158FA-839E-48E7-B300-73591C2BE942}"/>
    <hyperlink ref="G43" location="'28'!A1" display="28   Iron ore and steel" xr:uid="{A3741F9D-2DB9-4618-8C3D-0A500D0EBDBF}"/>
    <hyperlink ref="G44" location="'29'!A1" display="29   Lead" xr:uid="{CED8F6EB-3EDF-4569-8BA7-C25EDAB23C45}"/>
    <hyperlink ref="G46" location="'30'!A1" display="30   Nickel" xr:uid="{733E087E-CBAD-4FD8-AFF1-7F6F521E01EE}"/>
    <hyperlink ref="G47" location="'31'!A1" display="'31'!A1" xr:uid="{47F8B5FE-8A39-4ACE-BEF6-C8173AA8D232}"/>
    <hyperlink ref="G48" location="'32'!A1" display="32   Phosphate" xr:uid="{6E0957B7-686A-4D15-9694-D524F394D417}"/>
    <hyperlink ref="G49" location="'33'!A1" display="'33'!A1" xr:uid="{187178A3-EE82-4495-B63E-1CDFA20408DE}"/>
    <hyperlink ref="G50" location="'34'!A1" display="34   Tin" xr:uid="{FEE61DB6-FDEB-4BE3-8435-48A880E5C14D}"/>
    <hyperlink ref="G51" location="'35'!A1" display="35   Uranium" xr:uid="{5A5E7D99-4A81-4EA3-9C9F-272D0E9F70A4}"/>
    <hyperlink ref="G52" location="'36'!A1" display="36   Zinc" xr:uid="{EEC8031C-FC83-407A-99E3-BC263529C6A7}"/>
    <hyperlink ref="G45" location="'30'!A1" display="30  Lithium" xr:uid="{4A29D10F-2D95-4665-A6BB-FD9648F324E3}"/>
  </hyperlink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23AD0-9468-4EF6-B2FE-F1E7B75B4EC2}">
  <sheetPr>
    <pageSetUpPr fitToPage="1"/>
  </sheetPr>
  <dimension ref="A1:QN69"/>
  <sheetViews>
    <sheetView zoomScale="80" zoomScaleNormal="80" workbookViewId="0">
      <pane xSplit="7" ySplit="7" topLeftCell="EO8" activePane="bottomRight" state="frozen"/>
      <selection pane="topRight" activeCell="F17" sqref="F17"/>
      <selection pane="bottomLeft" activeCell="F17" sqref="F17"/>
      <selection pane="bottomRight" activeCell="EQ10" sqref="EQ1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108" width="14.42578125" style="25" customWidth="1"/>
    <col min="109" max="117" width="14.42578125" style="26" customWidth="1"/>
    <col min="118" max="172" width="14.42578125" style="24" customWidth="1"/>
    <col min="173" max="16384" width="10.28515625" style="24"/>
  </cols>
  <sheetData>
    <row r="1" spans="1:456" ht="57" customHeight="1">
      <c r="A1" s="23" t="s">
        <v>134</v>
      </c>
      <c r="H1" s="20" t="s">
        <v>113</v>
      </c>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row>
    <row r="2" spans="1:456" ht="18" customHeight="1">
      <c r="A2" s="45"/>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row>
    <row r="3" spans="1:456" ht="18" customHeight="1">
      <c r="F3" s="28"/>
      <c r="H3" s="108">
        <v>1990</v>
      </c>
      <c r="I3" s="108">
        <f t="shared" ref="I3:BT3" si="0">IF(H4=12,H3+1,H3)</f>
        <v>1990</v>
      </c>
      <c r="J3" s="108">
        <f t="shared" si="0"/>
        <v>1990</v>
      </c>
      <c r="K3" s="108">
        <f t="shared" si="0"/>
        <v>1990</v>
      </c>
      <c r="L3" s="108">
        <f t="shared" si="0"/>
        <v>1991</v>
      </c>
      <c r="M3" s="108">
        <f t="shared" si="0"/>
        <v>1991</v>
      </c>
      <c r="N3" s="108">
        <f t="shared" si="0"/>
        <v>1991</v>
      </c>
      <c r="O3" s="108">
        <f t="shared" si="0"/>
        <v>1991</v>
      </c>
      <c r="P3" s="108">
        <f t="shared" si="0"/>
        <v>1992</v>
      </c>
      <c r="Q3" s="108">
        <f t="shared" si="0"/>
        <v>1992</v>
      </c>
      <c r="R3" s="108">
        <f t="shared" si="0"/>
        <v>1992</v>
      </c>
      <c r="S3" s="108">
        <f t="shared" si="0"/>
        <v>1992</v>
      </c>
      <c r="T3" s="108">
        <f t="shared" si="0"/>
        <v>1993</v>
      </c>
      <c r="U3" s="108">
        <f t="shared" si="0"/>
        <v>1993</v>
      </c>
      <c r="V3" s="108">
        <f t="shared" si="0"/>
        <v>1993</v>
      </c>
      <c r="W3" s="108">
        <f t="shared" si="0"/>
        <v>1993</v>
      </c>
      <c r="X3" s="108">
        <f t="shared" si="0"/>
        <v>1994</v>
      </c>
      <c r="Y3" s="108">
        <f t="shared" si="0"/>
        <v>1994</v>
      </c>
      <c r="Z3" s="108">
        <f t="shared" si="0"/>
        <v>1994</v>
      </c>
      <c r="AA3" s="108">
        <f t="shared" si="0"/>
        <v>1994</v>
      </c>
      <c r="AB3" s="108">
        <f t="shared" si="0"/>
        <v>1995</v>
      </c>
      <c r="AC3" s="108">
        <f t="shared" si="0"/>
        <v>1995</v>
      </c>
      <c r="AD3" s="108">
        <f t="shared" si="0"/>
        <v>1995</v>
      </c>
      <c r="AE3" s="108">
        <f t="shared" si="0"/>
        <v>1995</v>
      </c>
      <c r="AF3" s="108">
        <f t="shared" si="0"/>
        <v>1996</v>
      </c>
      <c r="AG3" s="108">
        <f t="shared" si="0"/>
        <v>1996</v>
      </c>
      <c r="AH3" s="108">
        <f t="shared" si="0"/>
        <v>1996</v>
      </c>
      <c r="AI3" s="108">
        <f t="shared" si="0"/>
        <v>1996</v>
      </c>
      <c r="AJ3" s="108">
        <f t="shared" si="0"/>
        <v>1997</v>
      </c>
      <c r="AK3" s="108">
        <f t="shared" si="0"/>
        <v>1997</v>
      </c>
      <c r="AL3" s="108">
        <f t="shared" si="0"/>
        <v>1997</v>
      </c>
      <c r="AM3" s="108">
        <f t="shared" si="0"/>
        <v>1997</v>
      </c>
      <c r="AN3" s="108">
        <f t="shared" si="0"/>
        <v>1998</v>
      </c>
      <c r="AO3" s="108">
        <f t="shared" si="0"/>
        <v>1998</v>
      </c>
      <c r="AP3" s="108">
        <f t="shared" si="0"/>
        <v>1998</v>
      </c>
      <c r="AQ3" s="108">
        <f t="shared" si="0"/>
        <v>1998</v>
      </c>
      <c r="AR3" s="108">
        <f t="shared" si="0"/>
        <v>1999</v>
      </c>
      <c r="AS3" s="108">
        <f t="shared" si="0"/>
        <v>1999</v>
      </c>
      <c r="AT3" s="108">
        <f t="shared" si="0"/>
        <v>1999</v>
      </c>
      <c r="AU3" s="108">
        <f t="shared" si="0"/>
        <v>1999</v>
      </c>
      <c r="AV3" s="108">
        <f t="shared" si="0"/>
        <v>2000</v>
      </c>
      <c r="AW3" s="108">
        <f t="shared" si="0"/>
        <v>2000</v>
      </c>
      <c r="AX3" s="108">
        <f t="shared" si="0"/>
        <v>2000</v>
      </c>
      <c r="AY3" s="108">
        <f t="shared" si="0"/>
        <v>2000</v>
      </c>
      <c r="AZ3" s="108">
        <f t="shared" si="0"/>
        <v>2001</v>
      </c>
      <c r="BA3" s="108">
        <f t="shared" si="0"/>
        <v>2001</v>
      </c>
      <c r="BB3" s="108">
        <f t="shared" si="0"/>
        <v>2001</v>
      </c>
      <c r="BC3" s="108">
        <f t="shared" si="0"/>
        <v>2001</v>
      </c>
      <c r="BD3" s="108">
        <f t="shared" si="0"/>
        <v>2002</v>
      </c>
      <c r="BE3" s="108">
        <f t="shared" si="0"/>
        <v>2002</v>
      </c>
      <c r="BF3" s="108">
        <f t="shared" si="0"/>
        <v>2002</v>
      </c>
      <c r="BG3" s="108">
        <f t="shared" si="0"/>
        <v>2002</v>
      </c>
      <c r="BH3" s="108">
        <f t="shared" si="0"/>
        <v>2003</v>
      </c>
      <c r="BI3" s="108">
        <f t="shared" si="0"/>
        <v>2003</v>
      </c>
      <c r="BJ3" s="108">
        <f t="shared" si="0"/>
        <v>2003</v>
      </c>
      <c r="BK3" s="108">
        <f t="shared" si="0"/>
        <v>2003</v>
      </c>
      <c r="BL3" s="108">
        <f t="shared" si="0"/>
        <v>2004</v>
      </c>
      <c r="BM3" s="108">
        <f t="shared" si="0"/>
        <v>2004</v>
      </c>
      <c r="BN3" s="108">
        <f t="shared" si="0"/>
        <v>2004</v>
      </c>
      <c r="BO3" s="108">
        <f t="shared" si="0"/>
        <v>2004</v>
      </c>
      <c r="BP3" s="108">
        <f t="shared" si="0"/>
        <v>2005</v>
      </c>
      <c r="BQ3" s="108">
        <f t="shared" si="0"/>
        <v>2005</v>
      </c>
      <c r="BR3" s="108">
        <f t="shared" si="0"/>
        <v>2005</v>
      </c>
      <c r="BS3" s="108">
        <f t="shared" si="0"/>
        <v>2005</v>
      </c>
      <c r="BT3" s="108">
        <f t="shared" si="0"/>
        <v>2006</v>
      </c>
      <c r="BU3" s="108">
        <f t="shared" ref="BU3:EF3" si="1">IF(BT4=12,BT3+1,BT3)</f>
        <v>2006</v>
      </c>
      <c r="BV3" s="108">
        <f t="shared" si="1"/>
        <v>2006</v>
      </c>
      <c r="BW3" s="108">
        <f t="shared" si="1"/>
        <v>2006</v>
      </c>
      <c r="BX3" s="108">
        <f t="shared" si="1"/>
        <v>2007</v>
      </c>
      <c r="BY3" s="108">
        <f t="shared" si="1"/>
        <v>2007</v>
      </c>
      <c r="BZ3" s="108">
        <f t="shared" si="1"/>
        <v>2007</v>
      </c>
      <c r="CA3" s="108">
        <f t="shared" si="1"/>
        <v>2007</v>
      </c>
      <c r="CB3" s="108">
        <f t="shared" si="1"/>
        <v>2008</v>
      </c>
      <c r="CC3" s="108">
        <f t="shared" si="1"/>
        <v>2008</v>
      </c>
      <c r="CD3" s="108">
        <f t="shared" si="1"/>
        <v>2008</v>
      </c>
      <c r="CE3" s="108">
        <f t="shared" si="1"/>
        <v>2008</v>
      </c>
      <c r="CF3" s="108">
        <f t="shared" si="1"/>
        <v>2009</v>
      </c>
      <c r="CG3" s="108">
        <f t="shared" si="1"/>
        <v>2009</v>
      </c>
      <c r="CH3" s="108">
        <f t="shared" si="1"/>
        <v>2009</v>
      </c>
      <c r="CI3" s="108">
        <f t="shared" si="1"/>
        <v>2009</v>
      </c>
      <c r="CJ3" s="108">
        <f t="shared" si="1"/>
        <v>2010</v>
      </c>
      <c r="CK3" s="108">
        <f t="shared" si="1"/>
        <v>2010</v>
      </c>
      <c r="CL3" s="108">
        <f t="shared" si="1"/>
        <v>2010</v>
      </c>
      <c r="CM3" s="108">
        <f t="shared" si="1"/>
        <v>2010</v>
      </c>
      <c r="CN3" s="108">
        <f t="shared" si="1"/>
        <v>2011</v>
      </c>
      <c r="CO3" s="108">
        <f t="shared" si="1"/>
        <v>2011</v>
      </c>
      <c r="CP3" s="108">
        <f t="shared" si="1"/>
        <v>2011</v>
      </c>
      <c r="CQ3" s="108">
        <f t="shared" si="1"/>
        <v>2011</v>
      </c>
      <c r="CR3" s="108">
        <f t="shared" si="1"/>
        <v>2012</v>
      </c>
      <c r="CS3" s="108">
        <f t="shared" si="1"/>
        <v>2012</v>
      </c>
      <c r="CT3" s="108">
        <f t="shared" si="1"/>
        <v>2012</v>
      </c>
      <c r="CU3" s="108">
        <f t="shared" si="1"/>
        <v>2012</v>
      </c>
      <c r="CV3" s="108">
        <f t="shared" si="1"/>
        <v>2013</v>
      </c>
      <c r="CW3" s="108">
        <f t="shared" si="1"/>
        <v>2013</v>
      </c>
      <c r="CX3" s="108">
        <f t="shared" si="1"/>
        <v>2013</v>
      </c>
      <c r="CY3" s="108">
        <f t="shared" si="1"/>
        <v>2013</v>
      </c>
      <c r="CZ3" s="108">
        <f t="shared" si="1"/>
        <v>2014</v>
      </c>
      <c r="DA3" s="108">
        <f t="shared" si="1"/>
        <v>2014</v>
      </c>
      <c r="DB3" s="108">
        <f t="shared" si="1"/>
        <v>2014</v>
      </c>
      <c r="DC3" s="108">
        <f t="shared" si="1"/>
        <v>2014</v>
      </c>
      <c r="DD3" s="108">
        <f t="shared" si="1"/>
        <v>2015</v>
      </c>
      <c r="DE3" s="108">
        <f t="shared" si="1"/>
        <v>2015</v>
      </c>
      <c r="DF3" s="108">
        <f t="shared" si="1"/>
        <v>2015</v>
      </c>
      <c r="DG3" s="108">
        <f t="shared" si="1"/>
        <v>2015</v>
      </c>
      <c r="DH3" s="108">
        <f t="shared" si="1"/>
        <v>2016</v>
      </c>
      <c r="DI3" s="108">
        <f t="shared" si="1"/>
        <v>2016</v>
      </c>
      <c r="DJ3" s="108">
        <f t="shared" si="1"/>
        <v>2016</v>
      </c>
      <c r="DK3" s="108">
        <f t="shared" si="1"/>
        <v>2016</v>
      </c>
      <c r="DL3" s="108">
        <f t="shared" si="1"/>
        <v>2017</v>
      </c>
      <c r="DM3" s="108">
        <f t="shared" si="1"/>
        <v>2017</v>
      </c>
      <c r="DN3" s="108">
        <f t="shared" si="1"/>
        <v>2017</v>
      </c>
      <c r="DO3" s="108">
        <f t="shared" si="1"/>
        <v>2017</v>
      </c>
      <c r="DP3" s="108">
        <f t="shared" si="1"/>
        <v>2018</v>
      </c>
      <c r="DQ3" s="108">
        <f t="shared" si="1"/>
        <v>2018</v>
      </c>
      <c r="DR3" s="108">
        <f t="shared" si="1"/>
        <v>2018</v>
      </c>
      <c r="DS3" s="108">
        <f t="shared" si="1"/>
        <v>2018</v>
      </c>
      <c r="DT3" s="108">
        <f t="shared" si="1"/>
        <v>2019</v>
      </c>
      <c r="DU3" s="108">
        <f t="shared" si="1"/>
        <v>2019</v>
      </c>
      <c r="DV3" s="108">
        <f t="shared" si="1"/>
        <v>2019</v>
      </c>
      <c r="DW3" s="108">
        <f t="shared" si="1"/>
        <v>2019</v>
      </c>
      <c r="DX3" s="108">
        <f t="shared" si="1"/>
        <v>2020</v>
      </c>
      <c r="DY3" s="108">
        <f t="shared" si="1"/>
        <v>2020</v>
      </c>
      <c r="DZ3" s="108">
        <f t="shared" si="1"/>
        <v>2020</v>
      </c>
      <c r="EA3" s="108">
        <f t="shared" si="1"/>
        <v>2020</v>
      </c>
      <c r="EB3" s="108">
        <f t="shared" si="1"/>
        <v>2021</v>
      </c>
      <c r="EC3" s="108">
        <f t="shared" si="1"/>
        <v>2021</v>
      </c>
      <c r="ED3" s="108">
        <f t="shared" si="1"/>
        <v>2021</v>
      </c>
      <c r="EE3" s="108">
        <f t="shared" si="1"/>
        <v>2021</v>
      </c>
      <c r="EF3" s="108">
        <f t="shared" si="1"/>
        <v>2022</v>
      </c>
      <c r="EG3" s="108">
        <f t="shared" ref="EG3:EH3" si="2">IF(EF4=12,EF3+1,EF3)</f>
        <v>2022</v>
      </c>
      <c r="EH3" s="108">
        <f t="shared" si="2"/>
        <v>2022</v>
      </c>
      <c r="EI3" s="108">
        <f t="shared" ref="EI3" si="3">IF(EH4=12,EH3+1,EH3)</f>
        <v>2022</v>
      </c>
      <c r="EJ3" s="108">
        <f t="shared" ref="EJ3" si="4">IF(EI4=12,EI3+1,EI3)</f>
        <v>2023</v>
      </c>
      <c r="EK3" s="108">
        <f t="shared" ref="EK3" si="5">IF(EJ4=12,EJ3+1,EJ3)</f>
        <v>2023</v>
      </c>
      <c r="EL3" s="108">
        <f t="shared" ref="EL3" si="6">IF(EK4=12,EK3+1,EK3)</f>
        <v>2023</v>
      </c>
      <c r="EM3" s="108">
        <f t="shared" ref="EM3:EN3" si="7">IF(EL4=12,EL3+1,EL3)</f>
        <v>2023</v>
      </c>
      <c r="EN3" s="108">
        <f t="shared" si="7"/>
        <v>2024</v>
      </c>
      <c r="EO3" s="108">
        <f t="shared" ref="EO3" si="8">IF(EN4=12,EN3+1,EN3)</f>
        <v>2024</v>
      </c>
      <c r="EP3" s="108">
        <f t="shared" ref="EP3" si="9">IF(EO4=12,EO3+1,EO3)</f>
        <v>2024</v>
      </c>
      <c r="EQ3" s="108">
        <f t="shared" ref="EQ3" si="10">IF(EP4=12,EP3+1,EP3)</f>
        <v>2024</v>
      </c>
      <c r="ER3" s="26"/>
      <c r="ES3" s="26"/>
      <c r="ET3" s="26"/>
      <c r="EU3" s="26"/>
      <c r="EV3" s="26"/>
      <c r="EW3" s="26"/>
      <c r="EX3" s="26"/>
      <c r="EY3" s="26"/>
      <c r="EZ3" s="26"/>
      <c r="FA3" s="26"/>
      <c r="FB3" s="26"/>
      <c r="FC3" s="26"/>
      <c r="FD3" s="26"/>
      <c r="FE3" s="26"/>
      <c r="FF3" s="26"/>
      <c r="FG3" s="26"/>
      <c r="FH3" s="26"/>
      <c r="FI3" s="26"/>
      <c r="FJ3" s="26"/>
      <c r="FK3" s="26"/>
      <c r="FL3" s="26"/>
      <c r="FM3" s="26"/>
      <c r="FN3" s="26"/>
      <c r="FO3" s="26"/>
      <c r="FP3" s="26"/>
    </row>
    <row r="4" spans="1:456" ht="18" customHeight="1">
      <c r="F4" s="28"/>
      <c r="H4" s="108">
        <v>3</v>
      </c>
      <c r="I4" s="108">
        <f t="shared" ref="I4:BT4" si="11">IF(H4=12,3,H4+3)</f>
        <v>6</v>
      </c>
      <c r="J4" s="108">
        <f t="shared" si="11"/>
        <v>9</v>
      </c>
      <c r="K4" s="108">
        <f t="shared" si="11"/>
        <v>12</v>
      </c>
      <c r="L4" s="108">
        <f t="shared" si="11"/>
        <v>3</v>
      </c>
      <c r="M4" s="108">
        <f t="shared" si="11"/>
        <v>6</v>
      </c>
      <c r="N4" s="108">
        <f t="shared" si="11"/>
        <v>9</v>
      </c>
      <c r="O4" s="108">
        <f t="shared" si="11"/>
        <v>12</v>
      </c>
      <c r="P4" s="108">
        <f t="shared" si="11"/>
        <v>3</v>
      </c>
      <c r="Q4" s="108">
        <f t="shared" si="11"/>
        <v>6</v>
      </c>
      <c r="R4" s="108">
        <f t="shared" si="11"/>
        <v>9</v>
      </c>
      <c r="S4" s="108">
        <f t="shared" si="11"/>
        <v>12</v>
      </c>
      <c r="T4" s="108">
        <f t="shared" si="11"/>
        <v>3</v>
      </c>
      <c r="U4" s="108">
        <f t="shared" si="11"/>
        <v>6</v>
      </c>
      <c r="V4" s="108">
        <f t="shared" si="11"/>
        <v>9</v>
      </c>
      <c r="W4" s="108">
        <f t="shared" si="11"/>
        <v>12</v>
      </c>
      <c r="X4" s="108">
        <f t="shared" si="11"/>
        <v>3</v>
      </c>
      <c r="Y4" s="108">
        <f t="shared" si="11"/>
        <v>6</v>
      </c>
      <c r="Z4" s="108">
        <f t="shared" si="11"/>
        <v>9</v>
      </c>
      <c r="AA4" s="108">
        <f t="shared" si="11"/>
        <v>12</v>
      </c>
      <c r="AB4" s="108">
        <f t="shared" si="11"/>
        <v>3</v>
      </c>
      <c r="AC4" s="108">
        <f t="shared" si="11"/>
        <v>6</v>
      </c>
      <c r="AD4" s="108">
        <f t="shared" si="11"/>
        <v>9</v>
      </c>
      <c r="AE4" s="108">
        <f t="shared" si="11"/>
        <v>12</v>
      </c>
      <c r="AF4" s="108">
        <f t="shared" si="11"/>
        <v>3</v>
      </c>
      <c r="AG4" s="108">
        <f t="shared" si="11"/>
        <v>6</v>
      </c>
      <c r="AH4" s="108">
        <f t="shared" si="11"/>
        <v>9</v>
      </c>
      <c r="AI4" s="108">
        <f t="shared" si="11"/>
        <v>12</v>
      </c>
      <c r="AJ4" s="108">
        <f t="shared" si="11"/>
        <v>3</v>
      </c>
      <c r="AK4" s="108">
        <f t="shared" si="11"/>
        <v>6</v>
      </c>
      <c r="AL4" s="108">
        <f t="shared" si="11"/>
        <v>9</v>
      </c>
      <c r="AM4" s="108">
        <f t="shared" si="11"/>
        <v>12</v>
      </c>
      <c r="AN4" s="108">
        <f t="shared" si="11"/>
        <v>3</v>
      </c>
      <c r="AO4" s="108">
        <f t="shared" si="11"/>
        <v>6</v>
      </c>
      <c r="AP4" s="108">
        <f t="shared" si="11"/>
        <v>9</v>
      </c>
      <c r="AQ4" s="108">
        <f t="shared" si="11"/>
        <v>12</v>
      </c>
      <c r="AR4" s="108">
        <f t="shared" si="11"/>
        <v>3</v>
      </c>
      <c r="AS4" s="108">
        <f t="shared" si="11"/>
        <v>6</v>
      </c>
      <c r="AT4" s="108">
        <f t="shared" si="11"/>
        <v>9</v>
      </c>
      <c r="AU4" s="108">
        <f t="shared" si="11"/>
        <v>12</v>
      </c>
      <c r="AV4" s="108">
        <f t="shared" si="11"/>
        <v>3</v>
      </c>
      <c r="AW4" s="108">
        <f t="shared" si="11"/>
        <v>6</v>
      </c>
      <c r="AX4" s="108">
        <f t="shared" si="11"/>
        <v>9</v>
      </c>
      <c r="AY4" s="108">
        <f t="shared" si="11"/>
        <v>12</v>
      </c>
      <c r="AZ4" s="108">
        <f t="shared" si="11"/>
        <v>3</v>
      </c>
      <c r="BA4" s="108">
        <f t="shared" si="11"/>
        <v>6</v>
      </c>
      <c r="BB4" s="108">
        <f t="shared" si="11"/>
        <v>9</v>
      </c>
      <c r="BC4" s="108">
        <f t="shared" si="11"/>
        <v>12</v>
      </c>
      <c r="BD4" s="108">
        <f t="shared" si="11"/>
        <v>3</v>
      </c>
      <c r="BE4" s="108">
        <f t="shared" si="11"/>
        <v>6</v>
      </c>
      <c r="BF4" s="108">
        <f t="shared" si="11"/>
        <v>9</v>
      </c>
      <c r="BG4" s="108">
        <f t="shared" si="11"/>
        <v>12</v>
      </c>
      <c r="BH4" s="108">
        <f t="shared" si="11"/>
        <v>3</v>
      </c>
      <c r="BI4" s="108">
        <f t="shared" si="11"/>
        <v>6</v>
      </c>
      <c r="BJ4" s="108">
        <f t="shared" si="11"/>
        <v>9</v>
      </c>
      <c r="BK4" s="108">
        <f t="shared" si="11"/>
        <v>12</v>
      </c>
      <c r="BL4" s="108">
        <f t="shared" si="11"/>
        <v>3</v>
      </c>
      <c r="BM4" s="108">
        <f t="shared" si="11"/>
        <v>6</v>
      </c>
      <c r="BN4" s="108">
        <f t="shared" si="11"/>
        <v>9</v>
      </c>
      <c r="BO4" s="108">
        <f t="shared" si="11"/>
        <v>12</v>
      </c>
      <c r="BP4" s="108">
        <f t="shared" si="11"/>
        <v>3</v>
      </c>
      <c r="BQ4" s="108">
        <f t="shared" si="11"/>
        <v>6</v>
      </c>
      <c r="BR4" s="108">
        <f t="shared" si="11"/>
        <v>9</v>
      </c>
      <c r="BS4" s="108">
        <f t="shared" si="11"/>
        <v>12</v>
      </c>
      <c r="BT4" s="108">
        <f t="shared" si="11"/>
        <v>3</v>
      </c>
      <c r="BU4" s="108">
        <f t="shared" ref="BU4:EF4" si="12">IF(BT4=12,3,BT4+3)</f>
        <v>6</v>
      </c>
      <c r="BV4" s="108">
        <f t="shared" si="12"/>
        <v>9</v>
      </c>
      <c r="BW4" s="108">
        <f t="shared" si="12"/>
        <v>12</v>
      </c>
      <c r="BX4" s="108">
        <f t="shared" si="12"/>
        <v>3</v>
      </c>
      <c r="BY4" s="108">
        <f t="shared" si="12"/>
        <v>6</v>
      </c>
      <c r="BZ4" s="108">
        <f t="shared" si="12"/>
        <v>9</v>
      </c>
      <c r="CA4" s="108">
        <f t="shared" si="12"/>
        <v>12</v>
      </c>
      <c r="CB4" s="108">
        <f t="shared" si="12"/>
        <v>3</v>
      </c>
      <c r="CC4" s="108">
        <f t="shared" si="12"/>
        <v>6</v>
      </c>
      <c r="CD4" s="108">
        <f t="shared" si="12"/>
        <v>9</v>
      </c>
      <c r="CE4" s="108">
        <f t="shared" si="12"/>
        <v>12</v>
      </c>
      <c r="CF4" s="108">
        <f t="shared" si="12"/>
        <v>3</v>
      </c>
      <c r="CG4" s="108">
        <f t="shared" si="12"/>
        <v>6</v>
      </c>
      <c r="CH4" s="108">
        <f t="shared" si="12"/>
        <v>9</v>
      </c>
      <c r="CI4" s="108">
        <f t="shared" si="12"/>
        <v>12</v>
      </c>
      <c r="CJ4" s="108">
        <f t="shared" si="12"/>
        <v>3</v>
      </c>
      <c r="CK4" s="108">
        <f t="shared" si="12"/>
        <v>6</v>
      </c>
      <c r="CL4" s="108">
        <f t="shared" si="12"/>
        <v>9</v>
      </c>
      <c r="CM4" s="108">
        <f t="shared" si="12"/>
        <v>12</v>
      </c>
      <c r="CN4" s="108">
        <f t="shared" si="12"/>
        <v>3</v>
      </c>
      <c r="CO4" s="108">
        <f t="shared" si="12"/>
        <v>6</v>
      </c>
      <c r="CP4" s="108">
        <f t="shared" si="12"/>
        <v>9</v>
      </c>
      <c r="CQ4" s="108">
        <f t="shared" si="12"/>
        <v>12</v>
      </c>
      <c r="CR4" s="108">
        <f t="shared" si="12"/>
        <v>3</v>
      </c>
      <c r="CS4" s="108">
        <f t="shared" si="12"/>
        <v>6</v>
      </c>
      <c r="CT4" s="108">
        <f t="shared" si="12"/>
        <v>9</v>
      </c>
      <c r="CU4" s="108">
        <f t="shared" si="12"/>
        <v>12</v>
      </c>
      <c r="CV4" s="108">
        <f t="shared" si="12"/>
        <v>3</v>
      </c>
      <c r="CW4" s="108">
        <f t="shared" si="12"/>
        <v>6</v>
      </c>
      <c r="CX4" s="108">
        <f t="shared" si="12"/>
        <v>9</v>
      </c>
      <c r="CY4" s="108">
        <f t="shared" si="12"/>
        <v>12</v>
      </c>
      <c r="CZ4" s="108">
        <f t="shared" si="12"/>
        <v>3</v>
      </c>
      <c r="DA4" s="108">
        <f t="shared" si="12"/>
        <v>6</v>
      </c>
      <c r="DB4" s="108">
        <f t="shared" si="12"/>
        <v>9</v>
      </c>
      <c r="DC4" s="108">
        <f t="shared" si="12"/>
        <v>12</v>
      </c>
      <c r="DD4" s="108">
        <f t="shared" si="12"/>
        <v>3</v>
      </c>
      <c r="DE4" s="108">
        <f t="shared" si="12"/>
        <v>6</v>
      </c>
      <c r="DF4" s="108">
        <f t="shared" si="12"/>
        <v>9</v>
      </c>
      <c r="DG4" s="108">
        <f t="shared" si="12"/>
        <v>12</v>
      </c>
      <c r="DH4" s="108">
        <f t="shared" si="12"/>
        <v>3</v>
      </c>
      <c r="DI4" s="108">
        <f t="shared" si="12"/>
        <v>6</v>
      </c>
      <c r="DJ4" s="108">
        <f t="shared" si="12"/>
        <v>9</v>
      </c>
      <c r="DK4" s="108">
        <f t="shared" si="12"/>
        <v>12</v>
      </c>
      <c r="DL4" s="108">
        <f t="shared" si="12"/>
        <v>3</v>
      </c>
      <c r="DM4" s="108">
        <f t="shared" si="12"/>
        <v>6</v>
      </c>
      <c r="DN4" s="108">
        <f t="shared" si="12"/>
        <v>9</v>
      </c>
      <c r="DO4" s="108">
        <f t="shared" si="12"/>
        <v>12</v>
      </c>
      <c r="DP4" s="108">
        <f t="shared" si="12"/>
        <v>3</v>
      </c>
      <c r="DQ4" s="108">
        <f t="shared" si="12"/>
        <v>6</v>
      </c>
      <c r="DR4" s="108">
        <f t="shared" si="12"/>
        <v>9</v>
      </c>
      <c r="DS4" s="108">
        <f t="shared" si="12"/>
        <v>12</v>
      </c>
      <c r="DT4" s="108">
        <f t="shared" si="12"/>
        <v>3</v>
      </c>
      <c r="DU4" s="108">
        <f t="shared" si="12"/>
        <v>6</v>
      </c>
      <c r="DV4" s="108">
        <f t="shared" si="12"/>
        <v>9</v>
      </c>
      <c r="DW4" s="108">
        <f t="shared" si="12"/>
        <v>12</v>
      </c>
      <c r="DX4" s="108">
        <f t="shared" si="12"/>
        <v>3</v>
      </c>
      <c r="DY4" s="108">
        <f t="shared" si="12"/>
        <v>6</v>
      </c>
      <c r="DZ4" s="108">
        <f t="shared" si="12"/>
        <v>9</v>
      </c>
      <c r="EA4" s="108">
        <f t="shared" si="12"/>
        <v>12</v>
      </c>
      <c r="EB4" s="108">
        <f t="shared" si="12"/>
        <v>3</v>
      </c>
      <c r="EC4" s="108">
        <f t="shared" si="12"/>
        <v>6</v>
      </c>
      <c r="ED4" s="108">
        <f t="shared" si="12"/>
        <v>9</v>
      </c>
      <c r="EE4" s="108">
        <f t="shared" si="12"/>
        <v>12</v>
      </c>
      <c r="EF4" s="108">
        <f t="shared" si="12"/>
        <v>3</v>
      </c>
      <c r="EG4" s="108">
        <f t="shared" ref="EG4:EH4" si="13">IF(EF4=12,3,EF4+3)</f>
        <v>6</v>
      </c>
      <c r="EH4" s="108">
        <f t="shared" si="13"/>
        <v>9</v>
      </c>
      <c r="EI4" s="108">
        <f t="shared" ref="EI4" si="14">IF(EH4=12,3,EH4+3)</f>
        <v>12</v>
      </c>
      <c r="EJ4" s="108">
        <f t="shared" ref="EJ4" si="15">IF(EI4=12,3,EI4+3)</f>
        <v>3</v>
      </c>
      <c r="EK4" s="108">
        <f t="shared" ref="EK4" si="16">IF(EJ4=12,3,EJ4+3)</f>
        <v>6</v>
      </c>
      <c r="EL4" s="108">
        <f t="shared" ref="EL4" si="17">IF(EK4=12,3,EK4+3)</f>
        <v>9</v>
      </c>
      <c r="EM4" s="108">
        <f t="shared" ref="EM4:EN4" si="18">IF(EL4=12,3,EL4+3)</f>
        <v>12</v>
      </c>
      <c r="EN4" s="108">
        <f t="shared" si="18"/>
        <v>3</v>
      </c>
      <c r="EO4" s="108">
        <f t="shared" ref="EO4" si="19">IF(EN4=12,3,EN4+3)</f>
        <v>6</v>
      </c>
      <c r="EP4" s="108">
        <f t="shared" ref="EP4" si="20">IF(EO4=12,3,EO4+3)</f>
        <v>9</v>
      </c>
      <c r="EQ4" s="108">
        <f t="shared" ref="EQ4" si="21">IF(EP4=12,3,EP4+3)</f>
        <v>12</v>
      </c>
      <c r="ER4" s="26"/>
      <c r="ES4" s="26"/>
      <c r="ET4" s="26"/>
      <c r="EU4" s="26"/>
      <c r="EV4" s="26"/>
      <c r="EW4" s="26"/>
      <c r="EX4" s="26"/>
      <c r="EY4" s="26"/>
      <c r="EZ4" s="26"/>
      <c r="FA4" s="26"/>
      <c r="FB4" s="26"/>
      <c r="FC4" s="26"/>
      <c r="FD4" s="26"/>
      <c r="FE4" s="26"/>
      <c r="FF4" s="26"/>
      <c r="FG4" s="26"/>
      <c r="FH4" s="26"/>
      <c r="FI4" s="26"/>
      <c r="FJ4" s="26"/>
      <c r="FK4" s="26"/>
      <c r="FL4" s="26"/>
      <c r="FM4" s="26"/>
      <c r="FN4" s="26"/>
      <c r="FO4" s="26"/>
      <c r="FP4" s="26"/>
    </row>
    <row r="5" spans="1:456" ht="18" customHeight="1">
      <c r="F5" s="28"/>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O5" s="26"/>
      <c r="DP5" s="26"/>
      <c r="DQ5" s="26"/>
      <c r="DR5" s="26"/>
    </row>
    <row r="6" spans="1:456" ht="82.5" customHeight="1">
      <c r="F6" s="30" t="s">
        <v>18</v>
      </c>
      <c r="G6" s="31"/>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O6" s="26"/>
      <c r="DP6" s="26"/>
      <c r="DQ6" s="26"/>
      <c r="DR6" s="26"/>
    </row>
    <row r="7" spans="1:456" ht="34.15" customHeight="1">
      <c r="F7" s="32"/>
      <c r="G7" s="33" t="s">
        <v>137</v>
      </c>
      <c r="H7" s="58">
        <f t="shared" ref="H7:BS7" si="22">DATE(H3,H4,1)</f>
        <v>32933</v>
      </c>
      <c r="I7" s="58">
        <f t="shared" si="22"/>
        <v>33025</v>
      </c>
      <c r="J7" s="58">
        <f t="shared" si="22"/>
        <v>33117</v>
      </c>
      <c r="K7" s="58">
        <f t="shared" si="22"/>
        <v>33208</v>
      </c>
      <c r="L7" s="58">
        <f t="shared" si="22"/>
        <v>33298</v>
      </c>
      <c r="M7" s="58">
        <f t="shared" si="22"/>
        <v>33390</v>
      </c>
      <c r="N7" s="58">
        <f t="shared" si="22"/>
        <v>33482</v>
      </c>
      <c r="O7" s="58">
        <f t="shared" si="22"/>
        <v>33573</v>
      </c>
      <c r="P7" s="58">
        <f t="shared" si="22"/>
        <v>33664</v>
      </c>
      <c r="Q7" s="58">
        <f t="shared" si="22"/>
        <v>33756</v>
      </c>
      <c r="R7" s="58">
        <f t="shared" si="22"/>
        <v>33848</v>
      </c>
      <c r="S7" s="58">
        <f t="shared" si="22"/>
        <v>33939</v>
      </c>
      <c r="T7" s="58">
        <f t="shared" si="22"/>
        <v>34029</v>
      </c>
      <c r="U7" s="58">
        <f t="shared" si="22"/>
        <v>34121</v>
      </c>
      <c r="V7" s="58">
        <f t="shared" si="22"/>
        <v>34213</v>
      </c>
      <c r="W7" s="58">
        <f t="shared" si="22"/>
        <v>34304</v>
      </c>
      <c r="X7" s="58">
        <f t="shared" si="22"/>
        <v>34394</v>
      </c>
      <c r="Y7" s="58">
        <f t="shared" si="22"/>
        <v>34486</v>
      </c>
      <c r="Z7" s="58">
        <f t="shared" si="22"/>
        <v>34578</v>
      </c>
      <c r="AA7" s="58">
        <f t="shared" si="22"/>
        <v>34669</v>
      </c>
      <c r="AB7" s="58">
        <f t="shared" si="22"/>
        <v>34759</v>
      </c>
      <c r="AC7" s="58">
        <f t="shared" si="22"/>
        <v>34851</v>
      </c>
      <c r="AD7" s="58">
        <f t="shared" si="22"/>
        <v>34943</v>
      </c>
      <c r="AE7" s="58">
        <f t="shared" si="22"/>
        <v>35034</v>
      </c>
      <c r="AF7" s="58">
        <f t="shared" si="22"/>
        <v>35125</v>
      </c>
      <c r="AG7" s="58">
        <f t="shared" si="22"/>
        <v>35217</v>
      </c>
      <c r="AH7" s="58">
        <f t="shared" si="22"/>
        <v>35309</v>
      </c>
      <c r="AI7" s="58">
        <f t="shared" si="22"/>
        <v>35400</v>
      </c>
      <c r="AJ7" s="58">
        <f t="shared" si="22"/>
        <v>35490</v>
      </c>
      <c r="AK7" s="58">
        <f t="shared" si="22"/>
        <v>35582</v>
      </c>
      <c r="AL7" s="58">
        <f t="shared" si="22"/>
        <v>35674</v>
      </c>
      <c r="AM7" s="58">
        <f t="shared" si="22"/>
        <v>35765</v>
      </c>
      <c r="AN7" s="58">
        <f t="shared" si="22"/>
        <v>35855</v>
      </c>
      <c r="AO7" s="58">
        <f t="shared" si="22"/>
        <v>35947</v>
      </c>
      <c r="AP7" s="58">
        <f t="shared" si="22"/>
        <v>36039</v>
      </c>
      <c r="AQ7" s="58">
        <f t="shared" si="22"/>
        <v>36130</v>
      </c>
      <c r="AR7" s="58">
        <f t="shared" si="22"/>
        <v>36220</v>
      </c>
      <c r="AS7" s="58">
        <f t="shared" si="22"/>
        <v>36312</v>
      </c>
      <c r="AT7" s="58">
        <f t="shared" si="22"/>
        <v>36404</v>
      </c>
      <c r="AU7" s="58">
        <f t="shared" si="22"/>
        <v>36495</v>
      </c>
      <c r="AV7" s="58">
        <f t="shared" si="22"/>
        <v>36586</v>
      </c>
      <c r="AW7" s="58">
        <f t="shared" si="22"/>
        <v>36678</v>
      </c>
      <c r="AX7" s="58">
        <f t="shared" si="22"/>
        <v>36770</v>
      </c>
      <c r="AY7" s="58">
        <f t="shared" si="22"/>
        <v>36861</v>
      </c>
      <c r="AZ7" s="58">
        <f t="shared" si="22"/>
        <v>36951</v>
      </c>
      <c r="BA7" s="58">
        <f t="shared" si="22"/>
        <v>37043</v>
      </c>
      <c r="BB7" s="58">
        <f t="shared" si="22"/>
        <v>37135</v>
      </c>
      <c r="BC7" s="58">
        <f t="shared" si="22"/>
        <v>37226</v>
      </c>
      <c r="BD7" s="58">
        <f t="shared" si="22"/>
        <v>37316</v>
      </c>
      <c r="BE7" s="58">
        <f t="shared" si="22"/>
        <v>37408</v>
      </c>
      <c r="BF7" s="58">
        <f t="shared" si="22"/>
        <v>37500</v>
      </c>
      <c r="BG7" s="58">
        <f t="shared" si="22"/>
        <v>37591</v>
      </c>
      <c r="BH7" s="58">
        <f t="shared" si="22"/>
        <v>37681</v>
      </c>
      <c r="BI7" s="58">
        <f t="shared" si="22"/>
        <v>37773</v>
      </c>
      <c r="BJ7" s="58">
        <f t="shared" si="22"/>
        <v>37865</v>
      </c>
      <c r="BK7" s="58">
        <f t="shared" si="22"/>
        <v>37956</v>
      </c>
      <c r="BL7" s="58">
        <f t="shared" si="22"/>
        <v>38047</v>
      </c>
      <c r="BM7" s="58">
        <f t="shared" si="22"/>
        <v>38139</v>
      </c>
      <c r="BN7" s="58">
        <f t="shared" si="22"/>
        <v>38231</v>
      </c>
      <c r="BO7" s="58">
        <f t="shared" si="22"/>
        <v>38322</v>
      </c>
      <c r="BP7" s="58">
        <f t="shared" si="22"/>
        <v>38412</v>
      </c>
      <c r="BQ7" s="58">
        <f t="shared" si="22"/>
        <v>38504</v>
      </c>
      <c r="BR7" s="58">
        <f t="shared" si="22"/>
        <v>38596</v>
      </c>
      <c r="BS7" s="58">
        <f t="shared" si="22"/>
        <v>38687</v>
      </c>
      <c r="BT7" s="58">
        <f t="shared" ref="BT7:DE7" si="23">DATE(BT3,BT4,1)</f>
        <v>38777</v>
      </c>
      <c r="BU7" s="58">
        <f t="shared" si="23"/>
        <v>38869</v>
      </c>
      <c r="BV7" s="58">
        <f t="shared" si="23"/>
        <v>38961</v>
      </c>
      <c r="BW7" s="58">
        <f t="shared" si="23"/>
        <v>39052</v>
      </c>
      <c r="BX7" s="58">
        <f t="shared" si="23"/>
        <v>39142</v>
      </c>
      <c r="BY7" s="58">
        <f t="shared" si="23"/>
        <v>39234</v>
      </c>
      <c r="BZ7" s="58">
        <f t="shared" si="23"/>
        <v>39326</v>
      </c>
      <c r="CA7" s="58">
        <f t="shared" si="23"/>
        <v>39417</v>
      </c>
      <c r="CB7" s="58">
        <f t="shared" si="23"/>
        <v>39508</v>
      </c>
      <c r="CC7" s="58">
        <f t="shared" si="23"/>
        <v>39600</v>
      </c>
      <c r="CD7" s="58">
        <f t="shared" si="23"/>
        <v>39692</v>
      </c>
      <c r="CE7" s="58">
        <f t="shared" si="23"/>
        <v>39783</v>
      </c>
      <c r="CF7" s="58">
        <f t="shared" si="23"/>
        <v>39873</v>
      </c>
      <c r="CG7" s="58">
        <f t="shared" si="23"/>
        <v>39965</v>
      </c>
      <c r="CH7" s="58">
        <f t="shared" si="23"/>
        <v>40057</v>
      </c>
      <c r="CI7" s="58">
        <f t="shared" si="23"/>
        <v>40148</v>
      </c>
      <c r="CJ7" s="58">
        <f t="shared" si="23"/>
        <v>40238</v>
      </c>
      <c r="CK7" s="58">
        <f t="shared" si="23"/>
        <v>40330</v>
      </c>
      <c r="CL7" s="58">
        <f t="shared" si="23"/>
        <v>40422</v>
      </c>
      <c r="CM7" s="58">
        <f t="shared" si="23"/>
        <v>40513</v>
      </c>
      <c r="CN7" s="58">
        <f t="shared" si="23"/>
        <v>40603</v>
      </c>
      <c r="CO7" s="58">
        <f t="shared" si="23"/>
        <v>40695</v>
      </c>
      <c r="CP7" s="58">
        <f t="shared" si="23"/>
        <v>40787</v>
      </c>
      <c r="CQ7" s="58">
        <f t="shared" si="23"/>
        <v>40878</v>
      </c>
      <c r="CR7" s="58">
        <f t="shared" si="23"/>
        <v>40969</v>
      </c>
      <c r="CS7" s="58">
        <f t="shared" si="23"/>
        <v>41061</v>
      </c>
      <c r="CT7" s="58">
        <f t="shared" si="23"/>
        <v>41153</v>
      </c>
      <c r="CU7" s="58">
        <f t="shared" si="23"/>
        <v>41244</v>
      </c>
      <c r="CV7" s="58">
        <f t="shared" si="23"/>
        <v>41334</v>
      </c>
      <c r="CW7" s="58">
        <f t="shared" si="23"/>
        <v>41426</v>
      </c>
      <c r="CX7" s="58">
        <f t="shared" si="23"/>
        <v>41518</v>
      </c>
      <c r="CY7" s="58">
        <f t="shared" si="23"/>
        <v>41609</v>
      </c>
      <c r="CZ7" s="58">
        <f t="shared" si="23"/>
        <v>41699</v>
      </c>
      <c r="DA7" s="58">
        <f t="shared" si="23"/>
        <v>41791</v>
      </c>
      <c r="DB7" s="58">
        <f t="shared" si="23"/>
        <v>41883</v>
      </c>
      <c r="DC7" s="58">
        <f t="shared" si="23"/>
        <v>41974</v>
      </c>
      <c r="DD7" s="58">
        <f t="shared" si="23"/>
        <v>42064</v>
      </c>
      <c r="DE7" s="58">
        <f t="shared" si="23"/>
        <v>42156</v>
      </c>
      <c r="DF7" s="58">
        <f>DATE(DF3,DF4,1)</f>
        <v>42248</v>
      </c>
      <c r="DG7" s="58">
        <f t="shared" ref="DG7:EH7" si="24">DATE(DG3,DG4,1)</f>
        <v>42339</v>
      </c>
      <c r="DH7" s="58">
        <f t="shared" si="24"/>
        <v>42430</v>
      </c>
      <c r="DI7" s="58">
        <f t="shared" si="24"/>
        <v>42522</v>
      </c>
      <c r="DJ7" s="58">
        <f t="shared" si="24"/>
        <v>42614</v>
      </c>
      <c r="DK7" s="58">
        <f t="shared" si="24"/>
        <v>42705</v>
      </c>
      <c r="DL7" s="58">
        <f t="shared" si="24"/>
        <v>42795</v>
      </c>
      <c r="DM7" s="58">
        <f t="shared" si="24"/>
        <v>42887</v>
      </c>
      <c r="DN7" s="58">
        <f t="shared" si="24"/>
        <v>42979</v>
      </c>
      <c r="DO7" s="58">
        <f t="shared" si="24"/>
        <v>43070</v>
      </c>
      <c r="DP7" s="58">
        <f t="shared" si="24"/>
        <v>43160</v>
      </c>
      <c r="DQ7" s="58">
        <f t="shared" si="24"/>
        <v>43252</v>
      </c>
      <c r="DR7" s="58">
        <f t="shared" si="24"/>
        <v>43344</v>
      </c>
      <c r="DS7" s="58">
        <f t="shared" si="24"/>
        <v>43435</v>
      </c>
      <c r="DT7" s="58">
        <f t="shared" si="24"/>
        <v>43525</v>
      </c>
      <c r="DU7" s="58">
        <f t="shared" si="24"/>
        <v>43617</v>
      </c>
      <c r="DV7" s="58">
        <f t="shared" si="24"/>
        <v>43709</v>
      </c>
      <c r="DW7" s="58">
        <f t="shared" si="24"/>
        <v>43800</v>
      </c>
      <c r="DX7" s="58">
        <f t="shared" si="24"/>
        <v>43891</v>
      </c>
      <c r="DY7" s="58">
        <f t="shared" si="24"/>
        <v>43983</v>
      </c>
      <c r="DZ7" s="58">
        <f t="shared" si="24"/>
        <v>44075</v>
      </c>
      <c r="EA7" s="58">
        <f t="shared" si="24"/>
        <v>44166</v>
      </c>
      <c r="EB7" s="58">
        <f t="shared" si="24"/>
        <v>44256</v>
      </c>
      <c r="EC7" s="58">
        <f t="shared" si="24"/>
        <v>44348</v>
      </c>
      <c r="ED7" s="58">
        <f t="shared" si="24"/>
        <v>44440</v>
      </c>
      <c r="EE7" s="58">
        <f t="shared" si="24"/>
        <v>44531</v>
      </c>
      <c r="EF7" s="58">
        <f t="shared" si="24"/>
        <v>44621</v>
      </c>
      <c r="EG7" s="58">
        <f t="shared" si="24"/>
        <v>44713</v>
      </c>
      <c r="EH7" s="58">
        <f t="shared" si="24"/>
        <v>44805</v>
      </c>
      <c r="EI7" s="58">
        <f t="shared" ref="EI7:EQ7" si="25">DATE(EI3,EI4,1)</f>
        <v>44896</v>
      </c>
      <c r="EJ7" s="58">
        <f t="shared" si="25"/>
        <v>44986</v>
      </c>
      <c r="EK7" s="58">
        <f t="shared" si="25"/>
        <v>45078</v>
      </c>
      <c r="EL7" s="58">
        <f t="shared" si="25"/>
        <v>45170</v>
      </c>
      <c r="EM7" s="58">
        <f t="shared" si="25"/>
        <v>45261</v>
      </c>
      <c r="EN7" s="58">
        <f t="shared" si="25"/>
        <v>45352</v>
      </c>
      <c r="EO7" s="58">
        <f t="shared" si="25"/>
        <v>45444</v>
      </c>
      <c r="EP7" s="58">
        <f t="shared" si="25"/>
        <v>45536</v>
      </c>
      <c r="EQ7" s="58">
        <f t="shared" si="25"/>
        <v>45627</v>
      </c>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row>
    <row r="8" spans="1:456" ht="28.15" customHeight="1">
      <c r="F8" s="35" t="s">
        <v>138</v>
      </c>
      <c r="G8" s="33"/>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row>
    <row r="9" spans="1:456" ht="28.15" customHeight="1">
      <c r="F9" s="28" t="s">
        <v>139</v>
      </c>
      <c r="G9" s="2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row>
    <row r="10" spans="1:456" ht="20.100000000000001" customHeight="1">
      <c r="F10" s="37" t="s">
        <v>140</v>
      </c>
      <c r="G10" s="29" t="s">
        <v>141</v>
      </c>
      <c r="H10" s="38">
        <v>9890.0059999999994</v>
      </c>
      <c r="I10" s="38">
        <v>9899.1579999999994</v>
      </c>
      <c r="J10" s="38">
        <v>10405.790000000001</v>
      </c>
      <c r="K10" s="38">
        <v>11193.795</v>
      </c>
      <c r="L10" s="38">
        <v>9977.5910000000003</v>
      </c>
      <c r="M10" s="38">
        <v>10174.200000000001</v>
      </c>
      <c r="N10" s="38">
        <v>10356.602000000001</v>
      </c>
      <c r="O10" s="38">
        <v>9995.4089999999997</v>
      </c>
      <c r="P10" s="38">
        <v>10088.647999999999</v>
      </c>
      <c r="Q10" s="38">
        <v>9414.7270000000008</v>
      </c>
      <c r="R10" s="38">
        <v>10230.117</v>
      </c>
      <c r="S10" s="38">
        <v>10007.636</v>
      </c>
      <c r="T10" s="38">
        <v>10716.722</v>
      </c>
      <c r="U10" s="38">
        <v>10225.189</v>
      </c>
      <c r="V10" s="38">
        <v>10395.291999999999</v>
      </c>
      <c r="W10" s="38">
        <v>9982.5499999999993</v>
      </c>
      <c r="X10" s="38">
        <v>10652.445</v>
      </c>
      <c r="Y10" s="38">
        <v>10255.511</v>
      </c>
      <c r="Z10" s="38">
        <v>10561.715</v>
      </c>
      <c r="AA10" s="38">
        <v>10689.689</v>
      </c>
      <c r="AB10" s="38">
        <v>10662.334999999999</v>
      </c>
      <c r="AC10" s="38">
        <v>10395.161</v>
      </c>
      <c r="AD10" s="38">
        <v>11271.09</v>
      </c>
      <c r="AE10" s="38">
        <v>10326.781000000001</v>
      </c>
      <c r="AF10" s="38">
        <v>10639.231</v>
      </c>
      <c r="AG10" s="38">
        <v>11070.944</v>
      </c>
      <c r="AH10" s="38">
        <v>10919.228999999999</v>
      </c>
      <c r="AI10" s="38">
        <v>10433.839</v>
      </c>
      <c r="AJ10" s="38">
        <v>10349.925999999999</v>
      </c>
      <c r="AK10" s="38">
        <v>11286.194</v>
      </c>
      <c r="AL10" s="38">
        <v>11466.815000000001</v>
      </c>
      <c r="AM10" s="38">
        <v>11360.682000000001</v>
      </c>
      <c r="AN10" s="38">
        <v>10806.082</v>
      </c>
      <c r="AO10" s="38">
        <v>10849.858</v>
      </c>
      <c r="AP10" s="38">
        <v>11158.847</v>
      </c>
      <c r="AQ10" s="38">
        <v>11838.043</v>
      </c>
      <c r="AR10" s="38">
        <v>11976.654</v>
      </c>
      <c r="AS10" s="38">
        <v>11470.385</v>
      </c>
      <c r="AT10" s="38">
        <v>12792.986999999999</v>
      </c>
      <c r="AU10" s="38">
        <v>12176.147000000001</v>
      </c>
      <c r="AV10" s="38">
        <v>12974.264999999999</v>
      </c>
      <c r="AW10" s="38">
        <v>13102.174999999999</v>
      </c>
      <c r="AX10" s="38">
        <v>13961.353999999999</v>
      </c>
      <c r="AY10" s="38">
        <v>13764.438</v>
      </c>
      <c r="AZ10" s="38">
        <v>13352.55</v>
      </c>
      <c r="BA10" s="38">
        <v>13481.915000000001</v>
      </c>
      <c r="BB10" s="38">
        <v>13295.615</v>
      </c>
      <c r="BC10" s="38">
        <v>13669.413</v>
      </c>
      <c r="BD10" s="38">
        <v>13808.163</v>
      </c>
      <c r="BE10" s="38">
        <v>13176.156999999999</v>
      </c>
      <c r="BF10" s="38">
        <v>13164.036</v>
      </c>
      <c r="BG10" s="38">
        <v>13986.477000000001</v>
      </c>
      <c r="BH10" s="38">
        <v>13385.522000000001</v>
      </c>
      <c r="BI10" s="38">
        <v>13936.36</v>
      </c>
      <c r="BJ10" s="38">
        <v>14152.15</v>
      </c>
      <c r="BK10" s="38">
        <v>14127.819</v>
      </c>
      <c r="BL10" s="38">
        <v>14122.706</v>
      </c>
      <c r="BM10" s="38">
        <v>13912.864</v>
      </c>
      <c r="BN10" s="38">
        <v>14306.115</v>
      </c>
      <c r="BO10" s="38">
        <v>14251.328</v>
      </c>
      <c r="BP10" s="38">
        <v>14743.482</v>
      </c>
      <c r="BQ10" s="38">
        <v>14347.1</v>
      </c>
      <c r="BR10" s="38">
        <v>14847.582</v>
      </c>
      <c r="BS10" s="38">
        <v>16020.503000000001</v>
      </c>
      <c r="BT10" s="38">
        <v>14636.066999999999</v>
      </c>
      <c r="BU10" s="38">
        <v>15369.695</v>
      </c>
      <c r="BV10" s="38">
        <v>15985.602999999999</v>
      </c>
      <c r="BW10" s="38">
        <v>15789.102999999999</v>
      </c>
      <c r="BX10" s="38">
        <v>15287.744000000001</v>
      </c>
      <c r="BY10" s="38">
        <v>15621.342500000001</v>
      </c>
      <c r="BZ10" s="38">
        <v>15425.655650000001</v>
      </c>
      <c r="CA10" s="38">
        <v>16063.49682</v>
      </c>
      <c r="CB10" s="38">
        <v>15905.380999999999</v>
      </c>
      <c r="CC10" s="38">
        <v>16068.724</v>
      </c>
      <c r="CD10" s="38">
        <v>15753.96665</v>
      </c>
      <c r="CE10" s="38">
        <v>16309.515820000001</v>
      </c>
      <c r="CF10" s="38">
        <v>15678.291719999999</v>
      </c>
      <c r="CG10" s="38">
        <v>16313.279</v>
      </c>
      <c r="CH10" s="38">
        <v>16437.022000000001</v>
      </c>
      <c r="CI10" s="38">
        <v>17740.0635</v>
      </c>
      <c r="CJ10" s="38">
        <v>17091.517400000001</v>
      </c>
      <c r="CK10" s="38">
        <v>16540.970600000001</v>
      </c>
      <c r="CL10" s="38">
        <v>17503.654500000001</v>
      </c>
      <c r="CM10" s="38">
        <v>17447.8145</v>
      </c>
      <c r="CN10" s="38">
        <v>16430.6054</v>
      </c>
      <c r="CO10" s="38">
        <v>17444.686000000002</v>
      </c>
      <c r="CP10" s="38">
        <v>18007.424999999999</v>
      </c>
      <c r="CQ10" s="38">
        <v>18348.5</v>
      </c>
      <c r="CR10" s="38">
        <v>17843.728999999999</v>
      </c>
      <c r="CS10" s="38">
        <v>18695.629000000001</v>
      </c>
      <c r="CT10" s="38">
        <v>19623.10828</v>
      </c>
      <c r="CU10" s="38">
        <v>20118.77939</v>
      </c>
      <c r="CV10" s="38">
        <v>18936.17697</v>
      </c>
      <c r="CW10" s="38">
        <v>20264.416499999999</v>
      </c>
      <c r="CX10" s="38">
        <v>20750.020432000001</v>
      </c>
      <c r="CY10" s="38">
        <v>21168.56105</v>
      </c>
      <c r="CZ10" s="38">
        <v>19185.373909999998</v>
      </c>
      <c r="DA10" s="38">
        <v>19178.294249999999</v>
      </c>
      <c r="DB10" s="38">
        <v>19801.825359999999</v>
      </c>
      <c r="DC10" s="38">
        <v>20465.502</v>
      </c>
      <c r="DD10" s="38">
        <v>19601.729800000001</v>
      </c>
      <c r="DE10" s="38">
        <v>20435.9735</v>
      </c>
      <c r="DF10" s="38">
        <v>20435.22</v>
      </c>
      <c r="DG10" s="38">
        <v>20436.33771</v>
      </c>
      <c r="DH10" s="38">
        <v>20038.907999999999</v>
      </c>
      <c r="DI10" s="38">
        <v>20545.43</v>
      </c>
      <c r="DJ10" s="38">
        <v>21263</v>
      </c>
      <c r="DK10" s="38">
        <v>21669.239999999998</v>
      </c>
      <c r="DL10" s="38">
        <v>20381.218000000001</v>
      </c>
      <c r="DM10" s="38">
        <v>21585.416002900001</v>
      </c>
      <c r="DN10" s="38">
        <v>23097.258000000002</v>
      </c>
      <c r="DO10" s="38">
        <v>24356.697</v>
      </c>
      <c r="DP10" s="38">
        <v>23221</v>
      </c>
      <c r="DQ10" s="38">
        <v>24292</v>
      </c>
      <c r="DR10" s="38">
        <v>24316.498</v>
      </c>
      <c r="DS10" s="38">
        <v>24118.095000000001</v>
      </c>
      <c r="DT10" s="53">
        <v>25630</v>
      </c>
      <c r="DU10" s="53">
        <v>25417.7402</v>
      </c>
      <c r="DV10" s="53">
        <v>26369.707721999999</v>
      </c>
      <c r="DW10" s="53">
        <v>28126.338943999999</v>
      </c>
      <c r="DX10" s="53">
        <v>25574.357031</v>
      </c>
      <c r="DY10" s="53">
        <v>27156.680398</v>
      </c>
      <c r="DZ10" s="53">
        <v>26492.940824000001</v>
      </c>
      <c r="EA10" s="53">
        <v>24402.832643999998</v>
      </c>
      <c r="EB10" s="53">
        <v>25055</v>
      </c>
      <c r="EC10" s="59">
        <v>27009.397679999998</v>
      </c>
      <c r="ED10" s="59">
        <v>26136.72078</v>
      </c>
      <c r="EE10" s="59">
        <v>25065.285090000005</v>
      </c>
      <c r="EF10" s="59">
        <v>24532.956030000001</v>
      </c>
      <c r="EG10" s="59">
        <v>26718.122600000002</v>
      </c>
      <c r="EH10" s="59">
        <v>24999.939955500002</v>
      </c>
      <c r="EI10" s="59">
        <v>24467.335269999996</v>
      </c>
      <c r="EJ10" s="59">
        <v>22006.381410000002</v>
      </c>
      <c r="EK10" s="59">
        <v>24939.944920000002</v>
      </c>
      <c r="EL10" s="59">
        <v>25553.799299999999</v>
      </c>
      <c r="EM10" s="59">
        <v>26798.25</v>
      </c>
      <c r="EN10" s="59">
        <v>23046.398070000003</v>
      </c>
      <c r="EO10" s="59">
        <v>25063.01801</v>
      </c>
      <c r="EP10" s="59">
        <v>26188.7729</v>
      </c>
      <c r="EQ10" s="59">
        <v>26347.72768</v>
      </c>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row>
    <row r="11" spans="1:456" ht="20.100000000000001" customHeight="1">
      <c r="F11" s="37" t="s">
        <v>142</v>
      </c>
      <c r="G11" s="29" t="s">
        <v>141</v>
      </c>
      <c r="H11" s="38">
        <v>2753.2280000000001</v>
      </c>
      <c r="I11" s="38">
        <v>2746.05</v>
      </c>
      <c r="J11" s="38">
        <v>2848.58</v>
      </c>
      <c r="K11" s="38">
        <v>2883.36</v>
      </c>
      <c r="L11" s="38">
        <v>2735.0050000000001</v>
      </c>
      <c r="M11" s="38">
        <v>2934.9079999999999</v>
      </c>
      <c r="N11" s="38">
        <v>3032.1909999999998</v>
      </c>
      <c r="O11" s="38">
        <v>3010.8560000000002</v>
      </c>
      <c r="P11" s="38">
        <v>2873.8380000000002</v>
      </c>
      <c r="Q11" s="38">
        <v>2906.7660000000001</v>
      </c>
      <c r="R11" s="38">
        <v>1562.229</v>
      </c>
      <c r="S11" s="38">
        <v>1608.1289999999999</v>
      </c>
      <c r="T11" s="38">
        <v>3093.9059999999999</v>
      </c>
      <c r="U11" s="38">
        <v>3124.9450000000002</v>
      </c>
      <c r="V11" s="38">
        <v>3225.4250000000002</v>
      </c>
      <c r="W11" s="38">
        <v>3153.8440000000001</v>
      </c>
      <c r="X11" s="38">
        <v>3172.4760000000001</v>
      </c>
      <c r="Y11" s="38">
        <v>3208.9589999999998</v>
      </c>
      <c r="Z11" s="38">
        <v>3235.415</v>
      </c>
      <c r="AA11" s="38">
        <v>3202.643</v>
      </c>
      <c r="AB11" s="38">
        <v>3202.5140000000001</v>
      </c>
      <c r="AC11" s="38">
        <v>3299.4679999999998</v>
      </c>
      <c r="AD11" s="38">
        <v>3361.8490000000002</v>
      </c>
      <c r="AE11" s="38">
        <v>3297.23</v>
      </c>
      <c r="AF11" s="38">
        <v>3318.7719999999999</v>
      </c>
      <c r="AG11" s="38">
        <v>3347.7530000000002</v>
      </c>
      <c r="AH11" s="38">
        <v>3340.9639999999999</v>
      </c>
      <c r="AI11" s="38">
        <v>3340.9160000000002</v>
      </c>
      <c r="AJ11" s="38">
        <v>3200.8679999999999</v>
      </c>
      <c r="AK11" s="38">
        <v>3369.558</v>
      </c>
      <c r="AL11" s="38">
        <v>3428.5749999999998</v>
      </c>
      <c r="AM11" s="38">
        <v>3384.9760000000001</v>
      </c>
      <c r="AN11" s="38">
        <v>3318.5239999999999</v>
      </c>
      <c r="AO11" s="38">
        <v>3449.2829999999999</v>
      </c>
      <c r="AP11" s="38">
        <v>3531.7</v>
      </c>
      <c r="AQ11" s="38">
        <v>3553.1529999999998</v>
      </c>
      <c r="AR11" s="38">
        <v>3521.826</v>
      </c>
      <c r="AS11" s="38">
        <v>3600.5859999999998</v>
      </c>
      <c r="AT11" s="38">
        <v>3707.0390000000002</v>
      </c>
      <c r="AU11" s="38">
        <v>3702.3330000000001</v>
      </c>
      <c r="AV11" s="38">
        <v>3710.0219999999999</v>
      </c>
      <c r="AW11" s="38">
        <v>3917.5129999999999</v>
      </c>
      <c r="AX11" s="38">
        <v>4003.973</v>
      </c>
      <c r="AY11" s="38">
        <v>4048.7</v>
      </c>
      <c r="AZ11" s="38">
        <v>3950.114</v>
      </c>
      <c r="BA11" s="38">
        <v>4095.5309999999999</v>
      </c>
      <c r="BB11" s="38">
        <v>4118.9859999999999</v>
      </c>
      <c r="BC11" s="38">
        <v>4148.6580000000004</v>
      </c>
      <c r="BD11" s="38">
        <v>4077.2860000000001</v>
      </c>
      <c r="BE11" s="38">
        <v>4071.7449999999999</v>
      </c>
      <c r="BF11" s="38">
        <v>4161.1790000000001</v>
      </c>
      <c r="BG11" s="38">
        <v>4071.7350000000001</v>
      </c>
      <c r="BH11" s="38">
        <v>4018.9180000000001</v>
      </c>
      <c r="BI11" s="38">
        <v>4161.4889999999996</v>
      </c>
      <c r="BJ11" s="38">
        <v>4124.7619999999997</v>
      </c>
      <c r="BK11" s="38">
        <v>4224.1809999999996</v>
      </c>
      <c r="BL11" s="38">
        <v>4166.4939999999997</v>
      </c>
      <c r="BM11" s="38">
        <v>4174.2179900000001</v>
      </c>
      <c r="BN11" s="38">
        <v>4132.3339999999998</v>
      </c>
      <c r="BO11" s="38">
        <v>4227.9390000000003</v>
      </c>
      <c r="BP11" s="38">
        <v>4338.8860000000004</v>
      </c>
      <c r="BQ11" s="38">
        <v>4461.4610000000002</v>
      </c>
      <c r="BR11" s="38">
        <v>4432.51</v>
      </c>
      <c r="BS11" s="38">
        <v>4470.2690000000002</v>
      </c>
      <c r="BT11" s="38">
        <v>4431.8540000000003</v>
      </c>
      <c r="BU11" s="38">
        <v>4491.5929999999998</v>
      </c>
      <c r="BV11" s="38">
        <v>4587.7920000000004</v>
      </c>
      <c r="BW11" s="38">
        <v>4799.6139999999996</v>
      </c>
      <c r="BX11" s="38">
        <v>4447.3710000000001</v>
      </c>
      <c r="BY11" s="38">
        <v>4671.0410000000002</v>
      </c>
      <c r="BZ11" s="38">
        <v>4801.8090000000002</v>
      </c>
      <c r="CA11" s="38">
        <v>4923.6090000000004</v>
      </c>
      <c r="CB11" s="38">
        <v>4792.0240000000003</v>
      </c>
      <c r="CC11" s="38">
        <v>4841.1369999999997</v>
      </c>
      <c r="CD11" s="38">
        <v>4813.027</v>
      </c>
      <c r="CE11" s="38">
        <v>4999.8869999999997</v>
      </c>
      <c r="CF11" s="38">
        <v>4809.5709999999999</v>
      </c>
      <c r="CG11" s="38">
        <v>4974.3940000000002</v>
      </c>
      <c r="CH11" s="38">
        <v>5038.01</v>
      </c>
      <c r="CI11" s="38">
        <v>5117.6279999999997</v>
      </c>
      <c r="CJ11" s="38">
        <v>4951.0630000000001</v>
      </c>
      <c r="CK11" s="38">
        <v>4949.9229999999998</v>
      </c>
      <c r="CL11" s="38">
        <v>5060.8440000000001</v>
      </c>
      <c r="CM11" s="38">
        <v>5028.174</v>
      </c>
      <c r="CN11" s="38">
        <v>4620.0619999999999</v>
      </c>
      <c r="CO11" s="38">
        <v>4834.915</v>
      </c>
      <c r="CP11" s="38">
        <v>4891.7068099999997</v>
      </c>
      <c r="CQ11" s="38">
        <v>5051.8710000000001</v>
      </c>
      <c r="CR11" s="38">
        <v>5117.4472347880001</v>
      </c>
      <c r="CS11" s="38">
        <v>5018.7139200000001</v>
      </c>
      <c r="CT11" s="38">
        <v>5530.4651800000001</v>
      </c>
      <c r="CU11" s="38">
        <v>5690.4941200000003</v>
      </c>
      <c r="CV11" s="38">
        <v>5100.1293800000003</v>
      </c>
      <c r="CW11" s="38">
        <v>5323.4332000000004</v>
      </c>
      <c r="CX11" s="38">
        <v>5380.0144099999998</v>
      </c>
      <c r="CY11" s="38">
        <v>5724.6866099999997</v>
      </c>
      <c r="CZ11" s="38">
        <v>5408.0410000000002</v>
      </c>
      <c r="DA11" s="38">
        <v>5019.1589999999997</v>
      </c>
      <c r="DB11" s="38">
        <v>4885.9143999999997</v>
      </c>
      <c r="DC11" s="38">
        <v>5162.4081100000003</v>
      </c>
      <c r="DD11" s="38">
        <v>4897.5316400000002</v>
      </c>
      <c r="DE11" s="38">
        <v>4950.3426200000004</v>
      </c>
      <c r="DF11" s="38">
        <v>5118.3275199999998</v>
      </c>
      <c r="DG11" s="38">
        <v>5130.9789199999996</v>
      </c>
      <c r="DH11" s="38">
        <v>5145.6825427968097</v>
      </c>
      <c r="DI11" s="38">
        <v>5155.3091677757502</v>
      </c>
      <c r="DJ11" s="38">
        <v>5149.1675841185797</v>
      </c>
      <c r="DK11" s="38">
        <v>5230.6676508952996</v>
      </c>
      <c r="DL11" s="38">
        <v>5085.8281458750198</v>
      </c>
      <c r="DM11" s="38">
        <v>5133.5696034000002</v>
      </c>
      <c r="DN11" s="38">
        <v>5077.3696366180002</v>
      </c>
      <c r="DO11" s="38">
        <v>5189.0024666953896</v>
      </c>
      <c r="DP11" s="38">
        <v>4947.3239999999996</v>
      </c>
      <c r="DQ11" s="38">
        <v>5065.9979999999996</v>
      </c>
      <c r="DR11" s="38">
        <v>4854.4390000000003</v>
      </c>
      <c r="DS11" s="38">
        <v>5194.0339999999997</v>
      </c>
      <c r="DT11" s="53">
        <v>4995.2569999999996</v>
      </c>
      <c r="DU11" s="53">
        <v>5059.3161849999997</v>
      </c>
      <c r="DV11" s="53">
        <v>4939.5785260422899</v>
      </c>
      <c r="DW11" s="53">
        <v>5245.0465042445703</v>
      </c>
      <c r="DX11" s="53">
        <v>5062.7219029999997</v>
      </c>
      <c r="DY11" s="53">
        <v>5203.5630419999998</v>
      </c>
      <c r="DZ11" s="53">
        <v>5182.4179979999999</v>
      </c>
      <c r="EA11" s="53">
        <v>5388.4387779999997</v>
      </c>
      <c r="EB11" s="53">
        <v>5062.6989999999996</v>
      </c>
      <c r="EC11" s="59">
        <v>5315.5290290000003</v>
      </c>
      <c r="ED11" s="59">
        <v>5173.088968</v>
      </c>
      <c r="EE11" s="59">
        <v>5072.7705729999998</v>
      </c>
      <c r="EF11" s="59">
        <v>4890.9893410000004</v>
      </c>
      <c r="EG11" s="59">
        <v>4976.6790000000001</v>
      </c>
      <c r="EH11" s="59">
        <v>4763.623028</v>
      </c>
      <c r="EI11" s="59">
        <v>4944.8828640000002</v>
      </c>
      <c r="EJ11" s="59">
        <v>4590.2033789999996</v>
      </c>
      <c r="EK11" s="59">
        <v>4671.9976999999999</v>
      </c>
      <c r="EL11" s="59">
        <v>4803.5128999999997</v>
      </c>
      <c r="EM11" s="59">
        <v>4736.7510000000002</v>
      </c>
      <c r="EN11" s="59">
        <v>4531.1885869999996</v>
      </c>
      <c r="EO11" s="59">
        <v>4183.7866599999998</v>
      </c>
      <c r="EP11" s="59">
        <v>4184.7958179999996</v>
      </c>
      <c r="EQ11" s="59">
        <v>4165.8183200000003</v>
      </c>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row>
    <row r="12" spans="1:456" ht="20.100000000000001" customHeight="1">
      <c r="F12" s="37" t="s">
        <v>143</v>
      </c>
      <c r="G12" s="29" t="s">
        <v>141</v>
      </c>
      <c r="H12" s="38">
        <v>303.32299999999998</v>
      </c>
      <c r="I12" s="38">
        <v>306.85399999999998</v>
      </c>
      <c r="J12" s="38">
        <v>311.85199999999998</v>
      </c>
      <c r="K12" s="38">
        <v>311.60000000000002</v>
      </c>
      <c r="L12" s="38">
        <v>303.709</v>
      </c>
      <c r="M12" s="38">
        <v>308.91899999999998</v>
      </c>
      <c r="N12" s="38">
        <v>311.72399999999999</v>
      </c>
      <c r="O12" s="38">
        <v>310.32799999999997</v>
      </c>
      <c r="P12" s="38">
        <v>305.76</v>
      </c>
      <c r="Q12" s="38">
        <v>306.53899999999999</v>
      </c>
      <c r="R12" s="38">
        <v>313.904</v>
      </c>
      <c r="S12" s="38">
        <v>318.52199999999999</v>
      </c>
      <c r="T12" s="38">
        <v>322.69200000000001</v>
      </c>
      <c r="U12" s="38">
        <v>350.87299999999999</v>
      </c>
      <c r="V12" s="38">
        <v>357.22399999999999</v>
      </c>
      <c r="W12" s="38">
        <v>357.20299999999997</v>
      </c>
      <c r="X12" s="38">
        <v>345.83199999999999</v>
      </c>
      <c r="Y12" s="38">
        <v>323.77800000000002</v>
      </c>
      <c r="Z12" s="38">
        <v>325.87099999999998</v>
      </c>
      <c r="AA12" s="38">
        <v>321.78100000000001</v>
      </c>
      <c r="AB12" s="38">
        <v>315.69299999999998</v>
      </c>
      <c r="AC12" s="38">
        <v>321.822</v>
      </c>
      <c r="AD12" s="38">
        <v>329.04899999999998</v>
      </c>
      <c r="AE12" s="38">
        <v>330.37700000000001</v>
      </c>
      <c r="AF12" s="38">
        <v>332.07400000000001</v>
      </c>
      <c r="AG12" s="38">
        <v>339.49099999999999</v>
      </c>
      <c r="AH12" s="38">
        <v>349.63600000000002</v>
      </c>
      <c r="AI12" s="38">
        <v>350.43200000000002</v>
      </c>
      <c r="AJ12" s="38">
        <v>341.49200000000002</v>
      </c>
      <c r="AK12" s="38">
        <v>352.995</v>
      </c>
      <c r="AL12" s="38">
        <v>390.82600000000002</v>
      </c>
      <c r="AM12" s="38">
        <v>409.52699999999999</v>
      </c>
      <c r="AN12" s="38">
        <v>390.17700000000002</v>
      </c>
      <c r="AO12" s="38">
        <v>398.33499999999998</v>
      </c>
      <c r="AP12" s="38">
        <v>414.286</v>
      </c>
      <c r="AQ12" s="38">
        <v>424.26299999999998</v>
      </c>
      <c r="AR12" s="38">
        <v>419.529</v>
      </c>
      <c r="AS12" s="38">
        <v>427.61900000000003</v>
      </c>
      <c r="AT12" s="38">
        <v>435.14699999999999</v>
      </c>
      <c r="AU12" s="38">
        <v>436.08800000000002</v>
      </c>
      <c r="AV12" s="38">
        <v>434.149</v>
      </c>
      <c r="AW12" s="38">
        <v>437.05900000000003</v>
      </c>
      <c r="AX12" s="38">
        <v>447.495</v>
      </c>
      <c r="AY12" s="38">
        <v>450.27499999999998</v>
      </c>
      <c r="AZ12" s="38">
        <v>440.37299999999999</v>
      </c>
      <c r="BA12" s="38">
        <v>450.00099999999998</v>
      </c>
      <c r="BB12" s="38">
        <v>455.07900000000001</v>
      </c>
      <c r="BC12" s="38">
        <v>451.60599999999999</v>
      </c>
      <c r="BD12" s="38">
        <v>445.13400000000001</v>
      </c>
      <c r="BE12" s="38">
        <v>456.69299999999998</v>
      </c>
      <c r="BF12" s="38">
        <v>465.81400000000002</v>
      </c>
      <c r="BG12" s="38">
        <v>468.34100000000001</v>
      </c>
      <c r="BH12" s="38">
        <v>457.96499999999997</v>
      </c>
      <c r="BI12" s="38">
        <v>462.60199999999998</v>
      </c>
      <c r="BJ12" s="38">
        <v>464.45798000000002</v>
      </c>
      <c r="BK12" s="38">
        <v>472.42446999999999</v>
      </c>
      <c r="BL12" s="38">
        <v>467.51774999999998</v>
      </c>
      <c r="BM12" s="38">
        <v>472.55339500000002</v>
      </c>
      <c r="BN12" s="38">
        <v>477.56084499999997</v>
      </c>
      <c r="BO12" s="38">
        <v>476.44761</v>
      </c>
      <c r="BP12" s="38">
        <v>461.23399999999998</v>
      </c>
      <c r="BQ12" s="38">
        <v>475.16800000000001</v>
      </c>
      <c r="BR12" s="38">
        <v>485.00200000000001</v>
      </c>
      <c r="BS12" s="38">
        <v>481.63600000000002</v>
      </c>
      <c r="BT12" s="38">
        <v>468.75400000000002</v>
      </c>
      <c r="BU12" s="38">
        <v>476.22800000000001</v>
      </c>
      <c r="BV12" s="38">
        <v>491.05200000000002</v>
      </c>
      <c r="BW12" s="38">
        <v>492.601</v>
      </c>
      <c r="BX12" s="38">
        <v>483.43700000000001</v>
      </c>
      <c r="BY12" s="38">
        <v>489.42099999999999</v>
      </c>
      <c r="BZ12" s="38">
        <v>493.18200000000002</v>
      </c>
      <c r="CA12" s="38">
        <v>493.97699999999998</v>
      </c>
      <c r="CB12" s="38">
        <v>485.64704399999999</v>
      </c>
      <c r="CC12" s="38">
        <v>491.20800000000003</v>
      </c>
      <c r="CD12" s="38">
        <v>497.64100000000002</v>
      </c>
      <c r="CE12" s="38">
        <v>499.096</v>
      </c>
      <c r="CF12" s="38">
        <v>484.79199999999997</v>
      </c>
      <c r="CG12" s="38">
        <v>492.02414900000002</v>
      </c>
      <c r="CH12" s="38">
        <v>482.15</v>
      </c>
      <c r="CI12" s="38">
        <v>484.10278299999999</v>
      </c>
      <c r="CJ12" s="38">
        <v>471.61503900000002</v>
      </c>
      <c r="CK12" s="38">
        <v>480.34319599999998</v>
      </c>
      <c r="CL12" s="38">
        <v>488.329948</v>
      </c>
      <c r="CM12" s="38">
        <v>487.633197</v>
      </c>
      <c r="CN12" s="38">
        <v>475.99822699999999</v>
      </c>
      <c r="CO12" s="38">
        <v>485.61309999999997</v>
      </c>
      <c r="CP12" s="38">
        <v>489.95412399999998</v>
      </c>
      <c r="CQ12" s="38">
        <v>493.293474</v>
      </c>
      <c r="CR12" s="38">
        <v>479.94874949402799</v>
      </c>
      <c r="CS12" s="38">
        <v>474.39479156562697</v>
      </c>
      <c r="CT12" s="38">
        <v>458.616780721319</v>
      </c>
      <c r="CU12" s="38">
        <v>451.22692065515002</v>
      </c>
      <c r="CV12" s="38">
        <v>436.75132098942402</v>
      </c>
      <c r="CW12" s="38">
        <v>441.84744391906099</v>
      </c>
      <c r="CX12" s="38">
        <v>449.74515024504802</v>
      </c>
      <c r="CY12" s="38">
        <v>449.06543489452298</v>
      </c>
      <c r="CZ12" s="38">
        <v>431.26541600000002</v>
      </c>
      <c r="DA12" s="38">
        <v>443.29487899999998</v>
      </c>
      <c r="DB12" s="38">
        <v>418.83631800000001</v>
      </c>
      <c r="DC12" s="38">
        <v>411.59389099999999</v>
      </c>
      <c r="DD12" s="38">
        <v>403.46161899999998</v>
      </c>
      <c r="DE12" s="38">
        <v>413.33520600000003</v>
      </c>
      <c r="DF12" s="38">
        <v>415.62663500000002</v>
      </c>
      <c r="DG12" s="38">
        <v>413.53919200000001</v>
      </c>
      <c r="DH12" s="38">
        <v>408.18944800000003</v>
      </c>
      <c r="DI12" s="38">
        <v>409.81673000000001</v>
      </c>
      <c r="DJ12" s="38">
        <v>416.80533200000002</v>
      </c>
      <c r="DK12" s="38">
        <v>399.09223600000001</v>
      </c>
      <c r="DL12" s="38">
        <v>348.089991</v>
      </c>
      <c r="DM12" s="38">
        <v>354.90514498464199</v>
      </c>
      <c r="DN12" s="38">
        <v>389.26785341069098</v>
      </c>
      <c r="DO12" s="38">
        <v>395.29178650046299</v>
      </c>
      <c r="DP12" s="38">
        <v>387.43846575382997</v>
      </c>
      <c r="DQ12" s="38">
        <v>392.22220907691502</v>
      </c>
      <c r="DR12" s="38">
        <v>398.28908186928999</v>
      </c>
      <c r="DS12" s="38">
        <v>396.28944568918303</v>
      </c>
      <c r="DT12" s="53">
        <v>383.95667517361102</v>
      </c>
      <c r="DU12" s="53">
        <v>394.241548999369</v>
      </c>
      <c r="DV12" s="53">
        <v>397.01499999999999</v>
      </c>
      <c r="DW12" s="53">
        <v>394.40600000000001</v>
      </c>
      <c r="DX12" s="53">
        <v>388.87700000000001</v>
      </c>
      <c r="DY12" s="53">
        <v>392.40679999999998</v>
      </c>
      <c r="DZ12" s="53">
        <v>400.69953207441</v>
      </c>
      <c r="EA12" s="53">
        <v>401.41650676329999</v>
      </c>
      <c r="EB12" s="53">
        <v>389.16710399999999</v>
      </c>
      <c r="EC12" s="59">
        <v>387.87804944886301</v>
      </c>
      <c r="ED12" s="59">
        <v>389.61444058127103</v>
      </c>
      <c r="EE12" s="59">
        <v>391.86932506586697</v>
      </c>
      <c r="EF12" s="59">
        <v>381.29881520968001</v>
      </c>
      <c r="EG12" s="59">
        <v>361.82948111830802</v>
      </c>
      <c r="EH12" s="59">
        <v>376.49007326233198</v>
      </c>
      <c r="EI12" s="59">
        <v>390.02756724473898</v>
      </c>
      <c r="EJ12" s="59">
        <v>383.61241000000001</v>
      </c>
      <c r="EK12" s="59">
        <v>381.59535</v>
      </c>
      <c r="EL12" s="59">
        <v>393.92496999999997</v>
      </c>
      <c r="EM12" s="59">
        <v>396.34100000000001</v>
      </c>
      <c r="EN12" s="59">
        <v>386.34213743085002</v>
      </c>
      <c r="EO12" s="59">
        <v>390.45485742811502</v>
      </c>
      <c r="EP12" s="59">
        <v>396.27908753000003</v>
      </c>
      <c r="EQ12" s="59">
        <v>396.83747297999997</v>
      </c>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row>
    <row r="13" spans="1:456" ht="28.15" customHeight="1">
      <c r="F13" s="28" t="s">
        <v>146</v>
      </c>
      <c r="G13" s="29"/>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Q13" s="38"/>
      <c r="DR13" s="38"/>
      <c r="DS13" s="38"/>
      <c r="DT13" s="53"/>
      <c r="DU13" s="53"/>
      <c r="DW13" s="53"/>
      <c r="DX13" s="53"/>
      <c r="DY13" s="53"/>
      <c r="EA13" s="53"/>
      <c r="EB13" s="53"/>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row>
    <row r="14" spans="1:456" ht="20.100000000000001" customHeight="1">
      <c r="F14" s="37" t="s">
        <v>461</v>
      </c>
      <c r="G14" s="29" t="s">
        <v>141</v>
      </c>
      <c r="H14" s="38">
        <v>71.352249999999998</v>
      </c>
      <c r="I14" s="38">
        <v>84.686250000000001</v>
      </c>
      <c r="J14" s="38">
        <v>92.66225</v>
      </c>
      <c r="K14" s="38">
        <v>80.375249999999994</v>
      </c>
      <c r="L14" s="38">
        <v>75.475250000000003</v>
      </c>
      <c r="M14" s="38">
        <v>78.487250000000003</v>
      </c>
      <c r="N14" s="38">
        <v>94.156000000000006</v>
      </c>
      <c r="O14" s="38">
        <v>79.513999999999996</v>
      </c>
      <c r="P14" s="38">
        <v>83.19</v>
      </c>
      <c r="Q14" s="38">
        <v>84.346000000000004</v>
      </c>
      <c r="R14" s="38">
        <v>111.05042</v>
      </c>
      <c r="S14" s="38">
        <v>102.76335</v>
      </c>
      <c r="T14" s="38">
        <v>104.687703</v>
      </c>
      <c r="U14" s="38">
        <v>97.586179999999999</v>
      </c>
      <c r="V14" s="38">
        <v>117.856537</v>
      </c>
      <c r="W14" s="38">
        <v>101.821</v>
      </c>
      <c r="X14" s="38">
        <v>108.406373</v>
      </c>
      <c r="Y14" s="38">
        <v>100.715074</v>
      </c>
      <c r="Z14" s="38">
        <v>117.1769408</v>
      </c>
      <c r="AA14" s="38">
        <v>92.083060000000003</v>
      </c>
      <c r="AB14" s="38">
        <v>84.475144</v>
      </c>
      <c r="AC14" s="38">
        <v>74.852000000000004</v>
      </c>
      <c r="AD14" s="38">
        <v>97.7209</v>
      </c>
      <c r="AE14" s="38">
        <v>93.710899999999995</v>
      </c>
      <c r="AF14" s="38">
        <v>115.062</v>
      </c>
      <c r="AG14" s="38">
        <v>131.84533325999999</v>
      </c>
      <c r="AH14" s="38">
        <v>140.37799999999999</v>
      </c>
      <c r="AI14" s="38">
        <v>145.37100000000001</v>
      </c>
      <c r="AJ14" s="38">
        <v>127.03</v>
      </c>
      <c r="AK14" s="38">
        <v>133.893</v>
      </c>
      <c r="AL14" s="38">
        <v>144.4699</v>
      </c>
      <c r="AM14" s="38">
        <v>143.68</v>
      </c>
      <c r="AN14" s="38">
        <v>136.83699999999999</v>
      </c>
      <c r="AO14" s="38">
        <v>151.34299999999999</v>
      </c>
      <c r="AP14" s="38">
        <v>166.48099999999999</v>
      </c>
      <c r="AQ14" s="38">
        <v>163.26698999999999</v>
      </c>
      <c r="AR14" s="38">
        <v>168.79900000000001</v>
      </c>
      <c r="AS14" s="38">
        <v>189.3313</v>
      </c>
      <c r="AT14" s="38">
        <v>193.9932</v>
      </c>
      <c r="AU14" s="38">
        <v>185.72380000000001</v>
      </c>
      <c r="AV14" s="38">
        <v>195.07174599999999</v>
      </c>
      <c r="AW14" s="38">
        <v>218.32203999999999</v>
      </c>
      <c r="AX14" s="38">
        <v>207.03423000000001</v>
      </c>
      <c r="AY14" s="38">
        <v>218.4213</v>
      </c>
      <c r="AZ14" s="38">
        <v>221.19580999999999</v>
      </c>
      <c r="BA14" s="38">
        <v>228.405</v>
      </c>
      <c r="BB14" s="38">
        <v>226.12137000000001</v>
      </c>
      <c r="BC14" s="38">
        <v>222.61978999999999</v>
      </c>
      <c r="BD14" s="38">
        <v>226.68942999999999</v>
      </c>
      <c r="BE14" s="38">
        <v>206.501</v>
      </c>
      <c r="BF14" s="38">
        <v>218.64699999999999</v>
      </c>
      <c r="BG14" s="38">
        <v>220.44399999999999</v>
      </c>
      <c r="BH14" s="38">
        <v>208.91847999999999</v>
      </c>
      <c r="BI14" s="38">
        <v>235.61799999999999</v>
      </c>
      <c r="BJ14" s="38">
        <v>194.64287999999999</v>
      </c>
      <c r="BK14" s="38">
        <v>191.20839000000001</v>
      </c>
      <c r="BL14" s="38">
        <v>207.804</v>
      </c>
      <c r="BM14" s="38">
        <v>217.149</v>
      </c>
      <c r="BN14" s="38">
        <v>227.059</v>
      </c>
      <c r="BO14" s="38">
        <v>223.364</v>
      </c>
      <c r="BP14" s="38">
        <v>222.345</v>
      </c>
      <c r="BQ14" s="38">
        <v>222.256</v>
      </c>
      <c r="BR14" s="38">
        <v>234.59100000000001</v>
      </c>
      <c r="BS14" s="38">
        <v>249.02500000000001</v>
      </c>
      <c r="BT14" s="38">
        <v>218.80699999999999</v>
      </c>
      <c r="BU14" s="38">
        <v>233.893</v>
      </c>
      <c r="BV14" s="38">
        <v>215.76130000000001</v>
      </c>
      <c r="BW14" s="38">
        <v>210.41228280000001</v>
      </c>
      <c r="BX14" s="38">
        <v>219.76083259999999</v>
      </c>
      <c r="BY14" s="38">
        <v>212.625607</v>
      </c>
      <c r="BZ14" s="38">
        <v>196.0456547</v>
      </c>
      <c r="CA14" s="38">
        <v>234.10242521000001</v>
      </c>
      <c r="CB14" s="38">
        <v>201.34800000000001</v>
      </c>
      <c r="CC14" s="38">
        <v>215.37100000000001</v>
      </c>
      <c r="CD14" s="38">
        <v>234.76130000000001</v>
      </c>
      <c r="CE14" s="38">
        <v>227.45959999999999</v>
      </c>
      <c r="CF14" s="38">
        <v>198.07400000000001</v>
      </c>
      <c r="CG14" s="38">
        <v>229.8605</v>
      </c>
      <c r="CH14" s="38">
        <v>213.76249999999999</v>
      </c>
      <c r="CI14" s="38">
        <v>214.1951</v>
      </c>
      <c r="CJ14" s="38">
        <v>183.81399999999999</v>
      </c>
      <c r="CK14" s="38">
        <v>207.74100000000001</v>
      </c>
      <c r="CL14" s="38">
        <v>236.203</v>
      </c>
      <c r="CM14" s="38">
        <v>244.20500000000001</v>
      </c>
      <c r="CN14" s="38">
        <v>232.63900000000001</v>
      </c>
      <c r="CO14" s="38">
        <v>239.67599999999999</v>
      </c>
      <c r="CP14" s="38">
        <v>235.30799999999999</v>
      </c>
      <c r="CQ14" s="38">
        <v>253.02600000000001</v>
      </c>
      <c r="CR14" s="38">
        <v>214.51499999999999</v>
      </c>
      <c r="CS14" s="38">
        <v>227.911</v>
      </c>
      <c r="CT14" s="38">
        <v>237.19300000000001</v>
      </c>
      <c r="CU14" s="38">
        <v>241.77125000000001</v>
      </c>
      <c r="CV14" s="38">
        <v>249.53326530612199</v>
      </c>
      <c r="CW14" s="38">
        <v>242.94800000000001</v>
      </c>
      <c r="CX14" s="38">
        <v>245.328</v>
      </c>
      <c r="CY14" s="38">
        <v>263.19</v>
      </c>
      <c r="CZ14" s="38">
        <v>247.8745697</v>
      </c>
      <c r="DA14" s="38">
        <v>232.69791499999999</v>
      </c>
      <c r="DB14" s="38">
        <v>242.6649185</v>
      </c>
      <c r="DC14" s="38">
        <v>255.2962</v>
      </c>
      <c r="DD14" s="38">
        <v>244.33600000000001</v>
      </c>
      <c r="DE14" s="38">
        <v>240.78299999999999</v>
      </c>
      <c r="DF14" s="38">
        <v>251.03052805618299</v>
      </c>
      <c r="DG14" s="38">
        <v>259.731523478177</v>
      </c>
      <c r="DH14" s="38">
        <v>237.04606999999999</v>
      </c>
      <c r="DI14" s="38">
        <v>241.77</v>
      </c>
      <c r="DJ14" s="38">
        <v>226.93899999999999</v>
      </c>
      <c r="DK14" s="38">
        <v>241.79992999999999</v>
      </c>
      <c r="DL14" s="38">
        <v>225.36841405800001</v>
      </c>
      <c r="DM14" s="38">
        <v>216.47817333333299</v>
      </c>
      <c r="DN14" s="38">
        <v>201.30203133333299</v>
      </c>
      <c r="DO14" s="38">
        <v>205.97235493333301</v>
      </c>
      <c r="DP14" s="38">
        <v>229.890620333719</v>
      </c>
      <c r="DQ14" s="38">
        <v>226.784062981348</v>
      </c>
      <c r="DR14" s="38">
        <v>210.2950644</v>
      </c>
      <c r="DS14" s="38">
        <v>243.92599999999999</v>
      </c>
      <c r="DT14" s="53">
        <v>229.10729853038799</v>
      </c>
      <c r="DU14" s="53">
        <v>240.182405442956</v>
      </c>
      <c r="DV14" s="53">
        <v>222.48840530612199</v>
      </c>
      <c r="DW14" s="53">
        <v>233.379384617147</v>
      </c>
      <c r="DX14" s="53">
        <v>214.081709152744</v>
      </c>
      <c r="DY14" s="53">
        <v>230.53749186371101</v>
      </c>
      <c r="DZ14" s="53">
        <v>209.99662936003199</v>
      </c>
      <c r="EA14" s="53">
        <v>213.403090448401</v>
      </c>
      <c r="EB14" s="53">
        <v>208.90184600402799</v>
      </c>
      <c r="EC14" s="59">
        <v>219.26039499999999</v>
      </c>
      <c r="ED14" s="59">
        <v>186.45739499999999</v>
      </c>
      <c r="EE14" s="59">
        <v>186.43239500000001</v>
      </c>
      <c r="EF14" s="59">
        <v>198.965405</v>
      </c>
      <c r="EG14" s="59">
        <v>208.92278899999999</v>
      </c>
      <c r="EH14" s="59">
        <v>200.35609099999999</v>
      </c>
      <c r="EI14" s="59">
        <v>218.026895</v>
      </c>
      <c r="EJ14" s="59">
        <v>189.73230000000001</v>
      </c>
      <c r="EK14" s="59">
        <v>195.44290161999999</v>
      </c>
      <c r="EL14" s="59">
        <v>193.31712451000001</v>
      </c>
      <c r="EM14" s="59">
        <v>199.81100000000001</v>
      </c>
      <c r="EN14" s="59">
        <v>192.922</v>
      </c>
      <c r="EO14" s="59">
        <v>208.62700000000001</v>
      </c>
      <c r="EP14" s="59">
        <v>189.84774999999999</v>
      </c>
      <c r="EQ14" s="59">
        <v>179.55066666666701</v>
      </c>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row>
    <row r="15" spans="1:456" ht="20.100000000000001" customHeight="1">
      <c r="F15" s="37" t="s">
        <v>462</v>
      </c>
      <c r="G15" s="29" t="s">
        <v>141</v>
      </c>
      <c r="H15" s="38">
        <v>56.2</v>
      </c>
      <c r="I15" s="38">
        <v>61</v>
      </c>
      <c r="J15" s="38">
        <v>60.2</v>
      </c>
      <c r="K15" s="38">
        <v>57.2</v>
      </c>
      <c r="L15" s="38">
        <v>55.8</v>
      </c>
      <c r="M15" s="38">
        <v>67.2</v>
      </c>
      <c r="N15" s="38">
        <v>66.099999999999994</v>
      </c>
      <c r="O15" s="38">
        <v>69.099999999999994</v>
      </c>
      <c r="P15" s="38">
        <v>72</v>
      </c>
      <c r="Q15" s="38">
        <v>77.099999999999994</v>
      </c>
      <c r="R15" s="38">
        <v>82.8</v>
      </c>
      <c r="S15" s="38">
        <v>83.5</v>
      </c>
      <c r="T15" s="38">
        <v>81.900000000000006</v>
      </c>
      <c r="U15" s="38">
        <v>93.3</v>
      </c>
      <c r="V15" s="38">
        <v>83.2</v>
      </c>
      <c r="W15" s="38">
        <v>85.9</v>
      </c>
      <c r="X15" s="38">
        <v>94.2</v>
      </c>
      <c r="Y15" s="38">
        <v>101.6</v>
      </c>
      <c r="Z15" s="38">
        <v>82.4</v>
      </c>
      <c r="AA15" s="38">
        <v>58.3</v>
      </c>
      <c r="AB15" s="38">
        <v>52.2</v>
      </c>
      <c r="AC15" s="38">
        <v>45.419361000000002</v>
      </c>
      <c r="AD15" s="38">
        <v>69.399765000000002</v>
      </c>
      <c r="AE15" s="38">
        <v>56.657586000000002</v>
      </c>
      <c r="AF15" s="38">
        <v>51.353160000000003</v>
      </c>
      <c r="AG15" s="38">
        <v>72.536004000000005</v>
      </c>
      <c r="AH15" s="38">
        <v>70.924170000000004</v>
      </c>
      <c r="AI15" s="38">
        <v>69.168008999999998</v>
      </c>
      <c r="AJ15" s="38">
        <v>49.954028999999998</v>
      </c>
      <c r="AK15" s="38">
        <v>62.082152999999998</v>
      </c>
      <c r="AL15" s="38">
        <v>59.697681000000003</v>
      </c>
      <c r="AM15" s="38">
        <v>43.955559000000001</v>
      </c>
      <c r="AN15" s="38">
        <v>54.955626000000002</v>
      </c>
      <c r="AO15" s="38">
        <v>64.563305999999997</v>
      </c>
      <c r="AP15" s="38">
        <v>36.702199999999998</v>
      </c>
      <c r="AQ15" s="38">
        <v>54.459200000000003</v>
      </c>
      <c r="AR15" s="38">
        <v>61.268900000000002</v>
      </c>
      <c r="AS15" s="38">
        <v>81.499799999999993</v>
      </c>
      <c r="AT15" s="38">
        <v>95.051599999999993</v>
      </c>
      <c r="AU15" s="38">
        <v>94.370500000000007</v>
      </c>
      <c r="AV15" s="38">
        <v>94.101900000000001</v>
      </c>
      <c r="AW15" s="38">
        <v>103.4126</v>
      </c>
      <c r="AX15" s="38">
        <v>83.958100000000002</v>
      </c>
      <c r="AY15" s="38">
        <v>108.8951</v>
      </c>
      <c r="AZ15" s="38">
        <v>105.3291</v>
      </c>
      <c r="BA15" s="38">
        <v>120.627</v>
      </c>
      <c r="BB15" s="38">
        <v>121.3552</v>
      </c>
      <c r="BC15" s="38">
        <v>108.05840000000001</v>
      </c>
      <c r="BD15" s="38">
        <v>119.31310000000001</v>
      </c>
      <c r="BE15" s="38">
        <v>107.5223</v>
      </c>
      <c r="BF15" s="38">
        <v>103.97239999999999</v>
      </c>
      <c r="BG15" s="38">
        <v>125.0652</v>
      </c>
      <c r="BH15" s="38">
        <v>116.88120000000001</v>
      </c>
      <c r="BI15" s="38">
        <v>122.8476</v>
      </c>
      <c r="BJ15" s="38">
        <v>95.057500000000005</v>
      </c>
      <c r="BK15" s="38">
        <v>83.631500000000003</v>
      </c>
      <c r="BL15" s="38">
        <v>101.9926</v>
      </c>
      <c r="BM15" s="38">
        <v>108.12350000000001</v>
      </c>
      <c r="BN15" s="38">
        <v>115.4196</v>
      </c>
      <c r="BO15" s="38">
        <v>114.3432</v>
      </c>
      <c r="BP15" s="38">
        <v>104.0595</v>
      </c>
      <c r="BQ15" s="38">
        <v>100.086</v>
      </c>
      <c r="BR15" s="38">
        <v>106.12</v>
      </c>
      <c r="BS15" s="38">
        <v>100.19499999999999</v>
      </c>
      <c r="BT15" s="38">
        <v>98.570999999999998</v>
      </c>
      <c r="BU15" s="38">
        <v>99.527000000000001</v>
      </c>
      <c r="BV15" s="38">
        <v>86.433000000000007</v>
      </c>
      <c r="BW15" s="38">
        <v>92.057000000000002</v>
      </c>
      <c r="BX15" s="38">
        <v>108.14</v>
      </c>
      <c r="BY15" s="38">
        <v>102.562</v>
      </c>
      <c r="BZ15" s="38">
        <v>79.873999999999995</v>
      </c>
      <c r="CA15" s="38">
        <v>107.995</v>
      </c>
      <c r="CB15" s="38">
        <v>88.191000000000003</v>
      </c>
      <c r="CC15" s="38">
        <v>119.121</v>
      </c>
      <c r="CD15" s="38">
        <v>120.408</v>
      </c>
      <c r="CE15" s="38">
        <v>122.039</v>
      </c>
      <c r="CF15" s="38">
        <v>101.23099999999999</v>
      </c>
      <c r="CG15" s="38">
        <v>115.126</v>
      </c>
      <c r="CH15" s="38">
        <v>107.943</v>
      </c>
      <c r="CI15" s="38">
        <v>97.819000000000003</v>
      </c>
      <c r="CJ15" s="38">
        <v>71.284999999999997</v>
      </c>
      <c r="CK15" s="38">
        <v>104.285</v>
      </c>
      <c r="CL15" s="38">
        <v>115.83499999999999</v>
      </c>
      <c r="CM15" s="38">
        <v>118.52800000000001</v>
      </c>
      <c r="CN15" s="38">
        <v>108.46899999999999</v>
      </c>
      <c r="CO15" s="38">
        <v>115.992</v>
      </c>
      <c r="CP15" s="38">
        <v>105.395</v>
      </c>
      <c r="CQ15" s="38">
        <v>112.334</v>
      </c>
      <c r="CR15" s="38">
        <v>115.35299999999999</v>
      </c>
      <c r="CS15" s="38">
        <v>116.15300000000001</v>
      </c>
      <c r="CT15" s="38">
        <v>97.245999999999995</v>
      </c>
      <c r="CU15" s="38">
        <v>93.646000000000001</v>
      </c>
      <c r="CV15" s="38">
        <v>114.73399999999999</v>
      </c>
      <c r="CW15" s="38">
        <v>111.76600000000001</v>
      </c>
      <c r="CX15" s="38">
        <v>96.3</v>
      </c>
      <c r="CY15" s="38">
        <v>122.72</v>
      </c>
      <c r="CZ15" s="38">
        <v>120.133</v>
      </c>
      <c r="DA15" s="38">
        <v>124.758</v>
      </c>
      <c r="DB15" s="38">
        <v>110.17700000000001</v>
      </c>
      <c r="DC15" s="38">
        <v>113.4</v>
      </c>
      <c r="DD15" s="38">
        <v>98.3</v>
      </c>
      <c r="DE15" s="38">
        <v>85.183999999999997</v>
      </c>
      <c r="DF15" s="38">
        <v>123.43600000000001</v>
      </c>
      <c r="DG15" s="38">
        <v>125.923</v>
      </c>
      <c r="DH15" s="38">
        <v>116.514</v>
      </c>
      <c r="DI15" s="38">
        <v>109.051</v>
      </c>
      <c r="DJ15" s="38">
        <v>107.53700000000001</v>
      </c>
      <c r="DK15" s="38">
        <v>112.1</v>
      </c>
      <c r="DL15" s="38">
        <v>89.024000000000001</v>
      </c>
      <c r="DM15" s="38">
        <v>110.602</v>
      </c>
      <c r="DN15" s="38">
        <v>88.26</v>
      </c>
      <c r="DO15" s="38">
        <v>71.945999999999998</v>
      </c>
      <c r="DP15" s="38">
        <v>83.256</v>
      </c>
      <c r="DQ15" s="38">
        <v>88.129000000000005</v>
      </c>
      <c r="DR15" s="38">
        <v>101.73399999999999</v>
      </c>
      <c r="DS15" s="38">
        <v>87.873999999999995</v>
      </c>
      <c r="DT15" s="53">
        <v>99.254999999999995</v>
      </c>
      <c r="DU15" s="53">
        <v>104.907</v>
      </c>
      <c r="DV15" s="53">
        <v>89.495000000000005</v>
      </c>
      <c r="DW15" s="53">
        <v>107.62</v>
      </c>
      <c r="DX15" s="53">
        <v>91.372</v>
      </c>
      <c r="DY15" s="53">
        <v>100.194</v>
      </c>
      <c r="DZ15" s="53">
        <v>108.389</v>
      </c>
      <c r="EA15" s="53">
        <v>99.337000000000003</v>
      </c>
      <c r="EB15" s="53">
        <v>114.75700000000001</v>
      </c>
      <c r="EC15" s="59">
        <v>106.3</v>
      </c>
      <c r="ED15" s="59">
        <v>94.7</v>
      </c>
      <c r="EE15" s="59">
        <v>66.099999999999994</v>
      </c>
      <c r="EF15" s="59">
        <v>85.7</v>
      </c>
      <c r="EG15" s="59">
        <v>92.7</v>
      </c>
      <c r="EH15" s="59">
        <v>101.3</v>
      </c>
      <c r="EI15" s="59">
        <v>110.6</v>
      </c>
      <c r="EJ15" s="59">
        <v>92.25</v>
      </c>
      <c r="EK15" s="59">
        <v>103.45</v>
      </c>
      <c r="EL15" s="59">
        <v>97.45</v>
      </c>
      <c r="EM15" s="59">
        <v>104</v>
      </c>
      <c r="EN15" s="59">
        <v>101.2</v>
      </c>
      <c r="EO15" s="59">
        <v>110.4</v>
      </c>
      <c r="EP15" s="59">
        <v>100.6</v>
      </c>
      <c r="EQ15" s="59">
        <v>89.4</v>
      </c>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row>
    <row r="16" spans="1:456" ht="20.100000000000001" customHeight="1">
      <c r="F16" s="37" t="s">
        <v>148</v>
      </c>
      <c r="G16" s="29" t="s">
        <v>141</v>
      </c>
      <c r="H16" s="38">
        <v>63.31</v>
      </c>
      <c r="I16" s="38">
        <v>65.953999999999994</v>
      </c>
      <c r="J16" s="38">
        <v>63.816000000000003</v>
      </c>
      <c r="K16" s="38">
        <v>61.954999999999998</v>
      </c>
      <c r="L16" s="38">
        <v>50.338999999999999</v>
      </c>
      <c r="M16" s="38">
        <v>65.924000000000007</v>
      </c>
      <c r="N16" s="38">
        <v>67.584999999999994</v>
      </c>
      <c r="O16" s="38">
        <v>71.775999999999996</v>
      </c>
      <c r="P16" s="38">
        <v>66.22</v>
      </c>
      <c r="Q16" s="38">
        <v>71.027000000000001</v>
      </c>
      <c r="R16" s="38">
        <v>83.698999999999998</v>
      </c>
      <c r="S16" s="38">
        <v>82.132000000000005</v>
      </c>
      <c r="T16" s="38">
        <v>70.722999999999999</v>
      </c>
      <c r="U16" s="38">
        <v>75.016999999999996</v>
      </c>
      <c r="V16" s="38">
        <v>83.65</v>
      </c>
      <c r="W16" s="38">
        <v>78.834000000000003</v>
      </c>
      <c r="X16" s="38">
        <v>81.363</v>
      </c>
      <c r="Y16" s="38">
        <v>86.927000000000007</v>
      </c>
      <c r="Z16" s="38">
        <v>86.081999999999994</v>
      </c>
      <c r="AA16" s="38">
        <v>64.007999999999996</v>
      </c>
      <c r="AB16" s="38">
        <v>69.153999999999996</v>
      </c>
      <c r="AC16" s="38">
        <v>53.716999999999999</v>
      </c>
      <c r="AD16" s="38">
        <v>81.593999999999994</v>
      </c>
      <c r="AE16" s="38">
        <v>66.731999999999999</v>
      </c>
      <c r="AF16" s="38">
        <v>61.276000000000003</v>
      </c>
      <c r="AG16" s="38">
        <v>84.317999999999998</v>
      </c>
      <c r="AH16" s="38">
        <v>84.82</v>
      </c>
      <c r="AI16" s="38">
        <v>83.936000000000007</v>
      </c>
      <c r="AJ16" s="38">
        <v>63.567</v>
      </c>
      <c r="AK16" s="38">
        <v>78.006</v>
      </c>
      <c r="AL16" s="38">
        <v>75.171999999999997</v>
      </c>
      <c r="AM16" s="38">
        <v>59.261000000000003</v>
      </c>
      <c r="AN16" s="38">
        <v>69.411000000000001</v>
      </c>
      <c r="AO16" s="38">
        <v>78.650000000000006</v>
      </c>
      <c r="AP16" s="38">
        <v>59.124000000000002</v>
      </c>
      <c r="AQ16" s="38">
        <v>71.606999999999999</v>
      </c>
      <c r="AR16" s="38">
        <v>75.552999999999997</v>
      </c>
      <c r="AS16" s="38">
        <v>100.03100000000001</v>
      </c>
      <c r="AT16" s="38">
        <v>119.44</v>
      </c>
      <c r="AU16" s="38">
        <v>116.89400000000001</v>
      </c>
      <c r="AV16" s="38">
        <v>114.143</v>
      </c>
      <c r="AW16" s="38">
        <v>126.46599999999999</v>
      </c>
      <c r="AX16" s="38">
        <v>116.1367</v>
      </c>
      <c r="AY16" s="38">
        <v>127.42700000000001</v>
      </c>
      <c r="AZ16" s="38">
        <v>132.607</v>
      </c>
      <c r="BA16" s="38">
        <v>141.23599999999999</v>
      </c>
      <c r="BB16" s="38">
        <v>147.084</v>
      </c>
      <c r="BC16" s="38">
        <v>137.107</v>
      </c>
      <c r="BD16" s="38">
        <v>140.02699999999999</v>
      </c>
      <c r="BE16" s="38">
        <v>136.733</v>
      </c>
      <c r="BF16" s="38">
        <v>123.134</v>
      </c>
      <c r="BG16" s="38">
        <v>142.673</v>
      </c>
      <c r="BH16" s="38">
        <v>127.239</v>
      </c>
      <c r="BI16" s="38">
        <v>143.99100000000001</v>
      </c>
      <c r="BJ16" s="38">
        <v>111.93638</v>
      </c>
      <c r="BK16" s="38">
        <v>100.67189</v>
      </c>
      <c r="BL16" s="38">
        <v>120.73099999999999</v>
      </c>
      <c r="BM16" s="38">
        <v>124.324</v>
      </c>
      <c r="BN16" s="38">
        <v>127.06100000000001</v>
      </c>
      <c r="BO16" s="38">
        <v>126.04300000000001</v>
      </c>
      <c r="BP16" s="38">
        <v>121.5</v>
      </c>
      <c r="BQ16" s="38">
        <v>111.375</v>
      </c>
      <c r="BR16" s="38">
        <v>120.846</v>
      </c>
      <c r="BS16" s="38">
        <v>114.631</v>
      </c>
      <c r="BT16" s="38">
        <v>112.6</v>
      </c>
      <c r="BU16" s="38">
        <v>113.349</v>
      </c>
      <c r="BV16" s="38">
        <v>98.283000000000001</v>
      </c>
      <c r="BW16" s="38">
        <v>104.708</v>
      </c>
      <c r="BX16" s="38">
        <v>119.077</v>
      </c>
      <c r="BY16" s="38">
        <v>112.804</v>
      </c>
      <c r="BZ16" s="38">
        <v>89.781000000000006</v>
      </c>
      <c r="CA16" s="38">
        <v>119.947</v>
      </c>
      <c r="CB16" s="38">
        <v>100.68300000000001</v>
      </c>
      <c r="CC16" s="38">
        <v>133.952</v>
      </c>
      <c r="CD16" s="38">
        <v>133.714</v>
      </c>
      <c r="CE16" s="38">
        <v>134.39099999999999</v>
      </c>
      <c r="CF16" s="38">
        <v>109.22499999999999</v>
      </c>
      <c r="CG16" s="38">
        <v>121.84050000000001</v>
      </c>
      <c r="CH16" s="38">
        <v>113.7595</v>
      </c>
      <c r="CI16" s="38">
        <v>100.6541</v>
      </c>
      <c r="CJ16" s="38">
        <v>72.984999999999999</v>
      </c>
      <c r="CK16" s="38">
        <v>108.08499999999999</v>
      </c>
      <c r="CL16" s="38">
        <v>120.035</v>
      </c>
      <c r="CM16" s="38">
        <v>123.22799999999999</v>
      </c>
      <c r="CN16" s="38">
        <v>117.19</v>
      </c>
      <c r="CO16" s="38">
        <v>124.803</v>
      </c>
      <c r="CP16" s="38">
        <v>113.923</v>
      </c>
      <c r="CQ16" s="38">
        <v>120.85899999999999</v>
      </c>
      <c r="CR16" s="38">
        <v>123.691</v>
      </c>
      <c r="CS16" s="38">
        <v>127.065</v>
      </c>
      <c r="CT16" s="38">
        <v>106.941</v>
      </c>
      <c r="CU16" s="38">
        <v>102.693</v>
      </c>
      <c r="CV16" s="38">
        <v>123.191</v>
      </c>
      <c r="CW16" s="38">
        <v>120.878</v>
      </c>
      <c r="CX16" s="38">
        <v>104.39100000000001</v>
      </c>
      <c r="CY16" s="38">
        <v>132.315</v>
      </c>
      <c r="CZ16" s="38">
        <v>128.303</v>
      </c>
      <c r="DA16" s="38">
        <v>135.125</v>
      </c>
      <c r="DB16" s="38">
        <v>121.93300000000001</v>
      </c>
      <c r="DC16" s="38">
        <v>125.89100000000001</v>
      </c>
      <c r="DD16" s="38">
        <v>107.95699999999999</v>
      </c>
      <c r="DE16" s="38">
        <v>94.438000000000002</v>
      </c>
      <c r="DF16" s="38">
        <v>134.80799999999999</v>
      </c>
      <c r="DG16" s="38">
        <v>137.76</v>
      </c>
      <c r="DH16" s="38">
        <v>124.521</v>
      </c>
      <c r="DI16" s="38">
        <v>116.71899999999999</v>
      </c>
      <c r="DJ16" s="38">
        <v>114.51300000000001</v>
      </c>
      <c r="DK16" s="38">
        <v>119.20099999999999</v>
      </c>
      <c r="DL16" s="38">
        <v>95.681200000000004</v>
      </c>
      <c r="DM16" s="38">
        <v>118.32684</v>
      </c>
      <c r="DN16" s="38">
        <v>95.328007999999997</v>
      </c>
      <c r="DO16" s="38">
        <v>76.912609599999996</v>
      </c>
      <c r="DP16" s="38">
        <v>91.729710999999995</v>
      </c>
      <c r="DQ16" s="38">
        <v>84.819710000000001</v>
      </c>
      <c r="DR16" s="38">
        <v>106.538</v>
      </c>
      <c r="DS16" s="38">
        <v>93.947999999999993</v>
      </c>
      <c r="DT16" s="53">
        <v>95.439982999999998</v>
      </c>
      <c r="DU16" s="53">
        <v>111.87378099999999</v>
      </c>
      <c r="DV16" s="53">
        <v>101.08499999999999</v>
      </c>
      <c r="DW16" s="53">
        <v>118.33985</v>
      </c>
      <c r="DX16" s="53">
        <v>97.248279999999994</v>
      </c>
      <c r="DY16" s="53">
        <v>103.96566</v>
      </c>
      <c r="DZ16" s="53">
        <v>117.505</v>
      </c>
      <c r="EA16" s="53">
        <v>108.278418</v>
      </c>
      <c r="EB16" s="53">
        <v>118.43548699999999</v>
      </c>
      <c r="EC16" s="59">
        <v>114.556</v>
      </c>
      <c r="ED16" s="59">
        <v>101.465</v>
      </c>
      <c r="EE16" s="59">
        <v>71.793999999999997</v>
      </c>
      <c r="EF16" s="59">
        <v>93.13</v>
      </c>
      <c r="EG16" s="59">
        <v>101.29900000000001</v>
      </c>
      <c r="EH16" s="59">
        <v>111.0363</v>
      </c>
      <c r="EI16" s="59">
        <v>123.2627</v>
      </c>
      <c r="EJ16" s="59">
        <v>103.518997</v>
      </c>
      <c r="EK16" s="59">
        <v>115.931</v>
      </c>
      <c r="EL16" s="59">
        <v>110.242</v>
      </c>
      <c r="EM16" s="59">
        <v>112.736</v>
      </c>
      <c r="EN16" s="59">
        <v>109.4226</v>
      </c>
      <c r="EO16" s="59">
        <v>118.79625</v>
      </c>
      <c r="EP16" s="59">
        <v>108.49</v>
      </c>
      <c r="EQ16" s="59">
        <v>97.29</v>
      </c>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row>
    <row r="17" spans="6:456" ht="28.15" customHeight="1">
      <c r="F17" s="28" t="s">
        <v>463</v>
      </c>
      <c r="G17" s="29" t="s">
        <v>151</v>
      </c>
      <c r="H17" s="38">
        <v>8214.3860000000004</v>
      </c>
      <c r="I17" s="38">
        <v>9810.0789999999997</v>
      </c>
      <c r="J17" s="38">
        <v>7834.6729999999998</v>
      </c>
      <c r="K17" s="38">
        <v>8802.7289999999994</v>
      </c>
      <c r="L17" s="38">
        <v>6793.4830000000002</v>
      </c>
      <c r="M17" s="38">
        <v>7319.9750000000004</v>
      </c>
      <c r="N17" s="38">
        <v>12346.859</v>
      </c>
      <c r="O17" s="38">
        <v>9496.4650000000001</v>
      </c>
      <c r="P17" s="38">
        <v>9775.8860000000004</v>
      </c>
      <c r="Q17" s="38">
        <v>9804.6329999999998</v>
      </c>
      <c r="R17" s="38">
        <v>12083.427</v>
      </c>
      <c r="S17" s="38">
        <v>8508.5280000000002</v>
      </c>
      <c r="T17" s="38">
        <v>11577.069</v>
      </c>
      <c r="U17" s="38">
        <v>10030.356</v>
      </c>
      <c r="V17" s="38">
        <v>12618.56</v>
      </c>
      <c r="W17" s="38">
        <v>7656.6189999999997</v>
      </c>
      <c r="X17" s="38">
        <v>11354.790999999999</v>
      </c>
      <c r="Y17" s="38">
        <v>8278.759</v>
      </c>
      <c r="Z17" s="38">
        <v>12863.879000000001</v>
      </c>
      <c r="AA17" s="38">
        <v>11291.668</v>
      </c>
      <c r="AB17" s="38">
        <v>10111.355</v>
      </c>
      <c r="AC17" s="38">
        <v>9323.8060000000005</v>
      </c>
      <c r="AD17" s="38">
        <v>9104.7970000000005</v>
      </c>
      <c r="AE17" s="38">
        <v>12152.451999999999</v>
      </c>
      <c r="AF17" s="38">
        <v>11473</v>
      </c>
      <c r="AG17" s="38">
        <v>9835</v>
      </c>
      <c r="AH17" s="38">
        <v>11235</v>
      </c>
      <c r="AI17" s="38">
        <v>9450</v>
      </c>
      <c r="AJ17" s="38">
        <v>7036</v>
      </c>
      <c r="AK17" s="38">
        <v>9399</v>
      </c>
      <c r="AL17" s="38">
        <v>10423</v>
      </c>
      <c r="AM17" s="38">
        <v>13317</v>
      </c>
      <c r="AN17" s="38">
        <v>9573</v>
      </c>
      <c r="AO17" s="38">
        <v>9733</v>
      </c>
      <c r="AP17" s="38">
        <v>12481</v>
      </c>
      <c r="AQ17" s="38">
        <v>9056</v>
      </c>
      <c r="AR17" s="38">
        <v>7123.6289999999999</v>
      </c>
      <c r="AS17" s="38">
        <v>7287.1139999999996</v>
      </c>
      <c r="AT17" s="38">
        <v>7921.259</v>
      </c>
      <c r="AU17" s="38">
        <v>7452.1880000000001</v>
      </c>
      <c r="AV17" s="38">
        <v>6727.0370000000003</v>
      </c>
      <c r="AW17" s="38">
        <v>7571.7749999999996</v>
      </c>
      <c r="AX17" s="38">
        <v>6791</v>
      </c>
      <c r="AY17" s="38">
        <v>5557</v>
      </c>
      <c r="AZ17" s="38">
        <v>5097</v>
      </c>
      <c r="BA17" s="38">
        <v>5029.5</v>
      </c>
      <c r="BB17" s="38">
        <v>8060</v>
      </c>
      <c r="BC17" s="38">
        <v>7989.75</v>
      </c>
      <c r="BD17" s="38">
        <v>6189</v>
      </c>
      <c r="BE17" s="38">
        <v>8437</v>
      </c>
      <c r="BF17" s="38">
        <v>9046</v>
      </c>
      <c r="BG17" s="38">
        <v>9976</v>
      </c>
      <c r="BH17" s="38">
        <v>6921</v>
      </c>
      <c r="BI17" s="38">
        <v>6063.3</v>
      </c>
      <c r="BJ17" s="38">
        <v>9721.7000000000007</v>
      </c>
      <c r="BK17" s="38">
        <v>8307</v>
      </c>
      <c r="BL17" s="38">
        <v>3612</v>
      </c>
      <c r="BM17" s="38">
        <v>2669</v>
      </c>
      <c r="BN17" s="38">
        <v>5328</v>
      </c>
      <c r="BO17" s="38">
        <v>9011</v>
      </c>
      <c r="BP17" s="38">
        <v>8658.2109999999993</v>
      </c>
      <c r="BQ17" s="38">
        <v>9473.9879999999994</v>
      </c>
      <c r="BR17" s="38">
        <v>6047.7129999999997</v>
      </c>
      <c r="BS17" s="38">
        <v>6522.8739999999998</v>
      </c>
      <c r="BT17" s="38">
        <v>5244.3828100000001</v>
      </c>
      <c r="BU17" s="38">
        <v>7538.6779999999999</v>
      </c>
      <c r="BV17" s="38">
        <v>8393.1749999999993</v>
      </c>
      <c r="BW17" s="38">
        <v>8132.0477300000002</v>
      </c>
      <c r="BX17" s="38">
        <v>3582.4580000000001</v>
      </c>
      <c r="BY17" s="38">
        <v>4524</v>
      </c>
      <c r="BZ17" s="38">
        <v>4979.8999999999996</v>
      </c>
      <c r="CA17" s="38">
        <v>6145.0926200000004</v>
      </c>
      <c r="CB17" s="38">
        <v>2277.0329999999999</v>
      </c>
      <c r="CC17" s="38">
        <v>3125.9810000000002</v>
      </c>
      <c r="CD17" s="38">
        <v>4839.1809999999996</v>
      </c>
      <c r="CE17" s="38">
        <v>5428.3810000000003</v>
      </c>
      <c r="CF17" s="38">
        <v>4448.6594999999998</v>
      </c>
      <c r="CG17" s="38">
        <v>452.65949999999998</v>
      </c>
      <c r="CH17" s="38">
        <v>2333.9270000000001</v>
      </c>
      <c r="CI17" s="38">
        <v>3559.4780000000001</v>
      </c>
      <c r="CJ17" s="38">
        <v>2572.6060000000002</v>
      </c>
      <c r="CK17" s="38">
        <v>2671.8240000000001</v>
      </c>
      <c r="CL17" s="38">
        <v>2470.348</v>
      </c>
      <c r="CM17" s="38">
        <v>2282.9740000000002</v>
      </c>
      <c r="CN17" s="38">
        <v>1666.654</v>
      </c>
      <c r="CO17" s="38">
        <v>1606.8810000000001</v>
      </c>
      <c r="CP17" s="38">
        <v>2334.6469999999999</v>
      </c>
      <c r="CQ17" s="38">
        <v>1953.3050000000001</v>
      </c>
      <c r="CR17" s="38">
        <v>2360.616</v>
      </c>
      <c r="CS17" s="38">
        <v>1724.2650000000001</v>
      </c>
      <c r="CT17" s="38">
        <v>2495.6799999999998</v>
      </c>
      <c r="CU17" s="38">
        <v>2045.4349999999999</v>
      </c>
      <c r="CV17" s="38">
        <v>2026.5450000000001</v>
      </c>
      <c r="CW17" s="38">
        <v>3162.8380000000002</v>
      </c>
      <c r="CX17" s="38">
        <v>3115.2150000000001</v>
      </c>
      <c r="CY17" s="38">
        <v>3177.1509999999998</v>
      </c>
      <c r="CZ17" s="38">
        <v>2483.2800000000002</v>
      </c>
      <c r="DA17" s="38">
        <v>2491.4430000000002</v>
      </c>
      <c r="DB17" s="38">
        <v>2480.5099999999902</v>
      </c>
      <c r="DC17" s="38">
        <v>1832.88499999999</v>
      </c>
      <c r="DD17" s="38">
        <v>3231.1579999999999</v>
      </c>
      <c r="DE17" s="38">
        <v>3447.6370000000002</v>
      </c>
      <c r="DF17" s="38">
        <v>3514</v>
      </c>
      <c r="DG17" s="38">
        <v>3368</v>
      </c>
      <c r="DH17" s="38">
        <v>3391</v>
      </c>
      <c r="DI17" s="38">
        <v>3489</v>
      </c>
      <c r="DJ17" s="38">
        <v>3494</v>
      </c>
      <c r="DK17" s="38">
        <v>3584</v>
      </c>
      <c r="DL17" s="38">
        <v>3016</v>
      </c>
      <c r="DM17" s="38">
        <v>3216</v>
      </c>
      <c r="DN17" s="38">
        <v>4757</v>
      </c>
      <c r="DO17" s="38">
        <v>6146</v>
      </c>
      <c r="DP17" s="38">
        <v>3551.0097999999998</v>
      </c>
      <c r="DQ17" s="38">
        <v>3476.02</v>
      </c>
      <c r="DR17" s="38">
        <v>3832.844118</v>
      </c>
      <c r="DS17" s="38">
        <v>3148.18</v>
      </c>
      <c r="DT17" s="53">
        <v>2786</v>
      </c>
      <c r="DU17" s="53">
        <v>3292</v>
      </c>
      <c r="DV17" s="53">
        <v>3558</v>
      </c>
      <c r="DW17" s="53">
        <v>2518.5439999999999</v>
      </c>
      <c r="DX17" s="53">
        <v>2250</v>
      </c>
      <c r="DY17" s="53">
        <v>2250</v>
      </c>
      <c r="DZ17" s="53">
        <v>3230</v>
      </c>
      <c r="EA17" s="53">
        <v>2250</v>
      </c>
      <c r="EB17" s="53">
        <v>0</v>
      </c>
      <c r="EC17" s="53">
        <v>0</v>
      </c>
      <c r="ED17" s="53">
        <v>0</v>
      </c>
      <c r="EE17" s="53">
        <v>0</v>
      </c>
      <c r="EF17" s="53">
        <v>0</v>
      </c>
      <c r="EG17" s="53">
        <v>0</v>
      </c>
      <c r="EH17" s="53">
        <v>0</v>
      </c>
      <c r="EI17" s="53">
        <v>0</v>
      </c>
      <c r="EJ17" s="53">
        <v>0</v>
      </c>
      <c r="EK17" s="53">
        <v>0</v>
      </c>
      <c r="EL17" s="53">
        <v>0</v>
      </c>
      <c r="EM17" s="53">
        <v>0</v>
      </c>
      <c r="EN17" s="53">
        <v>0</v>
      </c>
      <c r="EO17" s="53">
        <v>0</v>
      </c>
      <c r="EP17" s="53">
        <v>0</v>
      </c>
      <c r="EQ17" s="53">
        <v>0</v>
      </c>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row>
    <row r="18" spans="6:456" ht="28.15" customHeight="1">
      <c r="F18" s="28" t="s">
        <v>291</v>
      </c>
      <c r="G18" s="29"/>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Q18" s="38"/>
      <c r="DR18" s="38"/>
      <c r="DS18" s="38"/>
      <c r="DT18" s="53"/>
      <c r="DU18" s="53"/>
      <c r="DW18" s="53"/>
      <c r="DX18" s="53"/>
      <c r="DY18" s="53"/>
      <c r="EA18" s="53"/>
      <c r="EB18" s="53"/>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row>
    <row r="19" spans="6:456" ht="20.100000000000001" customHeight="1">
      <c r="F19" s="37" t="s">
        <v>461</v>
      </c>
      <c r="G19" s="29" t="s">
        <v>145</v>
      </c>
      <c r="H19" s="38">
        <v>57.11</v>
      </c>
      <c r="I19" s="38">
        <v>59.387</v>
      </c>
      <c r="J19" s="38">
        <v>59.189</v>
      </c>
      <c r="K19" s="38">
        <v>68.412999999999997</v>
      </c>
      <c r="L19" s="38">
        <v>56.097999999999999</v>
      </c>
      <c r="M19" s="38">
        <v>58.06</v>
      </c>
      <c r="N19" s="38">
        <v>60.877000000000002</v>
      </c>
      <c r="O19" s="38">
        <v>61.241</v>
      </c>
      <c r="P19" s="38">
        <v>59.722999999999999</v>
      </c>
      <c r="Q19" s="38">
        <v>59.628999999999998</v>
      </c>
      <c r="R19" s="38">
        <v>61.758000000000003</v>
      </c>
      <c r="S19" s="38">
        <v>62.625999999999998</v>
      </c>
      <c r="T19" s="38">
        <v>53.858401399999998</v>
      </c>
      <c r="U19" s="38">
        <v>56.261735700000003</v>
      </c>
      <c r="V19" s="38">
        <v>57.450199400000002</v>
      </c>
      <c r="W19" s="38">
        <v>59.740850700000003</v>
      </c>
      <c r="X19" s="38">
        <v>58.621058599999998</v>
      </c>
      <c r="Y19" s="38">
        <v>60.807010699999999</v>
      </c>
      <c r="Z19" s="38">
        <v>58.683389900000002</v>
      </c>
      <c r="AA19" s="38">
        <v>58.805097799999999</v>
      </c>
      <c r="AB19" s="38">
        <v>55.681158199999999</v>
      </c>
      <c r="AC19" s="38">
        <v>58.511823200000002</v>
      </c>
      <c r="AD19" s="38">
        <v>60.3742369</v>
      </c>
      <c r="AE19" s="38">
        <v>61.831030300000002</v>
      </c>
      <c r="AF19" s="38">
        <v>66.385138699999999</v>
      </c>
      <c r="AG19" s="38">
        <v>69.806435300000004</v>
      </c>
      <c r="AH19" s="38">
        <v>68.077634200000006</v>
      </c>
      <c r="AI19" s="38">
        <v>72.460461373373903</v>
      </c>
      <c r="AJ19" s="38">
        <v>71.438650062595698</v>
      </c>
      <c r="AK19" s="38">
        <v>76.7546657076429</v>
      </c>
      <c r="AL19" s="38">
        <v>76.259470727743505</v>
      </c>
      <c r="AM19" s="38">
        <v>79.529378894738102</v>
      </c>
      <c r="AN19" s="38">
        <v>76.680580655194703</v>
      </c>
      <c r="AO19" s="38">
        <v>73.837003973468697</v>
      </c>
      <c r="AP19" s="38">
        <v>71.661755277870697</v>
      </c>
      <c r="AQ19" s="38">
        <v>77.440718443582199</v>
      </c>
      <c r="AR19" s="38">
        <v>71.313800720045407</v>
      </c>
      <c r="AS19" s="38">
        <v>71.314858238143799</v>
      </c>
      <c r="AT19" s="38">
        <v>73.1731352612303</v>
      </c>
      <c r="AU19" s="38">
        <v>73.663885865804005</v>
      </c>
      <c r="AV19" s="38">
        <v>68.183640459398305</v>
      </c>
      <c r="AW19" s="38">
        <v>74.865910701927604</v>
      </c>
      <c r="AX19" s="38">
        <v>72.9369043801467</v>
      </c>
      <c r="AY19" s="38">
        <v>74.927029027316607</v>
      </c>
      <c r="AZ19" s="38">
        <v>71.994313616323097</v>
      </c>
      <c r="BA19" s="38">
        <v>73.819278819312203</v>
      </c>
      <c r="BB19" s="38">
        <v>68.799147096102004</v>
      </c>
      <c r="BC19" s="38">
        <v>65.470702192017299</v>
      </c>
      <c r="BD19" s="38">
        <v>63.196540625024298</v>
      </c>
      <c r="BE19" s="38">
        <v>67.117786630171906</v>
      </c>
      <c r="BF19" s="38">
        <v>66.522590561651</v>
      </c>
      <c r="BG19" s="38">
        <v>69.374250320754598</v>
      </c>
      <c r="BH19" s="38">
        <v>66.392951284184704</v>
      </c>
      <c r="BI19" s="38">
        <v>73.630200804024796</v>
      </c>
      <c r="BJ19" s="38">
        <v>70.193515812228299</v>
      </c>
      <c r="BK19" s="38">
        <v>71.186960755192302</v>
      </c>
      <c r="BL19" s="38">
        <v>62.521346422711801</v>
      </c>
      <c r="BM19" s="38">
        <v>62.829799569216902</v>
      </c>
      <c r="BN19" s="38">
        <v>65.918343382347203</v>
      </c>
      <c r="BO19" s="38">
        <v>66.7981673366873</v>
      </c>
      <c r="BP19" s="38">
        <v>67.228670513129501</v>
      </c>
      <c r="BQ19" s="38">
        <v>65.265263749679207</v>
      </c>
      <c r="BR19" s="38">
        <v>63.788315311462398</v>
      </c>
      <c r="BS19" s="38">
        <v>65.874238656952002</v>
      </c>
      <c r="BT19" s="38">
        <v>59.581632730185099</v>
      </c>
      <c r="BU19" s="38">
        <v>60.158695473667002</v>
      </c>
      <c r="BV19" s="38">
        <v>61.745874621898402</v>
      </c>
      <c r="BW19" s="38">
        <v>65.375805494428604</v>
      </c>
      <c r="BX19" s="38">
        <v>61.255279534692001</v>
      </c>
      <c r="BY19" s="38">
        <v>62.384149001189698</v>
      </c>
      <c r="BZ19" s="38">
        <v>61.004212296758197</v>
      </c>
      <c r="CA19" s="38">
        <v>62.711476404127403</v>
      </c>
      <c r="CB19" s="38">
        <v>51.792695349253101</v>
      </c>
      <c r="CC19" s="38">
        <v>54.189933360808098</v>
      </c>
      <c r="CD19" s="38">
        <v>55.112960039812499</v>
      </c>
      <c r="CE19" s="38">
        <v>54.090713280405602</v>
      </c>
      <c r="CF19" s="38">
        <v>53.450821520493299</v>
      </c>
      <c r="CG19" s="38">
        <v>55.182081288927897</v>
      </c>
      <c r="CH19" s="38">
        <v>54.134942419694703</v>
      </c>
      <c r="CI19" s="38">
        <v>60.735721561705397</v>
      </c>
      <c r="CJ19" s="38">
        <v>56.983865073132002</v>
      </c>
      <c r="CK19" s="38">
        <v>63.245460836839001</v>
      </c>
      <c r="CL19" s="38">
        <v>64.101459530493102</v>
      </c>
      <c r="CM19" s="38">
        <v>66.162313476357497</v>
      </c>
      <c r="CN19" s="38">
        <v>61.634083186239799</v>
      </c>
      <c r="CO19" s="38">
        <v>64.123680429583402</v>
      </c>
      <c r="CP19" s="38">
        <v>63.183002500627801</v>
      </c>
      <c r="CQ19" s="38">
        <v>62.356259185244497</v>
      </c>
      <c r="CR19" s="38">
        <v>59.560803402719998</v>
      </c>
      <c r="CS19" s="38">
        <v>60.951019805136703</v>
      </c>
      <c r="CT19" s="38">
        <v>58.639953966859302</v>
      </c>
      <c r="CU19" s="38">
        <v>63.004393365629099</v>
      </c>
      <c r="CV19" s="38">
        <v>60.673172476536301</v>
      </c>
      <c r="CW19" s="38">
        <v>63.694746930960399</v>
      </c>
      <c r="CX19" s="38">
        <v>66.200980277805897</v>
      </c>
      <c r="CY19" s="38">
        <v>70.144180026356295</v>
      </c>
      <c r="CZ19" s="38">
        <v>64.971698736025004</v>
      </c>
      <c r="DA19" s="38">
        <v>68.990682222672504</v>
      </c>
      <c r="DB19" s="38">
        <v>67.942396367114299</v>
      </c>
      <c r="DC19" s="38">
        <v>69.951027581005107</v>
      </c>
      <c r="DD19" s="38">
        <v>66.321438846683193</v>
      </c>
      <c r="DE19" s="38">
        <v>68.311905632061496</v>
      </c>
      <c r="DF19" s="38">
        <v>70.166403583120101</v>
      </c>
      <c r="DG19" s="38">
        <v>72.572443877669997</v>
      </c>
      <c r="DH19" s="38">
        <v>69.297070581468205</v>
      </c>
      <c r="DI19" s="38">
        <v>73.554249651940907</v>
      </c>
      <c r="DJ19" s="38">
        <v>72.991116080666004</v>
      </c>
      <c r="DK19" s="38">
        <v>74.924134750525894</v>
      </c>
      <c r="DL19" s="38">
        <v>68.925220780141601</v>
      </c>
      <c r="DM19" s="38">
        <v>73.522112506358496</v>
      </c>
      <c r="DN19" s="38">
        <v>72.431025984271102</v>
      </c>
      <c r="DO19" s="38">
        <v>77.143637665180606</v>
      </c>
      <c r="DP19" s="38">
        <v>72.497120347025799</v>
      </c>
      <c r="DQ19" s="38">
        <v>80.301351352523298</v>
      </c>
      <c r="DR19" s="38">
        <v>80.162660964274195</v>
      </c>
      <c r="DS19" s="38">
        <v>80.067173300689404</v>
      </c>
      <c r="DT19" s="53">
        <v>79.0712515881321</v>
      </c>
      <c r="DU19" s="53">
        <v>82.764415822247997</v>
      </c>
      <c r="DV19" s="53">
        <v>77.271272831893498</v>
      </c>
      <c r="DW19" s="53">
        <v>87.197475953127096</v>
      </c>
      <c r="DX19" s="53">
        <v>77.538741254169807</v>
      </c>
      <c r="DY19" s="53">
        <v>86.532225076475697</v>
      </c>
      <c r="DZ19" s="53">
        <v>80.830245017612299</v>
      </c>
      <c r="EA19" s="53">
        <v>83.050348747696404</v>
      </c>
      <c r="EB19" s="53">
        <v>73.572679486481604</v>
      </c>
      <c r="EC19" s="59">
        <v>80.506265794732599</v>
      </c>
      <c r="ED19" s="59">
        <v>75.130137436186402</v>
      </c>
      <c r="EE19" s="59">
        <v>78.368119717269394</v>
      </c>
      <c r="EF19" s="59">
        <v>72.286448994191403</v>
      </c>
      <c r="EG19" s="59">
        <v>78.900390229987295</v>
      </c>
      <c r="EH19" s="59">
        <v>74.429150175345796</v>
      </c>
      <c r="EI19" s="59">
        <v>77.170734741802306</v>
      </c>
      <c r="EJ19" s="59">
        <v>71.3550072704369</v>
      </c>
      <c r="EK19" s="59">
        <v>77.685203300078499</v>
      </c>
      <c r="EL19" s="59">
        <v>72.386865003149197</v>
      </c>
      <c r="EM19" s="59">
        <v>74.6418046235313</v>
      </c>
      <c r="EN19" s="59">
        <v>68.558618383707994</v>
      </c>
      <c r="EO19" s="59">
        <v>73.071545764873306</v>
      </c>
      <c r="EP19" s="59">
        <v>70.3378614806809</v>
      </c>
      <c r="EQ19" s="59">
        <v>72.039065962691396</v>
      </c>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row>
    <row r="20" spans="6:456" ht="20.100000000000001" customHeight="1">
      <c r="F20" s="37" t="s">
        <v>148</v>
      </c>
      <c r="G20" s="29" t="s">
        <v>145</v>
      </c>
      <c r="H20" s="38">
        <v>57.826000000000001</v>
      </c>
      <c r="I20" s="38">
        <v>61.55</v>
      </c>
      <c r="J20" s="38">
        <v>58.289000000000001</v>
      </c>
      <c r="K20" s="38">
        <v>71.787999999999997</v>
      </c>
      <c r="L20" s="38">
        <v>57.304000000000002</v>
      </c>
      <c r="M20" s="38">
        <v>67.936999999999998</v>
      </c>
      <c r="N20" s="38">
        <v>66.567999999999998</v>
      </c>
      <c r="O20" s="38">
        <v>69.831000000000003</v>
      </c>
      <c r="P20" s="38">
        <v>73.072999999999993</v>
      </c>
      <c r="Q20" s="38">
        <v>72.363</v>
      </c>
      <c r="R20" s="38">
        <v>75.608000000000004</v>
      </c>
      <c r="S20" s="38">
        <v>69.504999999999995</v>
      </c>
      <c r="T20" s="38">
        <v>69.676000000000002</v>
      </c>
      <c r="U20" s="38">
        <v>73.399000000000001</v>
      </c>
      <c r="V20" s="38">
        <v>80.212000000000003</v>
      </c>
      <c r="W20" s="38">
        <v>73.549000000000007</v>
      </c>
      <c r="X20" s="38">
        <v>74.878</v>
      </c>
      <c r="Y20" s="38">
        <v>78.697000000000003</v>
      </c>
      <c r="Z20" s="38">
        <v>77.846000000000004</v>
      </c>
      <c r="AA20" s="38">
        <v>71.191000000000003</v>
      </c>
      <c r="AB20" s="38">
        <v>73.994</v>
      </c>
      <c r="AC20" s="38">
        <v>73.593000000000004</v>
      </c>
      <c r="AD20" s="38">
        <v>75.094999999999999</v>
      </c>
      <c r="AE20" s="38">
        <v>75.069000000000003</v>
      </c>
      <c r="AF20" s="38">
        <v>84.600999999999999</v>
      </c>
      <c r="AG20" s="38">
        <v>83.186000000000007</v>
      </c>
      <c r="AH20" s="38">
        <v>80.635000000000005</v>
      </c>
      <c r="AI20" s="38">
        <v>80.789000000000001</v>
      </c>
      <c r="AJ20" s="38">
        <v>84.936000000000007</v>
      </c>
      <c r="AK20" s="38">
        <v>80.120999999999995</v>
      </c>
      <c r="AL20" s="38">
        <v>85.099000000000004</v>
      </c>
      <c r="AM20" s="38">
        <v>91.582999999999998</v>
      </c>
      <c r="AN20" s="38">
        <v>82.683999999999997</v>
      </c>
      <c r="AO20" s="38">
        <v>88.847999999999999</v>
      </c>
      <c r="AP20" s="38">
        <v>130.75200000000001</v>
      </c>
      <c r="AQ20" s="38">
        <v>105.907</v>
      </c>
      <c r="AR20" s="38">
        <v>96.332999999999998</v>
      </c>
      <c r="AS20" s="38">
        <v>85.757999999999996</v>
      </c>
      <c r="AT20" s="38">
        <v>78.334000000000003</v>
      </c>
      <c r="AU20" s="38">
        <v>115.354</v>
      </c>
      <c r="AV20" s="38">
        <v>88.48</v>
      </c>
      <c r="AW20" s="38">
        <v>100.798</v>
      </c>
      <c r="AX20" s="38">
        <v>78.338999999999999</v>
      </c>
      <c r="AY20" s="38">
        <v>81.650000000000006</v>
      </c>
      <c r="AZ20" s="38">
        <v>92.111999999999995</v>
      </c>
      <c r="BA20" s="38">
        <v>108.467</v>
      </c>
      <c r="BB20" s="38">
        <v>84.674999999999997</v>
      </c>
      <c r="BC20" s="38">
        <v>87.828446999999997</v>
      </c>
      <c r="BD20" s="38">
        <v>85.957299000000006</v>
      </c>
      <c r="BE20" s="38">
        <v>87.650710000000004</v>
      </c>
      <c r="BF20" s="38">
        <v>83.752774000000002</v>
      </c>
      <c r="BG20" s="38">
        <v>91.935282000000001</v>
      </c>
      <c r="BH20" s="38">
        <v>114.207579</v>
      </c>
      <c r="BI20" s="38">
        <v>96.245322999999999</v>
      </c>
      <c r="BJ20" s="38">
        <v>100.963544</v>
      </c>
      <c r="BK20" s="38">
        <v>99.910495999999995</v>
      </c>
      <c r="BL20" s="38">
        <v>102.890047</v>
      </c>
      <c r="BM20" s="38">
        <v>92.771456000000001</v>
      </c>
      <c r="BN20" s="38">
        <v>87.574467999999996</v>
      </c>
      <c r="BO20" s="38">
        <v>87.011105999999998</v>
      </c>
      <c r="BP20" s="38">
        <v>86.631941999999995</v>
      </c>
      <c r="BQ20" s="38">
        <v>84.179608999999999</v>
      </c>
      <c r="BR20" s="38">
        <v>82.057665999999998</v>
      </c>
      <c r="BS20" s="38">
        <v>88.216164000000006</v>
      </c>
      <c r="BT20" s="38">
        <v>99.462080999999998</v>
      </c>
      <c r="BU20" s="38">
        <v>110.429654</v>
      </c>
      <c r="BV20" s="38">
        <v>82.811193000000003</v>
      </c>
      <c r="BW20" s="38">
        <v>86.646114999999995</v>
      </c>
      <c r="BX20" s="38">
        <v>91.777422000000001</v>
      </c>
      <c r="BY20" s="38">
        <v>99.163931000000005</v>
      </c>
      <c r="BZ20" s="38">
        <v>84.076031</v>
      </c>
      <c r="CA20" s="38">
        <v>99.837980000000002</v>
      </c>
      <c r="CB20" s="38">
        <v>98.580912999999995</v>
      </c>
      <c r="CC20" s="38">
        <v>81.070875999999998</v>
      </c>
      <c r="CD20" s="38">
        <v>92.403764699999996</v>
      </c>
      <c r="CE20" s="38">
        <v>88.843014100000005</v>
      </c>
      <c r="CF20" s="38">
        <v>129.16733689424601</v>
      </c>
      <c r="CG20" s="38">
        <v>75.894294130637604</v>
      </c>
      <c r="CH20" s="38">
        <v>86.849955684027606</v>
      </c>
      <c r="CI20" s="38">
        <v>87.353667892050098</v>
      </c>
      <c r="CJ20" s="38">
        <v>77.261580150145306</v>
      </c>
      <c r="CK20" s="38">
        <v>104.296943138179</v>
      </c>
      <c r="CL20" s="38">
        <v>78.603283210587804</v>
      </c>
      <c r="CM20" s="38">
        <v>90.202048709207105</v>
      </c>
      <c r="CN20" s="38">
        <v>77.5739729644162</v>
      </c>
      <c r="CO20" s="38">
        <v>74.687495371391194</v>
      </c>
      <c r="CP20" s="38">
        <v>80.620094736460601</v>
      </c>
      <c r="CQ20" s="38">
        <v>86.307271723560504</v>
      </c>
      <c r="CR20" s="38">
        <v>77.450687910227899</v>
      </c>
      <c r="CS20" s="38">
        <v>77.073005160397997</v>
      </c>
      <c r="CT20" s="38">
        <v>78.4090718155894</v>
      </c>
      <c r="CU20" s="38">
        <v>75.546377910672405</v>
      </c>
      <c r="CV20" s="38">
        <v>71.691283260335894</v>
      </c>
      <c r="CW20" s="38">
        <v>76.232865372189096</v>
      </c>
      <c r="CX20" s="38">
        <v>77.296991969080594</v>
      </c>
      <c r="CY20" s="38">
        <v>81.323724396614494</v>
      </c>
      <c r="CZ20" s="38">
        <v>75.866556540784799</v>
      </c>
      <c r="DA20" s="38">
        <v>74.368145347689094</v>
      </c>
      <c r="DB20" s="38">
        <v>74.739439969556003</v>
      </c>
      <c r="DC20" s="38">
        <v>78.525939685442594</v>
      </c>
      <c r="DD20" s="38">
        <v>71.317863133546297</v>
      </c>
      <c r="DE20" s="38">
        <v>75.810409614038704</v>
      </c>
      <c r="DF20" s="38">
        <v>76.374837837127203</v>
      </c>
      <c r="DG20" s="38">
        <v>78.768271534764295</v>
      </c>
      <c r="DH20" s="38">
        <v>84.234091000000006</v>
      </c>
      <c r="DI20" s="38">
        <v>86.687821999999997</v>
      </c>
      <c r="DJ20" s="38">
        <v>89.185367999999997</v>
      </c>
      <c r="DK20" s="38">
        <v>84.145224999999996</v>
      </c>
      <c r="DL20" s="38">
        <v>83.760461000000006</v>
      </c>
      <c r="DM20" s="38">
        <v>80.014084999999994</v>
      </c>
      <c r="DN20" s="38">
        <v>80.347571000000002</v>
      </c>
      <c r="DO20" s="38">
        <v>83.487351000000004</v>
      </c>
      <c r="DP20" s="38">
        <v>87.309442000000004</v>
      </c>
      <c r="DQ20" s="38">
        <v>92.765941999999995</v>
      </c>
      <c r="DR20" s="38">
        <v>85.859426999999997</v>
      </c>
      <c r="DS20" s="38">
        <v>76.771431000000007</v>
      </c>
      <c r="DT20" s="53">
        <v>79.514539999999997</v>
      </c>
      <c r="DU20" s="53">
        <v>75.371050999999994</v>
      </c>
      <c r="DV20" s="38">
        <v>90.470446999999993</v>
      </c>
      <c r="DW20" s="53">
        <v>78.352406999999999</v>
      </c>
      <c r="DX20" s="53">
        <v>78.120802999999995</v>
      </c>
      <c r="DY20" s="53">
        <v>81.103988000000001</v>
      </c>
      <c r="DZ20" s="38">
        <v>75.498591000000005</v>
      </c>
      <c r="EA20" s="53">
        <v>69.190427999999997</v>
      </c>
      <c r="EB20" s="53">
        <v>64.707628999999997</v>
      </c>
      <c r="EC20" s="53">
        <v>69.008656000000002</v>
      </c>
      <c r="ED20" s="53">
        <v>64.470512999999997</v>
      </c>
      <c r="EE20" s="53">
        <v>69.244687999999996</v>
      </c>
      <c r="EF20" s="53">
        <v>64.965665000000001</v>
      </c>
      <c r="EG20" s="53">
        <v>68.026567</v>
      </c>
      <c r="EH20" s="53">
        <v>64.362533999999997</v>
      </c>
      <c r="EI20" s="53">
        <v>60.65699</v>
      </c>
      <c r="EJ20" s="53">
        <v>61.998576</v>
      </c>
      <c r="EK20" s="53">
        <v>64.392386999999999</v>
      </c>
      <c r="EL20" s="53">
        <v>61.499710999999998</v>
      </c>
      <c r="EM20" s="53" t="s">
        <v>156</v>
      </c>
      <c r="EN20" s="53" t="s">
        <v>156</v>
      </c>
      <c r="EO20" s="53" t="s">
        <v>156</v>
      </c>
      <c r="EP20" s="53" t="s">
        <v>156</v>
      </c>
      <c r="EQ20" s="53" t="s">
        <v>156</v>
      </c>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row>
    <row r="21" spans="6:456" ht="28.15" customHeight="1">
      <c r="F21" s="28" t="s">
        <v>292</v>
      </c>
      <c r="G21" s="29" t="s">
        <v>141</v>
      </c>
      <c r="H21" s="38">
        <v>27451.077000000001</v>
      </c>
      <c r="I21" s="38">
        <v>27333.725999999999</v>
      </c>
      <c r="J21" s="38">
        <v>28364.002</v>
      </c>
      <c r="K21" s="38">
        <v>27358.672999999999</v>
      </c>
      <c r="L21" s="38">
        <v>27069.245999999999</v>
      </c>
      <c r="M21" s="38">
        <v>28622.542000000001</v>
      </c>
      <c r="N21" s="38">
        <v>29973.778999999999</v>
      </c>
      <c r="O21" s="38">
        <v>32006.263999999999</v>
      </c>
      <c r="P21" s="38">
        <v>26001.897000000001</v>
      </c>
      <c r="Q21" s="38">
        <v>27319.864000000001</v>
      </c>
      <c r="R21" s="38">
        <v>29569.32</v>
      </c>
      <c r="S21" s="38">
        <v>29223.77</v>
      </c>
      <c r="T21" s="38">
        <v>27902.067999999999</v>
      </c>
      <c r="U21" s="38">
        <v>29281.238000000001</v>
      </c>
      <c r="V21" s="38">
        <v>33222.839</v>
      </c>
      <c r="W21" s="38">
        <v>30285.807000000001</v>
      </c>
      <c r="X21" s="38">
        <v>28315.47</v>
      </c>
      <c r="Y21" s="38">
        <v>32481.696</v>
      </c>
      <c r="Z21" s="38">
        <v>33959.847999999998</v>
      </c>
      <c r="AA21" s="38">
        <v>34009.071000000004</v>
      </c>
      <c r="AB21" s="38">
        <v>33275.521000000001</v>
      </c>
      <c r="AC21" s="38">
        <v>35747.49</v>
      </c>
      <c r="AD21" s="38">
        <v>37745.964</v>
      </c>
      <c r="AE21" s="38">
        <v>36194.783000000003</v>
      </c>
      <c r="AF21" s="38">
        <v>36949.614500000003</v>
      </c>
      <c r="AG21" s="38">
        <v>36970.205600000001</v>
      </c>
      <c r="AH21" s="38">
        <v>39789.6564</v>
      </c>
      <c r="AI21" s="38">
        <v>38428.129399999998</v>
      </c>
      <c r="AJ21" s="38">
        <v>36491.258099999999</v>
      </c>
      <c r="AK21" s="38">
        <v>38635.511500000001</v>
      </c>
      <c r="AL21" s="38">
        <v>39464.189700000003</v>
      </c>
      <c r="AM21" s="38">
        <v>41695.496200000001</v>
      </c>
      <c r="AN21" s="38">
        <v>40272.7232</v>
      </c>
      <c r="AO21" s="38">
        <v>39713.304199999999</v>
      </c>
      <c r="AP21" s="38">
        <v>39739.442300000002</v>
      </c>
      <c r="AQ21" s="38">
        <v>41005.242700000003</v>
      </c>
      <c r="AR21" s="38">
        <v>36602.104800000001</v>
      </c>
      <c r="AS21" s="38">
        <v>36130.888400000003</v>
      </c>
      <c r="AT21" s="38">
        <v>40829.074000000001</v>
      </c>
      <c r="AU21" s="38">
        <v>37996.372732999997</v>
      </c>
      <c r="AV21" s="38">
        <v>38136.044541785399</v>
      </c>
      <c r="AW21" s="38">
        <v>42178.853209658701</v>
      </c>
      <c r="AX21" s="38">
        <v>45066.111337863797</v>
      </c>
      <c r="AY21" s="38">
        <v>44431.510377819402</v>
      </c>
      <c r="AZ21" s="38">
        <v>40482.323961988797</v>
      </c>
      <c r="BA21" s="38">
        <v>44075.074983007296</v>
      </c>
      <c r="BB21" s="38">
        <v>48123.453547595498</v>
      </c>
      <c r="BC21" s="38">
        <v>47952.855523301398</v>
      </c>
      <c r="BD21" s="38">
        <v>45081.8625594818</v>
      </c>
      <c r="BE21" s="38">
        <v>43418.203251481798</v>
      </c>
      <c r="BF21" s="38">
        <v>49559.689917128802</v>
      </c>
      <c r="BG21" s="38">
        <v>48528.832872246501</v>
      </c>
      <c r="BH21" s="38">
        <v>47720.247889746599</v>
      </c>
      <c r="BI21" s="38">
        <v>52710.107888511302</v>
      </c>
      <c r="BJ21" s="38">
        <v>53889.615373393703</v>
      </c>
      <c r="BK21" s="38">
        <v>57966.447672276103</v>
      </c>
      <c r="BL21" s="38">
        <v>52525.196432571203</v>
      </c>
      <c r="BM21" s="38">
        <v>57642.414572335903</v>
      </c>
      <c r="BN21" s="38">
        <v>60455.403428983002</v>
      </c>
      <c r="BO21" s="38">
        <v>62577.790550218298</v>
      </c>
      <c r="BP21" s="38">
        <v>61298.442241748096</v>
      </c>
      <c r="BQ21" s="38">
        <v>66778.377359395206</v>
      </c>
      <c r="BR21" s="38">
        <v>65992.512065277595</v>
      </c>
      <c r="BS21" s="38">
        <v>67027.834947630501</v>
      </c>
      <c r="BT21" s="38">
        <v>60400.275981772102</v>
      </c>
      <c r="BU21" s="38">
        <v>69645.990740280293</v>
      </c>
      <c r="BV21" s="38">
        <v>71840.241716864199</v>
      </c>
      <c r="BW21" s="38">
        <v>72281.822471893</v>
      </c>
      <c r="BX21" s="38">
        <v>67140.931790257702</v>
      </c>
      <c r="BY21" s="38">
        <v>75627.6596522779</v>
      </c>
      <c r="BZ21" s="38">
        <v>74038.8182121344</v>
      </c>
      <c r="CA21" s="38">
        <v>81567.079931499393</v>
      </c>
      <c r="CB21" s="38">
        <v>79694.778234315498</v>
      </c>
      <c r="CC21" s="38">
        <v>88701.881164945094</v>
      </c>
      <c r="CD21" s="38">
        <v>92722.405264216606</v>
      </c>
      <c r="CE21" s="38">
        <v>79285.833888876907</v>
      </c>
      <c r="CF21" s="38">
        <v>79738.175996411795</v>
      </c>
      <c r="CG21" s="38">
        <v>97805.337977275296</v>
      </c>
      <c r="CH21" s="38">
        <v>105698.928703232</v>
      </c>
      <c r="CI21" s="38">
        <v>107257.37783832601</v>
      </c>
      <c r="CJ21" s="38">
        <v>103198.475251759</v>
      </c>
      <c r="CK21" s="38">
        <v>105681.0571183</v>
      </c>
      <c r="CL21" s="38">
        <v>108705.32116426701</v>
      </c>
      <c r="CM21" s="38">
        <v>115090.326808285</v>
      </c>
      <c r="CN21" s="38">
        <v>103019.02475437699</v>
      </c>
      <c r="CO21" s="38">
        <v>119131.350359466</v>
      </c>
      <c r="CP21" s="38">
        <v>124703.901950637</v>
      </c>
      <c r="CQ21" s="38">
        <v>130322.741911384</v>
      </c>
      <c r="CR21" s="38">
        <v>118949.027732413</v>
      </c>
      <c r="CS21" s="38">
        <v>129526.094565728</v>
      </c>
      <c r="CT21" s="38">
        <v>132712.298186778</v>
      </c>
      <c r="CU21" s="38">
        <v>138168.907422663</v>
      </c>
      <c r="CV21" s="38">
        <v>133781.108010764</v>
      </c>
      <c r="CW21" s="38">
        <v>150790.356399913</v>
      </c>
      <c r="CX21" s="38">
        <v>158813.675318038</v>
      </c>
      <c r="CY21" s="38">
        <v>166344.55782385601</v>
      </c>
      <c r="CZ21" s="38">
        <v>162215.48428835499</v>
      </c>
      <c r="DA21" s="38">
        <v>192803.432858541</v>
      </c>
      <c r="DB21" s="38">
        <v>192937.86136783799</v>
      </c>
      <c r="DC21" s="38">
        <v>191725.46515167999</v>
      </c>
      <c r="DD21" s="38">
        <v>192456.81439599901</v>
      </c>
      <c r="DE21" s="38">
        <v>199135.22391359499</v>
      </c>
      <c r="DF21" s="38">
        <v>209933.52599197099</v>
      </c>
      <c r="DG21" s="38">
        <v>208356.19850881401</v>
      </c>
      <c r="DH21" s="38">
        <v>206670.621828809</v>
      </c>
      <c r="DI21" s="38">
        <v>211001.31365125399</v>
      </c>
      <c r="DJ21" s="38">
        <v>218336.35794479199</v>
      </c>
      <c r="DK21" s="38">
        <v>222017.34067228599</v>
      </c>
      <c r="DL21" s="38">
        <v>207123.71884170399</v>
      </c>
      <c r="DM21" s="38">
        <v>225234.920356594</v>
      </c>
      <c r="DN21" s="38">
        <v>222763.10067068899</v>
      </c>
      <c r="DO21" s="38">
        <v>229745.71518234699</v>
      </c>
      <c r="DP21" s="38">
        <v>216527.21833206501</v>
      </c>
      <c r="DQ21" s="38">
        <v>230741.49356625701</v>
      </c>
      <c r="DR21" s="38">
        <v>226178.741412123</v>
      </c>
      <c r="DS21" s="38">
        <v>230403.040238716</v>
      </c>
      <c r="DT21" s="53">
        <v>218328.29851382499</v>
      </c>
      <c r="DU21" s="53">
        <v>241632.22709234801</v>
      </c>
      <c r="DV21" s="53">
        <v>231207.81360916499</v>
      </c>
      <c r="DW21" s="53">
        <v>225877.24003230999</v>
      </c>
      <c r="DX21" s="53">
        <v>218718.71757109501</v>
      </c>
      <c r="DY21" s="53">
        <v>235334.67958757901</v>
      </c>
      <c r="DZ21" s="53">
        <v>229897.43130296801</v>
      </c>
      <c r="EA21" s="53">
        <v>234112.39419847701</v>
      </c>
      <c r="EB21" s="53">
        <v>219084.170123088</v>
      </c>
      <c r="EC21" s="59">
        <v>229304.68502028799</v>
      </c>
      <c r="ED21" s="59">
        <v>233090.789866626</v>
      </c>
      <c r="EE21" s="59">
        <v>240678.86698760101</v>
      </c>
      <c r="EF21" s="59">
        <v>219879.67548618201</v>
      </c>
      <c r="EG21" s="59">
        <v>235310.975485439</v>
      </c>
      <c r="EH21" s="59">
        <v>240492.63941896599</v>
      </c>
      <c r="EI21" s="59">
        <v>249283.10778391699</v>
      </c>
      <c r="EJ21" s="59">
        <v>227205.237346879</v>
      </c>
      <c r="EK21" s="59">
        <v>239547.42658824401</v>
      </c>
      <c r="EL21" s="59">
        <v>237225.359746923</v>
      </c>
      <c r="EM21" s="59">
        <v>248532.07353402799</v>
      </c>
      <c r="EN21" s="59">
        <v>224919.467971098</v>
      </c>
      <c r="EO21" s="59">
        <v>247548.70564970901</v>
      </c>
      <c r="EP21" s="59">
        <v>240225.047714082</v>
      </c>
      <c r="EQ21" s="59">
        <v>241183.09454477599</v>
      </c>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row>
    <row r="22" spans="6:456" ht="28.15" customHeight="1">
      <c r="F22" s="28" t="s">
        <v>160</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Q22" s="38"/>
      <c r="DR22" s="38"/>
      <c r="DS22" s="38"/>
      <c r="DT22" s="53"/>
      <c r="DU22" s="53"/>
      <c r="DW22" s="53"/>
      <c r="DX22" s="53"/>
      <c r="DY22" s="53"/>
      <c r="EA22" s="53"/>
      <c r="EB22" s="53"/>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row>
    <row r="23" spans="6:456" ht="20.100000000000001" customHeight="1">
      <c r="F23" s="37" t="s">
        <v>461</v>
      </c>
      <c r="G23" s="29" t="s">
        <v>141</v>
      </c>
      <c r="H23" s="38">
        <v>135.845</v>
      </c>
      <c r="I23" s="38">
        <v>130.59700000000001</v>
      </c>
      <c r="J23" s="38">
        <v>161.316</v>
      </c>
      <c r="K23" s="38">
        <v>150.547</v>
      </c>
      <c r="L23" s="38">
        <v>137.85900000000001</v>
      </c>
      <c r="M23" s="38">
        <v>144.61000000000001</v>
      </c>
      <c r="N23" s="38">
        <v>164.148</v>
      </c>
      <c r="O23" s="38">
        <v>129.804</v>
      </c>
      <c r="P23" s="38">
        <v>131.0216015</v>
      </c>
      <c r="Q23" s="38">
        <v>150.01294799999999</v>
      </c>
      <c r="R23" s="38">
        <v>166.586298</v>
      </c>
      <c r="S23" s="38">
        <v>138.345787</v>
      </c>
      <c r="T23" s="38">
        <v>130.05672300000001</v>
      </c>
      <c r="U23" s="38">
        <v>130.12745000000001</v>
      </c>
      <c r="V23" s="38">
        <v>152.42352500000001</v>
      </c>
      <c r="W23" s="38">
        <v>127.74279799999999</v>
      </c>
      <c r="X23" s="38">
        <v>117.63164399999999</v>
      </c>
      <c r="Y23" s="38">
        <v>138.51442700000001</v>
      </c>
      <c r="Z23" s="38">
        <v>147.988</v>
      </c>
      <c r="AA23" s="38">
        <v>107.82865</v>
      </c>
      <c r="AB23" s="38">
        <v>105.2201</v>
      </c>
      <c r="AC23" s="38">
        <v>95.884</v>
      </c>
      <c r="AD23" s="38">
        <v>129.98183169999999</v>
      </c>
      <c r="AE23" s="38">
        <v>133.9177171</v>
      </c>
      <c r="AF23" s="38">
        <v>131.1102214</v>
      </c>
      <c r="AG23" s="38">
        <v>121.9096842</v>
      </c>
      <c r="AH23" s="38">
        <v>136.68112300000001</v>
      </c>
      <c r="AI23" s="38">
        <v>137.35118700000001</v>
      </c>
      <c r="AJ23" s="38">
        <v>120.594075</v>
      </c>
      <c r="AK23" s="38">
        <v>124.93200299999999</v>
      </c>
      <c r="AL23" s="38">
        <v>132.50753700000001</v>
      </c>
      <c r="AM23" s="38">
        <v>151.859095</v>
      </c>
      <c r="AN23" s="38">
        <v>141.42085710000001</v>
      </c>
      <c r="AO23" s="38">
        <v>148.86642850000001</v>
      </c>
      <c r="AP23" s="38">
        <v>175.398</v>
      </c>
      <c r="AQ23" s="38">
        <v>154.001</v>
      </c>
      <c r="AR23" s="38">
        <v>160.006</v>
      </c>
      <c r="AS23" s="38">
        <v>171.84399999999999</v>
      </c>
      <c r="AT23" s="38">
        <v>172.63399999999999</v>
      </c>
      <c r="AU23" s="38">
        <v>172.36500000000001</v>
      </c>
      <c r="AV23" s="38">
        <v>172.98079999999999</v>
      </c>
      <c r="AW23" s="38">
        <v>171.54949999999999</v>
      </c>
      <c r="AX23" s="38">
        <v>181.96</v>
      </c>
      <c r="AY23" s="38">
        <v>172.86199999999999</v>
      </c>
      <c r="AZ23" s="38">
        <v>172.6567</v>
      </c>
      <c r="BA23" s="38">
        <v>196.31899999999999</v>
      </c>
      <c r="BB23" s="38">
        <v>196.42500000000001</v>
      </c>
      <c r="BC23" s="38">
        <v>193.70365000000001</v>
      </c>
      <c r="BD23" s="38">
        <v>183.98500000000001</v>
      </c>
      <c r="BE23" s="38">
        <v>170.381</v>
      </c>
      <c r="BF23" s="38">
        <v>172.90799999999999</v>
      </c>
      <c r="BG23" s="38">
        <v>166.578</v>
      </c>
      <c r="BH23" s="38">
        <v>171.905</v>
      </c>
      <c r="BI23" s="38">
        <v>184.09100000000001</v>
      </c>
      <c r="BJ23" s="38">
        <v>169.601</v>
      </c>
      <c r="BK23" s="38">
        <v>162.13900000000001</v>
      </c>
      <c r="BL23" s="38">
        <v>169.791</v>
      </c>
      <c r="BM23" s="38">
        <v>176.07900000000001</v>
      </c>
      <c r="BN23" s="38">
        <v>163.983</v>
      </c>
      <c r="BO23" s="38">
        <v>163.73400000000001</v>
      </c>
      <c r="BP23" s="38">
        <v>180.846</v>
      </c>
      <c r="BQ23" s="38">
        <v>173.84399999999999</v>
      </c>
      <c r="BR23" s="38">
        <v>210.721</v>
      </c>
      <c r="BS23" s="38">
        <v>200.804</v>
      </c>
      <c r="BT23" s="38">
        <v>180.011</v>
      </c>
      <c r="BU23" s="38">
        <v>168.934</v>
      </c>
      <c r="BV23" s="38">
        <v>167.47499999999999</v>
      </c>
      <c r="BW23" s="38">
        <v>151.60300000000001</v>
      </c>
      <c r="BX23" s="38">
        <v>165.98</v>
      </c>
      <c r="BY23" s="38">
        <v>156.874</v>
      </c>
      <c r="BZ23" s="38">
        <v>158.15700000000001</v>
      </c>
      <c r="CA23" s="38">
        <v>159.637</v>
      </c>
      <c r="CB23" s="38">
        <v>169.12700000000001</v>
      </c>
      <c r="CC23" s="38">
        <v>153.851</v>
      </c>
      <c r="CD23" s="38">
        <v>160.58199999999999</v>
      </c>
      <c r="CE23" s="38">
        <v>166.26400000000001</v>
      </c>
      <c r="CF23" s="38">
        <v>119.397611506529</v>
      </c>
      <c r="CG23" s="38">
        <v>149.87299999999999</v>
      </c>
      <c r="CH23" s="38">
        <v>150.54942786000001</v>
      </c>
      <c r="CI23" s="38">
        <v>147.18700000000001</v>
      </c>
      <c r="CJ23" s="38">
        <v>147.15700000000001</v>
      </c>
      <c r="CK23" s="38">
        <v>172.076944658842</v>
      </c>
      <c r="CL23" s="38">
        <v>185.572285035151</v>
      </c>
      <c r="CM23" s="38">
        <v>206.56017221188199</v>
      </c>
      <c r="CN23" s="38">
        <v>140.03670150535501</v>
      </c>
      <c r="CO23" s="38">
        <v>164.345</v>
      </c>
      <c r="CP23" s="38">
        <v>156.91</v>
      </c>
      <c r="CQ23" s="38">
        <v>160.19499999999999</v>
      </c>
      <c r="CR23" s="38">
        <v>144.87173263044201</v>
      </c>
      <c r="CS23" s="38">
        <v>170.84732</v>
      </c>
      <c r="CT23" s="38">
        <v>158.05799999999999</v>
      </c>
      <c r="CU23" s="38">
        <v>146.821</v>
      </c>
      <c r="CV23" s="38">
        <v>146.375522507466</v>
      </c>
      <c r="CW23" s="38">
        <v>187.72905141944699</v>
      </c>
      <c r="CX23" s="38">
        <v>191.00953646178701</v>
      </c>
      <c r="CY23" s="38">
        <v>186.09583424667201</v>
      </c>
      <c r="CZ23" s="38">
        <v>176.353281067751</v>
      </c>
      <c r="DA23" s="38">
        <v>184.33</v>
      </c>
      <c r="DB23" s="38">
        <v>172.676314149766</v>
      </c>
      <c r="DC23" s="38">
        <v>194.59427684325399</v>
      </c>
      <c r="DD23" s="38">
        <v>160.85036972626401</v>
      </c>
      <c r="DE23" s="38">
        <v>171.68199999999999</v>
      </c>
      <c r="DF23" s="38">
        <v>180.03299999999999</v>
      </c>
      <c r="DG23" s="38">
        <v>140.923</v>
      </c>
      <c r="DH23" s="38">
        <v>112.416</v>
      </c>
      <c r="DI23" s="38">
        <v>108.343</v>
      </c>
      <c r="DJ23" s="38">
        <v>109.444</v>
      </c>
      <c r="DK23" s="38">
        <v>111.13500000000001</v>
      </c>
      <c r="DL23" s="38">
        <v>96.593999999999994</v>
      </c>
      <c r="DM23" s="38">
        <v>92.266000000000005</v>
      </c>
      <c r="DN23" s="38">
        <v>102.296972256704</v>
      </c>
      <c r="DO23" s="38">
        <v>104.033</v>
      </c>
      <c r="DP23" s="38">
        <v>94.27</v>
      </c>
      <c r="DQ23" s="38">
        <v>105.254</v>
      </c>
      <c r="DR23" s="38">
        <v>124.384</v>
      </c>
      <c r="DS23" s="38">
        <v>122.663</v>
      </c>
      <c r="DT23" s="53">
        <v>122.578</v>
      </c>
      <c r="DU23" s="53">
        <v>126.911</v>
      </c>
      <c r="DV23" s="53">
        <v>125.384384</v>
      </c>
      <c r="DW23" s="53">
        <v>126.11191934999999</v>
      </c>
      <c r="DX23" s="53">
        <v>116.43386975</v>
      </c>
      <c r="DY23" s="53">
        <v>122.608836</v>
      </c>
      <c r="DZ23" s="53">
        <v>123.002714261047</v>
      </c>
      <c r="EA23" s="53">
        <v>132.22519759716801</v>
      </c>
      <c r="EB23" s="53">
        <v>121.99812774999999</v>
      </c>
      <c r="EC23" s="59">
        <v>138.22687435</v>
      </c>
      <c r="ED23" s="59">
        <v>117.545</v>
      </c>
      <c r="EE23" s="59">
        <v>107.71668388827899</v>
      </c>
      <c r="EF23" s="59">
        <v>107.076009344573</v>
      </c>
      <c r="EG23" s="59">
        <v>101.288</v>
      </c>
      <c r="EH23" s="59">
        <v>118</v>
      </c>
      <c r="EI23" s="59">
        <v>111.461</v>
      </c>
      <c r="EJ23" s="59">
        <v>106.823333333333</v>
      </c>
      <c r="EK23" s="59">
        <v>114.74604861111099</v>
      </c>
      <c r="EL23" s="59">
        <v>121.887</v>
      </c>
      <c r="EM23" s="59">
        <v>128.785875</v>
      </c>
      <c r="EN23" s="59">
        <v>112.81100000000001</v>
      </c>
      <c r="EO23" s="59">
        <v>125.271</v>
      </c>
      <c r="EP23" s="59">
        <v>117.76</v>
      </c>
      <c r="EQ23" s="59">
        <v>125.31399999999999</v>
      </c>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row>
    <row r="24" spans="6:456" ht="20.100000000000001" customHeight="1">
      <c r="F24" s="37" t="s">
        <v>464</v>
      </c>
      <c r="G24" s="29" t="s">
        <v>141</v>
      </c>
      <c r="H24" s="38">
        <v>61.969000000000001</v>
      </c>
      <c r="I24" s="38">
        <v>41.965000000000003</v>
      </c>
      <c r="J24" s="38">
        <v>42.838999999999999</v>
      </c>
      <c r="K24" s="38">
        <v>46.786999999999999</v>
      </c>
      <c r="L24" s="38">
        <v>42.023000000000003</v>
      </c>
      <c r="M24" s="38">
        <v>48.008000000000003</v>
      </c>
      <c r="N24" s="38">
        <v>50.89</v>
      </c>
      <c r="O24" s="38">
        <v>44.189</v>
      </c>
      <c r="P24" s="38">
        <v>60.325000000000003</v>
      </c>
      <c r="Q24" s="38">
        <v>55.591999999999999</v>
      </c>
      <c r="R24" s="38">
        <v>59.884</v>
      </c>
      <c r="S24" s="38">
        <v>59.503999999999998</v>
      </c>
      <c r="T24" s="38">
        <v>61.893000000000001</v>
      </c>
      <c r="U24" s="38">
        <v>59.057000000000002</v>
      </c>
      <c r="V24" s="38">
        <v>51.12</v>
      </c>
      <c r="W24" s="38">
        <v>55.642000000000003</v>
      </c>
      <c r="X24" s="38">
        <v>57.738</v>
      </c>
      <c r="Y24" s="38">
        <v>44.012999999999998</v>
      </c>
      <c r="Z24" s="38">
        <v>55.216999999999999</v>
      </c>
      <c r="AA24" s="38">
        <v>42.338000000000001</v>
      </c>
      <c r="AB24" s="38">
        <v>52.084000000000003</v>
      </c>
      <c r="AC24" s="38">
        <v>27.597000000000001</v>
      </c>
      <c r="AD24" s="38">
        <v>48.89</v>
      </c>
      <c r="AE24" s="38">
        <v>41.552</v>
      </c>
      <c r="AF24" s="38">
        <v>43.859000000000002</v>
      </c>
      <c r="AG24" s="38">
        <v>46.545999999999999</v>
      </c>
      <c r="AH24" s="38">
        <v>50.709000000000003</v>
      </c>
      <c r="AI24" s="38">
        <v>48.543999999999997</v>
      </c>
      <c r="AJ24" s="38">
        <v>41.944000000000003</v>
      </c>
      <c r="AK24" s="38">
        <v>49.398000000000003</v>
      </c>
      <c r="AL24" s="38">
        <v>42.082000000000001</v>
      </c>
      <c r="AM24" s="38">
        <v>45.095999999999997</v>
      </c>
      <c r="AN24" s="38">
        <v>41.975000000000001</v>
      </c>
      <c r="AO24" s="38">
        <v>42.036000000000001</v>
      </c>
      <c r="AP24" s="38">
        <v>44.247</v>
      </c>
      <c r="AQ24" s="38">
        <v>35.795999999999999</v>
      </c>
      <c r="AR24" s="38">
        <v>38.223999999999997</v>
      </c>
      <c r="AS24" s="38">
        <v>38.72</v>
      </c>
      <c r="AT24" s="38">
        <v>42.656999999999996</v>
      </c>
      <c r="AU24" s="38">
        <v>42.42</v>
      </c>
      <c r="AV24" s="38">
        <v>44.279000000000003</v>
      </c>
      <c r="AW24" s="38">
        <v>35.834000000000003</v>
      </c>
      <c r="AX24" s="38">
        <v>19.488</v>
      </c>
      <c r="AY24" s="38">
        <v>39.648000000000003</v>
      </c>
      <c r="AZ24" s="38">
        <v>43.395000000000003</v>
      </c>
      <c r="BA24" s="38">
        <v>50.15</v>
      </c>
      <c r="BB24" s="38">
        <v>48.423000000000002</v>
      </c>
      <c r="BC24" s="38">
        <v>53.366</v>
      </c>
      <c r="BD24" s="38">
        <v>50.024999999999999</v>
      </c>
      <c r="BE24" s="38">
        <v>48.71</v>
      </c>
      <c r="BF24" s="38">
        <v>42.051000000000002</v>
      </c>
      <c r="BG24" s="38">
        <v>46.674999999999997</v>
      </c>
      <c r="BH24" s="38">
        <v>40.179000000000002</v>
      </c>
      <c r="BI24" s="38">
        <v>51.847000000000001</v>
      </c>
      <c r="BJ24" s="38">
        <v>45.921999999999997</v>
      </c>
      <c r="BK24" s="38">
        <v>30.978000000000002</v>
      </c>
      <c r="BL24" s="38">
        <v>29.542999999999999</v>
      </c>
      <c r="BM24" s="38">
        <v>36.917000000000002</v>
      </c>
      <c r="BN24" s="38">
        <v>36.225000000000001</v>
      </c>
      <c r="BO24" s="38">
        <v>36.853000000000002</v>
      </c>
      <c r="BP24" s="38">
        <v>38.868000000000002</v>
      </c>
      <c r="BQ24" s="38">
        <v>41.095999999999997</v>
      </c>
      <c r="BR24" s="38">
        <v>42.183</v>
      </c>
      <c r="BS24" s="38">
        <v>37.409999999999997</v>
      </c>
      <c r="BT24" s="38">
        <v>33.856999999999999</v>
      </c>
      <c r="BU24" s="38">
        <v>27.337</v>
      </c>
      <c r="BV24" s="38">
        <v>34.277999999999999</v>
      </c>
      <c r="BW24" s="38">
        <v>22.84</v>
      </c>
      <c r="BX24" s="38">
        <v>25.163</v>
      </c>
      <c r="BY24" s="38">
        <v>31.506</v>
      </c>
      <c r="BZ24" s="38">
        <v>34.405999999999999</v>
      </c>
      <c r="CA24" s="38">
        <v>34.122999999999998</v>
      </c>
      <c r="CB24" s="38">
        <v>40.874000000000002</v>
      </c>
      <c r="CC24" s="38">
        <v>42.265999999999998</v>
      </c>
      <c r="CD24" s="38">
        <v>44.451000000000001</v>
      </c>
      <c r="CE24" s="38">
        <v>39.283000000000001</v>
      </c>
      <c r="CF24" s="38">
        <v>32.128</v>
      </c>
      <c r="CG24" s="38">
        <v>39.599323099999999</v>
      </c>
      <c r="CH24" s="38">
        <v>38.491856040000002</v>
      </c>
      <c r="CI24" s="38">
        <v>35.870694039999997</v>
      </c>
      <c r="CJ24" s="38">
        <v>36.050048349999997</v>
      </c>
      <c r="CK24" s="38">
        <v>37.921539520000003</v>
      </c>
      <c r="CL24" s="38">
        <v>29.746689384</v>
      </c>
      <c r="CM24" s="38">
        <v>36.340532038399999</v>
      </c>
      <c r="CN24" s="38">
        <v>26.895</v>
      </c>
      <c r="CO24" s="38">
        <v>39.755000000000003</v>
      </c>
      <c r="CP24" s="38">
        <v>41.052</v>
      </c>
      <c r="CQ24" s="38">
        <v>30.925999999999998</v>
      </c>
      <c r="CR24" s="38">
        <v>36.32</v>
      </c>
      <c r="CS24" s="38">
        <v>35.575000000000003</v>
      </c>
      <c r="CT24" s="38">
        <v>40.402000000000001</v>
      </c>
      <c r="CU24" s="38">
        <v>34.881</v>
      </c>
      <c r="CV24" s="38">
        <v>29.867000000000001</v>
      </c>
      <c r="CW24" s="38">
        <v>42.728999999999999</v>
      </c>
      <c r="CX24" s="38">
        <v>37.375</v>
      </c>
      <c r="CY24" s="38">
        <v>33.988</v>
      </c>
      <c r="CZ24" s="38">
        <v>36.213999999999999</v>
      </c>
      <c r="DA24" s="38">
        <v>25.37</v>
      </c>
      <c r="DB24" s="38">
        <v>7.5279999999999996</v>
      </c>
      <c r="DC24" s="38">
        <v>40.109000000000002</v>
      </c>
      <c r="DD24" s="38">
        <v>40.915999999999997</v>
      </c>
      <c r="DE24" s="38">
        <v>42</v>
      </c>
      <c r="DF24" s="38">
        <v>38.572000000000003</v>
      </c>
      <c r="DG24" s="38">
        <v>39.24</v>
      </c>
      <c r="DH24" s="38">
        <v>40.774999999999999</v>
      </c>
      <c r="DI24" s="38">
        <v>31.728999999999999</v>
      </c>
      <c r="DJ24" s="38">
        <v>40.779000000000003</v>
      </c>
      <c r="DK24" s="38">
        <v>41.534999999999997</v>
      </c>
      <c r="DL24" s="38">
        <v>32.728000000000002</v>
      </c>
      <c r="DM24" s="38">
        <v>33.546999999999997</v>
      </c>
      <c r="DN24" s="38">
        <v>32.213000000000001</v>
      </c>
      <c r="DO24" s="38">
        <v>26.768000000000001</v>
      </c>
      <c r="DP24" s="38">
        <v>23.085999999999999</v>
      </c>
      <c r="DQ24" s="38">
        <v>21.396000000000001</v>
      </c>
      <c r="DR24" s="38">
        <v>35.015999999999998</v>
      </c>
      <c r="DS24" s="38">
        <v>31.651</v>
      </c>
      <c r="DT24" s="53">
        <v>27.242000000000001</v>
      </c>
      <c r="DU24" s="53">
        <v>32.076999999999998</v>
      </c>
      <c r="DV24" s="53">
        <v>33.271999999999998</v>
      </c>
      <c r="DW24" s="53">
        <v>29.832000000000001</v>
      </c>
      <c r="DX24" s="53">
        <v>35.002000000000002</v>
      </c>
      <c r="DY24" s="53">
        <v>39.866999999999997</v>
      </c>
      <c r="DZ24" s="53">
        <v>42.061</v>
      </c>
      <c r="EA24" s="53">
        <v>33.228999999999999</v>
      </c>
      <c r="EB24" s="53">
        <v>40.466000000000001</v>
      </c>
      <c r="EC24" s="59">
        <v>40.475999999999999</v>
      </c>
      <c r="ED24" s="59">
        <v>41.27</v>
      </c>
      <c r="EE24" s="59">
        <v>35.340000000000003</v>
      </c>
      <c r="EF24" s="59">
        <v>29.670999999999999</v>
      </c>
      <c r="EG24" s="59">
        <v>40</v>
      </c>
      <c r="EH24" s="59">
        <v>40</v>
      </c>
      <c r="EI24" s="59">
        <v>40</v>
      </c>
      <c r="EJ24" s="59">
        <v>40</v>
      </c>
      <c r="EK24" s="59">
        <v>40</v>
      </c>
      <c r="EL24" s="59">
        <v>40</v>
      </c>
      <c r="EM24" s="59">
        <v>40</v>
      </c>
      <c r="EN24" s="59">
        <v>40</v>
      </c>
      <c r="EO24" s="59">
        <v>40</v>
      </c>
      <c r="EP24" s="59">
        <v>40</v>
      </c>
      <c r="EQ24" s="59">
        <v>40</v>
      </c>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row>
    <row r="25" spans="6:456" ht="20.100000000000001" customHeight="1">
      <c r="F25" s="37" t="s">
        <v>148</v>
      </c>
      <c r="G25" s="29" t="s">
        <v>141</v>
      </c>
      <c r="H25" s="38">
        <v>39</v>
      </c>
      <c r="I25" s="38">
        <v>56.210999999999999</v>
      </c>
      <c r="J25" s="38">
        <v>56.774000000000001</v>
      </c>
      <c r="K25" s="38">
        <v>56.588000000000001</v>
      </c>
      <c r="L25" s="38">
        <v>39.593000000000004</v>
      </c>
      <c r="M25" s="38">
        <v>58.356999999999999</v>
      </c>
      <c r="N25" s="38">
        <v>61.331000000000003</v>
      </c>
      <c r="O25" s="38">
        <v>54.414000000000001</v>
      </c>
      <c r="P25" s="38">
        <v>35.753999999999998</v>
      </c>
      <c r="Q25" s="38">
        <v>64.323999999999998</v>
      </c>
      <c r="R25" s="38">
        <v>58.466000000000001</v>
      </c>
      <c r="S25" s="38">
        <v>56.823999999999998</v>
      </c>
      <c r="T25" s="38">
        <v>46.756</v>
      </c>
      <c r="U25" s="38">
        <v>58.231999999999999</v>
      </c>
      <c r="V25" s="38">
        <v>49.970999999999997</v>
      </c>
      <c r="W25" s="38">
        <v>59.145000000000003</v>
      </c>
      <c r="X25" s="38">
        <v>55.319000000000003</v>
      </c>
      <c r="Y25" s="38">
        <v>52.953000000000003</v>
      </c>
      <c r="Z25" s="38">
        <v>48.853999999999999</v>
      </c>
      <c r="AA25" s="38">
        <v>54.207999999999998</v>
      </c>
      <c r="AB25" s="38">
        <v>50.284999999999997</v>
      </c>
      <c r="AC25" s="38">
        <v>51.317999999999998</v>
      </c>
      <c r="AD25" s="38">
        <v>57.209000000000003</v>
      </c>
      <c r="AE25" s="38">
        <v>56.258000000000003</v>
      </c>
      <c r="AF25" s="38">
        <v>54.314999999999998</v>
      </c>
      <c r="AG25" s="38">
        <v>55.872</v>
      </c>
      <c r="AH25" s="38">
        <v>44.42</v>
      </c>
      <c r="AI25" s="38">
        <v>49.871000000000002</v>
      </c>
      <c r="AJ25" s="38">
        <v>51.552</v>
      </c>
      <c r="AK25" s="38">
        <v>55.911999999999999</v>
      </c>
      <c r="AL25" s="38">
        <v>50.161999999999999</v>
      </c>
      <c r="AM25" s="38">
        <v>45.713999999999999</v>
      </c>
      <c r="AN25" s="38">
        <v>46.048000000000002</v>
      </c>
      <c r="AO25" s="38">
        <v>43.137</v>
      </c>
      <c r="AP25" s="38">
        <v>38.975000000000001</v>
      </c>
      <c r="AQ25" s="38">
        <v>44.959000000000003</v>
      </c>
      <c r="AR25" s="38">
        <v>53.121000000000002</v>
      </c>
      <c r="AS25" s="38">
        <v>61.698</v>
      </c>
      <c r="AT25" s="38">
        <v>64.518000000000001</v>
      </c>
      <c r="AU25" s="38">
        <v>59.911000000000001</v>
      </c>
      <c r="AV25" s="38">
        <v>54.53</v>
      </c>
      <c r="AW25" s="38">
        <v>54.517000000000003</v>
      </c>
      <c r="AX25" s="38">
        <v>50.895000000000003</v>
      </c>
      <c r="AY25" s="38">
        <v>63.055</v>
      </c>
      <c r="AZ25" s="38">
        <v>53.771999999999998</v>
      </c>
      <c r="BA25" s="38">
        <v>47.499000000000002</v>
      </c>
      <c r="BB25" s="38">
        <v>65.557000000000002</v>
      </c>
      <c r="BC25" s="38">
        <v>69.753</v>
      </c>
      <c r="BD25" s="38">
        <v>68.528000000000006</v>
      </c>
      <c r="BE25" s="38">
        <v>71.173000000000002</v>
      </c>
      <c r="BF25" s="38">
        <v>58.185000000000002</v>
      </c>
      <c r="BG25" s="38">
        <v>70.117000000000004</v>
      </c>
      <c r="BH25" s="38">
        <v>68.831000000000003</v>
      </c>
      <c r="BI25" s="38">
        <v>70.350999999999999</v>
      </c>
      <c r="BJ25" s="38">
        <v>68.501999999999995</v>
      </c>
      <c r="BK25" s="38">
        <v>62.002000000000002</v>
      </c>
      <c r="BL25" s="38">
        <v>50.887999999999998</v>
      </c>
      <c r="BM25" s="38">
        <v>65.247</v>
      </c>
      <c r="BN25" s="38">
        <v>53.55</v>
      </c>
      <c r="BO25" s="38">
        <v>61.881</v>
      </c>
      <c r="BP25" s="38">
        <v>60.173999999999999</v>
      </c>
      <c r="BQ25" s="38">
        <v>58.241999999999997</v>
      </c>
      <c r="BR25" s="38">
        <v>49.292999999999999</v>
      </c>
      <c r="BS25" s="38">
        <v>62.222000000000001</v>
      </c>
      <c r="BT25" s="38">
        <v>59.956000000000003</v>
      </c>
      <c r="BU25" s="38">
        <v>62.764000000000003</v>
      </c>
      <c r="BV25" s="38">
        <v>24.475999999999999</v>
      </c>
      <c r="BW25" s="38">
        <v>58.993000000000002</v>
      </c>
      <c r="BX25" s="38">
        <v>47.215000000000003</v>
      </c>
      <c r="BY25" s="38">
        <v>60.003</v>
      </c>
      <c r="BZ25" s="38">
        <v>43.542999999999999</v>
      </c>
      <c r="CA25" s="38">
        <v>50.89</v>
      </c>
      <c r="CB25" s="38">
        <v>52.206000000000003</v>
      </c>
      <c r="CC25" s="38">
        <v>56.265000000000001</v>
      </c>
      <c r="CD25" s="38">
        <v>55.747</v>
      </c>
      <c r="CE25" s="38">
        <v>56.283000000000001</v>
      </c>
      <c r="CF25" s="38">
        <v>45.436999999999998</v>
      </c>
      <c r="CG25" s="38">
        <v>55.362000000000002</v>
      </c>
      <c r="CH25" s="38">
        <v>53.183</v>
      </c>
      <c r="CI25" s="38">
        <v>50.896999999999998</v>
      </c>
      <c r="CJ25" s="38">
        <v>34.51</v>
      </c>
      <c r="CK25" s="38">
        <v>50.468000000000004</v>
      </c>
      <c r="CL25" s="38">
        <v>33.222000000000001</v>
      </c>
      <c r="CM25" s="38">
        <v>56.981000000000002</v>
      </c>
      <c r="CN25" s="38">
        <v>49.195</v>
      </c>
      <c r="CO25" s="38">
        <v>50.923000000000002</v>
      </c>
      <c r="CP25" s="38">
        <v>41.642000000000003</v>
      </c>
      <c r="CQ25" s="38">
        <v>45.453000000000003</v>
      </c>
      <c r="CR25" s="38">
        <v>39.311999999999998</v>
      </c>
      <c r="CS25" s="38">
        <v>48.045999999999999</v>
      </c>
      <c r="CT25" s="38">
        <v>27.957000000000001</v>
      </c>
      <c r="CU25" s="38">
        <v>44.731000000000002</v>
      </c>
      <c r="CV25" s="38">
        <v>39.966000000000001</v>
      </c>
      <c r="CW25" s="38">
        <v>46.411000000000001</v>
      </c>
      <c r="CX25" s="38">
        <v>40.631</v>
      </c>
      <c r="CY25" s="38">
        <v>50.448</v>
      </c>
      <c r="CZ25" s="38">
        <v>48.543999999999997</v>
      </c>
      <c r="DA25" s="38">
        <v>43.113999999999997</v>
      </c>
      <c r="DB25" s="38">
        <v>53.08</v>
      </c>
      <c r="DC25" s="38">
        <v>31.103874000000001</v>
      </c>
      <c r="DD25" s="38">
        <v>46.913310000000003</v>
      </c>
      <c r="DE25" s="38">
        <v>38.087000000000003</v>
      </c>
      <c r="DF25" s="38">
        <v>46.738</v>
      </c>
      <c r="DG25" s="38">
        <v>50.52</v>
      </c>
      <c r="DH25" s="38">
        <v>45.719000000000001</v>
      </c>
      <c r="DI25" s="38">
        <v>47.606999999999999</v>
      </c>
      <c r="DJ25" s="38">
        <v>46.752000000000002</v>
      </c>
      <c r="DK25" s="38">
        <v>42.752000000000002</v>
      </c>
      <c r="DL25" s="38">
        <v>34.929000000000002</v>
      </c>
      <c r="DM25" s="38">
        <v>47.451000000000001</v>
      </c>
      <c r="DN25" s="38">
        <v>38.097490000000001</v>
      </c>
      <c r="DO25" s="38">
        <v>47.823</v>
      </c>
      <c r="DP25" s="38">
        <v>38.098999999999997</v>
      </c>
      <c r="DQ25" s="38">
        <v>29.631</v>
      </c>
      <c r="DR25" s="38">
        <v>54.279000000000003</v>
      </c>
      <c r="DS25" s="38">
        <v>33.472999999999999</v>
      </c>
      <c r="DT25" s="53">
        <v>36.203000000000003</v>
      </c>
      <c r="DU25" s="53">
        <v>12.221</v>
      </c>
      <c r="DV25" s="53">
        <v>16.402000000000001</v>
      </c>
      <c r="DW25" s="53">
        <v>25.062000000000001</v>
      </c>
      <c r="DX25" s="53">
        <v>31.746891999999999</v>
      </c>
      <c r="DY25" s="53">
        <v>34.043999999999997</v>
      </c>
      <c r="DZ25" s="53">
        <v>34.043999999999997</v>
      </c>
      <c r="EA25" s="53">
        <v>34.043999999999997</v>
      </c>
      <c r="EB25" s="53">
        <v>34.043999999999997</v>
      </c>
      <c r="EC25" s="59">
        <v>34.043999999999997</v>
      </c>
      <c r="ED25" s="59">
        <v>38.310025000000003</v>
      </c>
      <c r="EE25" s="59">
        <v>31.504674000000001</v>
      </c>
      <c r="EF25" s="59">
        <v>30.22757</v>
      </c>
      <c r="EG25" s="59">
        <v>40</v>
      </c>
      <c r="EH25" s="59">
        <v>40</v>
      </c>
      <c r="EI25" s="59">
        <v>33.75</v>
      </c>
      <c r="EJ25" s="59">
        <v>41.875</v>
      </c>
      <c r="EK25" s="59">
        <v>44.5833333333333</v>
      </c>
      <c r="EL25" s="59">
        <v>50</v>
      </c>
      <c r="EM25" s="59">
        <v>50</v>
      </c>
      <c r="EN25" s="59">
        <v>50</v>
      </c>
      <c r="EO25" s="59">
        <v>50</v>
      </c>
      <c r="EP25" s="59">
        <v>50</v>
      </c>
      <c r="EQ25" s="59">
        <v>50</v>
      </c>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row>
    <row r="26" spans="6:456" ht="20.100000000000001" customHeight="1">
      <c r="F26" s="28" t="s">
        <v>163</v>
      </c>
      <c r="G26" s="29"/>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53"/>
      <c r="DU26" s="53"/>
      <c r="DV26" s="53"/>
      <c r="DW26" s="53"/>
      <c r="DX26" s="53"/>
      <c r="DY26" s="53"/>
      <c r="DZ26" s="53"/>
      <c r="EA26" s="53"/>
      <c r="EB26" s="53"/>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row>
    <row r="27" spans="6:456" ht="20.100000000000001" customHeight="1">
      <c r="F27" s="37" t="s">
        <v>164</v>
      </c>
      <c r="G27" s="29" t="s">
        <v>141</v>
      </c>
      <c r="H27" s="38" t="s">
        <v>156</v>
      </c>
      <c r="I27" s="38" t="s">
        <v>156</v>
      </c>
      <c r="J27" s="38" t="s">
        <v>156</v>
      </c>
      <c r="K27" s="38" t="s">
        <v>156</v>
      </c>
      <c r="L27" s="38" t="s">
        <v>156</v>
      </c>
      <c r="M27" s="38" t="s">
        <v>156</v>
      </c>
      <c r="N27" s="38" t="s">
        <v>156</v>
      </c>
      <c r="O27" s="38" t="s">
        <v>156</v>
      </c>
      <c r="P27" s="38" t="s">
        <v>156</v>
      </c>
      <c r="Q27" s="38" t="s">
        <v>156</v>
      </c>
      <c r="R27" s="38" t="s">
        <v>156</v>
      </c>
      <c r="S27" s="38" t="s">
        <v>156</v>
      </c>
      <c r="T27" s="38" t="s">
        <v>156</v>
      </c>
      <c r="U27" s="38" t="s">
        <v>156</v>
      </c>
      <c r="V27" s="38" t="s">
        <v>156</v>
      </c>
      <c r="W27" s="38" t="s">
        <v>156</v>
      </c>
      <c r="X27" s="38" t="s">
        <v>156</v>
      </c>
      <c r="Y27" s="38" t="s">
        <v>156</v>
      </c>
      <c r="Z27" s="38" t="s">
        <v>156</v>
      </c>
      <c r="AA27" s="38" t="s">
        <v>156</v>
      </c>
      <c r="AB27" s="38" t="s">
        <v>156</v>
      </c>
      <c r="AC27" s="38" t="s">
        <v>156</v>
      </c>
      <c r="AD27" s="38" t="s">
        <v>156</v>
      </c>
      <c r="AE27" s="38" t="s">
        <v>156</v>
      </c>
      <c r="AF27" s="38" t="s">
        <v>156</v>
      </c>
      <c r="AG27" s="38" t="s">
        <v>156</v>
      </c>
      <c r="AH27" s="38" t="s">
        <v>156</v>
      </c>
      <c r="AI27" s="38" t="s">
        <v>156</v>
      </c>
      <c r="AJ27" s="38" t="s">
        <v>156</v>
      </c>
      <c r="AK27" s="38" t="s">
        <v>156</v>
      </c>
      <c r="AL27" s="38" t="s">
        <v>156</v>
      </c>
      <c r="AM27" s="38" t="s">
        <v>156</v>
      </c>
      <c r="AN27" s="38" t="s">
        <v>156</v>
      </c>
      <c r="AO27" s="38" t="s">
        <v>156</v>
      </c>
      <c r="AP27" s="38" t="s">
        <v>156</v>
      </c>
      <c r="AQ27" s="38" t="s">
        <v>156</v>
      </c>
      <c r="AR27" s="38" t="s">
        <v>156</v>
      </c>
      <c r="AS27" s="38" t="s">
        <v>156</v>
      </c>
      <c r="AT27" s="38" t="s">
        <v>156</v>
      </c>
      <c r="AU27" s="38" t="s">
        <v>156</v>
      </c>
      <c r="AV27" s="38" t="s">
        <v>156</v>
      </c>
      <c r="AW27" s="38" t="s">
        <v>156</v>
      </c>
      <c r="AX27" s="38" t="s">
        <v>156</v>
      </c>
      <c r="AY27" s="38" t="s">
        <v>156</v>
      </c>
      <c r="AZ27" s="38" t="s">
        <v>156</v>
      </c>
      <c r="BA27" s="38" t="s">
        <v>156</v>
      </c>
      <c r="BB27" s="38" t="s">
        <v>156</v>
      </c>
      <c r="BC27" s="38" t="s">
        <v>156</v>
      </c>
      <c r="BD27" s="38" t="s">
        <v>156</v>
      </c>
      <c r="BE27" s="38" t="s">
        <v>156</v>
      </c>
      <c r="BF27" s="38" t="s">
        <v>156</v>
      </c>
      <c r="BG27" s="38" t="s">
        <v>156</v>
      </c>
      <c r="BH27" s="38" t="s">
        <v>156</v>
      </c>
      <c r="BI27" s="38" t="s">
        <v>156</v>
      </c>
      <c r="BJ27" s="38" t="s">
        <v>156</v>
      </c>
      <c r="BK27" s="38" t="s">
        <v>156</v>
      </c>
      <c r="BL27" s="38" t="s">
        <v>156</v>
      </c>
      <c r="BM27" s="38" t="s">
        <v>156</v>
      </c>
      <c r="BN27" s="38" t="s">
        <v>156</v>
      </c>
      <c r="BO27" s="38" t="s">
        <v>156</v>
      </c>
      <c r="BP27" s="38" t="s">
        <v>156</v>
      </c>
      <c r="BQ27" s="38" t="s">
        <v>156</v>
      </c>
      <c r="BR27" s="38" t="s">
        <v>156</v>
      </c>
      <c r="BS27" s="38" t="s">
        <v>156</v>
      </c>
      <c r="BT27" s="38" t="s">
        <v>156</v>
      </c>
      <c r="BU27" s="38" t="s">
        <v>156</v>
      </c>
      <c r="BV27" s="38" t="s">
        <v>156</v>
      </c>
      <c r="BW27" s="38" t="s">
        <v>156</v>
      </c>
      <c r="BX27" s="38" t="s">
        <v>156</v>
      </c>
      <c r="BY27" s="38" t="s">
        <v>156</v>
      </c>
      <c r="BZ27" s="38" t="s">
        <v>156</v>
      </c>
      <c r="CA27" s="38" t="s">
        <v>156</v>
      </c>
      <c r="CB27" s="38" t="s">
        <v>156</v>
      </c>
      <c r="CC27" s="38" t="s">
        <v>156</v>
      </c>
      <c r="CD27" s="38" t="s">
        <v>156</v>
      </c>
      <c r="CE27" s="38" t="s">
        <v>156</v>
      </c>
      <c r="CF27" s="38" t="s">
        <v>156</v>
      </c>
      <c r="CG27" s="38" t="s">
        <v>156</v>
      </c>
      <c r="CH27" s="38" t="s">
        <v>156</v>
      </c>
      <c r="CI27" s="38" t="s">
        <v>156</v>
      </c>
      <c r="CJ27" s="38">
        <v>70.027874999999995</v>
      </c>
      <c r="CK27" s="38">
        <v>70.027874999999995</v>
      </c>
      <c r="CL27" s="38">
        <v>70.027874999999995</v>
      </c>
      <c r="CM27" s="38">
        <v>70.027874999999995</v>
      </c>
      <c r="CN27" s="38">
        <v>102.2015</v>
      </c>
      <c r="CO27" s="38">
        <v>102.2015</v>
      </c>
      <c r="CP27" s="38">
        <v>102.2015</v>
      </c>
      <c r="CQ27" s="38">
        <v>102.2015</v>
      </c>
      <c r="CR27" s="38">
        <v>116.61525</v>
      </c>
      <c r="CS27" s="38">
        <v>116.61525</v>
      </c>
      <c r="CT27" s="38">
        <v>116.61525</v>
      </c>
      <c r="CU27" s="38">
        <v>116.61525</v>
      </c>
      <c r="CV27" s="38">
        <v>91.825043806442906</v>
      </c>
      <c r="CW27" s="38">
        <v>91.825043806442906</v>
      </c>
      <c r="CX27" s="38">
        <v>91.825043806442906</v>
      </c>
      <c r="CY27" s="38">
        <v>91.825043806442906</v>
      </c>
      <c r="CZ27" s="38">
        <v>110.527025205553</v>
      </c>
      <c r="DA27" s="38">
        <v>110.527025205553</v>
      </c>
      <c r="DB27" s="38">
        <v>110.527025205553</v>
      </c>
      <c r="DC27" s="38">
        <v>110.527025205553</v>
      </c>
      <c r="DD27" s="38">
        <v>109.48925</v>
      </c>
      <c r="DE27" s="38">
        <v>109.48925</v>
      </c>
      <c r="DF27" s="38">
        <v>109.48925</v>
      </c>
      <c r="DG27" s="38">
        <v>109.48925</v>
      </c>
      <c r="DH27" s="38">
        <v>134.5</v>
      </c>
      <c r="DI27" s="38">
        <v>134.5</v>
      </c>
      <c r="DJ27" s="38">
        <v>134.5</v>
      </c>
      <c r="DK27" s="38">
        <v>134.5</v>
      </c>
      <c r="DL27" s="38">
        <v>294.61349999999999</v>
      </c>
      <c r="DM27" s="38">
        <v>294.61349999999999</v>
      </c>
      <c r="DN27" s="38">
        <v>294.61349999999999</v>
      </c>
      <c r="DO27" s="38">
        <v>294.61349999999999</v>
      </c>
      <c r="DP27" s="38">
        <v>313.42012086348302</v>
      </c>
      <c r="DQ27" s="38">
        <v>339.202679358056</v>
      </c>
      <c r="DR27" s="38">
        <v>407.74325716095399</v>
      </c>
      <c r="DS27" s="38">
        <v>428.62304898283497</v>
      </c>
      <c r="DT27" s="53">
        <v>402.39885976493201</v>
      </c>
      <c r="DU27" s="53">
        <v>360.18172148735403</v>
      </c>
      <c r="DV27" s="53">
        <v>379.153988829127</v>
      </c>
      <c r="DW27" s="53">
        <v>379.33906448917202</v>
      </c>
      <c r="DX27" s="53">
        <v>273.751250180846</v>
      </c>
      <c r="DY27" s="53">
        <v>304.628893885639</v>
      </c>
      <c r="DZ27" s="53">
        <v>331.92020226041399</v>
      </c>
      <c r="EA27" s="53">
        <v>374.96173643762398</v>
      </c>
      <c r="EB27" s="53">
        <v>433.49595886642402</v>
      </c>
      <c r="EC27" s="59">
        <v>476.73261663654398</v>
      </c>
      <c r="ED27" s="59">
        <v>522.36800000000005</v>
      </c>
      <c r="EE27" s="59">
        <v>492.36</v>
      </c>
      <c r="EF27" s="59">
        <v>504.45699999999999</v>
      </c>
      <c r="EG27" s="59">
        <v>637.86099999999999</v>
      </c>
      <c r="EH27" s="59">
        <v>671.93799999999999</v>
      </c>
      <c r="EI27" s="59">
        <v>704.21656521739101</v>
      </c>
      <c r="EJ27" s="59">
        <v>751.44399999999996</v>
      </c>
      <c r="EK27" s="59">
        <v>835.54399999999998</v>
      </c>
      <c r="EL27" s="59">
        <v>899.44200000000001</v>
      </c>
      <c r="EM27" s="59">
        <v>906.62599999999998</v>
      </c>
      <c r="EN27" s="59">
        <v>865.97186999999997</v>
      </c>
      <c r="EO27" s="59">
        <v>995.53108710000004</v>
      </c>
      <c r="EP27" s="59">
        <v>1032.671</v>
      </c>
      <c r="EQ27" s="59">
        <v>1007.883</v>
      </c>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row>
    <row r="28" spans="6:456" ht="20.100000000000001" customHeight="1">
      <c r="F28" s="37" t="s">
        <v>165</v>
      </c>
      <c r="G28" s="29" t="s">
        <v>141</v>
      </c>
      <c r="H28" s="38" t="s">
        <v>156</v>
      </c>
      <c r="I28" s="38" t="s">
        <v>156</v>
      </c>
      <c r="J28" s="38" t="s">
        <v>156</v>
      </c>
      <c r="K28" s="38" t="s">
        <v>156</v>
      </c>
      <c r="L28" s="38" t="s">
        <v>156</v>
      </c>
      <c r="M28" s="38" t="s">
        <v>156</v>
      </c>
      <c r="N28" s="38" t="s">
        <v>156</v>
      </c>
      <c r="O28" s="38" t="s">
        <v>156</v>
      </c>
      <c r="P28" s="38" t="s">
        <v>156</v>
      </c>
      <c r="Q28" s="38" t="s">
        <v>156</v>
      </c>
      <c r="R28" s="38" t="s">
        <v>156</v>
      </c>
      <c r="S28" s="38" t="s">
        <v>156</v>
      </c>
      <c r="T28" s="38" t="s">
        <v>156</v>
      </c>
      <c r="U28" s="38" t="s">
        <v>156</v>
      </c>
      <c r="V28" s="38" t="s">
        <v>156</v>
      </c>
      <c r="W28" s="38" t="s">
        <v>156</v>
      </c>
      <c r="X28" s="38" t="s">
        <v>156</v>
      </c>
      <c r="Y28" s="38" t="s">
        <v>156</v>
      </c>
      <c r="Z28" s="38" t="s">
        <v>156</v>
      </c>
      <c r="AA28" s="38" t="s">
        <v>156</v>
      </c>
      <c r="AB28" s="38" t="s">
        <v>156</v>
      </c>
      <c r="AC28" s="38" t="s">
        <v>156</v>
      </c>
      <c r="AD28" s="38" t="s">
        <v>156</v>
      </c>
      <c r="AE28" s="38" t="s">
        <v>156</v>
      </c>
      <c r="AF28" s="38" t="s">
        <v>156</v>
      </c>
      <c r="AG28" s="38" t="s">
        <v>156</v>
      </c>
      <c r="AH28" s="38" t="s">
        <v>156</v>
      </c>
      <c r="AI28" s="38" t="s">
        <v>156</v>
      </c>
      <c r="AJ28" s="38" t="s">
        <v>156</v>
      </c>
      <c r="AK28" s="38" t="s">
        <v>156</v>
      </c>
      <c r="AL28" s="38" t="s">
        <v>156</v>
      </c>
      <c r="AM28" s="38" t="s">
        <v>156</v>
      </c>
      <c r="AN28" s="38" t="s">
        <v>156</v>
      </c>
      <c r="AO28" s="38" t="s">
        <v>156</v>
      </c>
      <c r="AP28" s="38" t="s">
        <v>156</v>
      </c>
      <c r="AQ28" s="38" t="s">
        <v>156</v>
      </c>
      <c r="AR28" s="38" t="s">
        <v>156</v>
      </c>
      <c r="AS28" s="38" t="s">
        <v>156</v>
      </c>
      <c r="AT28" s="38" t="s">
        <v>156</v>
      </c>
      <c r="AU28" s="38" t="s">
        <v>156</v>
      </c>
      <c r="AV28" s="38" t="s">
        <v>156</v>
      </c>
      <c r="AW28" s="38" t="s">
        <v>156</v>
      </c>
      <c r="AX28" s="38" t="s">
        <v>156</v>
      </c>
      <c r="AY28" s="38" t="s">
        <v>156</v>
      </c>
      <c r="AZ28" s="38" t="s">
        <v>156</v>
      </c>
      <c r="BA28" s="38" t="s">
        <v>156</v>
      </c>
      <c r="BB28" s="38" t="s">
        <v>156</v>
      </c>
      <c r="BC28" s="38" t="s">
        <v>156</v>
      </c>
      <c r="BD28" s="38" t="s">
        <v>156</v>
      </c>
      <c r="BE28" s="38" t="s">
        <v>156</v>
      </c>
      <c r="BF28" s="38" t="s">
        <v>156</v>
      </c>
      <c r="BG28" s="38" t="s">
        <v>156</v>
      </c>
      <c r="BH28" s="38" t="s">
        <v>156</v>
      </c>
      <c r="BI28" s="38" t="s">
        <v>156</v>
      </c>
      <c r="BJ28" s="38" t="s">
        <v>156</v>
      </c>
      <c r="BK28" s="38" t="s">
        <v>156</v>
      </c>
      <c r="BL28" s="38" t="s">
        <v>156</v>
      </c>
      <c r="BM28" s="38" t="s">
        <v>156</v>
      </c>
      <c r="BN28" s="38" t="s">
        <v>156</v>
      </c>
      <c r="BO28" s="38" t="s">
        <v>156</v>
      </c>
      <c r="BP28" s="38" t="s">
        <v>156</v>
      </c>
      <c r="BQ28" s="38" t="s">
        <v>156</v>
      </c>
      <c r="BR28" s="38" t="s">
        <v>156</v>
      </c>
      <c r="BS28" s="38" t="s">
        <v>156</v>
      </c>
      <c r="BT28" s="38" t="s">
        <v>156</v>
      </c>
      <c r="BU28" s="38" t="s">
        <v>156</v>
      </c>
      <c r="BV28" s="38" t="s">
        <v>156</v>
      </c>
      <c r="BW28" s="38" t="s">
        <v>156</v>
      </c>
      <c r="BX28" s="38" t="s">
        <v>156</v>
      </c>
      <c r="BY28" s="38" t="s">
        <v>156</v>
      </c>
      <c r="BZ28" s="38" t="s">
        <v>156</v>
      </c>
      <c r="CA28" s="38" t="s">
        <v>156</v>
      </c>
      <c r="CB28" s="38" t="s">
        <v>156</v>
      </c>
      <c r="CC28" s="38" t="s">
        <v>156</v>
      </c>
      <c r="CD28" s="38" t="s">
        <v>156</v>
      </c>
      <c r="CE28" s="38" t="s">
        <v>156</v>
      </c>
      <c r="CF28" s="38" t="s">
        <v>156</v>
      </c>
      <c r="CG28" s="38" t="s">
        <v>156</v>
      </c>
      <c r="CH28" s="38" t="s">
        <v>156</v>
      </c>
      <c r="CI28" s="38" t="s">
        <v>156</v>
      </c>
      <c r="CJ28" s="38" t="s">
        <v>156</v>
      </c>
      <c r="CK28" s="38" t="s">
        <v>156</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D28" s="38">
        <v>0</v>
      </c>
      <c r="DE28" s="38">
        <v>0</v>
      </c>
      <c r="DF28" s="38">
        <v>0</v>
      </c>
      <c r="DG28" s="38">
        <v>0</v>
      </c>
      <c r="DH28" s="38">
        <v>0</v>
      </c>
      <c r="DI28" s="38">
        <v>0</v>
      </c>
      <c r="DJ28" s="38">
        <v>0</v>
      </c>
      <c r="DK28" s="38">
        <v>0</v>
      </c>
      <c r="DL28" s="38">
        <v>0</v>
      </c>
      <c r="DM28" s="38">
        <v>0</v>
      </c>
      <c r="DN28" s="38">
        <v>0</v>
      </c>
      <c r="DO28" s="38">
        <v>0</v>
      </c>
      <c r="DP28" s="38">
        <v>0</v>
      </c>
      <c r="DQ28" s="38">
        <v>0</v>
      </c>
      <c r="DR28" s="38">
        <v>0</v>
      </c>
      <c r="DS28" s="38">
        <v>0</v>
      </c>
      <c r="DT28" s="53">
        <v>0</v>
      </c>
      <c r="DU28" s="53">
        <v>0</v>
      </c>
      <c r="DV28" s="53">
        <v>0</v>
      </c>
      <c r="DW28" s="53">
        <v>0</v>
      </c>
      <c r="DX28" s="53">
        <v>0</v>
      </c>
      <c r="DY28" s="53">
        <v>0</v>
      </c>
      <c r="DZ28" s="53">
        <v>0</v>
      </c>
      <c r="EA28" s="53">
        <v>0</v>
      </c>
      <c r="EB28" s="53">
        <v>0</v>
      </c>
      <c r="EC28" s="59">
        <v>0</v>
      </c>
      <c r="ED28" s="59">
        <v>0</v>
      </c>
      <c r="EE28" s="59">
        <v>0</v>
      </c>
      <c r="EF28" s="59">
        <v>0.69557734400000004</v>
      </c>
      <c r="EG28" s="59">
        <v>0.69557734400000004</v>
      </c>
      <c r="EH28" s="59">
        <v>0.79792640000000004</v>
      </c>
      <c r="EI28" s="59">
        <v>0.79792640000000004</v>
      </c>
      <c r="EJ28" s="59">
        <v>1.1962079999999999</v>
      </c>
      <c r="EK28" s="59">
        <v>1.1962079999999999</v>
      </c>
      <c r="EL28" s="59">
        <v>1.257552</v>
      </c>
      <c r="EM28" s="59">
        <v>1.317912</v>
      </c>
      <c r="EN28" s="59">
        <v>3.4959920000000002</v>
      </c>
      <c r="EO28" s="59">
        <v>3.3</v>
      </c>
      <c r="EP28" s="59">
        <v>5.2060000000000004</v>
      </c>
      <c r="EQ28" s="59">
        <v>4.9267599999999998</v>
      </c>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row>
    <row r="29" spans="6:456" ht="28.15" customHeight="1">
      <c r="F29" s="28" t="s">
        <v>465</v>
      </c>
      <c r="G29" s="29"/>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Q29" s="38"/>
      <c r="DR29" s="38"/>
      <c r="DS29" s="38"/>
      <c r="DT29" s="53"/>
      <c r="DU29" s="53"/>
      <c r="DW29" s="53"/>
      <c r="DX29" s="53"/>
      <c r="DY29" s="53"/>
      <c r="EA29" s="53"/>
      <c r="EB29" s="53"/>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row>
    <row r="30" spans="6:456" ht="20.100000000000001" customHeight="1">
      <c r="F30" s="37" t="s">
        <v>461</v>
      </c>
      <c r="G30" s="29" t="s">
        <v>141</v>
      </c>
      <c r="H30" s="38">
        <v>14.930999999999999</v>
      </c>
      <c r="I30" s="38">
        <v>18.440000000000001</v>
      </c>
      <c r="J30" s="38">
        <v>17.928999999999998</v>
      </c>
      <c r="K30" s="38">
        <v>16.527999999999999</v>
      </c>
      <c r="L30" s="38">
        <v>16.346</v>
      </c>
      <c r="M30" s="38">
        <v>18.251999999999999</v>
      </c>
      <c r="N30" s="38">
        <v>16.145</v>
      </c>
      <c r="O30" s="38">
        <v>16.827000000000002</v>
      </c>
      <c r="P30" s="38">
        <v>15.27</v>
      </c>
      <c r="Q30" s="38">
        <v>14.489000000000001</v>
      </c>
      <c r="R30" s="38">
        <v>15.507</v>
      </c>
      <c r="S30" s="38">
        <v>12.614000000000001</v>
      </c>
      <c r="T30" s="38">
        <v>14.222</v>
      </c>
      <c r="U30" s="38">
        <v>16.61</v>
      </c>
      <c r="V30" s="38">
        <v>35.579196500000002</v>
      </c>
      <c r="W30" s="38">
        <v>39.897108600000003</v>
      </c>
      <c r="X30" s="38">
        <v>44.026682899999997</v>
      </c>
      <c r="Y30" s="38">
        <v>49.653325799999998</v>
      </c>
      <c r="Z30" s="38">
        <v>48.258412</v>
      </c>
      <c r="AA30" s="38">
        <v>51.266047399999998</v>
      </c>
      <c r="AB30" s="38">
        <v>50.976422900000003</v>
      </c>
      <c r="AC30" s="38">
        <v>45.028071699999998</v>
      </c>
      <c r="AD30" s="38">
        <v>45.224628600000003</v>
      </c>
      <c r="AE30" s="38">
        <v>50.887750500000003</v>
      </c>
      <c r="AF30" s="38">
        <v>47.058300500000001</v>
      </c>
      <c r="AG30" s="38">
        <v>44.9847745</v>
      </c>
      <c r="AH30" s="38">
        <v>45.342941500000002</v>
      </c>
      <c r="AI30" s="38">
        <v>45.780240900000003</v>
      </c>
      <c r="AJ30" s="38">
        <v>50.933558599999998</v>
      </c>
      <c r="AK30" s="38">
        <v>49.102666599999999</v>
      </c>
      <c r="AL30" s="38">
        <v>45.777000000000001</v>
      </c>
      <c r="AM30" s="38">
        <v>39.503</v>
      </c>
      <c r="AN30" s="38">
        <v>48.322222199999999</v>
      </c>
      <c r="AO30" s="38">
        <v>53.151111100000001</v>
      </c>
      <c r="AP30" s="38">
        <v>48.036777700000002</v>
      </c>
      <c r="AQ30" s="38">
        <v>42.566222199999999</v>
      </c>
      <c r="AR30" s="38">
        <v>46.357682199999999</v>
      </c>
      <c r="AS30" s="38">
        <v>52.328015499999999</v>
      </c>
      <c r="AT30" s="38">
        <v>40.697273299999999</v>
      </c>
      <c r="AU30" s="38">
        <v>44.059128800000003</v>
      </c>
      <c r="AV30" s="38">
        <v>35.5811965555556</v>
      </c>
      <c r="AW30" s="38">
        <v>39.898108622222203</v>
      </c>
      <c r="AX30" s="38">
        <v>44.029682913333303</v>
      </c>
      <c r="AY30" s="38">
        <v>49.6493258</v>
      </c>
      <c r="AZ30" s="38">
        <v>48.255412058343097</v>
      </c>
      <c r="BA30" s="38">
        <v>53.654047472695503</v>
      </c>
      <c r="BB30" s="38">
        <v>53.370422972695501</v>
      </c>
      <c r="BC30" s="38">
        <v>48.345446783361403</v>
      </c>
      <c r="BD30" s="38">
        <v>48.660245244444397</v>
      </c>
      <c r="BE30" s="38">
        <v>56.407160144444397</v>
      </c>
      <c r="BF30" s="38">
        <v>52.280300536405299</v>
      </c>
      <c r="BG30" s="38">
        <v>52.476774516762703</v>
      </c>
      <c r="BH30" s="38">
        <v>51.755941583638297</v>
      </c>
      <c r="BI30" s="38">
        <v>52.881240948606802</v>
      </c>
      <c r="BJ30" s="38">
        <v>56.765558654545501</v>
      </c>
      <c r="BK30" s="38">
        <v>55.676666666666698</v>
      </c>
      <c r="BL30" s="38">
        <v>51.365000000000002</v>
      </c>
      <c r="BM30" s="38">
        <v>46.210999999999999</v>
      </c>
      <c r="BN30" s="38">
        <v>54.983222222222203</v>
      </c>
      <c r="BO30" s="38">
        <v>59.000111111111103</v>
      </c>
      <c r="BP30" s="38">
        <v>57.886777777777802</v>
      </c>
      <c r="BQ30" s="38">
        <v>53.0882222222222</v>
      </c>
      <c r="BR30" s="38">
        <v>53.5135222222222</v>
      </c>
      <c r="BS30" s="38">
        <v>60.041555555555597</v>
      </c>
      <c r="BT30" s="38">
        <v>47.881883333333299</v>
      </c>
      <c r="BU30" s="38">
        <v>52.487538888888899</v>
      </c>
      <c r="BV30" s="38">
        <v>53.534494444444398</v>
      </c>
      <c r="BW30" s="38">
        <v>58.429650000000002</v>
      </c>
      <c r="BX30" s="38">
        <v>54.0398191111111</v>
      </c>
      <c r="BY30" s="38">
        <v>54.192222222222199</v>
      </c>
      <c r="BZ30" s="38">
        <v>53.046777777777798</v>
      </c>
      <c r="CA30" s="38">
        <v>54.972888888888903</v>
      </c>
      <c r="CB30" s="38">
        <v>57.6285555555556</v>
      </c>
      <c r="CC30" s="38">
        <v>58.696555555555499</v>
      </c>
      <c r="CD30" s="38">
        <v>60.940666666666701</v>
      </c>
      <c r="CE30" s="38">
        <v>58.9716666666667</v>
      </c>
      <c r="CF30" s="38">
        <v>54.050444444444402</v>
      </c>
      <c r="CG30" s="38">
        <v>49.619333333333302</v>
      </c>
      <c r="CH30" s="38">
        <v>49.664444444444399</v>
      </c>
      <c r="CI30" s="38">
        <v>50.366888888888901</v>
      </c>
      <c r="CJ30" s="38">
        <v>44.280500000000004</v>
      </c>
      <c r="CK30" s="38">
        <v>44.986899999999999</v>
      </c>
      <c r="CL30" s="38">
        <v>49.029000000000003</v>
      </c>
      <c r="CM30" s="38">
        <v>49.661999999999999</v>
      </c>
      <c r="CN30" s="38">
        <v>53.472518358518897</v>
      </c>
      <c r="CO30" s="38">
        <v>59.473090921039699</v>
      </c>
      <c r="CP30" s="38">
        <v>58.301499999999997</v>
      </c>
      <c r="CQ30" s="38">
        <v>79.242900000000006</v>
      </c>
      <c r="CR30" s="38">
        <v>74.300374464976699</v>
      </c>
      <c r="CS30" s="38">
        <v>77.7037731857789</v>
      </c>
      <c r="CT30" s="38">
        <v>75.585228591524199</v>
      </c>
      <c r="CU30" s="38">
        <v>76.562630131720596</v>
      </c>
      <c r="CV30" s="38">
        <v>75.006548894088695</v>
      </c>
      <c r="CW30" s="38">
        <v>75.066739403258794</v>
      </c>
      <c r="CX30" s="38">
        <v>75.063736347121704</v>
      </c>
      <c r="CY30" s="38">
        <v>67.481679866847301</v>
      </c>
      <c r="CZ30" s="38">
        <v>64.901967330711599</v>
      </c>
      <c r="DA30" s="38">
        <v>67.661068826947897</v>
      </c>
      <c r="DB30" s="38">
        <v>69.169072049719006</v>
      </c>
      <c r="DC30" s="38">
        <v>64.448999999999998</v>
      </c>
      <c r="DD30" s="38">
        <v>55.189877576637699</v>
      </c>
      <c r="DE30" s="38">
        <v>55.725963551825899</v>
      </c>
      <c r="DF30" s="38">
        <v>58.087322066445999</v>
      </c>
      <c r="DG30" s="38">
        <v>56.223786806136602</v>
      </c>
      <c r="DH30" s="38">
        <v>53.457660909528698</v>
      </c>
      <c r="DI30" s="38">
        <v>48.566064464689397</v>
      </c>
      <c r="DJ30" s="38">
        <v>49.481653688691601</v>
      </c>
      <c r="DK30" s="38">
        <v>51.6298803728954</v>
      </c>
      <c r="DL30" s="38">
        <v>48.005646502237802</v>
      </c>
      <c r="DM30" s="38">
        <v>51.709890918749998</v>
      </c>
      <c r="DN30" s="38">
        <v>42.850999999999999</v>
      </c>
      <c r="DO30" s="38">
        <v>42.899000000000001</v>
      </c>
      <c r="DP30" s="38">
        <v>38.924123999999999</v>
      </c>
      <c r="DQ30" s="38">
        <v>42.477842000000003</v>
      </c>
      <c r="DR30" s="38">
        <v>40.423000000000002</v>
      </c>
      <c r="DS30" s="38">
        <v>38.197400000000002</v>
      </c>
      <c r="DT30" s="53">
        <v>40.5334</v>
      </c>
      <c r="DU30" s="53">
        <v>39.738399999999999</v>
      </c>
      <c r="DV30" s="53">
        <v>41.918100000000003</v>
      </c>
      <c r="DW30" s="53">
        <v>36.560648251018002</v>
      </c>
      <c r="DX30" s="53">
        <v>37.221778012072598</v>
      </c>
      <c r="DY30" s="53">
        <v>45.131</v>
      </c>
      <c r="DZ30" s="53">
        <v>42.462949999999999</v>
      </c>
      <c r="EA30" s="53">
        <v>44.527900000000002</v>
      </c>
      <c r="EB30" s="53">
        <v>38.104300000000002</v>
      </c>
      <c r="EC30" s="59">
        <v>36.852200000000003</v>
      </c>
      <c r="ED30" s="59">
        <v>37.721400000000003</v>
      </c>
      <c r="EE30" s="59">
        <v>38.198399999999999</v>
      </c>
      <c r="EF30" s="59">
        <v>36.9024</v>
      </c>
      <c r="EG30" s="59">
        <v>41.319000000000003</v>
      </c>
      <c r="EH30" s="59">
        <v>41.853200000000001</v>
      </c>
      <c r="EI30" s="59">
        <v>34.932600000000001</v>
      </c>
      <c r="EJ30" s="59">
        <v>36.5824</v>
      </c>
      <c r="EK30" s="59">
        <v>40.043500000000002</v>
      </c>
      <c r="EL30" s="59">
        <v>37.056899999999999</v>
      </c>
      <c r="EM30" s="59">
        <v>35.407400000000003</v>
      </c>
      <c r="EN30" s="59">
        <v>28.920200000000001</v>
      </c>
      <c r="EO30" s="59">
        <v>32.204799999999999</v>
      </c>
      <c r="EP30" s="59">
        <v>19.926537499999998</v>
      </c>
      <c r="EQ30" s="59">
        <v>14.563268750000001</v>
      </c>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row>
    <row r="31" spans="6:456" ht="20.100000000000001" customHeight="1">
      <c r="F31" s="37" t="s">
        <v>466</v>
      </c>
      <c r="G31" s="29" t="s">
        <v>141</v>
      </c>
      <c r="H31" s="38" t="s">
        <v>156</v>
      </c>
      <c r="I31" s="38" t="s">
        <v>156</v>
      </c>
      <c r="J31" s="38" t="s">
        <v>156</v>
      </c>
      <c r="K31" s="38" t="s">
        <v>156</v>
      </c>
      <c r="L31" s="38" t="s">
        <v>156</v>
      </c>
      <c r="M31" s="38" t="s">
        <v>156</v>
      </c>
      <c r="N31" s="38" t="s">
        <v>156</v>
      </c>
      <c r="O31" s="38" t="s">
        <v>156</v>
      </c>
      <c r="P31" s="38">
        <v>11.34</v>
      </c>
      <c r="Q31" s="38">
        <v>11.78</v>
      </c>
      <c r="R31" s="38">
        <v>11.91</v>
      </c>
      <c r="S31" s="38">
        <v>12.66</v>
      </c>
      <c r="T31" s="38">
        <v>13.66</v>
      </c>
      <c r="U31" s="38">
        <v>14.85</v>
      </c>
      <c r="V31" s="38">
        <v>10.113</v>
      </c>
      <c r="W31" s="38">
        <v>7.444</v>
      </c>
      <c r="X31" s="38">
        <v>13.683999999999999</v>
      </c>
      <c r="Y31" s="38">
        <v>17.548999999999999</v>
      </c>
      <c r="Z31" s="38">
        <v>17.77</v>
      </c>
      <c r="AA31" s="38">
        <v>19.356999999999999</v>
      </c>
      <c r="AB31" s="38">
        <v>15.307</v>
      </c>
      <c r="AC31" s="38">
        <v>20.265000000000001</v>
      </c>
      <c r="AD31" s="38">
        <v>21.873999999999999</v>
      </c>
      <c r="AE31" s="38">
        <v>18.472000000000001</v>
      </c>
      <c r="AF31" s="38">
        <v>16.582999999999998</v>
      </c>
      <c r="AG31" s="38">
        <v>20.387</v>
      </c>
      <c r="AH31" s="38">
        <v>19.335999999999999</v>
      </c>
      <c r="AI31" s="38">
        <v>20.521999999999998</v>
      </c>
      <c r="AJ31" s="38">
        <v>19.959</v>
      </c>
      <c r="AK31" s="38">
        <v>13.122</v>
      </c>
      <c r="AL31" s="38">
        <v>27.811</v>
      </c>
      <c r="AM31" s="38">
        <v>24.888000000000002</v>
      </c>
      <c r="AN31" s="38">
        <v>24.908000000000001</v>
      </c>
      <c r="AO31" s="38">
        <v>25.428999999999998</v>
      </c>
      <c r="AP31" s="38">
        <v>27.638999999999999</v>
      </c>
      <c r="AQ31" s="38">
        <v>22.094999999999999</v>
      </c>
      <c r="AR31" s="38">
        <v>6.8259999999999996</v>
      </c>
      <c r="AS31" s="38">
        <v>22.812999999999999</v>
      </c>
      <c r="AT31" s="38">
        <v>23.706</v>
      </c>
      <c r="AU31" s="38">
        <v>26.323</v>
      </c>
      <c r="AV31" s="38">
        <v>25.742000000000001</v>
      </c>
      <c r="AW31" s="38">
        <v>25.51</v>
      </c>
      <c r="AX31" s="38">
        <v>27.741</v>
      </c>
      <c r="AY31" s="38">
        <v>28.521999999999998</v>
      </c>
      <c r="AZ31" s="38">
        <v>10.161</v>
      </c>
      <c r="BA31" s="38">
        <v>11.420999999999999</v>
      </c>
      <c r="BB31" s="38">
        <v>12.534000000000001</v>
      </c>
      <c r="BC31" s="38">
        <v>7.9260000000000002</v>
      </c>
      <c r="BD31" s="38">
        <v>5.6855000000000002</v>
      </c>
      <c r="BE31" s="38">
        <v>7.2035</v>
      </c>
      <c r="BF31" s="38">
        <v>8.8885000000000005</v>
      </c>
      <c r="BG31" s="38">
        <v>10.714499999999999</v>
      </c>
      <c r="BH31" s="38">
        <v>9.5150000000000006</v>
      </c>
      <c r="BI31" s="38">
        <v>10.119</v>
      </c>
      <c r="BJ31" s="38">
        <v>10.836</v>
      </c>
      <c r="BK31" s="38">
        <v>16.047000000000001</v>
      </c>
      <c r="BL31" s="38">
        <v>10.907</v>
      </c>
      <c r="BM31" s="38">
        <v>11.250999999999999</v>
      </c>
      <c r="BN31" s="38">
        <v>10.192</v>
      </c>
      <c r="BO31" s="38">
        <v>10.574999999999999</v>
      </c>
      <c r="BP31" s="38">
        <v>14.173999999999999</v>
      </c>
      <c r="BQ31" s="38">
        <v>13.246</v>
      </c>
      <c r="BR31" s="38">
        <v>11.877000000000001</v>
      </c>
      <c r="BS31" s="38">
        <v>16.21</v>
      </c>
      <c r="BT31" s="38">
        <v>7.2069999999999999</v>
      </c>
      <c r="BU31" s="38">
        <v>11.548999999999999</v>
      </c>
      <c r="BV31" s="38">
        <v>13.592000000000001</v>
      </c>
      <c r="BW31" s="38">
        <v>15.664999999999999</v>
      </c>
      <c r="BX31" s="38">
        <v>15.449</v>
      </c>
      <c r="BY31" s="38">
        <v>12.631</v>
      </c>
      <c r="BZ31" s="38">
        <v>12.5</v>
      </c>
      <c r="CA31" s="38">
        <v>12.173</v>
      </c>
      <c r="CB31" s="38">
        <v>12.829000000000001</v>
      </c>
      <c r="CC31" s="38">
        <v>7.391</v>
      </c>
      <c r="CD31" s="38">
        <v>0</v>
      </c>
      <c r="CE31" s="38">
        <v>10.895</v>
      </c>
      <c r="CF31" s="38">
        <v>6.0819999999999999</v>
      </c>
      <c r="CG31" s="38">
        <v>4.2169999999999996</v>
      </c>
      <c r="CH31" s="38">
        <v>4.9870000000000001</v>
      </c>
      <c r="CI31" s="38">
        <v>12.242000000000001</v>
      </c>
      <c r="CJ31" s="38">
        <v>10.756</v>
      </c>
      <c r="CK31" s="38">
        <v>15.340999999999999</v>
      </c>
      <c r="CL31" s="38">
        <v>13.574</v>
      </c>
      <c r="CM31" s="38">
        <v>19.514389000000001</v>
      </c>
      <c r="CN31" s="38">
        <v>12.500479</v>
      </c>
      <c r="CO31" s="38">
        <v>14.368435</v>
      </c>
      <c r="CP31" s="38">
        <v>8.9540000000000006</v>
      </c>
      <c r="CQ31" s="38">
        <v>30.783999999999999</v>
      </c>
      <c r="CR31" s="38">
        <v>19.008778</v>
      </c>
      <c r="CS31" s="38">
        <v>21.34226</v>
      </c>
      <c r="CT31" s="38">
        <v>12.982706427851699</v>
      </c>
      <c r="CU31" s="38">
        <v>12.960340836681199</v>
      </c>
      <c r="CV31" s="38">
        <v>18.0311319989098</v>
      </c>
      <c r="CW31" s="38">
        <v>17.013147990702301</v>
      </c>
      <c r="CX31" s="38">
        <v>18.723331924583899</v>
      </c>
      <c r="CY31" s="38">
        <v>16.343326008038101</v>
      </c>
      <c r="CZ31" s="38">
        <v>15.466132</v>
      </c>
      <c r="DA31" s="38">
        <v>14.010999999999999</v>
      </c>
      <c r="DB31" s="38">
        <v>18.827999999999999</v>
      </c>
      <c r="DC31" s="38">
        <v>13.236000000000001</v>
      </c>
      <c r="DD31" s="38">
        <v>10.337999999999999</v>
      </c>
      <c r="DE31" s="38">
        <v>11.015000000000001</v>
      </c>
      <c r="DF31" s="38">
        <v>12.662000000000001</v>
      </c>
      <c r="DG31" s="38">
        <v>10.253</v>
      </c>
      <c r="DH31" s="38">
        <v>9.9060000000000006</v>
      </c>
      <c r="DI31" s="38">
        <v>10.782</v>
      </c>
      <c r="DJ31" s="38">
        <v>7.2539999999999996</v>
      </c>
      <c r="DK31" s="38">
        <v>10.305</v>
      </c>
      <c r="DL31" s="38">
        <v>7.8920000000000003</v>
      </c>
      <c r="DM31" s="38">
        <v>11.22</v>
      </c>
      <c r="DN31" s="38">
        <v>13.1</v>
      </c>
      <c r="DO31" s="38">
        <v>4.5999999999999996</v>
      </c>
      <c r="DP31" s="38">
        <v>1.9</v>
      </c>
      <c r="DQ31" s="38">
        <v>7.1</v>
      </c>
      <c r="DR31" s="38">
        <v>1.6</v>
      </c>
      <c r="DS31" s="38">
        <v>0.80000000000000104</v>
      </c>
      <c r="DT31" s="53">
        <v>1.3</v>
      </c>
      <c r="DU31" s="53">
        <v>8.8000000000000007</v>
      </c>
      <c r="DV31" s="53">
        <v>4.2</v>
      </c>
      <c r="DW31" s="53">
        <v>2.6</v>
      </c>
      <c r="DX31" s="53">
        <v>4.3</v>
      </c>
      <c r="DY31" s="53">
        <v>4.3895</v>
      </c>
      <c r="DZ31" s="53">
        <v>6.4</v>
      </c>
      <c r="EA31" s="53">
        <v>6.1</v>
      </c>
      <c r="EB31" s="53">
        <v>7.7</v>
      </c>
      <c r="EC31" s="59">
        <v>9.0890000000000004</v>
      </c>
      <c r="ED31" s="59">
        <v>6.931</v>
      </c>
      <c r="EE31" s="59">
        <v>5.7095500000000001</v>
      </c>
      <c r="EF31" s="59">
        <v>8.6366899999999998</v>
      </c>
      <c r="EG31" s="59">
        <v>10.20884</v>
      </c>
      <c r="EH31" s="59">
        <v>4.9245000000000001</v>
      </c>
      <c r="EI31" s="59">
        <v>10.139749999999999</v>
      </c>
      <c r="EJ31" s="59">
        <v>9.9377499999999994</v>
      </c>
      <c r="EK31" s="59">
        <v>12.682</v>
      </c>
      <c r="EL31" s="59">
        <v>10.7845</v>
      </c>
      <c r="EM31" s="59">
        <v>10.3</v>
      </c>
      <c r="EN31" s="59">
        <v>12.74</v>
      </c>
      <c r="EO31" s="59">
        <v>7.9530000000000003</v>
      </c>
      <c r="EP31" s="59">
        <v>3.57</v>
      </c>
      <c r="EQ31" s="59">
        <v>1.7849999999999999</v>
      </c>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row>
    <row r="32" spans="6:456" ht="18" customHeight="1">
      <c r="F32" s="37" t="s">
        <v>467</v>
      </c>
      <c r="G32" s="29" t="s">
        <v>141</v>
      </c>
      <c r="H32" s="38">
        <v>5.7</v>
      </c>
      <c r="I32" s="38">
        <v>5.7</v>
      </c>
      <c r="J32" s="38">
        <v>6.9</v>
      </c>
      <c r="K32" s="38">
        <v>6.9</v>
      </c>
      <c r="L32" s="38">
        <v>6.45</v>
      </c>
      <c r="M32" s="38">
        <v>6.45</v>
      </c>
      <c r="N32" s="38">
        <v>7.45</v>
      </c>
      <c r="O32" s="38">
        <v>7.5</v>
      </c>
      <c r="P32" s="38">
        <v>7.5869999999999997</v>
      </c>
      <c r="Q32" s="38">
        <v>7.484</v>
      </c>
      <c r="R32" s="38">
        <v>9.5939999999999994</v>
      </c>
      <c r="S32" s="38">
        <v>5.0650000000000004</v>
      </c>
      <c r="T32" s="38">
        <v>8.9109999999999996</v>
      </c>
      <c r="U32" s="38">
        <v>8.4789999999999992</v>
      </c>
      <c r="V32" s="38">
        <v>8.5220000000000002</v>
      </c>
      <c r="W32" s="38">
        <v>9.48</v>
      </c>
      <c r="X32" s="38">
        <v>8.9090000000000007</v>
      </c>
      <c r="Y32" s="38">
        <v>11.935</v>
      </c>
      <c r="Z32" s="38">
        <v>12.24</v>
      </c>
      <c r="AA32" s="38">
        <v>10.452</v>
      </c>
      <c r="AB32" s="38">
        <v>13.459</v>
      </c>
      <c r="AC32" s="38">
        <v>14.712</v>
      </c>
      <c r="AD32" s="38">
        <v>15.269</v>
      </c>
      <c r="AE32" s="38">
        <v>14.881</v>
      </c>
      <c r="AF32" s="38">
        <v>11.866</v>
      </c>
      <c r="AG32" s="38">
        <v>15.448</v>
      </c>
      <c r="AH32" s="38">
        <v>16.152999999999999</v>
      </c>
      <c r="AI32" s="38">
        <v>17.91</v>
      </c>
      <c r="AJ32" s="38">
        <v>14.747999999999999</v>
      </c>
      <c r="AK32" s="38">
        <v>11.782</v>
      </c>
      <c r="AL32" s="38">
        <v>18.396000000000001</v>
      </c>
      <c r="AM32" s="38">
        <v>13.955</v>
      </c>
      <c r="AN32" s="38">
        <v>11.632999999999999</v>
      </c>
      <c r="AO32" s="38">
        <v>15.81</v>
      </c>
      <c r="AP32" s="38">
        <v>16.745999999999999</v>
      </c>
      <c r="AQ32" s="38">
        <v>20.132999999999999</v>
      </c>
      <c r="AR32" s="38">
        <v>11.382</v>
      </c>
      <c r="AS32" s="38">
        <v>20.311039999999998</v>
      </c>
      <c r="AT32" s="38">
        <v>19.064679999999999</v>
      </c>
      <c r="AU32" s="38">
        <v>22.645759999999999</v>
      </c>
      <c r="AV32" s="38">
        <v>23.03332</v>
      </c>
      <c r="AW32" s="38">
        <v>22.177320000000002</v>
      </c>
      <c r="AX32" s="38">
        <v>23.421479999999999</v>
      </c>
      <c r="AY32" s="38">
        <v>26.574999999999999</v>
      </c>
      <c r="AZ32" s="38">
        <v>25.05076</v>
      </c>
      <c r="BA32" s="38">
        <v>28.639679999999998</v>
      </c>
      <c r="BB32" s="38">
        <v>29.5228</v>
      </c>
      <c r="BC32" s="38">
        <v>28.069199999999999</v>
      </c>
      <c r="BD32" s="38">
        <v>27.230080000000001</v>
      </c>
      <c r="BE32" s="38">
        <v>31.4</v>
      </c>
      <c r="BF32" s="38">
        <v>31.184999999999999</v>
      </c>
      <c r="BG32" s="38">
        <v>31.196000000000002</v>
      </c>
      <c r="BH32" s="38">
        <v>29.152000000000001</v>
      </c>
      <c r="BI32" s="38">
        <v>27.428000000000001</v>
      </c>
      <c r="BJ32" s="38">
        <v>29.408999999999999</v>
      </c>
      <c r="BK32" s="38">
        <v>31.808</v>
      </c>
      <c r="BL32" s="38">
        <v>24.936</v>
      </c>
      <c r="BM32" s="38">
        <v>28.414999999999999</v>
      </c>
      <c r="BN32" s="38">
        <v>29.754000000000001</v>
      </c>
      <c r="BO32" s="38">
        <v>30.702639999999999</v>
      </c>
      <c r="BP32" s="38">
        <v>29.87</v>
      </c>
      <c r="BQ32" s="38">
        <v>27.138000000000002</v>
      </c>
      <c r="BR32" s="38">
        <v>26.588999999999999</v>
      </c>
      <c r="BS32" s="38">
        <v>28.681000000000001</v>
      </c>
      <c r="BT32" s="38">
        <v>26.994</v>
      </c>
      <c r="BU32" s="38">
        <v>23.082000000000001</v>
      </c>
      <c r="BV32" s="38">
        <v>27.457000000000001</v>
      </c>
      <c r="BW32" s="38">
        <v>27.82</v>
      </c>
      <c r="BX32" s="38">
        <v>22.867000000000001</v>
      </c>
      <c r="BY32" s="38">
        <v>25.366539794921898</v>
      </c>
      <c r="BZ32" s="38">
        <v>26.736359863281301</v>
      </c>
      <c r="CA32" s="38">
        <v>25.290959999999998</v>
      </c>
      <c r="CB32" s="38">
        <v>27.393000000000001</v>
      </c>
      <c r="CC32" s="38">
        <v>26.041</v>
      </c>
      <c r="CD32" s="38">
        <v>12.632</v>
      </c>
      <c r="CE32" s="38">
        <v>23.407840087890602</v>
      </c>
      <c r="CF32" s="38">
        <v>28.471889921875</v>
      </c>
      <c r="CG32" s="38">
        <v>30.824893936718802</v>
      </c>
      <c r="CH32" s="38">
        <v>29.9894415609375</v>
      </c>
      <c r="CI32" s="38">
        <v>33.918102023437498</v>
      </c>
      <c r="CJ32" s="38">
        <v>26.821009199999999</v>
      </c>
      <c r="CK32" s="38">
        <v>22.9506598</v>
      </c>
      <c r="CL32" s="38">
        <v>24.757149999999999</v>
      </c>
      <c r="CM32" s="38">
        <v>17.679619750976599</v>
      </c>
      <c r="CN32" s="38">
        <v>22.9227934</v>
      </c>
      <c r="CO32" s="38">
        <v>25.0701578</v>
      </c>
      <c r="CP32" s="38">
        <v>26.4349752</v>
      </c>
      <c r="CQ32" s="38">
        <v>23.226339599999999</v>
      </c>
      <c r="CR32" s="38">
        <v>30.734354799999998</v>
      </c>
      <c r="CS32" s="38">
        <v>26.693363399999999</v>
      </c>
      <c r="CT32" s="38">
        <v>30.130771427851698</v>
      </c>
      <c r="CU32" s="38">
        <v>25.115169636681198</v>
      </c>
      <c r="CV32" s="38">
        <v>31.82158295</v>
      </c>
      <c r="CW32" s="38">
        <v>34.664077399999996</v>
      </c>
      <c r="CX32" s="38">
        <v>33.702538599999997</v>
      </c>
      <c r="CY32" s="38">
        <v>32.564565399999999</v>
      </c>
      <c r="CZ32" s="38">
        <v>31.703110800000001</v>
      </c>
      <c r="DA32" s="38">
        <v>31.452325999999999</v>
      </c>
      <c r="DB32" s="38">
        <v>31.866157999999999</v>
      </c>
      <c r="DC32" s="38">
        <v>34.840161000000002</v>
      </c>
      <c r="DD32" s="38">
        <v>30.58</v>
      </c>
      <c r="DE32" s="38">
        <v>34.04</v>
      </c>
      <c r="DF32" s="38">
        <v>34.83</v>
      </c>
      <c r="DG32" s="38">
        <v>32.624112199999999</v>
      </c>
      <c r="DH32" s="38">
        <v>32.06</v>
      </c>
      <c r="DI32" s="38">
        <v>28.220009999999998</v>
      </c>
      <c r="DJ32" s="38">
        <v>26.64001</v>
      </c>
      <c r="DK32" s="38">
        <v>31.00001</v>
      </c>
      <c r="DL32" s="38">
        <v>24.7</v>
      </c>
      <c r="DM32" s="38">
        <v>29.4</v>
      </c>
      <c r="DN32" s="38">
        <v>27.1</v>
      </c>
      <c r="DO32" s="38">
        <v>27.3</v>
      </c>
      <c r="DP32" s="38">
        <v>28.245100999999998</v>
      </c>
      <c r="DQ32" s="38">
        <v>28.763873</v>
      </c>
      <c r="DR32" s="38">
        <v>29.315999999999999</v>
      </c>
      <c r="DS32" s="38">
        <v>28.192</v>
      </c>
      <c r="DT32" s="53">
        <v>27.66</v>
      </c>
      <c r="DU32" s="53">
        <v>28.55</v>
      </c>
      <c r="DV32" s="53">
        <v>29.07</v>
      </c>
      <c r="DW32" s="53">
        <v>21.19</v>
      </c>
      <c r="DX32" s="53">
        <v>25.39</v>
      </c>
      <c r="DY32" s="53">
        <v>32</v>
      </c>
      <c r="DZ32" s="53">
        <v>28.2</v>
      </c>
      <c r="EA32" s="53">
        <v>30.21</v>
      </c>
      <c r="EB32" s="53">
        <v>23.38</v>
      </c>
      <c r="EC32" s="59">
        <v>23.19</v>
      </c>
      <c r="ED32" s="59">
        <v>22.8</v>
      </c>
      <c r="EE32" s="59">
        <v>29.6</v>
      </c>
      <c r="EF32" s="59">
        <v>22.9</v>
      </c>
      <c r="EG32" s="59">
        <v>22.9</v>
      </c>
      <c r="EH32" s="59">
        <v>29.2</v>
      </c>
      <c r="EI32" s="59">
        <v>21.5</v>
      </c>
      <c r="EJ32" s="59">
        <v>23</v>
      </c>
      <c r="EK32" s="59">
        <v>22.8</v>
      </c>
      <c r="EL32" s="59">
        <v>23.3</v>
      </c>
      <c r="EM32" s="59">
        <v>23.2</v>
      </c>
      <c r="EN32" s="59">
        <v>18</v>
      </c>
      <c r="EO32" s="59">
        <v>26</v>
      </c>
      <c r="EP32" s="59">
        <v>17.190000000000001</v>
      </c>
      <c r="EQ32" s="59">
        <v>12.095000000000001</v>
      </c>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row>
    <row r="33" spans="6:456" ht="20.100000000000001" customHeight="1">
      <c r="F33" s="37" t="s">
        <v>468</v>
      </c>
      <c r="G33" s="29" t="s">
        <v>141</v>
      </c>
      <c r="H33" s="38">
        <v>5.49</v>
      </c>
      <c r="I33" s="38">
        <v>5.4889999999999999</v>
      </c>
      <c r="J33" s="38">
        <v>5.75</v>
      </c>
      <c r="K33" s="38">
        <v>5.7480000000000002</v>
      </c>
      <c r="L33" s="38">
        <v>5.4770000000000003</v>
      </c>
      <c r="M33" s="38">
        <v>6.0170000000000003</v>
      </c>
      <c r="N33" s="38">
        <v>6.56</v>
      </c>
      <c r="O33" s="38">
        <v>6.88</v>
      </c>
      <c r="P33" s="38">
        <v>4.8819999999999997</v>
      </c>
      <c r="Q33" s="38">
        <v>6.9279999999999999</v>
      </c>
      <c r="R33" s="38">
        <v>7.5519999999999996</v>
      </c>
      <c r="S33" s="38">
        <v>6.5609999999999999</v>
      </c>
      <c r="T33" s="38">
        <v>6.3730000000000002</v>
      </c>
      <c r="U33" s="38">
        <v>6.657</v>
      </c>
      <c r="V33" s="38">
        <v>7.0449999999999999</v>
      </c>
      <c r="W33" s="38">
        <v>5.9139999999999997</v>
      </c>
      <c r="X33" s="38">
        <v>6.5490000000000004</v>
      </c>
      <c r="Y33" s="38">
        <v>6.008</v>
      </c>
      <c r="Z33" s="38">
        <v>5.3639999999999999</v>
      </c>
      <c r="AA33" s="38">
        <v>5.101</v>
      </c>
      <c r="AB33" s="38">
        <v>4.9219999999999997</v>
      </c>
      <c r="AC33" s="38">
        <v>4.6710000000000003</v>
      </c>
      <c r="AD33" s="38">
        <v>4.9059999999999997</v>
      </c>
      <c r="AE33" s="38">
        <v>4.1130000000000004</v>
      </c>
      <c r="AF33" s="38">
        <v>3.1880000000000002</v>
      </c>
      <c r="AG33" s="38">
        <v>3.3420000000000001</v>
      </c>
      <c r="AH33" s="38">
        <v>2.9430000000000001</v>
      </c>
      <c r="AI33" s="38">
        <v>3.1629999999999998</v>
      </c>
      <c r="AJ33" s="38">
        <v>1.9379999999999999</v>
      </c>
      <c r="AK33" s="38">
        <v>4.0659999999999998</v>
      </c>
      <c r="AL33" s="38">
        <v>2.8410000000000002</v>
      </c>
      <c r="AM33" s="38">
        <v>5.9169999999999998</v>
      </c>
      <c r="AN33" s="38">
        <v>4.5890000000000004</v>
      </c>
      <c r="AO33" s="38">
        <v>5.8040000000000003</v>
      </c>
      <c r="AP33" s="38">
        <v>2.4140000000000001</v>
      </c>
      <c r="AQ33" s="38">
        <v>2.448</v>
      </c>
      <c r="AR33" s="38">
        <v>2.0830000000000002</v>
      </c>
      <c r="AS33" s="38">
        <v>1.8187599999999999</v>
      </c>
      <c r="AT33" s="38">
        <v>2.68242</v>
      </c>
      <c r="AU33" s="38">
        <v>3.6109399999999998</v>
      </c>
      <c r="AV33" s="38">
        <v>1.919645</v>
      </c>
      <c r="AW33" s="38">
        <v>2.0106449999999998</v>
      </c>
      <c r="AX33" s="38">
        <v>2.0730300000000002</v>
      </c>
      <c r="AY33" s="38">
        <v>3.5385</v>
      </c>
      <c r="AZ33" s="38">
        <v>1.5553600000000001</v>
      </c>
      <c r="BA33" s="38">
        <v>1.64977334828102</v>
      </c>
      <c r="BB33" s="38">
        <v>1.92866823985433</v>
      </c>
      <c r="BC33" s="38">
        <v>2.15074198459773</v>
      </c>
      <c r="BD33" s="38">
        <v>1.87987312452832</v>
      </c>
      <c r="BE33" s="38">
        <v>1.9827255303179301</v>
      </c>
      <c r="BF33" s="38">
        <v>2.07388434058974</v>
      </c>
      <c r="BG33" s="38">
        <v>2.1056260208679798</v>
      </c>
      <c r="BH33" s="38">
        <v>2.198</v>
      </c>
      <c r="BI33" s="38">
        <v>3.2509999999999999</v>
      </c>
      <c r="BJ33" s="38">
        <v>2.5209999999999999</v>
      </c>
      <c r="BK33" s="38">
        <v>2.3980000000000001</v>
      </c>
      <c r="BL33" s="38">
        <v>2.2429999999999999</v>
      </c>
      <c r="BM33" s="38">
        <v>2.3159999999999998</v>
      </c>
      <c r="BN33" s="38">
        <v>2.2120000000000002</v>
      </c>
      <c r="BO33" s="38">
        <v>2.0129999999999999</v>
      </c>
      <c r="BP33" s="38">
        <v>1.99</v>
      </c>
      <c r="BQ33" s="38">
        <v>2.4089999999999998</v>
      </c>
      <c r="BR33" s="38">
        <v>2.0840000000000001</v>
      </c>
      <c r="BS33" s="38">
        <v>2.2330000000000001</v>
      </c>
      <c r="BT33" s="38">
        <v>2.4239999999999999</v>
      </c>
      <c r="BU33" s="38">
        <v>2.7450000000000001</v>
      </c>
      <c r="BV33" s="38">
        <v>2.496</v>
      </c>
      <c r="BW33" s="38">
        <v>3.4990000000000001</v>
      </c>
      <c r="BX33" s="38">
        <v>4.5960000000000001</v>
      </c>
      <c r="BY33" s="38">
        <v>4.141</v>
      </c>
      <c r="BZ33" s="38">
        <v>2.0910000000000002</v>
      </c>
      <c r="CA33" s="38">
        <v>3.395</v>
      </c>
      <c r="CB33" s="38">
        <v>3.9510000000000001</v>
      </c>
      <c r="CC33" s="38">
        <v>5.9880000000000004</v>
      </c>
      <c r="CD33" s="38">
        <v>4.0910000000000002</v>
      </c>
      <c r="CE33" s="38">
        <v>5.4109999999999996</v>
      </c>
      <c r="CF33" s="38">
        <v>3.0960000000000001</v>
      </c>
      <c r="CG33" s="38">
        <v>2.742</v>
      </c>
      <c r="CH33" s="38">
        <v>1.0860000000000001</v>
      </c>
      <c r="CI33" s="38">
        <v>1.0820000000000001</v>
      </c>
      <c r="CJ33" s="38">
        <v>1.907</v>
      </c>
      <c r="CK33" s="38">
        <v>2.4230402</v>
      </c>
      <c r="CL33" s="38">
        <v>2.4370096999999999</v>
      </c>
      <c r="CM33" s="38">
        <v>2.6190000000000002</v>
      </c>
      <c r="CN33" s="38">
        <v>1.9542016</v>
      </c>
      <c r="CO33" s="38">
        <v>3.0706367999999999</v>
      </c>
      <c r="CP33" s="38">
        <v>3.6074830000000002</v>
      </c>
      <c r="CQ33" s="38">
        <v>3.9272604000000002</v>
      </c>
      <c r="CR33" s="38">
        <v>3.7783661999999998</v>
      </c>
      <c r="CS33" s="38">
        <v>4.2363526</v>
      </c>
      <c r="CT33" s="38">
        <v>2.9071250000000002</v>
      </c>
      <c r="CU33" s="38">
        <v>2.0404621999999999</v>
      </c>
      <c r="CV33" s="38">
        <v>1.9608836000000001</v>
      </c>
      <c r="CW33" s="38">
        <v>2.4442132000000001</v>
      </c>
      <c r="CX33" s="38">
        <v>1.9511224</v>
      </c>
      <c r="CY33" s="38">
        <v>2.1422826000000001</v>
      </c>
      <c r="CZ33" s="38">
        <v>1.7349186000000001</v>
      </c>
      <c r="DA33" s="38">
        <v>2.0967739999999999</v>
      </c>
      <c r="DB33" s="38">
        <v>2.0960719999999999</v>
      </c>
      <c r="DC33" s="38">
        <v>1.9729369999999999</v>
      </c>
      <c r="DD33" s="38">
        <v>4.54</v>
      </c>
      <c r="DE33" s="38">
        <v>4.83</v>
      </c>
      <c r="DF33" s="38">
        <v>5.42</v>
      </c>
      <c r="DG33" s="38">
        <v>6.1142523336066903</v>
      </c>
      <c r="DH33" s="38">
        <v>2.6</v>
      </c>
      <c r="DI33" s="38">
        <v>1.0000000000000001E-5</v>
      </c>
      <c r="DJ33" s="38">
        <v>1.0000000000000001E-5</v>
      </c>
      <c r="DK33" s="38">
        <v>1.0000000000000001E-5</v>
      </c>
      <c r="DL33" s="38">
        <v>0</v>
      </c>
      <c r="DM33" s="38">
        <v>0</v>
      </c>
      <c r="DN33" s="38">
        <v>0</v>
      </c>
      <c r="DO33" s="38">
        <v>0</v>
      </c>
      <c r="DP33" s="38">
        <v>0</v>
      </c>
      <c r="DQ33" s="38">
        <v>0</v>
      </c>
      <c r="DR33" s="38">
        <v>0</v>
      </c>
      <c r="DS33" s="38">
        <v>0</v>
      </c>
      <c r="DT33" s="53">
        <v>0</v>
      </c>
      <c r="DU33" s="53">
        <v>0</v>
      </c>
      <c r="DV33" s="24">
        <v>0</v>
      </c>
      <c r="DW33" s="53">
        <v>0</v>
      </c>
      <c r="DX33" s="53">
        <v>0</v>
      </c>
      <c r="DY33" s="53">
        <v>0</v>
      </c>
      <c r="DZ33" s="24">
        <v>0</v>
      </c>
      <c r="EA33" s="53">
        <v>0</v>
      </c>
      <c r="EB33" s="53">
        <v>0</v>
      </c>
      <c r="EC33" s="53">
        <v>0</v>
      </c>
      <c r="ED33" s="53">
        <v>0</v>
      </c>
      <c r="EE33" s="53">
        <v>0</v>
      </c>
      <c r="EF33" s="53">
        <v>0</v>
      </c>
      <c r="EG33" s="53">
        <v>0</v>
      </c>
      <c r="EH33" s="53">
        <v>0</v>
      </c>
      <c r="EI33" s="53">
        <v>0</v>
      </c>
      <c r="EJ33" s="53">
        <v>0</v>
      </c>
      <c r="EK33" s="53">
        <v>0</v>
      </c>
      <c r="EL33" s="53">
        <v>0</v>
      </c>
      <c r="EM33" s="53">
        <v>0</v>
      </c>
      <c r="EN33" s="53">
        <v>0</v>
      </c>
      <c r="EO33" s="53">
        <v>0</v>
      </c>
      <c r="EP33" s="53">
        <v>0</v>
      </c>
      <c r="EQ33" s="53">
        <v>0</v>
      </c>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row>
    <row r="34" spans="6:456" ht="28.15" customHeight="1">
      <c r="F34" s="28" t="s">
        <v>469</v>
      </c>
      <c r="G34" s="29"/>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Q34" s="38"/>
      <c r="DR34" s="38"/>
      <c r="DS34" s="38"/>
      <c r="DT34" s="53"/>
      <c r="DU34" s="53"/>
      <c r="DW34" s="53"/>
      <c r="DX34" s="53"/>
      <c r="DY34" s="53"/>
      <c r="EA34" s="53"/>
      <c r="EB34" s="53"/>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row>
    <row r="35" spans="6:456" ht="20.100000000000001" customHeight="1">
      <c r="F35" s="37" t="s">
        <v>470</v>
      </c>
      <c r="G35" s="29" t="s">
        <v>145</v>
      </c>
      <c r="H35" s="38">
        <v>269.73099999999999</v>
      </c>
      <c r="I35" s="38">
        <v>257.02</v>
      </c>
      <c r="J35" s="38">
        <v>310.45600000000002</v>
      </c>
      <c r="K35" s="38">
        <v>250.61699999999999</v>
      </c>
      <c r="L35" s="38">
        <v>277.97609999999997</v>
      </c>
      <c r="M35" s="38">
        <v>245.49453</v>
      </c>
      <c r="N35" s="38">
        <v>319.51547799999997</v>
      </c>
      <c r="O35" s="38">
        <v>256.54237799999999</v>
      </c>
      <c r="P35" s="38">
        <v>258.98347799999999</v>
      </c>
      <c r="Q35" s="38">
        <v>228.364778</v>
      </c>
      <c r="R35" s="38">
        <v>294.29398900000001</v>
      </c>
      <c r="S35" s="38">
        <v>242.53987100000001</v>
      </c>
      <c r="T35" s="38">
        <v>223.65737799999999</v>
      </c>
      <c r="U35" s="38">
        <v>223.69746799999999</v>
      </c>
      <c r="V35" s="38">
        <v>288.251912</v>
      </c>
      <c r="W35" s="38">
        <v>222.23306099999999</v>
      </c>
      <c r="X35" s="38">
        <v>234.62982600000001</v>
      </c>
      <c r="Y35" s="38">
        <v>244.99376599999999</v>
      </c>
      <c r="Z35" s="38">
        <v>281.34325999999999</v>
      </c>
      <c r="AA35" s="38">
        <v>200.26842099999999</v>
      </c>
      <c r="AB35" s="38">
        <v>175.549678</v>
      </c>
      <c r="AC35" s="38">
        <v>171.10624999999999</v>
      </c>
      <c r="AD35" s="38">
        <v>267.19900000000001</v>
      </c>
      <c r="AE35" s="38">
        <v>268.15199999999999</v>
      </c>
      <c r="AF35" s="38">
        <v>251.8</v>
      </c>
      <c r="AG35" s="38">
        <v>236.80600000000001</v>
      </c>
      <c r="AH35" s="38">
        <v>264.25400000000002</v>
      </c>
      <c r="AI35" s="38">
        <v>259.63799999999998</v>
      </c>
      <c r="AJ35" s="38">
        <v>236.85599999999999</v>
      </c>
      <c r="AK35" s="38">
        <v>248.36</v>
      </c>
      <c r="AL35" s="38">
        <v>244</v>
      </c>
      <c r="AM35" s="38">
        <v>377</v>
      </c>
      <c r="AN35" s="38">
        <v>353</v>
      </c>
      <c r="AO35" s="38">
        <v>358</v>
      </c>
      <c r="AP35" s="38">
        <v>400</v>
      </c>
      <c r="AQ35" s="38">
        <v>363</v>
      </c>
      <c r="AR35" s="38">
        <v>394</v>
      </c>
      <c r="AS35" s="38">
        <v>437</v>
      </c>
      <c r="AT35" s="38">
        <v>440.74</v>
      </c>
      <c r="AU35" s="38">
        <v>443.98</v>
      </c>
      <c r="AV35" s="38">
        <v>488.73</v>
      </c>
      <c r="AW35" s="38">
        <v>515.78</v>
      </c>
      <c r="AX35" s="38">
        <v>561.89</v>
      </c>
      <c r="AY35" s="38">
        <v>492.46</v>
      </c>
      <c r="AZ35" s="38">
        <v>448.07</v>
      </c>
      <c r="BA35" s="38">
        <v>518.58600000000001</v>
      </c>
      <c r="BB35" s="38">
        <v>507.20699999999999</v>
      </c>
      <c r="BC35" s="38">
        <v>496.459</v>
      </c>
      <c r="BD35" s="38">
        <v>535.00599999999997</v>
      </c>
      <c r="BE35" s="38">
        <v>567.23099999999999</v>
      </c>
      <c r="BF35" s="38">
        <v>501.46946402999998</v>
      </c>
      <c r="BG35" s="38">
        <v>467.20095619</v>
      </c>
      <c r="BH35" s="38">
        <v>470.24420273999999</v>
      </c>
      <c r="BI35" s="38">
        <v>455.00979898999998</v>
      </c>
      <c r="BJ35" s="38">
        <v>475.88799999999998</v>
      </c>
      <c r="BK35" s="38">
        <v>467.01100000000002</v>
      </c>
      <c r="BL35" s="38">
        <v>569.73400000000004</v>
      </c>
      <c r="BM35" s="38">
        <v>542.93799999999999</v>
      </c>
      <c r="BN35" s="38">
        <v>554.40700000000004</v>
      </c>
      <c r="BO35" s="38">
        <v>556.56399999999996</v>
      </c>
      <c r="BP35" s="38">
        <v>616.84699999999998</v>
      </c>
      <c r="BQ35" s="38">
        <v>575.89099999999996</v>
      </c>
      <c r="BR35" s="38">
        <v>604.86099999999999</v>
      </c>
      <c r="BS35" s="38">
        <v>619.04700000000003</v>
      </c>
      <c r="BT35" s="38">
        <v>538.16099999999994</v>
      </c>
      <c r="BU35" s="38">
        <v>456.12900000000002</v>
      </c>
      <c r="BV35" s="38">
        <v>393.27100000000002</v>
      </c>
      <c r="BW35" s="38">
        <v>340.29500000000002</v>
      </c>
      <c r="BX35" s="38">
        <v>473.64400000000001</v>
      </c>
      <c r="BY35" s="38">
        <v>466.60199999999998</v>
      </c>
      <c r="BZ35" s="38">
        <v>474.72199999999998</v>
      </c>
      <c r="CA35" s="38">
        <v>463.65199999999999</v>
      </c>
      <c r="CB35" s="38">
        <v>500.35</v>
      </c>
      <c r="CC35" s="38">
        <v>428.54700000000003</v>
      </c>
      <c r="CD35" s="38">
        <v>451.12099999999998</v>
      </c>
      <c r="CE35" s="38">
        <v>515.92100000000005</v>
      </c>
      <c r="CF35" s="38">
        <v>360.17599999999999</v>
      </c>
      <c r="CG35" s="38">
        <v>436.56900000000002</v>
      </c>
      <c r="CH35" s="38">
        <v>454.38337999999999</v>
      </c>
      <c r="CI35" s="38">
        <v>450.96614499999998</v>
      </c>
      <c r="CJ35" s="38">
        <v>460.75599999999997</v>
      </c>
      <c r="CK35" s="38">
        <v>442.779</v>
      </c>
      <c r="CL35" s="38">
        <v>484.73267829999998</v>
      </c>
      <c r="CM35" s="38">
        <v>490.95446800000002</v>
      </c>
      <c r="CN35" s="38">
        <v>339.5785338</v>
      </c>
      <c r="CO35" s="38">
        <v>476.36964</v>
      </c>
      <c r="CP35" s="38">
        <v>428.42399999999998</v>
      </c>
      <c r="CQ35" s="38">
        <v>480.63299999999998</v>
      </c>
      <c r="CR35" s="38">
        <v>425.63582795175398</v>
      </c>
      <c r="CS35" s="38">
        <v>527.55465200000003</v>
      </c>
      <c r="CT35" s="38">
        <v>404.96020612389998</v>
      </c>
      <c r="CU35" s="38">
        <v>368.782188423837</v>
      </c>
      <c r="CV35" s="38">
        <v>417.53637747004802</v>
      </c>
      <c r="CW35" s="38">
        <v>504.71637498054997</v>
      </c>
      <c r="CX35" s="38">
        <v>444.261179555002</v>
      </c>
      <c r="CY35" s="38">
        <v>473.26898141230703</v>
      </c>
      <c r="CZ35" s="38">
        <v>490.65677899548803</v>
      </c>
      <c r="DA35" s="38">
        <v>485.1560308915</v>
      </c>
      <c r="DB35" s="38">
        <v>438.51478929736498</v>
      </c>
      <c r="DC35" s="38">
        <v>432.51951205850298</v>
      </c>
      <c r="DD35" s="38">
        <v>354.42500000000001</v>
      </c>
      <c r="DE35" s="38">
        <v>258.55500000000001</v>
      </c>
      <c r="DF35" s="38">
        <v>460.29408977750001</v>
      </c>
      <c r="DG35" s="38">
        <v>357.023672903376</v>
      </c>
      <c r="DH35" s="38">
        <v>358.70785374202597</v>
      </c>
      <c r="DI35" s="38">
        <v>361.037296250194</v>
      </c>
      <c r="DJ35" s="38">
        <v>356.97962998277001</v>
      </c>
      <c r="DK35" s="38">
        <v>341.494241877349</v>
      </c>
      <c r="DL35" s="38">
        <v>299.58367478677701</v>
      </c>
      <c r="DM35" s="38">
        <v>283.16119044655397</v>
      </c>
      <c r="DN35" s="38">
        <v>275.16523243971398</v>
      </c>
      <c r="DO35" s="38">
        <v>262.26538005740201</v>
      </c>
      <c r="DP35" s="38">
        <v>280.46749999999997</v>
      </c>
      <c r="DQ35" s="38">
        <v>324.766962374515</v>
      </c>
      <c r="DR35" s="38">
        <v>325.83505029173801</v>
      </c>
      <c r="DS35" s="38">
        <v>323.41000000000003</v>
      </c>
      <c r="DT35" s="53">
        <v>324.3245</v>
      </c>
      <c r="DU35" s="53">
        <v>335.38200000000001</v>
      </c>
      <c r="DV35" s="53">
        <v>333.51049999999998</v>
      </c>
      <c r="DW35" s="53">
        <v>331.87150000000003</v>
      </c>
      <c r="DX35" s="53">
        <v>315.82</v>
      </c>
      <c r="DY35" s="53">
        <v>352.70598428504798</v>
      </c>
      <c r="DZ35" s="53">
        <v>349.41140201493698</v>
      </c>
      <c r="EA35" s="53">
        <v>319.40625</v>
      </c>
      <c r="EB35" s="53">
        <v>321.19865660494798</v>
      </c>
      <c r="EC35" s="59">
        <v>373.14495254395501</v>
      </c>
      <c r="ED35" s="59">
        <v>320.52024999999998</v>
      </c>
      <c r="EE35" s="59">
        <v>314.85391404491799</v>
      </c>
      <c r="EF35" s="59">
        <v>306.30446539245798</v>
      </c>
      <c r="EG35" s="59">
        <v>261.234102418058</v>
      </c>
      <c r="EH35" s="59">
        <v>302.006676545527</v>
      </c>
      <c r="EI35" s="59">
        <v>299.70633229669698</v>
      </c>
      <c r="EJ35" s="59">
        <v>234.24395249841001</v>
      </c>
      <c r="EK35" s="59">
        <v>275.42738052590602</v>
      </c>
      <c r="EL35" s="59">
        <v>242.55971256960001</v>
      </c>
      <c r="EM35" s="59">
        <v>280.76152814963399</v>
      </c>
      <c r="EN35" s="59">
        <v>260.53269064023499</v>
      </c>
      <c r="EO35" s="59">
        <v>275.95269064023398</v>
      </c>
      <c r="EP35" s="59">
        <v>238.40069064023501</v>
      </c>
      <c r="EQ35" s="59">
        <v>285.629690640234</v>
      </c>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row>
    <row r="36" spans="6:456" ht="20.100000000000001" customHeight="1">
      <c r="F36" s="37" t="s">
        <v>148</v>
      </c>
      <c r="G36" s="29" t="s">
        <v>145</v>
      </c>
      <c r="H36" s="38">
        <v>70.822000000000003</v>
      </c>
      <c r="I36" s="38">
        <v>125.318</v>
      </c>
      <c r="J36" s="38">
        <v>97.488</v>
      </c>
      <c r="K36" s="38">
        <v>117.54</v>
      </c>
      <c r="L36" s="38">
        <v>85.533000000000001</v>
      </c>
      <c r="M36" s="38">
        <v>107.834</v>
      </c>
      <c r="N36" s="38">
        <v>94.239000000000004</v>
      </c>
      <c r="O36" s="38">
        <v>99.766999999999996</v>
      </c>
      <c r="P36" s="38">
        <v>65.616</v>
      </c>
      <c r="Q36" s="38">
        <v>121.878</v>
      </c>
      <c r="R36" s="38">
        <v>95.206999999999994</v>
      </c>
      <c r="S36" s="38">
        <v>86.551000000000002</v>
      </c>
      <c r="T36" s="38">
        <v>79.935000000000002</v>
      </c>
      <c r="U36" s="38">
        <v>93.46</v>
      </c>
      <c r="V36" s="38">
        <v>88.691000000000003</v>
      </c>
      <c r="W36" s="38">
        <v>94.882999999999996</v>
      </c>
      <c r="X36" s="38">
        <v>91.284999999999997</v>
      </c>
      <c r="Y36" s="38">
        <v>104.423</v>
      </c>
      <c r="Z36" s="38">
        <v>88.459000000000003</v>
      </c>
      <c r="AA36" s="38">
        <v>78.813000000000002</v>
      </c>
      <c r="AB36" s="38">
        <v>93.054000000000002</v>
      </c>
      <c r="AC36" s="38">
        <v>89.126000000000005</v>
      </c>
      <c r="AD36" s="38">
        <v>88.964451999999994</v>
      </c>
      <c r="AE36" s="38">
        <v>75.149000000000001</v>
      </c>
      <c r="AF36" s="38">
        <v>89.688519999999997</v>
      </c>
      <c r="AG36" s="38">
        <v>96.501180000000005</v>
      </c>
      <c r="AH36" s="38">
        <v>83.504000000000005</v>
      </c>
      <c r="AI36" s="38">
        <v>84.876999999999995</v>
      </c>
      <c r="AJ36" s="38">
        <v>84.286000000000001</v>
      </c>
      <c r="AK36" s="38">
        <v>86.605999999999995</v>
      </c>
      <c r="AL36" s="38">
        <v>57.981000000000002</v>
      </c>
      <c r="AM36" s="38">
        <v>50.616999999999997</v>
      </c>
      <c r="AN36" s="38">
        <v>48.837000000000003</v>
      </c>
      <c r="AO36" s="38">
        <v>69.138000000000005</v>
      </c>
      <c r="AP36" s="38">
        <v>101.044</v>
      </c>
      <c r="AQ36" s="38">
        <v>99.941000000000003</v>
      </c>
      <c r="AR36" s="38">
        <v>95.956999999999994</v>
      </c>
      <c r="AS36" s="38">
        <v>113.05200000000001</v>
      </c>
      <c r="AT36" s="38">
        <v>134.04300000000001</v>
      </c>
      <c r="AU36" s="38">
        <v>129.178</v>
      </c>
      <c r="AV36" s="38">
        <v>131.096</v>
      </c>
      <c r="AW36" s="38">
        <v>148.852</v>
      </c>
      <c r="AX36" s="38">
        <v>109.816</v>
      </c>
      <c r="AY36" s="38">
        <v>148.07599999999999</v>
      </c>
      <c r="AZ36" s="38">
        <v>140.018</v>
      </c>
      <c r="BA36" s="38">
        <v>134.36199999999999</v>
      </c>
      <c r="BB36" s="38">
        <v>153.81100000000001</v>
      </c>
      <c r="BC36" s="38">
        <v>156.22</v>
      </c>
      <c r="BD36" s="38">
        <v>147.02699999999999</v>
      </c>
      <c r="BE36" s="38">
        <v>158.989</v>
      </c>
      <c r="BF36" s="38">
        <v>158.89400000000001</v>
      </c>
      <c r="BG36" s="38">
        <v>179.38399999999999</v>
      </c>
      <c r="BH36" s="38">
        <v>176.80600000000001</v>
      </c>
      <c r="BI36" s="38">
        <v>155.88499999999999</v>
      </c>
      <c r="BJ36" s="38">
        <v>158.512</v>
      </c>
      <c r="BK36" s="38">
        <v>157.80199999999999</v>
      </c>
      <c r="BL36" s="38">
        <v>144.39500000000001</v>
      </c>
      <c r="BM36" s="38">
        <v>158.13999999999999</v>
      </c>
      <c r="BN36" s="38">
        <v>166.72800000000001</v>
      </c>
      <c r="BO36" s="38">
        <v>180.82499999999999</v>
      </c>
      <c r="BP36" s="38">
        <v>190.488</v>
      </c>
      <c r="BQ36" s="38">
        <v>184.17599999999999</v>
      </c>
      <c r="BR36" s="38">
        <v>162.684</v>
      </c>
      <c r="BS36" s="38">
        <v>163.54</v>
      </c>
      <c r="BT36" s="38">
        <v>145.322</v>
      </c>
      <c r="BU36" s="38">
        <v>182.946</v>
      </c>
      <c r="BV36" s="38">
        <v>141.297</v>
      </c>
      <c r="BW36" s="38">
        <v>164.72727399999999</v>
      </c>
      <c r="BX36" s="38">
        <v>156.084</v>
      </c>
      <c r="BY36" s="38">
        <v>156.124</v>
      </c>
      <c r="BZ36" s="38">
        <v>174.35499999999999</v>
      </c>
      <c r="CA36" s="38">
        <v>138.01900000000001</v>
      </c>
      <c r="CB36" s="38">
        <v>148.214</v>
      </c>
      <c r="CC36" s="38">
        <v>144.72999999999999</v>
      </c>
      <c r="CD36" s="38">
        <v>182.74199999999999</v>
      </c>
      <c r="CE36" s="38">
        <v>187.79599999999999</v>
      </c>
      <c r="CF36" s="38">
        <v>185.62200000000001</v>
      </c>
      <c r="CG36" s="38">
        <v>194.95599999999999</v>
      </c>
      <c r="CH36" s="38">
        <v>188.60599999999999</v>
      </c>
      <c r="CI36" s="38">
        <v>185.399</v>
      </c>
      <c r="CJ36" s="38">
        <v>156.495</v>
      </c>
      <c r="CK36" s="38">
        <v>170.19300000000001</v>
      </c>
      <c r="CL36" s="38">
        <v>136.227</v>
      </c>
      <c r="CM36" s="38">
        <v>173.90100000000001</v>
      </c>
      <c r="CN36" s="38">
        <v>189.37697499999999</v>
      </c>
      <c r="CO36" s="38">
        <v>212.367074</v>
      </c>
      <c r="CP36" s="38">
        <v>250.483</v>
      </c>
      <c r="CQ36" s="38">
        <v>247.35900000000001</v>
      </c>
      <c r="CR36" s="38">
        <v>167.81043600000001</v>
      </c>
      <c r="CS36" s="38">
        <v>181.12197499999999</v>
      </c>
      <c r="CT36" s="38">
        <v>160.68250127653999</v>
      </c>
      <c r="CU36" s="38">
        <v>270.726</v>
      </c>
      <c r="CV36" s="38">
        <v>328.612461</v>
      </c>
      <c r="CW36" s="38">
        <v>297.277064</v>
      </c>
      <c r="CX36" s="38">
        <v>294.03979315648297</v>
      </c>
      <c r="CY36" s="38">
        <v>302.26655253210498</v>
      </c>
      <c r="CZ36" s="38">
        <v>229.20502708404501</v>
      </c>
      <c r="DA36" s="38">
        <v>240.79402158766601</v>
      </c>
      <c r="DB36" s="38">
        <v>266.19800783568098</v>
      </c>
      <c r="DC36" s="38">
        <v>207.5</v>
      </c>
      <c r="DD36" s="38">
        <v>274.8</v>
      </c>
      <c r="DE36" s="38">
        <v>209.99</v>
      </c>
      <c r="DF36" s="38">
        <v>258.89999999999998</v>
      </c>
      <c r="DG36" s="38">
        <v>320.02949999999998</v>
      </c>
      <c r="DH36" s="38">
        <v>305.02959600000003</v>
      </c>
      <c r="DI36" s="38">
        <v>405.14770299999998</v>
      </c>
      <c r="DJ36" s="38">
        <v>282.59302700000001</v>
      </c>
      <c r="DK36" s="38">
        <v>215.81080299999999</v>
      </c>
      <c r="DL36" s="38">
        <v>239.03675100000001</v>
      </c>
      <c r="DM36" s="38">
        <v>262.89600000000002</v>
      </c>
      <c r="DN36" s="38">
        <v>255.41927699999999</v>
      </c>
      <c r="DO36" s="38">
        <v>261.81741399999999</v>
      </c>
      <c r="DP36" s="38">
        <v>226.23507599999999</v>
      </c>
      <c r="DQ36" s="38">
        <v>184.720992</v>
      </c>
      <c r="DR36" s="38">
        <v>228.08453520421699</v>
      </c>
      <c r="DS36" s="38">
        <v>226.387</v>
      </c>
      <c r="DT36" s="53">
        <v>227.02715000000001</v>
      </c>
      <c r="DU36" s="53">
        <v>234.76740000000001</v>
      </c>
      <c r="DV36" s="53">
        <v>233.45734999999999</v>
      </c>
      <c r="DW36" s="53">
        <v>232.31004999999999</v>
      </c>
      <c r="DX36" s="53">
        <v>221.07400000000001</v>
      </c>
      <c r="DY36" s="53">
        <v>246.89418899953401</v>
      </c>
      <c r="DZ36" s="53">
        <v>244.587981410456</v>
      </c>
      <c r="EA36" s="53">
        <v>223.58437499999999</v>
      </c>
      <c r="EB36" s="53">
        <v>224.83905962346401</v>
      </c>
      <c r="EC36" s="59">
        <v>261.20146678076901</v>
      </c>
      <c r="ED36" s="59">
        <v>224.36417499999999</v>
      </c>
      <c r="EE36" s="59">
        <v>220.397739831443</v>
      </c>
      <c r="EF36" s="59">
        <v>214.41312577472101</v>
      </c>
      <c r="EG36" s="59">
        <v>182.863871692641</v>
      </c>
      <c r="EH36" s="59">
        <v>211.40467358186899</v>
      </c>
      <c r="EI36" s="59">
        <v>209.79443260768801</v>
      </c>
      <c r="EJ36" s="59">
        <v>163.970766748887</v>
      </c>
      <c r="EK36" s="59">
        <v>192.799166368134</v>
      </c>
      <c r="EL36" s="59">
        <v>169.791798798721</v>
      </c>
      <c r="EM36" s="59">
        <v>196.53306970474401</v>
      </c>
      <c r="EN36" s="59">
        <v>182.372883448165</v>
      </c>
      <c r="EO36" s="59">
        <v>193.16688344816501</v>
      </c>
      <c r="EP36" s="59">
        <v>166.88048344816499</v>
      </c>
      <c r="EQ36" s="59">
        <v>199.94078344816501</v>
      </c>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row>
    <row r="37" spans="6:456" ht="28.15" customHeight="1">
      <c r="F37" s="28" t="s">
        <v>471</v>
      </c>
      <c r="G37" s="29" t="s">
        <v>141</v>
      </c>
      <c r="H37" s="38" t="s">
        <v>156</v>
      </c>
      <c r="I37" s="38" t="s">
        <v>156</v>
      </c>
      <c r="J37" s="38" t="s">
        <v>156</v>
      </c>
      <c r="K37" s="38" t="s">
        <v>156</v>
      </c>
      <c r="L37" s="38" t="s">
        <v>156</v>
      </c>
      <c r="M37" s="38" t="s">
        <v>156</v>
      </c>
      <c r="N37" s="38" t="s">
        <v>156</v>
      </c>
      <c r="O37" s="38" t="s">
        <v>156</v>
      </c>
      <c r="P37" s="38" t="s">
        <v>156</v>
      </c>
      <c r="Q37" s="38" t="s">
        <v>156</v>
      </c>
      <c r="R37" s="38" t="s">
        <v>156</v>
      </c>
      <c r="S37" s="38" t="s">
        <v>156</v>
      </c>
      <c r="T37" s="38" t="s">
        <v>156</v>
      </c>
      <c r="U37" s="38" t="s">
        <v>156</v>
      </c>
      <c r="V37" s="38">
        <v>1986.258</v>
      </c>
      <c r="W37" s="38">
        <v>2075.5990000000002</v>
      </c>
      <c r="X37" s="38">
        <v>1994.307</v>
      </c>
      <c r="Y37" s="38">
        <v>2151.8359999999998</v>
      </c>
      <c r="Z37" s="38">
        <v>2177.223</v>
      </c>
      <c r="AA37" s="38">
        <v>2131.9810000000002</v>
      </c>
      <c r="AB37" s="38">
        <v>2061.5259999999998</v>
      </c>
      <c r="AC37" s="38">
        <v>2057.3910000000001</v>
      </c>
      <c r="AD37" s="38">
        <v>2183.6439999999998</v>
      </c>
      <c r="AE37" s="38">
        <v>2177.9490000000001</v>
      </c>
      <c r="AF37" s="38">
        <v>2098.7840000000001</v>
      </c>
      <c r="AG37" s="38">
        <v>2110.6030000000001</v>
      </c>
      <c r="AH37" s="38">
        <v>2169.5</v>
      </c>
      <c r="AI37" s="38">
        <v>2050.5</v>
      </c>
      <c r="AJ37" s="38">
        <v>2122.5</v>
      </c>
      <c r="AK37" s="38">
        <v>2124.5</v>
      </c>
      <c r="AL37" s="38">
        <v>2311.5</v>
      </c>
      <c r="AM37" s="38">
        <v>2278.5</v>
      </c>
      <c r="AN37" s="38">
        <v>2258.5</v>
      </c>
      <c r="AO37" s="38">
        <v>2294.5</v>
      </c>
      <c r="AP37" s="38">
        <v>2246.5</v>
      </c>
      <c r="AQ37" s="38">
        <v>2086.5</v>
      </c>
      <c r="AR37" s="38">
        <v>2074.9</v>
      </c>
      <c r="AS37" s="38">
        <v>2141.5</v>
      </c>
      <c r="AT37" s="38">
        <v>2377.1666663333299</v>
      </c>
      <c r="AU37" s="38">
        <v>1887.83333266667</v>
      </c>
      <c r="AV37" s="38">
        <v>1862.5</v>
      </c>
      <c r="AW37" s="38">
        <v>1925.5</v>
      </c>
      <c r="AX37" s="38">
        <v>2008.5</v>
      </c>
      <c r="AY37" s="38">
        <v>2058.1709999999998</v>
      </c>
      <c r="AZ37" s="38">
        <v>1889.5</v>
      </c>
      <c r="BA37" s="38">
        <v>2046.88</v>
      </c>
      <c r="BB37" s="38">
        <v>2245.25</v>
      </c>
      <c r="BC37" s="38">
        <v>2117.3389999999999</v>
      </c>
      <c r="BD37" s="38">
        <v>2033.4413561767401</v>
      </c>
      <c r="BE37" s="38">
        <v>2214.9576462202399</v>
      </c>
      <c r="BF37" s="38">
        <v>2271.98893688007</v>
      </c>
      <c r="BG37" s="38">
        <v>2353.98893688007</v>
      </c>
      <c r="BH37" s="38">
        <v>2389.99700059924</v>
      </c>
      <c r="BI37" s="38">
        <v>2382.99700059924</v>
      </c>
      <c r="BJ37" s="38">
        <v>2436.99700059924</v>
      </c>
      <c r="BK37" s="38">
        <v>2451.0079999999998</v>
      </c>
      <c r="BL37" s="38">
        <v>2352.8980000000001</v>
      </c>
      <c r="BM37" s="38">
        <v>2189.4920000000002</v>
      </c>
      <c r="BN37" s="38">
        <v>1765.944</v>
      </c>
      <c r="BO37" s="38">
        <v>1796.0550000000001</v>
      </c>
      <c r="BP37" s="38">
        <v>1899.875</v>
      </c>
      <c r="BQ37" s="38">
        <v>1933.075</v>
      </c>
      <c r="BR37" s="38">
        <v>2030.4133999999999</v>
      </c>
      <c r="BS37" s="38">
        <v>1925.691</v>
      </c>
      <c r="BT37" s="38">
        <v>1915.2270000000001</v>
      </c>
      <c r="BU37" s="38">
        <v>1994.95891512299</v>
      </c>
      <c r="BV37" s="38">
        <v>2021.1202682128901</v>
      </c>
      <c r="BW37" s="38">
        <v>2005.627</v>
      </c>
      <c r="BX37" s="38">
        <v>1981.8789999999999</v>
      </c>
      <c r="BY37" s="38">
        <v>2000.98</v>
      </c>
      <c r="BZ37" s="38">
        <v>2062.6570000000002</v>
      </c>
      <c r="CA37" s="38">
        <v>2011.43</v>
      </c>
      <c r="CB37" s="38">
        <v>2014.8910000000001</v>
      </c>
      <c r="CC37" s="38">
        <v>2061.9850000000001</v>
      </c>
      <c r="CD37" s="38">
        <v>1965.931</v>
      </c>
      <c r="CE37" s="38">
        <v>1681.0740000000001</v>
      </c>
      <c r="CF37" s="38">
        <v>957.70299999999997</v>
      </c>
      <c r="CG37" s="38">
        <v>963.67600000000004</v>
      </c>
      <c r="CH37" s="38">
        <v>1501.13</v>
      </c>
      <c r="CI37" s="38">
        <v>1712.1859999999999</v>
      </c>
      <c r="CJ37" s="38">
        <v>1859.924</v>
      </c>
      <c r="CK37" s="38">
        <v>1813.2049999999999</v>
      </c>
      <c r="CL37" s="38">
        <v>1847.556</v>
      </c>
      <c r="CM37" s="38">
        <v>1887.2739999999999</v>
      </c>
      <c r="CN37" s="38">
        <v>1866.979</v>
      </c>
      <c r="CO37" s="38">
        <v>1703.5409999999999</v>
      </c>
      <c r="CP37" s="38">
        <v>1753.1959999999999</v>
      </c>
      <c r="CQ37" s="38">
        <v>1214.4059999999999</v>
      </c>
      <c r="CR37" s="38">
        <v>1211.797</v>
      </c>
      <c r="CS37" s="38">
        <v>1170.615</v>
      </c>
      <c r="CT37" s="38">
        <v>1234.25</v>
      </c>
      <c r="CU37" s="38">
        <v>1234.25</v>
      </c>
      <c r="CV37" s="38">
        <v>1190.3499999999999</v>
      </c>
      <c r="CW37" s="38">
        <v>1190.3499999999999</v>
      </c>
      <c r="CX37" s="38">
        <v>1175.0999999999999</v>
      </c>
      <c r="CY37" s="38">
        <v>1175.0999999999999</v>
      </c>
      <c r="CZ37" s="38">
        <v>1110.55</v>
      </c>
      <c r="DA37" s="38">
        <v>1110.55</v>
      </c>
      <c r="DB37" s="38">
        <v>1180.5999999999999</v>
      </c>
      <c r="DC37" s="38">
        <v>1180.5999999999999</v>
      </c>
      <c r="DD37" s="38">
        <v>1191.05</v>
      </c>
      <c r="DE37" s="38">
        <v>1191.05</v>
      </c>
      <c r="DF37" s="38">
        <v>1276.5999999999999</v>
      </c>
      <c r="DG37" s="38">
        <v>1276.5999999999999</v>
      </c>
      <c r="DH37" s="38">
        <v>1224.7329999999999</v>
      </c>
      <c r="DI37" s="38">
        <v>1225.4559999999999</v>
      </c>
      <c r="DJ37" s="38">
        <v>1355.15</v>
      </c>
      <c r="DK37" s="38">
        <v>1355.15</v>
      </c>
      <c r="DL37" s="38">
        <v>1317.5</v>
      </c>
      <c r="DM37" s="38">
        <v>1317.5</v>
      </c>
      <c r="DN37" s="38">
        <v>1350</v>
      </c>
      <c r="DO37" s="38">
        <v>1350</v>
      </c>
      <c r="DP37" s="38">
        <v>1492</v>
      </c>
      <c r="DQ37" s="38">
        <v>1517</v>
      </c>
      <c r="DR37" s="38">
        <v>1456</v>
      </c>
      <c r="DS37" s="38">
        <v>1310</v>
      </c>
      <c r="DT37" s="53">
        <v>1277</v>
      </c>
      <c r="DU37" s="53">
        <v>1442</v>
      </c>
      <c r="DV37" s="53">
        <v>1389</v>
      </c>
      <c r="DW37" s="53">
        <v>1385</v>
      </c>
      <c r="DX37" s="53">
        <v>1332</v>
      </c>
      <c r="DY37" s="53">
        <v>1370</v>
      </c>
      <c r="DZ37" s="53">
        <v>1346</v>
      </c>
      <c r="EA37" s="53">
        <v>1441</v>
      </c>
      <c r="EB37" s="53">
        <v>1401</v>
      </c>
      <c r="EC37" s="59">
        <v>1480</v>
      </c>
      <c r="ED37" s="59">
        <v>1418</v>
      </c>
      <c r="EE37" s="59">
        <v>1523</v>
      </c>
      <c r="EF37" s="59">
        <v>1345</v>
      </c>
      <c r="EG37" s="59">
        <v>1494</v>
      </c>
      <c r="EH37" s="59">
        <v>1396.1020000000001</v>
      </c>
      <c r="EI37" s="59">
        <v>1432.123</v>
      </c>
      <c r="EJ37" s="59">
        <v>1314.317</v>
      </c>
      <c r="EK37" s="59">
        <v>1487.5830000000001</v>
      </c>
      <c r="EL37" s="59">
        <v>1375.7180000000001</v>
      </c>
      <c r="EM37" s="59">
        <v>1281.5909999999999</v>
      </c>
      <c r="EN37" s="59">
        <v>1234.55</v>
      </c>
      <c r="EO37" s="59">
        <v>1156.567</v>
      </c>
      <c r="EP37" s="59">
        <v>1265.325</v>
      </c>
      <c r="EQ37" s="59">
        <v>1154.144</v>
      </c>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row>
    <row r="38" spans="6:456" ht="28.15" customHeight="1">
      <c r="F38" s="28" t="s">
        <v>472</v>
      </c>
      <c r="G38" s="29" t="s">
        <v>145</v>
      </c>
      <c r="H38" s="38">
        <v>1770</v>
      </c>
      <c r="I38" s="38">
        <v>2252</v>
      </c>
      <c r="J38" s="38">
        <v>1936</v>
      </c>
      <c r="K38" s="38">
        <v>1509</v>
      </c>
      <c r="L38" s="38">
        <v>1163</v>
      </c>
      <c r="M38" s="38">
        <v>1113</v>
      </c>
      <c r="N38" s="38">
        <v>1753.5632000000001</v>
      </c>
      <c r="O38" s="38">
        <v>1390.6887999999999</v>
      </c>
      <c r="P38" s="38">
        <v>722.1848</v>
      </c>
      <c r="Q38" s="38">
        <v>1608.895</v>
      </c>
      <c r="R38" s="38">
        <v>1931.492</v>
      </c>
      <c r="S38" s="38">
        <v>1620.5916</v>
      </c>
      <c r="T38" s="38">
        <v>1525.5848000000001</v>
      </c>
      <c r="U38" s="38">
        <v>1954.595</v>
      </c>
      <c r="V38" s="38">
        <v>1972</v>
      </c>
      <c r="W38" s="38">
        <v>2040</v>
      </c>
      <c r="X38" s="38">
        <v>1801</v>
      </c>
      <c r="Y38" s="38">
        <v>1836.74</v>
      </c>
      <c r="Z38" s="38">
        <v>1708.7439999999999</v>
      </c>
      <c r="AA38" s="38">
        <v>2316.2869999999998</v>
      </c>
      <c r="AB38" s="38">
        <v>1732</v>
      </c>
      <c r="AC38" s="38">
        <v>2241.69</v>
      </c>
      <c r="AD38" s="38">
        <v>2272.5219999999999</v>
      </c>
      <c r="AE38" s="38">
        <v>2480</v>
      </c>
      <c r="AF38" s="38">
        <v>2014.5</v>
      </c>
      <c r="AG38" s="38">
        <v>2374.94</v>
      </c>
      <c r="AH38" s="38">
        <v>2195.6799999999998</v>
      </c>
      <c r="AI38" s="38">
        <v>2208.1979999999999</v>
      </c>
      <c r="AJ38" s="38">
        <v>2183.5329999999999</v>
      </c>
      <c r="AK38" s="38">
        <v>2666.79</v>
      </c>
      <c r="AL38" s="38">
        <v>2901</v>
      </c>
      <c r="AM38" s="38">
        <v>2385</v>
      </c>
      <c r="AN38" s="38">
        <v>2148</v>
      </c>
      <c r="AO38" s="38">
        <v>3030</v>
      </c>
      <c r="AP38" s="38">
        <v>2372</v>
      </c>
      <c r="AQ38" s="38">
        <v>2623</v>
      </c>
      <c r="AR38" s="38">
        <v>2465.2429999999999</v>
      </c>
      <c r="AS38" s="38">
        <v>2355</v>
      </c>
      <c r="AT38" s="38">
        <v>2540</v>
      </c>
      <c r="AU38" s="38">
        <v>2651</v>
      </c>
      <c r="AV38" s="38">
        <v>2245.31</v>
      </c>
      <c r="AW38" s="38">
        <v>2383.2800000000002</v>
      </c>
      <c r="AX38" s="38">
        <v>2188.6239999999998</v>
      </c>
      <c r="AY38" s="38">
        <v>2297.63</v>
      </c>
      <c r="AZ38" s="38">
        <v>2579</v>
      </c>
      <c r="BA38" s="38">
        <v>2844</v>
      </c>
      <c r="BB38" s="38">
        <v>2049.15</v>
      </c>
      <c r="BC38" s="38">
        <v>2368.25</v>
      </c>
      <c r="BD38" s="38">
        <v>1684.22</v>
      </c>
      <c r="BE38" s="38">
        <v>2072.0700000000002</v>
      </c>
      <c r="BF38" s="38">
        <v>1817.54</v>
      </c>
      <c r="BG38" s="38">
        <v>1443.59</v>
      </c>
      <c r="BH38" s="38">
        <v>1728.59</v>
      </c>
      <c r="BI38" s="38">
        <v>1232.77</v>
      </c>
      <c r="BJ38" s="38">
        <v>451</v>
      </c>
      <c r="BK38" s="38">
        <v>452</v>
      </c>
      <c r="BL38" s="38">
        <v>307</v>
      </c>
      <c r="BM38" s="38">
        <v>301.68799999999999</v>
      </c>
      <c r="BN38" s="38">
        <v>131</v>
      </c>
      <c r="BO38" s="38">
        <v>506</v>
      </c>
      <c r="BP38" s="38">
        <v>240</v>
      </c>
      <c r="BQ38" s="38">
        <v>823.03</v>
      </c>
      <c r="BR38" s="38">
        <v>1012</v>
      </c>
      <c r="BS38" s="38">
        <v>1380.53</v>
      </c>
      <c r="BT38" s="38">
        <v>230</v>
      </c>
      <c r="BU38" s="38">
        <v>330</v>
      </c>
      <c r="BV38" s="38">
        <v>261.5</v>
      </c>
      <c r="BW38" s="38">
        <v>655.6</v>
      </c>
      <c r="BX38" s="38">
        <v>586</v>
      </c>
      <c r="BY38" s="38">
        <v>575.75</v>
      </c>
      <c r="BZ38" s="38">
        <v>418.75</v>
      </c>
      <c r="CA38" s="38">
        <v>563.75</v>
      </c>
      <c r="CB38" s="38">
        <v>523.25</v>
      </c>
      <c r="CC38" s="38">
        <v>261.25</v>
      </c>
      <c r="CD38" s="38">
        <v>236.75</v>
      </c>
      <c r="CE38" s="38">
        <v>932.75</v>
      </c>
      <c r="CF38" s="38">
        <v>1476.75</v>
      </c>
      <c r="CG38" s="38">
        <v>1398.75</v>
      </c>
      <c r="CH38" s="38">
        <v>5184.75</v>
      </c>
      <c r="CI38" s="38">
        <v>5207.75</v>
      </c>
      <c r="CJ38" s="38">
        <v>4763</v>
      </c>
      <c r="CK38" s="38">
        <v>4673</v>
      </c>
      <c r="CL38" s="38">
        <v>4610</v>
      </c>
      <c r="CM38" s="38">
        <v>4217</v>
      </c>
      <c r="CN38" s="38">
        <v>4104</v>
      </c>
      <c r="CO38" s="38">
        <v>4333</v>
      </c>
      <c r="CP38" s="38">
        <v>2751</v>
      </c>
      <c r="CQ38" s="38">
        <v>2686</v>
      </c>
      <c r="CR38" s="38">
        <v>1238</v>
      </c>
      <c r="CS38" s="38">
        <v>1475</v>
      </c>
      <c r="CT38" s="38">
        <v>1565</v>
      </c>
      <c r="CU38" s="38">
        <v>1880</v>
      </c>
      <c r="CV38" s="38">
        <v>1600</v>
      </c>
      <c r="CW38" s="38">
        <v>1592</v>
      </c>
      <c r="CX38" s="38">
        <v>1666</v>
      </c>
      <c r="CY38" s="38">
        <v>1614</v>
      </c>
      <c r="CZ38" s="38">
        <v>1491</v>
      </c>
      <c r="DA38" s="38">
        <v>1765</v>
      </c>
      <c r="DB38" s="38">
        <v>1911</v>
      </c>
      <c r="DC38" s="38">
        <v>1731</v>
      </c>
      <c r="DD38" s="38">
        <v>1680</v>
      </c>
      <c r="DE38" s="38">
        <v>1784</v>
      </c>
      <c r="DF38" s="38">
        <v>1725</v>
      </c>
      <c r="DG38" s="38">
        <v>1969</v>
      </c>
      <c r="DH38" s="38">
        <v>1756</v>
      </c>
      <c r="DI38" s="38">
        <v>1233</v>
      </c>
      <c r="DJ38" s="38">
        <v>1798</v>
      </c>
      <c r="DK38" s="38">
        <v>1848</v>
      </c>
      <c r="DL38" s="38">
        <v>1863</v>
      </c>
      <c r="DM38" s="38">
        <v>1783</v>
      </c>
      <c r="DN38" s="38">
        <v>1891</v>
      </c>
      <c r="DO38" s="38">
        <v>1865</v>
      </c>
      <c r="DP38" s="38">
        <v>1805</v>
      </c>
      <c r="DQ38" s="38">
        <v>1498</v>
      </c>
      <c r="DR38" s="38">
        <v>1696</v>
      </c>
      <c r="DS38" s="38">
        <v>1872</v>
      </c>
      <c r="DT38" s="53">
        <v>2141</v>
      </c>
      <c r="DU38" s="53">
        <v>1729</v>
      </c>
      <c r="DV38" s="53">
        <v>2136</v>
      </c>
      <c r="DW38" s="53">
        <v>1732</v>
      </c>
      <c r="DX38" s="53">
        <v>1820</v>
      </c>
      <c r="DY38" s="53">
        <v>1813</v>
      </c>
      <c r="DZ38" s="53">
        <v>2406</v>
      </c>
      <c r="EA38" s="53">
        <v>2079</v>
      </c>
      <c r="EB38" s="53">
        <v>1566</v>
      </c>
      <c r="EC38" s="59">
        <v>2216</v>
      </c>
      <c r="ED38" s="59">
        <v>2551</v>
      </c>
      <c r="EE38" s="59">
        <v>2439</v>
      </c>
      <c r="EF38" s="59">
        <v>2557</v>
      </c>
      <c r="EG38" s="59">
        <v>2234</v>
      </c>
      <c r="EH38" s="59">
        <v>2205</v>
      </c>
      <c r="EI38" s="59">
        <v>2005</v>
      </c>
      <c r="EJ38" s="59">
        <v>2061</v>
      </c>
      <c r="EK38" s="59">
        <v>2372</v>
      </c>
      <c r="EL38" s="59">
        <v>2625</v>
      </c>
      <c r="EM38" s="59">
        <v>2794</v>
      </c>
      <c r="EN38" s="59">
        <v>4422</v>
      </c>
      <c r="EO38" s="59">
        <v>4656</v>
      </c>
      <c r="EP38" s="59">
        <v>4650</v>
      </c>
      <c r="EQ38" s="59">
        <v>4650</v>
      </c>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row>
    <row r="39" spans="6:456" ht="28.15" customHeight="1">
      <c r="F39" s="28" t="s">
        <v>473</v>
      </c>
      <c r="G39" s="29"/>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Q39" s="38"/>
      <c r="DR39" s="38"/>
      <c r="DS39" s="38"/>
      <c r="DT39" s="53"/>
      <c r="DU39" s="53"/>
      <c r="DW39" s="53"/>
      <c r="DX39" s="53"/>
      <c r="DY39" s="53"/>
      <c r="EA39" s="53"/>
      <c r="EB39" s="53"/>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row>
    <row r="40" spans="6:456" ht="20.100000000000001" customHeight="1">
      <c r="F40" s="37" t="s">
        <v>470</v>
      </c>
      <c r="G40" s="29" t="s">
        <v>141</v>
      </c>
      <c r="H40" s="38">
        <v>217.839</v>
      </c>
      <c r="I40" s="38">
        <v>219.55340000000001</v>
      </c>
      <c r="J40" s="38">
        <v>249.29</v>
      </c>
      <c r="K40" s="38">
        <v>247.59719999999999</v>
      </c>
      <c r="L40" s="38">
        <v>234.89699999999999</v>
      </c>
      <c r="M40" s="38">
        <v>244.42740000000001</v>
      </c>
      <c r="N40" s="38">
        <v>275.697</v>
      </c>
      <c r="O40" s="38">
        <v>257.29880000000003</v>
      </c>
      <c r="P40" s="38">
        <v>254.6995536</v>
      </c>
      <c r="Q40" s="38">
        <v>289.27647999999999</v>
      </c>
      <c r="R40" s="38">
        <v>267.08310799999998</v>
      </c>
      <c r="S40" s="38">
        <v>254.25129899999999</v>
      </c>
      <c r="T40" s="38">
        <v>230.67687100000001</v>
      </c>
      <c r="U40" s="38">
        <v>244.58745999999999</v>
      </c>
      <c r="V40" s="38">
        <v>286.05443000000002</v>
      </c>
      <c r="W40" s="38">
        <v>260.197812</v>
      </c>
      <c r="X40" s="38">
        <v>232.02179899999999</v>
      </c>
      <c r="Y40" s="38">
        <v>246.279098</v>
      </c>
      <c r="Z40" s="38">
        <v>261.70594999999997</v>
      </c>
      <c r="AA40" s="38">
        <v>229.31077999999999</v>
      </c>
      <c r="AB40" s="38">
        <v>220.62942000000001</v>
      </c>
      <c r="AC40" s="38">
        <v>203.62299999999999</v>
      </c>
      <c r="AD40" s="38">
        <v>263.482685</v>
      </c>
      <c r="AE40" s="38">
        <v>255.945357</v>
      </c>
      <c r="AF40" s="38">
        <v>245.64</v>
      </c>
      <c r="AG40" s="38">
        <v>244.238</v>
      </c>
      <c r="AH40" s="38">
        <v>271.16300000000001</v>
      </c>
      <c r="AI40" s="38">
        <v>252.93600000000001</v>
      </c>
      <c r="AJ40" s="38">
        <v>225.72800000000001</v>
      </c>
      <c r="AK40" s="38">
        <v>247.77799999999999</v>
      </c>
      <c r="AL40" s="38">
        <v>226.054</v>
      </c>
      <c r="AM40" s="38">
        <v>257.87599999999998</v>
      </c>
      <c r="AN40" s="38">
        <v>236.32900000000001</v>
      </c>
      <c r="AO40" s="38">
        <v>243.20699999999999</v>
      </c>
      <c r="AP40" s="38">
        <v>278.61399999999998</v>
      </c>
      <c r="AQ40" s="38">
        <v>261.20800000000003</v>
      </c>
      <c r="AR40" s="38">
        <v>270.65929999999997</v>
      </c>
      <c r="AS40" s="38">
        <v>289.6474</v>
      </c>
      <c r="AT40" s="38">
        <v>273.84899999999999</v>
      </c>
      <c r="AU40" s="38">
        <v>285.51049999999998</v>
      </c>
      <c r="AV40" s="38">
        <v>307.23669999999998</v>
      </c>
      <c r="AW40" s="38">
        <v>356.92099999999999</v>
      </c>
      <c r="AX40" s="38">
        <v>362.52499999999998</v>
      </c>
      <c r="AY40" s="38">
        <v>352.99200000000002</v>
      </c>
      <c r="AZ40" s="38">
        <v>345.98899999999998</v>
      </c>
      <c r="BA40" s="38">
        <v>379.876215</v>
      </c>
      <c r="BB40" s="38">
        <v>363.74077599999998</v>
      </c>
      <c r="BC40" s="38">
        <v>386.982868</v>
      </c>
      <c r="BD40" s="38">
        <v>362.06799999999998</v>
      </c>
      <c r="BE40" s="38">
        <v>342.46199999999999</v>
      </c>
      <c r="BF40" s="38">
        <v>364.404</v>
      </c>
      <c r="BG40" s="38">
        <v>370.99700000000001</v>
      </c>
      <c r="BH40" s="38">
        <v>375.346</v>
      </c>
      <c r="BI40" s="38">
        <v>387.76600000000002</v>
      </c>
      <c r="BJ40" s="38">
        <v>364.185</v>
      </c>
      <c r="BK40" s="38">
        <v>314.83800000000002</v>
      </c>
      <c r="BL40" s="38">
        <v>313.68299999999999</v>
      </c>
      <c r="BM40" s="38">
        <v>324.35199999999998</v>
      </c>
      <c r="BN40" s="38">
        <v>325.60300000000001</v>
      </c>
      <c r="BO40" s="38">
        <v>333.62099999999998</v>
      </c>
      <c r="BP40" s="38">
        <v>317.44499999999999</v>
      </c>
      <c r="BQ40" s="38">
        <v>337.62799999999999</v>
      </c>
      <c r="BR40" s="38">
        <v>344.69400000000002</v>
      </c>
      <c r="BS40" s="38">
        <v>328.97300000000001</v>
      </c>
      <c r="BT40" s="38">
        <v>337.87200000000001</v>
      </c>
      <c r="BU40" s="38">
        <v>330.80200000000002</v>
      </c>
      <c r="BV40" s="38">
        <v>314.28300000000002</v>
      </c>
      <c r="BW40" s="38">
        <v>343.71800000000002</v>
      </c>
      <c r="BX40" s="38">
        <v>315.55500000000001</v>
      </c>
      <c r="BY40" s="38">
        <v>366.411</v>
      </c>
      <c r="BZ40" s="38">
        <v>383.81299999999999</v>
      </c>
      <c r="CA40" s="38">
        <v>415.54599999999999</v>
      </c>
      <c r="CB40" s="38">
        <v>356.13099999999997</v>
      </c>
      <c r="CC40" s="38">
        <v>382.75799999999998</v>
      </c>
      <c r="CD40" s="38">
        <v>361.03500000000003</v>
      </c>
      <c r="CE40" s="38">
        <v>382.654</v>
      </c>
      <c r="CF40" s="38">
        <v>282.66662805118898</v>
      </c>
      <c r="CG40" s="38">
        <v>347.28699999999998</v>
      </c>
      <c r="CH40" s="38">
        <v>358.988</v>
      </c>
      <c r="CI40" s="38">
        <v>263.91186599999997</v>
      </c>
      <c r="CJ40" s="38">
        <v>325.87099999999998</v>
      </c>
      <c r="CK40" s="38">
        <v>374.77158358982302</v>
      </c>
      <c r="CL40" s="38">
        <v>359.981095805542</v>
      </c>
      <c r="CM40" s="38">
        <v>380.46806078977897</v>
      </c>
      <c r="CN40" s="38">
        <v>327.17352603710799</v>
      </c>
      <c r="CO40" s="38">
        <v>371.56887999999998</v>
      </c>
      <c r="CP40" s="38">
        <v>390.03100000000001</v>
      </c>
      <c r="CQ40" s="38">
        <v>383.33499999999998</v>
      </c>
      <c r="CR40" s="38">
        <v>362.28699999999998</v>
      </c>
      <c r="CS40" s="38">
        <v>388.79300000000001</v>
      </c>
      <c r="CT40" s="38">
        <v>348.85123936500003</v>
      </c>
      <c r="CU40" s="38">
        <v>399.00700000000001</v>
      </c>
      <c r="CV40" s="38">
        <v>338.29199999999997</v>
      </c>
      <c r="CW40" s="38">
        <v>382.24333574369803</v>
      </c>
      <c r="CX40" s="38">
        <v>367.80131288697498</v>
      </c>
      <c r="CY40" s="38">
        <v>392.79837690176703</v>
      </c>
      <c r="CZ40" s="38">
        <v>334.311515346558</v>
      </c>
      <c r="DA40" s="38">
        <v>354.37599999999998</v>
      </c>
      <c r="DB40" s="38">
        <v>353.09581837781002</v>
      </c>
      <c r="DC40" s="38">
        <v>464.184759906458</v>
      </c>
      <c r="DD40" s="38">
        <v>398.84564723772502</v>
      </c>
      <c r="DE40" s="38">
        <v>439.93841678678501</v>
      </c>
      <c r="DF40" s="38">
        <v>418.93900000000002</v>
      </c>
      <c r="DG40" s="38">
        <v>352.281105946835</v>
      </c>
      <c r="DH40" s="38">
        <v>224.28393550000001</v>
      </c>
      <c r="DI40" s="38">
        <v>202.831737</v>
      </c>
      <c r="DJ40" s="38">
        <v>218.75403499999999</v>
      </c>
      <c r="DK40" s="38">
        <v>238.95591680000001</v>
      </c>
      <c r="DL40" s="38">
        <v>197.55033420000001</v>
      </c>
      <c r="DM40" s="38">
        <v>190.41597999999999</v>
      </c>
      <c r="DN40" s="38">
        <v>214.4002725</v>
      </c>
      <c r="DO40" s="38">
        <v>249.79768846975099</v>
      </c>
      <c r="DP40" s="38">
        <v>247.52881199999999</v>
      </c>
      <c r="DQ40" s="38">
        <v>253.41112000000001</v>
      </c>
      <c r="DR40" s="38">
        <v>306.96499999999997</v>
      </c>
      <c r="DS40" s="38">
        <v>338.87576000000001</v>
      </c>
      <c r="DT40" s="53">
        <v>311.66028599999999</v>
      </c>
      <c r="DU40" s="53">
        <v>327.013328</v>
      </c>
      <c r="DV40" s="53">
        <v>346.550026</v>
      </c>
      <c r="DW40" s="53">
        <v>352.09740276699</v>
      </c>
      <c r="DX40" s="53">
        <v>317.06501214053998</v>
      </c>
      <c r="DY40" s="53">
        <v>329.12352947109503</v>
      </c>
      <c r="DZ40" s="53">
        <v>324.95559400000002</v>
      </c>
      <c r="EA40" s="53">
        <v>343.76566782801399</v>
      </c>
      <c r="EB40" s="53">
        <v>323.60857921157799</v>
      </c>
      <c r="EC40" s="59">
        <v>334.97761493865602</v>
      </c>
      <c r="ED40" s="59">
        <v>333.18032216587</v>
      </c>
      <c r="EE40" s="59">
        <v>326.92949155036302</v>
      </c>
      <c r="EF40" s="59">
        <v>294.84599259457099</v>
      </c>
      <c r="EG40" s="59">
        <v>305.89800000000002</v>
      </c>
      <c r="EH40" s="59">
        <v>304.155935</v>
      </c>
      <c r="EI40" s="59">
        <v>332.47314499999999</v>
      </c>
      <c r="EJ40" s="59">
        <v>236.34157453703699</v>
      </c>
      <c r="EK40" s="59">
        <v>278.28003975308599</v>
      </c>
      <c r="EL40" s="59">
        <v>281.09155345164697</v>
      </c>
      <c r="EM40" s="59">
        <v>305.44174666495201</v>
      </c>
      <c r="EN40" s="59">
        <v>261.39417446359101</v>
      </c>
      <c r="EO40" s="59">
        <v>276.50301593202198</v>
      </c>
      <c r="EP40" s="59">
        <v>267.70451065313398</v>
      </c>
      <c r="EQ40" s="59">
        <v>298.94835522660202</v>
      </c>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row>
    <row r="41" spans="6:456" ht="20.100000000000001" customHeight="1">
      <c r="F41" s="37" t="s">
        <v>148</v>
      </c>
      <c r="G41" s="29" t="s">
        <v>141</v>
      </c>
      <c r="H41" s="38">
        <v>74.757999999999996</v>
      </c>
      <c r="I41" s="38">
        <v>72.132000000000005</v>
      </c>
      <c r="J41" s="38">
        <v>81.965000000000003</v>
      </c>
      <c r="K41" s="38">
        <v>75.421000000000006</v>
      </c>
      <c r="L41" s="38">
        <v>79.373000000000005</v>
      </c>
      <c r="M41" s="38">
        <v>83.906000000000006</v>
      </c>
      <c r="N41" s="38">
        <v>79.307000000000002</v>
      </c>
      <c r="O41" s="38">
        <v>82.046999999999997</v>
      </c>
      <c r="P41" s="38">
        <v>76.233999999999995</v>
      </c>
      <c r="Q41" s="38">
        <v>87.66</v>
      </c>
      <c r="R41" s="38">
        <v>86.525999999999996</v>
      </c>
      <c r="S41" s="38">
        <v>81.638999999999996</v>
      </c>
      <c r="T41" s="38">
        <v>76.338999999999999</v>
      </c>
      <c r="U41" s="38">
        <v>87.653000000000006</v>
      </c>
      <c r="V41" s="38">
        <v>69.459000000000003</v>
      </c>
      <c r="W41" s="38">
        <v>79.462000000000003</v>
      </c>
      <c r="X41" s="38">
        <v>74.721999999999994</v>
      </c>
      <c r="Y41" s="38">
        <v>82.697000000000003</v>
      </c>
      <c r="Z41" s="38">
        <v>81.94</v>
      </c>
      <c r="AA41" s="38">
        <v>77.641999999999996</v>
      </c>
      <c r="AB41" s="38">
        <v>71.677000000000007</v>
      </c>
      <c r="AC41" s="38">
        <v>81.192999999999998</v>
      </c>
      <c r="AD41" s="38">
        <v>81.578999999999994</v>
      </c>
      <c r="AE41" s="38">
        <v>85.325000000000003</v>
      </c>
      <c r="AF41" s="38">
        <v>80.745999999999995</v>
      </c>
      <c r="AG41" s="38">
        <v>81.900000000000006</v>
      </c>
      <c r="AH41" s="38">
        <v>82.292000000000002</v>
      </c>
      <c r="AI41" s="38">
        <v>81.093999999999994</v>
      </c>
      <c r="AJ41" s="38">
        <v>76.906000000000006</v>
      </c>
      <c r="AK41" s="38">
        <v>79.131</v>
      </c>
      <c r="AL41" s="38">
        <v>73.025999999999996</v>
      </c>
      <c r="AM41" s="38">
        <v>78.225999999999999</v>
      </c>
      <c r="AN41" s="38">
        <v>73.748000000000005</v>
      </c>
      <c r="AO41" s="38">
        <v>78.575999999999993</v>
      </c>
      <c r="AP41" s="38">
        <v>81.471999999999994</v>
      </c>
      <c r="AQ41" s="38">
        <v>77.576999999999998</v>
      </c>
      <c r="AR41" s="38">
        <v>78.748999999999995</v>
      </c>
      <c r="AS41" s="38">
        <v>84.891000000000005</v>
      </c>
      <c r="AT41" s="38">
        <v>90.19</v>
      </c>
      <c r="AU41" s="38">
        <v>90.376000000000005</v>
      </c>
      <c r="AV41" s="38">
        <v>112.19199999999999</v>
      </c>
      <c r="AW41" s="38">
        <v>111.84</v>
      </c>
      <c r="AX41" s="38">
        <v>139.00200000000001</v>
      </c>
      <c r="AY41" s="38">
        <v>129.89500000000001</v>
      </c>
      <c r="AZ41" s="38">
        <v>127.389</v>
      </c>
      <c r="BA41" s="38">
        <v>137.499</v>
      </c>
      <c r="BB41" s="38">
        <v>144.441</v>
      </c>
      <c r="BC41" s="38">
        <v>146.38499999999999</v>
      </c>
      <c r="BD41" s="38">
        <v>139.40600000000001</v>
      </c>
      <c r="BE41" s="38">
        <v>141.709</v>
      </c>
      <c r="BF41" s="38">
        <v>141.57400000000001</v>
      </c>
      <c r="BG41" s="38">
        <v>143.81899999999999</v>
      </c>
      <c r="BH41" s="38">
        <v>146.38</v>
      </c>
      <c r="BI41" s="38">
        <v>139.673</v>
      </c>
      <c r="BJ41" s="38">
        <v>140.89599999999999</v>
      </c>
      <c r="BK41" s="38">
        <v>126.20099999999999</v>
      </c>
      <c r="BL41" s="38">
        <v>114.051</v>
      </c>
      <c r="BM41" s="38">
        <v>117.845</v>
      </c>
      <c r="BN41" s="38">
        <v>118.387</v>
      </c>
      <c r="BO41" s="38">
        <v>120.116</v>
      </c>
      <c r="BP41" s="38">
        <v>116.90900000000001</v>
      </c>
      <c r="BQ41" s="38">
        <v>108.166</v>
      </c>
      <c r="BR41" s="38">
        <v>117.307</v>
      </c>
      <c r="BS41" s="38">
        <v>114.605</v>
      </c>
      <c r="BT41" s="38">
        <v>101.16800000000001</v>
      </c>
      <c r="BU41" s="38">
        <v>112.777</v>
      </c>
      <c r="BV41" s="38">
        <v>120.509</v>
      </c>
      <c r="BW41" s="38">
        <v>128.68</v>
      </c>
      <c r="BX41" s="38">
        <v>119.008</v>
      </c>
      <c r="BY41" s="38">
        <v>127.42</v>
      </c>
      <c r="BZ41" s="38">
        <v>126.693</v>
      </c>
      <c r="CA41" s="38">
        <v>129.13800000000001</v>
      </c>
      <c r="CB41" s="38">
        <v>120.601</v>
      </c>
      <c r="CC41" s="38">
        <v>130.81399999999999</v>
      </c>
      <c r="CD41" s="38">
        <v>121.661</v>
      </c>
      <c r="CE41" s="38">
        <v>126.04900000000001</v>
      </c>
      <c r="CF41" s="38">
        <v>126.26300000000001</v>
      </c>
      <c r="CG41" s="38">
        <v>132.49019699999999</v>
      </c>
      <c r="CH41" s="38">
        <v>137.32920899999999</v>
      </c>
      <c r="CI41" s="38">
        <v>130.01089899999999</v>
      </c>
      <c r="CJ41" s="38">
        <v>117.807</v>
      </c>
      <c r="CK41" s="38">
        <v>130.34055599999999</v>
      </c>
      <c r="CL41" s="38">
        <v>124.4478</v>
      </c>
      <c r="CM41" s="38">
        <v>126.271</v>
      </c>
      <c r="CN41" s="38">
        <v>122.965</v>
      </c>
      <c r="CO41" s="38">
        <v>125.425</v>
      </c>
      <c r="CP41" s="38">
        <v>125.822</v>
      </c>
      <c r="CQ41" s="38">
        <v>133.10400000000001</v>
      </c>
      <c r="CR41" s="38">
        <v>117.371</v>
      </c>
      <c r="CS41" s="38">
        <v>128.22999999999999</v>
      </c>
      <c r="CT41" s="38">
        <v>123.60599999999999</v>
      </c>
      <c r="CU41" s="38">
        <v>129.05199999999999</v>
      </c>
      <c r="CV41" s="38">
        <v>115.008</v>
      </c>
      <c r="CW41" s="38">
        <v>128.11267599999999</v>
      </c>
      <c r="CX41" s="38">
        <v>123.1844</v>
      </c>
      <c r="CY41" s="38">
        <v>131.98557</v>
      </c>
      <c r="CZ41" s="38">
        <v>118.88500000000001</v>
      </c>
      <c r="DA41" s="38">
        <v>117.54300000000001</v>
      </c>
      <c r="DB41" s="38">
        <v>124.454212</v>
      </c>
      <c r="DC41" s="38">
        <v>120.690967</v>
      </c>
      <c r="DD41" s="38">
        <v>116.356146</v>
      </c>
      <c r="DE41" s="38">
        <v>139.81875099999999</v>
      </c>
      <c r="DF41" s="38">
        <v>119.776</v>
      </c>
      <c r="DG41" s="38">
        <v>113.07899999999999</v>
      </c>
      <c r="DH41" s="38">
        <v>115.104</v>
      </c>
      <c r="DI41" s="38">
        <v>110.922</v>
      </c>
      <c r="DJ41" s="38">
        <v>120.108</v>
      </c>
      <c r="DK41" s="38">
        <v>118.041791</v>
      </c>
      <c r="DL41" s="38">
        <v>107.502</v>
      </c>
      <c r="DM41" s="38">
        <v>120.38200000000001</v>
      </c>
      <c r="DN41" s="38">
        <v>110.509</v>
      </c>
      <c r="DO41" s="38">
        <v>123.702</v>
      </c>
      <c r="DP41" s="38">
        <v>108.789</v>
      </c>
      <c r="DQ41" s="38">
        <v>130.876</v>
      </c>
      <c r="DR41" s="38">
        <v>125.58</v>
      </c>
      <c r="DS41" s="38">
        <v>124.72199999999999</v>
      </c>
      <c r="DT41" s="53">
        <v>110.79300000000001</v>
      </c>
      <c r="DU41" s="53">
        <v>118.55200000000001</v>
      </c>
      <c r="DV41" s="53">
        <v>111.988</v>
      </c>
      <c r="DW41" s="53">
        <v>94.644000000000005</v>
      </c>
      <c r="DX41" s="53">
        <v>117.619</v>
      </c>
      <c r="DY41" s="53">
        <v>93.468000000000004</v>
      </c>
      <c r="DZ41" s="53">
        <v>115.779</v>
      </c>
      <c r="EA41" s="53">
        <v>120.384</v>
      </c>
      <c r="EB41" s="53">
        <v>116.30022599999999</v>
      </c>
      <c r="EC41" s="59">
        <v>105.14662975</v>
      </c>
      <c r="ED41" s="59">
        <v>114.0647896875</v>
      </c>
      <c r="EE41" s="59">
        <v>97.391237109374998</v>
      </c>
      <c r="EF41" s="59">
        <v>106.739296386719</v>
      </c>
      <c r="EG41" s="59">
        <v>88.040838733398402</v>
      </c>
      <c r="EH41" s="59">
        <v>95.273995642252601</v>
      </c>
      <c r="EI41" s="59">
        <v>87.683138336317299</v>
      </c>
      <c r="EJ41" s="59">
        <v>113.770712052481</v>
      </c>
      <c r="EK41" s="59">
        <v>104.014427073547</v>
      </c>
      <c r="EL41" s="59">
        <v>102.868094366596</v>
      </c>
      <c r="EM41" s="59">
        <v>109.82943596779</v>
      </c>
      <c r="EN41" s="59">
        <v>106.581661050363</v>
      </c>
      <c r="EO41" s="59">
        <v>115.178032339384</v>
      </c>
      <c r="EP41" s="59">
        <v>115.586564463249</v>
      </c>
      <c r="EQ41" s="59">
        <v>119.298643378655</v>
      </c>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row>
    <row r="42" spans="6:456" ht="28.15" customHeight="1">
      <c r="F42" s="35" t="s">
        <v>181</v>
      </c>
      <c r="G42" s="29"/>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Q42" s="38"/>
      <c r="DR42" s="38"/>
      <c r="DS42" s="38"/>
      <c r="DT42" s="53"/>
      <c r="DU42" s="53"/>
      <c r="DW42" s="53"/>
      <c r="DX42" s="53"/>
      <c r="DY42" s="53"/>
      <c r="EA42" s="53"/>
      <c r="EB42" s="53"/>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row>
    <row r="43" spans="6:456" ht="28.15" customHeight="1">
      <c r="F43" s="28" t="s">
        <v>276</v>
      </c>
      <c r="G43" s="29"/>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Q43" s="38"/>
      <c r="DR43" s="38"/>
      <c r="DS43" s="38"/>
      <c r="DT43" s="53"/>
      <c r="DU43" s="53"/>
      <c r="DW43" s="53"/>
      <c r="DX43" s="53"/>
      <c r="DY43" s="53"/>
      <c r="EA43" s="53"/>
      <c r="EB43" s="53"/>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row>
    <row r="44" spans="6:456" ht="20.100000000000001" customHeight="1">
      <c r="F44" s="37" t="s">
        <v>474</v>
      </c>
      <c r="G44" s="29" t="s">
        <v>159</v>
      </c>
      <c r="H44" s="38">
        <v>46.811999999999998</v>
      </c>
      <c r="I44" s="38">
        <v>49.515000000000001</v>
      </c>
      <c r="J44" s="38">
        <v>53.852184999999999</v>
      </c>
      <c r="K44" s="38">
        <v>50.039028999999999</v>
      </c>
      <c r="L44" s="38">
        <v>46.036217000000001</v>
      </c>
      <c r="M44" s="38">
        <v>54.753568999999999</v>
      </c>
      <c r="N44" s="38">
        <v>54.106833000000002</v>
      </c>
      <c r="O44" s="38">
        <v>52.304704999999998</v>
      </c>
      <c r="P44" s="38">
        <v>55.544041999999997</v>
      </c>
      <c r="Q44" s="38">
        <v>56.292319999999997</v>
      </c>
      <c r="R44" s="38">
        <v>58.485379000000002</v>
      </c>
      <c r="S44" s="38">
        <v>53.798923000000002</v>
      </c>
      <c r="T44" s="38">
        <v>54.559547999999999</v>
      </c>
      <c r="U44" s="38">
        <v>55.660761000000001</v>
      </c>
      <c r="V44" s="38">
        <v>56.501652</v>
      </c>
      <c r="W44" s="38">
        <v>57.446609000000002</v>
      </c>
      <c r="X44" s="38">
        <v>51.827356000000002</v>
      </c>
      <c r="Y44" s="38">
        <v>55.720058000000002</v>
      </c>
      <c r="Z44" s="38">
        <v>62.476818999999999</v>
      </c>
      <c r="AA44" s="38">
        <v>57.825761999999997</v>
      </c>
      <c r="AB44" s="38">
        <v>58.075516</v>
      </c>
      <c r="AC44" s="38">
        <v>58.850676</v>
      </c>
      <c r="AD44" s="38">
        <v>65.125658000000001</v>
      </c>
      <c r="AE44" s="38">
        <v>57.679217000000001</v>
      </c>
      <c r="AF44" s="38">
        <v>59.698493999999997</v>
      </c>
      <c r="AG44" s="38">
        <v>60.515290999999998</v>
      </c>
      <c r="AH44" s="38">
        <v>65.241370000000003</v>
      </c>
      <c r="AI44" s="38">
        <v>64.722228000000001</v>
      </c>
      <c r="AJ44" s="38">
        <v>62.627102000000001</v>
      </c>
      <c r="AK44" s="38">
        <v>68.7453</v>
      </c>
      <c r="AL44" s="38">
        <v>72.943543000000005</v>
      </c>
      <c r="AM44" s="38">
        <v>65.664529999999999</v>
      </c>
      <c r="AN44" s="38">
        <v>68.827070000000006</v>
      </c>
      <c r="AO44" s="38">
        <v>71.202856999999995</v>
      </c>
      <c r="AP44" s="38">
        <v>70.305947000000003</v>
      </c>
      <c r="AQ44" s="38">
        <v>74.069646000000006</v>
      </c>
      <c r="AR44" s="38">
        <v>71.326104999999998</v>
      </c>
      <c r="AS44" s="38">
        <v>68.585102000000006</v>
      </c>
      <c r="AT44" s="38">
        <v>79.388392999999994</v>
      </c>
      <c r="AU44" s="38">
        <v>73.933869999999999</v>
      </c>
      <c r="AV44" s="38">
        <v>69.462456000000003</v>
      </c>
      <c r="AW44" s="38">
        <v>75.878159999999994</v>
      </c>
      <c r="AX44" s="38">
        <v>81.065646999999998</v>
      </c>
      <c r="AY44" s="38">
        <v>77.826434000000006</v>
      </c>
      <c r="AZ44" s="38">
        <v>78.267128</v>
      </c>
      <c r="BA44" s="38">
        <v>84.324208999999996</v>
      </c>
      <c r="BB44" s="38">
        <v>89.758775</v>
      </c>
      <c r="BC44" s="38">
        <v>81.660612</v>
      </c>
      <c r="BD44" s="38">
        <v>84.883684000000002</v>
      </c>
      <c r="BE44" s="38">
        <v>88.838047000000003</v>
      </c>
      <c r="BF44" s="38">
        <v>86.455476018970202</v>
      </c>
      <c r="BG44" s="38">
        <v>86.990656018970199</v>
      </c>
      <c r="BH44" s="38">
        <v>89.585493018970197</v>
      </c>
      <c r="BI44" s="38">
        <v>87.462078018970203</v>
      </c>
      <c r="BJ44" s="38">
        <v>92.460207981707299</v>
      </c>
      <c r="BK44" s="38">
        <v>90.057200168430697</v>
      </c>
      <c r="BL44" s="38">
        <v>88.212402981707299</v>
      </c>
      <c r="BM44" s="38">
        <v>92.137991981707302</v>
      </c>
      <c r="BN44" s="38">
        <v>99.210224604674806</v>
      </c>
      <c r="BO44" s="38">
        <v>96.362480604674801</v>
      </c>
      <c r="BP44" s="38">
        <v>95.052565354674798</v>
      </c>
      <c r="BQ44" s="38">
        <v>101.74901635467501</v>
      </c>
      <c r="BR44" s="38">
        <v>102.472241804539</v>
      </c>
      <c r="BS44" s="38">
        <v>101.96495980453901</v>
      </c>
      <c r="BT44" s="38">
        <v>93.778403554539295</v>
      </c>
      <c r="BU44" s="38">
        <v>102.727565554539</v>
      </c>
      <c r="BV44" s="38">
        <v>104.302443934282</v>
      </c>
      <c r="BW44" s="38">
        <v>105.472838934282</v>
      </c>
      <c r="BX44" s="38">
        <v>99.844601934281798</v>
      </c>
      <c r="BY44" s="38">
        <v>106.972668934282</v>
      </c>
      <c r="BZ44" s="38">
        <v>114.726257408875</v>
      </c>
      <c r="CA44" s="38">
        <v>103.53440940887501</v>
      </c>
      <c r="CB44" s="38">
        <v>92.235523658875294</v>
      </c>
      <c r="CC44" s="38">
        <v>112.110151658875</v>
      </c>
      <c r="CD44" s="38">
        <v>114.75961668021699</v>
      </c>
      <c r="CE44" s="38">
        <v>118.25210268021701</v>
      </c>
      <c r="CF44" s="38">
        <v>98.679469180216799</v>
      </c>
      <c r="CG44" s="38">
        <v>113.93705818021699</v>
      </c>
      <c r="CH44" s="38">
        <v>121.17964615740399</v>
      </c>
      <c r="CI44" s="38">
        <v>121.605821776423</v>
      </c>
      <c r="CJ44" s="38">
        <v>109.675860151423</v>
      </c>
      <c r="CK44" s="38">
        <v>123.28498215142299</v>
      </c>
      <c r="CL44" s="38">
        <v>125.37418339939001</v>
      </c>
      <c r="CM44" s="38">
        <v>114.06167039939</v>
      </c>
      <c r="CN44" s="38">
        <v>101.87640014938999</v>
      </c>
      <c r="CO44" s="38">
        <v>117.10272514939</v>
      </c>
      <c r="CP44" s="38">
        <v>126.055186151084</v>
      </c>
      <c r="CQ44" s="38">
        <v>123.832503151084</v>
      </c>
      <c r="CR44" s="38">
        <v>109.341406401084</v>
      </c>
      <c r="CS44" s="38">
        <v>123.991683401084</v>
      </c>
      <c r="CT44" s="38">
        <v>133.98565431808899</v>
      </c>
      <c r="CU44" s="38">
        <v>136.542915318089</v>
      </c>
      <c r="CV44" s="38">
        <v>120.992736068089</v>
      </c>
      <c r="CW44" s="38">
        <v>141.72784306808899</v>
      </c>
      <c r="CX44" s="38">
        <v>145.53862812906499</v>
      </c>
      <c r="CY44" s="38">
        <v>134.57407612906499</v>
      </c>
      <c r="CZ44" s="38">
        <v>139.61764222971399</v>
      </c>
      <c r="DA44" s="38">
        <v>142.31261987906501</v>
      </c>
      <c r="DB44" s="38">
        <v>151.033255074187</v>
      </c>
      <c r="DC44" s="38">
        <v>137.83778007418701</v>
      </c>
      <c r="DD44" s="38">
        <v>131.845499781504</v>
      </c>
      <c r="DE44" s="38">
        <v>146.62710086686999</v>
      </c>
      <c r="DF44" s="38">
        <v>145.83680872052801</v>
      </c>
      <c r="DG44" s="38">
        <v>147.61501983028501</v>
      </c>
      <c r="DH44" s="38">
        <v>132.37149941869899</v>
      </c>
      <c r="DI44" s="38">
        <v>141.91867560162601</v>
      </c>
      <c r="DJ44" s="38">
        <v>147.927317176016</v>
      </c>
      <c r="DK44" s="38">
        <v>144.887962284553</v>
      </c>
      <c r="DL44" s="38">
        <v>137.465416138211</v>
      </c>
      <c r="DM44" s="38">
        <v>137.14536339430899</v>
      </c>
      <c r="DN44" s="38">
        <v>145.04981793089399</v>
      </c>
      <c r="DO44" s="38">
        <v>139.551601162602</v>
      </c>
      <c r="DP44" s="38">
        <v>137.35142726016301</v>
      </c>
      <c r="DQ44" s="38">
        <v>152.708468308943</v>
      </c>
      <c r="DR44" s="38">
        <v>144.144235623344</v>
      </c>
      <c r="DS44" s="38">
        <v>149.77841509629999</v>
      </c>
      <c r="DT44" s="53">
        <v>142.69750651944099</v>
      </c>
      <c r="DU44" s="53">
        <v>153.01503477341399</v>
      </c>
      <c r="DV44" s="53">
        <v>146.718406506392</v>
      </c>
      <c r="DW44" s="53">
        <v>147.55104206109999</v>
      </c>
      <c r="DX44" s="53">
        <v>137.09188305417001</v>
      </c>
      <c r="DY44" s="53">
        <v>144.50132104129301</v>
      </c>
      <c r="DZ44" s="53">
        <v>133.252931098142</v>
      </c>
      <c r="EA44" s="53">
        <v>127.079519244837</v>
      </c>
      <c r="EB44" s="53">
        <v>132.68288547061701</v>
      </c>
      <c r="EC44" s="59">
        <v>144.59924169507099</v>
      </c>
      <c r="ED44" s="59">
        <v>144.61493813381699</v>
      </c>
      <c r="EE44" s="59">
        <v>141.217676007981</v>
      </c>
      <c r="EF44" s="59">
        <v>134.68898217227701</v>
      </c>
      <c r="EG44" s="59">
        <v>138.771978549522</v>
      </c>
      <c r="EH44" s="59">
        <v>136.22433823553001</v>
      </c>
      <c r="EI44" s="59">
        <v>132.41076559813399</v>
      </c>
      <c r="EJ44" s="59">
        <v>126.624888213581</v>
      </c>
      <c r="EK44" s="59">
        <v>140.05481427023801</v>
      </c>
      <c r="EL44" s="59">
        <v>133.94381087485499</v>
      </c>
      <c r="EM44" s="59">
        <v>136.846651543517</v>
      </c>
      <c r="EN44" s="59">
        <v>136.583597589356</v>
      </c>
      <c r="EO44" s="59">
        <v>133.96318744935101</v>
      </c>
      <c r="EP44" s="59">
        <v>138.557993367363</v>
      </c>
      <c r="EQ44" s="59">
        <v>138.535757602004</v>
      </c>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row>
    <row r="45" spans="6:456" ht="20.100000000000001" customHeight="1">
      <c r="F45" s="37" t="s">
        <v>475</v>
      </c>
      <c r="G45" s="29" t="s">
        <v>159</v>
      </c>
      <c r="H45" s="38">
        <v>38.667000000000002</v>
      </c>
      <c r="I45" s="38">
        <v>39.328000000000003</v>
      </c>
      <c r="J45" s="38">
        <v>43.783000000000001</v>
      </c>
      <c r="K45" s="38">
        <v>40.939</v>
      </c>
      <c r="L45" s="38">
        <v>36.875</v>
      </c>
      <c r="M45" s="38">
        <v>44.965093000000003</v>
      </c>
      <c r="N45" s="38">
        <v>44.231625999999999</v>
      </c>
      <c r="O45" s="38">
        <v>42.333888000000002</v>
      </c>
      <c r="P45" s="38">
        <v>44.259256000000001</v>
      </c>
      <c r="Q45" s="38">
        <v>45.689371999999999</v>
      </c>
      <c r="R45" s="38">
        <v>47.407707000000002</v>
      </c>
      <c r="S45" s="38">
        <v>42.456747999999997</v>
      </c>
      <c r="T45" s="38">
        <v>43.747805999999997</v>
      </c>
      <c r="U45" s="38">
        <v>44.380809999999997</v>
      </c>
      <c r="V45" s="38">
        <v>45.580167000000003</v>
      </c>
      <c r="W45" s="38">
        <v>46.198470999999998</v>
      </c>
      <c r="X45" s="38">
        <v>41.895015999999998</v>
      </c>
      <c r="Y45" s="38">
        <v>44.302447000000001</v>
      </c>
      <c r="Z45" s="38">
        <v>51.137141999999997</v>
      </c>
      <c r="AA45" s="38">
        <v>46.434221999999998</v>
      </c>
      <c r="AB45" s="38">
        <v>47.081380000000003</v>
      </c>
      <c r="AC45" s="38">
        <v>47.695701</v>
      </c>
      <c r="AD45" s="38">
        <v>52.816361999999998</v>
      </c>
      <c r="AE45" s="38">
        <v>45.562564999999999</v>
      </c>
      <c r="AF45" s="38">
        <v>47.706609999999998</v>
      </c>
      <c r="AG45" s="38">
        <v>48.442762999999999</v>
      </c>
      <c r="AH45" s="38">
        <v>50.569766000000001</v>
      </c>
      <c r="AI45" s="38">
        <v>51.812556999999998</v>
      </c>
      <c r="AJ45" s="38">
        <v>50.133063</v>
      </c>
      <c r="AK45" s="38">
        <v>54.983614000000003</v>
      </c>
      <c r="AL45" s="38">
        <v>58.592520999999998</v>
      </c>
      <c r="AM45" s="38">
        <v>52.954099999999997</v>
      </c>
      <c r="AN45" s="38">
        <v>54.211647999999997</v>
      </c>
      <c r="AO45" s="38">
        <v>56.610731000000001</v>
      </c>
      <c r="AP45" s="38">
        <v>55.384419000000001</v>
      </c>
      <c r="AQ45" s="38">
        <v>55.829515999999998</v>
      </c>
      <c r="AR45" s="38">
        <v>57.040107999999996</v>
      </c>
      <c r="AS45" s="38">
        <v>56.759456999999998</v>
      </c>
      <c r="AT45" s="38">
        <v>62.911138999999999</v>
      </c>
      <c r="AU45" s="38">
        <v>59.280293</v>
      </c>
      <c r="AV45" s="38">
        <v>56.900483000000001</v>
      </c>
      <c r="AW45" s="38">
        <v>60.338000999999998</v>
      </c>
      <c r="AX45" s="38">
        <v>63.866391</v>
      </c>
      <c r="AY45" s="38">
        <v>63.629637000000002</v>
      </c>
      <c r="AZ45" s="38">
        <v>61.789560000000002</v>
      </c>
      <c r="BA45" s="38">
        <v>68.932531999999995</v>
      </c>
      <c r="BB45" s="38">
        <v>71.366240000000005</v>
      </c>
      <c r="BC45" s="38">
        <v>64.317577</v>
      </c>
      <c r="BD45" s="38">
        <v>67.131578000000005</v>
      </c>
      <c r="BE45" s="38">
        <v>69.776858000000004</v>
      </c>
      <c r="BF45" s="38">
        <v>67.651027999999997</v>
      </c>
      <c r="BG45" s="38">
        <v>68.650300999999999</v>
      </c>
      <c r="BH45" s="38">
        <v>68.395926000000003</v>
      </c>
      <c r="BI45" s="38">
        <v>70.156195999999994</v>
      </c>
      <c r="BJ45" s="38">
        <v>72.175955999999999</v>
      </c>
      <c r="BK45" s="38">
        <v>70.525852490442105</v>
      </c>
      <c r="BL45" s="38">
        <v>65.688635509557997</v>
      </c>
      <c r="BM45" s="38">
        <v>75.570794000000006</v>
      </c>
      <c r="BN45" s="38">
        <v>77.605317695300897</v>
      </c>
      <c r="BO45" s="38">
        <v>74.243125000000006</v>
      </c>
      <c r="BP45" s="38">
        <v>72.494791000000006</v>
      </c>
      <c r="BQ45" s="38">
        <v>79.07159</v>
      </c>
      <c r="BR45" s="38">
        <v>78.202867999999995</v>
      </c>
      <c r="BS45" s="38">
        <v>78.118786999999998</v>
      </c>
      <c r="BT45" s="38">
        <v>72.036997</v>
      </c>
      <c r="BU45" s="38">
        <v>78.521662000000006</v>
      </c>
      <c r="BV45" s="38">
        <v>81.532212999999999</v>
      </c>
      <c r="BW45" s="38">
        <v>83.348350999999994</v>
      </c>
      <c r="BX45" s="38">
        <v>78.492759000000007</v>
      </c>
      <c r="BY45" s="38">
        <v>81.897810000000007</v>
      </c>
      <c r="BZ45" s="38">
        <v>86.430513004999995</v>
      </c>
      <c r="CA45" s="38">
        <v>79.992472004999996</v>
      </c>
      <c r="CB45" s="38">
        <v>73.425991005</v>
      </c>
      <c r="CC45" s="38">
        <v>86.188778005000003</v>
      </c>
      <c r="CD45" s="38">
        <v>87.011384524999997</v>
      </c>
      <c r="CE45" s="38">
        <v>90.531057524999994</v>
      </c>
      <c r="CF45" s="38">
        <v>73.496938525000004</v>
      </c>
      <c r="CG45" s="38">
        <v>88.191101524999993</v>
      </c>
      <c r="CH45" s="38">
        <v>94.642491152949205</v>
      </c>
      <c r="CI45" s="38">
        <v>93.980379255000003</v>
      </c>
      <c r="CJ45" s="38">
        <v>84.366212755000006</v>
      </c>
      <c r="CK45" s="38">
        <v>94.135620755000005</v>
      </c>
      <c r="CL45" s="38">
        <v>95.107579852499995</v>
      </c>
      <c r="CM45" s="38">
        <v>89.317490852500001</v>
      </c>
      <c r="CN45" s="38">
        <v>77.443596852499994</v>
      </c>
      <c r="CO45" s="38">
        <v>86.202008852500001</v>
      </c>
      <c r="CP45" s="38">
        <v>95.449302812499994</v>
      </c>
      <c r="CQ45" s="38">
        <v>92.949471812499993</v>
      </c>
      <c r="CR45" s="38">
        <v>85.118320812500002</v>
      </c>
      <c r="CS45" s="38">
        <v>92.0586528125</v>
      </c>
      <c r="CT45" s="38">
        <v>101.06083262</v>
      </c>
      <c r="CU45" s="38">
        <v>102.80685362</v>
      </c>
      <c r="CV45" s="38">
        <v>91.590327619999997</v>
      </c>
      <c r="CW45" s="38">
        <v>103.11796062000001</v>
      </c>
      <c r="CX45" s="38">
        <v>111.6784565</v>
      </c>
      <c r="CY45" s="38">
        <v>104.9273015</v>
      </c>
      <c r="CZ45" s="38">
        <v>105.8823525</v>
      </c>
      <c r="DA45" s="38">
        <v>107.70534050000001</v>
      </c>
      <c r="DB45" s="38">
        <v>118.7663755</v>
      </c>
      <c r="DC45" s="38">
        <v>109.16577150000001</v>
      </c>
      <c r="DD45" s="38">
        <v>104.92378072</v>
      </c>
      <c r="DE45" s="38">
        <v>112.90600153</v>
      </c>
      <c r="DF45" s="38">
        <v>112.97369372</v>
      </c>
      <c r="DG45" s="38">
        <v>109.17525017</v>
      </c>
      <c r="DH45" s="38">
        <v>106.03545517000001</v>
      </c>
      <c r="DI45" s="38">
        <v>108.8571007</v>
      </c>
      <c r="DJ45" s="38">
        <v>114.36283303099999</v>
      </c>
      <c r="DK45" s="38">
        <v>114.1933745</v>
      </c>
      <c r="DL45" s="38">
        <v>108.95577714</v>
      </c>
      <c r="DM45" s="38">
        <v>105.49001455</v>
      </c>
      <c r="DN45" s="38">
        <v>111.40501979</v>
      </c>
      <c r="DO45" s="38">
        <v>110.0381847</v>
      </c>
      <c r="DP45" s="38">
        <v>109.616876</v>
      </c>
      <c r="DQ45" s="38">
        <v>118.878184</v>
      </c>
      <c r="DR45" s="38">
        <v>111.262702569173</v>
      </c>
      <c r="DS45" s="38">
        <v>117.566980573443</v>
      </c>
      <c r="DT45" s="53">
        <v>111.770160081233</v>
      </c>
      <c r="DU45" s="53">
        <v>119.853986882353</v>
      </c>
      <c r="DV45" s="53">
        <v>115.14365720708</v>
      </c>
      <c r="DW45" s="53">
        <v>116.226344242842</v>
      </c>
      <c r="DX45" s="53">
        <v>106.79410242857099</v>
      </c>
      <c r="DY45" s="53">
        <v>113.4712605</v>
      </c>
      <c r="DZ45" s="53">
        <v>105.874403045127</v>
      </c>
      <c r="EA45" s="53">
        <v>100.16351291863501</v>
      </c>
      <c r="EB45" s="53">
        <v>102.813918077792</v>
      </c>
      <c r="EC45" s="59">
        <v>112.562154031319</v>
      </c>
      <c r="ED45" s="59">
        <v>113.226456497133</v>
      </c>
      <c r="EE45" s="59">
        <v>109.263815912718</v>
      </c>
      <c r="EF45" s="59">
        <v>103.78759671090999</v>
      </c>
      <c r="EG45" s="59">
        <v>108.110097477144</v>
      </c>
      <c r="EH45" s="59">
        <v>104.03015143369601</v>
      </c>
      <c r="EI45" s="59">
        <v>102.908134184934</v>
      </c>
      <c r="EJ45" s="59">
        <v>99.237293954569907</v>
      </c>
      <c r="EK45" s="59">
        <v>110.08973150420201</v>
      </c>
      <c r="EL45" s="59">
        <v>104.2298023409091</v>
      </c>
      <c r="EM45" s="59">
        <v>107.54948143181819</v>
      </c>
      <c r="EN45" s="59">
        <v>105.33515888636363</v>
      </c>
      <c r="EO45" s="59">
        <v>103.54088662878787</v>
      </c>
      <c r="EP45" s="59">
        <v>108.14443122861961</v>
      </c>
      <c r="EQ45" s="59">
        <v>106.8862152485201</v>
      </c>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row>
    <row r="46" spans="6:456" ht="28.15" customHeight="1">
      <c r="F46" s="28" t="s">
        <v>476</v>
      </c>
      <c r="G46" s="29"/>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Q46" s="38"/>
      <c r="DR46" s="38"/>
      <c r="DS46" s="38"/>
      <c r="DT46" s="53"/>
      <c r="DU46" s="53"/>
      <c r="DW46" s="53"/>
      <c r="DX46" s="53"/>
      <c r="DY46" s="53"/>
      <c r="EA46" s="53"/>
      <c r="EB46" s="53"/>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c r="QJ46" s="59"/>
      <c r="QK46" s="59"/>
      <c r="QL46" s="59"/>
      <c r="QM46" s="59"/>
      <c r="QN46" s="59"/>
    </row>
    <row r="47" spans="6:456" ht="20.100000000000001" customHeight="1">
      <c r="F47" s="37" t="s">
        <v>477</v>
      </c>
      <c r="G47" s="29" t="s">
        <v>183</v>
      </c>
      <c r="H47" s="38">
        <v>8741.4889999999996</v>
      </c>
      <c r="I47" s="38">
        <v>8366.1530000000002</v>
      </c>
      <c r="J47" s="38">
        <v>8326.759</v>
      </c>
      <c r="K47" s="38">
        <v>8051.9740000000002</v>
      </c>
      <c r="L47" s="38">
        <v>8135.25</v>
      </c>
      <c r="M47" s="38">
        <v>7441.0429999999997</v>
      </c>
      <c r="N47" s="38">
        <v>7995.5519999999997</v>
      </c>
      <c r="O47" s="38">
        <v>8037.6080000000002</v>
      </c>
      <c r="P47" s="38">
        <v>7589.7089999999998</v>
      </c>
      <c r="Q47" s="38">
        <v>7686.4340000000002</v>
      </c>
      <c r="R47" s="38">
        <v>7834.1689999999999</v>
      </c>
      <c r="S47" s="38">
        <v>7942.4650000000001</v>
      </c>
      <c r="T47" s="38">
        <v>7245.7460000000001</v>
      </c>
      <c r="U47" s="38">
        <v>7681.8689999999997</v>
      </c>
      <c r="V47" s="38">
        <v>7296.2190000000001</v>
      </c>
      <c r="W47" s="38">
        <v>6616.2160000000003</v>
      </c>
      <c r="X47" s="38">
        <v>7422.9179999999997</v>
      </c>
      <c r="Y47" s="38">
        <v>7589.9480000000003</v>
      </c>
      <c r="Z47" s="38">
        <v>8242.3259999999991</v>
      </c>
      <c r="AA47" s="38">
        <v>7977.2430000000004</v>
      </c>
      <c r="AB47" s="38">
        <v>7350.4870000000001</v>
      </c>
      <c r="AC47" s="38">
        <v>7601.0370000000003</v>
      </c>
      <c r="AD47" s="38">
        <v>7648.3969999999999</v>
      </c>
      <c r="AE47" s="38">
        <v>7033.7380000000003</v>
      </c>
      <c r="AF47" s="38">
        <v>7508.8590000000004</v>
      </c>
      <c r="AG47" s="38">
        <v>8060.3280000000004</v>
      </c>
      <c r="AH47" s="38">
        <v>7982.7240000000002</v>
      </c>
      <c r="AI47" s="38">
        <v>7589.4269999999997</v>
      </c>
      <c r="AJ47" s="38">
        <v>7414.1779999999999</v>
      </c>
      <c r="AK47" s="38">
        <v>8062.1570000000002</v>
      </c>
      <c r="AL47" s="38">
        <v>8805.6380000000008</v>
      </c>
      <c r="AM47" s="38">
        <v>8622.8040000000001</v>
      </c>
      <c r="AN47" s="38">
        <v>7974.5330000000004</v>
      </c>
      <c r="AO47" s="38">
        <v>8558.2649999999994</v>
      </c>
      <c r="AP47" s="38">
        <v>8702.3629999999994</v>
      </c>
      <c r="AQ47" s="38">
        <v>5800.2309999999998</v>
      </c>
      <c r="AR47" s="38">
        <v>6718.8490000000002</v>
      </c>
      <c r="AS47" s="38">
        <v>6676.3689999999997</v>
      </c>
      <c r="AT47" s="38">
        <v>7884.4359999999997</v>
      </c>
      <c r="AU47" s="38">
        <v>8813.4449999999997</v>
      </c>
      <c r="AV47" s="38">
        <v>10478.76</v>
      </c>
      <c r="AW47" s="38">
        <v>10288.656000000001</v>
      </c>
      <c r="AX47" s="38">
        <v>10479.275</v>
      </c>
      <c r="AY47" s="38">
        <v>10053.308999999999</v>
      </c>
      <c r="AZ47" s="38">
        <v>9940.0460000000003</v>
      </c>
      <c r="BA47" s="38">
        <v>9366.5740000000005</v>
      </c>
      <c r="BB47" s="38">
        <v>9635.4830000000002</v>
      </c>
      <c r="BC47" s="38">
        <v>9262.5730000000003</v>
      </c>
      <c r="BD47" s="38">
        <v>9487.0419999999995</v>
      </c>
      <c r="BE47" s="38">
        <v>9434.6579999999994</v>
      </c>
      <c r="BF47" s="38">
        <v>9873.0169999999998</v>
      </c>
      <c r="BG47" s="38">
        <v>8970.241</v>
      </c>
      <c r="BH47" s="38">
        <v>8263.9060000000009</v>
      </c>
      <c r="BI47" s="38">
        <v>7916.2539999999999</v>
      </c>
      <c r="BJ47" s="38">
        <v>8690.6049999999996</v>
      </c>
      <c r="BK47" s="38">
        <v>7530.6440000000002</v>
      </c>
      <c r="BL47" s="38">
        <v>7404.24</v>
      </c>
      <c r="BM47" s="38">
        <v>7087.5680000000002</v>
      </c>
      <c r="BN47" s="38">
        <v>7107.8990000000003</v>
      </c>
      <c r="BO47" s="38">
        <v>6403.9480000000003</v>
      </c>
      <c r="BP47" s="38">
        <v>6310.201</v>
      </c>
      <c r="BQ47" s="38">
        <v>7488.692</v>
      </c>
      <c r="BR47" s="38">
        <v>6877.4059999999999</v>
      </c>
      <c r="BS47" s="38">
        <v>6626.0619999999999</v>
      </c>
      <c r="BT47" s="38">
        <v>5050.8999999999996</v>
      </c>
      <c r="BU47" s="38">
        <v>5182.3</v>
      </c>
      <c r="BV47" s="38">
        <v>7370.9</v>
      </c>
      <c r="BW47" s="38">
        <v>7015.8</v>
      </c>
      <c r="BX47" s="38">
        <v>6510</v>
      </c>
      <c r="BY47" s="38">
        <v>6967.7</v>
      </c>
      <c r="BZ47" s="38">
        <v>6774.1</v>
      </c>
      <c r="CA47" s="38">
        <v>6515.2</v>
      </c>
      <c r="CB47" s="38">
        <v>5920.9</v>
      </c>
      <c r="CC47" s="38">
        <v>6612.3</v>
      </c>
      <c r="CD47" s="38">
        <v>6948.2</v>
      </c>
      <c r="CE47" s="38">
        <v>7462.2</v>
      </c>
      <c r="CF47" s="38">
        <v>6808.8</v>
      </c>
      <c r="CG47" s="38">
        <v>6275.1</v>
      </c>
      <c r="CH47" s="38">
        <v>6839.1</v>
      </c>
      <c r="CI47" s="38">
        <v>6641.1</v>
      </c>
      <c r="CJ47" s="38">
        <v>6040.7</v>
      </c>
      <c r="CK47" s="38">
        <v>7373.6</v>
      </c>
      <c r="CL47" s="38">
        <v>7373</v>
      </c>
      <c r="CM47" s="38">
        <v>6644</v>
      </c>
      <c r="CN47" s="38">
        <v>5606</v>
      </c>
      <c r="CO47" s="38">
        <v>5958</v>
      </c>
      <c r="CP47" s="38">
        <v>5793</v>
      </c>
      <c r="CQ47" s="38">
        <v>6507</v>
      </c>
      <c r="CR47" s="38">
        <v>5721</v>
      </c>
      <c r="CS47" s="38">
        <v>5991</v>
      </c>
      <c r="CT47" s="38">
        <v>6253</v>
      </c>
      <c r="CU47" s="38">
        <v>5625</v>
      </c>
      <c r="CV47" s="38">
        <v>4332</v>
      </c>
      <c r="CW47" s="38">
        <v>5004</v>
      </c>
      <c r="CX47" s="38">
        <v>5326</v>
      </c>
      <c r="CY47" s="38">
        <v>4760</v>
      </c>
      <c r="CZ47" s="38">
        <v>5044</v>
      </c>
      <c r="DA47" s="38">
        <v>5009</v>
      </c>
      <c r="DB47" s="38">
        <v>5222</v>
      </c>
      <c r="DC47" s="38">
        <v>5227</v>
      </c>
      <c r="DD47" s="38">
        <v>4253</v>
      </c>
      <c r="DE47" s="38">
        <v>4359</v>
      </c>
      <c r="DF47" s="38">
        <v>5149</v>
      </c>
      <c r="DG47" s="38">
        <v>4939</v>
      </c>
      <c r="DH47" s="38">
        <v>4333</v>
      </c>
      <c r="DI47" s="38">
        <v>3974</v>
      </c>
      <c r="DJ47" s="38">
        <v>4392</v>
      </c>
      <c r="DK47" s="38">
        <v>4158</v>
      </c>
      <c r="DL47" s="38">
        <v>3727</v>
      </c>
      <c r="DM47" s="38">
        <v>3857</v>
      </c>
      <c r="DN47" s="38">
        <v>3949</v>
      </c>
      <c r="DO47" s="38">
        <v>3744</v>
      </c>
      <c r="DP47" s="38">
        <v>4002</v>
      </c>
      <c r="DQ47" s="38">
        <v>3763</v>
      </c>
      <c r="DR47" s="38">
        <v>4109</v>
      </c>
      <c r="DS47" s="38">
        <v>4581</v>
      </c>
      <c r="DT47" s="53">
        <v>4571</v>
      </c>
      <c r="DU47" s="53">
        <v>5030</v>
      </c>
      <c r="DV47" s="53">
        <v>5480</v>
      </c>
      <c r="DW47" s="53">
        <v>5852</v>
      </c>
      <c r="DX47" s="53">
        <v>5082</v>
      </c>
      <c r="DY47" s="53">
        <v>5164</v>
      </c>
      <c r="DZ47" s="53">
        <v>5086</v>
      </c>
      <c r="EA47" s="53">
        <v>5109</v>
      </c>
      <c r="EB47" s="53">
        <v>4886</v>
      </c>
      <c r="EC47" s="59">
        <v>4331</v>
      </c>
      <c r="ED47" s="59">
        <v>5175</v>
      </c>
      <c r="EE47" s="59">
        <v>5038</v>
      </c>
      <c r="EF47" s="59">
        <v>4442</v>
      </c>
      <c r="EG47" s="59">
        <v>4882</v>
      </c>
      <c r="EH47" s="59">
        <v>4130</v>
      </c>
      <c r="EI47" s="59">
        <v>4593</v>
      </c>
      <c r="EJ47" s="59">
        <v>4183</v>
      </c>
      <c r="EK47" s="59">
        <v>4010</v>
      </c>
      <c r="EL47" s="59">
        <v>4010</v>
      </c>
      <c r="EM47" s="59">
        <v>4066</v>
      </c>
      <c r="EN47" s="59">
        <v>4015</v>
      </c>
      <c r="EO47" s="59">
        <v>3870</v>
      </c>
      <c r="EP47" s="59">
        <v>3920</v>
      </c>
      <c r="EQ47" s="59">
        <v>3648.3910000000001</v>
      </c>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c r="QJ47" s="59"/>
      <c r="QK47" s="59"/>
      <c r="QL47" s="59"/>
      <c r="QM47" s="59"/>
      <c r="QN47" s="59"/>
    </row>
    <row r="48" spans="6:456" ht="20.100000000000001" customHeight="1">
      <c r="F48" s="37" t="s">
        <v>478</v>
      </c>
      <c r="G48" s="29" t="s">
        <v>183</v>
      </c>
      <c r="H48" s="38" t="s">
        <v>156</v>
      </c>
      <c r="I48" s="38" t="s">
        <v>156</v>
      </c>
      <c r="J48" s="38" t="s">
        <v>156</v>
      </c>
      <c r="K48" s="38" t="s">
        <v>156</v>
      </c>
      <c r="L48" s="38" t="s">
        <v>156</v>
      </c>
      <c r="M48" s="38" t="s">
        <v>156</v>
      </c>
      <c r="N48" s="38" t="s">
        <v>156</v>
      </c>
      <c r="O48" s="38" t="s">
        <v>156</v>
      </c>
      <c r="P48" s="38" t="s">
        <v>156</v>
      </c>
      <c r="Q48" s="38" t="s">
        <v>156</v>
      </c>
      <c r="R48" s="38" t="s">
        <v>156</v>
      </c>
      <c r="S48" s="38" t="s">
        <v>156</v>
      </c>
      <c r="T48" s="38" t="s">
        <v>156</v>
      </c>
      <c r="U48" s="38" t="s">
        <v>156</v>
      </c>
      <c r="V48" s="38" t="s">
        <v>156</v>
      </c>
      <c r="W48" s="38" t="s">
        <v>156</v>
      </c>
      <c r="X48" s="38" t="s">
        <v>156</v>
      </c>
      <c r="Y48" s="38" t="s">
        <v>156</v>
      </c>
      <c r="Z48" s="38" t="s">
        <v>156</v>
      </c>
      <c r="AA48" s="38" t="s">
        <v>156</v>
      </c>
      <c r="AB48" s="38" t="s">
        <v>156</v>
      </c>
      <c r="AC48" s="38" t="s">
        <v>156</v>
      </c>
      <c r="AD48" s="38" t="s">
        <v>156</v>
      </c>
      <c r="AE48" s="38" t="s">
        <v>156</v>
      </c>
      <c r="AF48" s="38" t="s">
        <v>156</v>
      </c>
      <c r="AG48" s="38" t="s">
        <v>156</v>
      </c>
      <c r="AH48" s="38" t="s">
        <v>156</v>
      </c>
      <c r="AI48" s="38" t="s">
        <v>156</v>
      </c>
      <c r="AJ48" s="38" t="s">
        <v>156</v>
      </c>
      <c r="AK48" s="38" t="s">
        <v>156</v>
      </c>
      <c r="AL48" s="38" t="s">
        <v>156</v>
      </c>
      <c r="AM48" s="38" t="s">
        <v>156</v>
      </c>
      <c r="AN48" s="38" t="s">
        <v>156</v>
      </c>
      <c r="AO48" s="38" t="s">
        <v>156</v>
      </c>
      <c r="AP48" s="38" t="s">
        <v>156</v>
      </c>
      <c r="AQ48" s="38" t="s">
        <v>156</v>
      </c>
      <c r="AR48" s="38" t="s">
        <v>156</v>
      </c>
      <c r="AS48" s="38" t="s">
        <v>156</v>
      </c>
      <c r="AT48" s="38" t="s">
        <v>156</v>
      </c>
      <c r="AU48" s="38" t="s">
        <v>156</v>
      </c>
      <c r="AV48" s="38" t="s">
        <v>156</v>
      </c>
      <c r="AW48" s="38" t="s">
        <v>156</v>
      </c>
      <c r="AX48" s="38" t="s">
        <v>156</v>
      </c>
      <c r="AY48" s="38" t="s">
        <v>156</v>
      </c>
      <c r="AZ48" s="38" t="s">
        <v>156</v>
      </c>
      <c r="BA48" s="38" t="s">
        <v>156</v>
      </c>
      <c r="BB48" s="38" t="s">
        <v>156</v>
      </c>
      <c r="BC48" s="38" t="s">
        <v>156</v>
      </c>
      <c r="BD48" s="38" t="s">
        <v>156</v>
      </c>
      <c r="BE48" s="38" t="s">
        <v>156</v>
      </c>
      <c r="BF48" s="38" t="s">
        <v>156</v>
      </c>
      <c r="BG48" s="38" t="s">
        <v>156</v>
      </c>
      <c r="BH48" s="38" t="s">
        <v>156</v>
      </c>
      <c r="BI48" s="38" t="s">
        <v>156</v>
      </c>
      <c r="BJ48" s="38" t="s">
        <v>156</v>
      </c>
      <c r="BK48" s="38" t="s">
        <v>156</v>
      </c>
      <c r="BL48" s="38" t="s">
        <v>156</v>
      </c>
      <c r="BM48" s="38" t="s">
        <v>156</v>
      </c>
      <c r="BN48" s="38" t="s">
        <v>156</v>
      </c>
      <c r="BO48" s="38" t="s">
        <v>156</v>
      </c>
      <c r="BP48" s="38" t="s">
        <v>156</v>
      </c>
      <c r="BQ48" s="38" t="s">
        <v>156</v>
      </c>
      <c r="BR48" s="38" t="s">
        <v>156</v>
      </c>
      <c r="BS48" s="38" t="s">
        <v>156</v>
      </c>
      <c r="BT48" s="38" t="s">
        <v>156</v>
      </c>
      <c r="BU48" s="38" t="s">
        <v>156</v>
      </c>
      <c r="BV48" s="38" t="s">
        <v>156</v>
      </c>
      <c r="BW48" s="38" t="s">
        <v>156</v>
      </c>
      <c r="BX48" s="38" t="s">
        <v>156</v>
      </c>
      <c r="BY48" s="38" t="s">
        <v>156</v>
      </c>
      <c r="BZ48" s="38" t="s">
        <v>156</v>
      </c>
      <c r="CA48" s="38" t="s">
        <v>156</v>
      </c>
      <c r="CB48" s="38" t="s">
        <v>156</v>
      </c>
      <c r="CC48" s="38" t="s">
        <v>156</v>
      </c>
      <c r="CD48" s="38" t="s">
        <v>156</v>
      </c>
      <c r="CE48" s="38" t="s">
        <v>156</v>
      </c>
      <c r="CF48" s="38" t="s">
        <v>156</v>
      </c>
      <c r="CG48" s="38" t="s">
        <v>156</v>
      </c>
      <c r="CH48" s="38" t="s">
        <v>156</v>
      </c>
      <c r="CI48" s="38" t="s">
        <v>156</v>
      </c>
      <c r="CJ48" s="38" t="s">
        <v>156</v>
      </c>
      <c r="CK48" s="38">
        <v>1023.879</v>
      </c>
      <c r="CL48" s="38">
        <v>981</v>
      </c>
      <c r="CM48" s="38">
        <v>807</v>
      </c>
      <c r="CN48" s="38">
        <v>773</v>
      </c>
      <c r="CO48" s="38">
        <v>781</v>
      </c>
      <c r="CP48" s="38">
        <v>892</v>
      </c>
      <c r="CQ48" s="38">
        <v>815</v>
      </c>
      <c r="CR48" s="38">
        <v>767</v>
      </c>
      <c r="CS48" s="38">
        <v>777</v>
      </c>
      <c r="CT48" s="38">
        <v>903</v>
      </c>
      <c r="CU48" s="38">
        <v>706</v>
      </c>
      <c r="CV48" s="38">
        <v>681</v>
      </c>
      <c r="CW48" s="38">
        <v>774</v>
      </c>
      <c r="CX48" s="38">
        <v>897</v>
      </c>
      <c r="CY48" s="38">
        <v>673</v>
      </c>
      <c r="CZ48" s="38">
        <v>731</v>
      </c>
      <c r="DA48" s="38">
        <v>813</v>
      </c>
      <c r="DB48" s="38">
        <v>858</v>
      </c>
      <c r="DC48" s="38">
        <v>656</v>
      </c>
      <c r="DD48" s="38">
        <v>548</v>
      </c>
      <c r="DE48" s="38">
        <v>612</v>
      </c>
      <c r="DF48" s="38">
        <v>750</v>
      </c>
      <c r="DG48" s="38">
        <v>597</v>
      </c>
      <c r="DH48" s="38">
        <v>644</v>
      </c>
      <c r="DI48" s="38">
        <v>721</v>
      </c>
      <c r="DJ48" s="38">
        <v>838</v>
      </c>
      <c r="DK48" s="38">
        <v>639</v>
      </c>
      <c r="DL48" s="38">
        <v>569</v>
      </c>
      <c r="DM48" s="38">
        <v>646</v>
      </c>
      <c r="DN48" s="38">
        <v>734</v>
      </c>
      <c r="DO48" s="38">
        <v>647</v>
      </c>
      <c r="DP48" s="38">
        <v>681</v>
      </c>
      <c r="DQ48" s="38">
        <v>665</v>
      </c>
      <c r="DR48" s="38">
        <v>833</v>
      </c>
      <c r="DS48" s="38">
        <v>939</v>
      </c>
      <c r="DT48" s="53">
        <v>919</v>
      </c>
      <c r="DU48" s="53">
        <v>1215</v>
      </c>
      <c r="DV48" s="53">
        <v>1545</v>
      </c>
      <c r="DW48" s="53">
        <v>1570</v>
      </c>
      <c r="DX48" s="53">
        <v>1411</v>
      </c>
      <c r="DY48" s="53">
        <v>1444</v>
      </c>
      <c r="DZ48" s="53">
        <v>1408</v>
      </c>
      <c r="EA48" s="53">
        <v>1382</v>
      </c>
      <c r="EB48" s="53">
        <v>1404</v>
      </c>
      <c r="EC48" s="59">
        <v>1233</v>
      </c>
      <c r="ED48" s="59">
        <v>1793</v>
      </c>
      <c r="EE48" s="59">
        <v>1528</v>
      </c>
      <c r="EF48" s="59">
        <v>1434</v>
      </c>
      <c r="EG48" s="59">
        <v>1479</v>
      </c>
      <c r="EH48" s="59">
        <v>1143</v>
      </c>
      <c r="EI48" s="59">
        <v>1473</v>
      </c>
      <c r="EJ48" s="59">
        <v>1313</v>
      </c>
      <c r="EK48" s="59">
        <v>1462</v>
      </c>
      <c r="EL48" s="59">
        <v>1459</v>
      </c>
      <c r="EM48" s="59">
        <v>1293</v>
      </c>
      <c r="EN48" s="59">
        <v>1376</v>
      </c>
      <c r="EO48" s="59">
        <v>1367</v>
      </c>
      <c r="EP48" s="59">
        <v>1315</v>
      </c>
      <c r="EQ48" s="59">
        <v>1310</v>
      </c>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c r="QJ48" s="59"/>
      <c r="QK48" s="59"/>
      <c r="QL48" s="59"/>
      <c r="QM48" s="59"/>
      <c r="QN48" s="59"/>
    </row>
    <row r="49" spans="6:456" ht="18.75" customHeight="1">
      <c r="F49" s="37" t="s">
        <v>479</v>
      </c>
      <c r="G49" s="29" t="s">
        <v>284</v>
      </c>
      <c r="H49" s="38" t="s">
        <v>156</v>
      </c>
      <c r="I49" s="38" t="s">
        <v>156</v>
      </c>
      <c r="J49" s="38" t="s">
        <v>156</v>
      </c>
      <c r="K49" s="38" t="s">
        <v>156</v>
      </c>
      <c r="L49" s="38" t="s">
        <v>156</v>
      </c>
      <c r="M49" s="38" t="s">
        <v>156</v>
      </c>
      <c r="N49" s="38" t="s">
        <v>156</v>
      </c>
      <c r="O49" s="38" t="s">
        <v>156</v>
      </c>
      <c r="P49" s="38" t="s">
        <v>156</v>
      </c>
      <c r="Q49" s="38" t="s">
        <v>156</v>
      </c>
      <c r="R49" s="38" t="s">
        <v>156</v>
      </c>
      <c r="S49" s="38" t="s">
        <v>156</v>
      </c>
      <c r="T49" s="38" t="s">
        <v>156</v>
      </c>
      <c r="U49" s="38" t="s">
        <v>156</v>
      </c>
      <c r="V49" s="38" t="s">
        <v>156</v>
      </c>
      <c r="W49" s="38" t="s">
        <v>156</v>
      </c>
      <c r="X49" s="38" t="s">
        <v>156</v>
      </c>
      <c r="Y49" s="38" t="s">
        <v>156</v>
      </c>
      <c r="Z49" s="38" t="s">
        <v>156</v>
      </c>
      <c r="AA49" s="38" t="s">
        <v>156</v>
      </c>
      <c r="AB49" s="38" t="s">
        <v>156</v>
      </c>
      <c r="AC49" s="38" t="s">
        <v>156</v>
      </c>
      <c r="AD49" s="38" t="s">
        <v>156</v>
      </c>
      <c r="AE49" s="38" t="s">
        <v>156</v>
      </c>
      <c r="AF49" s="38" t="s">
        <v>156</v>
      </c>
      <c r="AG49" s="38" t="s">
        <v>156</v>
      </c>
      <c r="AH49" s="38" t="s">
        <v>156</v>
      </c>
      <c r="AI49" s="38" t="s">
        <v>156</v>
      </c>
      <c r="AJ49" s="38" t="s">
        <v>156</v>
      </c>
      <c r="AK49" s="38" t="s">
        <v>156</v>
      </c>
      <c r="AL49" s="38" t="s">
        <v>156</v>
      </c>
      <c r="AM49" s="38" t="s">
        <v>156</v>
      </c>
      <c r="AN49" s="38" t="s">
        <v>156</v>
      </c>
      <c r="AO49" s="38" t="s">
        <v>156</v>
      </c>
      <c r="AP49" s="38" t="s">
        <v>156</v>
      </c>
      <c r="AQ49" s="38" t="s">
        <v>156</v>
      </c>
      <c r="AR49" s="38" t="s">
        <v>156</v>
      </c>
      <c r="AS49" s="38" t="s">
        <v>156</v>
      </c>
      <c r="AT49" s="38" t="s">
        <v>156</v>
      </c>
      <c r="AU49" s="38" t="s">
        <v>156</v>
      </c>
      <c r="AV49" s="38" t="s">
        <v>156</v>
      </c>
      <c r="AW49" s="38" t="s">
        <v>156</v>
      </c>
      <c r="AX49" s="38" t="s">
        <v>156</v>
      </c>
      <c r="AY49" s="38" t="s">
        <v>156</v>
      </c>
      <c r="AZ49" s="38" t="s">
        <v>156</v>
      </c>
      <c r="BA49" s="38" t="s">
        <v>156</v>
      </c>
      <c r="BB49" s="38" t="s">
        <v>156</v>
      </c>
      <c r="BC49" s="38" t="s">
        <v>156</v>
      </c>
      <c r="BD49" s="38" t="s">
        <v>156</v>
      </c>
      <c r="BE49" s="38" t="s">
        <v>156</v>
      </c>
      <c r="BF49" s="38" t="s">
        <v>156</v>
      </c>
      <c r="BG49" s="38" t="s">
        <v>156</v>
      </c>
      <c r="BH49" s="38" t="s">
        <v>156</v>
      </c>
      <c r="BI49" s="38" t="s">
        <v>156</v>
      </c>
      <c r="BJ49" s="38" t="s">
        <v>156</v>
      </c>
      <c r="BK49" s="38" t="s">
        <v>156</v>
      </c>
      <c r="BL49" s="38" t="s">
        <v>156</v>
      </c>
      <c r="BM49" s="38" t="s">
        <v>156</v>
      </c>
      <c r="BN49" s="38" t="s">
        <v>156</v>
      </c>
      <c r="BO49" s="38" t="s">
        <v>156</v>
      </c>
      <c r="BP49" s="38" t="s">
        <v>156</v>
      </c>
      <c r="BQ49" s="38" t="s">
        <v>156</v>
      </c>
      <c r="BR49" s="38" t="s">
        <v>156</v>
      </c>
      <c r="BS49" s="38" t="s">
        <v>156</v>
      </c>
      <c r="BT49" s="38" t="s">
        <v>156</v>
      </c>
      <c r="BU49" s="38" t="s">
        <v>156</v>
      </c>
      <c r="BV49" s="38" t="s">
        <v>156</v>
      </c>
      <c r="BW49" s="38" t="s">
        <v>156</v>
      </c>
      <c r="BX49" s="38" t="s">
        <v>156</v>
      </c>
      <c r="BY49" s="38" t="s">
        <v>156</v>
      </c>
      <c r="BZ49" s="38" t="s">
        <v>156</v>
      </c>
      <c r="CA49" s="38" t="s">
        <v>156</v>
      </c>
      <c r="CB49" s="38" t="s">
        <v>156</v>
      </c>
      <c r="CC49" s="38" t="s">
        <v>156</v>
      </c>
      <c r="CD49" s="38" t="s">
        <v>156</v>
      </c>
      <c r="CE49" s="38" t="s">
        <v>156</v>
      </c>
      <c r="CF49" s="38" t="s">
        <v>156</v>
      </c>
      <c r="CG49" s="38" t="s">
        <v>156</v>
      </c>
      <c r="CH49" s="38">
        <v>12846.268412110099</v>
      </c>
      <c r="CI49" s="38">
        <v>12469.654932462799</v>
      </c>
      <c r="CJ49" s="38">
        <v>12224.7418152141</v>
      </c>
      <c r="CK49" s="38">
        <v>12468.7787016653</v>
      </c>
      <c r="CL49" s="38">
        <v>15624.8</v>
      </c>
      <c r="CM49" s="38">
        <v>14283.6</v>
      </c>
      <c r="CN49" s="38">
        <v>13480.2</v>
      </c>
      <c r="CO49" s="38">
        <v>14729.5</v>
      </c>
      <c r="CP49" s="38">
        <v>14496.9</v>
      </c>
      <c r="CQ49" s="38">
        <v>13549.8</v>
      </c>
      <c r="CR49" s="38">
        <v>12796.1</v>
      </c>
      <c r="CS49" s="38">
        <v>14340.7</v>
      </c>
      <c r="CT49" s="38">
        <v>17179.400000000001</v>
      </c>
      <c r="CU49" s="38">
        <v>15881.1</v>
      </c>
      <c r="CV49" s="38">
        <v>15006.9</v>
      </c>
      <c r="CW49" s="38">
        <v>15009.3</v>
      </c>
      <c r="CX49" s="38">
        <v>16641.599999999999</v>
      </c>
      <c r="CY49" s="38">
        <v>15820.7</v>
      </c>
      <c r="CZ49" s="38">
        <v>15782.4</v>
      </c>
      <c r="DA49" s="38">
        <v>16968</v>
      </c>
      <c r="DB49" s="38">
        <v>18289</v>
      </c>
      <c r="DC49" s="38">
        <v>16295.1</v>
      </c>
      <c r="DD49" s="38">
        <v>16636.900000000001</v>
      </c>
      <c r="DE49" s="38">
        <v>17688.400000000001</v>
      </c>
      <c r="DF49" s="38">
        <v>21204.2</v>
      </c>
      <c r="DG49" s="38">
        <v>21261.9</v>
      </c>
      <c r="DH49" s="38">
        <v>22706.5</v>
      </c>
      <c r="DI49" s="38">
        <v>23027.603126112899</v>
      </c>
      <c r="DJ49" s="38">
        <v>26237.808252062201</v>
      </c>
      <c r="DK49" s="38">
        <v>25355.941760907499</v>
      </c>
      <c r="DL49" s="38">
        <v>25128.653999999999</v>
      </c>
      <c r="DM49" s="38">
        <v>28538.92</v>
      </c>
      <c r="DN49" s="38">
        <v>30505.078850879501</v>
      </c>
      <c r="DO49" s="38">
        <v>29632.199699531098</v>
      </c>
      <c r="DP49" s="38">
        <v>29736.093378921501</v>
      </c>
      <c r="DQ49" s="38">
        <v>30382.870608426001</v>
      </c>
      <c r="DR49" s="38">
        <v>34210.502319362</v>
      </c>
      <c r="DS49" s="38">
        <v>36657.251872978901</v>
      </c>
      <c r="DT49" s="53">
        <v>35372.510463962702</v>
      </c>
      <c r="DU49" s="53">
        <v>38944.400000000001</v>
      </c>
      <c r="DV49" s="53">
        <v>41191.764857953502</v>
      </c>
      <c r="DW49" s="53">
        <v>38976.800000000003</v>
      </c>
      <c r="DX49" s="53">
        <v>39147</v>
      </c>
      <c r="DY49" s="53">
        <v>38276.9</v>
      </c>
      <c r="DZ49" s="53">
        <v>38415.964</v>
      </c>
      <c r="EA49" s="53">
        <v>38423.063999999998</v>
      </c>
      <c r="EB49" s="53">
        <v>37588.9</v>
      </c>
      <c r="EC49" s="59">
        <v>36728.199999999997</v>
      </c>
      <c r="ED49" s="59">
        <v>41946.6</v>
      </c>
      <c r="EE49" s="59">
        <v>40198.800000000003</v>
      </c>
      <c r="EF49" s="59">
        <v>38649.5</v>
      </c>
      <c r="EG49" s="59">
        <v>41209.536999999997</v>
      </c>
      <c r="EH49" s="59">
        <v>41852.1</v>
      </c>
      <c r="EI49" s="59">
        <v>41401.199999999997</v>
      </c>
      <c r="EJ49" s="59">
        <v>39656</v>
      </c>
      <c r="EK49" s="59">
        <v>40590.699999999997</v>
      </c>
      <c r="EL49" s="59">
        <v>40421.631936531201</v>
      </c>
      <c r="EM49" s="59">
        <v>40204.431045875499</v>
      </c>
      <c r="EN49" s="59">
        <v>40705.135612642698</v>
      </c>
      <c r="EO49" s="59">
        <v>38956.986865591003</v>
      </c>
      <c r="EP49" s="59">
        <v>39893.086917784902</v>
      </c>
      <c r="EQ49" s="59">
        <v>39067.884926843202</v>
      </c>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c r="OU49" s="59"/>
      <c r="OV49" s="59"/>
      <c r="OW49" s="59"/>
      <c r="OX49" s="59"/>
      <c r="OY49" s="59"/>
      <c r="OZ49" s="59"/>
      <c r="PA49" s="59"/>
      <c r="PB49" s="59"/>
      <c r="PC49" s="59"/>
      <c r="PD49" s="59"/>
      <c r="PE49" s="59"/>
      <c r="PF49" s="59"/>
      <c r="PG49" s="59"/>
      <c r="PH49" s="59"/>
      <c r="PI49" s="59"/>
      <c r="PJ49" s="59"/>
      <c r="PK49" s="59"/>
      <c r="PL49" s="59"/>
      <c r="PM49" s="59"/>
      <c r="PN49" s="59"/>
      <c r="PO49" s="59"/>
      <c r="PP49" s="59"/>
      <c r="PQ49" s="59"/>
      <c r="PR49" s="59"/>
      <c r="PS49" s="59"/>
      <c r="PT49" s="59"/>
      <c r="PU49" s="59"/>
      <c r="PV49" s="59"/>
      <c r="PW49" s="59"/>
      <c r="PX49" s="59"/>
      <c r="PY49" s="59"/>
      <c r="PZ49" s="59"/>
      <c r="QA49" s="59"/>
      <c r="QB49" s="59"/>
      <c r="QC49" s="59"/>
      <c r="QD49" s="59"/>
      <c r="QE49" s="59"/>
      <c r="QF49" s="59"/>
      <c r="QG49" s="59"/>
      <c r="QH49" s="59"/>
      <c r="QI49" s="59"/>
      <c r="QJ49" s="59"/>
      <c r="QK49" s="59"/>
      <c r="QL49" s="59"/>
      <c r="QM49" s="59"/>
      <c r="QN49" s="59"/>
    </row>
    <row r="50" spans="6:456" ht="27.75" customHeight="1">
      <c r="F50" s="28" t="s">
        <v>480</v>
      </c>
      <c r="G50" s="29" t="s">
        <v>183</v>
      </c>
      <c r="H50" s="38">
        <v>9044.9537149999996</v>
      </c>
      <c r="I50" s="38">
        <v>9335.6188459999994</v>
      </c>
      <c r="J50" s="38">
        <v>8727.258699</v>
      </c>
      <c r="K50" s="38">
        <v>9265.2255000000005</v>
      </c>
      <c r="L50" s="38">
        <v>9541.0567489999994</v>
      </c>
      <c r="M50" s="38">
        <v>9137.5712330000006</v>
      </c>
      <c r="N50" s="38">
        <v>9313.1396910000003</v>
      </c>
      <c r="O50" s="38">
        <v>9587.0964039999999</v>
      </c>
      <c r="P50" s="38">
        <v>9316.7095609999997</v>
      </c>
      <c r="Q50" s="38">
        <v>9078.6733210000002</v>
      </c>
      <c r="R50" s="38">
        <v>9725.2839789999998</v>
      </c>
      <c r="S50" s="38">
        <v>9432.5722669999996</v>
      </c>
      <c r="T50" s="38">
        <v>9744.0573430000004</v>
      </c>
      <c r="U50" s="38">
        <v>9720.7340110000005</v>
      </c>
      <c r="V50" s="38">
        <v>9998.4138089999997</v>
      </c>
      <c r="W50" s="38">
        <v>9798.5473309999998</v>
      </c>
      <c r="X50" s="38">
        <v>9794.4262620000009</v>
      </c>
      <c r="Y50" s="38">
        <v>9653.2162040000003</v>
      </c>
      <c r="Z50" s="38">
        <v>10363.168215</v>
      </c>
      <c r="AA50" s="38">
        <v>9859.4763000000003</v>
      </c>
      <c r="AB50" s="38">
        <v>9990.1536300000007</v>
      </c>
      <c r="AC50" s="38">
        <v>10165.225904999999</v>
      </c>
      <c r="AD50" s="38">
        <v>10474.525263</v>
      </c>
      <c r="AE50" s="38">
        <v>10551.639181</v>
      </c>
      <c r="AF50" s="38">
        <v>10296.826938</v>
      </c>
      <c r="AG50" s="38">
        <v>10733.970153</v>
      </c>
      <c r="AH50" s="38">
        <v>10466.966682</v>
      </c>
      <c r="AI50" s="38">
        <v>10632.127232999999</v>
      </c>
      <c r="AJ50" s="38">
        <v>10884.503617</v>
      </c>
      <c r="AK50" s="38">
        <v>10884.206478</v>
      </c>
      <c r="AL50" s="38">
        <v>10782.396322000001</v>
      </c>
      <c r="AM50" s="38">
        <v>11135.830359</v>
      </c>
      <c r="AN50" s="38">
        <v>10662.797579</v>
      </c>
      <c r="AO50" s="38">
        <v>10782.160135</v>
      </c>
      <c r="AP50" s="38">
        <v>10373.758519999999</v>
      </c>
      <c r="AQ50" s="38">
        <v>10661.466301</v>
      </c>
      <c r="AR50" s="38">
        <v>10704.463253</v>
      </c>
      <c r="AS50" s="38">
        <v>11204.041502</v>
      </c>
      <c r="AT50" s="38">
        <v>11079.380313</v>
      </c>
      <c r="AU50" s="38">
        <v>11222.124938000001</v>
      </c>
      <c r="AV50" s="38">
        <v>10524.260609999999</v>
      </c>
      <c r="AW50" s="38">
        <v>10673.288885</v>
      </c>
      <c r="AX50" s="38">
        <v>10645.87595</v>
      </c>
      <c r="AY50" s="38">
        <v>11130.705607</v>
      </c>
      <c r="AZ50" s="38">
        <v>10735.974833</v>
      </c>
      <c r="BA50" s="38">
        <v>10977.052815999999</v>
      </c>
      <c r="BB50" s="38">
        <v>11223.774625</v>
      </c>
      <c r="BC50" s="38">
        <v>10228.231637999999</v>
      </c>
      <c r="BD50" s="38">
        <v>10482.409145</v>
      </c>
      <c r="BE50" s="38">
        <v>10491.84787</v>
      </c>
      <c r="BF50" s="38">
        <v>10706.153541</v>
      </c>
      <c r="BG50" s="38">
        <v>10741.306992</v>
      </c>
      <c r="BH50" s="38">
        <v>10579.016839</v>
      </c>
      <c r="BI50" s="38">
        <v>10446.510566000001</v>
      </c>
      <c r="BJ50" s="38">
        <v>9534.1609669999998</v>
      </c>
      <c r="BK50" s="38">
        <v>10130.042641</v>
      </c>
      <c r="BL50" s="38">
        <v>9887.6713579999996</v>
      </c>
      <c r="BM50" s="38">
        <v>9633.7212330000002</v>
      </c>
      <c r="BN50" s="38">
        <v>10069.232596</v>
      </c>
      <c r="BO50" s="38">
        <v>10577.858029000001</v>
      </c>
      <c r="BP50" s="38">
        <v>10172.69536</v>
      </c>
      <c r="BQ50" s="38">
        <v>9893.9169349999993</v>
      </c>
      <c r="BR50" s="38">
        <v>9523.9937640000007</v>
      </c>
      <c r="BS50" s="38">
        <v>9310.8302970000004</v>
      </c>
      <c r="BT50" s="38">
        <v>8834.4435360000007</v>
      </c>
      <c r="BU50" s="38">
        <v>8604.7256359999992</v>
      </c>
      <c r="BV50" s="38">
        <v>9086.8191009999991</v>
      </c>
      <c r="BW50" s="38">
        <v>10001.389654000001</v>
      </c>
      <c r="BX50" s="38">
        <v>9557.5820079999994</v>
      </c>
      <c r="BY50" s="38">
        <v>10149.205615000001</v>
      </c>
      <c r="BZ50" s="38">
        <v>10342.744185</v>
      </c>
      <c r="CA50" s="38">
        <v>10084.368770999999</v>
      </c>
      <c r="CB50" s="38">
        <v>9050.732</v>
      </c>
      <c r="CC50" s="38">
        <v>9628.518</v>
      </c>
      <c r="CD50" s="38">
        <v>9712.5169999999998</v>
      </c>
      <c r="CE50" s="38">
        <v>9860.3130000000001</v>
      </c>
      <c r="CF50" s="38">
        <v>9550.1980000000003</v>
      </c>
      <c r="CG50" s="38">
        <v>9653.9869999999992</v>
      </c>
      <c r="CH50" s="38">
        <v>9341.5130000000008</v>
      </c>
      <c r="CI50" s="38">
        <v>9261.5020000000004</v>
      </c>
      <c r="CJ50" s="38">
        <v>9195.1239999999998</v>
      </c>
      <c r="CK50" s="38">
        <v>9512.7937888500001</v>
      </c>
      <c r="CL50" s="38">
        <v>10582.3</v>
      </c>
      <c r="CM50" s="38">
        <v>10412.6</v>
      </c>
      <c r="CN50" s="38">
        <v>10129.6</v>
      </c>
      <c r="CO50" s="38">
        <v>10416.700000000001</v>
      </c>
      <c r="CP50" s="38">
        <v>10484.799999999999</v>
      </c>
      <c r="CQ50" s="38">
        <v>10153.700000000001</v>
      </c>
      <c r="CR50" s="38">
        <v>10007.1</v>
      </c>
      <c r="CS50" s="38">
        <v>9261.7000000000007</v>
      </c>
      <c r="CT50" s="38">
        <v>10336.6</v>
      </c>
      <c r="CU50" s="38">
        <v>10186.1</v>
      </c>
      <c r="CV50" s="38">
        <v>9915.9</v>
      </c>
      <c r="CW50" s="38">
        <v>9133</v>
      </c>
      <c r="CX50" s="38">
        <v>9321.2000000000007</v>
      </c>
      <c r="CY50" s="38">
        <v>9803.7000000000007</v>
      </c>
      <c r="CZ50" s="38">
        <v>9232.9</v>
      </c>
      <c r="DA50" s="38">
        <v>8771.6</v>
      </c>
      <c r="DB50" s="38">
        <v>9515.4</v>
      </c>
      <c r="DC50" s="38">
        <v>8787.4</v>
      </c>
      <c r="DD50" s="38">
        <v>7987.3</v>
      </c>
      <c r="DE50" s="38">
        <v>6890.9</v>
      </c>
      <c r="DF50" s="38">
        <v>7114.1</v>
      </c>
      <c r="DG50" s="38">
        <v>6905.6</v>
      </c>
      <c r="DH50" s="38">
        <v>7130.9</v>
      </c>
      <c r="DI50" s="38">
        <v>7263.8</v>
      </c>
      <c r="DJ50" s="38">
        <v>7107.4</v>
      </c>
      <c r="DK50" s="38">
        <v>6925.2</v>
      </c>
      <c r="DL50" s="38">
        <v>6185.7</v>
      </c>
      <c r="DM50" s="38">
        <v>7135.1</v>
      </c>
      <c r="DN50" s="38">
        <v>7134.9</v>
      </c>
      <c r="DO50" s="38">
        <v>7304.8</v>
      </c>
      <c r="DP50" s="38">
        <v>6864.7</v>
      </c>
      <c r="DQ50" s="38">
        <v>7196</v>
      </c>
      <c r="DR50" s="38">
        <v>7333</v>
      </c>
      <c r="DS50" s="38">
        <v>7033.4</v>
      </c>
      <c r="DT50" s="53">
        <v>7128.2</v>
      </c>
      <c r="DU50" s="53">
        <v>7269.7</v>
      </c>
      <c r="DV50" s="53">
        <v>6709.6</v>
      </c>
      <c r="DW50" s="53">
        <v>6872.9</v>
      </c>
      <c r="DX50" s="53">
        <v>7186.1</v>
      </c>
      <c r="DY50" s="53">
        <v>5044.8999999999996</v>
      </c>
      <c r="DZ50" s="53">
        <v>4802</v>
      </c>
      <c r="EA50" s="53">
        <v>6316.2</v>
      </c>
      <c r="EB50" s="53">
        <v>5534.1</v>
      </c>
      <c r="EC50" s="59">
        <v>5085</v>
      </c>
      <c r="ED50" s="59">
        <v>4195.2</v>
      </c>
      <c r="EE50" s="59">
        <v>3786.6</v>
      </c>
      <c r="EF50" s="59">
        <v>3642.9</v>
      </c>
      <c r="EG50" s="59">
        <v>3837.4</v>
      </c>
      <c r="EH50" s="59">
        <v>3590.5</v>
      </c>
      <c r="EI50" s="59">
        <v>3806.7</v>
      </c>
      <c r="EJ50" s="59">
        <v>3662.2</v>
      </c>
      <c r="EK50" s="59">
        <v>3581.6</v>
      </c>
      <c r="EL50" s="59">
        <v>3623.4</v>
      </c>
      <c r="EM50" s="59">
        <v>3784.4</v>
      </c>
      <c r="EN50" s="59">
        <v>3714.9</v>
      </c>
      <c r="EO50" s="59">
        <v>3712</v>
      </c>
      <c r="EP50" s="59">
        <v>3291.7</v>
      </c>
      <c r="EQ50" s="59">
        <v>3787.1</v>
      </c>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c r="OU50" s="59"/>
      <c r="OV50" s="59"/>
      <c r="OW50" s="59"/>
      <c r="OX50" s="59"/>
      <c r="OY50" s="59"/>
      <c r="OZ50" s="59"/>
      <c r="PA50" s="59"/>
      <c r="PB50" s="59"/>
      <c r="PC50" s="59"/>
      <c r="PD50" s="59"/>
      <c r="PE50" s="59"/>
      <c r="PF50" s="59"/>
      <c r="PG50" s="59"/>
      <c r="PH50" s="59"/>
      <c r="PI50" s="59"/>
      <c r="PJ50" s="59"/>
      <c r="PK50" s="59"/>
      <c r="PL50" s="59"/>
      <c r="PM50" s="59"/>
      <c r="PN50" s="59"/>
      <c r="PO50" s="59"/>
      <c r="PP50" s="59"/>
      <c r="PQ50" s="59"/>
      <c r="PR50" s="59"/>
      <c r="PS50" s="59"/>
      <c r="PT50" s="59"/>
      <c r="PU50" s="59"/>
      <c r="PV50" s="59"/>
      <c r="PW50" s="59"/>
      <c r="PX50" s="59"/>
      <c r="PY50" s="59"/>
      <c r="PZ50" s="59"/>
      <c r="QA50" s="59"/>
      <c r="QB50" s="59"/>
      <c r="QC50" s="59"/>
      <c r="QD50" s="59"/>
      <c r="QE50" s="59"/>
      <c r="QF50" s="59"/>
      <c r="QG50" s="59"/>
      <c r="QH50" s="59"/>
      <c r="QI50" s="59"/>
      <c r="QJ50" s="59"/>
      <c r="QK50" s="59"/>
      <c r="QL50" s="59"/>
      <c r="QM50" s="59"/>
      <c r="QN50" s="59"/>
    </row>
    <row r="51" spans="6:456" ht="28.15" customHeight="1">
      <c r="F51" s="28" t="s">
        <v>189</v>
      </c>
      <c r="G51" s="29" t="s">
        <v>145</v>
      </c>
      <c r="H51" s="38">
        <v>807</v>
      </c>
      <c r="I51" s="38">
        <v>1114</v>
      </c>
      <c r="J51" s="38">
        <v>1251.9817</v>
      </c>
      <c r="K51" s="38">
        <v>977.77365999999995</v>
      </c>
      <c r="L51" s="38">
        <v>954.61630000000002</v>
      </c>
      <c r="M51" s="38">
        <v>1182.63554</v>
      </c>
      <c r="N51" s="38">
        <v>1238.1966</v>
      </c>
      <c r="O51" s="38">
        <v>1057.9338</v>
      </c>
      <c r="P51" s="38">
        <v>1011.8462</v>
      </c>
      <c r="Q51" s="38">
        <v>1021.0359999999999</v>
      </c>
      <c r="R51" s="38">
        <v>295.03226999999998</v>
      </c>
      <c r="S51" s="38">
        <v>404.55930000000001</v>
      </c>
      <c r="T51" s="38">
        <v>996.14318000000003</v>
      </c>
      <c r="U51" s="38">
        <v>990.09861999999998</v>
      </c>
      <c r="V51" s="38">
        <v>343.07231999999999</v>
      </c>
      <c r="W51" s="38">
        <v>312.51128</v>
      </c>
      <c r="X51" s="38">
        <v>876.29888000000005</v>
      </c>
      <c r="Y51" s="38">
        <v>1200.86528</v>
      </c>
      <c r="Z51" s="38">
        <v>262.66269999999997</v>
      </c>
      <c r="AA51" s="38">
        <v>250.76854</v>
      </c>
      <c r="AB51" s="38">
        <v>964.31916000000001</v>
      </c>
      <c r="AC51" s="38">
        <v>1143.9175399999999</v>
      </c>
      <c r="AD51" s="38">
        <v>1398.05114</v>
      </c>
      <c r="AE51" s="38">
        <v>857.12391000000002</v>
      </c>
      <c r="AF51" s="38">
        <v>1251.2851800000001</v>
      </c>
      <c r="AG51" s="38">
        <v>1581.39509</v>
      </c>
      <c r="AH51" s="38">
        <v>1457.9138</v>
      </c>
      <c r="AI51" s="38">
        <v>1557.0051800000001</v>
      </c>
      <c r="AJ51" s="38">
        <v>1454.79619</v>
      </c>
      <c r="AK51" s="38">
        <v>1504.89545</v>
      </c>
      <c r="AL51" s="38">
        <v>1628.9715000000001</v>
      </c>
      <c r="AM51" s="38">
        <v>1870.1010000000001</v>
      </c>
      <c r="AN51" s="38">
        <v>1153.5625</v>
      </c>
      <c r="AO51" s="38">
        <v>1135.3724999999999</v>
      </c>
      <c r="AP51" s="38">
        <v>1839.80214</v>
      </c>
      <c r="AQ51" s="38">
        <v>1643.67886</v>
      </c>
      <c r="AR51" s="38">
        <v>1552.043545</v>
      </c>
      <c r="AS51" s="38">
        <v>1351.9030749999999</v>
      </c>
      <c r="AT51" s="38">
        <v>2016.57771</v>
      </c>
      <c r="AU51" s="38">
        <v>2146</v>
      </c>
      <c r="AV51" s="38">
        <v>2134</v>
      </c>
      <c r="AW51" s="38">
        <v>1920.59132</v>
      </c>
      <c r="AX51" s="38">
        <v>2471.5231100000001</v>
      </c>
      <c r="AY51" s="38">
        <v>2420.7801599999998</v>
      </c>
      <c r="AZ51" s="38">
        <v>2341</v>
      </c>
      <c r="BA51" s="38">
        <v>2316</v>
      </c>
      <c r="BB51" s="38">
        <v>2337</v>
      </c>
      <c r="BC51" s="38">
        <v>2028</v>
      </c>
      <c r="BD51" s="38">
        <v>1772.7165</v>
      </c>
      <c r="BE51" s="38">
        <v>1685.2</v>
      </c>
      <c r="BF51" s="38">
        <v>2280</v>
      </c>
      <c r="BG51" s="38">
        <v>2465.4</v>
      </c>
      <c r="BH51" s="38">
        <v>2040</v>
      </c>
      <c r="BI51" s="38">
        <v>2386.1999999999998</v>
      </c>
      <c r="BJ51" s="38">
        <v>2174.5</v>
      </c>
      <c r="BK51" s="38">
        <v>2356.5</v>
      </c>
      <c r="BL51" s="38">
        <v>2667.85</v>
      </c>
      <c r="BM51" s="38">
        <v>2369.85</v>
      </c>
      <c r="BN51" s="38">
        <v>2690.3429999999998</v>
      </c>
      <c r="BO51" s="38">
        <v>2897.3429999999998</v>
      </c>
      <c r="BP51" s="38">
        <v>2786.66</v>
      </c>
      <c r="BQ51" s="38">
        <v>2591.1710250000001</v>
      </c>
      <c r="BR51" s="38">
        <v>2922.1710250000001</v>
      </c>
      <c r="BS51" s="38">
        <v>2921.84</v>
      </c>
      <c r="BT51" s="38">
        <v>2510.1776</v>
      </c>
      <c r="BU51" s="38">
        <v>1666.1776</v>
      </c>
      <c r="BV51" s="38">
        <v>2101.1776</v>
      </c>
      <c r="BW51" s="38">
        <v>2689.1776</v>
      </c>
      <c r="BX51" s="38">
        <v>2076.023475</v>
      </c>
      <c r="BY51" s="38">
        <v>2665.023475</v>
      </c>
      <c r="BZ51" s="38">
        <v>2483.023475</v>
      </c>
      <c r="CA51" s="38">
        <v>2931.023475</v>
      </c>
      <c r="CB51" s="38">
        <v>2484.6974</v>
      </c>
      <c r="CC51" s="38">
        <v>2221.6974</v>
      </c>
      <c r="CD51" s="38">
        <v>2623.6974</v>
      </c>
      <c r="CE51" s="38">
        <v>2658.6974</v>
      </c>
      <c r="CF51" s="38">
        <v>2253.4630499999998</v>
      </c>
      <c r="CG51" s="38">
        <v>2791.4630499999998</v>
      </c>
      <c r="CH51" s="38">
        <v>2691.4630499999998</v>
      </c>
      <c r="CI51" s="38">
        <v>1644.4630500000001</v>
      </c>
      <c r="CJ51" s="38">
        <v>1081.3748000000001</v>
      </c>
      <c r="CK51" s="38">
        <v>1645.3748000000001</v>
      </c>
      <c r="CL51" s="38">
        <v>2025.3748000000001</v>
      </c>
      <c r="CM51" s="38">
        <v>2226.3748000000001</v>
      </c>
      <c r="CN51" s="38">
        <v>1684.7243249999999</v>
      </c>
      <c r="CO51" s="38">
        <v>1201.7243249999999</v>
      </c>
      <c r="CP51" s="38">
        <v>2123.7243250000001</v>
      </c>
      <c r="CQ51" s="38">
        <v>2054.7243250000001</v>
      </c>
      <c r="CR51" s="38">
        <v>1635.415</v>
      </c>
      <c r="CS51" s="38">
        <v>1849.415</v>
      </c>
      <c r="CT51" s="38">
        <v>2391.4966696914698</v>
      </c>
      <c r="CU51" s="38">
        <v>2390.2444010889299</v>
      </c>
      <c r="CV51" s="38">
        <v>1968.91734505266</v>
      </c>
      <c r="CW51" s="38">
        <v>2203.7770737712199</v>
      </c>
      <c r="CX51" s="38">
        <v>1727.3995223787699</v>
      </c>
      <c r="CY51" s="38">
        <v>1638.3578</v>
      </c>
      <c r="CZ51" s="38">
        <v>1068.3578</v>
      </c>
      <c r="DA51" s="38">
        <v>1268.7710232511399</v>
      </c>
      <c r="DB51" s="38">
        <v>1757.37087912125</v>
      </c>
      <c r="DC51" s="38">
        <v>1919.4060017854699</v>
      </c>
      <c r="DD51" s="38">
        <v>1250.1538206661401</v>
      </c>
      <c r="DE51" s="38">
        <v>1183.19310390637</v>
      </c>
      <c r="DF51" s="38">
        <v>1899</v>
      </c>
      <c r="DG51" s="38">
        <v>2336</v>
      </c>
      <c r="DH51" s="38">
        <v>1741</v>
      </c>
      <c r="DI51" s="38">
        <v>1646.5</v>
      </c>
      <c r="DJ51" s="38">
        <v>1941.5</v>
      </c>
      <c r="DK51" s="38">
        <v>2022.5</v>
      </c>
      <c r="DL51" s="38">
        <v>1845</v>
      </c>
      <c r="DM51" s="38">
        <v>1486</v>
      </c>
      <c r="DN51" s="38">
        <v>2034.75</v>
      </c>
      <c r="DO51" s="38">
        <v>1369.75</v>
      </c>
      <c r="DP51" s="38">
        <v>2076.75</v>
      </c>
      <c r="DQ51" s="38">
        <v>2039.75</v>
      </c>
      <c r="DR51" s="38">
        <v>1588.75</v>
      </c>
      <c r="DS51" s="38">
        <v>2031.75</v>
      </c>
      <c r="DT51" s="53">
        <v>2121.75</v>
      </c>
      <c r="DU51" s="53">
        <v>1875.75</v>
      </c>
      <c r="DV51" s="53">
        <v>1839.3461500000001</v>
      </c>
      <c r="DW51" s="53">
        <v>1889.3461500000001</v>
      </c>
      <c r="DX51" s="53">
        <v>1689.4721500000001</v>
      </c>
      <c r="DY51" s="53">
        <v>1929.4721500000001</v>
      </c>
      <c r="DZ51" s="53">
        <v>1789.6758</v>
      </c>
      <c r="EA51" s="53">
        <v>1864.6758</v>
      </c>
      <c r="EB51" s="53">
        <v>1406.18425</v>
      </c>
      <c r="EC51" s="59">
        <v>1152.18425</v>
      </c>
      <c r="ED51" s="59">
        <v>1079.9348</v>
      </c>
      <c r="EE51" s="59">
        <v>835.9348</v>
      </c>
      <c r="EF51" s="59">
        <v>1286.9764500000001</v>
      </c>
      <c r="EG51" s="59">
        <v>1281.9764500000001</v>
      </c>
      <c r="EH51" s="59">
        <v>1340.9951000000001</v>
      </c>
      <c r="EI51" s="59">
        <v>1466.9951000000001</v>
      </c>
      <c r="EJ51" s="59">
        <v>1310.3665000000001</v>
      </c>
      <c r="EK51" s="59">
        <v>1290.3665000000001</v>
      </c>
      <c r="EL51" s="59">
        <v>1374.9807490862099</v>
      </c>
      <c r="EM51" s="59">
        <v>1535.9807490862099</v>
      </c>
      <c r="EN51" s="59">
        <v>1412.9807490862099</v>
      </c>
      <c r="EO51" s="59">
        <v>1473.31084445645</v>
      </c>
      <c r="EP51" s="59">
        <v>1441.4664435494201</v>
      </c>
      <c r="EQ51" s="59">
        <v>1445.4664435494201</v>
      </c>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c r="OA51" s="59"/>
      <c r="OB51" s="59"/>
      <c r="OC51" s="59"/>
      <c r="OD51" s="59"/>
      <c r="OE51" s="59"/>
      <c r="OF51" s="59"/>
      <c r="OG51" s="59"/>
      <c r="OH51" s="59"/>
      <c r="OI51" s="59"/>
      <c r="OJ51" s="59"/>
      <c r="OK51" s="59"/>
      <c r="OL51" s="59"/>
      <c r="OM51" s="59"/>
      <c r="ON51" s="59"/>
      <c r="OO51" s="59"/>
      <c r="OP51" s="59"/>
      <c r="OQ51" s="59"/>
      <c r="OR51" s="59"/>
      <c r="OS51" s="59"/>
      <c r="OT51" s="59"/>
      <c r="OU51" s="59"/>
      <c r="OV51" s="59"/>
      <c r="OW51" s="59"/>
      <c r="OX51" s="59"/>
      <c r="OY51" s="59"/>
      <c r="OZ51" s="59"/>
      <c r="PA51" s="59"/>
      <c r="PB51" s="59"/>
      <c r="PC51" s="59"/>
      <c r="PD51" s="59"/>
      <c r="PE51" s="59"/>
      <c r="PF51" s="59"/>
      <c r="PG51" s="59"/>
      <c r="PH51" s="59"/>
      <c r="PI51" s="59"/>
      <c r="PJ51" s="59"/>
      <c r="PK51" s="59"/>
      <c r="PL51" s="59"/>
      <c r="PM51" s="59"/>
      <c r="PN51" s="59"/>
      <c r="PO51" s="59"/>
      <c r="PP51" s="59"/>
      <c r="PQ51" s="59"/>
      <c r="PR51" s="59"/>
      <c r="PS51" s="59"/>
      <c r="PT51" s="59"/>
      <c r="PU51" s="59"/>
      <c r="PV51" s="59"/>
      <c r="PW51" s="59"/>
      <c r="PX51" s="59"/>
      <c r="PY51" s="59"/>
      <c r="PZ51" s="59"/>
      <c r="QA51" s="59"/>
      <c r="QB51" s="59"/>
      <c r="QC51" s="59"/>
      <c r="QD51" s="59"/>
      <c r="QE51" s="59"/>
      <c r="QF51" s="59"/>
      <c r="QG51" s="59"/>
      <c r="QH51" s="59"/>
      <c r="QI51" s="59"/>
      <c r="QJ51" s="59"/>
      <c r="QK51" s="59"/>
      <c r="QL51" s="59"/>
      <c r="QM51" s="59"/>
      <c r="QN51" s="59"/>
    </row>
    <row r="52" spans="6:456" ht="10.15" customHeight="1">
      <c r="F52" s="39"/>
      <c r="G52" s="40"/>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c r="JD52" s="40"/>
      <c r="JE52" s="40"/>
      <c r="JF52" s="40"/>
      <c r="JG52" s="40"/>
      <c r="JH52" s="40"/>
      <c r="JI52" s="40"/>
      <c r="JJ52" s="40"/>
      <c r="JK52" s="40"/>
      <c r="JL52" s="40"/>
      <c r="JM52" s="40"/>
      <c r="JN52" s="40"/>
      <c r="JO52" s="40"/>
      <c r="JP52" s="40"/>
      <c r="JQ52" s="40"/>
      <c r="JR52" s="40"/>
      <c r="JS52" s="40"/>
      <c r="JT52" s="40"/>
      <c r="JU52" s="40"/>
      <c r="JV52" s="40"/>
      <c r="JW52" s="40"/>
      <c r="JX52" s="40"/>
      <c r="JY52" s="40"/>
      <c r="JZ52" s="40"/>
      <c r="KA52" s="40"/>
      <c r="KB52" s="40"/>
      <c r="KC52" s="40"/>
      <c r="KD52" s="40"/>
      <c r="KE52" s="40"/>
      <c r="KF52" s="40"/>
      <c r="KG52" s="40"/>
      <c r="KH52" s="40"/>
      <c r="KI52" s="40"/>
      <c r="KJ52" s="40"/>
      <c r="KK52" s="40"/>
      <c r="KL52" s="40"/>
      <c r="KM52" s="40"/>
      <c r="KN52" s="40"/>
      <c r="KO52" s="40"/>
      <c r="KP52" s="40"/>
      <c r="KQ52" s="40"/>
      <c r="KR52" s="40"/>
      <c r="KS52" s="40"/>
      <c r="KT52" s="40"/>
      <c r="KU52" s="40"/>
      <c r="KV52" s="40"/>
      <c r="KW52" s="40"/>
      <c r="KX52" s="40"/>
      <c r="KY52" s="40"/>
      <c r="KZ52" s="40"/>
      <c r="LA52" s="40"/>
      <c r="LB52" s="40"/>
      <c r="LC52" s="40"/>
      <c r="LD52" s="40"/>
      <c r="LE52" s="40"/>
      <c r="LF52" s="40"/>
      <c r="LG52" s="40"/>
      <c r="LH52" s="40"/>
      <c r="LI52" s="40"/>
      <c r="LJ52" s="40"/>
      <c r="LK52" s="40"/>
      <c r="LL52" s="40"/>
      <c r="LM52" s="40"/>
      <c r="LN52" s="40"/>
      <c r="LO52" s="40"/>
      <c r="LP52" s="40"/>
      <c r="LQ52" s="40"/>
      <c r="LR52" s="40"/>
      <c r="LS52" s="40"/>
      <c r="LT52" s="40"/>
      <c r="LU52" s="40"/>
      <c r="LV52" s="40"/>
      <c r="LW52" s="40"/>
      <c r="LX52" s="40"/>
      <c r="LY52" s="40"/>
      <c r="LZ52" s="40"/>
      <c r="MA52" s="40"/>
      <c r="MB52" s="40"/>
      <c r="MC52" s="40"/>
      <c r="MD52" s="40"/>
      <c r="ME52" s="40"/>
      <c r="MF52" s="40"/>
      <c r="MG52" s="40"/>
      <c r="MH52" s="40"/>
      <c r="MI52" s="40"/>
      <c r="MJ52" s="40"/>
      <c r="MK52" s="40"/>
      <c r="ML52" s="40"/>
      <c r="MM52" s="40"/>
      <c r="MN52" s="40"/>
      <c r="MO52" s="40"/>
      <c r="MP52" s="40"/>
      <c r="MQ52" s="40"/>
      <c r="MR52" s="40"/>
      <c r="MS52" s="40"/>
      <c r="MT52" s="40"/>
      <c r="MU52" s="40"/>
      <c r="MV52" s="40"/>
      <c r="MW52" s="40"/>
      <c r="MX52" s="40"/>
      <c r="MY52" s="40"/>
      <c r="MZ52" s="40"/>
      <c r="NA52" s="40"/>
      <c r="NB52" s="40"/>
      <c r="NC52" s="40"/>
      <c r="ND52" s="40"/>
      <c r="NE52" s="40"/>
      <c r="NF52" s="40"/>
      <c r="NG52" s="40"/>
      <c r="NH52" s="40"/>
      <c r="NI52" s="40"/>
      <c r="NJ52" s="40"/>
      <c r="NK52" s="40"/>
      <c r="NL52" s="40"/>
      <c r="NM52" s="40"/>
      <c r="NN52" s="40"/>
      <c r="NO52" s="40"/>
      <c r="NP52" s="40"/>
      <c r="NQ52" s="40"/>
      <c r="NR52" s="40"/>
      <c r="NS52" s="40"/>
      <c r="NT52" s="40"/>
      <c r="NU52" s="40"/>
      <c r="NV52" s="40"/>
      <c r="NW52" s="40"/>
      <c r="NX52" s="40"/>
      <c r="NY52" s="40"/>
      <c r="NZ52" s="40"/>
      <c r="OA52" s="40"/>
      <c r="OB52" s="40"/>
      <c r="OC52" s="40"/>
      <c r="OD52" s="40"/>
      <c r="OE52" s="40"/>
      <c r="OF52" s="40"/>
      <c r="OG52" s="40"/>
      <c r="OH52" s="40"/>
      <c r="OI52" s="40"/>
      <c r="OJ52" s="40"/>
      <c r="OK52" s="40"/>
      <c r="OL52" s="40"/>
      <c r="OM52" s="40"/>
      <c r="ON52" s="40"/>
      <c r="OO52" s="40"/>
      <c r="OP52" s="40"/>
      <c r="OQ52" s="40"/>
      <c r="OR52" s="40"/>
      <c r="OS52" s="40"/>
      <c r="OT52" s="40"/>
      <c r="OU52" s="40"/>
      <c r="OV52" s="40"/>
      <c r="OW52" s="40"/>
      <c r="OX52" s="40"/>
      <c r="OY52" s="40"/>
      <c r="OZ52" s="40"/>
      <c r="PA52" s="40"/>
      <c r="PB52" s="40"/>
      <c r="PC52" s="40"/>
      <c r="PD52" s="40"/>
      <c r="PE52" s="40"/>
      <c r="PF52" s="40"/>
      <c r="PG52" s="40"/>
      <c r="PH52" s="40"/>
      <c r="PI52" s="40"/>
      <c r="PJ52" s="40"/>
      <c r="PK52" s="40"/>
      <c r="PL52" s="40"/>
      <c r="PM52" s="40"/>
      <c r="PN52" s="40"/>
      <c r="PO52" s="40"/>
      <c r="PP52" s="40"/>
      <c r="PQ52" s="40"/>
      <c r="PR52" s="40"/>
      <c r="PS52" s="40"/>
      <c r="PT52" s="40"/>
      <c r="PU52" s="40"/>
      <c r="PV52" s="40"/>
      <c r="PW52" s="40"/>
      <c r="PX52" s="40"/>
      <c r="PY52" s="40"/>
      <c r="PZ52" s="40"/>
      <c r="QA52" s="40"/>
      <c r="QB52" s="40"/>
      <c r="QC52" s="40"/>
      <c r="QD52" s="40"/>
      <c r="QE52" s="40"/>
      <c r="QF52" s="40"/>
      <c r="QG52" s="40"/>
      <c r="QH52" s="40"/>
      <c r="QI52" s="40"/>
      <c r="QJ52" s="40"/>
      <c r="QK52" s="40"/>
      <c r="QL52" s="40"/>
      <c r="QM52" s="40"/>
      <c r="QN52" s="40"/>
    </row>
    <row r="53" spans="6:456" ht="10.15" customHeight="1"/>
    <row r="54" spans="6:456" ht="18" customHeight="1">
      <c r="F54" s="42" t="s">
        <v>482</v>
      </c>
    </row>
    <row r="55" spans="6:456" ht="18" customHeight="1">
      <c r="F55" s="42" t="s">
        <v>483</v>
      </c>
    </row>
    <row r="56" spans="6:456" ht="18" customHeight="1">
      <c r="F56" s="42" t="s">
        <v>484</v>
      </c>
    </row>
    <row r="57" spans="6:456" ht="18" customHeight="1">
      <c r="F57" s="42" t="s">
        <v>485</v>
      </c>
    </row>
    <row r="58" spans="6:456" ht="18" customHeight="1">
      <c r="F58" s="42" t="s">
        <v>195</v>
      </c>
    </row>
    <row r="59" spans="6:456" ht="18" customHeight="1">
      <c r="F59" s="43" t="s">
        <v>486</v>
      </c>
    </row>
    <row r="60" spans="6:456" ht="18" customHeight="1">
      <c r="F60" s="42" t="s">
        <v>487</v>
      </c>
    </row>
    <row r="61" spans="6:456" ht="18" customHeight="1">
      <c r="F61" s="42" t="s">
        <v>488</v>
      </c>
    </row>
    <row r="62" spans="6:456" ht="18" customHeight="1">
      <c r="F62" s="42" t="s">
        <v>313</v>
      </c>
    </row>
    <row r="63" spans="6:456" ht="18" customHeight="1">
      <c r="F63" s="42"/>
    </row>
    <row r="64" spans="6:456" ht="18" customHeight="1">
      <c r="F64" s="25" t="s">
        <v>489</v>
      </c>
    </row>
    <row r="65" spans="6:6" ht="18" customHeight="1">
      <c r="F65" s="25" t="s">
        <v>490</v>
      </c>
    </row>
    <row r="68" spans="6:6" ht="18" customHeight="1">
      <c r="F68" s="42"/>
    </row>
    <row r="69" spans="6:6" ht="18" customHeight="1">
      <c r="F69" s="43"/>
    </row>
  </sheetData>
  <hyperlinks>
    <hyperlink ref="H1" location="Contents!A1" display="Back to Table of Contents" xr:uid="{F89A9711-40D6-4E2C-B43C-08F359BB6F07}"/>
  </hyperlinks>
  <pageMargins left="0" right="0" top="0" bottom="0" header="0" footer="0"/>
  <pageSetup paperSize="9" scale="1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7E5E-5508-4ED1-AC84-D1485A212D69}">
  <sheetPr>
    <pageSetUpPr fitToPage="1"/>
  </sheetPr>
  <dimension ref="A1:JO76"/>
  <sheetViews>
    <sheetView zoomScale="80" zoomScaleNormal="80" workbookViewId="0">
      <pane xSplit="7" ySplit="7" topLeftCell="EO40" activePane="bottomRight" state="frozen"/>
      <selection pane="topRight" activeCell="F17" sqref="F17"/>
      <selection pane="bottomLeft" activeCell="F17" sqref="F17"/>
      <selection pane="bottomRight" activeCell="EQ41" sqref="EQ4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15" width="14.42578125" style="26" customWidth="1"/>
    <col min="16" max="122" width="14.42578125" style="24" customWidth="1"/>
    <col min="123" max="123" width="14.28515625" style="24" customWidth="1"/>
    <col min="124" max="126" width="14.42578125" style="24" customWidth="1"/>
    <col min="127" max="127" width="14.5703125" style="24" customWidth="1"/>
    <col min="128" max="172" width="14.42578125" style="24" customWidth="1"/>
    <col min="173" max="16384" width="10.28515625" style="24"/>
  </cols>
  <sheetData>
    <row r="1" spans="1:275" ht="57" customHeight="1">
      <c r="A1" s="23" t="s">
        <v>134</v>
      </c>
      <c r="H1" s="20" t="s">
        <v>113</v>
      </c>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row>
    <row r="2" spans="1:275" ht="18" customHeight="1">
      <c r="A2" s="45"/>
      <c r="H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row>
    <row r="3" spans="1:275" ht="18" customHeight="1">
      <c r="F3" s="28"/>
      <c r="H3" s="108">
        <v>1990</v>
      </c>
      <c r="I3" s="108">
        <f t="shared" ref="I3:BT3" si="0">IF(H4=12,H3+1,H3)</f>
        <v>1990</v>
      </c>
      <c r="J3" s="108">
        <f t="shared" si="0"/>
        <v>1990</v>
      </c>
      <c r="K3" s="108">
        <f t="shared" si="0"/>
        <v>1990</v>
      </c>
      <c r="L3" s="108">
        <f t="shared" si="0"/>
        <v>1991</v>
      </c>
      <c r="M3" s="108">
        <f t="shared" si="0"/>
        <v>1991</v>
      </c>
      <c r="N3" s="108">
        <f t="shared" si="0"/>
        <v>1991</v>
      </c>
      <c r="O3" s="108">
        <f t="shared" si="0"/>
        <v>1991</v>
      </c>
      <c r="P3" s="108">
        <f t="shared" si="0"/>
        <v>1992</v>
      </c>
      <c r="Q3" s="108">
        <f t="shared" si="0"/>
        <v>1992</v>
      </c>
      <c r="R3" s="108">
        <f t="shared" si="0"/>
        <v>1992</v>
      </c>
      <c r="S3" s="108">
        <f t="shared" si="0"/>
        <v>1992</v>
      </c>
      <c r="T3" s="108">
        <f t="shared" si="0"/>
        <v>1993</v>
      </c>
      <c r="U3" s="108">
        <f t="shared" si="0"/>
        <v>1993</v>
      </c>
      <c r="V3" s="108">
        <f t="shared" si="0"/>
        <v>1993</v>
      </c>
      <c r="W3" s="108">
        <f t="shared" si="0"/>
        <v>1993</v>
      </c>
      <c r="X3" s="108">
        <f t="shared" si="0"/>
        <v>1994</v>
      </c>
      <c r="Y3" s="108">
        <f t="shared" si="0"/>
        <v>1994</v>
      </c>
      <c r="Z3" s="108">
        <f t="shared" si="0"/>
        <v>1994</v>
      </c>
      <c r="AA3" s="108">
        <f t="shared" si="0"/>
        <v>1994</v>
      </c>
      <c r="AB3" s="108">
        <f t="shared" si="0"/>
        <v>1995</v>
      </c>
      <c r="AC3" s="108">
        <f t="shared" si="0"/>
        <v>1995</v>
      </c>
      <c r="AD3" s="108">
        <f t="shared" si="0"/>
        <v>1995</v>
      </c>
      <c r="AE3" s="108">
        <f t="shared" si="0"/>
        <v>1995</v>
      </c>
      <c r="AF3" s="108">
        <f t="shared" si="0"/>
        <v>1996</v>
      </c>
      <c r="AG3" s="108">
        <f t="shared" si="0"/>
        <v>1996</v>
      </c>
      <c r="AH3" s="108">
        <f t="shared" si="0"/>
        <v>1996</v>
      </c>
      <c r="AI3" s="108">
        <f t="shared" si="0"/>
        <v>1996</v>
      </c>
      <c r="AJ3" s="108">
        <f t="shared" si="0"/>
        <v>1997</v>
      </c>
      <c r="AK3" s="108">
        <f t="shared" si="0"/>
        <v>1997</v>
      </c>
      <c r="AL3" s="108">
        <f t="shared" si="0"/>
        <v>1997</v>
      </c>
      <c r="AM3" s="108">
        <f t="shared" si="0"/>
        <v>1997</v>
      </c>
      <c r="AN3" s="108">
        <f t="shared" si="0"/>
        <v>1998</v>
      </c>
      <c r="AO3" s="108">
        <f t="shared" si="0"/>
        <v>1998</v>
      </c>
      <c r="AP3" s="108">
        <f t="shared" si="0"/>
        <v>1998</v>
      </c>
      <c r="AQ3" s="108">
        <f t="shared" si="0"/>
        <v>1998</v>
      </c>
      <c r="AR3" s="108">
        <f t="shared" si="0"/>
        <v>1999</v>
      </c>
      <c r="AS3" s="108">
        <f t="shared" si="0"/>
        <v>1999</v>
      </c>
      <c r="AT3" s="108">
        <f t="shared" si="0"/>
        <v>1999</v>
      </c>
      <c r="AU3" s="108">
        <f t="shared" si="0"/>
        <v>1999</v>
      </c>
      <c r="AV3" s="108">
        <f t="shared" si="0"/>
        <v>2000</v>
      </c>
      <c r="AW3" s="108">
        <f t="shared" si="0"/>
        <v>2000</v>
      </c>
      <c r="AX3" s="108">
        <f t="shared" si="0"/>
        <v>2000</v>
      </c>
      <c r="AY3" s="108">
        <f t="shared" si="0"/>
        <v>2000</v>
      </c>
      <c r="AZ3" s="108">
        <f t="shared" si="0"/>
        <v>2001</v>
      </c>
      <c r="BA3" s="108">
        <f t="shared" si="0"/>
        <v>2001</v>
      </c>
      <c r="BB3" s="108">
        <f t="shared" si="0"/>
        <v>2001</v>
      </c>
      <c r="BC3" s="108">
        <f t="shared" si="0"/>
        <v>2001</v>
      </c>
      <c r="BD3" s="108">
        <f t="shared" si="0"/>
        <v>2002</v>
      </c>
      <c r="BE3" s="108">
        <f t="shared" si="0"/>
        <v>2002</v>
      </c>
      <c r="BF3" s="108">
        <f t="shared" si="0"/>
        <v>2002</v>
      </c>
      <c r="BG3" s="108">
        <f t="shared" si="0"/>
        <v>2002</v>
      </c>
      <c r="BH3" s="108">
        <f t="shared" si="0"/>
        <v>2003</v>
      </c>
      <c r="BI3" s="108">
        <f t="shared" si="0"/>
        <v>2003</v>
      </c>
      <c r="BJ3" s="108">
        <f t="shared" si="0"/>
        <v>2003</v>
      </c>
      <c r="BK3" s="108">
        <f t="shared" si="0"/>
        <v>2003</v>
      </c>
      <c r="BL3" s="108">
        <f t="shared" si="0"/>
        <v>2004</v>
      </c>
      <c r="BM3" s="108">
        <f t="shared" si="0"/>
        <v>2004</v>
      </c>
      <c r="BN3" s="108">
        <f t="shared" si="0"/>
        <v>2004</v>
      </c>
      <c r="BO3" s="108">
        <f t="shared" si="0"/>
        <v>2004</v>
      </c>
      <c r="BP3" s="108">
        <f t="shared" si="0"/>
        <v>2005</v>
      </c>
      <c r="BQ3" s="108">
        <f t="shared" si="0"/>
        <v>2005</v>
      </c>
      <c r="BR3" s="108">
        <f t="shared" si="0"/>
        <v>2005</v>
      </c>
      <c r="BS3" s="108">
        <f t="shared" si="0"/>
        <v>2005</v>
      </c>
      <c r="BT3" s="108">
        <f t="shared" si="0"/>
        <v>2006</v>
      </c>
      <c r="BU3" s="108">
        <f t="shared" ref="BU3:EF3" si="1">IF(BT4=12,BT3+1,BT3)</f>
        <v>2006</v>
      </c>
      <c r="BV3" s="108">
        <f t="shared" si="1"/>
        <v>2006</v>
      </c>
      <c r="BW3" s="108">
        <f t="shared" si="1"/>
        <v>2006</v>
      </c>
      <c r="BX3" s="108">
        <f t="shared" si="1"/>
        <v>2007</v>
      </c>
      <c r="BY3" s="108">
        <f t="shared" si="1"/>
        <v>2007</v>
      </c>
      <c r="BZ3" s="108">
        <f t="shared" si="1"/>
        <v>2007</v>
      </c>
      <c r="CA3" s="108">
        <f t="shared" si="1"/>
        <v>2007</v>
      </c>
      <c r="CB3" s="108">
        <f t="shared" si="1"/>
        <v>2008</v>
      </c>
      <c r="CC3" s="108">
        <f t="shared" si="1"/>
        <v>2008</v>
      </c>
      <c r="CD3" s="108">
        <f t="shared" si="1"/>
        <v>2008</v>
      </c>
      <c r="CE3" s="108">
        <f t="shared" si="1"/>
        <v>2008</v>
      </c>
      <c r="CF3" s="108">
        <f t="shared" si="1"/>
        <v>2009</v>
      </c>
      <c r="CG3" s="108">
        <f t="shared" si="1"/>
        <v>2009</v>
      </c>
      <c r="CH3" s="108">
        <f t="shared" si="1"/>
        <v>2009</v>
      </c>
      <c r="CI3" s="108">
        <f t="shared" si="1"/>
        <v>2009</v>
      </c>
      <c r="CJ3" s="108">
        <f t="shared" si="1"/>
        <v>2010</v>
      </c>
      <c r="CK3" s="108">
        <f t="shared" si="1"/>
        <v>2010</v>
      </c>
      <c r="CL3" s="108">
        <f t="shared" si="1"/>
        <v>2010</v>
      </c>
      <c r="CM3" s="108">
        <f t="shared" si="1"/>
        <v>2010</v>
      </c>
      <c r="CN3" s="108">
        <f t="shared" si="1"/>
        <v>2011</v>
      </c>
      <c r="CO3" s="108">
        <f t="shared" si="1"/>
        <v>2011</v>
      </c>
      <c r="CP3" s="108">
        <f t="shared" si="1"/>
        <v>2011</v>
      </c>
      <c r="CQ3" s="108">
        <f t="shared" si="1"/>
        <v>2011</v>
      </c>
      <c r="CR3" s="108">
        <f t="shared" si="1"/>
        <v>2012</v>
      </c>
      <c r="CS3" s="108">
        <f t="shared" si="1"/>
        <v>2012</v>
      </c>
      <c r="CT3" s="108">
        <f t="shared" si="1"/>
        <v>2012</v>
      </c>
      <c r="CU3" s="108">
        <f t="shared" si="1"/>
        <v>2012</v>
      </c>
      <c r="CV3" s="108">
        <f t="shared" si="1"/>
        <v>2013</v>
      </c>
      <c r="CW3" s="108">
        <f t="shared" si="1"/>
        <v>2013</v>
      </c>
      <c r="CX3" s="108">
        <f t="shared" si="1"/>
        <v>2013</v>
      </c>
      <c r="CY3" s="108">
        <f t="shared" si="1"/>
        <v>2013</v>
      </c>
      <c r="CZ3" s="108">
        <f t="shared" si="1"/>
        <v>2014</v>
      </c>
      <c r="DA3" s="108">
        <f t="shared" si="1"/>
        <v>2014</v>
      </c>
      <c r="DB3" s="108">
        <f t="shared" si="1"/>
        <v>2014</v>
      </c>
      <c r="DC3" s="108">
        <f t="shared" si="1"/>
        <v>2014</v>
      </c>
      <c r="DD3" s="108">
        <f t="shared" si="1"/>
        <v>2015</v>
      </c>
      <c r="DE3" s="108">
        <f t="shared" si="1"/>
        <v>2015</v>
      </c>
      <c r="DF3" s="108">
        <f t="shared" si="1"/>
        <v>2015</v>
      </c>
      <c r="DG3" s="108">
        <f t="shared" si="1"/>
        <v>2015</v>
      </c>
      <c r="DH3" s="108">
        <f t="shared" si="1"/>
        <v>2016</v>
      </c>
      <c r="DI3" s="108">
        <f t="shared" si="1"/>
        <v>2016</v>
      </c>
      <c r="DJ3" s="108">
        <f t="shared" si="1"/>
        <v>2016</v>
      </c>
      <c r="DK3" s="108">
        <f t="shared" si="1"/>
        <v>2016</v>
      </c>
      <c r="DL3" s="108">
        <f t="shared" si="1"/>
        <v>2017</v>
      </c>
      <c r="DM3" s="108">
        <f t="shared" si="1"/>
        <v>2017</v>
      </c>
      <c r="DN3" s="108">
        <f t="shared" si="1"/>
        <v>2017</v>
      </c>
      <c r="DO3" s="108">
        <f t="shared" si="1"/>
        <v>2017</v>
      </c>
      <c r="DP3" s="108">
        <f t="shared" si="1"/>
        <v>2018</v>
      </c>
      <c r="DQ3" s="108">
        <f t="shared" si="1"/>
        <v>2018</v>
      </c>
      <c r="DR3" s="108">
        <f t="shared" si="1"/>
        <v>2018</v>
      </c>
      <c r="DS3" s="108">
        <f t="shared" si="1"/>
        <v>2018</v>
      </c>
      <c r="DT3" s="108">
        <f t="shared" si="1"/>
        <v>2019</v>
      </c>
      <c r="DU3" s="108">
        <f t="shared" si="1"/>
        <v>2019</v>
      </c>
      <c r="DV3" s="108">
        <f t="shared" si="1"/>
        <v>2019</v>
      </c>
      <c r="DW3" s="108">
        <f t="shared" si="1"/>
        <v>2019</v>
      </c>
      <c r="DX3" s="108">
        <f t="shared" si="1"/>
        <v>2020</v>
      </c>
      <c r="DY3" s="108">
        <f t="shared" si="1"/>
        <v>2020</v>
      </c>
      <c r="DZ3" s="108">
        <f t="shared" si="1"/>
        <v>2020</v>
      </c>
      <c r="EA3" s="108">
        <f t="shared" si="1"/>
        <v>2020</v>
      </c>
      <c r="EB3" s="108">
        <f t="shared" si="1"/>
        <v>2021</v>
      </c>
      <c r="EC3" s="108">
        <f t="shared" si="1"/>
        <v>2021</v>
      </c>
      <c r="ED3" s="108">
        <f t="shared" si="1"/>
        <v>2021</v>
      </c>
      <c r="EE3" s="108">
        <f t="shared" si="1"/>
        <v>2021</v>
      </c>
      <c r="EF3" s="108">
        <f t="shared" si="1"/>
        <v>2022</v>
      </c>
      <c r="EG3" s="108">
        <f t="shared" ref="EG3:EH3" si="2">IF(EF4=12,EF3+1,EF3)</f>
        <v>2022</v>
      </c>
      <c r="EH3" s="108">
        <f t="shared" si="2"/>
        <v>2022</v>
      </c>
      <c r="EI3" s="108">
        <f t="shared" ref="EI3" si="3">IF(EH4=12,EH3+1,EH3)</f>
        <v>2022</v>
      </c>
      <c r="EJ3" s="108">
        <f t="shared" ref="EJ3" si="4">IF(EI4=12,EI3+1,EI3)</f>
        <v>2023</v>
      </c>
      <c r="EK3" s="108">
        <f t="shared" ref="EK3" si="5">IF(EJ4=12,EJ3+1,EJ3)</f>
        <v>2023</v>
      </c>
      <c r="EL3" s="108">
        <f t="shared" ref="EL3" si="6">IF(EK4=12,EK3+1,EK3)</f>
        <v>2023</v>
      </c>
      <c r="EM3" s="108">
        <f t="shared" ref="EM3" si="7">IF(EL4=12,EL3+1,EL3)</f>
        <v>2023</v>
      </c>
      <c r="EN3" s="108">
        <f t="shared" ref="EN3" si="8">IF(EM4=12,EM3+1,EM3)</f>
        <v>2024</v>
      </c>
      <c r="EO3" s="108">
        <f t="shared" ref="EO3" si="9">IF(EN4=12,EN3+1,EN3)</f>
        <v>2024</v>
      </c>
      <c r="EP3" s="108">
        <f t="shared" ref="EP3" si="10">IF(EO4=12,EO3+1,EO3)</f>
        <v>2024</v>
      </c>
      <c r="EQ3" s="108">
        <f t="shared" ref="EQ3" si="11">IF(EP4=12,EP3+1,EP3)</f>
        <v>2024</v>
      </c>
      <c r="ER3" s="26"/>
      <c r="ES3" s="26"/>
      <c r="ET3" s="26"/>
      <c r="EU3" s="26"/>
      <c r="EV3" s="26"/>
      <c r="EW3" s="26"/>
      <c r="EX3" s="26"/>
      <c r="EY3" s="26"/>
      <c r="EZ3" s="26"/>
      <c r="FA3" s="26"/>
      <c r="FB3" s="26"/>
      <c r="FC3" s="26"/>
      <c r="FD3" s="26"/>
      <c r="FE3" s="26"/>
      <c r="FF3" s="26"/>
      <c r="FG3" s="26"/>
      <c r="FH3" s="26"/>
      <c r="FI3" s="26"/>
      <c r="FJ3" s="26"/>
      <c r="FK3" s="26"/>
      <c r="FL3" s="26"/>
      <c r="FM3" s="26"/>
      <c r="FN3" s="26"/>
      <c r="FO3" s="26"/>
      <c r="FP3" s="26"/>
    </row>
    <row r="4" spans="1:275" ht="18" customHeight="1">
      <c r="F4" s="28"/>
      <c r="H4" s="108">
        <v>3</v>
      </c>
      <c r="I4" s="108">
        <f t="shared" ref="I4:BT4" si="12">IF(H4=12,3,H4+3)</f>
        <v>6</v>
      </c>
      <c r="J4" s="108">
        <f t="shared" si="12"/>
        <v>9</v>
      </c>
      <c r="K4" s="108">
        <f t="shared" si="12"/>
        <v>12</v>
      </c>
      <c r="L4" s="108">
        <f t="shared" si="12"/>
        <v>3</v>
      </c>
      <c r="M4" s="108">
        <f t="shared" si="12"/>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ref="BU4:EF4" si="13">IF(BT4=12,3,BT4+3)</f>
        <v>6</v>
      </c>
      <c r="BV4" s="108">
        <f t="shared" si="13"/>
        <v>9</v>
      </c>
      <c r="BW4" s="108">
        <f t="shared" si="13"/>
        <v>12</v>
      </c>
      <c r="BX4" s="108">
        <f t="shared" si="13"/>
        <v>3</v>
      </c>
      <c r="BY4" s="108">
        <f t="shared" si="13"/>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ref="EG4:EH4" si="14">IF(EF4=12,3,EF4+3)</f>
        <v>6</v>
      </c>
      <c r="EH4" s="108">
        <f t="shared" si="14"/>
        <v>9</v>
      </c>
      <c r="EI4" s="108">
        <f t="shared" ref="EI4" si="15">IF(EH4=12,3,EH4+3)</f>
        <v>12</v>
      </c>
      <c r="EJ4" s="108">
        <f t="shared" ref="EJ4" si="16">IF(EI4=12,3,EI4+3)</f>
        <v>3</v>
      </c>
      <c r="EK4" s="108">
        <f t="shared" ref="EK4" si="17">IF(EJ4=12,3,EJ4+3)</f>
        <v>6</v>
      </c>
      <c r="EL4" s="108">
        <f t="shared" ref="EL4" si="18">IF(EK4=12,3,EK4+3)</f>
        <v>9</v>
      </c>
      <c r="EM4" s="108">
        <f t="shared" ref="EM4" si="19">IF(EL4=12,3,EL4+3)</f>
        <v>12</v>
      </c>
      <c r="EN4" s="108">
        <f t="shared" ref="EN4" si="20">IF(EM4=12,3,EM4+3)</f>
        <v>3</v>
      </c>
      <c r="EO4" s="108">
        <f t="shared" ref="EO4" si="21">IF(EN4=12,3,EN4+3)</f>
        <v>6</v>
      </c>
      <c r="EP4" s="108">
        <f t="shared" ref="EP4:EQ4" si="22">IF(EO4=12,3,EO4+3)</f>
        <v>9</v>
      </c>
      <c r="EQ4" s="108">
        <f t="shared" si="22"/>
        <v>12</v>
      </c>
      <c r="ER4" s="26"/>
      <c r="ES4" s="26"/>
      <c r="ET4" s="26"/>
      <c r="EU4" s="26"/>
      <c r="EV4" s="26"/>
      <c r="EW4" s="26"/>
      <c r="EX4" s="26"/>
      <c r="EY4" s="26"/>
      <c r="EZ4" s="26"/>
      <c r="FA4" s="26"/>
      <c r="FB4" s="26"/>
      <c r="FC4" s="26"/>
      <c r="FD4" s="26"/>
      <c r="FE4" s="26"/>
      <c r="FF4" s="26"/>
      <c r="FG4" s="26"/>
      <c r="FH4" s="26"/>
      <c r="FI4" s="26"/>
      <c r="FJ4" s="26"/>
      <c r="FK4" s="26"/>
      <c r="FL4" s="26"/>
      <c r="FM4" s="26"/>
      <c r="FN4" s="26"/>
      <c r="FO4" s="26"/>
      <c r="FP4" s="26"/>
    </row>
    <row r="5" spans="1:275" ht="18" customHeight="1">
      <c r="F5" s="28"/>
      <c r="H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row>
    <row r="6" spans="1:275" ht="82.5" customHeight="1">
      <c r="F6" s="30" t="s">
        <v>19</v>
      </c>
      <c r="G6" s="31"/>
      <c r="H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row>
    <row r="7" spans="1:275" ht="34.15" customHeight="1">
      <c r="F7" s="32"/>
      <c r="G7" s="33" t="s">
        <v>137</v>
      </c>
      <c r="H7" s="58">
        <f t="shared" ref="H7:BS7" si="23">DATE(H3,H4,1)</f>
        <v>32933</v>
      </c>
      <c r="I7" s="58">
        <f t="shared" si="23"/>
        <v>33025</v>
      </c>
      <c r="J7" s="58">
        <f t="shared" si="23"/>
        <v>33117</v>
      </c>
      <c r="K7" s="58">
        <f t="shared" si="23"/>
        <v>33208</v>
      </c>
      <c r="L7" s="58">
        <f t="shared" si="23"/>
        <v>33298</v>
      </c>
      <c r="M7" s="58">
        <f t="shared" si="23"/>
        <v>33390</v>
      </c>
      <c r="N7" s="58">
        <f t="shared" si="23"/>
        <v>33482</v>
      </c>
      <c r="O7" s="58">
        <f t="shared" si="23"/>
        <v>33573</v>
      </c>
      <c r="P7" s="58">
        <f t="shared" si="23"/>
        <v>33664</v>
      </c>
      <c r="Q7" s="58">
        <f t="shared" si="23"/>
        <v>33756</v>
      </c>
      <c r="R7" s="58">
        <f t="shared" si="23"/>
        <v>33848</v>
      </c>
      <c r="S7" s="58">
        <f t="shared" si="23"/>
        <v>33939</v>
      </c>
      <c r="T7" s="58">
        <f t="shared" si="23"/>
        <v>34029</v>
      </c>
      <c r="U7" s="58">
        <f t="shared" si="23"/>
        <v>34121</v>
      </c>
      <c r="V7" s="58">
        <f t="shared" si="23"/>
        <v>34213</v>
      </c>
      <c r="W7" s="58">
        <f t="shared" si="23"/>
        <v>34304</v>
      </c>
      <c r="X7" s="58">
        <f t="shared" si="23"/>
        <v>34394</v>
      </c>
      <c r="Y7" s="58">
        <f t="shared" si="23"/>
        <v>34486</v>
      </c>
      <c r="Z7" s="58">
        <f t="shared" si="23"/>
        <v>34578</v>
      </c>
      <c r="AA7" s="58">
        <f t="shared" si="23"/>
        <v>34669</v>
      </c>
      <c r="AB7" s="58">
        <f t="shared" si="23"/>
        <v>34759</v>
      </c>
      <c r="AC7" s="58">
        <f t="shared" si="23"/>
        <v>34851</v>
      </c>
      <c r="AD7" s="58">
        <f t="shared" si="23"/>
        <v>34943</v>
      </c>
      <c r="AE7" s="58">
        <f t="shared" si="23"/>
        <v>35034</v>
      </c>
      <c r="AF7" s="58">
        <f t="shared" si="23"/>
        <v>35125</v>
      </c>
      <c r="AG7" s="58">
        <f t="shared" si="23"/>
        <v>35217</v>
      </c>
      <c r="AH7" s="58">
        <f t="shared" si="23"/>
        <v>35309</v>
      </c>
      <c r="AI7" s="58">
        <f t="shared" si="23"/>
        <v>35400</v>
      </c>
      <c r="AJ7" s="58">
        <f t="shared" si="23"/>
        <v>35490</v>
      </c>
      <c r="AK7" s="58">
        <f t="shared" si="23"/>
        <v>35582</v>
      </c>
      <c r="AL7" s="58">
        <f t="shared" si="23"/>
        <v>35674</v>
      </c>
      <c r="AM7" s="58">
        <f t="shared" si="23"/>
        <v>35765</v>
      </c>
      <c r="AN7" s="58">
        <f t="shared" si="23"/>
        <v>35855</v>
      </c>
      <c r="AO7" s="58">
        <f t="shared" si="23"/>
        <v>35947</v>
      </c>
      <c r="AP7" s="58">
        <f t="shared" si="23"/>
        <v>36039</v>
      </c>
      <c r="AQ7" s="58">
        <f t="shared" si="23"/>
        <v>36130</v>
      </c>
      <c r="AR7" s="58">
        <f t="shared" si="23"/>
        <v>36220</v>
      </c>
      <c r="AS7" s="58">
        <f t="shared" si="23"/>
        <v>36312</v>
      </c>
      <c r="AT7" s="58">
        <f t="shared" si="23"/>
        <v>36404</v>
      </c>
      <c r="AU7" s="58">
        <f t="shared" si="23"/>
        <v>36495</v>
      </c>
      <c r="AV7" s="58">
        <f t="shared" si="23"/>
        <v>36586</v>
      </c>
      <c r="AW7" s="58">
        <f t="shared" si="23"/>
        <v>36678</v>
      </c>
      <c r="AX7" s="58">
        <f t="shared" si="23"/>
        <v>36770</v>
      </c>
      <c r="AY7" s="58">
        <f t="shared" si="23"/>
        <v>36861</v>
      </c>
      <c r="AZ7" s="58">
        <f t="shared" si="23"/>
        <v>36951</v>
      </c>
      <c r="BA7" s="58">
        <f t="shared" si="23"/>
        <v>37043</v>
      </c>
      <c r="BB7" s="58">
        <f t="shared" si="23"/>
        <v>37135</v>
      </c>
      <c r="BC7" s="58">
        <f t="shared" si="23"/>
        <v>37226</v>
      </c>
      <c r="BD7" s="58">
        <f t="shared" si="23"/>
        <v>37316</v>
      </c>
      <c r="BE7" s="58">
        <f t="shared" si="23"/>
        <v>37408</v>
      </c>
      <c r="BF7" s="58">
        <f t="shared" si="23"/>
        <v>37500</v>
      </c>
      <c r="BG7" s="58">
        <f t="shared" si="23"/>
        <v>37591</v>
      </c>
      <c r="BH7" s="58">
        <f t="shared" si="23"/>
        <v>37681</v>
      </c>
      <c r="BI7" s="58">
        <f t="shared" si="23"/>
        <v>37773</v>
      </c>
      <c r="BJ7" s="58">
        <f t="shared" si="23"/>
        <v>37865</v>
      </c>
      <c r="BK7" s="58">
        <f t="shared" si="23"/>
        <v>37956</v>
      </c>
      <c r="BL7" s="58">
        <f t="shared" si="23"/>
        <v>38047</v>
      </c>
      <c r="BM7" s="58">
        <f t="shared" si="23"/>
        <v>38139</v>
      </c>
      <c r="BN7" s="58">
        <f t="shared" si="23"/>
        <v>38231</v>
      </c>
      <c r="BO7" s="58">
        <f t="shared" si="23"/>
        <v>38322</v>
      </c>
      <c r="BP7" s="58">
        <f t="shared" si="23"/>
        <v>38412</v>
      </c>
      <c r="BQ7" s="58">
        <f t="shared" si="23"/>
        <v>38504</v>
      </c>
      <c r="BR7" s="58">
        <f t="shared" si="23"/>
        <v>38596</v>
      </c>
      <c r="BS7" s="58">
        <f t="shared" si="23"/>
        <v>38687</v>
      </c>
      <c r="BT7" s="58">
        <f t="shared" ref="BT7:DE7" si="24">DATE(BT3,BT4,1)</f>
        <v>38777</v>
      </c>
      <c r="BU7" s="58">
        <f t="shared" si="24"/>
        <v>38869</v>
      </c>
      <c r="BV7" s="58">
        <f t="shared" si="24"/>
        <v>38961</v>
      </c>
      <c r="BW7" s="58">
        <f t="shared" si="24"/>
        <v>39052</v>
      </c>
      <c r="BX7" s="58">
        <f t="shared" si="24"/>
        <v>39142</v>
      </c>
      <c r="BY7" s="58">
        <f t="shared" si="24"/>
        <v>39234</v>
      </c>
      <c r="BZ7" s="58">
        <f t="shared" si="24"/>
        <v>39326</v>
      </c>
      <c r="CA7" s="58">
        <f t="shared" si="24"/>
        <v>39417</v>
      </c>
      <c r="CB7" s="58">
        <f t="shared" si="24"/>
        <v>39508</v>
      </c>
      <c r="CC7" s="58">
        <f t="shared" si="24"/>
        <v>39600</v>
      </c>
      <c r="CD7" s="58">
        <f t="shared" si="24"/>
        <v>39692</v>
      </c>
      <c r="CE7" s="58">
        <f t="shared" si="24"/>
        <v>39783</v>
      </c>
      <c r="CF7" s="58">
        <f t="shared" si="24"/>
        <v>39873</v>
      </c>
      <c r="CG7" s="58">
        <f t="shared" si="24"/>
        <v>39965</v>
      </c>
      <c r="CH7" s="58">
        <f t="shared" si="24"/>
        <v>40057</v>
      </c>
      <c r="CI7" s="58">
        <f t="shared" si="24"/>
        <v>40148</v>
      </c>
      <c r="CJ7" s="58">
        <f t="shared" si="24"/>
        <v>40238</v>
      </c>
      <c r="CK7" s="58">
        <f t="shared" si="24"/>
        <v>40330</v>
      </c>
      <c r="CL7" s="58">
        <f t="shared" si="24"/>
        <v>40422</v>
      </c>
      <c r="CM7" s="58">
        <f t="shared" si="24"/>
        <v>40513</v>
      </c>
      <c r="CN7" s="58">
        <f t="shared" si="24"/>
        <v>40603</v>
      </c>
      <c r="CO7" s="58">
        <f t="shared" si="24"/>
        <v>40695</v>
      </c>
      <c r="CP7" s="58">
        <f t="shared" si="24"/>
        <v>40787</v>
      </c>
      <c r="CQ7" s="58">
        <f t="shared" si="24"/>
        <v>40878</v>
      </c>
      <c r="CR7" s="58">
        <f t="shared" si="24"/>
        <v>40969</v>
      </c>
      <c r="CS7" s="58">
        <f t="shared" si="24"/>
        <v>41061</v>
      </c>
      <c r="CT7" s="58">
        <f t="shared" si="24"/>
        <v>41153</v>
      </c>
      <c r="CU7" s="58">
        <f t="shared" si="24"/>
        <v>41244</v>
      </c>
      <c r="CV7" s="58">
        <f t="shared" si="24"/>
        <v>41334</v>
      </c>
      <c r="CW7" s="58">
        <f t="shared" si="24"/>
        <v>41426</v>
      </c>
      <c r="CX7" s="58">
        <f t="shared" si="24"/>
        <v>41518</v>
      </c>
      <c r="CY7" s="58">
        <f t="shared" si="24"/>
        <v>41609</v>
      </c>
      <c r="CZ7" s="58">
        <f t="shared" si="24"/>
        <v>41699</v>
      </c>
      <c r="DA7" s="58">
        <f t="shared" si="24"/>
        <v>41791</v>
      </c>
      <c r="DB7" s="58">
        <f t="shared" si="24"/>
        <v>41883</v>
      </c>
      <c r="DC7" s="58">
        <f t="shared" si="24"/>
        <v>41974</v>
      </c>
      <c r="DD7" s="58">
        <f t="shared" si="24"/>
        <v>42064</v>
      </c>
      <c r="DE7" s="58">
        <f t="shared" si="24"/>
        <v>42156</v>
      </c>
      <c r="DF7" s="58">
        <f>DATE(DF3,DF4,1)</f>
        <v>42248</v>
      </c>
      <c r="DG7" s="58">
        <f t="shared" ref="DG7:EQ7" si="25">DATE(DG3,DG4,1)</f>
        <v>42339</v>
      </c>
      <c r="DH7" s="58">
        <f t="shared" si="25"/>
        <v>42430</v>
      </c>
      <c r="DI7" s="58">
        <f t="shared" si="25"/>
        <v>42522</v>
      </c>
      <c r="DJ7" s="58">
        <f t="shared" si="25"/>
        <v>42614</v>
      </c>
      <c r="DK7" s="58">
        <f t="shared" si="25"/>
        <v>42705</v>
      </c>
      <c r="DL7" s="58">
        <f t="shared" si="25"/>
        <v>42795</v>
      </c>
      <c r="DM7" s="58">
        <f t="shared" si="25"/>
        <v>42887</v>
      </c>
      <c r="DN7" s="58">
        <f t="shared" si="25"/>
        <v>42979</v>
      </c>
      <c r="DO7" s="58">
        <f t="shared" si="25"/>
        <v>43070</v>
      </c>
      <c r="DP7" s="58">
        <f t="shared" si="25"/>
        <v>43160</v>
      </c>
      <c r="DQ7" s="58">
        <f t="shared" si="25"/>
        <v>43252</v>
      </c>
      <c r="DR7" s="58">
        <f t="shared" si="25"/>
        <v>43344</v>
      </c>
      <c r="DS7" s="58">
        <f t="shared" si="25"/>
        <v>43435</v>
      </c>
      <c r="DT7" s="58">
        <f t="shared" si="25"/>
        <v>43525</v>
      </c>
      <c r="DU7" s="58">
        <f t="shared" si="25"/>
        <v>43617</v>
      </c>
      <c r="DV7" s="58">
        <f t="shared" si="25"/>
        <v>43709</v>
      </c>
      <c r="DW7" s="58">
        <f t="shared" si="25"/>
        <v>43800</v>
      </c>
      <c r="DX7" s="58">
        <f t="shared" si="25"/>
        <v>43891</v>
      </c>
      <c r="DY7" s="58">
        <f t="shared" si="25"/>
        <v>43983</v>
      </c>
      <c r="DZ7" s="58">
        <f t="shared" si="25"/>
        <v>44075</v>
      </c>
      <c r="EA7" s="58">
        <f t="shared" si="25"/>
        <v>44166</v>
      </c>
      <c r="EB7" s="58">
        <f t="shared" si="25"/>
        <v>44256</v>
      </c>
      <c r="EC7" s="58">
        <f t="shared" si="25"/>
        <v>44348</v>
      </c>
      <c r="ED7" s="58">
        <f t="shared" si="25"/>
        <v>44440</v>
      </c>
      <c r="EE7" s="58">
        <f t="shared" si="25"/>
        <v>44531</v>
      </c>
      <c r="EF7" s="58">
        <f t="shared" si="25"/>
        <v>44621</v>
      </c>
      <c r="EG7" s="58">
        <f t="shared" si="25"/>
        <v>44713</v>
      </c>
      <c r="EH7" s="58">
        <f t="shared" si="25"/>
        <v>44805</v>
      </c>
      <c r="EI7" s="58">
        <f t="shared" si="25"/>
        <v>44896</v>
      </c>
      <c r="EJ7" s="58">
        <f t="shared" si="25"/>
        <v>44986</v>
      </c>
      <c r="EK7" s="58">
        <f t="shared" si="25"/>
        <v>45078</v>
      </c>
      <c r="EL7" s="58">
        <f t="shared" si="25"/>
        <v>45170</v>
      </c>
      <c r="EM7" s="58">
        <f t="shared" si="25"/>
        <v>45261</v>
      </c>
      <c r="EN7" s="58">
        <f t="shared" si="25"/>
        <v>45352</v>
      </c>
      <c r="EO7" s="58">
        <f t="shared" si="25"/>
        <v>45444</v>
      </c>
      <c r="EP7" s="58">
        <f t="shared" si="25"/>
        <v>45536</v>
      </c>
      <c r="EQ7" s="58">
        <f t="shared" si="25"/>
        <v>45627</v>
      </c>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row>
    <row r="8" spans="1:275" ht="28.15" customHeight="1">
      <c r="F8" s="35" t="s">
        <v>138</v>
      </c>
      <c r="G8" s="33"/>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row>
    <row r="9" spans="1:275" ht="28.15" customHeight="1">
      <c r="F9" s="28" t="s">
        <v>139</v>
      </c>
      <c r="G9" s="29"/>
      <c r="H9" s="36"/>
      <c r="I9" s="36"/>
      <c r="J9" s="36"/>
      <c r="K9" s="36"/>
      <c r="L9" s="36"/>
      <c r="M9" s="36"/>
      <c r="N9" s="36"/>
      <c r="O9" s="36"/>
    </row>
    <row r="10" spans="1:275" ht="20.100000000000001" customHeight="1">
      <c r="F10" s="37" t="s">
        <v>140</v>
      </c>
      <c r="G10" s="29" t="s">
        <v>141</v>
      </c>
      <c r="H10" s="38">
        <v>1508</v>
      </c>
      <c r="I10" s="38">
        <v>1508</v>
      </c>
      <c r="J10" s="38">
        <v>2057</v>
      </c>
      <c r="K10" s="38">
        <v>2057</v>
      </c>
      <c r="L10" s="38">
        <v>1435.5</v>
      </c>
      <c r="M10" s="38">
        <v>1435.5</v>
      </c>
      <c r="N10" s="38">
        <v>1136.5</v>
      </c>
      <c r="O10" s="38">
        <v>1136.5</v>
      </c>
      <c r="P10" s="38">
        <v>1083.5</v>
      </c>
      <c r="Q10" s="38">
        <v>1083.5</v>
      </c>
      <c r="R10" s="38">
        <v>965</v>
      </c>
      <c r="S10" s="38">
        <v>965</v>
      </c>
      <c r="T10" s="38">
        <v>1141</v>
      </c>
      <c r="U10" s="38">
        <v>1141</v>
      </c>
      <c r="V10" s="38">
        <v>619.5</v>
      </c>
      <c r="W10" s="38">
        <v>619.5</v>
      </c>
      <c r="X10" s="38">
        <v>1461.9534000000001</v>
      </c>
      <c r="Y10" s="38">
        <v>999.24258999999995</v>
      </c>
      <c r="Z10" s="38">
        <v>1195.3027999999999</v>
      </c>
      <c r="AA10" s="38">
        <v>1466.3438000000001</v>
      </c>
      <c r="AB10" s="38">
        <v>1437.5687</v>
      </c>
      <c r="AC10" s="38">
        <v>837.48328000000004</v>
      </c>
      <c r="AD10" s="38">
        <v>1587.5109</v>
      </c>
      <c r="AE10" s="38">
        <v>728.61827000000005</v>
      </c>
      <c r="AF10" s="38">
        <v>1017.5568</v>
      </c>
      <c r="AG10" s="38">
        <v>1383.287</v>
      </c>
      <c r="AH10" s="38">
        <v>1272.4219000000001</v>
      </c>
      <c r="AI10" s="38">
        <v>820.12131999999997</v>
      </c>
      <c r="AJ10" s="38">
        <v>1099.5237999999999</v>
      </c>
      <c r="AK10" s="38">
        <v>1544.4596100000001</v>
      </c>
      <c r="AL10" s="38">
        <v>1501.56566</v>
      </c>
      <c r="AM10" s="38">
        <v>1514.5383300000001</v>
      </c>
      <c r="AN10" s="38">
        <v>1139.59266</v>
      </c>
      <c r="AO10" s="38">
        <v>847.771929</v>
      </c>
      <c r="AP10" s="38">
        <v>990.765221</v>
      </c>
      <c r="AQ10" s="38">
        <v>1576.8209899999999</v>
      </c>
      <c r="AR10" s="38">
        <v>1774.5363400000001</v>
      </c>
      <c r="AS10" s="38">
        <v>1054.45902</v>
      </c>
      <c r="AT10" s="38">
        <v>1985.09791</v>
      </c>
      <c r="AU10" s="38">
        <v>1428.9031500000001</v>
      </c>
      <c r="AV10" s="38">
        <v>2170.8574199999998</v>
      </c>
      <c r="AW10" s="38">
        <v>1673.7089699999999</v>
      </c>
      <c r="AX10" s="38">
        <v>2170.3646699999999</v>
      </c>
      <c r="AY10" s="38">
        <v>1812.85265</v>
      </c>
      <c r="AZ10" s="38">
        <v>1588.6008099999999</v>
      </c>
      <c r="BA10" s="38">
        <v>1318.7724900000001</v>
      </c>
      <c r="BB10" s="38">
        <v>1121.57521</v>
      </c>
      <c r="BC10" s="38">
        <v>1188.59989</v>
      </c>
      <c r="BD10" s="38">
        <v>1312.8625400000001</v>
      </c>
      <c r="BE10" s="38">
        <v>1805.8447900000001</v>
      </c>
      <c r="BF10" s="38">
        <v>1898.39831</v>
      </c>
      <c r="BG10" s="38">
        <v>1847.03277</v>
      </c>
      <c r="BH10" s="38">
        <v>1856.03277</v>
      </c>
      <c r="BI10" s="38">
        <v>1843.2651000000001</v>
      </c>
      <c r="BJ10" s="38">
        <v>1733.90085</v>
      </c>
      <c r="BK10" s="38">
        <v>1797.22902</v>
      </c>
      <c r="BL10" s="38">
        <v>1679.1889900000001</v>
      </c>
      <c r="BM10" s="38">
        <v>1706.9969699999999</v>
      </c>
      <c r="BN10" s="38">
        <v>1217.655</v>
      </c>
      <c r="BO10" s="38">
        <v>1265.4390000000001</v>
      </c>
      <c r="BP10" s="38">
        <v>1251.807</v>
      </c>
      <c r="BQ10" s="38">
        <v>1165.1659999999999</v>
      </c>
      <c r="BR10" s="38">
        <v>1401.2660000000001</v>
      </c>
      <c r="BS10" s="38">
        <v>1523.59</v>
      </c>
      <c r="BT10" s="38">
        <v>1252.6130000000001</v>
      </c>
      <c r="BU10" s="38">
        <v>1461.5050000000001</v>
      </c>
      <c r="BV10" s="38">
        <v>1362.539</v>
      </c>
      <c r="BW10" s="38">
        <v>1432.89</v>
      </c>
      <c r="BX10" s="38">
        <v>1328.88</v>
      </c>
      <c r="BY10" s="38">
        <v>1575.193</v>
      </c>
      <c r="BZ10" s="38">
        <v>2191.1880000000001</v>
      </c>
      <c r="CA10" s="38">
        <v>2061.2939999999999</v>
      </c>
      <c r="CB10" s="38">
        <v>2004.827</v>
      </c>
      <c r="CC10" s="38">
        <v>1659.538</v>
      </c>
      <c r="CD10" s="38">
        <v>2822.0709999999999</v>
      </c>
      <c r="CE10" s="38">
        <v>2173.5749999999998</v>
      </c>
      <c r="CF10" s="38">
        <v>1157.107</v>
      </c>
      <c r="CG10" s="38">
        <v>1316.854</v>
      </c>
      <c r="CH10" s="38">
        <v>1616.0070000000001</v>
      </c>
      <c r="CI10" s="38">
        <v>2283.819</v>
      </c>
      <c r="CJ10" s="38">
        <v>1907.6420000000001</v>
      </c>
      <c r="CK10" s="38">
        <v>2215.2330000000002</v>
      </c>
      <c r="CL10" s="38">
        <v>2055.183</v>
      </c>
      <c r="CM10" s="38">
        <v>1771.616</v>
      </c>
      <c r="CN10" s="38">
        <v>2105.0010000000002</v>
      </c>
      <c r="CO10" s="38">
        <v>2663.3539999999998</v>
      </c>
      <c r="CP10" s="38">
        <v>2723.8429999999998</v>
      </c>
      <c r="CQ10" s="38">
        <v>2803.2370000000001</v>
      </c>
      <c r="CR10" s="38">
        <v>2312.7979999999998</v>
      </c>
      <c r="CS10" s="38">
        <v>2677.9044600000002</v>
      </c>
      <c r="CT10" s="38">
        <v>2769.28406</v>
      </c>
      <c r="CU10" s="38">
        <v>2594.1617500000002</v>
      </c>
      <c r="CV10" s="38">
        <v>2959.68478</v>
      </c>
      <c r="CW10" s="38">
        <v>4243.5915800000002</v>
      </c>
      <c r="CX10" s="38">
        <v>4368.4099399999996</v>
      </c>
      <c r="CY10" s="38">
        <v>4096.0315799999998</v>
      </c>
      <c r="CZ10" s="38">
        <v>2668.8521000000001</v>
      </c>
      <c r="DA10" s="38">
        <v>4012.5504999999998</v>
      </c>
      <c r="DB10" s="38">
        <v>4944.6089300000003</v>
      </c>
      <c r="DC10" s="38">
        <v>5236.3740600000001</v>
      </c>
      <c r="DD10" s="38">
        <v>4785.1179199999997</v>
      </c>
      <c r="DE10" s="38">
        <v>5238.39311</v>
      </c>
      <c r="DF10" s="38">
        <v>5307.7511800000002</v>
      </c>
      <c r="DG10" s="38">
        <v>4950.3748299999997</v>
      </c>
      <c r="DH10" s="38">
        <v>5244.0907999999999</v>
      </c>
      <c r="DI10" s="38">
        <v>5469.0688799999998</v>
      </c>
      <c r="DJ10" s="38">
        <v>6505.4720600000001</v>
      </c>
      <c r="DK10" s="38">
        <v>6029.5452599999999</v>
      </c>
      <c r="DL10" s="38">
        <v>5632.6662800000004</v>
      </c>
      <c r="DM10" s="38">
        <v>6683.7389400000002</v>
      </c>
      <c r="DN10" s="38">
        <v>7193.7421199999999</v>
      </c>
      <c r="DO10" s="38">
        <v>7688.9639999999999</v>
      </c>
      <c r="DP10" s="38">
        <v>7052.6953899999999</v>
      </c>
      <c r="DQ10" s="38">
        <v>7944.4495900000002</v>
      </c>
      <c r="DR10" s="38">
        <v>8660.2790499999992</v>
      </c>
      <c r="DS10" s="38">
        <v>7854.14696</v>
      </c>
      <c r="DT10" s="53">
        <v>7688.23963</v>
      </c>
      <c r="DU10" s="53">
        <v>9343.7524799999992</v>
      </c>
      <c r="DV10" s="53">
        <v>10688.45802</v>
      </c>
      <c r="DW10" s="53">
        <v>11428.18341</v>
      </c>
      <c r="DX10" s="53">
        <v>8324.7828300000001</v>
      </c>
      <c r="DY10" s="53">
        <v>10584.15065</v>
      </c>
      <c r="DZ10" s="53">
        <v>10709.02053</v>
      </c>
      <c r="EA10" s="53">
        <v>7828.14815</v>
      </c>
      <c r="EB10" s="53">
        <v>8335.3346500000007</v>
      </c>
      <c r="EC10" s="53">
        <v>8909.4290000000001</v>
      </c>
      <c r="ED10" s="53">
        <v>9634.9682200000007</v>
      </c>
      <c r="EE10" s="53">
        <v>8512.6233499999998</v>
      </c>
      <c r="EF10" s="53">
        <v>8682.1791200000007</v>
      </c>
      <c r="EG10" s="53">
        <v>9127.7042299999994</v>
      </c>
      <c r="EH10" s="53">
        <v>8921.1537900000003</v>
      </c>
      <c r="EI10" s="53">
        <v>9201.7256899999993</v>
      </c>
      <c r="EJ10" s="53">
        <v>6998.2258300000003</v>
      </c>
      <c r="EK10" s="53">
        <v>8991.8222700000006</v>
      </c>
      <c r="EL10" s="53">
        <v>10134.029270000001</v>
      </c>
      <c r="EM10" s="53">
        <v>11356.927369999999</v>
      </c>
      <c r="EN10" s="53">
        <v>7882.60574</v>
      </c>
      <c r="EO10" s="53">
        <v>11123.84772</v>
      </c>
      <c r="EP10" s="53">
        <v>12153.9663</v>
      </c>
      <c r="EQ10" s="53">
        <v>11402.10304</v>
      </c>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row>
    <row r="11" spans="1:275" ht="20.100000000000001" customHeight="1">
      <c r="F11" s="37" t="s">
        <v>491</v>
      </c>
      <c r="G11" s="29" t="s">
        <v>141</v>
      </c>
      <c r="H11" s="38">
        <v>2099.7694200000001</v>
      </c>
      <c r="I11" s="38">
        <v>1997.3948700000001</v>
      </c>
      <c r="J11" s="38">
        <v>2344.86364</v>
      </c>
      <c r="K11" s="38">
        <v>2266.2581799999998</v>
      </c>
      <c r="L11" s="38">
        <v>2199.2671399999999</v>
      </c>
      <c r="M11" s="38">
        <v>2375.8941399999999</v>
      </c>
      <c r="N11" s="38">
        <v>2356.3563399999998</v>
      </c>
      <c r="O11" s="38">
        <v>2343.1531</v>
      </c>
      <c r="P11" s="38">
        <v>2259.5601499999998</v>
      </c>
      <c r="Q11" s="38">
        <v>2494.2428500000001</v>
      </c>
      <c r="R11" s="38">
        <v>2276.5437000000002</v>
      </c>
      <c r="S11" s="38">
        <v>2573.45372</v>
      </c>
      <c r="T11" s="38">
        <v>2248.8888200000001</v>
      </c>
      <c r="U11" s="38">
        <v>2565.7325500000002</v>
      </c>
      <c r="V11" s="38">
        <v>2475.9565899999998</v>
      </c>
      <c r="W11" s="38">
        <v>2461.9329499999999</v>
      </c>
      <c r="X11" s="38">
        <v>2492.9274</v>
      </c>
      <c r="Y11" s="38">
        <v>2789.8397599999998</v>
      </c>
      <c r="Z11" s="38">
        <v>2576.4007700000002</v>
      </c>
      <c r="AA11" s="38">
        <v>2710.70336</v>
      </c>
      <c r="AB11" s="38">
        <v>2374.1004200000002</v>
      </c>
      <c r="AC11" s="38">
        <v>2654.2581100000002</v>
      </c>
      <c r="AD11" s="38">
        <v>2804.5196799999999</v>
      </c>
      <c r="AE11" s="38">
        <v>2894.0099399999999</v>
      </c>
      <c r="AF11" s="38">
        <v>2641.7432600000002</v>
      </c>
      <c r="AG11" s="38">
        <v>2643.6951199999999</v>
      </c>
      <c r="AH11" s="38">
        <v>2600.7781399999999</v>
      </c>
      <c r="AI11" s="38">
        <v>2867.80348</v>
      </c>
      <c r="AJ11" s="38">
        <v>2740.3978099999999</v>
      </c>
      <c r="AK11" s="38">
        <v>2802.2392300000001</v>
      </c>
      <c r="AL11" s="38">
        <v>2613.0192400000001</v>
      </c>
      <c r="AM11" s="38">
        <v>2746.4535799999999</v>
      </c>
      <c r="AN11" s="38">
        <v>2565.9375799999998</v>
      </c>
      <c r="AO11" s="38">
        <v>2610.2118700000001</v>
      </c>
      <c r="AP11" s="38">
        <v>2615.5776300000002</v>
      </c>
      <c r="AQ11" s="38">
        <v>3012.45426</v>
      </c>
      <c r="AR11" s="38">
        <v>2640.5494800000001</v>
      </c>
      <c r="AS11" s="38">
        <v>2790.0694800000001</v>
      </c>
      <c r="AT11" s="38">
        <v>2831.88132</v>
      </c>
      <c r="AU11" s="38">
        <v>2867.4877799999999</v>
      </c>
      <c r="AV11" s="38">
        <v>2971.0165999999999</v>
      </c>
      <c r="AW11" s="38">
        <v>2984.0699800000002</v>
      </c>
      <c r="AX11" s="38">
        <v>3160.42076</v>
      </c>
      <c r="AY11" s="38">
        <v>3303.8740699999998</v>
      </c>
      <c r="AZ11" s="38">
        <v>3095.3643200000001</v>
      </c>
      <c r="BA11" s="38">
        <v>3161.8278</v>
      </c>
      <c r="BB11" s="38">
        <v>3391.297</v>
      </c>
      <c r="BC11" s="38">
        <v>3323.9760000000001</v>
      </c>
      <c r="BD11" s="38">
        <v>3026.511</v>
      </c>
      <c r="BE11" s="38">
        <v>3348.7262300000002</v>
      </c>
      <c r="BF11" s="38">
        <v>3315.4596799999999</v>
      </c>
      <c r="BG11" s="38">
        <v>3241.1940800000002</v>
      </c>
      <c r="BH11" s="38">
        <v>3393.9779800000001</v>
      </c>
      <c r="BI11" s="38">
        <v>3217.43093</v>
      </c>
      <c r="BJ11" s="38">
        <v>3315.9486400000001</v>
      </c>
      <c r="BK11" s="38">
        <v>3570.1627899999999</v>
      </c>
      <c r="BL11" s="38">
        <v>3226.29007</v>
      </c>
      <c r="BM11" s="38">
        <v>3459.3774600000002</v>
      </c>
      <c r="BN11" s="38">
        <v>3361.5386100000001</v>
      </c>
      <c r="BO11" s="38">
        <v>3655.1606200000001</v>
      </c>
      <c r="BP11" s="38">
        <v>3334.1309000000001</v>
      </c>
      <c r="BQ11" s="38">
        <v>3722.20381</v>
      </c>
      <c r="BR11" s="38">
        <v>3469.9855499999999</v>
      </c>
      <c r="BS11" s="38">
        <v>3831.8449799999999</v>
      </c>
      <c r="BT11" s="38">
        <v>3574.6548200000002</v>
      </c>
      <c r="BU11" s="38">
        <v>3622.1364100000001</v>
      </c>
      <c r="BV11" s="38">
        <v>3698.3645200000001</v>
      </c>
      <c r="BW11" s="38">
        <v>4091.14986</v>
      </c>
      <c r="BX11" s="38">
        <v>3546.1428299999998</v>
      </c>
      <c r="BY11" s="38">
        <v>3719.9765699999998</v>
      </c>
      <c r="BZ11" s="38">
        <v>3894.2602900000002</v>
      </c>
      <c r="CA11" s="38">
        <v>4103.2664000000004</v>
      </c>
      <c r="CB11" s="38">
        <v>3834.6750000000002</v>
      </c>
      <c r="CC11" s="38">
        <v>3907.0049899999999</v>
      </c>
      <c r="CD11" s="38">
        <v>3770.6064999999999</v>
      </c>
      <c r="CE11" s="38">
        <v>4396.3514999999998</v>
      </c>
      <c r="CF11" s="38">
        <v>4056.2872090000001</v>
      </c>
      <c r="CG11" s="38">
        <v>4171.8038329999999</v>
      </c>
      <c r="CH11" s="38">
        <v>4073.831416</v>
      </c>
      <c r="CI11" s="38">
        <v>4314.0941460000004</v>
      </c>
      <c r="CJ11" s="38">
        <v>3971.8331389999998</v>
      </c>
      <c r="CK11" s="38">
        <v>4293.3377879999998</v>
      </c>
      <c r="CL11" s="38">
        <v>4263.9851689999996</v>
      </c>
      <c r="CM11" s="38">
        <v>4141.4491840000001</v>
      </c>
      <c r="CN11" s="38">
        <v>3728.0881570000001</v>
      </c>
      <c r="CO11" s="38">
        <v>4093.8710019999999</v>
      </c>
      <c r="CP11" s="38">
        <v>4054.497734</v>
      </c>
      <c r="CQ11" s="38">
        <v>4102.8293100000001</v>
      </c>
      <c r="CR11" s="38">
        <v>4327.3160099999996</v>
      </c>
      <c r="CS11" s="38">
        <v>4107.7311099999997</v>
      </c>
      <c r="CT11" s="38">
        <v>4659.8723900000005</v>
      </c>
      <c r="CU11" s="38">
        <v>5175.9752749999998</v>
      </c>
      <c r="CV11" s="38">
        <v>4401.2124009999998</v>
      </c>
      <c r="CW11" s="38">
        <v>4676.7256550000002</v>
      </c>
      <c r="CX11" s="38">
        <v>4474.0302499999998</v>
      </c>
      <c r="CY11" s="38">
        <v>4940.4599200000002</v>
      </c>
      <c r="CZ11" s="38">
        <v>4780.4216900000001</v>
      </c>
      <c r="DA11" s="38">
        <v>4418.6435799999999</v>
      </c>
      <c r="DB11" s="38">
        <v>4230.2128050000001</v>
      </c>
      <c r="DC11" s="38">
        <v>4545.8236100000004</v>
      </c>
      <c r="DD11" s="38">
        <v>4067.7689500000001</v>
      </c>
      <c r="DE11" s="38">
        <v>4518.9197100000001</v>
      </c>
      <c r="DF11" s="38">
        <v>4326.79553003</v>
      </c>
      <c r="DG11" s="38">
        <v>4570.0851945000004</v>
      </c>
      <c r="DH11" s="38">
        <v>4409.8373800299996</v>
      </c>
      <c r="DI11" s="38">
        <v>4369.7138139999997</v>
      </c>
      <c r="DJ11" s="38">
        <v>4527.9262479999998</v>
      </c>
      <c r="DK11" s="38">
        <v>4556.6478379999999</v>
      </c>
      <c r="DL11" s="38">
        <v>4465.8366139999998</v>
      </c>
      <c r="DM11" s="38">
        <v>4679.8188</v>
      </c>
      <c r="DN11" s="38">
        <v>4320.336832</v>
      </c>
      <c r="DO11" s="38">
        <v>4406.2995524999997</v>
      </c>
      <c r="DP11" s="38">
        <v>4486.2303300000003</v>
      </c>
      <c r="DQ11" s="38">
        <v>4533.4420700000001</v>
      </c>
      <c r="DR11" s="38">
        <v>4238.4140152600003</v>
      </c>
      <c r="DS11" s="38">
        <v>4609.6454594688203</v>
      </c>
      <c r="DT11" s="53">
        <v>4392.9347200000002</v>
      </c>
      <c r="DU11" s="53">
        <v>4378.3229300000003</v>
      </c>
      <c r="DV11" s="53">
        <v>4387.6247000000003</v>
      </c>
      <c r="DW11" s="53">
        <v>4605.0312999999996</v>
      </c>
      <c r="DX11" s="53">
        <v>4397.3986599999998</v>
      </c>
      <c r="DY11" s="53">
        <v>4486.3222400000004</v>
      </c>
      <c r="DZ11" s="53">
        <v>4566.7587637799998</v>
      </c>
      <c r="EA11" s="53">
        <v>4786.2311739999996</v>
      </c>
      <c r="EB11" s="53">
        <v>4401.1400299999996</v>
      </c>
      <c r="EC11" s="53">
        <v>4845.6376010000004</v>
      </c>
      <c r="ED11" s="53">
        <v>4622.8742650000004</v>
      </c>
      <c r="EE11" s="53">
        <v>4513.4824500000004</v>
      </c>
      <c r="EF11" s="53">
        <v>4122.5502699999997</v>
      </c>
      <c r="EG11" s="53">
        <v>4480.3380710000001</v>
      </c>
      <c r="EH11" s="53">
        <v>4233.8014800000001</v>
      </c>
      <c r="EI11" s="53">
        <v>4350.5183500000003</v>
      </c>
      <c r="EJ11" s="53">
        <v>3814.8879000000002</v>
      </c>
      <c r="EK11" s="53">
        <v>4167.2098100000003</v>
      </c>
      <c r="EL11" s="53">
        <v>4061.5613699999999</v>
      </c>
      <c r="EM11" s="53">
        <v>4189.8601600000002</v>
      </c>
      <c r="EN11" s="53">
        <v>4003.00693</v>
      </c>
      <c r="EO11" s="53">
        <v>3622.8525650000001</v>
      </c>
      <c r="EP11" s="53">
        <v>3324.6157400000002</v>
      </c>
      <c r="EQ11" s="53">
        <v>3998.2883120000001</v>
      </c>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row>
    <row r="12" spans="1:275" ht="20.100000000000001" customHeight="1">
      <c r="F12" s="37" t="s">
        <v>143</v>
      </c>
      <c r="G12" s="29" t="s">
        <v>141</v>
      </c>
      <c r="H12" s="38">
        <v>232.900969</v>
      </c>
      <c r="I12" s="38">
        <v>252.49918400000001</v>
      </c>
      <c r="J12" s="38">
        <v>225.43245099999999</v>
      </c>
      <c r="K12" s="38">
        <v>225.57738800000001</v>
      </c>
      <c r="L12" s="38">
        <v>231.076435</v>
      </c>
      <c r="M12" s="38">
        <v>237.06141299999999</v>
      </c>
      <c r="N12" s="38">
        <v>228.03142299999999</v>
      </c>
      <c r="O12" s="38">
        <v>257.33099499999997</v>
      </c>
      <c r="P12" s="38">
        <v>214.29804100000001</v>
      </c>
      <c r="Q12" s="38">
        <v>231.83032399999999</v>
      </c>
      <c r="R12" s="38">
        <v>251.72470899999999</v>
      </c>
      <c r="S12" s="38">
        <v>232.26866999999999</v>
      </c>
      <c r="T12" s="38">
        <v>227.533286</v>
      </c>
      <c r="U12" s="38">
        <v>267.47976299999999</v>
      </c>
      <c r="V12" s="38">
        <v>263.778704</v>
      </c>
      <c r="W12" s="38">
        <v>297.03306500000002</v>
      </c>
      <c r="X12" s="38">
        <v>254.26128399999999</v>
      </c>
      <c r="Y12" s="38">
        <v>240.78853100000001</v>
      </c>
      <c r="Z12" s="38">
        <v>224.99637200000001</v>
      </c>
      <c r="AA12" s="38">
        <v>228.26610299999999</v>
      </c>
      <c r="AB12" s="38">
        <v>241.59707599999999</v>
      </c>
      <c r="AC12" s="38">
        <v>225.13279</v>
      </c>
      <c r="AD12" s="38">
        <v>245.22709499999999</v>
      </c>
      <c r="AE12" s="38">
        <v>244.73594900000001</v>
      </c>
      <c r="AF12" s="38">
        <v>270.924532</v>
      </c>
      <c r="AG12" s="38">
        <v>281.47968200000003</v>
      </c>
      <c r="AH12" s="38">
        <v>280.84654899999998</v>
      </c>
      <c r="AI12" s="38">
        <v>234.90755200000001</v>
      </c>
      <c r="AJ12" s="38">
        <v>275.69584200000003</v>
      </c>
      <c r="AK12" s="38">
        <v>268.163073</v>
      </c>
      <c r="AL12" s="38">
        <v>297.23388499999999</v>
      </c>
      <c r="AM12" s="38">
        <v>314.87231700000001</v>
      </c>
      <c r="AN12" s="38">
        <v>303.27587699999998</v>
      </c>
      <c r="AO12" s="38">
        <v>317.67617300000001</v>
      </c>
      <c r="AP12" s="38">
        <v>344.969874</v>
      </c>
      <c r="AQ12" s="38">
        <v>344.179776</v>
      </c>
      <c r="AR12" s="38">
        <v>347.777085</v>
      </c>
      <c r="AS12" s="38">
        <v>328.27671199999997</v>
      </c>
      <c r="AT12" s="38">
        <v>347.86319300000002</v>
      </c>
      <c r="AU12" s="38">
        <v>356.63913000000002</v>
      </c>
      <c r="AV12" s="38">
        <v>342.58049399999999</v>
      </c>
      <c r="AW12" s="38">
        <v>317.03474499999999</v>
      </c>
      <c r="AX12" s="38">
        <v>343.09798699999999</v>
      </c>
      <c r="AY12" s="38">
        <v>398.86176499999999</v>
      </c>
      <c r="AZ12" s="38">
        <v>356.991263</v>
      </c>
      <c r="BA12" s="38">
        <v>371.75590399999999</v>
      </c>
      <c r="BB12" s="38">
        <v>388.08367900000002</v>
      </c>
      <c r="BC12" s="38">
        <v>372.37235500000003</v>
      </c>
      <c r="BD12" s="38">
        <v>368.67976099999998</v>
      </c>
      <c r="BE12" s="38">
        <v>360.68744700000002</v>
      </c>
      <c r="BF12" s="38">
        <v>401.99621100000002</v>
      </c>
      <c r="BG12" s="38">
        <v>395.24057499999998</v>
      </c>
      <c r="BH12" s="38">
        <v>387.16698200000002</v>
      </c>
      <c r="BI12" s="38">
        <v>366.76690400000001</v>
      </c>
      <c r="BJ12" s="38">
        <v>386.48467399999998</v>
      </c>
      <c r="BK12" s="38">
        <v>387.34526299999999</v>
      </c>
      <c r="BL12" s="38">
        <v>390.48241400000001</v>
      </c>
      <c r="BM12" s="38">
        <v>381.26070800000002</v>
      </c>
      <c r="BN12" s="38">
        <v>383.84444000000002</v>
      </c>
      <c r="BO12" s="38">
        <v>378.12604800000003</v>
      </c>
      <c r="BP12" s="38">
        <v>338.308134</v>
      </c>
      <c r="BQ12" s="38">
        <v>411.98823499999997</v>
      </c>
      <c r="BR12" s="38">
        <v>411.25606699999997</v>
      </c>
      <c r="BS12" s="38">
        <v>423.11354899999998</v>
      </c>
      <c r="BT12" s="38">
        <v>382.068827</v>
      </c>
      <c r="BU12" s="38">
        <v>400.33838700000001</v>
      </c>
      <c r="BV12" s="38">
        <v>433.91832799999997</v>
      </c>
      <c r="BW12" s="38">
        <v>401.59369800000002</v>
      </c>
      <c r="BX12" s="38">
        <v>404.06629199999998</v>
      </c>
      <c r="BY12" s="38">
        <v>398.16718600000002</v>
      </c>
      <c r="BZ12" s="38">
        <v>438.53177899999997</v>
      </c>
      <c r="CA12" s="38">
        <v>411.62493799999999</v>
      </c>
      <c r="CB12" s="38">
        <v>415.01423199999999</v>
      </c>
      <c r="CC12" s="38">
        <v>384.707109</v>
      </c>
      <c r="CD12" s="38">
        <v>437.24085700000001</v>
      </c>
      <c r="CE12" s="38">
        <v>441.60091199999999</v>
      </c>
      <c r="CF12" s="38">
        <v>431.59307200000001</v>
      </c>
      <c r="CG12" s="38">
        <v>437.98696000000001</v>
      </c>
      <c r="CH12" s="38">
        <v>386.28522800000002</v>
      </c>
      <c r="CI12" s="38">
        <v>418.62501900000001</v>
      </c>
      <c r="CJ12" s="38">
        <v>374.07843800000001</v>
      </c>
      <c r="CK12" s="38">
        <v>444.83221500000002</v>
      </c>
      <c r="CL12" s="38">
        <v>445.44375600000001</v>
      </c>
      <c r="CM12" s="38">
        <v>428.019631</v>
      </c>
      <c r="CN12" s="38">
        <v>420.71578899999997</v>
      </c>
      <c r="CO12" s="38">
        <v>391.74628999999999</v>
      </c>
      <c r="CP12" s="38">
        <v>428.88548200000002</v>
      </c>
      <c r="CQ12" s="38">
        <v>439.34560499999998</v>
      </c>
      <c r="CR12" s="38">
        <v>422.22308800000002</v>
      </c>
      <c r="CS12" s="38">
        <v>402.72562799999997</v>
      </c>
      <c r="CT12" s="38">
        <v>399.18192800000003</v>
      </c>
      <c r="CU12" s="38">
        <v>425.4971645</v>
      </c>
      <c r="CV12" s="38">
        <v>358.55297962999998</v>
      </c>
      <c r="CW12" s="38">
        <v>385.33731499999999</v>
      </c>
      <c r="CX12" s="38">
        <v>410.21481199999999</v>
      </c>
      <c r="CY12" s="38">
        <v>386.61732799999999</v>
      </c>
      <c r="CZ12" s="38">
        <v>356.10912400000001</v>
      </c>
      <c r="DA12" s="38">
        <v>423.04962499999999</v>
      </c>
      <c r="DB12" s="38">
        <v>316.88019800000001</v>
      </c>
      <c r="DC12" s="38">
        <v>368.05149599999999</v>
      </c>
      <c r="DD12" s="38">
        <v>359.21255675999998</v>
      </c>
      <c r="DE12" s="38">
        <v>387.92153400000001</v>
      </c>
      <c r="DF12" s="38">
        <v>364.29859199999999</v>
      </c>
      <c r="DG12" s="38">
        <v>388.75691899999998</v>
      </c>
      <c r="DH12" s="38">
        <v>353.22358159999999</v>
      </c>
      <c r="DI12" s="38">
        <v>335.77566400000001</v>
      </c>
      <c r="DJ12" s="38">
        <v>362.46345100000002</v>
      </c>
      <c r="DK12" s="38">
        <v>373.49002100000001</v>
      </c>
      <c r="DL12" s="38">
        <v>266.18691000000001</v>
      </c>
      <c r="DM12" s="38">
        <v>326.88314800000001</v>
      </c>
      <c r="DN12" s="38">
        <v>366.01049799999998</v>
      </c>
      <c r="DO12" s="38">
        <v>343.79472587999999</v>
      </c>
      <c r="DP12" s="38">
        <v>342.07046086999998</v>
      </c>
      <c r="DQ12" s="38">
        <v>378.75335625000002</v>
      </c>
      <c r="DR12" s="38">
        <v>339.3439879</v>
      </c>
      <c r="DS12" s="38">
        <v>377.09284004</v>
      </c>
      <c r="DT12" s="53">
        <v>348.13393600000001</v>
      </c>
      <c r="DU12" s="53">
        <v>386.99553451000003</v>
      </c>
      <c r="DV12" s="53">
        <v>349.75235275</v>
      </c>
      <c r="DW12" s="53">
        <v>360.01097999000001</v>
      </c>
      <c r="DX12" s="53">
        <v>329.06064399000002</v>
      </c>
      <c r="DY12" s="53">
        <v>391.01416621999999</v>
      </c>
      <c r="DZ12" s="53">
        <v>309.76477043</v>
      </c>
      <c r="EA12" s="53">
        <v>376.40916897</v>
      </c>
      <c r="EB12" s="53">
        <v>318.70555352999997</v>
      </c>
      <c r="EC12" s="53">
        <v>352.34341548999998</v>
      </c>
      <c r="ED12" s="53">
        <v>379.22587851999998</v>
      </c>
      <c r="EE12" s="53">
        <v>318.63513370999999</v>
      </c>
      <c r="EF12" s="53">
        <v>321.60692297999998</v>
      </c>
      <c r="EG12" s="53">
        <v>348.44475279</v>
      </c>
      <c r="EH12" s="53">
        <v>343.91575725000001</v>
      </c>
      <c r="EI12" s="53">
        <v>359.94495387000001</v>
      </c>
      <c r="EJ12" s="53">
        <v>377.72510097000003</v>
      </c>
      <c r="EK12" s="53">
        <v>358.66184383000001</v>
      </c>
      <c r="EL12" s="53">
        <v>339.27205889999999</v>
      </c>
      <c r="EM12" s="53">
        <v>376.23688099999998</v>
      </c>
      <c r="EN12" s="53">
        <v>384.08967321</v>
      </c>
      <c r="EO12" s="53">
        <v>332.3164223</v>
      </c>
      <c r="EP12" s="53">
        <v>355.01573956999999</v>
      </c>
      <c r="EQ12" s="53">
        <v>397.13378103000002</v>
      </c>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row>
    <row r="13" spans="1:275" ht="28.15" customHeight="1">
      <c r="F13" s="28" t="s">
        <v>146</v>
      </c>
      <c r="G13" s="29"/>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row>
    <row r="14" spans="1:275" ht="20.100000000000001" customHeight="1">
      <c r="F14" s="37" t="s">
        <v>492</v>
      </c>
      <c r="G14" s="29" t="s">
        <v>141</v>
      </c>
      <c r="H14" s="38">
        <v>46.765999999999998</v>
      </c>
      <c r="I14" s="38">
        <v>52.786999999999999</v>
      </c>
      <c r="J14" s="38">
        <v>75.509</v>
      </c>
      <c r="K14" s="38">
        <v>57.365000000000002</v>
      </c>
      <c r="L14" s="38">
        <v>42.55</v>
      </c>
      <c r="M14" s="38">
        <v>69.174000000000007</v>
      </c>
      <c r="N14" s="38">
        <v>30.384</v>
      </c>
      <c r="O14" s="38">
        <v>70.177999999999997</v>
      </c>
      <c r="P14" s="38">
        <v>64.727999999999994</v>
      </c>
      <c r="Q14" s="38">
        <v>53.478999999999999</v>
      </c>
      <c r="R14" s="38">
        <v>57.457999999999998</v>
      </c>
      <c r="S14" s="38">
        <v>95.715999999999994</v>
      </c>
      <c r="T14" s="38">
        <v>49.515999999999998</v>
      </c>
      <c r="U14" s="38">
        <v>156.47499999999999</v>
      </c>
      <c r="V14" s="38">
        <v>99.721999999999994</v>
      </c>
      <c r="W14" s="38">
        <v>90.900999999999996</v>
      </c>
      <c r="X14" s="38">
        <v>87.137</v>
      </c>
      <c r="Y14" s="38">
        <v>152.31</v>
      </c>
      <c r="Z14" s="38">
        <v>120.666</v>
      </c>
      <c r="AA14" s="38">
        <v>75.186999999999998</v>
      </c>
      <c r="AB14" s="38">
        <v>137.68700000000001</v>
      </c>
      <c r="AC14" s="38">
        <v>92.942999999999998</v>
      </c>
      <c r="AD14" s="38">
        <v>57.503</v>
      </c>
      <c r="AE14" s="38">
        <v>102.474</v>
      </c>
      <c r="AF14" s="38">
        <v>143.92699999999999</v>
      </c>
      <c r="AG14" s="38">
        <v>215.70500000000001</v>
      </c>
      <c r="AH14" s="38">
        <v>219.05</v>
      </c>
      <c r="AI14" s="38">
        <v>209.35900000000001</v>
      </c>
      <c r="AJ14" s="38">
        <v>200.30099999999999</v>
      </c>
      <c r="AK14" s="38">
        <v>261.16199999999998</v>
      </c>
      <c r="AL14" s="38">
        <v>212.03700000000001</v>
      </c>
      <c r="AM14" s="38">
        <v>306.46499999999997</v>
      </c>
      <c r="AN14" s="38">
        <v>255.24799999999999</v>
      </c>
      <c r="AO14" s="38">
        <v>323.21699999999998</v>
      </c>
      <c r="AP14" s="38">
        <v>268.459</v>
      </c>
      <c r="AQ14" s="38">
        <v>386.97899999999998</v>
      </c>
      <c r="AR14" s="38">
        <v>296.20800000000003</v>
      </c>
      <c r="AS14" s="38">
        <v>275.21800000000002</v>
      </c>
      <c r="AT14" s="38">
        <v>247.07300000000001</v>
      </c>
      <c r="AU14" s="38">
        <v>217.27199999999999</v>
      </c>
      <c r="AV14" s="38">
        <v>172.476</v>
      </c>
      <c r="AW14" s="38">
        <v>299.08699999999999</v>
      </c>
      <c r="AX14" s="38">
        <v>249.22</v>
      </c>
      <c r="AY14" s="38">
        <v>294.47399999999999</v>
      </c>
      <c r="AZ14" s="38">
        <v>256.072</v>
      </c>
      <c r="BA14" s="38">
        <v>349.83600000000001</v>
      </c>
      <c r="BB14" s="38">
        <v>338.14600000000002</v>
      </c>
      <c r="BC14" s="38">
        <v>301.00900000000001</v>
      </c>
      <c r="BD14" s="38">
        <v>315.99599999999998</v>
      </c>
      <c r="BE14" s="38">
        <v>315.91000000000003</v>
      </c>
      <c r="BF14" s="38">
        <v>258.17500000000001</v>
      </c>
      <c r="BG14" s="38">
        <v>264.45400000000001</v>
      </c>
      <c r="BH14" s="38">
        <v>319.91899999999998</v>
      </c>
      <c r="BI14" s="38">
        <v>350.28899999999999</v>
      </c>
      <c r="BJ14" s="38">
        <v>335.11099999999999</v>
      </c>
      <c r="BK14" s="38">
        <v>361.15600000000001</v>
      </c>
      <c r="BL14" s="38">
        <v>267.08</v>
      </c>
      <c r="BM14" s="38">
        <v>322.20600000000002</v>
      </c>
      <c r="BN14" s="38">
        <v>299.11799999999999</v>
      </c>
      <c r="BO14" s="38">
        <v>294.11500000000001</v>
      </c>
      <c r="BP14" s="38">
        <v>319.00099999999998</v>
      </c>
      <c r="BQ14" s="38">
        <v>413.52499999999998</v>
      </c>
      <c r="BR14" s="38">
        <v>345.93700000000001</v>
      </c>
      <c r="BS14" s="38">
        <v>527.94299999999998</v>
      </c>
      <c r="BT14" s="38">
        <v>401.62900000000002</v>
      </c>
      <c r="BU14" s="38">
        <v>359.79199999999997</v>
      </c>
      <c r="BV14" s="38">
        <v>418.423</v>
      </c>
      <c r="BW14" s="38">
        <v>379.488</v>
      </c>
      <c r="BX14" s="38">
        <v>352.31700000000001</v>
      </c>
      <c r="BY14" s="38">
        <v>342.80500000000001</v>
      </c>
      <c r="BZ14" s="38">
        <v>468.51900000000001</v>
      </c>
      <c r="CA14" s="38">
        <v>377.96899999999999</v>
      </c>
      <c r="CB14" s="38">
        <v>463.40100000000001</v>
      </c>
      <c r="CC14" s="38">
        <v>384.05</v>
      </c>
      <c r="CD14" s="38">
        <v>462.70800000000003</v>
      </c>
      <c r="CE14" s="38">
        <v>496.41500000000002</v>
      </c>
      <c r="CF14" s="38">
        <v>357.39499999999998</v>
      </c>
      <c r="CG14" s="38">
        <v>480.85500000000002</v>
      </c>
      <c r="CH14" s="38">
        <v>466.84199999999998</v>
      </c>
      <c r="CI14" s="38">
        <v>496.084</v>
      </c>
      <c r="CJ14" s="38">
        <v>471.67399999999998</v>
      </c>
      <c r="CK14" s="38">
        <v>493.62099999999998</v>
      </c>
      <c r="CL14" s="38">
        <v>421.99700000000001</v>
      </c>
      <c r="CM14" s="38">
        <v>489.70100000000002</v>
      </c>
      <c r="CN14" s="38">
        <v>406.55200000000002</v>
      </c>
      <c r="CO14" s="38">
        <v>431.39800000000002</v>
      </c>
      <c r="CP14" s="38">
        <v>465.72199999999998</v>
      </c>
      <c r="CQ14" s="38">
        <v>501.096</v>
      </c>
      <c r="CR14" s="38">
        <v>380.24400000000003</v>
      </c>
      <c r="CS14" s="38">
        <v>467.08542</v>
      </c>
      <c r="CT14" s="38">
        <v>472.79910999999998</v>
      </c>
      <c r="CU14" s="38">
        <v>637.49811999999997</v>
      </c>
      <c r="CV14" s="38">
        <v>513.90125</v>
      </c>
      <c r="CW14" s="38">
        <v>557.99382000000003</v>
      </c>
      <c r="CX14" s="38">
        <v>535.94631000000004</v>
      </c>
      <c r="CY14" s="38">
        <v>533.23415999999997</v>
      </c>
      <c r="CZ14" s="38">
        <v>529.74779999999998</v>
      </c>
      <c r="DA14" s="38">
        <v>522.76074000000006</v>
      </c>
      <c r="DB14" s="38">
        <v>516.50243999999998</v>
      </c>
      <c r="DC14" s="38">
        <v>607.85027000000002</v>
      </c>
      <c r="DD14" s="38">
        <v>420.70854000000003</v>
      </c>
      <c r="DE14" s="38">
        <v>511.15847000000002</v>
      </c>
      <c r="DF14" s="38">
        <v>482.38260000000002</v>
      </c>
      <c r="DG14" s="38">
        <v>486.63421</v>
      </c>
      <c r="DH14" s="38">
        <v>458.80405999999999</v>
      </c>
      <c r="DI14" s="38">
        <v>442.19295</v>
      </c>
      <c r="DJ14" s="38">
        <v>409.92565000000002</v>
      </c>
      <c r="DK14" s="38">
        <v>503.21046999999999</v>
      </c>
      <c r="DL14" s="38">
        <v>377.92367999999999</v>
      </c>
      <c r="DM14" s="38">
        <v>460.90060999999997</v>
      </c>
      <c r="DN14" s="38">
        <v>401.10147999999998</v>
      </c>
      <c r="DO14" s="38">
        <v>532.50235999999995</v>
      </c>
      <c r="DP14" s="38">
        <v>472.11335000000003</v>
      </c>
      <c r="DQ14" s="38">
        <v>580.99626999999998</v>
      </c>
      <c r="DR14" s="38">
        <v>449.66305999999997</v>
      </c>
      <c r="DS14" s="38">
        <v>569.41174999999998</v>
      </c>
      <c r="DT14" s="53">
        <v>444.46785999999997</v>
      </c>
      <c r="DU14" s="53">
        <v>431.40091000000001</v>
      </c>
      <c r="DV14" s="53">
        <v>484.25590999999997</v>
      </c>
      <c r="DW14" s="53">
        <v>534.83549000000005</v>
      </c>
      <c r="DX14" s="53">
        <v>392.11094000000003</v>
      </c>
      <c r="DY14" s="53">
        <v>487.51580999999999</v>
      </c>
      <c r="DZ14" s="53">
        <v>404.65136000000001</v>
      </c>
      <c r="EA14" s="53">
        <v>460.59226999999998</v>
      </c>
      <c r="EB14" s="53">
        <v>381.47408999999999</v>
      </c>
      <c r="EC14" s="53">
        <v>425.49459999999999</v>
      </c>
      <c r="ED14" s="53">
        <v>404.61099999999999</v>
      </c>
      <c r="EE14" s="53">
        <v>428.65588000000002</v>
      </c>
      <c r="EF14" s="53">
        <v>349.35025999999999</v>
      </c>
      <c r="EG14" s="53">
        <v>458.12256000000002</v>
      </c>
      <c r="EH14" s="53">
        <v>417.82267999999999</v>
      </c>
      <c r="EI14" s="53">
        <v>388.44215000000003</v>
      </c>
      <c r="EJ14" s="53">
        <v>294.16408000000001</v>
      </c>
      <c r="EK14" s="53">
        <v>410.81303000000003</v>
      </c>
      <c r="EL14" s="53">
        <v>331.25900000000001</v>
      </c>
      <c r="EM14" s="53">
        <v>348.67912999999999</v>
      </c>
      <c r="EN14" s="53">
        <v>257.70332999999999</v>
      </c>
      <c r="EO14" s="53">
        <v>312.69738000000001</v>
      </c>
      <c r="EP14" s="53">
        <v>394.53305</v>
      </c>
      <c r="EQ14" s="53">
        <v>315.92273999999998</v>
      </c>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row>
    <row r="15" spans="1:275" ht="20.100000000000001" customHeight="1">
      <c r="F15" s="37" t="s">
        <v>148</v>
      </c>
      <c r="G15" s="29" t="s">
        <v>141</v>
      </c>
      <c r="H15" s="38">
        <v>41.762</v>
      </c>
      <c r="I15" s="38">
        <v>35.383000000000003</v>
      </c>
      <c r="J15" s="38">
        <v>33.194000000000003</v>
      </c>
      <c r="K15" s="38">
        <v>42.484999999999999</v>
      </c>
      <c r="L15" s="38">
        <v>40.171999999999997</v>
      </c>
      <c r="M15" s="38">
        <v>47.24</v>
      </c>
      <c r="N15" s="38">
        <v>48.683</v>
      </c>
      <c r="O15" s="38">
        <v>45.787999999999997</v>
      </c>
      <c r="P15" s="38">
        <v>42.423000000000002</v>
      </c>
      <c r="Q15" s="38">
        <v>46.378</v>
      </c>
      <c r="R15" s="38">
        <v>45.837000000000003</v>
      </c>
      <c r="S15" s="38">
        <v>43.415999999999997</v>
      </c>
      <c r="T15" s="38">
        <v>39.176000000000002</v>
      </c>
      <c r="U15" s="38">
        <v>36.796999999999997</v>
      </c>
      <c r="V15" s="38">
        <v>35.923999999999999</v>
      </c>
      <c r="W15" s="38">
        <v>45.728999999999999</v>
      </c>
      <c r="X15" s="38">
        <v>45.267000000000003</v>
      </c>
      <c r="Y15" s="38">
        <v>52.685000000000002</v>
      </c>
      <c r="Z15" s="38">
        <v>49.37</v>
      </c>
      <c r="AA15" s="38">
        <v>29.395</v>
      </c>
      <c r="AB15" s="38">
        <v>25.774999999999999</v>
      </c>
      <c r="AC15" s="38">
        <v>16.143000000000001</v>
      </c>
      <c r="AD15" s="38">
        <v>37.472999999999999</v>
      </c>
      <c r="AE15" s="38">
        <v>26.657</v>
      </c>
      <c r="AF15" s="38">
        <v>21.571000000000002</v>
      </c>
      <c r="AG15" s="38">
        <v>29.79</v>
      </c>
      <c r="AH15" s="38">
        <v>30.806000000000001</v>
      </c>
      <c r="AI15" s="38">
        <v>35.121000000000002</v>
      </c>
      <c r="AJ15" s="38">
        <v>31.687000000000001</v>
      </c>
      <c r="AK15" s="38">
        <v>30.379000000000001</v>
      </c>
      <c r="AL15" s="38">
        <v>30.800999999999998</v>
      </c>
      <c r="AM15" s="38">
        <v>23.184999999999999</v>
      </c>
      <c r="AN15" s="38">
        <v>34.997999999999998</v>
      </c>
      <c r="AO15" s="38">
        <v>37.554000000000002</v>
      </c>
      <c r="AP15" s="38">
        <v>29.727</v>
      </c>
      <c r="AQ15" s="38">
        <v>24.527000000000001</v>
      </c>
      <c r="AR15" s="38">
        <v>40.762</v>
      </c>
      <c r="AS15" s="38">
        <v>65.331000000000003</v>
      </c>
      <c r="AT15" s="38">
        <v>67.992000000000004</v>
      </c>
      <c r="AU15" s="38">
        <v>79.668000000000006</v>
      </c>
      <c r="AV15" s="38">
        <v>75.789000000000001</v>
      </c>
      <c r="AW15" s="38">
        <v>82.236999999999995</v>
      </c>
      <c r="AX15" s="38">
        <v>72.631</v>
      </c>
      <c r="AY15" s="38">
        <v>92.748999999999995</v>
      </c>
      <c r="AZ15" s="38">
        <v>93.694999999999993</v>
      </c>
      <c r="BA15" s="38">
        <v>107.151</v>
      </c>
      <c r="BB15" s="38">
        <v>96.405000000000001</v>
      </c>
      <c r="BC15" s="38">
        <v>101.316</v>
      </c>
      <c r="BD15" s="38">
        <v>96.852000000000004</v>
      </c>
      <c r="BE15" s="38">
        <v>93.001999999999995</v>
      </c>
      <c r="BF15" s="38">
        <v>64.462000000000003</v>
      </c>
      <c r="BG15" s="38">
        <v>109.477</v>
      </c>
      <c r="BH15" s="38">
        <v>81.325000000000003</v>
      </c>
      <c r="BI15" s="38">
        <v>103.379</v>
      </c>
      <c r="BJ15" s="38">
        <v>51.738</v>
      </c>
      <c r="BK15" s="38">
        <v>87.213999999999999</v>
      </c>
      <c r="BL15" s="38">
        <v>79.081999999999994</v>
      </c>
      <c r="BM15" s="38">
        <v>82.491</v>
      </c>
      <c r="BN15" s="38">
        <v>81.11</v>
      </c>
      <c r="BO15" s="38">
        <v>80.037999999999997</v>
      </c>
      <c r="BP15" s="38">
        <v>87.483999999999995</v>
      </c>
      <c r="BQ15" s="38">
        <v>73.048000000000002</v>
      </c>
      <c r="BR15" s="38">
        <v>76.281999999999996</v>
      </c>
      <c r="BS15" s="38">
        <v>78.683000000000007</v>
      </c>
      <c r="BT15" s="38">
        <v>78.941000000000003</v>
      </c>
      <c r="BU15" s="38">
        <v>80.111999999999995</v>
      </c>
      <c r="BV15" s="38">
        <v>53.347999999999999</v>
      </c>
      <c r="BW15" s="38">
        <v>71.963999999999999</v>
      </c>
      <c r="BX15" s="38">
        <v>85.676000000000002</v>
      </c>
      <c r="BY15" s="38">
        <v>79.09</v>
      </c>
      <c r="BZ15" s="38">
        <v>56.920999999999999</v>
      </c>
      <c r="CA15" s="38">
        <v>72.906999999999996</v>
      </c>
      <c r="CB15" s="38">
        <v>74.201999999999998</v>
      </c>
      <c r="CC15" s="38">
        <v>91.637</v>
      </c>
      <c r="CD15" s="38">
        <v>89.540999999999997</v>
      </c>
      <c r="CE15" s="38">
        <v>104.435</v>
      </c>
      <c r="CF15" s="38">
        <v>80.343000000000004</v>
      </c>
      <c r="CG15" s="38">
        <v>86.641999999999996</v>
      </c>
      <c r="CH15" s="38">
        <v>77.921000000000006</v>
      </c>
      <c r="CI15" s="38">
        <v>70.872</v>
      </c>
      <c r="CJ15" s="38">
        <v>47.49</v>
      </c>
      <c r="CK15" s="38">
        <v>75.004999999999995</v>
      </c>
      <c r="CL15" s="38">
        <v>96.594999999999999</v>
      </c>
      <c r="CM15" s="38">
        <v>96.453000000000003</v>
      </c>
      <c r="CN15" s="38">
        <v>89.948999999999998</v>
      </c>
      <c r="CO15" s="38">
        <v>91.915000000000006</v>
      </c>
      <c r="CP15" s="38">
        <v>89.242000000000004</v>
      </c>
      <c r="CQ15" s="38">
        <v>104.505</v>
      </c>
      <c r="CR15" s="38">
        <v>97.314999999999998</v>
      </c>
      <c r="CS15" s="38">
        <v>103.81077999999999</v>
      </c>
      <c r="CT15" s="38">
        <v>87.233670000000004</v>
      </c>
      <c r="CU15" s="38">
        <v>82.492159999999998</v>
      </c>
      <c r="CV15" s="38">
        <v>90.846029999999999</v>
      </c>
      <c r="CW15" s="38">
        <v>99.849059999999994</v>
      </c>
      <c r="CX15" s="38">
        <v>99.079099999999997</v>
      </c>
      <c r="CY15" s="38">
        <v>113.89488</v>
      </c>
      <c r="CZ15" s="38">
        <v>121.51067</v>
      </c>
      <c r="DA15" s="38">
        <v>121.25765</v>
      </c>
      <c r="DB15" s="38">
        <v>112.55136</v>
      </c>
      <c r="DC15" s="38">
        <v>130.42606000000001</v>
      </c>
      <c r="DD15" s="38">
        <v>97.859560000000002</v>
      </c>
      <c r="DE15" s="38">
        <v>82.115430000000003</v>
      </c>
      <c r="DF15" s="38">
        <v>133.90185</v>
      </c>
      <c r="DG15" s="38">
        <v>134.54603</v>
      </c>
      <c r="DH15" s="38">
        <v>115.05737999999999</v>
      </c>
      <c r="DI15" s="38">
        <v>123.32794</v>
      </c>
      <c r="DJ15" s="38">
        <v>104.33601</v>
      </c>
      <c r="DK15" s="38">
        <v>109.19662</v>
      </c>
      <c r="DL15" s="38">
        <v>84.740710000000007</v>
      </c>
      <c r="DM15" s="38">
        <v>114.86261500000001</v>
      </c>
      <c r="DN15" s="38">
        <v>80.205380000000005</v>
      </c>
      <c r="DO15" s="38">
        <v>74.314729999999997</v>
      </c>
      <c r="DP15" s="38">
        <v>88.358599999999996</v>
      </c>
      <c r="DQ15" s="38">
        <v>74.244870000000006</v>
      </c>
      <c r="DR15" s="38">
        <v>102.22096999999999</v>
      </c>
      <c r="DS15" s="38">
        <v>89.641930000000002</v>
      </c>
      <c r="DT15" s="53">
        <v>92.144090000000006</v>
      </c>
      <c r="DU15" s="53">
        <v>111.93771</v>
      </c>
      <c r="DV15" s="53">
        <v>86.993105999999997</v>
      </c>
      <c r="DW15" s="53">
        <v>115.834958</v>
      </c>
      <c r="DX15" s="53">
        <v>89.627269999999996</v>
      </c>
      <c r="DY15" s="53">
        <v>99.399698999999998</v>
      </c>
      <c r="DZ15" s="53">
        <v>112.21478999999999</v>
      </c>
      <c r="EA15" s="53">
        <v>95.183392999999995</v>
      </c>
      <c r="EB15" s="53">
        <v>100.98257</v>
      </c>
      <c r="EC15" s="53">
        <v>111.77719999999999</v>
      </c>
      <c r="ED15" s="53">
        <v>87.848252000000002</v>
      </c>
      <c r="EE15" s="53">
        <v>70.292331000000004</v>
      </c>
      <c r="EF15" s="53">
        <v>81.004530000000003</v>
      </c>
      <c r="EG15" s="53">
        <v>91.30574</v>
      </c>
      <c r="EH15" s="53">
        <v>88.453000000000003</v>
      </c>
      <c r="EI15" s="53">
        <v>121.75962</v>
      </c>
      <c r="EJ15" s="53">
        <v>97.187010000000001</v>
      </c>
      <c r="EK15" s="53">
        <v>107.8082</v>
      </c>
      <c r="EL15" s="53">
        <v>95.412480000000002</v>
      </c>
      <c r="EM15" s="53">
        <v>102.03746</v>
      </c>
      <c r="EN15" s="53">
        <v>95.533169999999998</v>
      </c>
      <c r="EO15" s="53">
        <v>103.4409</v>
      </c>
      <c r="EP15" s="53">
        <v>106.65194</v>
      </c>
      <c r="EQ15" s="53">
        <v>88.154769999999999</v>
      </c>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row>
    <row r="16" spans="1:275" ht="20.100000000000001" customHeight="1">
      <c r="F16" s="37" t="s">
        <v>493</v>
      </c>
      <c r="G16" s="29" t="s">
        <v>141</v>
      </c>
      <c r="H16" s="38">
        <v>56.688493411259998</v>
      </c>
      <c r="I16" s="38">
        <v>57.928559312490002</v>
      </c>
      <c r="J16" s="38">
        <v>56.80976990512</v>
      </c>
      <c r="K16" s="38">
        <v>58.941353221550003</v>
      </c>
      <c r="L16" s="38">
        <v>52.177917893</v>
      </c>
      <c r="M16" s="38">
        <v>67.825009594199997</v>
      </c>
      <c r="N16" s="38">
        <v>57.941499381440003</v>
      </c>
      <c r="O16" s="38">
        <v>65.075855284040003</v>
      </c>
      <c r="P16" s="38">
        <v>60.833304767759998</v>
      </c>
      <c r="Q16" s="38">
        <v>61.336358382169998</v>
      </c>
      <c r="R16" s="38">
        <v>61.145253395799998</v>
      </c>
      <c r="S16" s="38">
        <v>74.878588127520004</v>
      </c>
      <c r="T16" s="38">
        <v>55.0107201394</v>
      </c>
      <c r="U16" s="38">
        <v>80.097584541250001</v>
      </c>
      <c r="V16" s="38">
        <v>63.804979368300003</v>
      </c>
      <c r="W16" s="38">
        <v>72.579011707289993</v>
      </c>
      <c r="X16" s="38">
        <v>67.563759175140007</v>
      </c>
      <c r="Y16" s="38">
        <v>97.055125484200005</v>
      </c>
      <c r="Z16" s="38">
        <v>87.825425493279994</v>
      </c>
      <c r="AA16" s="38">
        <v>52.217619671830001</v>
      </c>
      <c r="AB16" s="38">
        <v>63.584047007450003</v>
      </c>
      <c r="AC16" s="38">
        <v>41.446572897659998</v>
      </c>
      <c r="AD16" s="38">
        <v>53.784937418449999</v>
      </c>
      <c r="AE16" s="38">
        <v>56.13461862834</v>
      </c>
      <c r="AF16" s="38">
        <v>68.791730840780005</v>
      </c>
      <c r="AG16" s="38">
        <v>103.2019118697</v>
      </c>
      <c r="AH16" s="38">
        <v>95.620263496500002</v>
      </c>
      <c r="AI16" s="38">
        <v>95.521788765539995</v>
      </c>
      <c r="AJ16" s="38">
        <v>90.404177869980003</v>
      </c>
      <c r="AK16" s="38">
        <v>107.67691744042</v>
      </c>
      <c r="AL16" s="38">
        <v>92.438898703800007</v>
      </c>
      <c r="AM16" s="38">
        <v>111.62210602544999</v>
      </c>
      <c r="AN16" s="38">
        <v>113.05577181632</v>
      </c>
      <c r="AO16" s="38">
        <v>124.15032889531</v>
      </c>
      <c r="AP16" s="38">
        <v>111.45442052134401</v>
      </c>
      <c r="AQ16" s="38">
        <v>139.630575306162</v>
      </c>
      <c r="AR16" s="38">
        <v>131.552711427616</v>
      </c>
      <c r="AS16" s="38">
        <v>145.981295124638</v>
      </c>
      <c r="AT16" s="38">
        <v>139.17590851022501</v>
      </c>
      <c r="AU16" s="38">
        <v>142.89845616936799</v>
      </c>
      <c r="AV16" s="38">
        <v>124.739615987128</v>
      </c>
      <c r="AW16" s="38">
        <v>175.595281112946</v>
      </c>
      <c r="AX16" s="38">
        <v>142.3817141694</v>
      </c>
      <c r="AY16" s="38">
        <v>177.987463243484</v>
      </c>
      <c r="AZ16" s="38">
        <v>166.22117333486401</v>
      </c>
      <c r="BA16" s="38">
        <v>207.302523981164</v>
      </c>
      <c r="BB16" s="38">
        <v>195.492719269638</v>
      </c>
      <c r="BC16" s="38">
        <v>184.935596210993</v>
      </c>
      <c r="BD16" s="38">
        <v>187.67973193056801</v>
      </c>
      <c r="BE16" s="38">
        <v>181.31483327269001</v>
      </c>
      <c r="BF16" s="38">
        <v>132.73946420647499</v>
      </c>
      <c r="BG16" s="38">
        <v>181.57914800502201</v>
      </c>
      <c r="BH16" s="38">
        <v>172.40749097985201</v>
      </c>
      <c r="BI16" s="38">
        <v>200.62223254711699</v>
      </c>
      <c r="BJ16" s="38">
        <v>143.41690484747301</v>
      </c>
      <c r="BK16" s="38">
        <v>187.73960893929399</v>
      </c>
      <c r="BL16" s="38">
        <v>150.04695947169901</v>
      </c>
      <c r="BM16" s="38">
        <v>170.67279287506301</v>
      </c>
      <c r="BN16" s="38">
        <v>170.39629817038701</v>
      </c>
      <c r="BO16" s="38">
        <v>162.004092386232</v>
      </c>
      <c r="BP16" s="38">
        <v>177.47463841307101</v>
      </c>
      <c r="BQ16" s="38">
        <v>190.79031368977701</v>
      </c>
      <c r="BR16" s="38">
        <v>180.732804835737</v>
      </c>
      <c r="BS16" s="38">
        <v>234.61899457899801</v>
      </c>
      <c r="BT16" s="38">
        <v>194.45918363177199</v>
      </c>
      <c r="BU16" s="38">
        <v>180.54018036228601</v>
      </c>
      <c r="BV16" s="38">
        <v>169.74628114215099</v>
      </c>
      <c r="BW16" s="38">
        <v>178.13767629733499</v>
      </c>
      <c r="BX16" s="38">
        <v>183.13391496697699</v>
      </c>
      <c r="BY16" s="38">
        <v>167.489926718704</v>
      </c>
      <c r="BZ16" s="38">
        <v>180.03583399329901</v>
      </c>
      <c r="CA16" s="38">
        <v>177.529875960315</v>
      </c>
      <c r="CB16" s="38">
        <v>190.925972309983</v>
      </c>
      <c r="CC16" s="38">
        <v>183.99917924602801</v>
      </c>
      <c r="CD16" s="38">
        <v>205.133062918858</v>
      </c>
      <c r="CE16" s="38">
        <v>230.89904187762801</v>
      </c>
      <c r="CF16" s="38">
        <v>167.22230686398501</v>
      </c>
      <c r="CG16" s="38">
        <v>211.61988507357401</v>
      </c>
      <c r="CH16" s="38">
        <v>202.97574626606001</v>
      </c>
      <c r="CI16" s="38">
        <v>204.97029875546599</v>
      </c>
      <c r="CJ16" s="38">
        <v>177.257412393392</v>
      </c>
      <c r="CK16" s="38">
        <v>219.94093505481101</v>
      </c>
      <c r="CL16" s="38">
        <v>212.60864436518</v>
      </c>
      <c r="CM16" s="38">
        <v>234.89551973555501</v>
      </c>
      <c r="CN16" s="38">
        <v>208.076503027424</v>
      </c>
      <c r="CO16" s="38">
        <v>221.685152977423</v>
      </c>
      <c r="CP16" s="38">
        <v>219.296926887404</v>
      </c>
      <c r="CQ16" s="38">
        <v>254.935821700372</v>
      </c>
      <c r="CR16" s="38">
        <v>210.357163774404</v>
      </c>
      <c r="CS16" s="38">
        <v>241.60681019775501</v>
      </c>
      <c r="CT16" s="38">
        <v>223.260287587021</v>
      </c>
      <c r="CU16" s="38">
        <v>271.34380616670398</v>
      </c>
      <c r="CV16" s="38">
        <v>227.455744544341</v>
      </c>
      <c r="CW16" s="38">
        <v>253.61834738891901</v>
      </c>
      <c r="CX16" s="38">
        <v>243.24868154086701</v>
      </c>
      <c r="CY16" s="38">
        <v>260.670111330221</v>
      </c>
      <c r="CZ16" s="38">
        <v>263.12586034856002</v>
      </c>
      <c r="DA16" s="38">
        <v>267.70761983113601</v>
      </c>
      <c r="DB16" s="38">
        <v>258.39535104175002</v>
      </c>
      <c r="DC16" s="38">
        <v>301.36240157058597</v>
      </c>
      <c r="DD16" s="38">
        <v>221.345178282398</v>
      </c>
      <c r="DE16" s="38">
        <v>227.789973744832</v>
      </c>
      <c r="DF16" s="38">
        <v>275.50570956281501</v>
      </c>
      <c r="DG16" s="38">
        <v>276.30136947826799</v>
      </c>
      <c r="DH16" s="38">
        <v>243.29597209655299</v>
      </c>
      <c r="DI16" s="38">
        <v>254.53522370499701</v>
      </c>
      <c r="DJ16" s="38">
        <v>228.354068079558</v>
      </c>
      <c r="DK16" s="38">
        <v>252.499798707228</v>
      </c>
      <c r="DL16" s="38">
        <v>194.01961550448499</v>
      </c>
      <c r="DM16" s="38">
        <v>245.29555717237599</v>
      </c>
      <c r="DN16" s="38">
        <v>202.048345259455</v>
      </c>
      <c r="DO16" s="38">
        <v>229.24167251033799</v>
      </c>
      <c r="DP16" s="38">
        <v>223.77856563041101</v>
      </c>
      <c r="DQ16" s="38">
        <v>239.28703680679499</v>
      </c>
      <c r="DR16" s="38">
        <v>232.15067419534799</v>
      </c>
      <c r="DS16" s="38">
        <v>245.636956180987</v>
      </c>
      <c r="DT16" s="53">
        <v>212.528674033746</v>
      </c>
      <c r="DU16" s="53">
        <v>238.27016165768799</v>
      </c>
      <c r="DV16" s="53">
        <v>228.12608378209799</v>
      </c>
      <c r="DW16" s="53">
        <v>264.86094295729202</v>
      </c>
      <c r="DX16" s="53">
        <v>192.89956034396201</v>
      </c>
      <c r="DY16" s="53">
        <v>238.4762243779</v>
      </c>
      <c r="DZ16" s="53">
        <v>224.98509719689599</v>
      </c>
      <c r="EA16" s="53">
        <v>230.34290773913301</v>
      </c>
      <c r="EB16" s="53">
        <v>205.21494603455301</v>
      </c>
      <c r="EC16" s="53">
        <v>235.21413270745299</v>
      </c>
      <c r="ED16" s="53">
        <v>207.55533054840899</v>
      </c>
      <c r="EE16" s="53">
        <v>194.64294100819399</v>
      </c>
      <c r="EF16" s="53">
        <v>178.92900560105201</v>
      </c>
      <c r="EG16" s="53">
        <v>226.69702807558701</v>
      </c>
      <c r="EH16" s="53">
        <v>206.086891904796</v>
      </c>
      <c r="EI16" s="53">
        <v>232.64036940771899</v>
      </c>
      <c r="EJ16" s="53">
        <v>187.728748181002</v>
      </c>
      <c r="EK16" s="53">
        <v>225.397270166997</v>
      </c>
      <c r="EL16" s="53">
        <v>178.13328522946401</v>
      </c>
      <c r="EM16" s="53">
        <v>207.05345190765101</v>
      </c>
      <c r="EN16" s="53">
        <v>173.32094718623401</v>
      </c>
      <c r="EO16" s="53">
        <v>194.22653737875299</v>
      </c>
      <c r="EP16" s="53">
        <v>219.79649329684199</v>
      </c>
      <c r="EQ16" s="53">
        <v>181.475774021398</v>
      </c>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row>
    <row r="17" spans="6:275" ht="28.15" customHeight="1">
      <c r="F17" s="28" t="s">
        <v>494</v>
      </c>
      <c r="G17" s="29" t="s">
        <v>151</v>
      </c>
      <c r="H17" s="38">
        <v>264.92399999999998</v>
      </c>
      <c r="I17" s="38">
        <v>178.62700000000001</v>
      </c>
      <c r="J17" s="38">
        <v>195.91800000000001</v>
      </c>
      <c r="K17" s="38">
        <v>382.83800000000002</v>
      </c>
      <c r="L17" s="38">
        <v>973.66800000000001</v>
      </c>
      <c r="M17" s="38">
        <v>239.345</v>
      </c>
      <c r="N17" s="38">
        <v>334.68299999999999</v>
      </c>
      <c r="O17" s="38">
        <v>62.290999999999997</v>
      </c>
      <c r="P17" s="38">
        <v>229.05099999999999</v>
      </c>
      <c r="Q17" s="38">
        <v>324.58999999999997</v>
      </c>
      <c r="R17" s="38">
        <v>474.899</v>
      </c>
      <c r="S17" s="38">
        <v>123.462</v>
      </c>
      <c r="T17" s="38">
        <v>33.856999999999999</v>
      </c>
      <c r="U17" s="38">
        <v>133.31</v>
      </c>
      <c r="V17" s="38">
        <v>29.635000000000002</v>
      </c>
      <c r="W17" s="38">
        <v>639.625</v>
      </c>
      <c r="X17" s="38">
        <v>1209.962</v>
      </c>
      <c r="Y17" s="38">
        <v>1428.021</v>
      </c>
      <c r="Z17" s="38">
        <v>341.38499999999999</v>
      </c>
      <c r="AA17" s="38">
        <v>217.672</v>
      </c>
      <c r="AB17" s="38">
        <v>30.126000000000001</v>
      </c>
      <c r="AC17" s="38">
        <v>31.911000000000001</v>
      </c>
      <c r="AD17" s="38">
        <v>27.042999999999999</v>
      </c>
      <c r="AE17" s="38">
        <v>5.1929999999999996</v>
      </c>
      <c r="AF17" s="38">
        <v>24.161999999999999</v>
      </c>
      <c r="AG17" s="38">
        <v>15.365</v>
      </c>
      <c r="AH17" s="38">
        <v>10.823</v>
      </c>
      <c r="AI17" s="38">
        <v>37.548000000000002</v>
      </c>
      <c r="AJ17" s="38">
        <v>6.5679999999999996</v>
      </c>
      <c r="AK17" s="38">
        <v>6.2759999999999998</v>
      </c>
      <c r="AL17" s="38">
        <v>12.411</v>
      </c>
      <c r="AM17" s="38">
        <v>9.6769999999999996</v>
      </c>
      <c r="AN17" s="38">
        <v>5.9690000000000003</v>
      </c>
      <c r="AO17" s="38">
        <v>11.407999999999999</v>
      </c>
      <c r="AP17" s="38">
        <v>8.3279999999999994</v>
      </c>
      <c r="AQ17" s="38">
        <v>6.8410000000000002</v>
      </c>
      <c r="AR17" s="38">
        <v>5.3449999999999998</v>
      </c>
      <c r="AS17" s="38">
        <v>5.2770000000000001</v>
      </c>
      <c r="AT17" s="38">
        <v>5.3070000000000004</v>
      </c>
      <c r="AU17" s="38">
        <v>7.0209999999999999</v>
      </c>
      <c r="AV17" s="38">
        <v>8.5559999999999992</v>
      </c>
      <c r="AW17" s="38">
        <v>11.823</v>
      </c>
      <c r="AX17" s="38">
        <v>15.103999999999999</v>
      </c>
      <c r="AY17" s="38">
        <v>12.813000000000001</v>
      </c>
      <c r="AZ17" s="38">
        <v>8.9120000000000008</v>
      </c>
      <c r="BA17" s="38">
        <v>9.4600000000000009</v>
      </c>
      <c r="BB17" s="38">
        <v>9.4009999999999998</v>
      </c>
      <c r="BC17" s="38">
        <v>12.08</v>
      </c>
      <c r="BD17" s="38">
        <v>7.0510000000000002</v>
      </c>
      <c r="BE17" s="38">
        <v>15.44</v>
      </c>
      <c r="BF17" s="38">
        <v>8.6560000000000006</v>
      </c>
      <c r="BG17" s="38">
        <v>12.016</v>
      </c>
      <c r="BH17" s="38">
        <v>199.05500000000001</v>
      </c>
      <c r="BI17" s="38">
        <v>292.39400000000001</v>
      </c>
      <c r="BJ17" s="38">
        <v>1123.136</v>
      </c>
      <c r="BK17" s="38">
        <v>1220.6369999999999</v>
      </c>
      <c r="BL17" s="38">
        <v>76.92</v>
      </c>
      <c r="BM17" s="38">
        <v>52.494</v>
      </c>
      <c r="BN17" s="38">
        <v>21.666</v>
      </c>
      <c r="BO17" s="38">
        <v>22.428000000000001</v>
      </c>
      <c r="BP17" s="38">
        <v>24.146999999999998</v>
      </c>
      <c r="BQ17" s="38">
        <v>15.797000000000001</v>
      </c>
      <c r="BR17" s="38">
        <v>27.984999999999999</v>
      </c>
      <c r="BS17" s="38">
        <v>48.768999999999998</v>
      </c>
      <c r="BT17" s="38">
        <v>24.414000000000001</v>
      </c>
      <c r="BU17" s="38">
        <v>28.649000000000001</v>
      </c>
      <c r="BV17" s="38">
        <v>33.334000000000003</v>
      </c>
      <c r="BW17" s="38">
        <v>25.968</v>
      </c>
      <c r="BX17" s="38">
        <v>16.411999999999999</v>
      </c>
      <c r="BY17" s="38">
        <v>218.625</v>
      </c>
      <c r="BZ17" s="38">
        <v>20.03</v>
      </c>
      <c r="CA17" s="38">
        <v>17.126999999999999</v>
      </c>
      <c r="CB17" s="38">
        <v>21.58</v>
      </c>
      <c r="CC17" s="38">
        <v>202.566</v>
      </c>
      <c r="CD17" s="38">
        <v>23.34</v>
      </c>
      <c r="CE17" s="38">
        <v>25.513999999999999</v>
      </c>
      <c r="CF17" s="38">
        <v>11.503</v>
      </c>
      <c r="CG17" s="38">
        <v>11.321999999999999</v>
      </c>
      <c r="CH17" s="38">
        <v>16.527000000000001</v>
      </c>
      <c r="CI17" s="38">
        <v>12.929</v>
      </c>
      <c r="CJ17" s="38">
        <v>12.907999999999999</v>
      </c>
      <c r="CK17" s="38">
        <v>13.529</v>
      </c>
      <c r="CL17" s="38">
        <v>21.411999999999999</v>
      </c>
      <c r="CM17" s="38">
        <v>22.360199999999999</v>
      </c>
      <c r="CN17" s="38">
        <v>16.106999999999999</v>
      </c>
      <c r="CO17" s="38">
        <v>30.391999999999999</v>
      </c>
      <c r="CP17" s="38">
        <v>16.079149999999998</v>
      </c>
      <c r="CQ17" s="38">
        <v>23.556999999999999</v>
      </c>
      <c r="CR17" s="38">
        <v>20.657450000000001</v>
      </c>
      <c r="CS17" s="38">
        <v>21.96921</v>
      </c>
      <c r="CT17" s="38">
        <v>18.9983</v>
      </c>
      <c r="CU17" s="38">
        <v>15.207229999999999</v>
      </c>
      <c r="CV17" s="38">
        <v>20.866800000000001</v>
      </c>
      <c r="CW17" s="38">
        <v>745.81834000000003</v>
      </c>
      <c r="CX17" s="38">
        <v>3351.46693</v>
      </c>
      <c r="CY17" s="38">
        <v>2701.0241700000001</v>
      </c>
      <c r="CZ17" s="38">
        <v>2723.76973</v>
      </c>
      <c r="DA17" s="38">
        <v>2611.74658</v>
      </c>
      <c r="DB17" s="38">
        <v>2672.7593000000002</v>
      </c>
      <c r="DC17" s="38">
        <v>1767.25594</v>
      </c>
      <c r="DD17" s="38">
        <v>3040.9452299999998</v>
      </c>
      <c r="DE17" s="38">
        <v>3243.3593999999998</v>
      </c>
      <c r="DF17" s="38">
        <v>3101.67013</v>
      </c>
      <c r="DG17" s="38">
        <v>3746.0990999999999</v>
      </c>
      <c r="DH17" s="38">
        <v>3632.6177200000002</v>
      </c>
      <c r="DI17" s="38">
        <v>3469.79981</v>
      </c>
      <c r="DJ17" s="38">
        <v>3356.2023100000001</v>
      </c>
      <c r="DK17" s="38">
        <v>3441.7357400000001</v>
      </c>
      <c r="DL17" s="38">
        <v>3374.5161699999999</v>
      </c>
      <c r="DM17" s="38">
        <v>3145.0315300000002</v>
      </c>
      <c r="DN17" s="38">
        <v>4817.7560299999996</v>
      </c>
      <c r="DO17" s="38">
        <v>4928.4023900000002</v>
      </c>
      <c r="DP17" s="38">
        <v>4653.9319999999998</v>
      </c>
      <c r="DQ17" s="38">
        <v>3747.59276</v>
      </c>
      <c r="DR17" s="38">
        <v>3623.7969600000001</v>
      </c>
      <c r="DS17" s="38">
        <v>2879.1979900000001</v>
      </c>
      <c r="DT17" s="53">
        <v>3205.5763499999998</v>
      </c>
      <c r="DU17" s="53">
        <v>3422.9087</v>
      </c>
      <c r="DV17" s="53">
        <v>3311.1489000000001</v>
      </c>
      <c r="DW17" s="53">
        <v>3280.7397700000001</v>
      </c>
      <c r="DX17" s="53">
        <v>3231.3812600000001</v>
      </c>
      <c r="DY17" s="53">
        <v>2598.45255</v>
      </c>
      <c r="DZ17" s="53">
        <v>3661.7188000000001</v>
      </c>
      <c r="EA17" s="53">
        <v>1847.4902400000001</v>
      </c>
      <c r="EB17" s="53">
        <v>39.590609999999998</v>
      </c>
      <c r="EC17" s="53">
        <v>9.8582300000000007</v>
      </c>
      <c r="ED17" s="53">
        <v>10.26437</v>
      </c>
      <c r="EE17" s="53">
        <v>9.6957199999999997</v>
      </c>
      <c r="EF17" s="53">
        <v>28.356729999999999</v>
      </c>
      <c r="EG17" s="53">
        <v>14.32084</v>
      </c>
      <c r="EH17" s="53">
        <v>19.312729999999998</v>
      </c>
      <c r="EI17" s="53">
        <v>10.34497</v>
      </c>
      <c r="EJ17" s="53">
        <v>10.21571</v>
      </c>
      <c r="EK17" s="53">
        <v>8.61937</v>
      </c>
      <c r="EL17" s="53">
        <v>19.441890000000001</v>
      </c>
      <c r="EM17" s="53">
        <v>8.7734299999999994</v>
      </c>
      <c r="EN17" s="53">
        <v>8.7174499999999995</v>
      </c>
      <c r="EO17" s="53">
        <v>8.8176900000000007</v>
      </c>
      <c r="EP17" s="53">
        <v>10.097989999999999</v>
      </c>
      <c r="EQ17" s="53">
        <v>6.3708299999999998</v>
      </c>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row>
    <row r="18" spans="6:275" ht="28.15" customHeight="1">
      <c r="F18" s="28" t="s">
        <v>495</v>
      </c>
      <c r="G18" s="29" t="s">
        <v>145</v>
      </c>
      <c r="H18" s="38">
        <v>53.136142</v>
      </c>
      <c r="I18" s="38">
        <v>50.912255999999999</v>
      </c>
      <c r="J18" s="38">
        <v>50.173718999999998</v>
      </c>
      <c r="K18" s="38">
        <v>77.018878000000001</v>
      </c>
      <c r="L18" s="38">
        <v>70.553276999999994</v>
      </c>
      <c r="M18" s="38">
        <v>52.235591999999997</v>
      </c>
      <c r="N18" s="38">
        <v>72.638503</v>
      </c>
      <c r="O18" s="38">
        <v>59.787812000000002</v>
      </c>
      <c r="P18" s="38">
        <v>67.665963000000005</v>
      </c>
      <c r="Q18" s="38">
        <v>76.590846999999997</v>
      </c>
      <c r="R18" s="38">
        <v>74.006236000000001</v>
      </c>
      <c r="S18" s="38">
        <v>79.652051999999998</v>
      </c>
      <c r="T18" s="38">
        <v>69.580940999999996</v>
      </c>
      <c r="U18" s="38">
        <v>52.368855000000003</v>
      </c>
      <c r="V18" s="38">
        <v>82.506466000000003</v>
      </c>
      <c r="W18" s="38">
        <v>68.677864</v>
      </c>
      <c r="X18" s="38">
        <v>82.845219999999998</v>
      </c>
      <c r="Y18" s="38">
        <v>63.965327000000002</v>
      </c>
      <c r="Z18" s="38">
        <v>60.840690000000002</v>
      </c>
      <c r="AA18" s="38">
        <v>67.790689999999998</v>
      </c>
      <c r="AB18" s="38">
        <v>79.425726999999995</v>
      </c>
      <c r="AC18" s="38">
        <v>73.560693999999998</v>
      </c>
      <c r="AD18" s="38">
        <v>81.703619000000003</v>
      </c>
      <c r="AE18" s="38">
        <v>80.266080000000002</v>
      </c>
      <c r="AF18" s="38">
        <v>87.387950000000004</v>
      </c>
      <c r="AG18" s="38">
        <v>84.897081999999997</v>
      </c>
      <c r="AH18" s="38">
        <v>77.621088</v>
      </c>
      <c r="AI18" s="38">
        <v>75.893806999999995</v>
      </c>
      <c r="AJ18" s="38">
        <v>78.005352999999999</v>
      </c>
      <c r="AK18" s="38">
        <v>81.177774999999997</v>
      </c>
      <c r="AL18" s="38">
        <v>81.907769999999999</v>
      </c>
      <c r="AM18" s="38">
        <v>99.694289999999995</v>
      </c>
      <c r="AN18" s="38">
        <v>114.860935</v>
      </c>
      <c r="AO18" s="38">
        <v>132.43796800000001</v>
      </c>
      <c r="AP18" s="38">
        <v>133.19992999999999</v>
      </c>
      <c r="AQ18" s="38">
        <v>124.477417</v>
      </c>
      <c r="AR18" s="38">
        <v>82.255961999999997</v>
      </c>
      <c r="AS18" s="38">
        <v>81.854257000000004</v>
      </c>
      <c r="AT18" s="38">
        <v>94.834678999999994</v>
      </c>
      <c r="AU18" s="38">
        <v>75.862423000000007</v>
      </c>
      <c r="AV18" s="38">
        <v>83.268743999999998</v>
      </c>
      <c r="AW18" s="38">
        <v>75.861706999999996</v>
      </c>
      <c r="AX18" s="38">
        <v>71.131009000000006</v>
      </c>
      <c r="AY18" s="38">
        <v>66.115875000000003</v>
      </c>
      <c r="AZ18" s="38">
        <v>81.278976</v>
      </c>
      <c r="BA18" s="38">
        <v>83.231200999999999</v>
      </c>
      <c r="BB18" s="38">
        <v>73.190904000000003</v>
      </c>
      <c r="BC18" s="38">
        <v>65.938713000000007</v>
      </c>
      <c r="BD18" s="38">
        <v>69.268219000000002</v>
      </c>
      <c r="BE18" s="38">
        <v>72.237775999999997</v>
      </c>
      <c r="BF18" s="38">
        <v>64.892259999999993</v>
      </c>
      <c r="BG18" s="38">
        <v>63.310462000000001</v>
      </c>
      <c r="BH18" s="38">
        <v>78.112359999999995</v>
      </c>
      <c r="BI18" s="38">
        <v>76.209389999999999</v>
      </c>
      <c r="BJ18" s="38">
        <v>78.996542000000005</v>
      </c>
      <c r="BK18" s="38">
        <v>79.941897999999995</v>
      </c>
      <c r="BL18" s="38">
        <v>80.697075999999996</v>
      </c>
      <c r="BM18" s="38">
        <v>75.963493</v>
      </c>
      <c r="BN18" s="38">
        <v>74.093041999999997</v>
      </c>
      <c r="BO18" s="38">
        <v>80.690630999999996</v>
      </c>
      <c r="BP18" s="38">
        <v>75.493360999999993</v>
      </c>
      <c r="BQ18" s="38">
        <v>78.460565000000003</v>
      </c>
      <c r="BR18" s="38">
        <v>79.185760999999999</v>
      </c>
      <c r="BS18" s="38">
        <v>72.748783000000003</v>
      </c>
      <c r="BT18" s="38">
        <v>69.942211999999998</v>
      </c>
      <c r="BU18" s="38">
        <v>93.462922000000006</v>
      </c>
      <c r="BV18" s="38">
        <v>93.017475000000005</v>
      </c>
      <c r="BW18" s="38">
        <v>93.142348999999996</v>
      </c>
      <c r="BX18" s="38">
        <v>95.999875000000003</v>
      </c>
      <c r="BY18" s="38">
        <v>117.767712</v>
      </c>
      <c r="BZ18" s="38">
        <v>107.83721</v>
      </c>
      <c r="CA18" s="38">
        <v>89.399760999999998</v>
      </c>
      <c r="CB18" s="38">
        <v>89.461055000000002</v>
      </c>
      <c r="CC18" s="38">
        <v>94.878209549999994</v>
      </c>
      <c r="CD18" s="38">
        <v>124.9547189</v>
      </c>
      <c r="CE18" s="38">
        <v>105.87926950000001</v>
      </c>
      <c r="CF18" s="38">
        <v>124.4363444</v>
      </c>
      <c r="CG18" s="38">
        <v>81.98311545</v>
      </c>
      <c r="CH18" s="38">
        <v>74.568720970000001</v>
      </c>
      <c r="CI18" s="38">
        <v>80.704392690000006</v>
      </c>
      <c r="CJ18" s="38">
        <v>81.002700309999994</v>
      </c>
      <c r="CK18" s="38">
        <v>98.686983510000005</v>
      </c>
      <c r="CL18" s="38">
        <v>68.604540650000004</v>
      </c>
      <c r="CM18" s="38">
        <v>83.171163289999996</v>
      </c>
      <c r="CN18" s="38">
        <v>77.778464810000003</v>
      </c>
      <c r="CO18" s="38">
        <v>71.050624139999996</v>
      </c>
      <c r="CP18" s="38">
        <v>78.071784030000003</v>
      </c>
      <c r="CQ18" s="38">
        <v>80.714468879999998</v>
      </c>
      <c r="CR18" s="38">
        <v>61.932191199999998</v>
      </c>
      <c r="CS18" s="38">
        <v>82.970430109999995</v>
      </c>
      <c r="CT18" s="38">
        <v>69.390238850000003</v>
      </c>
      <c r="CU18" s="38">
        <v>67.772989539999998</v>
      </c>
      <c r="CV18" s="38">
        <v>67.736363109999999</v>
      </c>
      <c r="CW18" s="38">
        <v>75.577609249999995</v>
      </c>
      <c r="CX18" s="38">
        <v>64.789276749999999</v>
      </c>
      <c r="CY18" s="38">
        <v>73.389690880000003</v>
      </c>
      <c r="CZ18" s="38">
        <v>77.845469629999997</v>
      </c>
      <c r="DA18" s="38">
        <v>63.084705319999998</v>
      </c>
      <c r="DB18" s="38">
        <v>78.003212860000005</v>
      </c>
      <c r="DC18" s="38">
        <v>70.248365269999994</v>
      </c>
      <c r="DD18" s="38">
        <v>77.259815639999999</v>
      </c>
      <c r="DE18" s="38">
        <v>52.86155814</v>
      </c>
      <c r="DF18" s="38">
        <v>83.686983560000002</v>
      </c>
      <c r="DG18" s="38">
        <v>68.310312460000006</v>
      </c>
      <c r="DH18" s="38">
        <v>69.487323119999999</v>
      </c>
      <c r="DI18" s="38">
        <v>85.119003590000005</v>
      </c>
      <c r="DJ18" s="38">
        <v>91.734227270000005</v>
      </c>
      <c r="DK18" s="38">
        <v>83.141958970000005</v>
      </c>
      <c r="DL18" s="38">
        <v>74.950560710000005</v>
      </c>
      <c r="DM18" s="38">
        <v>84.265638839999994</v>
      </c>
      <c r="DN18" s="38">
        <v>77.568614120000007</v>
      </c>
      <c r="DO18" s="38">
        <v>81.696391629999994</v>
      </c>
      <c r="DP18" s="38">
        <v>98.928014809999993</v>
      </c>
      <c r="DQ18" s="38">
        <v>90.214320900000004</v>
      </c>
      <c r="DR18" s="38">
        <v>89.609531129999993</v>
      </c>
      <c r="DS18" s="38">
        <v>62.323030729999999</v>
      </c>
      <c r="DT18" s="53">
        <v>91.901059140000001</v>
      </c>
      <c r="DU18" s="53">
        <v>81.758112890000007</v>
      </c>
      <c r="DV18" s="53">
        <v>107.6288696</v>
      </c>
      <c r="DW18" s="53">
        <v>80.244234349999999</v>
      </c>
      <c r="DX18" s="53">
        <v>71.983053470000002</v>
      </c>
      <c r="DY18" s="53">
        <v>89.889049150000005</v>
      </c>
      <c r="DZ18" s="53">
        <v>71.104466779999996</v>
      </c>
      <c r="EA18" s="53">
        <v>74.044961409999999</v>
      </c>
      <c r="EB18" s="53">
        <v>81.973145209999998</v>
      </c>
      <c r="EC18" s="53">
        <v>56.065375199999998</v>
      </c>
      <c r="ED18" s="53">
        <v>56.686899830000002</v>
      </c>
      <c r="EE18" s="53">
        <v>62.408393650000001</v>
      </c>
      <c r="EF18" s="53">
        <v>67.954494539999999</v>
      </c>
      <c r="EG18" s="53">
        <v>60.491243339999997</v>
      </c>
      <c r="EH18" s="53">
        <v>63.722716370000001</v>
      </c>
      <c r="EI18" s="53">
        <v>44.982194329999999</v>
      </c>
      <c r="EJ18" s="53">
        <v>59.15459044</v>
      </c>
      <c r="EK18" s="53">
        <v>60.497334789999996</v>
      </c>
      <c r="EL18" s="53">
        <v>67.254284810000001</v>
      </c>
      <c r="EM18" s="53">
        <v>61.370982210000001</v>
      </c>
      <c r="EN18" s="53">
        <v>66.250767060000001</v>
      </c>
      <c r="EO18" s="53">
        <v>63.313280910000003</v>
      </c>
      <c r="EP18" s="53">
        <v>50.852617430000002</v>
      </c>
      <c r="EQ18" s="53">
        <v>57.293065779999999</v>
      </c>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row>
    <row r="19" spans="6:275" ht="28.15" customHeight="1">
      <c r="F19" s="28" t="s">
        <v>496</v>
      </c>
      <c r="G19" s="29" t="s">
        <v>141</v>
      </c>
      <c r="H19" s="38">
        <v>20990.643</v>
      </c>
      <c r="I19" s="38">
        <v>24875.978999999999</v>
      </c>
      <c r="J19" s="38">
        <v>26415.398000000001</v>
      </c>
      <c r="K19" s="38">
        <v>23646.412</v>
      </c>
      <c r="L19" s="38">
        <v>25816.784</v>
      </c>
      <c r="M19" s="38">
        <v>28169.433000000001</v>
      </c>
      <c r="N19" s="38">
        <v>27691.476999999999</v>
      </c>
      <c r="O19" s="38">
        <v>29878.995999999999</v>
      </c>
      <c r="P19" s="38">
        <v>23902.935000000001</v>
      </c>
      <c r="Q19" s="38">
        <v>25083.418000000001</v>
      </c>
      <c r="R19" s="38">
        <v>27858.884999999998</v>
      </c>
      <c r="S19" s="38">
        <v>26642.242999999999</v>
      </c>
      <c r="T19" s="38">
        <v>25906.827000000001</v>
      </c>
      <c r="U19" s="38">
        <v>27192.101999999999</v>
      </c>
      <c r="V19" s="38">
        <v>30788.542000000001</v>
      </c>
      <c r="W19" s="38">
        <v>27639.777999999998</v>
      </c>
      <c r="X19" s="38">
        <v>26019.537</v>
      </c>
      <c r="Y19" s="38">
        <v>29917.13</v>
      </c>
      <c r="Z19" s="38">
        <v>31413.465</v>
      </c>
      <c r="AA19" s="38">
        <v>31742.937000000002</v>
      </c>
      <c r="AB19" s="38">
        <v>31753.044999999998</v>
      </c>
      <c r="AC19" s="38">
        <v>33904.288</v>
      </c>
      <c r="AD19" s="38">
        <v>33309.023999999998</v>
      </c>
      <c r="AE19" s="38">
        <v>31400.668000000001</v>
      </c>
      <c r="AF19" s="38">
        <v>29698.398000000001</v>
      </c>
      <c r="AG19" s="38">
        <v>31776.569</v>
      </c>
      <c r="AH19" s="38">
        <v>33635.868999999999</v>
      </c>
      <c r="AI19" s="38">
        <v>33163.091999999997</v>
      </c>
      <c r="AJ19" s="38">
        <v>33630.673999999999</v>
      </c>
      <c r="AK19" s="38">
        <v>37127</v>
      </c>
      <c r="AL19" s="38">
        <v>39417.322</v>
      </c>
      <c r="AM19" s="38">
        <v>36582.249000000003</v>
      </c>
      <c r="AN19" s="38">
        <v>31707.052</v>
      </c>
      <c r="AO19" s="38">
        <v>34501.288999999997</v>
      </c>
      <c r="AP19" s="38">
        <v>35803.925000000003</v>
      </c>
      <c r="AQ19" s="38">
        <v>34406.201999999997</v>
      </c>
      <c r="AR19" s="38">
        <v>31059.5</v>
      </c>
      <c r="AS19" s="38">
        <v>33914.940999999999</v>
      </c>
      <c r="AT19" s="38">
        <v>37385.521000000001</v>
      </c>
      <c r="AU19" s="38">
        <v>36917.805999999997</v>
      </c>
      <c r="AV19" s="38">
        <v>34665.133999999998</v>
      </c>
      <c r="AW19" s="38">
        <v>40467.695</v>
      </c>
      <c r="AX19" s="38">
        <v>42543.982000000004</v>
      </c>
      <c r="AY19" s="38">
        <v>39691.432999999997</v>
      </c>
      <c r="AZ19" s="38">
        <v>36641.258000000002</v>
      </c>
      <c r="BA19" s="38">
        <v>38443.220999999998</v>
      </c>
      <c r="BB19" s="38">
        <v>41821.103000000003</v>
      </c>
      <c r="BC19" s="38">
        <v>39811.925999999999</v>
      </c>
      <c r="BD19" s="38">
        <v>35189.084000000003</v>
      </c>
      <c r="BE19" s="38">
        <v>39308.281999999999</v>
      </c>
      <c r="BF19" s="38">
        <v>46008.688000000002</v>
      </c>
      <c r="BG19" s="38">
        <v>45362.796999999999</v>
      </c>
      <c r="BH19" s="38">
        <v>44039.69</v>
      </c>
      <c r="BI19" s="38">
        <v>46066.788999999997</v>
      </c>
      <c r="BJ19" s="38">
        <v>47441.781999999999</v>
      </c>
      <c r="BK19" s="38">
        <v>50159.563000000002</v>
      </c>
      <c r="BL19" s="38">
        <v>48683.021999999997</v>
      </c>
      <c r="BM19" s="38">
        <v>48489.046999999999</v>
      </c>
      <c r="BN19" s="38">
        <v>54855.078000000001</v>
      </c>
      <c r="BO19" s="38">
        <v>57800.561999999998</v>
      </c>
      <c r="BP19" s="38">
        <v>56445.216999999997</v>
      </c>
      <c r="BQ19" s="38">
        <v>59355.381999999998</v>
      </c>
      <c r="BR19" s="38">
        <v>58855.675999999999</v>
      </c>
      <c r="BS19" s="38">
        <v>64657.033000000003</v>
      </c>
      <c r="BT19" s="38">
        <v>54123.396999999997</v>
      </c>
      <c r="BU19" s="38">
        <v>61744.120999999999</v>
      </c>
      <c r="BV19" s="38">
        <v>64230.347000000002</v>
      </c>
      <c r="BW19" s="38">
        <v>67330.991999999998</v>
      </c>
      <c r="BX19" s="38">
        <v>58624.161</v>
      </c>
      <c r="BY19" s="38">
        <v>67179.381999999998</v>
      </c>
      <c r="BZ19" s="38">
        <v>68320.865999999995</v>
      </c>
      <c r="CA19" s="38">
        <v>72759.278000000006</v>
      </c>
      <c r="CB19" s="38">
        <v>73748.528999999995</v>
      </c>
      <c r="CC19" s="38">
        <v>79464.499190000002</v>
      </c>
      <c r="CD19" s="38">
        <v>86924.619149999999</v>
      </c>
      <c r="CE19" s="38">
        <v>69335.620469999994</v>
      </c>
      <c r="CF19" s="38">
        <v>78319.101750000002</v>
      </c>
      <c r="CG19" s="38">
        <v>88944.614130000002</v>
      </c>
      <c r="CH19" s="38">
        <v>97594.017519999994</v>
      </c>
      <c r="CI19" s="38">
        <v>98063.155799999993</v>
      </c>
      <c r="CJ19" s="38">
        <v>94564.738450000004</v>
      </c>
      <c r="CK19" s="38">
        <v>99650.006779999996</v>
      </c>
      <c r="CL19" s="38">
        <v>99025.646720000004</v>
      </c>
      <c r="CM19" s="38">
        <v>108618.26767</v>
      </c>
      <c r="CN19" s="38">
        <v>93737.033209999994</v>
      </c>
      <c r="CO19" s="38">
        <v>105499.00217000001</v>
      </c>
      <c r="CP19" s="38">
        <v>117313.83900000001</v>
      </c>
      <c r="CQ19" s="38">
        <v>121273.29300000001</v>
      </c>
      <c r="CR19" s="38">
        <v>108433.295</v>
      </c>
      <c r="CS19" s="38">
        <v>123022.39479000001</v>
      </c>
      <c r="CT19" s="38">
        <v>125285.62351999999</v>
      </c>
      <c r="CU19" s="38">
        <v>134869.69333000001</v>
      </c>
      <c r="CV19" s="38">
        <v>124918.62415</v>
      </c>
      <c r="CW19" s="38">
        <v>141943.83567</v>
      </c>
      <c r="CX19" s="38">
        <v>151354.60712</v>
      </c>
      <c r="CY19" s="38">
        <v>160803.90278</v>
      </c>
      <c r="CZ19" s="38">
        <v>158465.85269</v>
      </c>
      <c r="DA19" s="38">
        <v>180803.78352</v>
      </c>
      <c r="DB19" s="38">
        <v>187656.19287999999</v>
      </c>
      <c r="DC19" s="38">
        <v>190037.20152</v>
      </c>
      <c r="DD19" s="38">
        <v>180047.19910999999</v>
      </c>
      <c r="DE19" s="38">
        <v>189984.08791999999</v>
      </c>
      <c r="DF19" s="38">
        <v>198683.10751999999</v>
      </c>
      <c r="DG19" s="38">
        <v>198078.72846000001</v>
      </c>
      <c r="DH19" s="38">
        <v>187937.11558000001</v>
      </c>
      <c r="DI19" s="38">
        <v>201144.2893</v>
      </c>
      <c r="DJ19" s="38">
        <v>204766.62443</v>
      </c>
      <c r="DK19" s="38">
        <v>214198.19281000001</v>
      </c>
      <c r="DL19" s="38">
        <v>192028.86348999999</v>
      </c>
      <c r="DM19" s="38">
        <v>206953.03589</v>
      </c>
      <c r="DN19" s="38">
        <v>210524.30859</v>
      </c>
      <c r="DO19" s="38">
        <v>217634.37847</v>
      </c>
      <c r="DP19" s="38">
        <v>197897.16302000001</v>
      </c>
      <c r="DQ19" s="38">
        <v>222201.70250000001</v>
      </c>
      <c r="DR19" s="38">
        <v>206172.59262000001</v>
      </c>
      <c r="DS19" s="38">
        <v>208282.03297999999</v>
      </c>
      <c r="DT19" s="53">
        <v>186013.14970000001</v>
      </c>
      <c r="DU19" s="53">
        <v>217500.91002000001</v>
      </c>
      <c r="DV19" s="53">
        <v>213074.89803000001</v>
      </c>
      <c r="DW19" s="53">
        <v>218956.63506</v>
      </c>
      <c r="DX19" s="53">
        <v>196585.52549</v>
      </c>
      <c r="DY19" s="53">
        <v>229475.19532</v>
      </c>
      <c r="DZ19" s="53">
        <v>217911.95804999999</v>
      </c>
      <c r="EA19" s="53">
        <v>223257.68098999999</v>
      </c>
      <c r="EB19" s="53">
        <v>204556.47380000001</v>
      </c>
      <c r="EC19" s="53">
        <v>221206.37197000001</v>
      </c>
      <c r="ED19" s="53">
        <v>219808.09513</v>
      </c>
      <c r="EE19" s="53">
        <v>225685.59659</v>
      </c>
      <c r="EF19" s="53">
        <v>206442.71356</v>
      </c>
      <c r="EG19" s="53">
        <v>222207.71653999999</v>
      </c>
      <c r="EH19" s="53">
        <v>221711.04139999999</v>
      </c>
      <c r="EI19" s="53">
        <v>233262.7292</v>
      </c>
      <c r="EJ19" s="53">
        <v>215337.47510000001</v>
      </c>
      <c r="EK19" s="53">
        <v>224227.58192999999</v>
      </c>
      <c r="EL19" s="53">
        <v>222788.38381999999</v>
      </c>
      <c r="EM19" s="53">
        <v>229343.32592999999</v>
      </c>
      <c r="EN19" s="53">
        <v>210171.06294</v>
      </c>
      <c r="EO19" s="53">
        <v>235953.03010999999</v>
      </c>
      <c r="EP19" s="53">
        <v>226787.52056</v>
      </c>
      <c r="EQ19" s="53">
        <v>229465.22956000001</v>
      </c>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row>
    <row r="20" spans="6:275" ht="28.15" customHeight="1">
      <c r="F20" s="28" t="s">
        <v>160</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row>
    <row r="21" spans="6:275" ht="20.100000000000001" customHeight="1">
      <c r="F21" s="37" t="s">
        <v>492</v>
      </c>
      <c r="G21" s="29" t="s">
        <v>141</v>
      </c>
      <c r="H21" s="38">
        <v>28.353000000000002</v>
      </c>
      <c r="I21" s="38">
        <v>31.398</v>
      </c>
      <c r="J21" s="38">
        <v>42.148000000000003</v>
      </c>
      <c r="K21" s="38">
        <v>29.126000000000001</v>
      </c>
      <c r="L21" s="38">
        <v>21.65</v>
      </c>
      <c r="M21" s="38">
        <v>47.103000000000002</v>
      </c>
      <c r="N21" s="38">
        <v>33.048999999999999</v>
      </c>
      <c r="O21" s="38">
        <v>32.048000000000002</v>
      </c>
      <c r="P21" s="38">
        <v>52.658999999999999</v>
      </c>
      <c r="Q21" s="38">
        <v>41.127000000000002</v>
      </c>
      <c r="R21" s="38">
        <v>42.334000000000003</v>
      </c>
      <c r="S21" s="38">
        <v>63.576999999999998</v>
      </c>
      <c r="T21" s="38">
        <v>35.786000000000001</v>
      </c>
      <c r="U21" s="38">
        <v>64.138999999999996</v>
      </c>
      <c r="V21" s="38">
        <v>32.323999999999998</v>
      </c>
      <c r="W21" s="38">
        <v>59.838999999999999</v>
      </c>
      <c r="X21" s="38">
        <v>28.224</v>
      </c>
      <c r="Y21" s="38">
        <v>41.984000000000002</v>
      </c>
      <c r="Z21" s="38">
        <v>27.068999999999999</v>
      </c>
      <c r="AA21" s="38">
        <v>53.573999999999998</v>
      </c>
      <c r="AB21" s="38">
        <v>27.148</v>
      </c>
      <c r="AC21" s="38">
        <v>60.499000000000002</v>
      </c>
      <c r="AD21" s="38">
        <v>30.417000000000002</v>
      </c>
      <c r="AE21" s="38">
        <v>28.645</v>
      </c>
      <c r="AF21" s="38">
        <v>40.409999999999997</v>
      </c>
      <c r="AG21" s="38">
        <v>39.405000000000001</v>
      </c>
      <c r="AH21" s="38">
        <v>43.621000000000002</v>
      </c>
      <c r="AI21" s="38">
        <v>41.593000000000004</v>
      </c>
      <c r="AJ21" s="38">
        <v>45.643999999999998</v>
      </c>
      <c r="AK21" s="38">
        <v>46.948</v>
      </c>
      <c r="AL21" s="38">
        <v>46.018000000000001</v>
      </c>
      <c r="AM21" s="38">
        <v>55.845999999999997</v>
      </c>
      <c r="AN21" s="38">
        <v>59</v>
      </c>
      <c r="AO21" s="38">
        <v>91.756</v>
      </c>
      <c r="AP21" s="38">
        <v>85.414000000000001</v>
      </c>
      <c r="AQ21" s="38">
        <v>114.584</v>
      </c>
      <c r="AR21" s="38">
        <v>85.445999999999998</v>
      </c>
      <c r="AS21" s="38">
        <v>111.809</v>
      </c>
      <c r="AT21" s="38">
        <v>83.465999999999994</v>
      </c>
      <c r="AU21" s="38">
        <v>118.593</v>
      </c>
      <c r="AV21" s="38">
        <v>101.744</v>
      </c>
      <c r="AW21" s="38">
        <v>132.47300000000001</v>
      </c>
      <c r="AX21" s="38">
        <v>92.221999999999994</v>
      </c>
      <c r="AY21" s="38">
        <v>98.68</v>
      </c>
      <c r="AZ21" s="38">
        <v>96.233000000000004</v>
      </c>
      <c r="BA21" s="38">
        <v>145.804</v>
      </c>
      <c r="BB21" s="38">
        <v>105.089</v>
      </c>
      <c r="BC21" s="38">
        <v>92.96</v>
      </c>
      <c r="BD21" s="38">
        <v>76.664000000000001</v>
      </c>
      <c r="BE21" s="38">
        <v>105.58199999999999</v>
      </c>
      <c r="BF21" s="38">
        <v>74.015000000000001</v>
      </c>
      <c r="BG21" s="38">
        <v>104.82299999999999</v>
      </c>
      <c r="BH21" s="38">
        <v>96.498999999999995</v>
      </c>
      <c r="BI21" s="38">
        <v>90.69</v>
      </c>
      <c r="BJ21" s="38">
        <v>75.778999999999996</v>
      </c>
      <c r="BK21" s="38">
        <v>119.664</v>
      </c>
      <c r="BL21" s="38">
        <v>91.106999999999999</v>
      </c>
      <c r="BM21" s="38">
        <v>130.82400000000001</v>
      </c>
      <c r="BN21" s="38">
        <v>101.911</v>
      </c>
      <c r="BO21" s="38">
        <v>81.915999999999997</v>
      </c>
      <c r="BP21" s="38">
        <v>115.631</v>
      </c>
      <c r="BQ21" s="38">
        <v>117.34699999999999</v>
      </c>
      <c r="BR21" s="38">
        <v>111.94799999999999</v>
      </c>
      <c r="BS21" s="38">
        <v>167.18899999999999</v>
      </c>
      <c r="BT21" s="38">
        <v>92.926000000000002</v>
      </c>
      <c r="BU21" s="38">
        <v>130.27500000000001</v>
      </c>
      <c r="BV21" s="38">
        <v>102.315</v>
      </c>
      <c r="BW21" s="38">
        <v>125.66800000000001</v>
      </c>
      <c r="BX21" s="38">
        <v>104.425</v>
      </c>
      <c r="BY21" s="38">
        <v>89.492999999999995</v>
      </c>
      <c r="BZ21" s="38">
        <v>59.716999999999999</v>
      </c>
      <c r="CA21" s="38">
        <v>115.401</v>
      </c>
      <c r="CB21" s="38">
        <v>65.725999999999999</v>
      </c>
      <c r="CC21" s="38">
        <v>66.7</v>
      </c>
      <c r="CD21" s="38">
        <v>108.87</v>
      </c>
      <c r="CE21" s="38">
        <v>93.48</v>
      </c>
      <c r="CF21" s="38">
        <v>61.779000000000003</v>
      </c>
      <c r="CG21" s="38">
        <v>116.827</v>
      </c>
      <c r="CH21" s="38">
        <v>110.29300000000001</v>
      </c>
      <c r="CI21" s="38">
        <v>137.565</v>
      </c>
      <c r="CJ21" s="38">
        <v>91.495000000000005</v>
      </c>
      <c r="CK21" s="38">
        <v>151.185</v>
      </c>
      <c r="CL21" s="38">
        <v>122.581</v>
      </c>
      <c r="CM21" s="38">
        <v>159.41399999999999</v>
      </c>
      <c r="CN21" s="38">
        <v>95.363</v>
      </c>
      <c r="CO21" s="38">
        <v>116.22799999999999</v>
      </c>
      <c r="CP21" s="38">
        <v>72.561000000000007</v>
      </c>
      <c r="CQ21" s="38">
        <v>145.46</v>
      </c>
      <c r="CR21" s="38">
        <v>87.825000000000003</v>
      </c>
      <c r="CS21" s="38">
        <v>131.75679</v>
      </c>
      <c r="CT21" s="38">
        <v>115.27528</v>
      </c>
      <c r="CU21" s="38">
        <v>128.65262999999999</v>
      </c>
      <c r="CV21" s="38">
        <v>80.871319999999997</v>
      </c>
      <c r="CW21" s="38">
        <v>137.20301000000001</v>
      </c>
      <c r="CX21" s="38">
        <v>134.74065999999999</v>
      </c>
      <c r="CY21" s="38">
        <v>153.40905000000001</v>
      </c>
      <c r="CZ21" s="38">
        <v>118.47372</v>
      </c>
      <c r="DA21" s="38">
        <v>170.42929000000001</v>
      </c>
      <c r="DB21" s="38">
        <v>152.54449</v>
      </c>
      <c r="DC21" s="38">
        <v>157.06285</v>
      </c>
      <c r="DD21" s="38">
        <v>117.1529</v>
      </c>
      <c r="DE21" s="38">
        <v>106.92605</v>
      </c>
      <c r="DF21" s="38">
        <v>126.69405999999999</v>
      </c>
      <c r="DG21" s="38">
        <v>123.20014</v>
      </c>
      <c r="DH21" s="38">
        <v>32.75</v>
      </c>
      <c r="DI21" s="38">
        <v>59.3</v>
      </c>
      <c r="DJ21" s="38">
        <v>53.523000000000003</v>
      </c>
      <c r="DK21" s="38">
        <v>43.627000000000002</v>
      </c>
      <c r="DL21" s="38">
        <v>39.656199999999998</v>
      </c>
      <c r="DM21" s="38">
        <v>44.972099999999998</v>
      </c>
      <c r="DN21" s="38">
        <v>28.37452</v>
      </c>
      <c r="DO21" s="38">
        <v>41.764040000000001</v>
      </c>
      <c r="DP21" s="38">
        <v>31.293119999999998</v>
      </c>
      <c r="DQ21" s="38">
        <v>57.556959999999997</v>
      </c>
      <c r="DR21" s="38">
        <v>62.623759999999997</v>
      </c>
      <c r="DS21" s="38">
        <v>91.674850000000006</v>
      </c>
      <c r="DT21" s="53">
        <v>65.899389999999997</v>
      </c>
      <c r="DU21" s="53">
        <v>113.36772999999999</v>
      </c>
      <c r="DV21" s="53">
        <v>125.00596</v>
      </c>
      <c r="DW21" s="53">
        <v>110.0395</v>
      </c>
      <c r="DX21" s="53">
        <v>49.787779999999998</v>
      </c>
      <c r="DY21" s="53">
        <v>89.554820000000007</v>
      </c>
      <c r="DZ21" s="53">
        <v>84.607830000000007</v>
      </c>
      <c r="EA21" s="53">
        <v>93.090770000000006</v>
      </c>
      <c r="EB21" s="53">
        <v>72.951189999999997</v>
      </c>
      <c r="EC21" s="53">
        <v>84.759209999999996</v>
      </c>
      <c r="ED21" s="53">
        <v>74.853399999999993</v>
      </c>
      <c r="EE21" s="53">
        <v>100.21626999999999</v>
      </c>
      <c r="EF21" s="53">
        <v>86.060450000000003</v>
      </c>
      <c r="EG21" s="53">
        <v>61.340330000000002</v>
      </c>
      <c r="EH21" s="53">
        <v>56.194200000000002</v>
      </c>
      <c r="EI21" s="53">
        <v>87.207599999999999</v>
      </c>
      <c r="EJ21" s="53">
        <v>27.252120000000001</v>
      </c>
      <c r="EK21" s="53">
        <v>90.02749</v>
      </c>
      <c r="EL21" s="53">
        <v>117.86565</v>
      </c>
      <c r="EM21" s="53">
        <v>111.78373999999999</v>
      </c>
      <c r="EN21" s="53">
        <v>67.698790000000002</v>
      </c>
      <c r="EO21" s="53">
        <v>82.173749999999998</v>
      </c>
      <c r="EP21" s="53">
        <v>119.34944</v>
      </c>
      <c r="EQ21" s="53">
        <v>106.2325</v>
      </c>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row>
    <row r="22" spans="6:275" ht="20.100000000000001" customHeight="1">
      <c r="F22" s="37" t="s">
        <v>148</v>
      </c>
      <c r="G22" s="29" t="s">
        <v>141</v>
      </c>
      <c r="H22" s="38">
        <v>24.256</v>
      </c>
      <c r="I22" s="38">
        <v>35.82</v>
      </c>
      <c r="J22" s="38">
        <v>27.928000000000001</v>
      </c>
      <c r="K22" s="38">
        <v>37.972999999999999</v>
      </c>
      <c r="L22" s="38">
        <v>27.672000000000001</v>
      </c>
      <c r="M22" s="38">
        <v>30.622</v>
      </c>
      <c r="N22" s="38">
        <v>42.670999999999999</v>
      </c>
      <c r="O22" s="38">
        <v>46.244</v>
      </c>
      <c r="P22" s="38">
        <v>37.079000000000001</v>
      </c>
      <c r="Q22" s="38">
        <v>54.945</v>
      </c>
      <c r="R22" s="38">
        <v>38.494999999999997</v>
      </c>
      <c r="S22" s="38">
        <v>52.206000000000003</v>
      </c>
      <c r="T22" s="38">
        <v>46.423000000000002</v>
      </c>
      <c r="U22" s="38">
        <v>42.542000000000002</v>
      </c>
      <c r="V22" s="38">
        <v>37.234999999999999</v>
      </c>
      <c r="W22" s="38">
        <v>40.420999999999999</v>
      </c>
      <c r="X22" s="38">
        <v>42.776000000000003</v>
      </c>
      <c r="Y22" s="38">
        <v>50.475999999999999</v>
      </c>
      <c r="Z22" s="38">
        <v>43.454000000000001</v>
      </c>
      <c r="AA22" s="38">
        <v>42.436999999999998</v>
      </c>
      <c r="AB22" s="38">
        <v>55.055999999999997</v>
      </c>
      <c r="AC22" s="38">
        <v>46.689</v>
      </c>
      <c r="AD22" s="38">
        <v>48.478000000000002</v>
      </c>
      <c r="AE22" s="38">
        <v>49.503</v>
      </c>
      <c r="AF22" s="38">
        <v>48.228000000000002</v>
      </c>
      <c r="AG22" s="38">
        <v>46.76</v>
      </c>
      <c r="AH22" s="38">
        <v>43.156999999999996</v>
      </c>
      <c r="AI22" s="38">
        <v>47.938000000000002</v>
      </c>
      <c r="AJ22" s="38">
        <v>41.311</v>
      </c>
      <c r="AK22" s="38">
        <v>44.191000000000003</v>
      </c>
      <c r="AL22" s="38">
        <v>43.859000000000002</v>
      </c>
      <c r="AM22" s="38">
        <v>56.651000000000003</v>
      </c>
      <c r="AN22" s="38">
        <v>33.863</v>
      </c>
      <c r="AO22" s="38">
        <v>42.204999999999998</v>
      </c>
      <c r="AP22" s="38">
        <v>46.585000000000001</v>
      </c>
      <c r="AQ22" s="38">
        <v>47.707999999999998</v>
      </c>
      <c r="AR22" s="38">
        <v>55.69</v>
      </c>
      <c r="AS22" s="38">
        <v>51.320999999999998</v>
      </c>
      <c r="AT22" s="38">
        <v>66.623000000000005</v>
      </c>
      <c r="AU22" s="38">
        <v>81.081000000000003</v>
      </c>
      <c r="AV22" s="38">
        <v>47.521000000000001</v>
      </c>
      <c r="AW22" s="38">
        <v>62.476999999999997</v>
      </c>
      <c r="AX22" s="38">
        <v>46.28</v>
      </c>
      <c r="AY22" s="38">
        <v>62.26</v>
      </c>
      <c r="AZ22" s="38">
        <v>44.273000000000003</v>
      </c>
      <c r="BA22" s="38">
        <v>45.933</v>
      </c>
      <c r="BB22" s="38">
        <v>57.031999999999996</v>
      </c>
      <c r="BC22" s="38">
        <v>59.686999999999998</v>
      </c>
      <c r="BD22" s="38">
        <v>59.067</v>
      </c>
      <c r="BE22" s="38">
        <v>60.552</v>
      </c>
      <c r="BF22" s="38">
        <v>66.819000000000003</v>
      </c>
      <c r="BG22" s="38">
        <v>76.144000000000005</v>
      </c>
      <c r="BH22" s="38">
        <v>68.632000000000005</v>
      </c>
      <c r="BI22" s="38">
        <v>57.619</v>
      </c>
      <c r="BJ22" s="38">
        <v>73.992999999999995</v>
      </c>
      <c r="BK22" s="38">
        <v>67.216999999999999</v>
      </c>
      <c r="BL22" s="38">
        <v>42.527999999999999</v>
      </c>
      <c r="BM22" s="38">
        <v>47.225000000000001</v>
      </c>
      <c r="BN22" s="38">
        <v>73.995999999999995</v>
      </c>
      <c r="BO22" s="38">
        <v>47.137</v>
      </c>
      <c r="BP22" s="38">
        <v>63.045999999999999</v>
      </c>
      <c r="BQ22" s="38">
        <v>58.737000000000002</v>
      </c>
      <c r="BR22" s="38">
        <v>57.491</v>
      </c>
      <c r="BS22" s="38">
        <v>66.167000000000002</v>
      </c>
      <c r="BT22" s="38">
        <v>55.597000000000001</v>
      </c>
      <c r="BU22" s="38">
        <v>65.069999999999993</v>
      </c>
      <c r="BV22" s="38">
        <v>43.048999999999999</v>
      </c>
      <c r="BW22" s="38">
        <v>54.677</v>
      </c>
      <c r="BX22" s="38">
        <v>61.601999999999997</v>
      </c>
      <c r="BY22" s="38">
        <v>55.970999999999997</v>
      </c>
      <c r="BZ22" s="38">
        <v>56.813000000000002</v>
      </c>
      <c r="CA22" s="38">
        <v>47.372</v>
      </c>
      <c r="CB22" s="38">
        <v>32.511000000000003</v>
      </c>
      <c r="CC22" s="38">
        <v>56.307000000000002</v>
      </c>
      <c r="CD22" s="38">
        <v>71.631</v>
      </c>
      <c r="CE22" s="38">
        <v>57.055</v>
      </c>
      <c r="CF22" s="38">
        <v>61.862000000000002</v>
      </c>
      <c r="CG22" s="38">
        <v>70.144000000000005</v>
      </c>
      <c r="CH22" s="38">
        <v>59.863</v>
      </c>
      <c r="CI22" s="38">
        <v>54.585999999999999</v>
      </c>
      <c r="CJ22" s="38">
        <v>36.776000000000003</v>
      </c>
      <c r="CK22" s="38">
        <v>34.590000000000003</v>
      </c>
      <c r="CL22" s="38">
        <v>41.401000000000003</v>
      </c>
      <c r="CM22" s="38">
        <v>49.779000000000003</v>
      </c>
      <c r="CN22" s="38">
        <v>63.972000000000001</v>
      </c>
      <c r="CO22" s="38">
        <v>57.643999999999998</v>
      </c>
      <c r="CP22" s="38">
        <v>69.989000000000004</v>
      </c>
      <c r="CQ22" s="38">
        <v>58.402000000000001</v>
      </c>
      <c r="CR22" s="38">
        <v>41.908999999999999</v>
      </c>
      <c r="CS22" s="38">
        <v>47.121560000000002</v>
      </c>
      <c r="CT22" s="38">
        <v>62.944339999999997</v>
      </c>
      <c r="CU22" s="38">
        <v>48.551519999999996</v>
      </c>
      <c r="CV22" s="38">
        <v>52.579459999999997</v>
      </c>
      <c r="CW22" s="38">
        <v>56.799700000000001</v>
      </c>
      <c r="CX22" s="38">
        <v>53.099910000000001</v>
      </c>
      <c r="CY22" s="38">
        <v>53.733139999999999</v>
      </c>
      <c r="CZ22" s="38">
        <v>56.266159999999999</v>
      </c>
      <c r="DA22" s="38">
        <v>50.517829999999996</v>
      </c>
      <c r="DB22" s="38">
        <v>63.198039999999999</v>
      </c>
      <c r="DC22" s="38">
        <v>60.953099999999999</v>
      </c>
      <c r="DD22" s="38">
        <v>54.606340000000003</v>
      </c>
      <c r="DE22" s="38">
        <v>63.436480000000003</v>
      </c>
      <c r="DF22" s="38">
        <v>59.062640000000002</v>
      </c>
      <c r="DG22" s="38">
        <v>54.2746</v>
      </c>
      <c r="DH22" s="38">
        <v>59.370660000000001</v>
      </c>
      <c r="DI22" s="38">
        <v>68.312529999999995</v>
      </c>
      <c r="DJ22" s="38">
        <v>60.269939999999998</v>
      </c>
      <c r="DK22" s="38">
        <v>54.011209999999998</v>
      </c>
      <c r="DL22" s="38">
        <v>73.056240000000003</v>
      </c>
      <c r="DM22" s="38">
        <v>55.50094</v>
      </c>
      <c r="DN22" s="38">
        <v>47.278829999999999</v>
      </c>
      <c r="DO22" s="38">
        <v>42.93956</v>
      </c>
      <c r="DP22" s="38">
        <v>39.901670000000003</v>
      </c>
      <c r="DQ22" s="38">
        <v>39.444980000000001</v>
      </c>
      <c r="DR22" s="38">
        <v>48.958190000000002</v>
      </c>
      <c r="DS22" s="38">
        <v>63.837829999999997</v>
      </c>
      <c r="DT22" s="53">
        <v>42.831270000000004</v>
      </c>
      <c r="DU22" s="53">
        <v>28.810359999999999</v>
      </c>
      <c r="DV22" s="53">
        <v>13.12204</v>
      </c>
      <c r="DW22" s="53">
        <v>32.659439999999996</v>
      </c>
      <c r="DX22" s="53">
        <v>33.610379999999999</v>
      </c>
      <c r="DY22" s="53">
        <v>26.720130000000001</v>
      </c>
      <c r="DZ22" s="53">
        <v>46.64452</v>
      </c>
      <c r="EA22" s="53">
        <v>31.51708</v>
      </c>
      <c r="EB22" s="53">
        <v>25.81784</v>
      </c>
      <c r="EC22" s="53">
        <v>31.62528</v>
      </c>
      <c r="ED22" s="53">
        <v>33.543939999999999</v>
      </c>
      <c r="EE22" s="53">
        <v>28.302140000000001</v>
      </c>
      <c r="EF22" s="53">
        <v>22.8809</v>
      </c>
      <c r="EG22" s="53">
        <v>36.809660000000001</v>
      </c>
      <c r="EH22" s="53">
        <v>56.75224</v>
      </c>
      <c r="EI22" s="53">
        <v>21.55742</v>
      </c>
      <c r="EJ22" s="53">
        <v>31.948219999999999</v>
      </c>
      <c r="EK22" s="53">
        <v>30.977879999999999</v>
      </c>
      <c r="EL22" s="53">
        <v>31.106400000000001</v>
      </c>
      <c r="EM22" s="53">
        <v>34.860509999999998</v>
      </c>
      <c r="EN22" s="53">
        <v>36.260129999999997</v>
      </c>
      <c r="EO22" s="53">
        <v>49.929169999999999</v>
      </c>
      <c r="EP22" s="53">
        <v>46.715899999999998</v>
      </c>
      <c r="EQ22" s="53">
        <v>28.246639999999999</v>
      </c>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row>
    <row r="23" spans="6:275" ht="20.100000000000001" customHeight="1">
      <c r="F23" s="37" t="s">
        <v>161</v>
      </c>
      <c r="G23" s="29" t="s">
        <v>141</v>
      </c>
      <c r="H23" s="38">
        <v>53</v>
      </c>
      <c r="I23" s="38">
        <v>42.363</v>
      </c>
      <c r="J23" s="38">
        <v>41.003999999999998</v>
      </c>
      <c r="K23" s="38">
        <v>55.051000000000002</v>
      </c>
      <c r="L23" s="38">
        <v>27.245000000000001</v>
      </c>
      <c r="M23" s="38">
        <v>41.945999999999998</v>
      </c>
      <c r="N23" s="38">
        <v>73.135000000000005</v>
      </c>
      <c r="O23" s="38">
        <v>46.177999999999997</v>
      </c>
      <c r="P23" s="38">
        <v>42.463999999999999</v>
      </c>
      <c r="Q23" s="38">
        <v>59.411000000000001</v>
      </c>
      <c r="R23" s="38">
        <v>57.005000000000003</v>
      </c>
      <c r="S23" s="38">
        <v>74.554000000000002</v>
      </c>
      <c r="T23" s="38">
        <v>53.508000000000003</v>
      </c>
      <c r="U23" s="38">
        <v>43.889000000000003</v>
      </c>
      <c r="V23" s="38">
        <v>56.564999999999998</v>
      </c>
      <c r="W23" s="38">
        <v>50.412999999999997</v>
      </c>
      <c r="X23" s="38">
        <v>49.703000000000003</v>
      </c>
      <c r="Y23" s="38">
        <v>39.002000000000002</v>
      </c>
      <c r="Z23" s="38">
        <v>58.000999999999998</v>
      </c>
      <c r="AA23" s="38">
        <v>32.46</v>
      </c>
      <c r="AB23" s="38">
        <v>49.683999999999997</v>
      </c>
      <c r="AC23" s="38">
        <v>28.097999999999999</v>
      </c>
      <c r="AD23" s="38">
        <v>42.189</v>
      </c>
      <c r="AE23" s="38">
        <v>47.198</v>
      </c>
      <c r="AF23" s="38">
        <v>34.71</v>
      </c>
      <c r="AG23" s="38">
        <v>44.506</v>
      </c>
      <c r="AH23" s="38">
        <v>38.509</v>
      </c>
      <c r="AI23" s="38">
        <v>50.5</v>
      </c>
      <c r="AJ23" s="38">
        <v>28.507999999999999</v>
      </c>
      <c r="AK23" s="38">
        <v>46.002000000000002</v>
      </c>
      <c r="AL23" s="38">
        <v>53.002000000000002</v>
      </c>
      <c r="AM23" s="38">
        <v>44</v>
      </c>
      <c r="AN23" s="38">
        <v>35.5</v>
      </c>
      <c r="AO23" s="38">
        <v>34.005000000000003</v>
      </c>
      <c r="AP23" s="38">
        <v>34.243000000000002</v>
      </c>
      <c r="AQ23" s="38">
        <v>33.417999999999999</v>
      </c>
      <c r="AR23" s="38">
        <v>31.280999999999999</v>
      </c>
      <c r="AS23" s="38">
        <v>41.228999999999999</v>
      </c>
      <c r="AT23" s="38">
        <v>32.107999999999997</v>
      </c>
      <c r="AU23" s="38">
        <v>35.488999999999997</v>
      </c>
      <c r="AV23" s="38">
        <v>34.220999999999997</v>
      </c>
      <c r="AW23" s="38">
        <v>32.933999999999997</v>
      </c>
      <c r="AX23" s="38">
        <v>9.1110000000000007</v>
      </c>
      <c r="AY23" s="38">
        <v>32.963999999999999</v>
      </c>
      <c r="AZ23" s="38">
        <v>36.985999999999997</v>
      </c>
      <c r="BA23" s="38">
        <v>39.6</v>
      </c>
      <c r="BB23" s="38">
        <v>31.687999999999999</v>
      </c>
      <c r="BC23" s="38">
        <v>40.027999999999999</v>
      </c>
      <c r="BD23" s="38">
        <v>52.1</v>
      </c>
      <c r="BE23" s="38">
        <v>28.782</v>
      </c>
      <c r="BF23" s="38">
        <v>34.4</v>
      </c>
      <c r="BG23" s="38">
        <v>36.479999999999997</v>
      </c>
      <c r="BH23" s="38">
        <v>34.6</v>
      </c>
      <c r="BI23" s="38">
        <v>44.695999999999998</v>
      </c>
      <c r="BJ23" s="38">
        <v>26.6</v>
      </c>
      <c r="BK23" s="38">
        <v>28</v>
      </c>
      <c r="BL23" s="38">
        <v>31.585000000000001</v>
      </c>
      <c r="BM23" s="38">
        <v>27</v>
      </c>
      <c r="BN23" s="38">
        <v>40.738</v>
      </c>
      <c r="BO23" s="38">
        <v>51.3</v>
      </c>
      <c r="BP23" s="38">
        <v>36.084000000000003</v>
      </c>
      <c r="BQ23" s="38">
        <v>35.86</v>
      </c>
      <c r="BR23" s="38">
        <v>37.610999999999997</v>
      </c>
      <c r="BS23" s="38">
        <v>55</v>
      </c>
      <c r="BT23" s="38">
        <v>28</v>
      </c>
      <c r="BU23" s="38">
        <v>19.501999999999999</v>
      </c>
      <c r="BV23" s="38">
        <v>36.563000000000002</v>
      </c>
      <c r="BW23" s="38">
        <v>36.090000000000003</v>
      </c>
      <c r="BX23" s="38">
        <v>21</v>
      </c>
      <c r="BY23" s="38">
        <v>17.995000000000001</v>
      </c>
      <c r="BZ23" s="38">
        <v>45.7</v>
      </c>
      <c r="CA23" s="38">
        <v>44.496000000000002</v>
      </c>
      <c r="CB23" s="38">
        <v>27.2</v>
      </c>
      <c r="CC23" s="38">
        <v>51.253999999999998</v>
      </c>
      <c r="CD23" s="38">
        <v>26</v>
      </c>
      <c r="CE23" s="38">
        <v>44.7</v>
      </c>
      <c r="CF23" s="38">
        <v>29.414999999999999</v>
      </c>
      <c r="CG23" s="38">
        <v>47</v>
      </c>
      <c r="CH23" s="38">
        <v>25</v>
      </c>
      <c r="CI23" s="38">
        <v>42.036999999999999</v>
      </c>
      <c r="CJ23" s="38">
        <v>34</v>
      </c>
      <c r="CK23" s="38">
        <v>49.662999999999997</v>
      </c>
      <c r="CL23" s="38">
        <v>23.952000000000002</v>
      </c>
      <c r="CM23" s="38">
        <v>37</v>
      </c>
      <c r="CN23" s="38">
        <v>20</v>
      </c>
      <c r="CO23" s="38">
        <v>12</v>
      </c>
      <c r="CP23" s="38">
        <v>38.950000000000003</v>
      </c>
      <c r="CQ23" s="38">
        <v>28.5</v>
      </c>
      <c r="CR23" s="38">
        <v>45.88</v>
      </c>
      <c r="CS23" s="38">
        <v>45.5</v>
      </c>
      <c r="CT23" s="38">
        <v>22</v>
      </c>
      <c r="CU23" s="38">
        <v>45</v>
      </c>
      <c r="CV23" s="38">
        <v>24.753</v>
      </c>
      <c r="CW23" s="38">
        <v>41</v>
      </c>
      <c r="CX23" s="38">
        <v>28.05</v>
      </c>
      <c r="CY23" s="38">
        <v>45</v>
      </c>
      <c r="CZ23" s="38">
        <v>33</v>
      </c>
      <c r="DA23" s="38">
        <v>37</v>
      </c>
      <c r="DB23" s="38">
        <v>0</v>
      </c>
      <c r="DC23" s="38">
        <v>38.63411</v>
      </c>
      <c r="DD23" s="38">
        <v>22.167660000000001</v>
      </c>
      <c r="DE23" s="38">
        <v>47.956609999999998</v>
      </c>
      <c r="DF23" s="38">
        <v>48.931089999999998</v>
      </c>
      <c r="DG23" s="38">
        <v>45.873049999999999</v>
      </c>
      <c r="DH23" s="38">
        <v>29.93186</v>
      </c>
      <c r="DI23" s="38">
        <v>40.864609999999999</v>
      </c>
      <c r="DJ23" s="38">
        <v>41.469160000000002</v>
      </c>
      <c r="DK23" s="38">
        <v>40.550449999999998</v>
      </c>
      <c r="DL23" s="38">
        <v>36.459850000000003</v>
      </c>
      <c r="DM23" s="38">
        <v>26.732690000000002</v>
      </c>
      <c r="DN23" s="38">
        <v>39.086280000000002</v>
      </c>
      <c r="DO23" s="38">
        <v>24.582059999999998</v>
      </c>
      <c r="DP23" s="38">
        <v>29.5</v>
      </c>
      <c r="DQ23" s="38">
        <v>17.22993</v>
      </c>
      <c r="DR23" s="38">
        <v>29.692219999999999</v>
      </c>
      <c r="DS23" s="38">
        <v>33</v>
      </c>
      <c r="DT23" s="53">
        <v>20.19163</v>
      </c>
      <c r="DU23" s="53">
        <v>39.7423</v>
      </c>
      <c r="DV23" s="53">
        <v>38.975459999999998</v>
      </c>
      <c r="DW23" s="53">
        <v>20</v>
      </c>
      <c r="DX23" s="53">
        <v>47.4</v>
      </c>
      <c r="DY23" s="53">
        <v>34.380159999999997</v>
      </c>
      <c r="DZ23" s="53">
        <v>47.526240000000001</v>
      </c>
      <c r="EA23" s="53">
        <v>29.084320000000002</v>
      </c>
      <c r="EB23" s="53">
        <v>57.249760000000002</v>
      </c>
      <c r="EC23" s="53">
        <v>34.709989999999998</v>
      </c>
      <c r="ED23" s="53">
        <v>46.788939999999997</v>
      </c>
      <c r="EE23" s="53">
        <v>43.814450000000001</v>
      </c>
      <c r="EF23" s="53">
        <v>30.831910000000001</v>
      </c>
      <c r="EG23" s="53">
        <v>35.907029999999999</v>
      </c>
      <c r="EH23" s="53">
        <v>39.096780000000003</v>
      </c>
      <c r="EI23" s="53">
        <v>42.173160000000003</v>
      </c>
      <c r="EJ23" s="53">
        <v>18</v>
      </c>
      <c r="EK23" s="53">
        <v>20</v>
      </c>
      <c r="EL23" s="53">
        <v>40</v>
      </c>
      <c r="EM23" s="53">
        <v>42</v>
      </c>
      <c r="EN23" s="53">
        <v>20</v>
      </c>
      <c r="EO23" s="53">
        <v>46.688479999999998</v>
      </c>
      <c r="EP23" s="53">
        <v>14.981730000000001</v>
      </c>
      <c r="EQ23" s="53">
        <v>30.057490000000001</v>
      </c>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row>
    <row r="24" spans="6:275" ht="20.100000000000001" customHeight="1">
      <c r="F24" s="37" t="s">
        <v>493</v>
      </c>
      <c r="G24" s="29" t="s">
        <v>141</v>
      </c>
      <c r="H24" s="38">
        <v>97.302038556360003</v>
      </c>
      <c r="I24" s="38">
        <v>96.960552880829994</v>
      </c>
      <c r="J24" s="38">
        <v>92.156606683320007</v>
      </c>
      <c r="K24" s="38">
        <v>111.9093026697</v>
      </c>
      <c r="L24" s="38">
        <v>70.1763941464</v>
      </c>
      <c r="M24" s="38">
        <v>105.45742747173</v>
      </c>
      <c r="N24" s="38">
        <v>135.31325056793</v>
      </c>
      <c r="O24" s="38">
        <v>114.22107304786</v>
      </c>
      <c r="P24" s="38">
        <v>113.96844582412</v>
      </c>
      <c r="Q24" s="38">
        <v>140.92093523497999</v>
      </c>
      <c r="R24" s="38">
        <v>120.81327852822</v>
      </c>
      <c r="S24" s="38">
        <v>165.89857628829</v>
      </c>
      <c r="T24" s="38">
        <v>123.8825312431</v>
      </c>
      <c r="U24" s="38">
        <v>126.69019753121999</v>
      </c>
      <c r="V24" s="38">
        <v>116.42263825844999</v>
      </c>
      <c r="W24" s="38">
        <v>128.57814286451</v>
      </c>
      <c r="X24" s="38">
        <v>115.67627694487</v>
      </c>
      <c r="Y24" s="38">
        <v>121.94687511228</v>
      </c>
      <c r="Z24" s="38">
        <v>117.82660276638001</v>
      </c>
      <c r="AA24" s="38">
        <v>109.40927667843999</v>
      </c>
      <c r="AB24" s="38">
        <v>124.89761368372</v>
      </c>
      <c r="AC24" s="38">
        <v>114.40648741497</v>
      </c>
      <c r="AD24" s="38">
        <v>114.51867804805001</v>
      </c>
      <c r="AE24" s="38">
        <v>124.7858730255</v>
      </c>
      <c r="AF24" s="38">
        <v>113.2440052955</v>
      </c>
      <c r="AG24" s="38">
        <v>124.72176769735999</v>
      </c>
      <c r="AH24" s="38">
        <v>122.43030359445</v>
      </c>
      <c r="AI24" s="38">
        <v>127.14806048622</v>
      </c>
      <c r="AJ24" s="38">
        <v>103.20735862956001</v>
      </c>
      <c r="AK24" s="38">
        <v>130.22985101596001</v>
      </c>
      <c r="AL24" s="38">
        <v>129.05771000536001</v>
      </c>
      <c r="AM24" s="38">
        <v>154.74815040854</v>
      </c>
      <c r="AN24" s="38">
        <v>121.80605928</v>
      </c>
      <c r="AO24" s="38">
        <v>153.66288852540001</v>
      </c>
      <c r="AP24" s="38">
        <v>148.981388115155</v>
      </c>
      <c r="AQ24" s="38">
        <v>153.89857232597399</v>
      </c>
      <c r="AR24" s="38">
        <v>150.83316636641399</v>
      </c>
      <c r="AS24" s="38">
        <v>166.40627371341299</v>
      </c>
      <c r="AT24" s="38">
        <v>164.086513122978</v>
      </c>
      <c r="AU24" s="38">
        <v>214.97265315717999</v>
      </c>
      <c r="AV24" s="38">
        <v>154.82818926045999</v>
      </c>
      <c r="AW24" s="38">
        <v>192.65271194312501</v>
      </c>
      <c r="AX24" s="38">
        <v>127.033109710918</v>
      </c>
      <c r="AY24" s="38">
        <v>181.84365173550401</v>
      </c>
      <c r="AZ24" s="38">
        <v>153.23883550178101</v>
      </c>
      <c r="BA24" s="38">
        <v>210.14142948849999</v>
      </c>
      <c r="BB24" s="38">
        <v>172.14736556672099</v>
      </c>
      <c r="BC24" s="38">
        <v>181.03132345662399</v>
      </c>
      <c r="BD24" s="38">
        <v>188.09317961113999</v>
      </c>
      <c r="BE24" s="38">
        <v>189.37247943394601</v>
      </c>
      <c r="BF24" s="38">
        <v>168.822374929125</v>
      </c>
      <c r="BG24" s="38">
        <v>205.06199992729501</v>
      </c>
      <c r="BH24" s="38">
        <v>184.49143140267299</v>
      </c>
      <c r="BI24" s="38">
        <v>177.06724768015599</v>
      </c>
      <c r="BJ24" s="38">
        <v>169.73585362598499</v>
      </c>
      <c r="BK24" s="38">
        <v>191.98214549667199</v>
      </c>
      <c r="BL24" s="38">
        <v>146.08662910572801</v>
      </c>
      <c r="BM24" s="38">
        <v>180.240522785184</v>
      </c>
      <c r="BN24" s="38">
        <v>198.04355992572201</v>
      </c>
      <c r="BO24" s="38">
        <v>191.00399998276001</v>
      </c>
      <c r="BP24" s="38">
        <v>199.50225625066801</v>
      </c>
      <c r="BQ24" s="38">
        <v>193.67813255982</v>
      </c>
      <c r="BR24" s="38">
        <v>178.86390732770599</v>
      </c>
      <c r="BS24" s="38">
        <v>243.158230070017</v>
      </c>
      <c r="BT24" s="38">
        <v>154.30464051689401</v>
      </c>
      <c r="BU24" s="38">
        <v>179.52513149999999</v>
      </c>
      <c r="BV24" s="38">
        <v>155.24739362956501</v>
      </c>
      <c r="BW24" s="38">
        <v>180.11335431184</v>
      </c>
      <c r="BX24" s="38">
        <v>156.95866931582501</v>
      </c>
      <c r="BY24" s="38">
        <v>142.45545111663199</v>
      </c>
      <c r="BZ24" s="38">
        <v>151.72159663173301</v>
      </c>
      <c r="CA24" s="38">
        <v>169.25992107684701</v>
      </c>
      <c r="CB24" s="38">
        <v>109.150138980162</v>
      </c>
      <c r="CC24" s="38">
        <v>157.48106123380001</v>
      </c>
      <c r="CD24" s="38">
        <v>173.61072626894</v>
      </c>
      <c r="CE24" s="38">
        <v>163.43625743600001</v>
      </c>
      <c r="CF24" s="38">
        <v>125.878272806346</v>
      </c>
      <c r="CG24" s="38">
        <v>181.59458994988299</v>
      </c>
      <c r="CH24" s="38">
        <v>154.15246815595401</v>
      </c>
      <c r="CI24" s="38">
        <v>184.498902110724</v>
      </c>
      <c r="CJ24" s="38">
        <v>134.094488179357</v>
      </c>
      <c r="CK24" s="38">
        <v>184.78841350247899</v>
      </c>
      <c r="CL24" s="38">
        <v>149.628243876038</v>
      </c>
      <c r="CM24" s="38">
        <v>191.999667780295</v>
      </c>
      <c r="CN24" s="38">
        <v>158.16639433779801</v>
      </c>
      <c r="CO24" s="38">
        <v>176.67142965717099</v>
      </c>
      <c r="CP24" s="38">
        <v>167.70798928338701</v>
      </c>
      <c r="CQ24" s="38">
        <v>193.02571583704301</v>
      </c>
      <c r="CR24" s="38">
        <v>155.06460053828499</v>
      </c>
      <c r="CS24" s="38">
        <v>187.34502851249999</v>
      </c>
      <c r="CT24" s="38">
        <v>164.63053410041101</v>
      </c>
      <c r="CU24" s="38">
        <v>180.934378235069</v>
      </c>
      <c r="CV24" s="38">
        <v>137.28893672171699</v>
      </c>
      <c r="CW24" s="38">
        <v>195.38896882469999</v>
      </c>
      <c r="CX24" s="38">
        <v>180.61079005137501</v>
      </c>
      <c r="CY24" s="38">
        <v>213.52958667025601</v>
      </c>
      <c r="CZ24" s="38">
        <v>176.02519975546201</v>
      </c>
      <c r="DA24" s="38">
        <v>191.71492239573399</v>
      </c>
      <c r="DB24" s="38">
        <v>169.29812399224801</v>
      </c>
      <c r="DC24" s="38">
        <v>219.67411458154601</v>
      </c>
      <c r="DD24" s="38">
        <v>168.43334919311599</v>
      </c>
      <c r="DE24" s="38">
        <v>196.74631583938299</v>
      </c>
      <c r="DF24" s="38">
        <v>216.52094948955201</v>
      </c>
      <c r="DG24" s="38">
        <v>199.93667163555301</v>
      </c>
      <c r="DH24" s="38">
        <v>123.11947170000001</v>
      </c>
      <c r="DI24" s="38">
        <v>173.12781695000001</v>
      </c>
      <c r="DJ24" s="38">
        <v>153.6707542</v>
      </c>
      <c r="DK24" s="38">
        <v>143.736379385661</v>
      </c>
      <c r="DL24" s="38">
        <v>153.71621438403801</v>
      </c>
      <c r="DM24" s="38">
        <v>128.37203212635899</v>
      </c>
      <c r="DN24" s="38">
        <v>124.536571900388</v>
      </c>
      <c r="DO24" s="38">
        <v>113.00927649093801</v>
      </c>
      <c r="DP24" s="38">
        <v>110.328240961557</v>
      </c>
      <c r="DQ24" s="38">
        <v>107.35806764001001</v>
      </c>
      <c r="DR24" s="38">
        <v>132.401129790141</v>
      </c>
      <c r="DS24" s="38">
        <v>177.590292337878</v>
      </c>
      <c r="DT24" s="53">
        <v>114.890821789028</v>
      </c>
      <c r="DU24" s="53">
        <v>150.44307505968999</v>
      </c>
      <c r="DV24" s="53">
        <v>142.12251786761101</v>
      </c>
      <c r="DW24" s="53">
        <v>142.160185290562</v>
      </c>
      <c r="DX24" s="53">
        <v>114.26786454229899</v>
      </c>
      <c r="DY24" s="53">
        <v>119.615020913628</v>
      </c>
      <c r="DZ24" s="53">
        <v>142.847645643568</v>
      </c>
      <c r="EA24" s="53">
        <v>139.07919526658301</v>
      </c>
      <c r="EB24" s="53">
        <v>141.718948447732</v>
      </c>
      <c r="EC24" s="53">
        <v>128.46389155405899</v>
      </c>
      <c r="ED24" s="53">
        <v>124.73915462396501</v>
      </c>
      <c r="EE24" s="53">
        <v>137.78923330903501</v>
      </c>
      <c r="EF24" s="53">
        <v>130.01773607766</v>
      </c>
      <c r="EG24" s="53">
        <v>109.87061627366199</v>
      </c>
      <c r="EH24" s="53">
        <v>134.40234108825101</v>
      </c>
      <c r="EI24" s="53">
        <v>119.578716125206</v>
      </c>
      <c r="EJ24" s="53">
        <v>72.674280008806704</v>
      </c>
      <c r="EK24" s="53">
        <v>108.038601517591</v>
      </c>
      <c r="EL24" s="53">
        <v>130.65728960315499</v>
      </c>
      <c r="EM24" s="53">
        <v>161.691207594926</v>
      </c>
      <c r="EN24" s="53">
        <v>108.05576035388199</v>
      </c>
      <c r="EO24" s="53">
        <v>142.64771562686099</v>
      </c>
      <c r="EP24" s="53" t="s">
        <v>156</v>
      </c>
      <c r="EQ24" s="53" t="s">
        <v>156</v>
      </c>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row>
    <row r="25" spans="6:275" ht="20.100000000000001" customHeight="1">
      <c r="F25" s="28" t="s">
        <v>163</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row>
    <row r="26" spans="6:275" ht="20.100000000000001" customHeight="1">
      <c r="F26" s="37" t="s">
        <v>164</v>
      </c>
      <c r="G26" s="29" t="s">
        <v>141</v>
      </c>
      <c r="H26" s="38" t="s">
        <v>156</v>
      </c>
      <c r="I26" s="38" t="s">
        <v>156</v>
      </c>
      <c r="J26" s="38" t="s">
        <v>156</v>
      </c>
      <c r="K26" s="38" t="s">
        <v>156</v>
      </c>
      <c r="L26" s="38" t="s">
        <v>156</v>
      </c>
      <c r="M26" s="38" t="s">
        <v>156</v>
      </c>
      <c r="N26" s="38" t="s">
        <v>156</v>
      </c>
      <c r="O26" s="38" t="s">
        <v>156</v>
      </c>
      <c r="P26" s="38" t="s">
        <v>156</v>
      </c>
      <c r="Q26" s="38" t="s">
        <v>156</v>
      </c>
      <c r="R26" s="38" t="s">
        <v>156</v>
      </c>
      <c r="S26" s="38" t="s">
        <v>156</v>
      </c>
      <c r="T26" s="38" t="s">
        <v>156</v>
      </c>
      <c r="U26" s="38" t="s">
        <v>156</v>
      </c>
      <c r="V26" s="38" t="s">
        <v>156</v>
      </c>
      <c r="W26" s="38" t="s">
        <v>156</v>
      </c>
      <c r="X26" s="38" t="s">
        <v>156</v>
      </c>
      <c r="Y26" s="38" t="s">
        <v>156</v>
      </c>
      <c r="Z26" s="38" t="s">
        <v>156</v>
      </c>
      <c r="AA26" s="38" t="s">
        <v>156</v>
      </c>
      <c r="AB26" s="38" t="s">
        <v>156</v>
      </c>
      <c r="AC26" s="38" t="s">
        <v>156</v>
      </c>
      <c r="AD26" s="38" t="s">
        <v>156</v>
      </c>
      <c r="AE26" s="38" t="s">
        <v>156</v>
      </c>
      <c r="AF26" s="38" t="s">
        <v>156</v>
      </c>
      <c r="AG26" s="38" t="s">
        <v>156</v>
      </c>
      <c r="AH26" s="38" t="s">
        <v>156</v>
      </c>
      <c r="AI26" s="38" t="s">
        <v>156</v>
      </c>
      <c r="AJ26" s="38" t="s">
        <v>156</v>
      </c>
      <c r="AK26" s="38" t="s">
        <v>156</v>
      </c>
      <c r="AL26" s="38" t="s">
        <v>156</v>
      </c>
      <c r="AM26" s="38" t="s">
        <v>156</v>
      </c>
      <c r="AN26" s="38" t="s">
        <v>156</v>
      </c>
      <c r="AO26" s="38" t="s">
        <v>156</v>
      </c>
      <c r="AP26" s="38" t="s">
        <v>156</v>
      </c>
      <c r="AQ26" s="38" t="s">
        <v>156</v>
      </c>
      <c r="AR26" s="38" t="s">
        <v>156</v>
      </c>
      <c r="AS26" s="38" t="s">
        <v>156</v>
      </c>
      <c r="AT26" s="38" t="s">
        <v>156</v>
      </c>
      <c r="AU26" s="38" t="s">
        <v>156</v>
      </c>
      <c r="AV26" s="38" t="s">
        <v>156</v>
      </c>
      <c r="AW26" s="38" t="s">
        <v>156</v>
      </c>
      <c r="AX26" s="38" t="s">
        <v>156</v>
      </c>
      <c r="AY26" s="38" t="s">
        <v>156</v>
      </c>
      <c r="AZ26" s="38" t="s">
        <v>156</v>
      </c>
      <c r="BA26" s="38" t="s">
        <v>156</v>
      </c>
      <c r="BB26" s="38" t="s">
        <v>156</v>
      </c>
      <c r="BC26" s="38" t="s">
        <v>156</v>
      </c>
      <c r="BD26" s="38" t="s">
        <v>156</v>
      </c>
      <c r="BE26" s="38" t="s">
        <v>156</v>
      </c>
      <c r="BF26" s="38" t="s">
        <v>156</v>
      </c>
      <c r="BG26" s="38" t="s">
        <v>156</v>
      </c>
      <c r="BH26" s="38" t="s">
        <v>156</v>
      </c>
      <c r="BI26" s="38" t="s">
        <v>156</v>
      </c>
      <c r="BJ26" s="38" t="s">
        <v>156</v>
      </c>
      <c r="BK26" s="38" t="s">
        <v>156</v>
      </c>
      <c r="BL26" s="38" t="s">
        <v>156</v>
      </c>
      <c r="BM26" s="38" t="s">
        <v>156</v>
      </c>
      <c r="BN26" s="38" t="s">
        <v>156</v>
      </c>
      <c r="BO26" s="38" t="s">
        <v>156</v>
      </c>
      <c r="BP26" s="38" t="s">
        <v>156</v>
      </c>
      <c r="BQ26" s="38" t="s">
        <v>156</v>
      </c>
      <c r="BR26" s="38" t="s">
        <v>156</v>
      </c>
      <c r="BS26" s="38" t="s">
        <v>156</v>
      </c>
      <c r="BT26" s="38" t="s">
        <v>156</v>
      </c>
      <c r="BU26" s="38" t="s">
        <v>156</v>
      </c>
      <c r="BV26" s="38" t="s">
        <v>156</v>
      </c>
      <c r="BW26" s="38" t="s">
        <v>156</v>
      </c>
      <c r="BX26" s="38" t="s">
        <v>156</v>
      </c>
      <c r="BY26" s="38" t="s">
        <v>156</v>
      </c>
      <c r="BZ26" s="38" t="s">
        <v>156</v>
      </c>
      <c r="CA26" s="38" t="s">
        <v>156</v>
      </c>
      <c r="CB26" s="38" t="s">
        <v>156</v>
      </c>
      <c r="CC26" s="38" t="s">
        <v>156</v>
      </c>
      <c r="CD26" s="38" t="s">
        <v>156</v>
      </c>
      <c r="CE26" s="38" t="s">
        <v>156</v>
      </c>
      <c r="CF26" s="38" t="s">
        <v>156</v>
      </c>
      <c r="CG26" s="38" t="s">
        <v>156</v>
      </c>
      <c r="CH26" s="38" t="s">
        <v>156</v>
      </c>
      <c r="CI26" s="38" t="s">
        <v>156</v>
      </c>
      <c r="CJ26" s="38">
        <v>77.483000000000004</v>
      </c>
      <c r="CK26" s="38">
        <v>94.692999999999998</v>
      </c>
      <c r="CL26" s="38">
        <v>101.34699999999999</v>
      </c>
      <c r="CM26" s="38">
        <v>53.341999999999999</v>
      </c>
      <c r="CN26" s="38">
        <v>101.30500000000001</v>
      </c>
      <c r="CO26" s="38">
        <v>96.423699999999997</v>
      </c>
      <c r="CP26" s="38">
        <v>108.71615</v>
      </c>
      <c r="CQ26" s="38">
        <v>95.090999999999994</v>
      </c>
      <c r="CR26" s="38">
        <v>143.05491000000001</v>
      </c>
      <c r="CS26" s="38">
        <v>114.25875000000001</v>
      </c>
      <c r="CT26" s="38">
        <v>124.63388999999999</v>
      </c>
      <c r="CU26" s="38">
        <v>118.95099999999999</v>
      </c>
      <c r="CV26" s="38">
        <v>87.549000000000007</v>
      </c>
      <c r="CW26" s="38">
        <v>154.745</v>
      </c>
      <c r="CX26" s="38">
        <v>69.808999999999997</v>
      </c>
      <c r="CY26" s="38">
        <v>93.016000000000005</v>
      </c>
      <c r="CZ26" s="38">
        <v>68.242000000000004</v>
      </c>
      <c r="DA26" s="38">
        <v>110.998</v>
      </c>
      <c r="DB26" s="38">
        <v>98.152000000000001</v>
      </c>
      <c r="DC26" s="38">
        <v>167.154</v>
      </c>
      <c r="DD26" s="38">
        <v>117.108</v>
      </c>
      <c r="DE26" s="38">
        <v>106.66</v>
      </c>
      <c r="DF26" s="38">
        <v>169.30600000000001</v>
      </c>
      <c r="DG26" s="38">
        <v>46.44</v>
      </c>
      <c r="DH26" s="38">
        <v>112.768</v>
      </c>
      <c r="DI26" s="38">
        <v>137.303</v>
      </c>
      <c r="DJ26" s="38">
        <v>122.422</v>
      </c>
      <c r="DK26" s="38">
        <v>149.68799999999999</v>
      </c>
      <c r="DL26" s="38">
        <v>197.61623</v>
      </c>
      <c r="DM26" s="38">
        <v>444.33004499999998</v>
      </c>
      <c r="DN26" s="38">
        <v>443.59343749999999</v>
      </c>
      <c r="DO26" s="38">
        <v>621.07889750000004</v>
      </c>
      <c r="DP26" s="38">
        <v>535.00334250000003</v>
      </c>
      <c r="DQ26" s="38">
        <v>538.55034000000001</v>
      </c>
      <c r="DR26" s="38">
        <v>472.00327750000002</v>
      </c>
      <c r="DS26" s="38">
        <v>420.35548999999997</v>
      </c>
      <c r="DT26" s="53">
        <v>405.89135299999998</v>
      </c>
      <c r="DU26" s="53">
        <v>398.65753999999998</v>
      </c>
      <c r="DV26" s="53">
        <v>407.5017105</v>
      </c>
      <c r="DW26" s="53">
        <v>376.21242000000001</v>
      </c>
      <c r="DX26" s="53">
        <v>363.39028000000002</v>
      </c>
      <c r="DY26" s="53">
        <v>312.69251000000003</v>
      </c>
      <c r="DZ26" s="53">
        <v>360.40602200000001</v>
      </c>
      <c r="EA26" s="53">
        <v>440.751215</v>
      </c>
      <c r="EB26" s="53">
        <v>392.93100149999998</v>
      </c>
      <c r="EC26" s="53">
        <v>555.49706300000003</v>
      </c>
      <c r="ED26" s="53">
        <v>549.58311100000003</v>
      </c>
      <c r="EE26" s="53">
        <v>502.60823499999998</v>
      </c>
      <c r="EF26" s="53">
        <v>477.31236200000001</v>
      </c>
      <c r="EG26" s="53">
        <v>718.07453480000004</v>
      </c>
      <c r="EH26" s="53">
        <v>690.92781660000003</v>
      </c>
      <c r="EI26" s="53">
        <v>816.80843276999997</v>
      </c>
      <c r="EJ26" s="53">
        <v>922.56311628000003</v>
      </c>
      <c r="EK26" s="53">
        <v>846.3822404</v>
      </c>
      <c r="EL26" s="53">
        <v>845.96505107999997</v>
      </c>
      <c r="EM26" s="53">
        <v>958.02523629999996</v>
      </c>
      <c r="EN26" s="53">
        <v>682.39565192999999</v>
      </c>
      <c r="EO26" s="53">
        <v>1247.7501190999999</v>
      </c>
      <c r="EP26" s="53">
        <v>1029.9243100000001</v>
      </c>
      <c r="EQ26" s="53">
        <v>1003.2943833</v>
      </c>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row>
    <row r="27" spans="6:275" ht="20.100000000000001" customHeight="1">
      <c r="F27" s="37" t="s">
        <v>165</v>
      </c>
      <c r="G27" s="29" t="s">
        <v>141</v>
      </c>
      <c r="H27" s="38">
        <v>2.3E-5</v>
      </c>
      <c r="I27" s="38">
        <v>1.9999999999999999E-6</v>
      </c>
      <c r="J27" s="38">
        <v>0.21912000000000001</v>
      </c>
      <c r="K27" s="38">
        <v>0</v>
      </c>
      <c r="L27" s="38">
        <v>7.1000000000000002E-4</v>
      </c>
      <c r="M27" s="38">
        <v>0</v>
      </c>
      <c r="N27" s="38">
        <v>0</v>
      </c>
      <c r="O27" s="38">
        <v>0</v>
      </c>
      <c r="P27" s="38">
        <v>0</v>
      </c>
      <c r="Q27" s="38">
        <v>2E-3</v>
      </c>
      <c r="R27" s="38">
        <v>0</v>
      </c>
      <c r="S27" s="38">
        <v>1E-4</v>
      </c>
      <c r="T27" s="38">
        <v>2.4800000000000001E-4</v>
      </c>
      <c r="U27" s="38">
        <v>1.94E-4</v>
      </c>
      <c r="V27" s="38">
        <v>0</v>
      </c>
      <c r="W27" s="38">
        <v>5.4999999999999997E-3</v>
      </c>
      <c r="X27" s="38">
        <v>0</v>
      </c>
      <c r="Y27" s="38">
        <v>7.4899999999999999E-4</v>
      </c>
      <c r="Z27" s="38">
        <v>3.9899999999999999E-4</v>
      </c>
      <c r="AA27" s="38">
        <v>0</v>
      </c>
      <c r="AB27" s="38">
        <v>0</v>
      </c>
      <c r="AC27" s="38">
        <v>6.9999999999999999E-4</v>
      </c>
      <c r="AD27" s="38">
        <v>9.9999999999999995E-7</v>
      </c>
      <c r="AE27" s="38">
        <v>5.2500000000000003E-3</v>
      </c>
      <c r="AF27" s="38">
        <v>1.3129999999999999E-3</v>
      </c>
      <c r="AG27" s="38">
        <v>4.0000000000000001E-3</v>
      </c>
      <c r="AH27" s="38">
        <v>0</v>
      </c>
      <c r="AI27" s="38">
        <v>0</v>
      </c>
      <c r="AJ27" s="38">
        <v>0</v>
      </c>
      <c r="AK27" s="38">
        <v>2.5000000000000001E-4</v>
      </c>
      <c r="AL27" s="38">
        <v>5.0650000000000001E-3</v>
      </c>
      <c r="AM27" s="38">
        <v>5.9999999999999995E-4</v>
      </c>
      <c r="AN27" s="38">
        <v>2.6200000000000003E-4</v>
      </c>
      <c r="AO27" s="38">
        <v>4.0000000000000002E-4</v>
      </c>
      <c r="AP27" s="38">
        <v>5.0090000000000004E-3</v>
      </c>
      <c r="AQ27" s="38">
        <v>3.5034999999999998</v>
      </c>
      <c r="AR27" s="38">
        <v>1.1350000000000001E-2</v>
      </c>
      <c r="AS27" s="38">
        <v>0</v>
      </c>
      <c r="AT27" s="38">
        <v>9.9999999999999995E-7</v>
      </c>
      <c r="AU27" s="38">
        <v>2.0000000000000002E-5</v>
      </c>
      <c r="AV27" s="38">
        <v>0</v>
      </c>
      <c r="AW27" s="38">
        <v>1E-4</v>
      </c>
      <c r="AX27" s="38">
        <v>3.8249999999999998E-3</v>
      </c>
      <c r="AY27" s="38">
        <v>0</v>
      </c>
      <c r="AZ27" s="38">
        <v>3.0800000000000001E-4</v>
      </c>
      <c r="BA27" s="38">
        <v>2.0000000000000001E-4</v>
      </c>
      <c r="BB27" s="38">
        <v>1.9999999999999999E-6</v>
      </c>
      <c r="BC27" s="38">
        <v>3.9999999999999998E-6</v>
      </c>
      <c r="BD27" s="38">
        <v>1.0200000000000001E-3</v>
      </c>
      <c r="BE27" s="38">
        <v>1.75E-3</v>
      </c>
      <c r="BF27" s="38">
        <v>5.9999999999999995E-4</v>
      </c>
      <c r="BG27" s="38">
        <v>2.0799999999999999E-4</v>
      </c>
      <c r="BH27" s="38">
        <v>3.4E-5</v>
      </c>
      <c r="BI27" s="38">
        <v>1.1739999999999999E-3</v>
      </c>
      <c r="BJ27" s="38">
        <v>3.8999999999999999E-4</v>
      </c>
      <c r="BK27" s="38">
        <v>8.2999999999999998E-5</v>
      </c>
      <c r="BL27" s="38">
        <v>9.6000000000000002E-5</v>
      </c>
      <c r="BM27" s="38">
        <v>3.0400000000000002E-4</v>
      </c>
      <c r="BN27" s="38">
        <v>3.9999999999999998E-6</v>
      </c>
      <c r="BO27" s="38">
        <v>3.9999999999999998E-6</v>
      </c>
      <c r="BP27" s="38">
        <v>0</v>
      </c>
      <c r="BQ27" s="38">
        <v>2.0010000000000002E-3</v>
      </c>
      <c r="BR27" s="38">
        <v>1.9999999999999999E-6</v>
      </c>
      <c r="BS27" s="38">
        <v>9.0000000000000002E-6</v>
      </c>
      <c r="BT27" s="38">
        <v>0</v>
      </c>
      <c r="BU27" s="38">
        <v>0</v>
      </c>
      <c r="BV27" s="38">
        <v>4.7000000000000002E-3</v>
      </c>
      <c r="BW27" s="38">
        <v>0</v>
      </c>
      <c r="BX27" s="38">
        <v>0</v>
      </c>
      <c r="BY27" s="38">
        <v>0</v>
      </c>
      <c r="BZ27" s="38">
        <v>2.1999999999999999E-5</v>
      </c>
      <c r="CA27" s="38">
        <v>0</v>
      </c>
      <c r="CB27" s="38">
        <v>0</v>
      </c>
      <c r="CC27" s="38">
        <v>2.6999999999999999E-5</v>
      </c>
      <c r="CD27" s="38">
        <v>0</v>
      </c>
      <c r="CE27" s="38">
        <v>4.9999999999999998E-7</v>
      </c>
      <c r="CF27" s="38">
        <v>3.4999999999999997E-5</v>
      </c>
      <c r="CG27" s="38">
        <v>0</v>
      </c>
      <c r="CH27" s="38">
        <v>0</v>
      </c>
      <c r="CI27" s="38">
        <v>0</v>
      </c>
      <c r="CJ27" s="38">
        <v>0</v>
      </c>
      <c r="CK27" s="38">
        <v>1.5300000000000001E-4</v>
      </c>
      <c r="CL27" s="38">
        <v>3.9999999999999998E-7</v>
      </c>
      <c r="CM27" s="38">
        <v>1.4500000000000001E-6</v>
      </c>
      <c r="CN27" s="38">
        <v>0</v>
      </c>
      <c r="CO27" s="38">
        <v>0</v>
      </c>
      <c r="CP27" s="38">
        <v>4.9999999999999998E-7</v>
      </c>
      <c r="CQ27" s="38">
        <v>0</v>
      </c>
      <c r="CR27" s="38">
        <v>2.5000000000000001E-5</v>
      </c>
      <c r="CS27" s="38">
        <v>2.4999999999999999E-7</v>
      </c>
      <c r="CT27" s="38">
        <v>0</v>
      </c>
      <c r="CU27" s="38">
        <v>0</v>
      </c>
      <c r="CV27" s="38">
        <v>0</v>
      </c>
      <c r="CW27" s="38">
        <v>0</v>
      </c>
      <c r="CX27" s="38">
        <v>0</v>
      </c>
      <c r="CY27" s="38">
        <v>0</v>
      </c>
      <c r="CZ27" s="38">
        <v>5.9999999999999995E-4</v>
      </c>
      <c r="DA27" s="38">
        <v>0</v>
      </c>
      <c r="DB27" s="38">
        <v>0</v>
      </c>
      <c r="DC27" s="38">
        <v>0</v>
      </c>
      <c r="DD27" s="38">
        <v>0</v>
      </c>
      <c r="DE27" s="38">
        <v>0</v>
      </c>
      <c r="DF27" s="38">
        <v>2.9E-4</v>
      </c>
      <c r="DG27" s="38">
        <v>1E-8</v>
      </c>
      <c r="DH27" s="38">
        <v>0</v>
      </c>
      <c r="DI27" s="38">
        <v>0</v>
      </c>
      <c r="DJ27" s="38">
        <v>0</v>
      </c>
      <c r="DK27" s="38">
        <v>4.2000000000000002E-4</v>
      </c>
      <c r="DL27" s="38">
        <v>0</v>
      </c>
      <c r="DM27" s="38">
        <v>0</v>
      </c>
      <c r="DN27" s="38">
        <v>0</v>
      </c>
      <c r="DO27" s="38">
        <v>0</v>
      </c>
      <c r="DP27" s="38">
        <v>0</v>
      </c>
      <c r="DQ27" s="38">
        <v>0</v>
      </c>
      <c r="DR27" s="38">
        <v>1.6927999999999999E-2</v>
      </c>
      <c r="DS27" s="38">
        <v>0</v>
      </c>
      <c r="DT27" s="53">
        <v>0</v>
      </c>
      <c r="DU27" s="53">
        <v>0</v>
      </c>
      <c r="DV27" s="53">
        <v>7.0290000000000001E-4</v>
      </c>
      <c r="DW27" s="53">
        <v>0</v>
      </c>
      <c r="DX27" s="53">
        <v>2.0000000000000002E-5</v>
      </c>
      <c r="DY27" s="53">
        <v>1.405E-4</v>
      </c>
      <c r="DZ27" s="53">
        <v>0</v>
      </c>
      <c r="EA27" s="53">
        <v>0</v>
      </c>
      <c r="EB27" s="53">
        <v>0</v>
      </c>
      <c r="EC27" s="53">
        <v>0</v>
      </c>
      <c r="ED27" s="53">
        <v>8.9829999999999993E-2</v>
      </c>
      <c r="EE27" s="53">
        <v>3.7399999999999998E-4</v>
      </c>
      <c r="EF27" s="53">
        <v>0</v>
      </c>
      <c r="EG27" s="53">
        <v>0</v>
      </c>
      <c r="EH27" s="53">
        <v>0</v>
      </c>
      <c r="EI27" s="53">
        <v>0</v>
      </c>
      <c r="EJ27" s="53">
        <v>0</v>
      </c>
      <c r="EK27" s="53">
        <v>0</v>
      </c>
      <c r="EL27" s="53">
        <v>0.15414749999999999</v>
      </c>
      <c r="EM27" s="53">
        <v>1.2429223300000001</v>
      </c>
      <c r="EN27" s="53">
        <v>1.8022822700000001</v>
      </c>
      <c r="EO27" s="53">
        <v>3.3</v>
      </c>
      <c r="EP27" s="53">
        <v>3.5019999999999998</v>
      </c>
      <c r="EQ27" s="53">
        <v>5.5988680000000004</v>
      </c>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row>
    <row r="28" spans="6:275" ht="28.15" customHeight="1">
      <c r="F28" s="28" t="s">
        <v>166</v>
      </c>
      <c r="G28" s="29"/>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row>
    <row r="29" spans="6:275" ht="20.100000000000001" customHeight="1">
      <c r="F29" s="37" t="s">
        <v>492</v>
      </c>
      <c r="G29" s="29" t="s">
        <v>141</v>
      </c>
      <c r="H29" s="38">
        <v>0</v>
      </c>
      <c r="I29" s="38">
        <v>0</v>
      </c>
      <c r="J29" s="38">
        <v>0</v>
      </c>
      <c r="K29" s="38">
        <v>0</v>
      </c>
      <c r="L29" s="38">
        <v>0</v>
      </c>
      <c r="M29" s="38">
        <v>0</v>
      </c>
      <c r="N29" s="38">
        <v>0</v>
      </c>
      <c r="O29" s="38">
        <v>0.04</v>
      </c>
      <c r="P29" s="38">
        <v>0</v>
      </c>
      <c r="Q29" s="38">
        <v>0</v>
      </c>
      <c r="R29" s="38">
        <v>0</v>
      </c>
      <c r="S29" s="38">
        <v>0</v>
      </c>
      <c r="T29" s="38">
        <v>11.4</v>
      </c>
      <c r="U29" s="38">
        <v>7</v>
      </c>
      <c r="V29" s="38">
        <v>20.440249999999999</v>
      </c>
      <c r="W29" s="38">
        <v>13.14</v>
      </c>
      <c r="X29" s="38">
        <v>12.7</v>
      </c>
      <c r="Y29" s="38">
        <v>12.58</v>
      </c>
      <c r="Z29" s="38">
        <v>17.451000000000001</v>
      </c>
      <c r="AA29" s="38">
        <v>19.294910000000002</v>
      </c>
      <c r="AB29" s="38">
        <v>23.403217999999999</v>
      </c>
      <c r="AC29" s="38">
        <v>36.332369999999997</v>
      </c>
      <c r="AD29" s="38">
        <v>25.291499999999999</v>
      </c>
      <c r="AE29" s="38">
        <v>37.011499999999998</v>
      </c>
      <c r="AF29" s="38">
        <v>38.180100000000003</v>
      </c>
      <c r="AG29" s="38">
        <v>31.509</v>
      </c>
      <c r="AH29" s="38">
        <v>61.07</v>
      </c>
      <c r="AI29" s="38">
        <v>24.987500000000001</v>
      </c>
      <c r="AJ29" s="38">
        <v>53.079500000000003</v>
      </c>
      <c r="AK29" s="38">
        <v>58.291379999999997</v>
      </c>
      <c r="AL29" s="38">
        <v>34.786000000000001</v>
      </c>
      <c r="AM29" s="38">
        <v>34.94218</v>
      </c>
      <c r="AN29" s="38">
        <v>55.250999999999998</v>
      </c>
      <c r="AO29" s="38">
        <v>43.7455</v>
      </c>
      <c r="AP29" s="38">
        <v>57.08</v>
      </c>
      <c r="AQ29" s="38">
        <v>60.654000000000003</v>
      </c>
      <c r="AR29" s="38">
        <v>73.308499999999995</v>
      </c>
      <c r="AS29" s="38">
        <v>40.744500000000002</v>
      </c>
      <c r="AT29" s="38">
        <v>57.659500000000001</v>
      </c>
      <c r="AU29" s="38">
        <v>46.171999999999997</v>
      </c>
      <c r="AV29" s="38">
        <v>31.308</v>
      </c>
      <c r="AW29" s="38">
        <v>56.441920000000003</v>
      </c>
      <c r="AX29" s="38">
        <v>53.770189999999999</v>
      </c>
      <c r="AY29" s="38">
        <v>87.743994999999998</v>
      </c>
      <c r="AZ29" s="38">
        <v>42.594250000000002</v>
      </c>
      <c r="BA29" s="38">
        <v>73.488249999999994</v>
      </c>
      <c r="BB29" s="38">
        <v>58.87</v>
      </c>
      <c r="BC29" s="38">
        <v>65.364500000000007</v>
      </c>
      <c r="BD29" s="38">
        <v>42.02449</v>
      </c>
      <c r="BE29" s="38">
        <v>90.762572000000006</v>
      </c>
      <c r="BF29" s="38">
        <v>49.11092</v>
      </c>
      <c r="BG29" s="38">
        <v>80.029989999999998</v>
      </c>
      <c r="BH29" s="38">
        <v>42.598959999999998</v>
      </c>
      <c r="BI29" s="38">
        <v>82.633716000000007</v>
      </c>
      <c r="BJ29" s="38">
        <v>38.209820000000001</v>
      </c>
      <c r="BK29" s="38">
        <v>89.134100000000004</v>
      </c>
      <c r="BL29" s="38">
        <v>49.818390000000001</v>
      </c>
      <c r="BM29" s="38">
        <v>71.301860000000005</v>
      </c>
      <c r="BN29" s="38">
        <v>57.697769999999998</v>
      </c>
      <c r="BO29" s="38">
        <v>87.758218999999997</v>
      </c>
      <c r="BP29" s="38">
        <v>82.011611000000002</v>
      </c>
      <c r="BQ29" s="38">
        <v>64.265349000000001</v>
      </c>
      <c r="BR29" s="38">
        <v>64.552214000000006</v>
      </c>
      <c r="BS29" s="38">
        <v>113.33752800000001</v>
      </c>
      <c r="BT29" s="38">
        <v>46.236942999999997</v>
      </c>
      <c r="BU29" s="38">
        <v>86.094172</v>
      </c>
      <c r="BV29" s="38">
        <v>54.778700999999998</v>
      </c>
      <c r="BW29" s="38">
        <v>83.484790000000004</v>
      </c>
      <c r="BX29" s="38">
        <v>73.180036999999999</v>
      </c>
      <c r="BY29" s="38">
        <v>51.618516</v>
      </c>
      <c r="BZ29" s="38">
        <v>79.307935999999998</v>
      </c>
      <c r="CA29" s="38">
        <v>59.164526000000002</v>
      </c>
      <c r="CB29" s="38">
        <v>94.374503000000004</v>
      </c>
      <c r="CC29" s="38">
        <v>146.568881</v>
      </c>
      <c r="CD29" s="38">
        <v>117.737741</v>
      </c>
      <c r="CE29" s="38">
        <v>151.650432</v>
      </c>
      <c r="CF29" s="38">
        <v>115.075078</v>
      </c>
      <c r="CG29" s="38">
        <v>92.456322</v>
      </c>
      <c r="CH29" s="38">
        <v>83.422240000000002</v>
      </c>
      <c r="CI29" s="38">
        <v>105.48536</v>
      </c>
      <c r="CJ29" s="38">
        <v>103.93351</v>
      </c>
      <c r="CK29" s="38">
        <v>89.982489999999999</v>
      </c>
      <c r="CL29" s="38">
        <v>96.247780000000006</v>
      </c>
      <c r="CM29" s="38">
        <v>57.628140000000002</v>
      </c>
      <c r="CN29" s="38">
        <v>99.663128999999998</v>
      </c>
      <c r="CO29" s="38">
        <v>109.61113</v>
      </c>
      <c r="CP29" s="38">
        <v>74.013189999999994</v>
      </c>
      <c r="CQ29" s="38">
        <v>152.48428699999999</v>
      </c>
      <c r="CR29" s="38">
        <v>129.82964699999999</v>
      </c>
      <c r="CS29" s="38">
        <v>173.67244764</v>
      </c>
      <c r="CT29" s="38">
        <v>145.02600200000001</v>
      </c>
      <c r="CU29" s="38">
        <v>155.25258099999999</v>
      </c>
      <c r="CV29" s="38">
        <v>137.555285</v>
      </c>
      <c r="CW29" s="38">
        <v>152.49253999999999</v>
      </c>
      <c r="CX29" s="38">
        <v>117.60742999999999</v>
      </c>
      <c r="CY29" s="38">
        <v>110.03254</v>
      </c>
      <c r="CZ29" s="38">
        <v>76.024879999999996</v>
      </c>
      <c r="DA29" s="38">
        <v>83.943510000000003</v>
      </c>
      <c r="DB29" s="38">
        <v>111.84092</v>
      </c>
      <c r="DC29" s="38">
        <v>96.508416999999994</v>
      </c>
      <c r="DD29" s="38">
        <v>68.727620000000002</v>
      </c>
      <c r="DE29" s="38">
        <v>76.452759999999998</v>
      </c>
      <c r="DF29" s="38">
        <v>94.534278999999998</v>
      </c>
      <c r="DG29" s="38">
        <v>99.988174000000001</v>
      </c>
      <c r="DH29" s="38">
        <v>86.921959999999999</v>
      </c>
      <c r="DI29" s="38">
        <v>57.325679999999998</v>
      </c>
      <c r="DJ29" s="38">
        <v>24.518791</v>
      </c>
      <c r="DK29" s="38">
        <v>41.351840000000003</v>
      </c>
      <c r="DL29" s="38">
        <v>35.340449999999997</v>
      </c>
      <c r="DM29" s="38">
        <v>46.152006</v>
      </c>
      <c r="DN29" s="38">
        <v>43.330860000000001</v>
      </c>
      <c r="DO29" s="38">
        <v>47.502929999999999</v>
      </c>
      <c r="DP29" s="38">
        <v>39.692</v>
      </c>
      <c r="DQ29" s="38">
        <v>42.61</v>
      </c>
      <c r="DR29" s="38">
        <v>42.31</v>
      </c>
      <c r="DS29" s="38">
        <v>39.706859999999999</v>
      </c>
      <c r="DT29" s="53">
        <v>65.215131999999997</v>
      </c>
      <c r="DU29" s="53">
        <v>64.149744999999996</v>
      </c>
      <c r="DV29" s="53">
        <v>57.428959999999996</v>
      </c>
      <c r="DW29" s="53">
        <v>70.790700000000001</v>
      </c>
      <c r="DX29" s="53">
        <v>61.014521500000001</v>
      </c>
      <c r="DY29" s="53">
        <v>59.315944999999999</v>
      </c>
      <c r="DZ29" s="53">
        <v>51.693868000000002</v>
      </c>
      <c r="EA29" s="53">
        <v>48.787081999999998</v>
      </c>
      <c r="EB29" s="53">
        <v>28.569224999999999</v>
      </c>
      <c r="EC29" s="53">
        <v>76.457836</v>
      </c>
      <c r="ED29" s="53">
        <v>57.5778818</v>
      </c>
      <c r="EE29" s="53">
        <v>41.865119</v>
      </c>
      <c r="EF29" s="53">
        <v>27.102786999999999</v>
      </c>
      <c r="EG29" s="53">
        <v>32.963279</v>
      </c>
      <c r="EH29" s="53">
        <v>53.045313999999998</v>
      </c>
      <c r="EI29" s="53">
        <v>0</v>
      </c>
      <c r="EJ29" s="53">
        <v>0</v>
      </c>
      <c r="EK29" s="53">
        <v>0</v>
      </c>
      <c r="EL29" s="53">
        <v>0</v>
      </c>
      <c r="EM29" s="53">
        <v>0</v>
      </c>
      <c r="EN29" s="53">
        <v>0</v>
      </c>
      <c r="EO29" s="53">
        <v>0</v>
      </c>
      <c r="EP29" s="53">
        <v>0</v>
      </c>
      <c r="EQ29" s="53">
        <v>66.210939999999994</v>
      </c>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row>
    <row r="30" spans="6:275" ht="20.100000000000001" customHeight="1">
      <c r="F30" s="37" t="s">
        <v>497</v>
      </c>
      <c r="G30" s="29" t="s">
        <v>141</v>
      </c>
      <c r="H30" s="38">
        <v>17.102536000000001</v>
      </c>
      <c r="I30" s="38">
        <v>18.088000000000001</v>
      </c>
      <c r="J30" s="38">
        <v>18.294</v>
      </c>
      <c r="K30" s="38">
        <v>20.175999999999998</v>
      </c>
      <c r="L30" s="38">
        <v>17.521999999999998</v>
      </c>
      <c r="M30" s="38">
        <v>21.895</v>
      </c>
      <c r="N30" s="38">
        <v>21.607762000000001</v>
      </c>
      <c r="O30" s="38">
        <v>21.697199999999999</v>
      </c>
      <c r="P30" s="38">
        <v>17.545000000000002</v>
      </c>
      <c r="Q30" s="38">
        <v>19.324000000000002</v>
      </c>
      <c r="R30" s="38">
        <v>18.108000000000001</v>
      </c>
      <c r="S30" s="38">
        <v>20.454000000000001</v>
      </c>
      <c r="T30" s="38">
        <v>22.178000000000001</v>
      </c>
      <c r="U30" s="38">
        <v>25.640999999999998</v>
      </c>
      <c r="V30" s="38">
        <v>23.7682</v>
      </c>
      <c r="W30" s="38">
        <v>23.682700000000001</v>
      </c>
      <c r="X30" s="38">
        <v>26.581344000000001</v>
      </c>
      <c r="Y30" s="38">
        <v>28.697818000000002</v>
      </c>
      <c r="Z30" s="38">
        <v>27.824207000000001</v>
      </c>
      <c r="AA30" s="38">
        <v>28.254188299999999</v>
      </c>
      <c r="AB30" s="38">
        <v>28.9942533</v>
      </c>
      <c r="AC30" s="38">
        <v>32.173229999999997</v>
      </c>
      <c r="AD30" s="38">
        <v>31.189627000000002</v>
      </c>
      <c r="AE30" s="38">
        <v>30.55594</v>
      </c>
      <c r="AF30" s="38">
        <v>28.500397</v>
      </c>
      <c r="AG30" s="38">
        <v>35.145575999999998</v>
      </c>
      <c r="AH30" s="38">
        <v>35.024366999999998</v>
      </c>
      <c r="AI30" s="38">
        <v>33.368118000000003</v>
      </c>
      <c r="AJ30" s="38">
        <v>41.263882000000002</v>
      </c>
      <c r="AK30" s="38">
        <v>28.306003700000002</v>
      </c>
      <c r="AL30" s="38">
        <v>37.255859999999998</v>
      </c>
      <c r="AM30" s="38">
        <v>37.619812400000001</v>
      </c>
      <c r="AN30" s="38">
        <v>43.345596</v>
      </c>
      <c r="AO30" s="38">
        <v>42.623078999999997</v>
      </c>
      <c r="AP30" s="38">
        <v>40.102353000000001</v>
      </c>
      <c r="AQ30" s="38">
        <v>45.5583946</v>
      </c>
      <c r="AR30" s="38">
        <v>27.733701</v>
      </c>
      <c r="AS30" s="38">
        <v>38.060505999999997</v>
      </c>
      <c r="AT30" s="38">
        <v>40.705486999999998</v>
      </c>
      <c r="AU30" s="38">
        <v>43.375953000000003</v>
      </c>
      <c r="AV30" s="38">
        <v>41.673999999999999</v>
      </c>
      <c r="AW30" s="38">
        <v>46.134999999999998</v>
      </c>
      <c r="AX30" s="38">
        <v>45.094999999999999</v>
      </c>
      <c r="AY30" s="38">
        <v>54.857999999999997</v>
      </c>
      <c r="AZ30" s="38">
        <v>41.37</v>
      </c>
      <c r="BA30" s="38">
        <v>54.043999999999997</v>
      </c>
      <c r="BB30" s="38">
        <v>54.197000000000003</v>
      </c>
      <c r="BC30" s="38">
        <v>47.81</v>
      </c>
      <c r="BD30" s="38">
        <v>42.917999999999999</v>
      </c>
      <c r="BE30" s="38">
        <v>56.567999999999998</v>
      </c>
      <c r="BF30" s="38">
        <v>47.613</v>
      </c>
      <c r="BG30" s="38">
        <v>53.176974120868003</v>
      </c>
      <c r="BH30" s="38">
        <v>46.758000000000003</v>
      </c>
      <c r="BI30" s="38">
        <v>55.177999999999997</v>
      </c>
      <c r="BJ30" s="38">
        <v>49.304000000000002</v>
      </c>
      <c r="BK30" s="38">
        <v>61.834000000000003</v>
      </c>
      <c r="BL30" s="38">
        <v>47.048000000000002</v>
      </c>
      <c r="BM30" s="38">
        <v>52.573999999999998</v>
      </c>
      <c r="BN30" s="38">
        <v>51.802</v>
      </c>
      <c r="BO30" s="38">
        <v>52.533999999999999</v>
      </c>
      <c r="BP30" s="38">
        <v>59.978000000000002</v>
      </c>
      <c r="BQ30" s="38">
        <v>49.369</v>
      </c>
      <c r="BR30" s="38">
        <v>46.536999999999999</v>
      </c>
      <c r="BS30" s="38">
        <v>65</v>
      </c>
      <c r="BT30" s="38">
        <v>46.433</v>
      </c>
      <c r="BU30" s="38">
        <v>48.798999999999999</v>
      </c>
      <c r="BV30" s="38">
        <v>48.078000000000003</v>
      </c>
      <c r="BW30" s="38">
        <v>56.517000000000003</v>
      </c>
      <c r="BX30" s="38">
        <v>50.171999999999997</v>
      </c>
      <c r="BY30" s="38">
        <v>52.061999999999998</v>
      </c>
      <c r="BZ30" s="38">
        <v>43.536000000000001</v>
      </c>
      <c r="CA30" s="38">
        <v>49.02</v>
      </c>
      <c r="CB30" s="38">
        <v>54.625</v>
      </c>
      <c r="CC30" s="38">
        <v>63.965000000000003</v>
      </c>
      <c r="CD30" s="38">
        <v>32.744</v>
      </c>
      <c r="CE30" s="38">
        <v>58.492919999999998</v>
      </c>
      <c r="CF30" s="38">
        <v>53.111139999999999</v>
      </c>
      <c r="CG30" s="38">
        <v>49.85774</v>
      </c>
      <c r="CH30" s="38">
        <v>48.925060000000002</v>
      </c>
      <c r="CI30" s="38">
        <v>63.10275</v>
      </c>
      <c r="CJ30" s="38">
        <v>53.390039999999999</v>
      </c>
      <c r="CK30" s="38">
        <v>55.3172860457789</v>
      </c>
      <c r="CL30" s="38">
        <v>55.588523859027198</v>
      </c>
      <c r="CM30" s="38">
        <v>50.129428544685801</v>
      </c>
      <c r="CN30" s="38">
        <v>57.102674959965299</v>
      </c>
      <c r="CO30" s="38">
        <v>64.229769030189303</v>
      </c>
      <c r="CP30" s="38">
        <v>66.513876031830804</v>
      </c>
      <c r="CQ30" s="38">
        <v>84.999993279321998</v>
      </c>
      <c r="CR30" s="38">
        <v>76.866541400569602</v>
      </c>
      <c r="CS30" s="38">
        <v>77.957822524206506</v>
      </c>
      <c r="CT30" s="38">
        <v>81.834263556094598</v>
      </c>
      <c r="CU30" s="38">
        <v>82.278716033140796</v>
      </c>
      <c r="CV30" s="38">
        <v>76.385783982855898</v>
      </c>
      <c r="CW30" s="38">
        <v>79.750133100020506</v>
      </c>
      <c r="CX30" s="38">
        <v>58.547146880373496</v>
      </c>
      <c r="CY30" s="38">
        <v>73.382982847407902</v>
      </c>
      <c r="CZ30" s="38">
        <v>64.025449039943595</v>
      </c>
      <c r="DA30" s="38">
        <v>69.032606804467704</v>
      </c>
      <c r="DB30" s="38">
        <v>73.067467784360701</v>
      </c>
      <c r="DC30" s="38">
        <v>69.060844307353307</v>
      </c>
      <c r="DD30" s="38">
        <v>54.892682055383801</v>
      </c>
      <c r="DE30" s="38">
        <v>57.527795023848398</v>
      </c>
      <c r="DF30" s="38">
        <v>66.2857727566157</v>
      </c>
      <c r="DG30" s="38">
        <v>68.041781859505093</v>
      </c>
      <c r="DH30" s="38">
        <v>62.106153663992202</v>
      </c>
      <c r="DI30" s="38">
        <v>53.856971869858903</v>
      </c>
      <c r="DJ30" s="38">
        <v>46.207892893834199</v>
      </c>
      <c r="DK30" s="38">
        <v>48.313654999999997</v>
      </c>
      <c r="DL30" s="38">
        <v>49.794034000000003</v>
      </c>
      <c r="DM30" s="38">
        <v>45.8882819431538</v>
      </c>
      <c r="DN30" s="38">
        <v>48.903137000000001</v>
      </c>
      <c r="DO30" s="38">
        <v>38.717899000000003</v>
      </c>
      <c r="DP30" s="38">
        <v>35.837781</v>
      </c>
      <c r="DQ30" s="38">
        <v>43.451531000000003</v>
      </c>
      <c r="DR30" s="38">
        <v>38.358310000000003</v>
      </c>
      <c r="DS30" s="38">
        <v>35.904302999999999</v>
      </c>
      <c r="DT30" s="53">
        <v>38.312171996699</v>
      </c>
      <c r="DU30" s="53">
        <v>48.118498080446699</v>
      </c>
      <c r="DV30" s="53">
        <v>41.950945700260199</v>
      </c>
      <c r="DW30" s="53">
        <v>33.240491046322397</v>
      </c>
      <c r="DX30" s="53">
        <v>39.950905378715902</v>
      </c>
      <c r="DY30" s="53">
        <v>46.977521983678997</v>
      </c>
      <c r="DZ30" s="53">
        <v>44.486672830633999</v>
      </c>
      <c r="EA30" s="53">
        <v>45.466087999999999</v>
      </c>
      <c r="EB30" s="53">
        <v>34.509522317148999</v>
      </c>
      <c r="EC30" s="53">
        <v>42.3496385007698</v>
      </c>
      <c r="ED30" s="53">
        <v>40.8769733089486</v>
      </c>
      <c r="EE30" s="53">
        <v>42.273629310912497</v>
      </c>
      <c r="EF30" s="53">
        <v>34.790177375784097</v>
      </c>
      <c r="EG30" s="53">
        <v>37.450595979191199</v>
      </c>
      <c r="EH30" s="53">
        <v>41.328672834238397</v>
      </c>
      <c r="EI30" s="53">
        <v>37.878749999999997</v>
      </c>
      <c r="EJ30" s="53">
        <v>39.360250000000001</v>
      </c>
      <c r="EK30" s="53">
        <v>41.975499999999997</v>
      </c>
      <c r="EL30" s="53">
        <v>42.819499999999998</v>
      </c>
      <c r="EM30" s="53">
        <v>42.222000000000001</v>
      </c>
      <c r="EN30" s="53">
        <v>38.091666666666697</v>
      </c>
      <c r="EO30" s="53">
        <v>35.205500000000001</v>
      </c>
      <c r="EP30" s="53">
        <v>21.16</v>
      </c>
      <c r="EQ30" s="53">
        <v>13.88</v>
      </c>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row>
    <row r="31" spans="6:275" ht="28.15" customHeight="1">
      <c r="F31" s="28" t="s">
        <v>498</v>
      </c>
      <c r="G31" s="29" t="s">
        <v>145</v>
      </c>
      <c r="H31" s="38">
        <v>2.2362069999999998</v>
      </c>
      <c r="I31" s="38">
        <v>4.4948540000000001</v>
      </c>
      <c r="J31" s="38">
        <v>3.8154690000000002</v>
      </c>
      <c r="K31" s="38">
        <v>5.035704</v>
      </c>
      <c r="L31" s="38">
        <v>3.7674240000000001</v>
      </c>
      <c r="M31" s="38">
        <v>22.064395000000001</v>
      </c>
      <c r="N31" s="38">
        <v>35.995241</v>
      </c>
      <c r="O31" s="38">
        <v>43.886007999999997</v>
      </c>
      <c r="P31" s="38">
        <v>64.109199000000004</v>
      </c>
      <c r="Q31" s="38">
        <v>53.874941</v>
      </c>
      <c r="R31" s="38">
        <v>53.021448999999997</v>
      </c>
      <c r="S31" s="38">
        <v>29.457516999999999</v>
      </c>
      <c r="T31" s="38">
        <v>84.006979999999999</v>
      </c>
      <c r="U31" s="38">
        <v>55.116438000000002</v>
      </c>
      <c r="V31" s="38">
        <v>43.725991</v>
      </c>
      <c r="W31" s="38">
        <v>74.437083000000001</v>
      </c>
      <c r="X31" s="38">
        <v>41.904680999999997</v>
      </c>
      <c r="Y31" s="38">
        <v>60.150607000000001</v>
      </c>
      <c r="Z31" s="38">
        <v>61.078983999999998</v>
      </c>
      <c r="AA31" s="38">
        <v>26.802765000000001</v>
      </c>
      <c r="AB31" s="38">
        <v>43.967624999999998</v>
      </c>
      <c r="AC31" s="38">
        <v>54.253838000000002</v>
      </c>
      <c r="AD31" s="38">
        <v>53.814599999999999</v>
      </c>
      <c r="AE31" s="38">
        <v>39.896393000000003</v>
      </c>
      <c r="AF31" s="38">
        <v>87.427850000000007</v>
      </c>
      <c r="AG31" s="38">
        <v>54.967199999999998</v>
      </c>
      <c r="AH31" s="38">
        <v>113.86118399999999</v>
      </c>
      <c r="AI31" s="38">
        <v>59.328215999999998</v>
      </c>
      <c r="AJ31" s="38">
        <v>75.030466000000004</v>
      </c>
      <c r="AK31" s="38">
        <v>57.531069000000002</v>
      </c>
      <c r="AL31" s="38">
        <v>53.392699</v>
      </c>
      <c r="AM31" s="38">
        <v>28.549477</v>
      </c>
      <c r="AN31" s="38">
        <v>97.703451000000001</v>
      </c>
      <c r="AO31" s="38">
        <v>77.561430000000001</v>
      </c>
      <c r="AP31" s="38">
        <v>87.236283</v>
      </c>
      <c r="AQ31" s="38">
        <v>102.61479</v>
      </c>
      <c r="AR31" s="38">
        <v>89.429843000000005</v>
      </c>
      <c r="AS31" s="38">
        <v>119.650744</v>
      </c>
      <c r="AT31" s="38">
        <v>117.1276</v>
      </c>
      <c r="AU31" s="38">
        <v>102.20081</v>
      </c>
      <c r="AV31" s="38">
        <v>122.362149</v>
      </c>
      <c r="AW31" s="38">
        <v>104.8275</v>
      </c>
      <c r="AX31" s="38">
        <v>91.3</v>
      </c>
      <c r="AY31" s="38">
        <v>108.896263</v>
      </c>
      <c r="AZ31" s="38">
        <v>114.93555600000001</v>
      </c>
      <c r="BA31" s="38">
        <v>134.52891500000001</v>
      </c>
      <c r="BB31" s="38">
        <v>162.616128</v>
      </c>
      <c r="BC31" s="38">
        <v>111.75344</v>
      </c>
      <c r="BD31" s="38">
        <v>124.41210100000001</v>
      </c>
      <c r="BE31" s="38">
        <v>148.18173100000001</v>
      </c>
      <c r="BF31" s="38">
        <v>139.67002099999999</v>
      </c>
      <c r="BG31" s="38">
        <v>128.13538</v>
      </c>
      <c r="BH31" s="38">
        <v>132.630785</v>
      </c>
      <c r="BI31" s="38">
        <v>111.00872099999999</v>
      </c>
      <c r="BJ31" s="38">
        <v>90.944826000000006</v>
      </c>
      <c r="BK31" s="38">
        <v>97.390843000000004</v>
      </c>
      <c r="BL31" s="38">
        <v>95.009078000000002</v>
      </c>
      <c r="BM31" s="38">
        <v>131.593289</v>
      </c>
      <c r="BN31" s="38">
        <v>103.50548000000001</v>
      </c>
      <c r="BO31" s="38">
        <v>146.61570900000001</v>
      </c>
      <c r="BP31" s="38">
        <v>136.15500599999999</v>
      </c>
      <c r="BQ31" s="38">
        <v>130.840878</v>
      </c>
      <c r="BR31" s="38">
        <v>137.009107</v>
      </c>
      <c r="BS31" s="38">
        <v>124.314042</v>
      </c>
      <c r="BT31" s="38">
        <v>106.75951499999999</v>
      </c>
      <c r="BU31" s="38">
        <v>114.325204</v>
      </c>
      <c r="BV31" s="38">
        <v>95.450287000000003</v>
      </c>
      <c r="BW31" s="38">
        <v>104.21922600000001</v>
      </c>
      <c r="BX31" s="38">
        <v>106.040064</v>
      </c>
      <c r="BY31" s="38">
        <v>125.705994</v>
      </c>
      <c r="BZ31" s="38">
        <v>91.247507999999996</v>
      </c>
      <c r="CA31" s="38">
        <v>90.211247999999998</v>
      </c>
      <c r="CB31" s="38">
        <v>95.561189999999996</v>
      </c>
      <c r="CC31" s="38">
        <v>57.767750999999997</v>
      </c>
      <c r="CD31" s="38">
        <v>79.910826999999998</v>
      </c>
      <c r="CE31" s="38">
        <v>113.49153800000001</v>
      </c>
      <c r="CF31" s="38">
        <v>109.317245</v>
      </c>
      <c r="CG31" s="38">
        <v>120.27748800000001</v>
      </c>
      <c r="CH31" s="38">
        <v>104.527463</v>
      </c>
      <c r="CI31" s="38">
        <v>121.80530899999999</v>
      </c>
      <c r="CJ31" s="38">
        <v>107.227659</v>
      </c>
      <c r="CK31" s="38">
        <v>85.985761999999994</v>
      </c>
      <c r="CL31" s="38">
        <v>70.751655</v>
      </c>
      <c r="CM31" s="38">
        <v>79.132878000000005</v>
      </c>
      <c r="CN31" s="38">
        <v>41.36177</v>
      </c>
      <c r="CO31" s="38">
        <v>6.9059470000000003</v>
      </c>
      <c r="CP31" s="38">
        <v>41.438170999999997</v>
      </c>
      <c r="CQ31" s="38">
        <v>44.116765000000001</v>
      </c>
      <c r="CR31" s="38">
        <v>56.196083000000002</v>
      </c>
      <c r="CS31" s="38">
        <v>127.14900777</v>
      </c>
      <c r="CT31" s="38">
        <v>65.190042840000004</v>
      </c>
      <c r="CU31" s="38">
        <v>11.239274999999999</v>
      </c>
      <c r="CV31" s="38">
        <v>141.13462369000001</v>
      </c>
      <c r="CW31" s="38">
        <v>278.98950515000001</v>
      </c>
      <c r="CX31" s="38">
        <v>31.328611510000002</v>
      </c>
      <c r="CY31" s="38">
        <v>3.3513823299999999</v>
      </c>
      <c r="CZ31" s="38">
        <v>23.678880119999999</v>
      </c>
      <c r="DA31" s="38">
        <v>5.0176079199999997</v>
      </c>
      <c r="DB31" s="38">
        <v>1.5619172400000001</v>
      </c>
      <c r="DC31" s="38">
        <v>117.45228763999999</v>
      </c>
      <c r="DD31" s="38">
        <v>99.310015759999999</v>
      </c>
      <c r="DE31" s="38">
        <v>2.7145795700000002</v>
      </c>
      <c r="DF31" s="38">
        <v>104.23903310999999</v>
      </c>
      <c r="DG31" s="38">
        <v>4.2961745699999998</v>
      </c>
      <c r="DH31" s="38">
        <v>19.584737659999998</v>
      </c>
      <c r="DI31" s="38">
        <v>3.9859455000000001</v>
      </c>
      <c r="DJ31" s="38">
        <v>5.7829851000000003</v>
      </c>
      <c r="DK31" s="38">
        <v>6.5922298100000001</v>
      </c>
      <c r="DL31" s="38">
        <v>99.990164309999997</v>
      </c>
      <c r="DM31" s="38">
        <v>213.63623738000001</v>
      </c>
      <c r="DN31" s="38">
        <v>193.67494427</v>
      </c>
      <c r="DO31" s="38">
        <v>5.6620766700000003</v>
      </c>
      <c r="DP31" s="38">
        <v>8.4133247600000001</v>
      </c>
      <c r="DQ31" s="38">
        <v>3.99603887</v>
      </c>
      <c r="DR31" s="38">
        <v>24.210414759999999</v>
      </c>
      <c r="DS31" s="38">
        <v>249.77705104</v>
      </c>
      <c r="DT31" s="53">
        <v>42.833642339999997</v>
      </c>
      <c r="DU31" s="53">
        <v>60.6766133</v>
      </c>
      <c r="DV31" s="53">
        <v>21.615329760000002</v>
      </c>
      <c r="DW31" s="53">
        <v>14.78438557</v>
      </c>
      <c r="DX31" s="53">
        <v>52.623912480000001</v>
      </c>
      <c r="DY31" s="53">
        <v>143.79086602000001</v>
      </c>
      <c r="DZ31" s="53">
        <v>22.83634593</v>
      </c>
      <c r="EA31" s="53">
        <v>22.43287943</v>
      </c>
      <c r="EB31" s="53">
        <v>182.39243350999999</v>
      </c>
      <c r="EC31" s="53">
        <v>33.770116979999997</v>
      </c>
      <c r="ED31" s="53">
        <v>34.465187389999997</v>
      </c>
      <c r="EE31" s="53">
        <v>23.23230693</v>
      </c>
      <c r="EF31" s="53">
        <v>25.53434571</v>
      </c>
      <c r="EG31" s="53">
        <v>53.938263880000001</v>
      </c>
      <c r="EH31" s="53">
        <v>19.914059640000001</v>
      </c>
      <c r="EI31" s="53">
        <v>23.41270214</v>
      </c>
      <c r="EJ31" s="53">
        <v>8.3699887000000004</v>
      </c>
      <c r="EK31" s="53">
        <v>62.174252580000001</v>
      </c>
      <c r="EL31" s="53">
        <v>4.0506507599999999</v>
      </c>
      <c r="EM31" s="53">
        <v>44.700724039999997</v>
      </c>
      <c r="EN31" s="53">
        <v>2.2618546400000001</v>
      </c>
      <c r="EO31" s="53">
        <v>2.8360627699999998</v>
      </c>
      <c r="EP31" s="53">
        <v>198.10828723</v>
      </c>
      <c r="EQ31" s="53">
        <v>103.40354861</v>
      </c>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row>
    <row r="32" spans="6:275" ht="28.15" customHeight="1">
      <c r="F32" s="28" t="s">
        <v>471</v>
      </c>
      <c r="G32" s="29" t="s">
        <v>141</v>
      </c>
      <c r="H32" s="38">
        <v>342.80901</v>
      </c>
      <c r="I32" s="38">
        <v>507.96499999999997</v>
      </c>
      <c r="J32" s="38">
        <v>507.01400000000001</v>
      </c>
      <c r="K32" s="38">
        <v>462.67</v>
      </c>
      <c r="L32" s="38">
        <v>387.26</v>
      </c>
      <c r="M32" s="38">
        <v>507.173</v>
      </c>
      <c r="N32" s="38">
        <v>523.55100000000004</v>
      </c>
      <c r="O32" s="38">
        <v>563.75300000000004</v>
      </c>
      <c r="P32" s="38">
        <v>718.60299999999995</v>
      </c>
      <c r="Q32" s="38">
        <v>586.72799999999995</v>
      </c>
      <c r="R32" s="38">
        <v>505.40300000000002</v>
      </c>
      <c r="S32" s="38">
        <v>551.12800000000004</v>
      </c>
      <c r="T32" s="38">
        <v>642.53499999999997</v>
      </c>
      <c r="U32" s="38">
        <v>710.91</v>
      </c>
      <c r="V32" s="38">
        <v>614.65</v>
      </c>
      <c r="W32" s="38">
        <v>711.76</v>
      </c>
      <c r="X32" s="38">
        <v>742.26</v>
      </c>
      <c r="Y32" s="38">
        <v>915.44799999999998</v>
      </c>
      <c r="Z32" s="38">
        <v>674.93299999999999</v>
      </c>
      <c r="AA32" s="38">
        <v>810.27</v>
      </c>
      <c r="AB32" s="38">
        <v>630.89499999999998</v>
      </c>
      <c r="AC32" s="38">
        <v>829.03300000000002</v>
      </c>
      <c r="AD32" s="38">
        <v>742.44200000000001</v>
      </c>
      <c r="AE32" s="38">
        <v>836.15300000000002</v>
      </c>
      <c r="AF32" s="38">
        <v>884.85299999999995</v>
      </c>
      <c r="AG32" s="38">
        <v>730.36099999999999</v>
      </c>
      <c r="AH32" s="38">
        <v>823.75</v>
      </c>
      <c r="AI32" s="38">
        <v>755.43100000000004</v>
      </c>
      <c r="AJ32" s="38">
        <v>805.61099999999999</v>
      </c>
      <c r="AK32" s="38">
        <v>916.09699999999998</v>
      </c>
      <c r="AL32" s="38">
        <v>691.42700000000002</v>
      </c>
      <c r="AM32" s="38">
        <v>874.15899999999999</v>
      </c>
      <c r="AN32" s="38">
        <v>905.48599999999999</v>
      </c>
      <c r="AO32" s="38">
        <v>972.03300000000002</v>
      </c>
      <c r="AP32" s="38">
        <v>828.81200000000001</v>
      </c>
      <c r="AQ32" s="38">
        <v>738.83799999999997</v>
      </c>
      <c r="AR32" s="38">
        <v>901.08600000000001</v>
      </c>
      <c r="AS32" s="38">
        <v>895.26800000000003</v>
      </c>
      <c r="AT32" s="38">
        <v>627.44399999999996</v>
      </c>
      <c r="AU32" s="38">
        <v>660.46199999999999</v>
      </c>
      <c r="AV32" s="38">
        <v>569.24300000000005</v>
      </c>
      <c r="AW32" s="38">
        <v>793.32299999999998</v>
      </c>
      <c r="AX32" s="38">
        <v>374.68900000000002</v>
      </c>
      <c r="AY32" s="38">
        <v>113.17400000000001</v>
      </c>
      <c r="AZ32" s="38">
        <v>154.774</v>
      </c>
      <c r="BA32" s="38">
        <v>181.077</v>
      </c>
      <c r="BB32" s="38">
        <v>186.072</v>
      </c>
      <c r="BC32" s="38">
        <v>254.95400000000001</v>
      </c>
      <c r="BD32" s="38">
        <v>344.70800000000003</v>
      </c>
      <c r="BE32" s="38">
        <v>211.321</v>
      </c>
      <c r="BF32" s="38">
        <v>335.52800000000002</v>
      </c>
      <c r="BG32" s="38">
        <v>296.41899999999998</v>
      </c>
      <c r="BH32" s="38">
        <v>298.25299999999999</v>
      </c>
      <c r="BI32" s="38">
        <v>311.38200000000001</v>
      </c>
      <c r="BJ32" s="38">
        <v>230.99100000000001</v>
      </c>
      <c r="BK32" s="38">
        <v>224.583</v>
      </c>
      <c r="BL32" s="38">
        <v>295.56400000000002</v>
      </c>
      <c r="BM32" s="38">
        <v>198.77099999999999</v>
      </c>
      <c r="BN32" s="38">
        <v>145.97200000000001</v>
      </c>
      <c r="BO32" s="38">
        <v>234.13300000000001</v>
      </c>
      <c r="BP32" s="38">
        <v>152.73699999999999</v>
      </c>
      <c r="BQ32" s="38">
        <v>218.012</v>
      </c>
      <c r="BR32" s="38">
        <v>288.07600000000002</v>
      </c>
      <c r="BS32" s="38">
        <v>233.93</v>
      </c>
      <c r="BT32" s="38">
        <v>332.82</v>
      </c>
      <c r="BU32" s="38">
        <v>322.18</v>
      </c>
      <c r="BV32" s="38">
        <v>219.80799999999999</v>
      </c>
      <c r="BW32" s="38">
        <v>326.94900000000001</v>
      </c>
      <c r="BX32" s="38">
        <v>294.12900000000002</v>
      </c>
      <c r="BY32" s="38">
        <v>299.92399999999998</v>
      </c>
      <c r="BZ32" s="38">
        <v>258.923</v>
      </c>
      <c r="CA32" s="38">
        <v>434.14400000000001</v>
      </c>
      <c r="CB32" s="38">
        <v>417.346</v>
      </c>
      <c r="CC32" s="38">
        <v>426.65451999999999</v>
      </c>
      <c r="CD32" s="38">
        <v>371.25948399999999</v>
      </c>
      <c r="CE32" s="38">
        <v>261.22321399999998</v>
      </c>
      <c r="CF32" s="38">
        <v>234.17300800000001</v>
      </c>
      <c r="CG32" s="38">
        <v>360.43388700000003</v>
      </c>
      <c r="CH32" s="38">
        <v>213.52047099999999</v>
      </c>
      <c r="CI32" s="38">
        <v>288.935204</v>
      </c>
      <c r="CJ32" s="38">
        <v>384.59009300000002</v>
      </c>
      <c r="CK32" s="38">
        <v>430.39757500000002</v>
      </c>
      <c r="CL32" s="38">
        <v>346.94482299999999</v>
      </c>
      <c r="CM32" s="38">
        <v>503.924645</v>
      </c>
      <c r="CN32" s="38">
        <v>342.616623</v>
      </c>
      <c r="CO32" s="38">
        <v>323.910371</v>
      </c>
      <c r="CP32" s="38">
        <v>382.18208900000002</v>
      </c>
      <c r="CQ32" s="38">
        <v>353.14218</v>
      </c>
      <c r="CR32" s="38">
        <v>98.085820999999996</v>
      </c>
      <c r="CS32" s="38">
        <v>241.64809299999999</v>
      </c>
      <c r="CT32" s="38">
        <v>78.134504999999805</v>
      </c>
      <c r="CU32" s="38">
        <v>237.11097799999999</v>
      </c>
      <c r="CV32" s="38">
        <v>160.40572800000001</v>
      </c>
      <c r="CW32" s="38">
        <v>257.954409</v>
      </c>
      <c r="CX32" s="38">
        <v>153.03097299999999</v>
      </c>
      <c r="CY32" s="38">
        <v>96.198768999999899</v>
      </c>
      <c r="CZ32" s="38">
        <v>103.35173500000001</v>
      </c>
      <c r="DA32" s="38">
        <v>216.85183499999999</v>
      </c>
      <c r="DB32" s="38">
        <v>172.33215999999999</v>
      </c>
      <c r="DC32" s="38">
        <v>245.111017</v>
      </c>
      <c r="DD32" s="38">
        <v>257.51745799999998</v>
      </c>
      <c r="DE32" s="38">
        <v>241.19878700000001</v>
      </c>
      <c r="DF32" s="38">
        <v>199.88993400000001</v>
      </c>
      <c r="DG32" s="38">
        <v>219.80755099999999</v>
      </c>
      <c r="DH32" s="38">
        <v>142.15548799999999</v>
      </c>
      <c r="DI32" s="38">
        <v>204.698815</v>
      </c>
      <c r="DJ32" s="38">
        <v>206.67544799999999</v>
      </c>
      <c r="DK32" s="38">
        <v>222.776228</v>
      </c>
      <c r="DL32" s="38">
        <v>234.63067699999999</v>
      </c>
      <c r="DM32" s="38">
        <v>334.25557500000002</v>
      </c>
      <c r="DN32" s="38">
        <v>209.87217699999999</v>
      </c>
      <c r="DO32" s="38">
        <v>186.68042600000001</v>
      </c>
      <c r="DP32" s="38">
        <v>276.11992800000002</v>
      </c>
      <c r="DQ32" s="38">
        <v>478.35472399999998</v>
      </c>
      <c r="DR32" s="38">
        <v>223.49362300000001</v>
      </c>
      <c r="DS32" s="38">
        <v>231.48964899999999</v>
      </c>
      <c r="DT32" s="53">
        <v>200.087312</v>
      </c>
      <c r="DU32" s="53">
        <v>556.27588400000002</v>
      </c>
      <c r="DV32" s="53">
        <v>178.16554099999999</v>
      </c>
      <c r="DW32" s="53">
        <v>212.99907200000001</v>
      </c>
      <c r="DX32" s="53">
        <v>222.40641500000001</v>
      </c>
      <c r="DY32" s="53">
        <v>264.09444200000002</v>
      </c>
      <c r="DZ32" s="53">
        <v>186.29686699999999</v>
      </c>
      <c r="EA32" s="53">
        <v>220.31975600000001</v>
      </c>
      <c r="EB32" s="53">
        <v>144.66809599999999</v>
      </c>
      <c r="EC32" s="53">
        <v>223.75910200000001</v>
      </c>
      <c r="ED32" s="53">
        <v>147.52109999999999</v>
      </c>
      <c r="EE32" s="53">
        <v>171.85152400000001</v>
      </c>
      <c r="EF32" s="53">
        <v>160.346125</v>
      </c>
      <c r="EG32" s="53">
        <v>329.88349299999999</v>
      </c>
      <c r="EH32" s="53">
        <v>251.71260799999999</v>
      </c>
      <c r="EI32" s="53">
        <v>411.39089300000001</v>
      </c>
      <c r="EJ32" s="53">
        <v>184.769428</v>
      </c>
      <c r="EK32" s="53">
        <v>366.76766900000001</v>
      </c>
      <c r="EL32" s="53">
        <v>312.05949199999998</v>
      </c>
      <c r="EM32" s="53">
        <v>209.18394499999999</v>
      </c>
      <c r="EN32" s="53">
        <v>273.74309499999998</v>
      </c>
      <c r="EO32" s="53">
        <v>287.04401200000001</v>
      </c>
      <c r="EP32" s="53">
        <v>245.19792000000001</v>
      </c>
      <c r="EQ32" s="53">
        <v>266.046134</v>
      </c>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row>
    <row r="33" spans="6:275" ht="27.75" customHeight="1">
      <c r="F33" s="28" t="s">
        <v>499</v>
      </c>
      <c r="G33" s="29" t="s">
        <v>145</v>
      </c>
      <c r="H33" s="38">
        <v>2108.544143952</v>
      </c>
      <c r="I33" s="38">
        <v>1977.43553105</v>
      </c>
      <c r="J33" s="38">
        <v>1447.376355787</v>
      </c>
      <c r="K33" s="38">
        <v>653.69678717399995</v>
      </c>
      <c r="L33" s="38">
        <v>1206.9322230160001</v>
      </c>
      <c r="M33" s="38">
        <v>823.58613211199997</v>
      </c>
      <c r="N33" s="38">
        <v>1896.5197809440001</v>
      </c>
      <c r="O33" s="38">
        <v>1843.1440884839999</v>
      </c>
      <c r="P33" s="38">
        <v>936.92799969600003</v>
      </c>
      <c r="Q33" s="38">
        <v>1976.355000092</v>
      </c>
      <c r="R33" s="38">
        <v>2043.636189676</v>
      </c>
      <c r="S33" s="38">
        <v>1611.657706771</v>
      </c>
      <c r="T33" s="38">
        <v>1615.402791001</v>
      </c>
      <c r="U33" s="38">
        <v>2137.7522033</v>
      </c>
      <c r="V33" s="38">
        <v>1919.1895607040001</v>
      </c>
      <c r="W33" s="38">
        <v>2488.7208000000001</v>
      </c>
      <c r="X33" s="38">
        <v>1432.6878387199999</v>
      </c>
      <c r="Y33" s="38">
        <v>1690.25101488</v>
      </c>
      <c r="Z33" s="38">
        <v>1919.1612232800001</v>
      </c>
      <c r="AA33" s="38">
        <v>2192.2619121009998</v>
      </c>
      <c r="AB33" s="38">
        <v>1459.7643599999999</v>
      </c>
      <c r="AC33" s="38">
        <v>2330.6792089</v>
      </c>
      <c r="AD33" s="38">
        <v>2265.2443151000002</v>
      </c>
      <c r="AE33" s="38">
        <v>2518.5399335000002</v>
      </c>
      <c r="AF33" s="38">
        <v>1802.2103615999999</v>
      </c>
      <c r="AG33" s="38">
        <v>2422.0791439999998</v>
      </c>
      <c r="AH33" s="38">
        <v>2104.0729999999999</v>
      </c>
      <c r="AI33" s="38">
        <v>2450.3721999999998</v>
      </c>
      <c r="AJ33" s="38">
        <v>2233.9893999999999</v>
      </c>
      <c r="AK33" s="38">
        <v>2606.0694797000001</v>
      </c>
      <c r="AL33" s="38">
        <v>2985.2596684999999</v>
      </c>
      <c r="AM33" s="38">
        <v>2334.5536627500001</v>
      </c>
      <c r="AN33" s="38">
        <v>2259.7478615999999</v>
      </c>
      <c r="AO33" s="38">
        <v>2970.8598996800001</v>
      </c>
      <c r="AP33" s="38">
        <v>2326.4401139080001</v>
      </c>
      <c r="AQ33" s="38">
        <v>2508.7218775749998</v>
      </c>
      <c r="AR33" s="38">
        <v>2585.669947422</v>
      </c>
      <c r="AS33" s="38">
        <v>2580.6985844000001</v>
      </c>
      <c r="AT33" s="38">
        <v>2406.3431425839999</v>
      </c>
      <c r="AU33" s="38">
        <v>2983.2859982330001</v>
      </c>
      <c r="AV33" s="38">
        <v>2027.5245543020001</v>
      </c>
      <c r="AW33" s="38">
        <v>2516.5447600799998</v>
      </c>
      <c r="AX33" s="38">
        <v>2101.4986076260002</v>
      </c>
      <c r="AY33" s="38">
        <v>2411.3738305679999</v>
      </c>
      <c r="AZ33" s="38">
        <v>2401.4148129790001</v>
      </c>
      <c r="BA33" s="38">
        <v>2745.674944716</v>
      </c>
      <c r="BB33" s="38">
        <v>2076.912914084</v>
      </c>
      <c r="BC33" s="38">
        <v>2101.1134316480002</v>
      </c>
      <c r="BD33" s="38">
        <v>1977.02588543</v>
      </c>
      <c r="BE33" s="38">
        <v>1871.3067365209999</v>
      </c>
      <c r="BF33" s="38">
        <v>1845.5382713250001</v>
      </c>
      <c r="BG33" s="38">
        <v>1300.7342500709999</v>
      </c>
      <c r="BH33" s="38">
        <v>1804.8679306470001</v>
      </c>
      <c r="BI33" s="38">
        <v>1012.285998655</v>
      </c>
      <c r="BJ33" s="38">
        <v>24.98</v>
      </c>
      <c r="BK33" s="38">
        <v>43.07</v>
      </c>
      <c r="BL33" s="38">
        <v>51.295999999999999</v>
      </c>
      <c r="BM33" s="38">
        <v>23.617999999999999</v>
      </c>
      <c r="BN33" s="38">
        <v>72.73</v>
      </c>
      <c r="BO33" s="38">
        <v>70.450571410999999</v>
      </c>
      <c r="BP33" s="38">
        <v>588.43154690300003</v>
      </c>
      <c r="BQ33" s="38">
        <v>797.19566573199995</v>
      </c>
      <c r="BR33" s="38">
        <v>946.76089906000004</v>
      </c>
      <c r="BS33" s="38">
        <v>240.798562218</v>
      </c>
      <c r="BT33" s="38">
        <v>54.55</v>
      </c>
      <c r="BU33" s="38">
        <v>313.44064932499998</v>
      </c>
      <c r="BV33" s="38">
        <v>220.75243940999999</v>
      </c>
      <c r="BW33" s="38">
        <v>432.93099987300002</v>
      </c>
      <c r="BX33" s="38">
        <v>662.94672739999999</v>
      </c>
      <c r="BY33" s="38">
        <v>550.00172665800005</v>
      </c>
      <c r="BZ33" s="38">
        <v>569.41999999999996</v>
      </c>
      <c r="CA33" s="38">
        <v>751.04399999999998</v>
      </c>
      <c r="CB33" s="38">
        <v>1303.783570927</v>
      </c>
      <c r="CC33" s="38">
        <v>454.55069794100001</v>
      </c>
      <c r="CD33" s="38">
        <v>132.29435885000001</v>
      </c>
      <c r="CE33" s="38">
        <v>892.68288275500004</v>
      </c>
      <c r="CF33" s="38">
        <v>1650.9045671409999</v>
      </c>
      <c r="CG33" s="38">
        <v>1482.875109956</v>
      </c>
      <c r="CH33" s="38">
        <v>1699.6198581518499</v>
      </c>
      <c r="CI33" s="38">
        <v>1252.402</v>
      </c>
      <c r="CJ33" s="38">
        <v>1646.9682282644101</v>
      </c>
      <c r="CK33" s="38">
        <v>1432.4010000000001</v>
      </c>
      <c r="CL33" s="38">
        <v>1572.6292647058799</v>
      </c>
      <c r="CM33" s="38">
        <v>1358</v>
      </c>
      <c r="CN33" s="38">
        <v>1279</v>
      </c>
      <c r="CO33" s="38">
        <v>1216.50102501025</v>
      </c>
      <c r="CP33" s="38">
        <v>1234</v>
      </c>
      <c r="CQ33" s="38">
        <v>1239.64357574016</v>
      </c>
      <c r="CR33" s="38">
        <v>922</v>
      </c>
      <c r="CS33" s="38">
        <v>1498.9080520073001</v>
      </c>
      <c r="CT33" s="38">
        <v>1519.1893844226199</v>
      </c>
      <c r="CU33" s="38">
        <v>1766.0583440810401</v>
      </c>
      <c r="CV33" s="38">
        <v>1461.8591426568501</v>
      </c>
      <c r="CW33" s="38">
        <v>1575.06738173799</v>
      </c>
      <c r="CX33" s="38">
        <v>1801.0024060778601</v>
      </c>
      <c r="CY33" s="38">
        <v>1639.4190000000001</v>
      </c>
      <c r="CZ33" s="38">
        <v>1732.1418023172901</v>
      </c>
      <c r="DA33" s="38">
        <v>1755.86646387833</v>
      </c>
      <c r="DB33" s="38">
        <v>1763.19991253382</v>
      </c>
      <c r="DC33" s="38">
        <v>2012.1840014059801</v>
      </c>
      <c r="DD33" s="38">
        <v>4661.1598411687401</v>
      </c>
      <c r="DE33" s="38">
        <v>1507.0712417270699</v>
      </c>
      <c r="DF33" s="38">
        <v>1687.8271940587699</v>
      </c>
      <c r="DG33" s="38">
        <v>1751.9093333333301</v>
      </c>
      <c r="DH33" s="38">
        <v>1797.7485581754599</v>
      </c>
      <c r="DI33" s="38">
        <v>4232.6156617977504</v>
      </c>
      <c r="DJ33" s="38">
        <v>1488.1690909090901</v>
      </c>
      <c r="DK33" s="38">
        <v>1922.5796604203199</v>
      </c>
      <c r="DL33" s="38">
        <v>1545.38290561644</v>
      </c>
      <c r="DM33" s="38">
        <v>1975.78066821107</v>
      </c>
      <c r="DN33" s="38">
        <v>1687.5901113723701</v>
      </c>
      <c r="DO33" s="38">
        <v>1780.48331501706</v>
      </c>
      <c r="DP33" s="38">
        <v>2048.5743692790002</v>
      </c>
      <c r="DQ33" s="38">
        <v>1564.83797470489</v>
      </c>
      <c r="DR33" s="38">
        <v>1574.2552590120199</v>
      </c>
      <c r="DS33" s="38">
        <v>1723.4000695678601</v>
      </c>
      <c r="DT33" s="53">
        <v>2113.9911501893898</v>
      </c>
      <c r="DU33" s="53">
        <v>1652.0757087689699</v>
      </c>
      <c r="DV33" s="53">
        <v>2092.21771917464</v>
      </c>
      <c r="DW33" s="53">
        <v>1692.11926183844</v>
      </c>
      <c r="DX33" s="53">
        <v>1843.23519769934</v>
      </c>
      <c r="DY33" s="53">
        <v>1611.05474615514</v>
      </c>
      <c r="DZ33" s="53">
        <v>2131.5861368978999</v>
      </c>
      <c r="EA33" s="53">
        <v>2163.3584686592098</v>
      </c>
      <c r="EB33" s="53">
        <v>1516.88060390647</v>
      </c>
      <c r="EC33" s="53">
        <v>2239.0295701796999</v>
      </c>
      <c r="ED33" s="53">
        <v>2093.70090405768</v>
      </c>
      <c r="EE33" s="53">
        <v>2391.2843364284199</v>
      </c>
      <c r="EF33" s="53">
        <v>2681.8567975102101</v>
      </c>
      <c r="EG33" s="53">
        <v>2432.2198798283298</v>
      </c>
      <c r="EH33" s="53">
        <v>1555.25401675325</v>
      </c>
      <c r="EI33" s="53">
        <v>2241.1507354967798</v>
      </c>
      <c r="EJ33" s="53">
        <v>2095.0642288527802</v>
      </c>
      <c r="EK33" s="53">
        <v>2075.7766883100398</v>
      </c>
      <c r="EL33" s="53">
        <v>2389.3989085582798</v>
      </c>
      <c r="EM33" s="53">
        <v>2764.15631651376</v>
      </c>
      <c r="EN33" s="53">
        <v>2882.7339588336099</v>
      </c>
      <c r="EO33" s="53">
        <v>2474.38657342958</v>
      </c>
      <c r="EP33" s="53">
        <v>3347.1551257782899</v>
      </c>
      <c r="EQ33" s="53">
        <v>3180.9190563150401</v>
      </c>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row>
    <row r="34" spans="6:275" ht="28.15" customHeight="1">
      <c r="F34" s="28" t="s">
        <v>500</v>
      </c>
      <c r="G34" s="29"/>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row>
    <row r="35" spans="6:275" ht="20.100000000000001" customHeight="1">
      <c r="F35" s="37" t="s">
        <v>174</v>
      </c>
      <c r="G35" s="29" t="s">
        <v>141</v>
      </c>
      <c r="H35" s="38">
        <v>226.506</v>
      </c>
      <c r="I35" s="38">
        <v>261.26600000000002</v>
      </c>
      <c r="J35" s="38">
        <v>274.67899999999997</v>
      </c>
      <c r="K35" s="38">
        <v>278.50400000000002</v>
      </c>
      <c r="L35" s="38">
        <v>206.30500000000001</v>
      </c>
      <c r="M35" s="38">
        <v>304.72300000000001</v>
      </c>
      <c r="N35" s="38">
        <v>210.28299999999999</v>
      </c>
      <c r="O35" s="38">
        <v>255.30699999999999</v>
      </c>
      <c r="P35" s="38">
        <v>244.11099999999999</v>
      </c>
      <c r="Q35" s="38">
        <v>238.447</v>
      </c>
      <c r="R35" s="38">
        <v>176.51</v>
      </c>
      <c r="S35" s="38">
        <v>285.43299999999999</v>
      </c>
      <c r="T35" s="38">
        <v>141.239</v>
      </c>
      <c r="U35" s="38">
        <v>277.661</v>
      </c>
      <c r="V35" s="38">
        <v>267.43799999999999</v>
      </c>
      <c r="W35" s="38">
        <v>276.048</v>
      </c>
      <c r="X35" s="38">
        <v>214.28299999999999</v>
      </c>
      <c r="Y35" s="38">
        <v>296.137</v>
      </c>
      <c r="Z35" s="38">
        <v>263.19400000000002</v>
      </c>
      <c r="AA35" s="38">
        <v>310.47300000000001</v>
      </c>
      <c r="AB35" s="38">
        <v>163.119</v>
      </c>
      <c r="AC35" s="38">
        <v>276.87900000000002</v>
      </c>
      <c r="AD35" s="38">
        <v>292.07499999999999</v>
      </c>
      <c r="AE35" s="38">
        <v>343.16800000000001</v>
      </c>
      <c r="AF35" s="38">
        <v>235.90700000000001</v>
      </c>
      <c r="AG35" s="38">
        <v>320.41000000000003</v>
      </c>
      <c r="AH35" s="38">
        <v>216.14500000000001</v>
      </c>
      <c r="AI35" s="38">
        <v>289.904</v>
      </c>
      <c r="AJ35" s="38">
        <v>236.65199999999999</v>
      </c>
      <c r="AK35" s="38">
        <v>404.68400000000003</v>
      </c>
      <c r="AL35" s="38">
        <v>362.19099999999997</v>
      </c>
      <c r="AM35" s="38">
        <v>346.36599999999999</v>
      </c>
      <c r="AN35" s="38">
        <v>291.19200000000001</v>
      </c>
      <c r="AO35" s="38">
        <v>303.95100000000002</v>
      </c>
      <c r="AP35" s="38">
        <v>278.34100000000001</v>
      </c>
      <c r="AQ35" s="38">
        <v>412.39</v>
      </c>
      <c r="AR35" s="38">
        <v>224.12299999999999</v>
      </c>
      <c r="AS35" s="38">
        <v>301.339</v>
      </c>
      <c r="AT35" s="38">
        <v>213.68899999999999</v>
      </c>
      <c r="AU35" s="38">
        <v>312.08100000000002</v>
      </c>
      <c r="AV35" s="38">
        <v>247.31800000000001</v>
      </c>
      <c r="AW35" s="38">
        <v>360.25700000000001</v>
      </c>
      <c r="AX35" s="38">
        <v>241.33199999999999</v>
      </c>
      <c r="AY35" s="38">
        <v>298.71600000000001</v>
      </c>
      <c r="AZ35" s="38">
        <v>258</v>
      </c>
      <c r="BA35" s="38">
        <v>214.21899999999999</v>
      </c>
      <c r="BB35" s="38">
        <v>206.30199999999999</v>
      </c>
      <c r="BC35" s="38">
        <v>236.17500000000001</v>
      </c>
      <c r="BD35" s="38">
        <v>207.56800000000001</v>
      </c>
      <c r="BE35" s="38">
        <v>264.44799999999998</v>
      </c>
      <c r="BF35" s="38">
        <v>242.756</v>
      </c>
      <c r="BG35" s="38">
        <v>253.88399999999999</v>
      </c>
      <c r="BH35" s="38">
        <v>194.99</v>
      </c>
      <c r="BI35" s="38">
        <v>328.20400000000001</v>
      </c>
      <c r="BJ35" s="38">
        <v>151.708</v>
      </c>
      <c r="BK35" s="38">
        <v>193.161</v>
      </c>
      <c r="BL35" s="38">
        <v>232.00399999999999</v>
      </c>
      <c r="BM35" s="38">
        <v>205.75</v>
      </c>
      <c r="BN35" s="38">
        <v>142.21100000000001</v>
      </c>
      <c r="BO35" s="38">
        <v>176.03899999999999</v>
      </c>
      <c r="BP35" s="38">
        <v>169.03399999999999</v>
      </c>
      <c r="BQ35" s="38">
        <v>146.21199999999999</v>
      </c>
      <c r="BR35" s="38">
        <v>190.93199999999999</v>
      </c>
      <c r="BS35" s="38">
        <v>208.21199999999999</v>
      </c>
      <c r="BT35" s="38">
        <v>19.812999999999999</v>
      </c>
      <c r="BU35" s="38">
        <v>302.625</v>
      </c>
      <c r="BV35" s="38">
        <v>269.95699999999999</v>
      </c>
      <c r="BW35" s="38">
        <v>312.25299999999999</v>
      </c>
      <c r="BX35" s="38">
        <v>247.905</v>
      </c>
      <c r="BY35" s="38">
        <v>168.523</v>
      </c>
      <c r="BZ35" s="38">
        <v>223.535</v>
      </c>
      <c r="CA35" s="38">
        <v>234.2</v>
      </c>
      <c r="CB35" s="38">
        <v>386.92861499999998</v>
      </c>
      <c r="CC35" s="38">
        <v>386.92861499999998</v>
      </c>
      <c r="CD35" s="38">
        <v>278.34005000000002</v>
      </c>
      <c r="CE35" s="38">
        <v>278.34005000000002</v>
      </c>
      <c r="CF35" s="38">
        <v>213.16197500000001</v>
      </c>
      <c r="CG35" s="38">
        <v>213.16197500000001</v>
      </c>
      <c r="CH35" s="38">
        <v>240.846025</v>
      </c>
      <c r="CI35" s="38">
        <v>240.846025</v>
      </c>
      <c r="CJ35" s="38">
        <v>268.117525</v>
      </c>
      <c r="CK35" s="38">
        <v>268.117525</v>
      </c>
      <c r="CL35" s="38">
        <v>234.07597999999999</v>
      </c>
      <c r="CM35" s="38">
        <v>234.07597999999999</v>
      </c>
      <c r="CN35" s="38">
        <v>238.36776</v>
      </c>
      <c r="CO35" s="38">
        <v>238.36776</v>
      </c>
      <c r="CP35" s="38">
        <v>276.93624999999997</v>
      </c>
      <c r="CQ35" s="38">
        <v>276.93624999999997</v>
      </c>
      <c r="CR35" s="38">
        <v>268.40658000000002</v>
      </c>
      <c r="CS35" s="38">
        <v>268.40658000000002</v>
      </c>
      <c r="CT35" s="38">
        <v>246.27857</v>
      </c>
      <c r="CU35" s="38">
        <v>246.27857</v>
      </c>
      <c r="CV35" s="38">
        <v>271.37539500000003</v>
      </c>
      <c r="CW35" s="38">
        <v>271.37539500000003</v>
      </c>
      <c r="CX35" s="38">
        <v>304.51936000000001</v>
      </c>
      <c r="CY35" s="38">
        <v>304.51936000000001</v>
      </c>
      <c r="CZ35" s="38">
        <v>246.91261</v>
      </c>
      <c r="DA35" s="38">
        <v>246.91261</v>
      </c>
      <c r="DB35" s="38">
        <v>252.71422000000001</v>
      </c>
      <c r="DC35" s="38">
        <v>252.71422000000001</v>
      </c>
      <c r="DD35" s="38">
        <v>298.35626500000001</v>
      </c>
      <c r="DE35" s="38">
        <v>298.35626500000001</v>
      </c>
      <c r="DF35" s="38">
        <v>203.18233499999999</v>
      </c>
      <c r="DG35" s="38">
        <v>203.18233499999999</v>
      </c>
      <c r="DH35" s="38">
        <v>148.34797499999999</v>
      </c>
      <c r="DI35" s="38">
        <v>148.34797499999999</v>
      </c>
      <c r="DJ35" s="38">
        <v>157.05576500000001</v>
      </c>
      <c r="DK35" s="38">
        <v>157.05576500000001</v>
      </c>
      <c r="DL35" s="38">
        <v>260.16928000000001</v>
      </c>
      <c r="DM35" s="38">
        <v>260.16928000000001</v>
      </c>
      <c r="DN35" s="38">
        <v>224.88385</v>
      </c>
      <c r="DO35" s="38">
        <v>224.88385</v>
      </c>
      <c r="DP35" s="38">
        <v>217.19212999999999</v>
      </c>
      <c r="DQ35" s="38">
        <v>217.19212999999999</v>
      </c>
      <c r="DR35" s="38">
        <v>184.905055</v>
      </c>
      <c r="DS35" s="38">
        <v>184.905055</v>
      </c>
      <c r="DT35" s="53">
        <v>173.265635</v>
      </c>
      <c r="DU35" s="53">
        <v>173.265635</v>
      </c>
      <c r="DV35" s="53">
        <v>164.5949</v>
      </c>
      <c r="DW35" s="53">
        <v>164.5949</v>
      </c>
      <c r="DX35" s="53">
        <v>388.995644108683</v>
      </c>
      <c r="DY35" s="71" t="s">
        <v>156</v>
      </c>
      <c r="DZ35" s="71" t="s">
        <v>156</v>
      </c>
      <c r="EA35" s="71" t="s">
        <v>156</v>
      </c>
      <c r="EB35" s="71">
        <v>388.98983225177199</v>
      </c>
      <c r="EC35" s="71">
        <v>388.99221356875103</v>
      </c>
      <c r="ED35" s="71">
        <v>389.00020932406397</v>
      </c>
      <c r="EE35" s="71">
        <v>389.00340301255898</v>
      </c>
      <c r="EF35" s="71" t="s">
        <v>156</v>
      </c>
      <c r="EG35" s="71" t="s">
        <v>156</v>
      </c>
      <c r="EH35" s="71" t="s">
        <v>156</v>
      </c>
      <c r="EI35" s="71" t="s">
        <v>156</v>
      </c>
      <c r="EJ35" s="71" t="s">
        <v>156</v>
      </c>
      <c r="EK35" s="71" t="s">
        <v>156</v>
      </c>
      <c r="EL35" s="71" t="s">
        <v>156</v>
      </c>
      <c r="EM35" s="71" t="s">
        <v>156</v>
      </c>
      <c r="EN35" s="71" t="s">
        <v>156</v>
      </c>
      <c r="EO35" s="71" t="s">
        <v>156</v>
      </c>
      <c r="EP35" s="71" t="s">
        <v>156</v>
      </c>
      <c r="EQ35" s="71" t="s">
        <v>156</v>
      </c>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row>
    <row r="36" spans="6:275" ht="20.100000000000001" customHeight="1">
      <c r="F36" s="37" t="s">
        <v>175</v>
      </c>
      <c r="G36" s="29" t="s">
        <v>141</v>
      </c>
      <c r="H36" s="38">
        <v>1.22</v>
      </c>
      <c r="I36" s="38">
        <v>14.901</v>
      </c>
      <c r="J36" s="38">
        <v>9.4339999999999993</v>
      </c>
      <c r="K36" s="38">
        <v>3</v>
      </c>
      <c r="L36" s="38">
        <v>3.04</v>
      </c>
      <c r="M36" s="38">
        <v>3.7280000000000002</v>
      </c>
      <c r="N36" s="38">
        <v>2.04</v>
      </c>
      <c r="O36" s="38">
        <v>1.82</v>
      </c>
      <c r="P36" s="38">
        <v>3.1970000000000001</v>
      </c>
      <c r="Q36" s="38">
        <v>2.5190000000000001</v>
      </c>
      <c r="R36" s="38">
        <v>2.0659999999999998</v>
      </c>
      <c r="S36" s="38">
        <v>2.92</v>
      </c>
      <c r="T36" s="38">
        <v>1.748</v>
      </c>
      <c r="U36" s="38">
        <v>3.2549999999999999</v>
      </c>
      <c r="V36" s="38">
        <v>3.9729999999999999</v>
      </c>
      <c r="W36" s="38">
        <v>2.5129999999999999</v>
      </c>
      <c r="X36" s="38">
        <v>5.8760000000000003</v>
      </c>
      <c r="Y36" s="38">
        <v>5.343</v>
      </c>
      <c r="Z36" s="38">
        <v>2.77</v>
      </c>
      <c r="AA36" s="38">
        <v>4.4240000000000004</v>
      </c>
      <c r="AB36" s="38">
        <v>3.3690000000000002</v>
      </c>
      <c r="AC36" s="38">
        <v>6.5410000000000004</v>
      </c>
      <c r="AD36" s="38">
        <v>3.2559999999999998</v>
      </c>
      <c r="AE36" s="38">
        <v>5.3840000000000003</v>
      </c>
      <c r="AF36" s="38">
        <v>4.3899999999999997</v>
      </c>
      <c r="AG36" s="38">
        <v>3.9569999999999999</v>
      </c>
      <c r="AH36" s="38">
        <v>5.28</v>
      </c>
      <c r="AI36" s="38">
        <v>15.071999999999999</v>
      </c>
      <c r="AJ36" s="38">
        <v>2.87</v>
      </c>
      <c r="AK36" s="38">
        <v>13.13</v>
      </c>
      <c r="AL36" s="38">
        <v>3.7410000000000001</v>
      </c>
      <c r="AM36" s="38">
        <v>13.882</v>
      </c>
      <c r="AN36" s="38">
        <v>3.6419999999999999</v>
      </c>
      <c r="AO36" s="38">
        <v>3.2229999999999999</v>
      </c>
      <c r="AP36" s="38">
        <v>12.45</v>
      </c>
      <c r="AQ36" s="38">
        <v>1.778</v>
      </c>
      <c r="AR36" s="38">
        <v>2.1469999999999998</v>
      </c>
      <c r="AS36" s="38">
        <v>1.86</v>
      </c>
      <c r="AT36" s="38">
        <v>3.7759999999999998</v>
      </c>
      <c r="AU36" s="38">
        <v>23.172000000000001</v>
      </c>
      <c r="AV36" s="38">
        <v>6.907</v>
      </c>
      <c r="AW36" s="38">
        <v>7.2439999999999998</v>
      </c>
      <c r="AX36" s="38">
        <v>14.680999999999999</v>
      </c>
      <c r="AY36" s="38">
        <v>24.597000000000001</v>
      </c>
      <c r="AZ36" s="38">
        <v>2.9060000000000001</v>
      </c>
      <c r="BA36" s="38">
        <v>27.762</v>
      </c>
      <c r="BB36" s="38">
        <v>15.151</v>
      </c>
      <c r="BC36" s="38">
        <v>2.9590000000000001</v>
      </c>
      <c r="BD36" s="38">
        <v>33.384</v>
      </c>
      <c r="BE36" s="38">
        <v>8.6389999999999993</v>
      </c>
      <c r="BF36" s="38">
        <v>4.3380000000000001</v>
      </c>
      <c r="BG36" s="38">
        <v>8.2279999999999998</v>
      </c>
      <c r="BH36" s="38">
        <v>19.169</v>
      </c>
      <c r="BI36" s="38">
        <v>9.4659999999999993</v>
      </c>
      <c r="BJ36" s="38">
        <v>36.210999999999999</v>
      </c>
      <c r="BK36" s="38">
        <v>48.104999999999997</v>
      </c>
      <c r="BL36" s="38">
        <v>36.393000000000001</v>
      </c>
      <c r="BM36" s="38">
        <v>3.9470000000000001</v>
      </c>
      <c r="BN36" s="38">
        <v>15.965999999999999</v>
      </c>
      <c r="BO36" s="38">
        <v>41.715000000000003</v>
      </c>
      <c r="BP36" s="38">
        <v>1.9039999999999999</v>
      </c>
      <c r="BQ36" s="38">
        <v>33.566000000000003</v>
      </c>
      <c r="BR36" s="38">
        <v>27.411999999999999</v>
      </c>
      <c r="BS36" s="38">
        <v>28.981999999999999</v>
      </c>
      <c r="BT36" s="38">
        <v>2.476</v>
      </c>
      <c r="BU36" s="38">
        <v>27.555</v>
      </c>
      <c r="BV36" s="38">
        <v>28.067</v>
      </c>
      <c r="BW36" s="38">
        <v>22.917000000000002</v>
      </c>
      <c r="BX36" s="38">
        <v>46.189</v>
      </c>
      <c r="BY36" s="38">
        <v>26.228999999999999</v>
      </c>
      <c r="BZ36" s="38">
        <v>46.712000000000003</v>
      </c>
      <c r="CA36" s="38">
        <v>6.8239999999999998</v>
      </c>
      <c r="CB36" s="38">
        <v>5.86</v>
      </c>
      <c r="CC36" s="38">
        <v>6.82</v>
      </c>
      <c r="CD36" s="38">
        <v>17.542369999999998</v>
      </c>
      <c r="CE36" s="38">
        <v>12.46312</v>
      </c>
      <c r="CF36" s="38">
        <v>4.6781300000000003</v>
      </c>
      <c r="CG36" s="38">
        <v>26.568760000000001</v>
      </c>
      <c r="CH36" s="38">
        <v>4.4104526699999997</v>
      </c>
      <c r="CI36" s="38">
        <v>4.3831961499999998</v>
      </c>
      <c r="CJ36" s="38">
        <v>4.0999999999999996</v>
      </c>
      <c r="CK36" s="38">
        <v>5.3826779454351499</v>
      </c>
      <c r="CL36" s="38">
        <v>5.6084197022811599</v>
      </c>
      <c r="CM36" s="38">
        <v>6.6660529612082504</v>
      </c>
      <c r="CN36" s="38">
        <v>7.1782254361007602</v>
      </c>
      <c r="CO36" s="38">
        <v>7.97103322968238</v>
      </c>
      <c r="CP36" s="38">
        <v>7.80409147365887</v>
      </c>
      <c r="CQ36" s="38">
        <v>7.8746442066028504</v>
      </c>
      <c r="CR36" s="38">
        <v>7.8434893698910804</v>
      </c>
      <c r="CS36" s="38">
        <v>7.8559862368507902</v>
      </c>
      <c r="CT36" s="38">
        <v>7.8445528217509004</v>
      </c>
      <c r="CU36" s="38">
        <v>11.087</v>
      </c>
      <c r="CV36" s="38">
        <v>17.682099999999998</v>
      </c>
      <c r="CW36" s="38">
        <v>16</v>
      </c>
      <c r="CX36" s="38">
        <v>25</v>
      </c>
      <c r="CY36" s="38">
        <v>12.004</v>
      </c>
      <c r="CZ36" s="38">
        <v>20.004999999999999</v>
      </c>
      <c r="DA36" s="38">
        <v>0.3</v>
      </c>
      <c r="DB36" s="38">
        <v>25</v>
      </c>
      <c r="DC36" s="38">
        <v>2</v>
      </c>
      <c r="DD36" s="38">
        <v>56.155000000000001</v>
      </c>
      <c r="DE36" s="38">
        <v>10.553000000000001</v>
      </c>
      <c r="DF36" s="38">
        <v>23.387</v>
      </c>
      <c r="DG36" s="38">
        <v>7.9379999999999997</v>
      </c>
      <c r="DH36" s="38">
        <v>17.4786</v>
      </c>
      <c r="DI36" s="38">
        <v>40.954749999999997</v>
      </c>
      <c r="DJ36" s="38">
        <v>17.09675</v>
      </c>
      <c r="DK36" s="38">
        <v>24.297000000000001</v>
      </c>
      <c r="DL36" s="38">
        <v>31.007999999999999</v>
      </c>
      <c r="DM36" s="38">
        <v>43.783250000000002</v>
      </c>
      <c r="DN36" s="38">
        <v>54.948250000000002</v>
      </c>
      <c r="DO36" s="38">
        <v>24.173999999999999</v>
      </c>
      <c r="DP36" s="38">
        <v>32.5</v>
      </c>
      <c r="DQ36" s="38">
        <v>26.28275</v>
      </c>
      <c r="DR36" s="38">
        <v>34.805999999999997</v>
      </c>
      <c r="DS36" s="38">
        <v>26.367999999999999</v>
      </c>
      <c r="DT36" s="53">
        <v>24.925000000000001</v>
      </c>
      <c r="DU36" s="53">
        <v>14.28</v>
      </c>
      <c r="DV36" s="53">
        <v>23.885999999999999</v>
      </c>
      <c r="DW36" s="53">
        <v>33.173999999999999</v>
      </c>
      <c r="DX36" s="53">
        <v>47.802999999999997</v>
      </c>
      <c r="DY36" s="53">
        <v>37.637</v>
      </c>
      <c r="DZ36" s="53">
        <v>32.744999999999997</v>
      </c>
      <c r="EA36" s="53">
        <v>26.326000000000001</v>
      </c>
      <c r="EB36" s="53">
        <v>17.995999999999999</v>
      </c>
      <c r="EC36" s="53">
        <v>35.659999999999997</v>
      </c>
      <c r="ED36" s="53">
        <v>11.1815</v>
      </c>
      <c r="EE36" s="53">
        <v>30.771999999999998</v>
      </c>
      <c r="EF36" s="53">
        <v>42.848500000000001</v>
      </c>
      <c r="EG36" s="53">
        <v>18.984120000000001</v>
      </c>
      <c r="EH36" s="53">
        <v>14.56404</v>
      </c>
      <c r="EI36" s="53">
        <v>21.354500000000002</v>
      </c>
      <c r="EJ36" s="53">
        <v>40.064</v>
      </c>
      <c r="EK36" s="53">
        <v>21.158999999999999</v>
      </c>
      <c r="EL36" s="53">
        <v>9.9770000000000003</v>
      </c>
      <c r="EM36" s="53">
        <v>14.192</v>
      </c>
      <c r="EN36" s="53">
        <v>9.6355000000000004</v>
      </c>
      <c r="EO36" s="53">
        <v>25.706499999999998</v>
      </c>
      <c r="EP36" s="53">
        <v>24.661999999999999</v>
      </c>
      <c r="EQ36" s="53">
        <v>39.175400000000003</v>
      </c>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row>
    <row r="37" spans="6:275" ht="20.100000000000001" customHeight="1">
      <c r="F37" s="37" t="s">
        <v>176</v>
      </c>
      <c r="G37" s="29" t="s">
        <v>141</v>
      </c>
      <c r="H37" s="38">
        <v>52.256999999999998</v>
      </c>
      <c r="I37" s="38">
        <v>49.459000000000003</v>
      </c>
      <c r="J37" s="38">
        <v>53.561</v>
      </c>
      <c r="K37" s="38">
        <v>30.344000000000001</v>
      </c>
      <c r="L37" s="38">
        <v>65.259</v>
      </c>
      <c r="M37" s="38">
        <v>26.974</v>
      </c>
      <c r="N37" s="38">
        <v>48.448999999999998</v>
      </c>
      <c r="O37" s="38">
        <v>34.457000000000001</v>
      </c>
      <c r="P37" s="38">
        <v>52.392000000000003</v>
      </c>
      <c r="Q37" s="38">
        <v>42.283999999999999</v>
      </c>
      <c r="R37" s="38">
        <v>50.076999999999998</v>
      </c>
      <c r="S37" s="38">
        <v>51.561</v>
      </c>
      <c r="T37" s="38">
        <v>47.375</v>
      </c>
      <c r="U37" s="38">
        <v>31.492000000000001</v>
      </c>
      <c r="V37" s="38">
        <v>47.098999999999997</v>
      </c>
      <c r="W37" s="38">
        <v>56.168999999999997</v>
      </c>
      <c r="X37" s="38">
        <v>22.786000000000001</v>
      </c>
      <c r="Y37" s="38">
        <v>81.760999999999996</v>
      </c>
      <c r="Z37" s="38">
        <v>16.38</v>
      </c>
      <c r="AA37" s="38">
        <v>88.566999999999993</v>
      </c>
      <c r="AB37" s="38">
        <v>64.48</v>
      </c>
      <c r="AC37" s="38">
        <v>43.070999999999998</v>
      </c>
      <c r="AD37" s="38">
        <v>51.195</v>
      </c>
      <c r="AE37" s="38">
        <v>62.192999999999998</v>
      </c>
      <c r="AF37" s="38">
        <v>47.192</v>
      </c>
      <c r="AG37" s="38">
        <v>42.511000000000003</v>
      </c>
      <c r="AH37" s="38">
        <v>28.34</v>
      </c>
      <c r="AI37" s="38">
        <v>50.722000000000001</v>
      </c>
      <c r="AJ37" s="38">
        <v>43.036999999999999</v>
      </c>
      <c r="AK37" s="38">
        <v>63.713999999999999</v>
      </c>
      <c r="AL37" s="38">
        <v>56.637</v>
      </c>
      <c r="AM37" s="38">
        <v>44.216000000000001</v>
      </c>
      <c r="AN37" s="38">
        <v>51.241</v>
      </c>
      <c r="AO37" s="38">
        <v>55.01</v>
      </c>
      <c r="AP37" s="38">
        <v>48.185000000000002</v>
      </c>
      <c r="AQ37" s="38">
        <v>63.47</v>
      </c>
      <c r="AR37" s="38">
        <v>35.93</v>
      </c>
      <c r="AS37" s="38">
        <v>40.228000000000002</v>
      </c>
      <c r="AT37" s="38">
        <v>38.49</v>
      </c>
      <c r="AU37" s="38">
        <v>42.811999999999998</v>
      </c>
      <c r="AV37" s="38">
        <v>47.045180000000002</v>
      </c>
      <c r="AW37" s="38">
        <v>50.572339999999997</v>
      </c>
      <c r="AX37" s="38">
        <v>46.182499999999997</v>
      </c>
      <c r="AY37" s="38">
        <v>44.783830000000002</v>
      </c>
      <c r="AZ37" s="38">
        <v>50.970010000000002</v>
      </c>
      <c r="BA37" s="38">
        <v>47.756799999999998</v>
      </c>
      <c r="BB37" s="38">
        <v>45.637410000000003</v>
      </c>
      <c r="BC37" s="38">
        <v>44.017609999999998</v>
      </c>
      <c r="BD37" s="38">
        <v>46.244720000000001</v>
      </c>
      <c r="BE37" s="38">
        <v>53.950229999999998</v>
      </c>
      <c r="BF37" s="38">
        <v>50.672910000000002</v>
      </c>
      <c r="BG37" s="38">
        <v>53.439</v>
      </c>
      <c r="BH37" s="38">
        <v>49.961939999999998</v>
      </c>
      <c r="BI37" s="38">
        <v>40.519640000000003</v>
      </c>
      <c r="BJ37" s="38">
        <v>34.869750000000003</v>
      </c>
      <c r="BK37" s="38">
        <v>38.160550000000001</v>
      </c>
      <c r="BL37" s="38">
        <v>36.4116</v>
      </c>
      <c r="BM37" s="38">
        <v>36.525599999999997</v>
      </c>
      <c r="BN37" s="38">
        <v>39.282499999999999</v>
      </c>
      <c r="BO37" s="38">
        <v>35.15</v>
      </c>
      <c r="BP37" s="38">
        <v>39.818300000000001</v>
      </c>
      <c r="BQ37" s="38">
        <v>44.043900000000001</v>
      </c>
      <c r="BR37" s="38">
        <v>44.397300000000001</v>
      </c>
      <c r="BS37" s="38">
        <v>40.172649999999997</v>
      </c>
      <c r="BT37" s="38">
        <v>41.405749999999998</v>
      </c>
      <c r="BU37" s="38">
        <v>42.974200000000003</v>
      </c>
      <c r="BV37" s="38">
        <v>67.307500000000005</v>
      </c>
      <c r="BW37" s="38">
        <v>79.657499999999999</v>
      </c>
      <c r="BX37" s="38">
        <v>77.472499999999997</v>
      </c>
      <c r="BY37" s="38">
        <v>82.268364700000006</v>
      </c>
      <c r="BZ37" s="38">
        <v>87.362211299999998</v>
      </c>
      <c r="CA37" s="38">
        <v>99.032130699999996</v>
      </c>
      <c r="CB37" s="38">
        <v>102.40117499999999</v>
      </c>
      <c r="CC37" s="38">
        <v>110.673694</v>
      </c>
      <c r="CD37" s="38">
        <v>109.656071</v>
      </c>
      <c r="CE37" s="38">
        <v>115.645655</v>
      </c>
      <c r="CF37" s="38">
        <v>147.96355600000001</v>
      </c>
      <c r="CG37" s="38">
        <v>176.757541</v>
      </c>
      <c r="CH37" s="38">
        <v>121.910156</v>
      </c>
      <c r="CI37" s="38">
        <v>139.80426299999999</v>
      </c>
      <c r="CJ37" s="38">
        <v>147.040937269881</v>
      </c>
      <c r="CK37" s="38">
        <v>165.81585548704999</v>
      </c>
      <c r="CL37" s="38">
        <v>140.50424999852399</v>
      </c>
      <c r="CM37" s="38">
        <v>129.558144893216</v>
      </c>
      <c r="CN37" s="38">
        <v>122.617757058398</v>
      </c>
      <c r="CO37" s="38">
        <v>98.436925650019205</v>
      </c>
      <c r="CP37" s="38">
        <v>84.918810149606401</v>
      </c>
      <c r="CQ37" s="38">
        <v>81.571192190820099</v>
      </c>
      <c r="CR37" s="38">
        <v>74.237864999999999</v>
      </c>
      <c r="CS37" s="38">
        <v>74.237864999999999</v>
      </c>
      <c r="CT37" s="38">
        <v>43.081249999999997</v>
      </c>
      <c r="CU37" s="38">
        <v>43.081249999999997</v>
      </c>
      <c r="CV37" s="38">
        <v>35.206919999999997</v>
      </c>
      <c r="CW37" s="38">
        <v>35.206919999999997</v>
      </c>
      <c r="CX37" s="38">
        <v>86.706940000000003</v>
      </c>
      <c r="CY37" s="38">
        <v>86.706940000000003</v>
      </c>
      <c r="CZ37" s="38">
        <v>62.917000000000002</v>
      </c>
      <c r="DA37" s="38">
        <v>62.917000000000002</v>
      </c>
      <c r="DB37" s="38">
        <v>43.178294999999999</v>
      </c>
      <c r="DC37" s="38">
        <v>43.178294999999999</v>
      </c>
      <c r="DD37" s="38">
        <v>56.757860000000001</v>
      </c>
      <c r="DE37" s="38">
        <v>56.757860000000001</v>
      </c>
      <c r="DF37" s="38">
        <v>66.028890000000004</v>
      </c>
      <c r="DG37" s="38">
        <v>66.028890000000004</v>
      </c>
      <c r="DH37" s="38">
        <v>64.692156124682199</v>
      </c>
      <c r="DI37" s="38">
        <v>47.917021617813099</v>
      </c>
      <c r="DJ37" s="38">
        <v>52.423800279874101</v>
      </c>
      <c r="DK37" s="38">
        <v>52.196821342430702</v>
      </c>
      <c r="DL37" s="38">
        <v>66.4549566588245</v>
      </c>
      <c r="DM37" s="38">
        <v>65.032333511038601</v>
      </c>
      <c r="DN37" s="38">
        <v>78.059823256605398</v>
      </c>
      <c r="DO37" s="38">
        <v>78.105520228461401</v>
      </c>
      <c r="DP37" s="38">
        <v>78.246937348218395</v>
      </c>
      <c r="DQ37" s="38">
        <v>77.993778979155607</v>
      </c>
      <c r="DR37" s="38">
        <v>78.101514953110197</v>
      </c>
      <c r="DS37" s="38">
        <v>78.1119378772364</v>
      </c>
      <c r="DT37" s="53">
        <v>78.1135422894301</v>
      </c>
      <c r="DU37" s="53">
        <v>78.080193524733104</v>
      </c>
      <c r="DV37" s="53">
        <v>78.101797161127493</v>
      </c>
      <c r="DW37" s="53">
        <v>78.101867713131796</v>
      </c>
      <c r="DX37" s="53">
        <v>78.099350172105602</v>
      </c>
      <c r="DY37" s="71" t="s">
        <v>156</v>
      </c>
      <c r="DZ37" s="71" t="s">
        <v>156</v>
      </c>
      <c r="EA37" s="71" t="s">
        <v>156</v>
      </c>
      <c r="EB37" s="71">
        <v>78.098509423372306</v>
      </c>
      <c r="EC37" s="71">
        <v>78.098299236188893</v>
      </c>
      <c r="ED37" s="71">
        <v>78.098923509542601</v>
      </c>
      <c r="EE37" s="71">
        <v>78.098728312606994</v>
      </c>
      <c r="EF37" s="71" t="s">
        <v>156</v>
      </c>
      <c r="EG37" s="71" t="s">
        <v>156</v>
      </c>
      <c r="EH37" s="71" t="s">
        <v>156</v>
      </c>
      <c r="EI37" s="71" t="s">
        <v>156</v>
      </c>
      <c r="EJ37" s="71" t="s">
        <v>156</v>
      </c>
      <c r="EK37" s="71" t="s">
        <v>156</v>
      </c>
      <c r="EL37" s="71" t="s">
        <v>156</v>
      </c>
      <c r="EM37" s="71" t="s">
        <v>156</v>
      </c>
      <c r="EN37" s="71" t="s">
        <v>156</v>
      </c>
      <c r="EO37" s="71" t="s">
        <v>156</v>
      </c>
      <c r="EP37" s="71" t="s">
        <v>156</v>
      </c>
      <c r="EQ37" s="71" t="s">
        <v>156</v>
      </c>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row>
    <row r="38" spans="6:275" ht="20.100000000000001" customHeight="1">
      <c r="F38" s="37" t="s">
        <v>177</v>
      </c>
      <c r="G38" s="29" t="s">
        <v>141</v>
      </c>
      <c r="H38" s="38">
        <v>29.625</v>
      </c>
      <c r="I38" s="38">
        <v>29.625</v>
      </c>
      <c r="J38" s="38">
        <v>37.107500000000002</v>
      </c>
      <c r="K38" s="38">
        <v>54.2605</v>
      </c>
      <c r="L38" s="38">
        <v>38.853499999999997</v>
      </c>
      <c r="M38" s="38">
        <v>62.702500000000001</v>
      </c>
      <c r="N38" s="38">
        <v>66.409000000000006</v>
      </c>
      <c r="O38" s="38">
        <v>81.971999999999994</v>
      </c>
      <c r="P38" s="38">
        <v>60.448999999999998</v>
      </c>
      <c r="Q38" s="38">
        <v>65.241</v>
      </c>
      <c r="R38" s="38">
        <v>75.983000000000004</v>
      </c>
      <c r="S38" s="38">
        <v>50.491</v>
      </c>
      <c r="T38" s="38">
        <v>50.445999999999998</v>
      </c>
      <c r="U38" s="38">
        <v>61.902000000000001</v>
      </c>
      <c r="V38" s="38">
        <v>71.427000000000007</v>
      </c>
      <c r="W38" s="38">
        <v>26.3965</v>
      </c>
      <c r="X38" s="38">
        <v>34.554000000000002</v>
      </c>
      <c r="Y38" s="38">
        <v>54.162500000000001</v>
      </c>
      <c r="Z38" s="38">
        <v>63.89575</v>
      </c>
      <c r="AA38" s="38">
        <v>77.41</v>
      </c>
      <c r="AB38" s="38">
        <v>86.477800000000002</v>
      </c>
      <c r="AC38" s="38">
        <v>71.803100000000001</v>
      </c>
      <c r="AD38" s="38">
        <v>80.0197</v>
      </c>
      <c r="AE38" s="38">
        <v>95.593800000000002</v>
      </c>
      <c r="AF38" s="38">
        <v>87.024000000000001</v>
      </c>
      <c r="AG38" s="38">
        <v>41.678699999999999</v>
      </c>
      <c r="AH38" s="38">
        <v>87.780699999999996</v>
      </c>
      <c r="AI38" s="38">
        <v>108.105</v>
      </c>
      <c r="AJ38" s="38">
        <v>79.977599999999995</v>
      </c>
      <c r="AK38" s="38">
        <v>75.212100000000007</v>
      </c>
      <c r="AL38" s="38">
        <v>110.596</v>
      </c>
      <c r="AM38" s="38">
        <v>112.6729</v>
      </c>
      <c r="AN38" s="38">
        <v>114.563</v>
      </c>
      <c r="AO38" s="38">
        <v>137.81659999999999</v>
      </c>
      <c r="AP38" s="38">
        <v>88.646600000000007</v>
      </c>
      <c r="AQ38" s="38">
        <v>93.160200000000003</v>
      </c>
      <c r="AR38" s="38">
        <v>104.3668</v>
      </c>
      <c r="AS38" s="38">
        <v>94.545299999999997</v>
      </c>
      <c r="AT38" s="38">
        <v>103.05500000000001</v>
      </c>
      <c r="AU38" s="38">
        <v>84.097800000000007</v>
      </c>
      <c r="AV38" s="38">
        <v>80.707700000000003</v>
      </c>
      <c r="AW38" s="38">
        <v>100.74290000000001</v>
      </c>
      <c r="AX38" s="38">
        <v>120.3826</v>
      </c>
      <c r="AY38" s="38">
        <v>109.7902</v>
      </c>
      <c r="AZ38" s="38">
        <v>111.4693</v>
      </c>
      <c r="BA38" s="38">
        <v>101.0398</v>
      </c>
      <c r="BB38" s="38">
        <v>119.51779999999999</v>
      </c>
      <c r="BC38" s="38">
        <v>116.19840000000001</v>
      </c>
      <c r="BD38" s="38">
        <v>82.157300000000006</v>
      </c>
      <c r="BE38" s="38">
        <v>80.5916</v>
      </c>
      <c r="BF38" s="38">
        <v>121.6397</v>
      </c>
      <c r="BG38" s="38">
        <v>123.4837</v>
      </c>
      <c r="BH38" s="38">
        <v>102.4298</v>
      </c>
      <c r="BI38" s="38">
        <v>108.137</v>
      </c>
      <c r="BJ38" s="38">
        <v>116.9696</v>
      </c>
      <c r="BK38" s="38">
        <v>120.4744</v>
      </c>
      <c r="BL38" s="38">
        <v>104.202</v>
      </c>
      <c r="BM38" s="38">
        <v>128.45670000000001</v>
      </c>
      <c r="BN38" s="38">
        <v>107.3439</v>
      </c>
      <c r="BO38" s="38">
        <v>147.70830000000001</v>
      </c>
      <c r="BP38" s="38">
        <v>124.8694</v>
      </c>
      <c r="BQ38" s="38">
        <v>136.7912</v>
      </c>
      <c r="BR38" s="38">
        <v>134.98400000000001</v>
      </c>
      <c r="BS38" s="38">
        <v>117.5224</v>
      </c>
      <c r="BT38" s="38">
        <v>123.532</v>
      </c>
      <c r="BU38" s="38">
        <v>96.153000000000006</v>
      </c>
      <c r="BV38" s="38">
        <v>139.53800000000001</v>
      </c>
      <c r="BW38" s="38">
        <v>130.751</v>
      </c>
      <c r="BX38" s="38">
        <v>111.75</v>
      </c>
      <c r="BY38" s="38">
        <v>126.402536</v>
      </c>
      <c r="BZ38" s="38">
        <v>131.20769799999999</v>
      </c>
      <c r="CA38" s="38">
        <v>127.70818</v>
      </c>
      <c r="CB38" s="38">
        <v>125.542703</v>
      </c>
      <c r="CC38" s="38">
        <v>128.42074500000001</v>
      </c>
      <c r="CD38" s="38">
        <v>128.882758</v>
      </c>
      <c r="CE38" s="38">
        <v>127.833448</v>
      </c>
      <c r="CF38" s="38">
        <v>127.176605</v>
      </c>
      <c r="CG38" s="38">
        <v>128.23028400000001</v>
      </c>
      <c r="CH38" s="38">
        <v>129.750564</v>
      </c>
      <c r="CI38" s="38">
        <v>130.42544899999999</v>
      </c>
      <c r="CJ38" s="38">
        <v>118.582096713151</v>
      </c>
      <c r="CK38" s="38">
        <v>134.01959673380301</v>
      </c>
      <c r="CL38" s="38">
        <v>131.41985401848899</v>
      </c>
      <c r="CM38" s="38">
        <v>131.722863664892</v>
      </c>
      <c r="CN38" s="38">
        <v>131.174885152337</v>
      </c>
      <c r="CO38" s="38">
        <v>122.76775753898499</v>
      </c>
      <c r="CP38" s="38">
        <v>135.671047451531</v>
      </c>
      <c r="CQ38" s="38">
        <v>136.07297010711201</v>
      </c>
      <c r="CR38" s="38">
        <v>140.83849045138399</v>
      </c>
      <c r="CS38" s="38">
        <v>123.31044502532799</v>
      </c>
      <c r="CT38" s="38">
        <v>125.93607187665199</v>
      </c>
      <c r="CU38" s="38">
        <v>120.73947826016899</v>
      </c>
      <c r="CV38" s="38">
        <v>83.655264047783604</v>
      </c>
      <c r="CW38" s="38">
        <v>85.878948494184002</v>
      </c>
      <c r="CX38" s="38">
        <v>55.644869325683601</v>
      </c>
      <c r="CY38" s="38">
        <v>56.5960866571045</v>
      </c>
      <c r="CZ38" s="38">
        <v>55.4687919529431</v>
      </c>
      <c r="DA38" s="38">
        <v>86.690194654108097</v>
      </c>
      <c r="DB38" s="38">
        <v>86.893006194089196</v>
      </c>
      <c r="DC38" s="38">
        <v>86.976586338179004</v>
      </c>
      <c r="DD38" s="38">
        <v>81.3480972228989</v>
      </c>
      <c r="DE38" s="38">
        <v>172.61319041869601</v>
      </c>
      <c r="DF38" s="38">
        <v>66.057500000000005</v>
      </c>
      <c r="DG38" s="38">
        <v>66.057500000000005</v>
      </c>
      <c r="DH38" s="38">
        <v>2.0944250000000002</v>
      </c>
      <c r="DI38" s="38">
        <v>2.0944250000000002</v>
      </c>
      <c r="DJ38" s="38">
        <v>33.505499999999998</v>
      </c>
      <c r="DK38" s="38">
        <v>33.505499999999998</v>
      </c>
      <c r="DL38" s="38">
        <v>25.285499999999999</v>
      </c>
      <c r="DM38" s="38">
        <v>25.285499999999999</v>
      </c>
      <c r="DN38" s="38">
        <v>22.51</v>
      </c>
      <c r="DO38" s="38">
        <v>22.51</v>
      </c>
      <c r="DP38" s="38">
        <v>16.510999999999999</v>
      </c>
      <c r="DQ38" s="38">
        <v>16.510999999999999</v>
      </c>
      <c r="DR38" s="38">
        <v>24.003</v>
      </c>
      <c r="DS38" s="38">
        <v>24.003</v>
      </c>
      <c r="DT38" s="53">
        <v>32.292000000000002</v>
      </c>
      <c r="DU38" s="53">
        <v>32.292000000000002</v>
      </c>
      <c r="DV38" s="53">
        <v>9.5145</v>
      </c>
      <c r="DW38" s="53">
        <v>9.5145</v>
      </c>
      <c r="DX38" s="53">
        <v>131.81039901205301</v>
      </c>
      <c r="DY38" s="71" t="s">
        <v>156</v>
      </c>
      <c r="DZ38" s="71" t="s">
        <v>156</v>
      </c>
      <c r="EA38" s="71" t="s">
        <v>156</v>
      </c>
      <c r="EB38" s="71">
        <v>131.815408213278</v>
      </c>
      <c r="EC38" s="71">
        <v>131.81913338968499</v>
      </c>
      <c r="ED38" s="71">
        <v>131.822654599967</v>
      </c>
      <c r="EE38" s="71">
        <v>131.82478195284401</v>
      </c>
      <c r="EF38" s="71" t="s">
        <v>156</v>
      </c>
      <c r="EG38" s="71" t="s">
        <v>156</v>
      </c>
      <c r="EH38" s="71" t="s">
        <v>156</v>
      </c>
      <c r="EI38" s="71" t="s">
        <v>156</v>
      </c>
      <c r="EJ38" s="71" t="s">
        <v>156</v>
      </c>
      <c r="EK38" s="71" t="s">
        <v>156</v>
      </c>
      <c r="EL38" s="71" t="s">
        <v>156</v>
      </c>
      <c r="EM38" s="71" t="s">
        <v>156</v>
      </c>
      <c r="EN38" s="71" t="s">
        <v>156</v>
      </c>
      <c r="EO38" s="71" t="s">
        <v>156</v>
      </c>
      <c r="EP38" s="71" t="s">
        <v>156</v>
      </c>
      <c r="EQ38" s="71" t="s">
        <v>156</v>
      </c>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row>
    <row r="39" spans="6:275" ht="20.100000000000001" customHeight="1">
      <c r="F39" s="37" t="s">
        <v>178</v>
      </c>
      <c r="G39" s="29" t="s">
        <v>141</v>
      </c>
      <c r="H39" s="38">
        <v>16.12444</v>
      </c>
      <c r="I39" s="38">
        <v>14.154033999999999</v>
      </c>
      <c r="J39" s="38">
        <v>11.152445</v>
      </c>
      <c r="K39" s="38">
        <v>15.059117000000001</v>
      </c>
      <c r="L39" s="38">
        <v>14.298945</v>
      </c>
      <c r="M39" s="38">
        <v>11.863334999999999</v>
      </c>
      <c r="N39" s="38">
        <v>13.294832</v>
      </c>
      <c r="O39" s="38">
        <v>21.384744000000001</v>
      </c>
      <c r="P39" s="38">
        <v>26.456150000000001</v>
      </c>
      <c r="Q39" s="38">
        <v>22.566008</v>
      </c>
      <c r="R39" s="38">
        <v>27.427396000000002</v>
      </c>
      <c r="S39" s="38">
        <v>26.724620999999999</v>
      </c>
      <c r="T39" s="38">
        <v>27.154945999999999</v>
      </c>
      <c r="U39" s="38">
        <v>31.134650000000001</v>
      </c>
      <c r="V39" s="38">
        <v>27.912590999999999</v>
      </c>
      <c r="W39" s="38">
        <v>28.104424000000002</v>
      </c>
      <c r="X39" s="38">
        <v>29.604648999999998</v>
      </c>
      <c r="Y39" s="38">
        <v>28.115507000000001</v>
      </c>
      <c r="Z39" s="38">
        <v>26.405652</v>
      </c>
      <c r="AA39" s="38">
        <v>32.507095999999997</v>
      </c>
      <c r="AB39" s="38">
        <v>32.713734000000002</v>
      </c>
      <c r="AC39" s="38">
        <v>30.707225000000001</v>
      </c>
      <c r="AD39" s="38">
        <v>30.162457</v>
      </c>
      <c r="AE39" s="38">
        <v>28.572513000000001</v>
      </c>
      <c r="AF39" s="38">
        <v>30.376472</v>
      </c>
      <c r="AG39" s="38">
        <v>37.600462999999998</v>
      </c>
      <c r="AH39" s="38">
        <v>28.940079000000001</v>
      </c>
      <c r="AI39" s="38">
        <v>33.767533999999998</v>
      </c>
      <c r="AJ39" s="38">
        <v>36.185937000000003</v>
      </c>
      <c r="AK39" s="38">
        <v>31.381398000000001</v>
      </c>
      <c r="AL39" s="38">
        <v>35.63053</v>
      </c>
      <c r="AM39" s="38">
        <v>28.954464000000002</v>
      </c>
      <c r="AN39" s="38">
        <v>31.298061000000001</v>
      </c>
      <c r="AO39" s="38">
        <v>39.635086999999999</v>
      </c>
      <c r="AP39" s="38">
        <v>28.701497</v>
      </c>
      <c r="AQ39" s="38">
        <v>33.939858000000001</v>
      </c>
      <c r="AR39" s="38">
        <v>34.011688999999997</v>
      </c>
      <c r="AS39" s="38">
        <v>36.333753999999999</v>
      </c>
      <c r="AT39" s="38">
        <v>32.294853000000003</v>
      </c>
      <c r="AU39" s="38">
        <v>33.782825000000003</v>
      </c>
      <c r="AV39" s="38">
        <v>30.830199</v>
      </c>
      <c r="AW39" s="38">
        <v>38.149203</v>
      </c>
      <c r="AX39" s="38">
        <v>38.252291</v>
      </c>
      <c r="AY39" s="38">
        <v>32.646225000000001</v>
      </c>
      <c r="AZ39" s="38">
        <v>36.300151999999997</v>
      </c>
      <c r="BA39" s="38">
        <v>32.366075000000002</v>
      </c>
      <c r="BB39" s="38">
        <v>33.240336999999997</v>
      </c>
      <c r="BC39" s="38">
        <v>29.058748999999999</v>
      </c>
      <c r="BD39" s="38">
        <v>41.039107999999999</v>
      </c>
      <c r="BE39" s="38">
        <v>41.886913</v>
      </c>
      <c r="BF39" s="38">
        <v>35.626285000000003</v>
      </c>
      <c r="BG39" s="38">
        <v>36.438197000000002</v>
      </c>
      <c r="BH39" s="38">
        <v>37.589703</v>
      </c>
      <c r="BI39" s="38">
        <v>36.865803999999997</v>
      </c>
      <c r="BJ39" s="38">
        <v>33.767350999999998</v>
      </c>
      <c r="BK39" s="38">
        <v>41.976131000000002</v>
      </c>
      <c r="BL39" s="38">
        <v>41.690848000000003</v>
      </c>
      <c r="BM39" s="38">
        <v>47.928747999999999</v>
      </c>
      <c r="BN39" s="38">
        <v>46.371243</v>
      </c>
      <c r="BO39" s="38">
        <v>41.920851999999996</v>
      </c>
      <c r="BP39" s="38">
        <v>41.603909999999999</v>
      </c>
      <c r="BQ39" s="38">
        <v>45.235765000000001</v>
      </c>
      <c r="BR39" s="38">
        <v>40.908391000000002</v>
      </c>
      <c r="BS39" s="38">
        <v>46.498978999999999</v>
      </c>
      <c r="BT39" s="38">
        <v>41.301842000000001</v>
      </c>
      <c r="BU39" s="38">
        <v>48.521203</v>
      </c>
      <c r="BV39" s="38">
        <v>43.566017000000002</v>
      </c>
      <c r="BW39" s="38">
        <v>39.312280000000001</v>
      </c>
      <c r="BX39" s="38">
        <v>40.212392999999999</v>
      </c>
      <c r="BY39" s="38">
        <v>47.509354999999999</v>
      </c>
      <c r="BZ39" s="38">
        <v>44.834000000000003</v>
      </c>
      <c r="CA39" s="38">
        <v>44.292831999999997</v>
      </c>
      <c r="CB39" s="38">
        <v>42.980209000000002</v>
      </c>
      <c r="CC39" s="38">
        <v>43.36347</v>
      </c>
      <c r="CD39" s="38">
        <v>30.930906</v>
      </c>
      <c r="CE39" s="38">
        <v>29.078016000000002</v>
      </c>
      <c r="CF39" s="38">
        <v>26.283667999999999</v>
      </c>
      <c r="CG39" s="38">
        <v>54.595354999999998</v>
      </c>
      <c r="CH39" s="38">
        <v>52.313001</v>
      </c>
      <c r="CI39" s="38">
        <v>45.911372999999998</v>
      </c>
      <c r="CJ39" s="38">
        <v>40.993639000000002</v>
      </c>
      <c r="CK39" s="38">
        <v>41.783864999999999</v>
      </c>
      <c r="CL39" s="38">
        <v>46.369312000000001</v>
      </c>
      <c r="CM39" s="38">
        <v>44.361614000000003</v>
      </c>
      <c r="CN39" s="38">
        <v>50.481434</v>
      </c>
      <c r="CO39" s="38">
        <v>53.311304</v>
      </c>
      <c r="CP39" s="38">
        <v>50.944243</v>
      </c>
      <c r="CQ39" s="38">
        <v>40.540660000000003</v>
      </c>
      <c r="CR39" s="38">
        <v>50.604455999999999</v>
      </c>
      <c r="CS39" s="38">
        <v>36.909723720000002</v>
      </c>
      <c r="CT39" s="38">
        <v>26.87070447</v>
      </c>
      <c r="CU39" s="38">
        <v>33.00015294</v>
      </c>
      <c r="CV39" s="38">
        <v>38.451548799999998</v>
      </c>
      <c r="CW39" s="38">
        <v>43.262746290000003</v>
      </c>
      <c r="CX39" s="38">
        <v>42.906034200000001</v>
      </c>
      <c r="CY39" s="38">
        <v>44.807225299999999</v>
      </c>
      <c r="CZ39" s="38">
        <v>45.367560930000003</v>
      </c>
      <c r="DA39" s="38">
        <v>52.767688970000002</v>
      </c>
      <c r="DB39" s="38">
        <v>48.4462142</v>
      </c>
      <c r="DC39" s="38">
        <v>47.735681200000002</v>
      </c>
      <c r="DD39" s="38">
        <v>47.172816879999999</v>
      </c>
      <c r="DE39" s="38">
        <v>57.357401899999999</v>
      </c>
      <c r="DF39" s="38">
        <v>53.071931900000003</v>
      </c>
      <c r="DG39" s="38">
        <v>40.87024006</v>
      </c>
      <c r="DH39" s="38">
        <v>43.1432</v>
      </c>
      <c r="DI39" s="38">
        <v>50.755811350000002</v>
      </c>
      <c r="DJ39" s="38">
        <v>51.852694159999999</v>
      </c>
      <c r="DK39" s="38">
        <v>49.626260000000002</v>
      </c>
      <c r="DL39" s="38">
        <v>53.889922230000003</v>
      </c>
      <c r="DM39" s="38">
        <v>57.604060140000001</v>
      </c>
      <c r="DN39" s="38">
        <v>57.891758940000003</v>
      </c>
      <c r="DO39" s="38">
        <v>49.575092310000002</v>
      </c>
      <c r="DP39" s="38">
        <v>57.729823519999997</v>
      </c>
      <c r="DQ39" s="38">
        <v>55.37343225</v>
      </c>
      <c r="DR39" s="38">
        <v>53.076420130000002</v>
      </c>
      <c r="DS39" s="38">
        <v>43.364671880000003</v>
      </c>
      <c r="DT39" s="53">
        <v>48.189679589999997</v>
      </c>
      <c r="DU39" s="53">
        <v>52.999986380000003</v>
      </c>
      <c r="DV39" s="53">
        <v>54.26278946</v>
      </c>
      <c r="DW39" s="53">
        <v>39.551120249999997</v>
      </c>
      <c r="DX39" s="53">
        <v>50.95279146</v>
      </c>
      <c r="DY39" s="53">
        <v>47.913848909999999</v>
      </c>
      <c r="DZ39" s="53">
        <v>26.201884830000001</v>
      </c>
      <c r="EA39" s="53">
        <v>42.044724530000003</v>
      </c>
      <c r="EB39" s="53">
        <v>55.188355960000003</v>
      </c>
      <c r="EC39" s="53">
        <v>53.174296839999997</v>
      </c>
      <c r="ED39" s="53">
        <v>47.975273340000001</v>
      </c>
      <c r="EE39" s="53">
        <v>46.858282420000002</v>
      </c>
      <c r="EF39" s="53">
        <v>58.23321</v>
      </c>
      <c r="EG39" s="53">
        <v>45.105203600000003</v>
      </c>
      <c r="EH39" s="53">
        <v>44.099554820000002</v>
      </c>
      <c r="EI39" s="53">
        <v>22.275526670000001</v>
      </c>
      <c r="EJ39" s="53">
        <v>24.728650630000001</v>
      </c>
      <c r="EK39" s="53">
        <v>39.188747169999999</v>
      </c>
      <c r="EL39" s="53">
        <v>31.526852609999999</v>
      </c>
      <c r="EM39" s="53">
        <v>40.159241100000003</v>
      </c>
      <c r="EN39" s="53">
        <v>41.921825920000003</v>
      </c>
      <c r="EO39" s="53">
        <v>45.745372099999997</v>
      </c>
      <c r="EP39" s="53">
        <v>36.361985009999998</v>
      </c>
      <c r="EQ39" s="53">
        <v>39.230282889999998</v>
      </c>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row>
    <row r="40" spans="6:275" ht="28.15" customHeight="1">
      <c r="F40" s="28" t="s">
        <v>179</v>
      </c>
      <c r="G40" s="29"/>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row>
    <row r="41" spans="6:275" ht="20.100000000000001" customHeight="1">
      <c r="F41" s="37" t="s">
        <v>492</v>
      </c>
      <c r="G41" s="29" t="s">
        <v>141</v>
      </c>
      <c r="H41" s="38">
        <v>305.053</v>
      </c>
      <c r="I41" s="38">
        <v>282.89100000000002</v>
      </c>
      <c r="J41" s="38">
        <v>268.44200000000001</v>
      </c>
      <c r="K41" s="38">
        <v>398.77</v>
      </c>
      <c r="L41" s="38">
        <v>238.53899999999999</v>
      </c>
      <c r="M41" s="38">
        <v>390.00299999999999</v>
      </c>
      <c r="N41" s="38">
        <v>381.291</v>
      </c>
      <c r="O41" s="38">
        <v>396.17399999999998</v>
      </c>
      <c r="P41" s="38">
        <v>377.47500000000002</v>
      </c>
      <c r="Q41" s="38">
        <v>405.15</v>
      </c>
      <c r="R41" s="38">
        <v>292.11399999999998</v>
      </c>
      <c r="S41" s="38">
        <v>415.01299999999998</v>
      </c>
      <c r="T41" s="38">
        <v>251.67500000000001</v>
      </c>
      <c r="U41" s="38">
        <v>371.52</v>
      </c>
      <c r="V41" s="38">
        <v>372.60500000000002</v>
      </c>
      <c r="W41" s="38">
        <v>416.83300000000003</v>
      </c>
      <c r="X41" s="38">
        <v>322.04899999999998</v>
      </c>
      <c r="Y41" s="38">
        <v>404.71600000000001</v>
      </c>
      <c r="Z41" s="38">
        <v>315.94200000000001</v>
      </c>
      <c r="AA41" s="38">
        <v>342.44099999999997</v>
      </c>
      <c r="AB41" s="38">
        <v>307.08499999999998</v>
      </c>
      <c r="AC41" s="38">
        <v>320.78699999999998</v>
      </c>
      <c r="AD41" s="38">
        <v>341.99299999999999</v>
      </c>
      <c r="AE41" s="38">
        <v>383.851</v>
      </c>
      <c r="AF41" s="38">
        <v>356.84699999999998</v>
      </c>
      <c r="AG41" s="38">
        <v>355.75200000000001</v>
      </c>
      <c r="AH41" s="38">
        <v>403.54199999999997</v>
      </c>
      <c r="AI41" s="38">
        <v>371.50599999999997</v>
      </c>
      <c r="AJ41" s="38">
        <v>322.61799999999999</v>
      </c>
      <c r="AK41" s="38">
        <v>457.09699999999998</v>
      </c>
      <c r="AL41" s="38">
        <v>309.18599999999998</v>
      </c>
      <c r="AM41" s="38">
        <v>389.88799999999998</v>
      </c>
      <c r="AN41" s="38">
        <v>343.97800000000001</v>
      </c>
      <c r="AO41" s="38">
        <v>407.37900000000002</v>
      </c>
      <c r="AP41" s="38">
        <v>374.64100000000002</v>
      </c>
      <c r="AQ41" s="38">
        <v>429.16899999999998</v>
      </c>
      <c r="AR41" s="38">
        <v>422.00599999999997</v>
      </c>
      <c r="AS41" s="38">
        <v>503.14699999999999</v>
      </c>
      <c r="AT41" s="38">
        <v>289.423</v>
      </c>
      <c r="AU41" s="38">
        <v>406.92099999999999</v>
      </c>
      <c r="AV41" s="38">
        <v>367.79199999999997</v>
      </c>
      <c r="AW41" s="38">
        <v>431.86399999999998</v>
      </c>
      <c r="AX41" s="38">
        <v>401.13099999999997</v>
      </c>
      <c r="AY41" s="38">
        <v>501.39</v>
      </c>
      <c r="AZ41" s="38">
        <v>469.27800000000002</v>
      </c>
      <c r="BA41" s="38">
        <v>531.101</v>
      </c>
      <c r="BB41" s="38">
        <v>409.82600000000002</v>
      </c>
      <c r="BC41" s="38">
        <v>519.35299999999995</v>
      </c>
      <c r="BD41" s="38">
        <v>477.36500000000001</v>
      </c>
      <c r="BE41" s="38">
        <v>442.34</v>
      </c>
      <c r="BF41" s="38">
        <v>470.26499999999999</v>
      </c>
      <c r="BG41" s="38">
        <v>523.32500000000005</v>
      </c>
      <c r="BH41" s="38">
        <v>435.62900000000002</v>
      </c>
      <c r="BI41" s="38">
        <v>483.63</v>
      </c>
      <c r="BJ41" s="38">
        <v>486.69499999999999</v>
      </c>
      <c r="BK41" s="38">
        <v>499.28</v>
      </c>
      <c r="BL41" s="38">
        <v>457.07799999999997</v>
      </c>
      <c r="BM41" s="38">
        <v>401.28199999999998</v>
      </c>
      <c r="BN41" s="38">
        <v>447.18599999999998</v>
      </c>
      <c r="BO41" s="38">
        <v>575.41399999999999</v>
      </c>
      <c r="BP41" s="38">
        <v>472.27199999999999</v>
      </c>
      <c r="BQ41" s="38">
        <v>458.09500000000003</v>
      </c>
      <c r="BR41" s="38">
        <v>405.56799999999998</v>
      </c>
      <c r="BS41" s="38">
        <v>556.34400000000005</v>
      </c>
      <c r="BT41" s="38">
        <v>412.1</v>
      </c>
      <c r="BU41" s="38">
        <v>447.33499999999998</v>
      </c>
      <c r="BV41" s="38">
        <v>441.09199999999998</v>
      </c>
      <c r="BW41" s="38">
        <v>530.702</v>
      </c>
      <c r="BX41" s="38">
        <v>398.02600000000001</v>
      </c>
      <c r="BY41" s="38">
        <v>578.12300000000005</v>
      </c>
      <c r="BZ41" s="38">
        <v>568.30999999999995</v>
      </c>
      <c r="CA41" s="38">
        <v>669.29399999999998</v>
      </c>
      <c r="CB41" s="38">
        <v>484.62799999999999</v>
      </c>
      <c r="CC41" s="38">
        <v>600.36</v>
      </c>
      <c r="CD41" s="38">
        <v>628.32100000000003</v>
      </c>
      <c r="CE41" s="38">
        <v>532.697</v>
      </c>
      <c r="CF41" s="38">
        <v>375.53899999999999</v>
      </c>
      <c r="CG41" s="38">
        <v>564.38699999999994</v>
      </c>
      <c r="CH41" s="38">
        <v>534.875</v>
      </c>
      <c r="CI41" s="38">
        <v>639.85299999999995</v>
      </c>
      <c r="CJ41" s="38">
        <v>443.822</v>
      </c>
      <c r="CK41" s="38">
        <v>652.83699999999999</v>
      </c>
      <c r="CL41" s="38">
        <v>545.77599999999995</v>
      </c>
      <c r="CM41" s="38">
        <v>639.36300000000006</v>
      </c>
      <c r="CN41" s="38">
        <v>514.346</v>
      </c>
      <c r="CO41" s="38">
        <v>617.32399999999996</v>
      </c>
      <c r="CP41" s="38">
        <v>594.27099999999996</v>
      </c>
      <c r="CQ41" s="38">
        <v>647.34500000000003</v>
      </c>
      <c r="CR41" s="38">
        <v>542.33699999999999</v>
      </c>
      <c r="CS41" s="38">
        <v>598.42915000000005</v>
      </c>
      <c r="CT41" s="38">
        <v>571.51490999999999</v>
      </c>
      <c r="CU41" s="38">
        <v>641.04083000000003</v>
      </c>
      <c r="CV41" s="38">
        <v>507.08301999999998</v>
      </c>
      <c r="CW41" s="38">
        <v>751.91575999999998</v>
      </c>
      <c r="CX41" s="38">
        <v>521.40634999999997</v>
      </c>
      <c r="CY41" s="38">
        <v>714.69826999999998</v>
      </c>
      <c r="CZ41" s="38">
        <v>613.53983000000005</v>
      </c>
      <c r="DA41" s="38">
        <v>479.09539000000001</v>
      </c>
      <c r="DB41" s="38">
        <v>621.02743999999996</v>
      </c>
      <c r="DC41" s="38">
        <v>842.38810999999998</v>
      </c>
      <c r="DD41" s="38">
        <v>633.53234999999995</v>
      </c>
      <c r="DE41" s="38">
        <v>821.77113999999995</v>
      </c>
      <c r="DF41" s="38">
        <v>728.18583999999998</v>
      </c>
      <c r="DG41" s="38">
        <v>739.54984999999999</v>
      </c>
      <c r="DH41" s="38">
        <v>393.04575999999997</v>
      </c>
      <c r="DI41" s="38">
        <v>360.96314999999998</v>
      </c>
      <c r="DJ41" s="38">
        <v>350.55318999999997</v>
      </c>
      <c r="DK41" s="38">
        <v>451.37421000000001</v>
      </c>
      <c r="DL41" s="38">
        <v>342.57222000000002</v>
      </c>
      <c r="DM41" s="38">
        <v>334.62959000000001</v>
      </c>
      <c r="DN41" s="38">
        <v>385.71575000000001</v>
      </c>
      <c r="DO41" s="38">
        <v>488.56988999999999</v>
      </c>
      <c r="DP41" s="38">
        <v>424.91363000000001</v>
      </c>
      <c r="DQ41" s="38">
        <v>438.47521999999998</v>
      </c>
      <c r="DR41" s="38">
        <v>465.95531999999997</v>
      </c>
      <c r="DS41" s="38">
        <v>688.06253000000004</v>
      </c>
      <c r="DT41" s="53">
        <v>468.21749999999997</v>
      </c>
      <c r="DU41" s="53">
        <v>468.97829999999999</v>
      </c>
      <c r="DV41" s="53">
        <v>595.09718999999996</v>
      </c>
      <c r="DW41" s="53">
        <v>778.08461999999997</v>
      </c>
      <c r="DX41" s="53">
        <v>508.06905999999998</v>
      </c>
      <c r="DY41" s="53">
        <v>674.95073000000002</v>
      </c>
      <c r="DZ41" s="53">
        <v>457.13324</v>
      </c>
      <c r="EA41" s="53">
        <v>599.58016999999995</v>
      </c>
      <c r="EB41" s="53">
        <v>497.85737999999998</v>
      </c>
      <c r="EC41" s="53">
        <v>563.28107999999997</v>
      </c>
      <c r="ED41" s="53">
        <v>476.13533000000001</v>
      </c>
      <c r="EE41" s="53">
        <v>565.30196999999998</v>
      </c>
      <c r="EF41" s="53">
        <v>560.37174000000005</v>
      </c>
      <c r="EG41" s="53">
        <v>431.21247</v>
      </c>
      <c r="EH41" s="53">
        <v>496.55076000000003</v>
      </c>
      <c r="EI41" s="53">
        <v>551.10132999999996</v>
      </c>
      <c r="EJ41" s="53">
        <v>398.39711</v>
      </c>
      <c r="EK41" s="53">
        <v>439.75452999999999</v>
      </c>
      <c r="EL41" s="53">
        <v>654.47622999999999</v>
      </c>
      <c r="EM41" s="53">
        <v>514.33010999999999</v>
      </c>
      <c r="EN41" s="53">
        <v>353.47629999999998</v>
      </c>
      <c r="EO41" s="53">
        <v>384.77805000000001</v>
      </c>
      <c r="EP41" s="53">
        <v>456.76661999999999</v>
      </c>
      <c r="EQ41" s="53">
        <v>502.33488</v>
      </c>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row>
    <row r="42" spans="6:275" ht="20.100000000000001" customHeight="1">
      <c r="F42" s="37" t="s">
        <v>148</v>
      </c>
      <c r="G42" s="29" t="s">
        <v>141</v>
      </c>
      <c r="H42" s="38">
        <v>38.244</v>
      </c>
      <c r="I42" s="38">
        <v>35.161999999999999</v>
      </c>
      <c r="J42" s="38">
        <v>46.906999999999996</v>
      </c>
      <c r="K42" s="38">
        <v>40.616</v>
      </c>
      <c r="L42" s="38">
        <v>42.457999999999998</v>
      </c>
      <c r="M42" s="38">
        <v>29.542999999999999</v>
      </c>
      <c r="N42" s="38">
        <v>0.26700000000000002</v>
      </c>
      <c r="O42" s="38">
        <v>15.135</v>
      </c>
      <c r="P42" s="38">
        <v>35.841000000000001</v>
      </c>
      <c r="Q42" s="38">
        <v>40.728000000000002</v>
      </c>
      <c r="R42" s="38">
        <v>40.683999999999997</v>
      </c>
      <c r="S42" s="38">
        <v>44.719000000000001</v>
      </c>
      <c r="T42" s="38">
        <v>45.970999999999997</v>
      </c>
      <c r="U42" s="38">
        <v>37.670999999999999</v>
      </c>
      <c r="V42" s="38">
        <v>30.881</v>
      </c>
      <c r="W42" s="38">
        <v>34.265000000000001</v>
      </c>
      <c r="X42" s="38">
        <v>34.857999999999997</v>
      </c>
      <c r="Y42" s="38">
        <v>40.131</v>
      </c>
      <c r="Z42" s="38">
        <v>35.037999999999997</v>
      </c>
      <c r="AA42" s="38">
        <v>32.369</v>
      </c>
      <c r="AB42" s="38">
        <v>26.724</v>
      </c>
      <c r="AC42" s="38">
        <v>24.943999999999999</v>
      </c>
      <c r="AD42" s="38">
        <v>29.475999999999999</v>
      </c>
      <c r="AE42" s="38">
        <v>30.603000000000002</v>
      </c>
      <c r="AF42" s="38">
        <v>33.276000000000003</v>
      </c>
      <c r="AG42" s="38">
        <v>51.046999999999997</v>
      </c>
      <c r="AH42" s="38">
        <v>36.884</v>
      </c>
      <c r="AI42" s="38">
        <v>33.985999999999997</v>
      </c>
      <c r="AJ42" s="38">
        <v>42.052</v>
      </c>
      <c r="AK42" s="38">
        <v>36.128999999999998</v>
      </c>
      <c r="AL42" s="38">
        <v>28.56</v>
      </c>
      <c r="AM42" s="38">
        <v>27.696000000000002</v>
      </c>
      <c r="AN42" s="38">
        <v>23.158000000000001</v>
      </c>
      <c r="AO42" s="38">
        <v>25.369</v>
      </c>
      <c r="AP42" s="38">
        <v>41.645000000000003</v>
      </c>
      <c r="AQ42" s="38">
        <v>40.701000000000001</v>
      </c>
      <c r="AR42" s="38">
        <v>50.802999999999997</v>
      </c>
      <c r="AS42" s="38">
        <v>50.35</v>
      </c>
      <c r="AT42" s="38">
        <v>50.128</v>
      </c>
      <c r="AU42" s="38">
        <v>49.174999999999997</v>
      </c>
      <c r="AV42" s="38">
        <v>71.667000000000002</v>
      </c>
      <c r="AW42" s="38">
        <v>48.731000000000002</v>
      </c>
      <c r="AX42" s="38">
        <v>75.007000000000005</v>
      </c>
      <c r="AY42" s="38">
        <v>102.983</v>
      </c>
      <c r="AZ42" s="38">
        <v>60.576000000000001</v>
      </c>
      <c r="BA42" s="38">
        <v>79.341999999999999</v>
      </c>
      <c r="BB42" s="38">
        <v>85.040999999999997</v>
      </c>
      <c r="BC42" s="38">
        <v>89.209000000000003</v>
      </c>
      <c r="BD42" s="38">
        <v>102.089</v>
      </c>
      <c r="BE42" s="38">
        <v>74.147000000000006</v>
      </c>
      <c r="BF42" s="38">
        <v>72.882000000000005</v>
      </c>
      <c r="BG42" s="38">
        <v>77.662999999999997</v>
      </c>
      <c r="BH42" s="38">
        <v>60.584000000000003</v>
      </c>
      <c r="BI42" s="38">
        <v>111.60899999999999</v>
      </c>
      <c r="BJ42" s="38">
        <v>49.383000000000003</v>
      </c>
      <c r="BK42" s="38">
        <v>83.602000000000004</v>
      </c>
      <c r="BL42" s="38">
        <v>27.658999999999999</v>
      </c>
      <c r="BM42" s="38">
        <v>79.698999999999998</v>
      </c>
      <c r="BN42" s="38">
        <v>25.959</v>
      </c>
      <c r="BO42" s="38">
        <v>26.06</v>
      </c>
      <c r="BP42" s="38">
        <v>95.527000000000001</v>
      </c>
      <c r="BQ42" s="38">
        <v>55.59</v>
      </c>
      <c r="BR42" s="38">
        <v>45.073</v>
      </c>
      <c r="BS42" s="38">
        <v>71.632999999999996</v>
      </c>
      <c r="BT42" s="38">
        <v>42.017000000000003</v>
      </c>
      <c r="BU42" s="38">
        <v>55.503999999999998</v>
      </c>
      <c r="BV42" s="38">
        <v>31.651</v>
      </c>
      <c r="BW42" s="38">
        <v>58.271000000000001</v>
      </c>
      <c r="BX42" s="38">
        <v>63.863</v>
      </c>
      <c r="BY42" s="38">
        <v>72.03</v>
      </c>
      <c r="BZ42" s="38">
        <v>86.119</v>
      </c>
      <c r="CA42" s="38">
        <v>61.555999999999997</v>
      </c>
      <c r="CB42" s="38">
        <v>74.173000000000002</v>
      </c>
      <c r="CC42" s="38">
        <v>76.991870000000006</v>
      </c>
      <c r="CD42" s="38">
        <v>116.11754999999999</v>
      </c>
      <c r="CE42" s="38">
        <v>93.000749999999996</v>
      </c>
      <c r="CF42" s="38">
        <v>104.2963</v>
      </c>
      <c r="CG42" s="38">
        <v>137.96863999999999</v>
      </c>
      <c r="CH42" s="38">
        <v>106.80546</v>
      </c>
      <c r="CI42" s="38">
        <v>107.26442</v>
      </c>
      <c r="CJ42" s="38">
        <v>101.85834</v>
      </c>
      <c r="CK42" s="38">
        <v>109.41713</v>
      </c>
      <c r="CL42" s="38">
        <v>112.53751</v>
      </c>
      <c r="CM42" s="38">
        <v>72.852559999999997</v>
      </c>
      <c r="CN42" s="38">
        <v>103.48275</v>
      </c>
      <c r="CO42" s="38">
        <v>121.39664</v>
      </c>
      <c r="CP42" s="38">
        <v>100.36185</v>
      </c>
      <c r="CQ42" s="38">
        <v>121.58902</v>
      </c>
      <c r="CR42" s="38">
        <v>115.02495999999999</v>
      </c>
      <c r="CS42" s="38">
        <v>119.30145</v>
      </c>
      <c r="CT42" s="38">
        <v>121.3708</v>
      </c>
      <c r="CU42" s="38">
        <v>99.855180000000004</v>
      </c>
      <c r="CV42" s="38">
        <v>107.89111</v>
      </c>
      <c r="CW42" s="38">
        <v>103.67155</v>
      </c>
      <c r="CX42" s="38">
        <v>119.41284</v>
      </c>
      <c r="CY42" s="38">
        <v>101.11221</v>
      </c>
      <c r="CZ42" s="38">
        <v>108.88211</v>
      </c>
      <c r="DA42" s="38">
        <v>108.71075999999999</v>
      </c>
      <c r="DB42" s="38">
        <v>83.079189999999997</v>
      </c>
      <c r="DC42" s="38">
        <v>115.55114</v>
      </c>
      <c r="DD42" s="38">
        <v>50.954680000000003</v>
      </c>
      <c r="DE42" s="38">
        <v>79.24776</v>
      </c>
      <c r="DF42" s="38">
        <v>83.593360000000004</v>
      </c>
      <c r="DG42" s="38">
        <v>181.37431000000001</v>
      </c>
      <c r="DH42" s="38">
        <v>141.78464</v>
      </c>
      <c r="DI42" s="38">
        <v>90.555070000000001</v>
      </c>
      <c r="DJ42" s="38">
        <v>70.304910000000007</v>
      </c>
      <c r="DK42" s="38">
        <v>94.762619999999998</v>
      </c>
      <c r="DL42" s="38">
        <v>89.435879999999997</v>
      </c>
      <c r="DM42" s="38">
        <v>118.16683</v>
      </c>
      <c r="DN42" s="38">
        <v>107.24937</v>
      </c>
      <c r="DO42" s="38">
        <v>120.66398</v>
      </c>
      <c r="DP42" s="38">
        <v>86.018600000000006</v>
      </c>
      <c r="DQ42" s="38">
        <v>103.45834000000001</v>
      </c>
      <c r="DR42" s="38">
        <v>110.73182</v>
      </c>
      <c r="DS42" s="38">
        <v>117.90951</v>
      </c>
      <c r="DT42" s="53">
        <v>95.696510000000004</v>
      </c>
      <c r="DU42" s="53">
        <v>96.032499999999999</v>
      </c>
      <c r="DV42" s="53">
        <v>105.92371900000001</v>
      </c>
      <c r="DW42" s="53">
        <v>81.810640000000006</v>
      </c>
      <c r="DX42" s="53">
        <v>85.775670000000005</v>
      </c>
      <c r="DY42" s="53">
        <v>116.10225</v>
      </c>
      <c r="DZ42" s="53">
        <v>101.58767</v>
      </c>
      <c r="EA42" s="53">
        <v>161.01485</v>
      </c>
      <c r="EB42" s="53">
        <v>129.18170000000001</v>
      </c>
      <c r="EC42" s="53">
        <v>104.18053999999999</v>
      </c>
      <c r="ED42" s="53">
        <v>86.47551</v>
      </c>
      <c r="EE42" s="53">
        <v>85.086100000000002</v>
      </c>
      <c r="EF42" s="53">
        <v>72.805170000000004</v>
      </c>
      <c r="EG42" s="53">
        <v>68.861509999999996</v>
      </c>
      <c r="EH42" s="53">
        <v>66.221890000000002</v>
      </c>
      <c r="EI42" s="53">
        <v>106.78452</v>
      </c>
      <c r="EJ42" s="53">
        <v>104.7959</v>
      </c>
      <c r="EK42" s="53">
        <v>110.42331</v>
      </c>
      <c r="EL42" s="53">
        <v>116.62542000000001</v>
      </c>
      <c r="EM42" s="53">
        <v>104.72154999999999</v>
      </c>
      <c r="EN42" s="53">
        <v>105.71973</v>
      </c>
      <c r="EO42" s="53">
        <v>105.63816</v>
      </c>
      <c r="EP42" s="53">
        <v>113.88284</v>
      </c>
      <c r="EQ42" s="53">
        <v>73.328720000000004</v>
      </c>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row>
    <row r="43" spans="6:275" ht="20.100000000000001" customHeight="1">
      <c r="F43" s="37" t="s">
        <v>493</v>
      </c>
      <c r="G43" s="29" t="s">
        <v>141</v>
      </c>
      <c r="H43" s="38">
        <v>186.39070460303</v>
      </c>
      <c r="I43" s="38">
        <v>174.16510397330001</v>
      </c>
      <c r="J43" s="38">
        <v>179.40760622598</v>
      </c>
      <c r="K43" s="38">
        <v>234.8578918389</v>
      </c>
      <c r="L43" s="38">
        <v>159.24430900999999</v>
      </c>
      <c r="M43" s="38">
        <v>227.05836573728001</v>
      </c>
      <c r="N43" s="38">
        <v>180.98109339410999</v>
      </c>
      <c r="O43" s="38">
        <v>205.54312971281999</v>
      </c>
      <c r="P43" s="38">
        <v>215.0818858065</v>
      </c>
      <c r="Q43" s="38">
        <v>239.54589414450001</v>
      </c>
      <c r="R43" s="38">
        <v>182.45011700602001</v>
      </c>
      <c r="S43" s="38">
        <v>252.21549403656999</v>
      </c>
      <c r="T43" s="38">
        <v>176.72471441650001</v>
      </c>
      <c r="U43" s="38">
        <v>230.33459207039999</v>
      </c>
      <c r="V43" s="38">
        <v>218.04652397494999</v>
      </c>
      <c r="W43" s="38">
        <v>249.04936186941001</v>
      </c>
      <c r="X43" s="38">
        <v>203.41864949087</v>
      </c>
      <c r="Y43" s="38">
        <v>255.52553371696001</v>
      </c>
      <c r="Z43" s="38">
        <v>195.43435087893999</v>
      </c>
      <c r="AA43" s="38">
        <v>204.18671367959001</v>
      </c>
      <c r="AB43" s="38">
        <v>179.8687512246</v>
      </c>
      <c r="AC43" s="38">
        <v>185.9635158305</v>
      </c>
      <c r="AD43" s="38">
        <v>199.5741185883</v>
      </c>
      <c r="AE43" s="38">
        <v>222.78636726329</v>
      </c>
      <c r="AF43" s="38">
        <v>210.89406420476999</v>
      </c>
      <c r="AG43" s="38">
        <v>223.35586185464001</v>
      </c>
      <c r="AH43" s="38">
        <v>235.94695877143999</v>
      </c>
      <c r="AI43" s="38">
        <v>219.15839184789999</v>
      </c>
      <c r="AJ43" s="38">
        <v>204.13778994186001</v>
      </c>
      <c r="AK43" s="38">
        <v>264.10371070687</v>
      </c>
      <c r="AL43" s="38">
        <v>182.97599410686001</v>
      </c>
      <c r="AM43" s="38">
        <v>221.24302739711999</v>
      </c>
      <c r="AN43" s="38">
        <v>193.07914185519999</v>
      </c>
      <c r="AO43" s="38">
        <v>226.65684599098</v>
      </c>
      <c r="AP43" s="38">
        <v>231.65669428619501</v>
      </c>
      <c r="AQ43" s="38">
        <v>248.20576466261099</v>
      </c>
      <c r="AR43" s="38">
        <v>254.22955916762399</v>
      </c>
      <c r="AS43" s="38">
        <v>298.45043173142301</v>
      </c>
      <c r="AT43" s="38">
        <v>226.65788722982199</v>
      </c>
      <c r="AU43" s="38">
        <v>248.20541048346601</v>
      </c>
      <c r="AV43" s="38">
        <v>256.69770415476802</v>
      </c>
      <c r="AW43" s="38">
        <v>274.851721621384</v>
      </c>
      <c r="AX43" s="38">
        <v>287.43352168018799</v>
      </c>
      <c r="AY43" s="38">
        <v>368.36770266023001</v>
      </c>
      <c r="AZ43" s="38">
        <v>306.24491762044801</v>
      </c>
      <c r="BA43" s="38">
        <v>357.52080341989301</v>
      </c>
      <c r="BB43" s="38">
        <v>308.45958688506602</v>
      </c>
      <c r="BC43" s="38">
        <v>365.47629754283099</v>
      </c>
      <c r="BD43" s="38">
        <v>356.80762865074502</v>
      </c>
      <c r="BE43" s="38">
        <v>292.36490069183998</v>
      </c>
      <c r="BF43" s="38">
        <v>327.08304364435497</v>
      </c>
      <c r="BG43" s="38">
        <v>355.51284812557498</v>
      </c>
      <c r="BH43" s="38">
        <v>293.99405217906201</v>
      </c>
      <c r="BI43" s="38">
        <v>368.34939828696002</v>
      </c>
      <c r="BJ43" s="38">
        <v>302.446207827595</v>
      </c>
      <c r="BK43" s="38">
        <v>344.54643014592</v>
      </c>
      <c r="BL43" s="38">
        <v>266.67679562420398</v>
      </c>
      <c r="BM43" s="38">
        <v>288.29769132022199</v>
      </c>
      <c r="BN43" s="38">
        <v>258.63978320582999</v>
      </c>
      <c r="BO43" s="38">
        <v>315.37180835568199</v>
      </c>
      <c r="BP43" s="38">
        <v>339.50912251422398</v>
      </c>
      <c r="BQ43" s="38">
        <v>291.07540817103501</v>
      </c>
      <c r="BR43" s="38">
        <v>253.66422679999999</v>
      </c>
      <c r="BS43" s="38">
        <v>353.71472359397598</v>
      </c>
      <c r="BT43" s="38">
        <v>256.02587823379997</v>
      </c>
      <c r="BU43" s="38">
        <v>288.24155083690999</v>
      </c>
      <c r="BV43" s="38">
        <v>252.35433310548001</v>
      </c>
      <c r="BW43" s="38">
        <v>312.091918992714</v>
      </c>
      <c r="BX43" s="38">
        <v>256.968618709878</v>
      </c>
      <c r="BY43" s="38">
        <v>345.207014420674</v>
      </c>
      <c r="BZ43" s="38">
        <v>361.00918476093</v>
      </c>
      <c r="CA43" s="38">
        <v>371.91559507577603</v>
      </c>
      <c r="CB43" s="38">
        <v>305.153618987676</v>
      </c>
      <c r="CC43" s="38">
        <v>354.18930152768002</v>
      </c>
      <c r="CD43" s="38">
        <v>424.55436299210498</v>
      </c>
      <c r="CE43" s="38">
        <v>354.873938384599</v>
      </c>
      <c r="CF43" s="38">
        <v>290.10300823813901</v>
      </c>
      <c r="CG43" s="38">
        <v>397.28247854686703</v>
      </c>
      <c r="CH43" s="38">
        <v>348.29968618556501</v>
      </c>
      <c r="CI43" s="38">
        <v>383.07721989623502</v>
      </c>
      <c r="CJ43" s="38">
        <v>316.32566509710199</v>
      </c>
      <c r="CK43" s="38">
        <v>431.060793556943</v>
      </c>
      <c r="CL43" s="38">
        <v>382.18673928037998</v>
      </c>
      <c r="CM43" s="38">
        <v>356.68819651129598</v>
      </c>
      <c r="CN43" s="38">
        <v>341.91896049615099</v>
      </c>
      <c r="CO43" s="38">
        <v>410.13762620469703</v>
      </c>
      <c r="CP43" s="38">
        <v>371.23063090506901</v>
      </c>
      <c r="CQ43" s="38">
        <v>422.39472933263602</v>
      </c>
      <c r="CR43" s="38">
        <v>371.789676974217</v>
      </c>
      <c r="CS43" s="38">
        <v>402.12408537011498</v>
      </c>
      <c r="CT43" s="38">
        <v>379.49260046597499</v>
      </c>
      <c r="CU43" s="38">
        <v>406.78648031715801</v>
      </c>
      <c r="CV43" s="38">
        <v>343.37307334013201</v>
      </c>
      <c r="CW43" s="38">
        <v>458.98709684856999</v>
      </c>
      <c r="CX43" s="38">
        <v>361.48039405913801</v>
      </c>
      <c r="CY43" s="38">
        <v>429.90186240559899</v>
      </c>
      <c r="CZ43" s="38">
        <v>404.44539678147299</v>
      </c>
      <c r="DA43" s="38">
        <v>333.183746442055</v>
      </c>
      <c r="DB43" s="38">
        <v>372.33217848621803</v>
      </c>
      <c r="DC43" s="38">
        <v>518.26621777600201</v>
      </c>
      <c r="DD43" s="38">
        <v>356.22007656457703</v>
      </c>
      <c r="DE43" s="38">
        <v>470.74486768102702</v>
      </c>
      <c r="DF43" s="38">
        <v>417.80934976934202</v>
      </c>
      <c r="DG43" s="38">
        <v>524.55342745598296</v>
      </c>
      <c r="DH43" s="38">
        <v>320.715815869724</v>
      </c>
      <c r="DI43" s="38">
        <v>241.67598236820601</v>
      </c>
      <c r="DJ43" s="38">
        <v>216.88315243136199</v>
      </c>
      <c r="DK43" s="38">
        <v>289.41180624025202</v>
      </c>
      <c r="DL43" s="38">
        <v>244.293153892417</v>
      </c>
      <c r="DM43" s="38">
        <v>256.03341646518697</v>
      </c>
      <c r="DN43" s="38">
        <v>266.935194304785</v>
      </c>
      <c r="DO43" s="38">
        <v>330.81954434802702</v>
      </c>
      <c r="DP43" s="38">
        <v>267.33495738925899</v>
      </c>
      <c r="DQ43" s="38">
        <v>299.03773819199898</v>
      </c>
      <c r="DR43" s="38">
        <v>304.52452649656499</v>
      </c>
      <c r="DS43" s="38">
        <v>412.80660651290401</v>
      </c>
      <c r="DT43" s="53">
        <v>306.97128827639301</v>
      </c>
      <c r="DU43" s="53">
        <v>297.83864674848002</v>
      </c>
      <c r="DV43" s="53">
        <v>367.35586440603998</v>
      </c>
      <c r="DW43" s="53">
        <v>422.11428842341599</v>
      </c>
      <c r="DX43" s="53">
        <v>329.81896110191002</v>
      </c>
      <c r="DY43" s="53">
        <v>410.80837980100199</v>
      </c>
      <c r="DZ43" s="53">
        <v>319.92881034612901</v>
      </c>
      <c r="EA43" s="53">
        <v>435.616637441308</v>
      </c>
      <c r="EB43" s="53">
        <v>366.90194783067801</v>
      </c>
      <c r="EC43" s="53">
        <v>357.82629170074898</v>
      </c>
      <c r="ED43" s="53">
        <v>301.64705583795501</v>
      </c>
      <c r="EE43" s="53">
        <v>350.37678472150702</v>
      </c>
      <c r="EF43" s="53">
        <v>309.95299099210098</v>
      </c>
      <c r="EG43" s="53">
        <v>257.93755461304198</v>
      </c>
      <c r="EH43" s="53">
        <v>291.029009718861</v>
      </c>
      <c r="EI43" s="53">
        <v>358.248969610514</v>
      </c>
      <c r="EJ43" s="53">
        <v>290.13194360376701</v>
      </c>
      <c r="EK43" s="53">
        <v>308.04899578200002</v>
      </c>
      <c r="EL43" s="53">
        <v>429.090590390697</v>
      </c>
      <c r="EM43" s="53">
        <v>343.94290373857899</v>
      </c>
      <c r="EN43" s="53">
        <v>274.46236673740498</v>
      </c>
      <c r="EO43" s="53">
        <v>279.37053315686001</v>
      </c>
      <c r="EP43" s="53">
        <v>324.855919070612</v>
      </c>
      <c r="EQ43" s="53">
        <v>305.34903785546402</v>
      </c>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row>
    <row r="44" spans="6:275" ht="28.15" customHeight="1">
      <c r="F44" s="28" t="s">
        <v>501</v>
      </c>
      <c r="G44" s="29" t="s">
        <v>141</v>
      </c>
      <c r="H44" s="38">
        <v>102.21899999999999</v>
      </c>
      <c r="I44" s="38">
        <v>76.935000000000002</v>
      </c>
      <c r="J44" s="38">
        <v>82.683999999999997</v>
      </c>
      <c r="K44" s="38">
        <v>70.635999999999996</v>
      </c>
      <c r="L44" s="38">
        <v>81.792000000000002</v>
      </c>
      <c r="M44" s="38">
        <v>91.456999999999994</v>
      </c>
      <c r="N44" s="38">
        <v>87.179000000000002</v>
      </c>
      <c r="O44" s="38">
        <v>63.914999999999999</v>
      </c>
      <c r="P44" s="38">
        <v>74.227000000000004</v>
      </c>
      <c r="Q44" s="38">
        <v>66.653000000000006</v>
      </c>
      <c r="R44" s="38">
        <v>90.305000000000007</v>
      </c>
      <c r="S44" s="38">
        <v>78.879000000000005</v>
      </c>
      <c r="T44" s="38">
        <v>60.360999999999997</v>
      </c>
      <c r="U44" s="38">
        <v>86.150999999999996</v>
      </c>
      <c r="V44" s="38">
        <v>123.69499999999999</v>
      </c>
      <c r="W44" s="38">
        <v>77.688000000000002</v>
      </c>
      <c r="X44" s="38">
        <v>137.398</v>
      </c>
      <c r="Y44" s="38">
        <v>115.654</v>
      </c>
      <c r="Z44" s="38">
        <v>124.44499999999999</v>
      </c>
      <c r="AA44" s="38">
        <v>126.732</v>
      </c>
      <c r="AB44" s="38">
        <v>119.54600000000001</v>
      </c>
      <c r="AC44" s="38">
        <v>153.71899999999999</v>
      </c>
      <c r="AD44" s="38">
        <v>103.48399999999999</v>
      </c>
      <c r="AE44" s="38">
        <v>136.78399999999999</v>
      </c>
      <c r="AF44" s="38">
        <v>86.066999999999993</v>
      </c>
      <c r="AG44" s="38">
        <v>123.283</v>
      </c>
      <c r="AH44" s="38">
        <v>100.57599999999999</v>
      </c>
      <c r="AI44" s="38">
        <v>113.93</v>
      </c>
      <c r="AJ44" s="38">
        <v>65.13</v>
      </c>
      <c r="AK44" s="38">
        <v>102.011</v>
      </c>
      <c r="AL44" s="38">
        <v>71.581000000000003</v>
      </c>
      <c r="AM44" s="38">
        <v>103.081</v>
      </c>
      <c r="AN44" s="38">
        <v>104.85599999999999</v>
      </c>
      <c r="AO44" s="38">
        <v>116.85299999999999</v>
      </c>
      <c r="AP44" s="38">
        <v>69.66</v>
      </c>
      <c r="AQ44" s="38">
        <v>107.39</v>
      </c>
      <c r="AR44" s="38">
        <v>99.504999999999995</v>
      </c>
      <c r="AS44" s="38">
        <v>87.539000000000001</v>
      </c>
      <c r="AT44" s="38">
        <v>84.245999999999995</v>
      </c>
      <c r="AU44" s="38">
        <v>98.494</v>
      </c>
      <c r="AV44" s="38">
        <v>86</v>
      </c>
      <c r="AW44" s="38">
        <v>105</v>
      </c>
      <c r="AX44" s="38">
        <v>96</v>
      </c>
      <c r="AY44" s="38">
        <v>85</v>
      </c>
      <c r="AZ44" s="38">
        <v>95</v>
      </c>
      <c r="BA44" s="38">
        <v>99.084999999999994</v>
      </c>
      <c r="BB44" s="38">
        <v>104</v>
      </c>
      <c r="BC44" s="38">
        <v>93</v>
      </c>
      <c r="BD44" s="38">
        <v>92</v>
      </c>
      <c r="BE44" s="38">
        <v>98.5</v>
      </c>
      <c r="BF44" s="38">
        <v>109.5</v>
      </c>
      <c r="BG44" s="38">
        <v>107</v>
      </c>
      <c r="BH44" s="38">
        <v>100</v>
      </c>
      <c r="BI44" s="38">
        <v>128</v>
      </c>
      <c r="BJ44" s="38">
        <v>119</v>
      </c>
      <c r="BK44" s="38">
        <v>105</v>
      </c>
      <c r="BL44" s="38">
        <v>108.61686</v>
      </c>
      <c r="BM44" s="38">
        <v>110.56122000000001</v>
      </c>
      <c r="BN44" s="38">
        <v>111.36708</v>
      </c>
      <c r="BO44" s="38">
        <v>106.25769</v>
      </c>
      <c r="BP44" s="38">
        <v>100.84238999999999</v>
      </c>
      <c r="BQ44" s="38">
        <v>109.13364</v>
      </c>
      <c r="BR44" s="38">
        <v>106.05771</v>
      </c>
      <c r="BS44" s="38">
        <v>106.2963</v>
      </c>
      <c r="BT44" s="38">
        <v>109.50489</v>
      </c>
      <c r="BU44" s="38">
        <v>115.73496</v>
      </c>
      <c r="BV44" s="38">
        <v>123.50646</v>
      </c>
      <c r="BW44" s="38">
        <v>136.58610200000001</v>
      </c>
      <c r="BX44" s="38">
        <v>143.20349999999999</v>
      </c>
      <c r="BY44" s="38">
        <v>151.75785099999999</v>
      </c>
      <c r="BZ44" s="38">
        <v>151.639152</v>
      </c>
      <c r="CA44" s="38">
        <v>163.316228</v>
      </c>
      <c r="CB44" s="38">
        <v>161.066135</v>
      </c>
      <c r="CC44" s="38">
        <v>161.34733</v>
      </c>
      <c r="CD44" s="38">
        <v>165.71190200000001</v>
      </c>
      <c r="CE44" s="38">
        <v>167.33468099999999</v>
      </c>
      <c r="CF44" s="38">
        <v>174.29006699999999</v>
      </c>
      <c r="CG44" s="38">
        <v>177.168207</v>
      </c>
      <c r="CH44" s="38">
        <v>193.069242</v>
      </c>
      <c r="CI44" s="38">
        <v>199.684473</v>
      </c>
      <c r="CJ44" s="38">
        <v>183.916364180854</v>
      </c>
      <c r="CK44" s="38">
        <v>171.41056465608801</v>
      </c>
      <c r="CL44" s="38">
        <v>227.74649051670701</v>
      </c>
      <c r="CM44" s="38">
        <v>228.42728248575801</v>
      </c>
      <c r="CN44" s="38">
        <v>259.68941154215099</v>
      </c>
      <c r="CO44" s="38">
        <v>247.32760805609601</v>
      </c>
      <c r="CP44" s="38">
        <v>236.86638661486199</v>
      </c>
      <c r="CQ44" s="38">
        <v>219.089561443278</v>
      </c>
      <c r="CR44" s="38">
        <v>136.44804500000001</v>
      </c>
      <c r="CS44" s="38">
        <v>136.44804500000001</v>
      </c>
      <c r="CT44" s="38">
        <v>160.92794499999999</v>
      </c>
      <c r="CU44" s="38">
        <v>160.92794499999999</v>
      </c>
      <c r="CV44" s="38">
        <v>155.72149999999999</v>
      </c>
      <c r="CW44" s="38">
        <v>155.72149999999999</v>
      </c>
      <c r="CX44" s="38">
        <v>185.01367500000001</v>
      </c>
      <c r="CY44" s="38">
        <v>185.01367500000001</v>
      </c>
      <c r="CZ44" s="38">
        <v>186.86432500000001</v>
      </c>
      <c r="DA44" s="38">
        <v>186.86432500000001</v>
      </c>
      <c r="DB44" s="38">
        <v>212.371465</v>
      </c>
      <c r="DC44" s="38">
        <v>212.371465</v>
      </c>
      <c r="DD44" s="38">
        <v>141.003005</v>
      </c>
      <c r="DE44" s="38">
        <v>141.003005</v>
      </c>
      <c r="DF44" s="38">
        <v>202.65990500000001</v>
      </c>
      <c r="DG44" s="38">
        <v>202.65990500000001</v>
      </c>
      <c r="DH44" s="38">
        <v>108.5915</v>
      </c>
      <c r="DI44" s="38">
        <v>108.5915</v>
      </c>
      <c r="DJ44" s="38">
        <v>171.31168500000001</v>
      </c>
      <c r="DK44" s="38">
        <v>171.31168500000001</v>
      </c>
      <c r="DL44" s="38">
        <v>125.13958</v>
      </c>
      <c r="DM44" s="38">
        <v>125.13958</v>
      </c>
      <c r="DN44" s="38">
        <v>158.90526500000001</v>
      </c>
      <c r="DO44" s="38">
        <v>158.90526500000001</v>
      </c>
      <c r="DP44" s="38">
        <v>152.54882000000001</v>
      </c>
      <c r="DQ44" s="38">
        <v>152.54882000000001</v>
      </c>
      <c r="DR44" s="38">
        <v>156.15247500000001</v>
      </c>
      <c r="DS44" s="38">
        <v>156.15247500000001</v>
      </c>
      <c r="DT44" s="53">
        <v>170.720045</v>
      </c>
      <c r="DU44" s="53">
        <v>170.720045</v>
      </c>
      <c r="DV44" s="53">
        <v>184.25277500000001</v>
      </c>
      <c r="DW44" s="53">
        <v>184.25277500000001</v>
      </c>
      <c r="DX44" s="53">
        <v>215.01695173853301</v>
      </c>
      <c r="DY44" s="53">
        <v>215.09697877664399</v>
      </c>
      <c r="DZ44" s="53">
        <v>215.219602852679</v>
      </c>
      <c r="EA44" s="53">
        <v>215.26002979906801</v>
      </c>
      <c r="EB44" s="53">
        <v>215.20595328709101</v>
      </c>
      <c r="EC44" s="53">
        <v>215.168569018255</v>
      </c>
      <c r="ED44" s="53">
        <v>215.140811160086</v>
      </c>
      <c r="EE44" s="53">
        <v>215.158413804622</v>
      </c>
      <c r="EF44" s="53" t="s">
        <v>156</v>
      </c>
      <c r="EG44" s="53" t="s">
        <v>156</v>
      </c>
      <c r="EH44" s="53" t="s">
        <v>156</v>
      </c>
      <c r="EI44" s="53" t="s">
        <v>156</v>
      </c>
      <c r="EJ44" s="53" t="s">
        <v>156</v>
      </c>
      <c r="EK44" s="53" t="s">
        <v>156</v>
      </c>
      <c r="EL44" s="53" t="s">
        <v>156</v>
      </c>
      <c r="EM44" s="53" t="s">
        <v>156</v>
      </c>
      <c r="EN44" s="53" t="s">
        <v>156</v>
      </c>
      <c r="EO44" s="53" t="s">
        <v>156</v>
      </c>
      <c r="EP44" s="53" t="s">
        <v>156</v>
      </c>
      <c r="EQ44" s="53" t="s">
        <v>156</v>
      </c>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row>
    <row r="45" spans="6:275" ht="28.15" customHeight="1">
      <c r="F45" s="35" t="s">
        <v>181</v>
      </c>
      <c r="G45" s="33"/>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row>
    <row r="46" spans="6:275" ht="28.15" customHeight="1">
      <c r="F46" s="28" t="s">
        <v>502</v>
      </c>
      <c r="G46" s="29"/>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row>
    <row r="47" spans="6:275" ht="20.100000000000001" customHeight="1">
      <c r="F47" s="37" t="s">
        <v>503</v>
      </c>
      <c r="G47" s="29" t="s">
        <v>159</v>
      </c>
      <c r="H47" s="38">
        <v>14.754854</v>
      </c>
      <c r="I47" s="38">
        <v>16.027611</v>
      </c>
      <c r="J47" s="38">
        <v>13.938955</v>
      </c>
      <c r="K47" s="38">
        <v>13.976955</v>
      </c>
      <c r="L47" s="38">
        <v>16.324815000000001</v>
      </c>
      <c r="M47" s="38">
        <v>17.662891999999999</v>
      </c>
      <c r="N47" s="38">
        <v>15.944341</v>
      </c>
      <c r="O47" s="38">
        <v>16.570475999999999</v>
      </c>
      <c r="P47" s="38">
        <v>15.534924999999999</v>
      </c>
      <c r="Q47" s="38">
        <v>17.027242999999999</v>
      </c>
      <c r="R47" s="38">
        <v>17.364038000000001</v>
      </c>
      <c r="S47" s="38">
        <v>16.490552000000001</v>
      </c>
      <c r="T47" s="38">
        <v>16.826999000000001</v>
      </c>
      <c r="U47" s="38">
        <v>18.851310999999999</v>
      </c>
      <c r="V47" s="38">
        <v>17.499808000000002</v>
      </c>
      <c r="W47" s="38">
        <v>19.285404</v>
      </c>
      <c r="X47" s="38">
        <v>16.156841</v>
      </c>
      <c r="Y47" s="38">
        <v>16.946717</v>
      </c>
      <c r="Z47" s="38">
        <v>18.613871</v>
      </c>
      <c r="AA47" s="38">
        <v>18.040619</v>
      </c>
      <c r="AB47" s="38">
        <v>17.940261</v>
      </c>
      <c r="AC47" s="38">
        <v>18.740317000000001</v>
      </c>
      <c r="AD47" s="38">
        <v>19.097456999999999</v>
      </c>
      <c r="AE47" s="38">
        <v>19.181204999999999</v>
      </c>
      <c r="AF47" s="38">
        <v>18.805645999999999</v>
      </c>
      <c r="AG47" s="38">
        <v>20.327316</v>
      </c>
      <c r="AH47" s="38">
        <v>19.013971999999999</v>
      </c>
      <c r="AI47" s="38">
        <v>19.688167</v>
      </c>
      <c r="AJ47" s="38">
        <v>19.442924999999999</v>
      </c>
      <c r="AK47" s="38">
        <v>20.542811</v>
      </c>
      <c r="AL47" s="38">
        <v>22.271891</v>
      </c>
      <c r="AM47" s="38">
        <v>21.113091000000001</v>
      </c>
      <c r="AN47" s="38">
        <v>19.654813000000001</v>
      </c>
      <c r="AO47" s="38">
        <v>21.033294000000001</v>
      </c>
      <c r="AP47" s="38">
        <v>20.772798999999999</v>
      </c>
      <c r="AQ47" s="38">
        <v>21.201753</v>
      </c>
      <c r="AR47" s="38">
        <v>20.933872999999998</v>
      </c>
      <c r="AS47" s="38">
        <v>22.351551000000001</v>
      </c>
      <c r="AT47" s="38">
        <v>24.631782999999999</v>
      </c>
      <c r="AU47" s="38">
        <v>24.039528000000001</v>
      </c>
      <c r="AV47" s="38">
        <v>23.398547000000001</v>
      </c>
      <c r="AW47" s="38">
        <v>24.737833999999999</v>
      </c>
      <c r="AX47" s="38">
        <v>26.485627000000001</v>
      </c>
      <c r="AY47" s="38">
        <v>26.138577000000002</v>
      </c>
      <c r="AZ47" s="38">
        <v>25.754676</v>
      </c>
      <c r="BA47" s="38">
        <v>27.147870999999999</v>
      </c>
      <c r="BB47" s="38">
        <v>27.459893999999998</v>
      </c>
      <c r="BC47" s="38">
        <v>25.717497999999999</v>
      </c>
      <c r="BD47" s="38">
        <v>26.386490999999999</v>
      </c>
      <c r="BE47" s="38">
        <v>26.268984</v>
      </c>
      <c r="BF47" s="38">
        <v>25.277933000000001</v>
      </c>
      <c r="BG47" s="38">
        <v>26.423093000000001</v>
      </c>
      <c r="BH47" s="38">
        <v>27.682148000000002</v>
      </c>
      <c r="BI47" s="38">
        <v>28.410523999999999</v>
      </c>
      <c r="BJ47" s="38">
        <v>27.127127999999999</v>
      </c>
      <c r="BK47" s="38">
        <v>28.275509</v>
      </c>
      <c r="BL47" s="38">
        <v>26.504956</v>
      </c>
      <c r="BM47" s="38">
        <v>29.824345999999998</v>
      </c>
      <c r="BN47" s="38">
        <v>29.505132</v>
      </c>
      <c r="BO47" s="38">
        <v>30.895325</v>
      </c>
      <c r="BP47" s="38">
        <v>31.212330999999999</v>
      </c>
      <c r="BQ47" s="38">
        <v>33.302585000000001</v>
      </c>
      <c r="BR47" s="38">
        <v>29.994947</v>
      </c>
      <c r="BS47" s="38">
        <v>30.424447000000001</v>
      </c>
      <c r="BT47" s="38">
        <v>29.601327000000001</v>
      </c>
      <c r="BU47" s="38">
        <v>30.458286999999999</v>
      </c>
      <c r="BV47" s="38">
        <v>32.767381</v>
      </c>
      <c r="BW47" s="38">
        <v>31.564620999999999</v>
      </c>
      <c r="BX47" s="38">
        <v>32.554225000000002</v>
      </c>
      <c r="BY47" s="38">
        <v>35.079255000000003</v>
      </c>
      <c r="BZ47" s="38">
        <v>34.709687000000002</v>
      </c>
      <c r="CA47" s="38">
        <v>35.856985999999999</v>
      </c>
      <c r="CB47" s="38">
        <v>29.606739000000001</v>
      </c>
      <c r="CC47" s="38">
        <v>36.748057000000003</v>
      </c>
      <c r="CD47" s="38">
        <v>36.307127999999999</v>
      </c>
      <c r="CE47" s="38">
        <v>32.144269000000001</v>
      </c>
      <c r="CF47" s="38">
        <v>23.743264</v>
      </c>
      <c r="CG47" s="38">
        <v>33.043512999999997</v>
      </c>
      <c r="CH47" s="38">
        <v>38.795220999999998</v>
      </c>
      <c r="CI47" s="38">
        <v>39.450104000000003</v>
      </c>
      <c r="CJ47" s="38">
        <v>35.428054000000003</v>
      </c>
      <c r="CK47" s="38">
        <v>43.591267999999999</v>
      </c>
      <c r="CL47" s="38">
        <v>39.954791</v>
      </c>
      <c r="CM47" s="38">
        <v>39.983583000000003</v>
      </c>
      <c r="CN47" s="38">
        <v>27.474921999999999</v>
      </c>
      <c r="CO47" s="38">
        <v>33.041952000000002</v>
      </c>
      <c r="CP47" s="38">
        <v>35.332751999999999</v>
      </c>
      <c r="CQ47" s="38">
        <v>36.857627999999998</v>
      </c>
      <c r="CR47" s="38">
        <v>34.348756000000002</v>
      </c>
      <c r="CS47" s="38">
        <v>35.857197999999997</v>
      </c>
      <c r="CT47" s="38">
        <v>34.380894810000001</v>
      </c>
      <c r="CU47" s="38">
        <v>39.990206839999999</v>
      </c>
      <c r="CV47" s="38">
        <v>37.56467688</v>
      </c>
      <c r="CW47" s="38">
        <v>42.25725516</v>
      </c>
      <c r="CX47" s="38">
        <v>42.838147309999997</v>
      </c>
      <c r="CY47" s="38">
        <v>47.349518590000002</v>
      </c>
      <c r="CZ47" s="38">
        <v>42.904034619999997</v>
      </c>
      <c r="DA47" s="38">
        <v>47.366073909999997</v>
      </c>
      <c r="DB47" s="38">
        <v>46.766991560000001</v>
      </c>
      <c r="DC47" s="38">
        <v>49.327880460000003</v>
      </c>
      <c r="DD47" s="38">
        <v>45.124525650000002</v>
      </c>
      <c r="DE47" s="38">
        <v>46.444744880000002</v>
      </c>
      <c r="DF47" s="38">
        <v>47.612857939999998</v>
      </c>
      <c r="DG47" s="38">
        <v>46.918716439999997</v>
      </c>
      <c r="DH47" s="38">
        <v>44.104618600000002</v>
      </c>
      <c r="DI47" s="38">
        <v>49.361570810000003</v>
      </c>
      <c r="DJ47" s="38">
        <v>46.267215980000003</v>
      </c>
      <c r="DK47" s="38">
        <v>49.494650640000003</v>
      </c>
      <c r="DL47" s="38">
        <v>42.94855476</v>
      </c>
      <c r="DM47" s="38">
        <v>38.488994060000003</v>
      </c>
      <c r="DN47" s="38">
        <v>47.242117520000001</v>
      </c>
      <c r="DO47" s="38">
        <v>43.995107709999999</v>
      </c>
      <c r="DP47" s="38">
        <v>43.325854990000003</v>
      </c>
      <c r="DQ47" s="38">
        <v>44.680063130000001</v>
      </c>
      <c r="DR47" s="38">
        <v>43.961688090000003</v>
      </c>
      <c r="DS47" s="38">
        <v>46.885203490000002</v>
      </c>
      <c r="DT47" s="53">
        <v>43.887837789999999</v>
      </c>
      <c r="DU47" s="53">
        <v>48.78518167</v>
      </c>
      <c r="DV47" s="53">
        <v>45.60653387</v>
      </c>
      <c r="DW47" s="53">
        <v>46.075140670000003</v>
      </c>
      <c r="DX47" s="53">
        <v>42.838048030000003</v>
      </c>
      <c r="DY47" s="53">
        <v>42.784313539999999</v>
      </c>
      <c r="DZ47" s="53">
        <v>42.791311790000002</v>
      </c>
      <c r="EA47" s="53">
        <v>43.40844499</v>
      </c>
      <c r="EB47" s="53">
        <v>41.057996250000002</v>
      </c>
      <c r="EC47" s="53">
        <v>44.015059239999999</v>
      </c>
      <c r="ED47" s="53">
        <v>41.279584739999997</v>
      </c>
      <c r="EE47" s="53">
        <v>40.640116079999999</v>
      </c>
      <c r="EF47" s="53">
        <v>39.692863029999998</v>
      </c>
      <c r="EG47" s="53">
        <v>40.90856385</v>
      </c>
      <c r="EH47" s="53">
        <v>38.866666629999997</v>
      </c>
      <c r="EI47" s="53">
        <v>41.06372915</v>
      </c>
      <c r="EJ47" s="53">
        <v>34.608764290000003</v>
      </c>
      <c r="EK47" s="53">
        <v>41.747871609999997</v>
      </c>
      <c r="EL47" s="53">
        <v>35.850692979999998</v>
      </c>
      <c r="EM47" s="53">
        <v>39.04424693</v>
      </c>
      <c r="EN47" s="53">
        <v>36.484988199999997</v>
      </c>
      <c r="EO47" s="53">
        <v>39.332520129999999</v>
      </c>
      <c r="EP47" s="53">
        <v>38.164006100000002</v>
      </c>
      <c r="EQ47" s="53">
        <v>38.93731425</v>
      </c>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row>
    <row r="48" spans="6:275" ht="20.100000000000001" customHeight="1">
      <c r="F48" s="37" t="s">
        <v>504</v>
      </c>
      <c r="G48" s="29" t="s">
        <v>159</v>
      </c>
      <c r="H48" s="38">
        <v>11.330602000000001</v>
      </c>
      <c r="I48" s="38">
        <v>11.050592</v>
      </c>
      <c r="J48" s="38">
        <v>13.082280000000001</v>
      </c>
      <c r="K48" s="38">
        <v>12.051925000000001</v>
      </c>
      <c r="L48" s="38">
        <v>13.589354999999999</v>
      </c>
      <c r="M48" s="38">
        <v>13.001440000000001</v>
      </c>
      <c r="N48" s="38">
        <v>14.989106</v>
      </c>
      <c r="O48" s="38">
        <v>12.744533000000001</v>
      </c>
      <c r="P48" s="38">
        <v>15.68876</v>
      </c>
      <c r="Q48" s="38">
        <v>15.189472</v>
      </c>
      <c r="R48" s="38">
        <v>14.429251000000001</v>
      </c>
      <c r="S48" s="38">
        <v>15.313814000000001</v>
      </c>
      <c r="T48" s="38">
        <v>15.575951</v>
      </c>
      <c r="U48" s="38">
        <v>14.504797</v>
      </c>
      <c r="V48" s="38">
        <v>14.744019</v>
      </c>
      <c r="W48" s="38">
        <v>15.776825000000001</v>
      </c>
      <c r="X48" s="38">
        <v>14.738356</v>
      </c>
      <c r="Y48" s="38">
        <v>14.19713</v>
      </c>
      <c r="Z48" s="38">
        <v>15.654311</v>
      </c>
      <c r="AA48" s="38">
        <v>16.783852</v>
      </c>
      <c r="AB48" s="38">
        <v>15.943921</v>
      </c>
      <c r="AC48" s="38">
        <v>14.846864999999999</v>
      </c>
      <c r="AD48" s="38">
        <v>15.560523</v>
      </c>
      <c r="AE48" s="38">
        <v>15.087128</v>
      </c>
      <c r="AF48" s="38">
        <v>15.385043</v>
      </c>
      <c r="AG48" s="38">
        <v>15.413575</v>
      </c>
      <c r="AH48" s="38">
        <v>15.037494000000001</v>
      </c>
      <c r="AI48" s="38">
        <v>17.114495999999999</v>
      </c>
      <c r="AJ48" s="38">
        <v>17.890620999999999</v>
      </c>
      <c r="AK48" s="38">
        <v>17.505998000000002</v>
      </c>
      <c r="AL48" s="38">
        <v>19.236260999999999</v>
      </c>
      <c r="AM48" s="38">
        <v>19.735658999999998</v>
      </c>
      <c r="AN48" s="38">
        <v>19.495643000000001</v>
      </c>
      <c r="AO48" s="38">
        <v>20.535829</v>
      </c>
      <c r="AP48" s="38">
        <v>22.366309000000001</v>
      </c>
      <c r="AQ48" s="38">
        <v>21.954222999999999</v>
      </c>
      <c r="AR48" s="38">
        <v>20.661819000000001</v>
      </c>
      <c r="AS48" s="38">
        <v>19.845856000000001</v>
      </c>
      <c r="AT48" s="38">
        <v>19.908031000000001</v>
      </c>
      <c r="AU48" s="38">
        <v>18.990041999999999</v>
      </c>
      <c r="AV48" s="38">
        <v>19.070008999999999</v>
      </c>
      <c r="AW48" s="38">
        <v>21.686140999999999</v>
      </c>
      <c r="AX48" s="38">
        <v>23.922101999999999</v>
      </c>
      <c r="AY48" s="38">
        <v>21.300732</v>
      </c>
      <c r="AZ48" s="38">
        <v>20.571252000000001</v>
      </c>
      <c r="BA48" s="38">
        <v>22.772918000000001</v>
      </c>
      <c r="BB48" s="38">
        <v>22.805689000000001</v>
      </c>
      <c r="BC48" s="38">
        <v>21.671804000000002</v>
      </c>
      <c r="BD48" s="38">
        <v>25.293654</v>
      </c>
      <c r="BE48" s="38">
        <v>23.575306000000001</v>
      </c>
      <c r="BF48" s="38">
        <v>25.125153999999998</v>
      </c>
      <c r="BG48" s="38">
        <v>25.514818999999999</v>
      </c>
      <c r="BH48" s="38">
        <v>26.094781000000001</v>
      </c>
      <c r="BI48" s="38">
        <v>24.195592000000001</v>
      </c>
      <c r="BJ48" s="38">
        <v>26.06109</v>
      </c>
      <c r="BK48" s="38">
        <v>27.601618999999999</v>
      </c>
      <c r="BL48" s="38">
        <v>26.849031</v>
      </c>
      <c r="BM48" s="38">
        <v>27.098924</v>
      </c>
      <c r="BN48" s="38">
        <v>27.226178000000001</v>
      </c>
      <c r="BO48" s="38">
        <v>26.767644000000001</v>
      </c>
      <c r="BP48" s="38">
        <v>26.646933000000001</v>
      </c>
      <c r="BQ48" s="38">
        <v>26.773474</v>
      </c>
      <c r="BR48" s="38">
        <v>28.941348999999999</v>
      </c>
      <c r="BS48" s="38">
        <v>26.459696000000001</v>
      </c>
      <c r="BT48" s="38">
        <v>27.095421000000002</v>
      </c>
      <c r="BU48" s="38">
        <v>29.489535</v>
      </c>
      <c r="BV48" s="38">
        <v>27.686979000000001</v>
      </c>
      <c r="BW48" s="38">
        <v>28.491796000000001</v>
      </c>
      <c r="BX48" s="38">
        <v>28.583742000000001</v>
      </c>
      <c r="BY48" s="38">
        <v>27.662106999999999</v>
      </c>
      <c r="BZ48" s="38">
        <v>27.789256999999999</v>
      </c>
      <c r="CA48" s="38">
        <v>28.546780999999999</v>
      </c>
      <c r="CB48" s="38">
        <v>29.424367</v>
      </c>
      <c r="CC48" s="38">
        <v>29.506758000000001</v>
      </c>
      <c r="CD48" s="38">
        <v>32.454604400000001</v>
      </c>
      <c r="CE48" s="38">
        <v>35.015195759999997</v>
      </c>
      <c r="CF48" s="38">
        <v>34.309487900000001</v>
      </c>
      <c r="CG48" s="38">
        <v>34.725343299999999</v>
      </c>
      <c r="CH48" s="38">
        <v>34.679038120000001</v>
      </c>
      <c r="CI48" s="38">
        <v>35.79839612</v>
      </c>
      <c r="CJ48" s="38">
        <v>30.938133570000002</v>
      </c>
      <c r="CK48" s="38">
        <v>33.93644974</v>
      </c>
      <c r="CL48" s="38">
        <v>39.255606110000002</v>
      </c>
      <c r="CM48" s="38">
        <v>37.929787089999998</v>
      </c>
      <c r="CN48" s="38">
        <v>30.281915210000001</v>
      </c>
      <c r="CO48" s="38">
        <v>36.588416969999997</v>
      </c>
      <c r="CP48" s="38">
        <v>39.818038729999998</v>
      </c>
      <c r="CQ48" s="38">
        <v>41.393504980000003</v>
      </c>
      <c r="CR48" s="38">
        <v>37.109497609999998</v>
      </c>
      <c r="CS48" s="38">
        <v>40.831126019999999</v>
      </c>
      <c r="CT48" s="38">
        <v>44.917738370000002</v>
      </c>
      <c r="CU48" s="38">
        <v>48.594481020000003</v>
      </c>
      <c r="CV48" s="38">
        <v>41.711303880000003</v>
      </c>
      <c r="CW48" s="38">
        <v>46.779895430000003</v>
      </c>
      <c r="CX48" s="38">
        <v>48.831865090000001</v>
      </c>
      <c r="CY48" s="38">
        <v>51.085578599999998</v>
      </c>
      <c r="CZ48" s="38">
        <v>46.961275260000001</v>
      </c>
      <c r="DA48" s="38">
        <v>47.707894850000002</v>
      </c>
      <c r="DB48" s="38">
        <v>53.088887759999999</v>
      </c>
      <c r="DC48" s="38">
        <v>53.28664414</v>
      </c>
      <c r="DD48" s="38">
        <v>49.866542559999999</v>
      </c>
      <c r="DE48" s="38">
        <v>48.442464209999997</v>
      </c>
      <c r="DF48" s="38">
        <v>52.183090739999997</v>
      </c>
      <c r="DG48" s="38">
        <v>51.754795340000001</v>
      </c>
      <c r="DH48" s="38">
        <v>48.818056300000002</v>
      </c>
      <c r="DI48" s="38">
        <v>48.546497479999999</v>
      </c>
      <c r="DJ48" s="38">
        <v>52.683618869999997</v>
      </c>
      <c r="DK48" s="38">
        <v>51.876062750000003</v>
      </c>
      <c r="DL48" s="38">
        <v>48.530078529999997</v>
      </c>
      <c r="DM48" s="38">
        <v>48.6494073</v>
      </c>
      <c r="DN48" s="38">
        <v>52.551064089999997</v>
      </c>
      <c r="DO48" s="38">
        <v>50.611162530000001</v>
      </c>
      <c r="DP48" s="38">
        <v>47.843069210000003</v>
      </c>
      <c r="DQ48" s="38">
        <v>51.695816460000003</v>
      </c>
      <c r="DR48" s="38">
        <v>54.846951140000002</v>
      </c>
      <c r="DS48" s="38">
        <v>53.267707940000001</v>
      </c>
      <c r="DT48" s="53">
        <v>49.296735720000001</v>
      </c>
      <c r="DU48" s="53">
        <v>52.366610299999998</v>
      </c>
      <c r="DV48" s="53">
        <v>55.275150539999999</v>
      </c>
      <c r="DW48" s="53">
        <v>55.336536789999997</v>
      </c>
      <c r="DX48" s="53">
        <v>51.997151604999999</v>
      </c>
      <c r="DY48" s="53">
        <v>50.080997029999999</v>
      </c>
      <c r="DZ48" s="53">
        <v>47.408657239999997</v>
      </c>
      <c r="EA48" s="53">
        <v>50.033744089999999</v>
      </c>
      <c r="EB48" s="53">
        <v>46.173832480000002</v>
      </c>
      <c r="EC48" s="53">
        <v>48.432532000000002</v>
      </c>
      <c r="ED48" s="53">
        <v>55.013673869999998</v>
      </c>
      <c r="EE48" s="53">
        <v>49.168990839999999</v>
      </c>
      <c r="EF48" s="53">
        <v>44.527805639999997</v>
      </c>
      <c r="EG48" s="53">
        <v>47.505533010000001</v>
      </c>
      <c r="EH48" s="53">
        <v>41.957922840000002</v>
      </c>
      <c r="EI48" s="53">
        <v>44.661712899999998</v>
      </c>
      <c r="EJ48" s="53">
        <v>45.379544060000001</v>
      </c>
      <c r="EK48" s="53">
        <v>50.131370140000001</v>
      </c>
      <c r="EL48" s="53">
        <v>51.237638859999997</v>
      </c>
      <c r="EM48" s="53">
        <v>55.454527519999999</v>
      </c>
      <c r="EN48" s="53">
        <v>48.948155509999999</v>
      </c>
      <c r="EO48" s="53">
        <v>49.379144349999997</v>
      </c>
      <c r="EP48" s="53">
        <v>53.677207009999997</v>
      </c>
      <c r="EQ48" s="53">
        <v>56.752931369999999</v>
      </c>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row>
    <row r="49" spans="1:275" ht="28.15" customHeight="1">
      <c r="F49" s="28" t="s">
        <v>257</v>
      </c>
      <c r="G49" s="29"/>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row>
    <row r="50" spans="1:275" ht="19.5" customHeight="1">
      <c r="F50" s="50" t="s">
        <v>505</v>
      </c>
      <c r="G50" s="29" t="s">
        <v>183</v>
      </c>
      <c r="H50" s="38">
        <v>2212.6468129999998</v>
      </c>
      <c r="I50" s="38">
        <v>2111.0622910000002</v>
      </c>
      <c r="J50" s="38">
        <v>2668.2158009999998</v>
      </c>
      <c r="K50" s="38">
        <v>2254.53532</v>
      </c>
      <c r="L50" s="38">
        <v>2030.6472670000001</v>
      </c>
      <c r="M50" s="38">
        <v>1876.9323529999999</v>
      </c>
      <c r="N50" s="38">
        <v>1805.8665779999999</v>
      </c>
      <c r="O50" s="38">
        <v>2536.9986039999999</v>
      </c>
      <c r="P50" s="38">
        <v>2132.2184149999998</v>
      </c>
      <c r="Q50" s="38">
        <v>2492.2738359999998</v>
      </c>
      <c r="R50" s="38">
        <v>2436.858111</v>
      </c>
      <c r="S50" s="38">
        <v>2802.0723079999998</v>
      </c>
      <c r="T50" s="38">
        <v>2399.4699690000002</v>
      </c>
      <c r="U50" s="38">
        <v>2460.058556</v>
      </c>
      <c r="V50" s="38">
        <v>2454.7971069999999</v>
      </c>
      <c r="W50" s="38">
        <v>2253.2111260000001</v>
      </c>
      <c r="X50" s="38">
        <v>2003.706866</v>
      </c>
      <c r="Y50" s="38">
        <v>2826.0227839999998</v>
      </c>
      <c r="Z50" s="38">
        <v>2846.7235489999998</v>
      </c>
      <c r="AA50" s="38">
        <v>2927.5614300000002</v>
      </c>
      <c r="AB50" s="38">
        <v>2976.041244</v>
      </c>
      <c r="AC50" s="38">
        <v>2694.6651219999999</v>
      </c>
      <c r="AD50" s="38">
        <v>2758.4681580000001</v>
      </c>
      <c r="AE50" s="38">
        <v>2715.1604929999999</v>
      </c>
      <c r="AF50" s="38">
        <v>2412.7507949999999</v>
      </c>
      <c r="AG50" s="38">
        <v>3013.1193269999999</v>
      </c>
      <c r="AH50" s="38">
        <v>2939.8529709999998</v>
      </c>
      <c r="AI50" s="38">
        <v>3072.9650179999999</v>
      </c>
      <c r="AJ50" s="38">
        <v>2724.398897</v>
      </c>
      <c r="AK50" s="38">
        <v>3663.5356400000001</v>
      </c>
      <c r="AL50" s="38">
        <v>4280.9001699999999</v>
      </c>
      <c r="AM50" s="38">
        <v>3508.2043990000002</v>
      </c>
      <c r="AN50" s="38">
        <v>3183.5098130000001</v>
      </c>
      <c r="AO50" s="38">
        <v>3811.9228899999998</v>
      </c>
      <c r="AP50" s="38">
        <v>4542.1377000000002</v>
      </c>
      <c r="AQ50" s="38">
        <v>3752.3396050000001</v>
      </c>
      <c r="AR50" s="38">
        <v>3186.978576</v>
      </c>
      <c r="AS50" s="38">
        <v>2809.1988289999999</v>
      </c>
      <c r="AT50" s="38">
        <v>3869.83662</v>
      </c>
      <c r="AU50" s="38">
        <v>4616.4982</v>
      </c>
      <c r="AV50" s="38">
        <v>6113.4914099999996</v>
      </c>
      <c r="AW50" s="38">
        <v>6277.5816199999999</v>
      </c>
      <c r="AX50" s="38">
        <v>6086.5760499999997</v>
      </c>
      <c r="AY50" s="38">
        <v>6884.7353300000004</v>
      </c>
      <c r="AZ50" s="38">
        <v>5660.8676100000002</v>
      </c>
      <c r="BA50" s="38">
        <v>5411.5184499999996</v>
      </c>
      <c r="BB50" s="38">
        <v>6064.1445700000004</v>
      </c>
      <c r="BC50" s="38">
        <v>6228.5217899999998</v>
      </c>
      <c r="BD50" s="38">
        <v>5927.8318740000004</v>
      </c>
      <c r="BE50" s="38">
        <v>5715.4743209999997</v>
      </c>
      <c r="BF50" s="38">
        <v>6436.6198210000002</v>
      </c>
      <c r="BG50" s="38">
        <v>5384.206666</v>
      </c>
      <c r="BH50" s="38">
        <v>4343.6322410000002</v>
      </c>
      <c r="BI50" s="38">
        <v>4785.7985790000002</v>
      </c>
      <c r="BJ50" s="38">
        <v>5560.4586440000003</v>
      </c>
      <c r="BK50" s="38">
        <v>4446.2263700000003</v>
      </c>
      <c r="BL50" s="38">
        <v>4250.6932930000003</v>
      </c>
      <c r="BM50" s="38">
        <v>3268.195119</v>
      </c>
      <c r="BN50" s="38">
        <v>4204.8864430000003</v>
      </c>
      <c r="BO50" s="38">
        <v>3728.5635940000002</v>
      </c>
      <c r="BP50" s="38">
        <v>3769.7674980000002</v>
      </c>
      <c r="BQ50" s="38">
        <v>4027.9675219999999</v>
      </c>
      <c r="BR50" s="38">
        <v>4165.9847499999996</v>
      </c>
      <c r="BS50" s="38">
        <v>3606.7687380000002</v>
      </c>
      <c r="BT50" s="38">
        <v>2866.9477470000002</v>
      </c>
      <c r="BU50" s="38">
        <v>2385.9665380000001</v>
      </c>
      <c r="BV50" s="38">
        <v>4063.0506129999999</v>
      </c>
      <c r="BW50" s="38">
        <v>4216.0395570000001</v>
      </c>
      <c r="BX50" s="38">
        <v>3951.2931939999999</v>
      </c>
      <c r="BY50" s="38">
        <v>3734.3958459999999</v>
      </c>
      <c r="BZ50" s="38">
        <v>4016.5996490000002</v>
      </c>
      <c r="CA50" s="38">
        <v>4020.469004</v>
      </c>
      <c r="CB50" s="38">
        <v>3980.2444879999998</v>
      </c>
      <c r="CC50" s="38">
        <v>3957.7320055999999</v>
      </c>
      <c r="CD50" s="38">
        <v>4054.8820848199998</v>
      </c>
      <c r="CE50" s="38">
        <v>4803.6986020900003</v>
      </c>
      <c r="CF50" s="38">
        <v>3964.4273026699998</v>
      </c>
      <c r="CG50" s="38">
        <v>3764.6065101499998</v>
      </c>
      <c r="CH50" s="38">
        <v>4122.5734862899999</v>
      </c>
      <c r="CI50" s="38">
        <v>4604.3526959399996</v>
      </c>
      <c r="CJ50" s="38">
        <v>3789.0326337699998</v>
      </c>
      <c r="CK50" s="38">
        <v>5548.30325197</v>
      </c>
      <c r="CL50" s="38">
        <v>5548.1773453799997</v>
      </c>
      <c r="CM50" s="38">
        <v>5456.1654794100004</v>
      </c>
      <c r="CN50" s="38">
        <v>4029.4301276800002</v>
      </c>
      <c r="CO50" s="38">
        <v>4603.8697491900002</v>
      </c>
      <c r="CP50" s="38">
        <v>4564.5915457299998</v>
      </c>
      <c r="CQ50" s="38">
        <v>4855.6355678999998</v>
      </c>
      <c r="CR50" s="38">
        <v>3926.2253142099999</v>
      </c>
      <c r="CS50" s="38">
        <v>4091.9881313599999</v>
      </c>
      <c r="CT50" s="38">
        <v>4817.82872013</v>
      </c>
      <c r="CU50" s="38">
        <v>4655.9471579499996</v>
      </c>
      <c r="CV50" s="38">
        <v>2960.6074333000001</v>
      </c>
      <c r="CW50" s="38">
        <v>3327.0177096699999</v>
      </c>
      <c r="CX50" s="38">
        <v>3940.2711225799999</v>
      </c>
      <c r="CY50" s="38">
        <v>3381.9003634800001</v>
      </c>
      <c r="CZ50" s="38">
        <v>3666.5484502999998</v>
      </c>
      <c r="DA50" s="38">
        <v>3828.0635528900002</v>
      </c>
      <c r="DB50" s="38">
        <v>4219.0148949000004</v>
      </c>
      <c r="DC50" s="38">
        <v>4376.0294524199999</v>
      </c>
      <c r="DD50" s="38">
        <v>3595.75992094</v>
      </c>
      <c r="DE50" s="38">
        <v>2961.5159425000002</v>
      </c>
      <c r="DF50" s="38">
        <v>3968.28573026</v>
      </c>
      <c r="DG50" s="38">
        <v>3920.8768128699999</v>
      </c>
      <c r="DH50" s="38">
        <v>3240.63376432</v>
      </c>
      <c r="DI50" s="38">
        <v>2761.4690905799998</v>
      </c>
      <c r="DJ50" s="38">
        <v>3303.4180396500001</v>
      </c>
      <c r="DK50" s="38">
        <v>3599.6244297799999</v>
      </c>
      <c r="DL50" s="38">
        <v>2961.4282751199999</v>
      </c>
      <c r="DM50" s="38">
        <v>2939.38757876</v>
      </c>
      <c r="DN50" s="38">
        <v>3495.0140694299998</v>
      </c>
      <c r="DO50" s="38">
        <v>2891.9519111499999</v>
      </c>
      <c r="DP50" s="38">
        <v>3564.8434422300002</v>
      </c>
      <c r="DQ50" s="38">
        <v>3082.5782774999998</v>
      </c>
      <c r="DR50" s="38">
        <v>3329.46220042</v>
      </c>
      <c r="DS50" s="38">
        <v>3968.6162031600002</v>
      </c>
      <c r="DT50" s="53">
        <v>3384.13648367</v>
      </c>
      <c r="DU50" s="53">
        <v>4057.0122878000002</v>
      </c>
      <c r="DV50" s="53">
        <v>4187.9619203100001</v>
      </c>
      <c r="DW50" s="53">
        <v>4726.1778368900004</v>
      </c>
      <c r="DX50" s="53">
        <v>3964.8684406100001</v>
      </c>
      <c r="DY50" s="53">
        <v>4029.3126332900001</v>
      </c>
      <c r="DZ50" s="53">
        <v>4776.8150112399999</v>
      </c>
      <c r="EA50" s="53">
        <v>3808.1321163799998</v>
      </c>
      <c r="EB50" s="53">
        <v>3605.6342421099998</v>
      </c>
      <c r="EC50" s="53">
        <v>3837.3320807599998</v>
      </c>
      <c r="ED50" s="53">
        <v>4567.9011437199997</v>
      </c>
      <c r="EE50" s="53">
        <v>4584.7995426300004</v>
      </c>
      <c r="EF50" s="53">
        <v>3472.1896876699998</v>
      </c>
      <c r="EG50" s="53">
        <v>4209.8373310799998</v>
      </c>
      <c r="EH50" s="53">
        <v>3916.4238242000001</v>
      </c>
      <c r="EI50" s="53">
        <v>4283.61444837</v>
      </c>
      <c r="EJ50" s="53">
        <v>3908.7651268599998</v>
      </c>
      <c r="EK50" s="53">
        <v>4227.5170039200002</v>
      </c>
      <c r="EL50" s="53">
        <v>3780.5798253600001</v>
      </c>
      <c r="EM50" s="53">
        <v>3761.3336657099999</v>
      </c>
      <c r="EN50" s="53">
        <v>4008.1584410999999</v>
      </c>
      <c r="EO50" s="53">
        <v>3741.3208782800002</v>
      </c>
      <c r="EP50" s="53">
        <v>3581.5295116100001</v>
      </c>
      <c r="EQ50" s="53">
        <v>3692.0123532500002</v>
      </c>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row>
    <row r="51" spans="1:275" ht="19.5" customHeight="1">
      <c r="F51" s="37" t="s">
        <v>184</v>
      </c>
      <c r="G51" s="29" t="s">
        <v>183</v>
      </c>
      <c r="H51" s="38">
        <v>511.04053699999997</v>
      </c>
      <c r="I51" s="38">
        <v>478.27212200000002</v>
      </c>
      <c r="J51" s="38">
        <v>535.89812500000005</v>
      </c>
      <c r="K51" s="38">
        <v>393.78306199999997</v>
      </c>
      <c r="L51" s="38">
        <v>280.96170000000001</v>
      </c>
      <c r="M51" s="38">
        <v>296.84602100000001</v>
      </c>
      <c r="N51" s="38">
        <v>409.58698600000002</v>
      </c>
      <c r="O51" s="38">
        <v>397.06943899999999</v>
      </c>
      <c r="P51" s="38">
        <v>373.51247599999999</v>
      </c>
      <c r="Q51" s="38">
        <v>387.453033</v>
      </c>
      <c r="R51" s="38">
        <v>306.600302</v>
      </c>
      <c r="S51" s="38">
        <v>370.292351</v>
      </c>
      <c r="T51" s="38">
        <v>381.233631</v>
      </c>
      <c r="U51" s="38">
        <v>424.95395200000002</v>
      </c>
      <c r="V51" s="38">
        <v>311.79235699999998</v>
      </c>
      <c r="W51" s="38">
        <v>319.91371700000002</v>
      </c>
      <c r="X51" s="38">
        <v>331.13238899999999</v>
      </c>
      <c r="Y51" s="38">
        <v>326.68296199999997</v>
      </c>
      <c r="Z51" s="38">
        <v>266.32166699999999</v>
      </c>
      <c r="AA51" s="38">
        <v>350.20678099999998</v>
      </c>
      <c r="AB51" s="38">
        <v>285.06572599999998</v>
      </c>
      <c r="AC51" s="38">
        <v>287.560675</v>
      </c>
      <c r="AD51" s="38">
        <v>280.58874800000001</v>
      </c>
      <c r="AE51" s="38">
        <v>272.04137300000002</v>
      </c>
      <c r="AF51" s="38">
        <v>419.09843599999999</v>
      </c>
      <c r="AG51" s="38">
        <v>497.09636599999999</v>
      </c>
      <c r="AH51" s="38">
        <v>675.78210200000001</v>
      </c>
      <c r="AI51" s="38">
        <v>574.39966300000003</v>
      </c>
      <c r="AJ51" s="38">
        <v>428.52846399999999</v>
      </c>
      <c r="AK51" s="38">
        <v>741.89035699999999</v>
      </c>
      <c r="AL51" s="38">
        <v>695.57096100000001</v>
      </c>
      <c r="AM51" s="38">
        <v>853.26434700000004</v>
      </c>
      <c r="AN51" s="38">
        <v>505.41091599999999</v>
      </c>
      <c r="AO51" s="38">
        <v>769.60203799999999</v>
      </c>
      <c r="AP51" s="38">
        <v>768.80471699999998</v>
      </c>
      <c r="AQ51" s="38">
        <v>560.43464400000005</v>
      </c>
      <c r="AR51" s="38">
        <v>522.61855300000002</v>
      </c>
      <c r="AS51" s="38">
        <v>634.40782100000001</v>
      </c>
      <c r="AT51" s="38">
        <v>571.27086499999996</v>
      </c>
      <c r="AU51" s="38">
        <v>776.691192</v>
      </c>
      <c r="AV51" s="38">
        <v>767.52184099999999</v>
      </c>
      <c r="AW51" s="38">
        <v>741.45621200000005</v>
      </c>
      <c r="AX51" s="38">
        <v>676.37055999999995</v>
      </c>
      <c r="AY51" s="38">
        <v>675.56115999999997</v>
      </c>
      <c r="AZ51" s="38">
        <v>617.94661799999994</v>
      </c>
      <c r="BA51" s="38">
        <v>814.74381700000004</v>
      </c>
      <c r="BB51" s="38">
        <v>793.85898899999995</v>
      </c>
      <c r="BC51" s="38">
        <v>748.94733399999996</v>
      </c>
      <c r="BD51" s="38">
        <v>811.13978799999995</v>
      </c>
      <c r="BE51" s="38">
        <v>857.430295</v>
      </c>
      <c r="BF51" s="38">
        <v>881.33906500000001</v>
      </c>
      <c r="BG51" s="38">
        <v>679.73236899999995</v>
      </c>
      <c r="BH51" s="38">
        <v>774.78985</v>
      </c>
      <c r="BI51" s="38">
        <v>857.97136399999999</v>
      </c>
      <c r="BJ51" s="38">
        <v>860.03246000000001</v>
      </c>
      <c r="BK51" s="38">
        <v>722.89933699999995</v>
      </c>
      <c r="BL51" s="38">
        <v>706.36126400000001</v>
      </c>
      <c r="BM51" s="38">
        <v>627.18912999999998</v>
      </c>
      <c r="BN51" s="38">
        <v>794.21223999999995</v>
      </c>
      <c r="BO51" s="38">
        <v>595.00482199999999</v>
      </c>
      <c r="BP51" s="38">
        <v>796.18158300000005</v>
      </c>
      <c r="BQ51" s="38">
        <v>658.93918199999996</v>
      </c>
      <c r="BR51" s="38">
        <v>985.25041099999999</v>
      </c>
      <c r="BS51" s="38">
        <v>555.77695100000005</v>
      </c>
      <c r="BT51" s="38">
        <v>602.43856200000005</v>
      </c>
      <c r="BU51" s="38">
        <v>656.06344200000001</v>
      </c>
      <c r="BV51" s="38">
        <v>731.44361300000003</v>
      </c>
      <c r="BW51" s="38">
        <v>813.83143500000006</v>
      </c>
      <c r="BX51" s="38">
        <v>592.70440599999995</v>
      </c>
      <c r="BY51" s="38">
        <v>686.395219</v>
      </c>
      <c r="BZ51" s="38">
        <v>787.87787400000002</v>
      </c>
      <c r="CA51" s="38">
        <v>689.86611600000003</v>
      </c>
      <c r="CB51" s="38">
        <v>595.25817500000005</v>
      </c>
      <c r="CC51" s="38">
        <v>515.96313399999997</v>
      </c>
      <c r="CD51" s="38">
        <v>659.58428200000003</v>
      </c>
      <c r="CE51" s="38">
        <v>596.17076699999996</v>
      </c>
      <c r="CF51" s="38">
        <v>622.49903800000004</v>
      </c>
      <c r="CG51" s="38">
        <v>621.455691</v>
      </c>
      <c r="CH51" s="38">
        <v>846.36878400000001</v>
      </c>
      <c r="CI51" s="38">
        <v>760.43710899999996</v>
      </c>
      <c r="CJ51" s="38">
        <v>634.63567799999998</v>
      </c>
      <c r="CK51" s="38">
        <v>534.65724999999998</v>
      </c>
      <c r="CL51" s="38">
        <v>794.47632899999996</v>
      </c>
      <c r="CM51" s="38">
        <v>583.32402100000002</v>
      </c>
      <c r="CN51" s="38">
        <v>535.99213499999996</v>
      </c>
      <c r="CO51" s="38">
        <v>556.99676999999997</v>
      </c>
      <c r="CP51" s="38">
        <v>601.84796600000004</v>
      </c>
      <c r="CQ51" s="38">
        <v>464.54486400000002</v>
      </c>
      <c r="CR51" s="38">
        <v>515.94456000000002</v>
      </c>
      <c r="CS51" s="38">
        <v>532.35175153028001</v>
      </c>
      <c r="CT51" s="38">
        <v>693.73986921732001</v>
      </c>
      <c r="CU51" s="38">
        <v>539.72363225091999</v>
      </c>
      <c r="CV51" s="38">
        <v>535.29198358862004</v>
      </c>
      <c r="CW51" s="38">
        <v>616.84672172104001</v>
      </c>
      <c r="CX51" s="38">
        <v>639.97188057087999</v>
      </c>
      <c r="CY51" s="38">
        <v>558.77858853856003</v>
      </c>
      <c r="CZ51" s="38">
        <v>670.49473079137999</v>
      </c>
      <c r="DA51" s="38">
        <v>589.61210820995598</v>
      </c>
      <c r="DB51" s="38">
        <v>598.37968036131997</v>
      </c>
      <c r="DC51" s="38">
        <v>536.61785244420003</v>
      </c>
      <c r="DD51" s="38">
        <v>494.98835933999999</v>
      </c>
      <c r="DE51" s="38">
        <v>481.69250405819997</v>
      </c>
      <c r="DF51" s="38">
        <v>473.45261540770002</v>
      </c>
      <c r="DG51" s="38">
        <v>506.71130885546</v>
      </c>
      <c r="DH51" s="38">
        <v>429.70257585735999</v>
      </c>
      <c r="DI51" s="38">
        <v>579.34756124290004</v>
      </c>
      <c r="DJ51" s="38">
        <v>618.05157936731996</v>
      </c>
      <c r="DK51" s="38">
        <v>617.89246710494001</v>
      </c>
      <c r="DL51" s="38">
        <v>417.29599673481999</v>
      </c>
      <c r="DM51" s="38">
        <v>578.93252796321997</v>
      </c>
      <c r="DN51" s="38">
        <v>691.92037808682198</v>
      </c>
      <c r="DO51" s="38">
        <v>541.07463383215998</v>
      </c>
      <c r="DP51" s="38">
        <v>476.63861679121999</v>
      </c>
      <c r="DQ51" s="38">
        <v>575.45471490930004</v>
      </c>
      <c r="DR51" s="38">
        <v>642.08724824470198</v>
      </c>
      <c r="DS51" s="38">
        <v>569.09708328668103</v>
      </c>
      <c r="DT51" s="53">
        <v>639.50955877592901</v>
      </c>
      <c r="DU51" s="53">
        <v>822.09635292427902</v>
      </c>
      <c r="DV51" s="53">
        <v>1365.6740195923701</v>
      </c>
      <c r="DW51" s="53">
        <v>1422.56025237638</v>
      </c>
      <c r="DX51" s="53">
        <v>1178.7793917597501</v>
      </c>
      <c r="DY51" s="53">
        <v>1266.6367845903001</v>
      </c>
      <c r="DZ51" s="53">
        <v>1370.18725715958</v>
      </c>
      <c r="EA51" s="53">
        <v>1247.03416910685</v>
      </c>
      <c r="EB51" s="53">
        <v>1217.06204273148</v>
      </c>
      <c r="EC51" s="53">
        <v>414.623584008693</v>
      </c>
      <c r="ED51" s="53">
        <v>723.64453339495697</v>
      </c>
      <c r="EE51" s="53">
        <v>647.38090263944298</v>
      </c>
      <c r="EF51" s="53">
        <v>634.40016563888105</v>
      </c>
      <c r="EG51" s="53">
        <v>571.311199956471</v>
      </c>
      <c r="EH51" s="53">
        <v>534.79749775636105</v>
      </c>
      <c r="EI51" s="53">
        <v>503.24896228352799</v>
      </c>
      <c r="EJ51" s="53">
        <v>1217.5018422825301</v>
      </c>
      <c r="EK51" s="53">
        <v>1126.52826843291</v>
      </c>
      <c r="EL51" s="53">
        <v>1224.39636117841</v>
      </c>
      <c r="EM51" s="53">
        <v>1088.6263805021299</v>
      </c>
      <c r="EN51" s="53">
        <v>1161.9612752222499</v>
      </c>
      <c r="EO51" s="53">
        <v>1282.5730769204499</v>
      </c>
      <c r="EP51" s="53">
        <v>1089.2957036683599</v>
      </c>
      <c r="EQ51" s="53">
        <v>1115.9199916018899</v>
      </c>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row>
    <row r="52" spans="1:275" ht="19.5" customHeight="1">
      <c r="F52" s="37" t="s">
        <v>506</v>
      </c>
      <c r="G52" s="29" t="s">
        <v>183</v>
      </c>
      <c r="H52" s="38">
        <v>581.33062500000005</v>
      </c>
      <c r="I52" s="38">
        <v>639.79347900000005</v>
      </c>
      <c r="J52" s="38">
        <v>729.81325200000003</v>
      </c>
      <c r="K52" s="38">
        <v>673.85319700000002</v>
      </c>
      <c r="L52" s="38">
        <v>800.09940900000004</v>
      </c>
      <c r="M52" s="38">
        <v>759.45777199999998</v>
      </c>
      <c r="N52" s="38">
        <v>1045.3829949999999</v>
      </c>
      <c r="O52" s="38">
        <v>993.448984</v>
      </c>
      <c r="P52" s="38">
        <v>883.96674900000005</v>
      </c>
      <c r="Q52" s="38">
        <v>916.00178400000004</v>
      </c>
      <c r="R52" s="38">
        <v>903.63058699999999</v>
      </c>
      <c r="S52" s="38">
        <v>942.16627300000005</v>
      </c>
      <c r="T52" s="38">
        <v>891.57351600000004</v>
      </c>
      <c r="U52" s="38">
        <v>981.40248999999994</v>
      </c>
      <c r="V52" s="38">
        <v>883.93379200000004</v>
      </c>
      <c r="W52" s="38">
        <v>1067.6046550000001</v>
      </c>
      <c r="X52" s="38">
        <v>885.84885199999997</v>
      </c>
      <c r="Y52" s="38">
        <v>738.38284799999997</v>
      </c>
      <c r="Z52" s="38">
        <v>863.29895199999999</v>
      </c>
      <c r="AA52" s="38">
        <v>807.06483200000002</v>
      </c>
      <c r="AB52" s="38">
        <v>880.99781199999995</v>
      </c>
      <c r="AC52" s="38">
        <v>771.373244</v>
      </c>
      <c r="AD52" s="38">
        <v>989.97184900000002</v>
      </c>
      <c r="AE52" s="38">
        <v>1069.2649590000001</v>
      </c>
      <c r="AF52" s="38">
        <v>1029.614687</v>
      </c>
      <c r="AG52" s="38">
        <v>1100.4703199999999</v>
      </c>
      <c r="AH52" s="38">
        <v>1185.6214070000001</v>
      </c>
      <c r="AI52" s="38">
        <v>1440.47714</v>
      </c>
      <c r="AJ52" s="38">
        <v>1458.394002</v>
      </c>
      <c r="AK52" s="38">
        <v>1074.296632</v>
      </c>
      <c r="AL52" s="38">
        <v>1166.7614699999999</v>
      </c>
      <c r="AM52" s="38">
        <v>1411.5863420000001</v>
      </c>
      <c r="AN52" s="38">
        <v>1328.1438069999999</v>
      </c>
      <c r="AO52" s="38">
        <v>1088.1474229999999</v>
      </c>
      <c r="AP52" s="38">
        <v>1104.747206</v>
      </c>
      <c r="AQ52" s="38">
        <v>1016.662562</v>
      </c>
      <c r="AR52" s="38">
        <v>1318.8964000000001</v>
      </c>
      <c r="AS52" s="38">
        <v>1438.1435570000001</v>
      </c>
      <c r="AT52" s="38">
        <v>1271.2520910000001</v>
      </c>
      <c r="AU52" s="38">
        <v>1145.712023</v>
      </c>
      <c r="AV52" s="38">
        <v>1110.5335689999999</v>
      </c>
      <c r="AW52" s="38">
        <v>857.50698</v>
      </c>
      <c r="AX52" s="38">
        <v>1209.6541239999999</v>
      </c>
      <c r="AY52" s="38">
        <v>1280.1827639999999</v>
      </c>
      <c r="AZ52" s="38">
        <v>1164.3453179999999</v>
      </c>
      <c r="BA52" s="38">
        <v>1067.6601330000001</v>
      </c>
      <c r="BB52" s="38">
        <v>1078.7565010000001</v>
      </c>
      <c r="BC52" s="38">
        <v>799.53198899999995</v>
      </c>
      <c r="BD52" s="38">
        <v>680.01033500000005</v>
      </c>
      <c r="BE52" s="38">
        <v>882.53181199999995</v>
      </c>
      <c r="BF52" s="38">
        <v>835.39659300000005</v>
      </c>
      <c r="BG52" s="38">
        <v>854.52226800000005</v>
      </c>
      <c r="BH52" s="38">
        <v>753.97535000000005</v>
      </c>
      <c r="BI52" s="38">
        <v>707.58246499999996</v>
      </c>
      <c r="BJ52" s="38">
        <v>665.06683199999998</v>
      </c>
      <c r="BK52" s="38">
        <v>695.10402699999997</v>
      </c>
      <c r="BL52" s="38">
        <v>615.93792900000005</v>
      </c>
      <c r="BM52" s="38">
        <v>555.32172300000002</v>
      </c>
      <c r="BN52" s="38">
        <v>398.5683765</v>
      </c>
      <c r="BO52" s="38">
        <v>511.06608599999998</v>
      </c>
      <c r="BP52" s="38">
        <v>631.42657999999994</v>
      </c>
      <c r="BQ52" s="38">
        <v>339.25477699999999</v>
      </c>
      <c r="BR52" s="38">
        <v>437.76374420000002</v>
      </c>
      <c r="BS52" s="38">
        <v>583.27704600000004</v>
      </c>
      <c r="BT52" s="38">
        <v>757.83403399999997</v>
      </c>
      <c r="BU52" s="38">
        <v>306.24204250000003</v>
      </c>
      <c r="BV52" s="38">
        <v>503.36442</v>
      </c>
      <c r="BW52" s="38">
        <v>436.05048210000001</v>
      </c>
      <c r="BX52" s="38">
        <v>398.95720290000003</v>
      </c>
      <c r="BY52" s="38">
        <v>423.17439689999998</v>
      </c>
      <c r="BZ52" s="38">
        <v>561.80804000000001</v>
      </c>
      <c r="CA52" s="38">
        <v>510.27739800000001</v>
      </c>
      <c r="CB52" s="38">
        <v>461.08195849999998</v>
      </c>
      <c r="CC52" s="38">
        <v>289.07195990000002</v>
      </c>
      <c r="CD52" s="38">
        <v>239.4688999</v>
      </c>
      <c r="CE52" s="38">
        <v>298.72255030000002</v>
      </c>
      <c r="CF52" s="38">
        <v>347.04283650000002</v>
      </c>
      <c r="CG52" s="38">
        <v>302.89702310000001</v>
      </c>
      <c r="CH52" s="38">
        <v>224.46258159999999</v>
      </c>
      <c r="CI52" s="38">
        <v>237.55703510000001</v>
      </c>
      <c r="CJ52" s="38">
        <v>241.54507910000001</v>
      </c>
      <c r="CK52" s="38">
        <v>230.52619050000001</v>
      </c>
      <c r="CL52" s="38">
        <v>264.06376599999999</v>
      </c>
      <c r="CM52" s="38">
        <v>207.85481759999999</v>
      </c>
      <c r="CN52" s="38">
        <v>152.37190380000001</v>
      </c>
      <c r="CO52" s="38">
        <v>327.48649399999999</v>
      </c>
      <c r="CP52" s="38">
        <v>304.0642173</v>
      </c>
      <c r="CQ52" s="38">
        <v>97.918934500000006</v>
      </c>
      <c r="CR52" s="38">
        <v>276.41239109999998</v>
      </c>
      <c r="CS52" s="38">
        <v>510.12106257200003</v>
      </c>
      <c r="CT52" s="38">
        <v>344.54622460000002</v>
      </c>
      <c r="CU52" s="38">
        <v>185.05300009999999</v>
      </c>
      <c r="CV52" s="38">
        <v>171.37006568000001</v>
      </c>
      <c r="CW52" s="38">
        <v>211.51575790000001</v>
      </c>
      <c r="CX52" s="38">
        <v>196.3236570956</v>
      </c>
      <c r="CY52" s="38">
        <v>157.58566569999999</v>
      </c>
      <c r="CZ52" s="38">
        <v>127.96808316000001</v>
      </c>
      <c r="DA52" s="38">
        <v>172.34081133000001</v>
      </c>
      <c r="DB52" s="38">
        <v>262.32976973799998</v>
      </c>
      <c r="DC52" s="38">
        <v>146.67430612999999</v>
      </c>
      <c r="DD52" s="38">
        <v>131.39576847000001</v>
      </c>
      <c r="DE52" s="38">
        <v>157.91291480999999</v>
      </c>
      <c r="DF52" s="38">
        <v>152.26688154000001</v>
      </c>
      <c r="DG52" s="38">
        <v>82.928826459999996</v>
      </c>
      <c r="DH52" s="38">
        <v>167.6141288</v>
      </c>
      <c r="DI52" s="38">
        <v>222.33250393599999</v>
      </c>
      <c r="DJ52" s="38">
        <v>223.250922438</v>
      </c>
      <c r="DK52" s="38">
        <v>402.28752782117999</v>
      </c>
      <c r="DL52" s="38">
        <v>254.2931166754</v>
      </c>
      <c r="DM52" s="38">
        <v>244.85392024577999</v>
      </c>
      <c r="DN52" s="38">
        <v>306.18200703000002</v>
      </c>
      <c r="DO52" s="38">
        <v>224.95777115600001</v>
      </c>
      <c r="DP52" s="38">
        <v>314.23651944327997</v>
      </c>
      <c r="DQ52" s="38">
        <v>323.96429601822001</v>
      </c>
      <c r="DR52" s="38">
        <v>278.13209302000001</v>
      </c>
      <c r="DS52" s="38">
        <v>252.620586209804</v>
      </c>
      <c r="DT52" s="53">
        <v>200.34225250292101</v>
      </c>
      <c r="DU52" s="53">
        <v>266.92142281076701</v>
      </c>
      <c r="DV52" s="53">
        <v>286.39974752174101</v>
      </c>
      <c r="DW52" s="53">
        <v>163.51501686462399</v>
      </c>
      <c r="DX52" s="53">
        <v>213.074758608677</v>
      </c>
      <c r="DY52" s="53">
        <v>313.53504876621798</v>
      </c>
      <c r="DZ52" s="53">
        <v>355.00275895476102</v>
      </c>
      <c r="EA52" s="53">
        <v>166.329825081525</v>
      </c>
      <c r="EB52" s="53">
        <v>124.59348393761999</v>
      </c>
      <c r="EC52" s="53">
        <v>121.68956788936001</v>
      </c>
      <c r="ED52" s="53">
        <v>218.25915326594901</v>
      </c>
      <c r="EE52" s="53">
        <v>80.769966063639998</v>
      </c>
      <c r="EF52" s="53">
        <v>69.219518651033894</v>
      </c>
      <c r="EG52" s="53">
        <v>118.13457548741501</v>
      </c>
      <c r="EH52" s="53">
        <v>73.922221954693001</v>
      </c>
      <c r="EI52" s="53">
        <v>89.782874514937006</v>
      </c>
      <c r="EJ52" s="53">
        <v>107.464219254708</v>
      </c>
      <c r="EK52" s="53">
        <v>49.171474473073999</v>
      </c>
      <c r="EL52" s="53">
        <v>85.136460943306901</v>
      </c>
      <c r="EM52" s="53">
        <v>87.871369961944097</v>
      </c>
      <c r="EN52" s="53">
        <v>107.298555605855</v>
      </c>
      <c r="EO52" s="53">
        <v>108.490898372651</v>
      </c>
      <c r="EP52" s="53">
        <v>81.566366095655994</v>
      </c>
      <c r="EQ52" s="53">
        <v>228.914310067879</v>
      </c>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row>
    <row r="53" spans="1:275" ht="19.5" customHeight="1">
      <c r="A53" s="25"/>
      <c r="F53" s="37" t="s">
        <v>226</v>
      </c>
      <c r="G53" s="29" t="s">
        <v>159</v>
      </c>
      <c r="H53" s="38">
        <v>0.63</v>
      </c>
      <c r="I53" s="38">
        <v>0.63</v>
      </c>
      <c r="J53" s="38">
        <v>0.75</v>
      </c>
      <c r="K53" s="38">
        <v>0.81</v>
      </c>
      <c r="L53" s="38">
        <v>0.92</v>
      </c>
      <c r="M53" s="38">
        <v>0.92</v>
      </c>
      <c r="N53" s="38">
        <v>1.04</v>
      </c>
      <c r="O53" s="38">
        <v>1.1599999999999999</v>
      </c>
      <c r="P53" s="38">
        <v>1.26</v>
      </c>
      <c r="Q53" s="38">
        <v>1.2</v>
      </c>
      <c r="R53" s="38">
        <v>1.288</v>
      </c>
      <c r="S53" s="38">
        <v>1.1759999999999999</v>
      </c>
      <c r="T53" s="38">
        <v>1.288</v>
      </c>
      <c r="U53" s="38">
        <v>1.232</v>
      </c>
      <c r="V53" s="38">
        <v>1.3340000000000001</v>
      </c>
      <c r="W53" s="38">
        <v>1.3919999999999999</v>
      </c>
      <c r="X53" s="38">
        <v>1.798</v>
      </c>
      <c r="Y53" s="38">
        <v>1.508</v>
      </c>
      <c r="Z53" s="38">
        <v>1.6240000000000001</v>
      </c>
      <c r="AA53" s="38">
        <v>1.5660000000000001</v>
      </c>
      <c r="AB53" s="38">
        <v>1.9139999999999999</v>
      </c>
      <c r="AC53" s="38">
        <v>1.9139999999999999</v>
      </c>
      <c r="AD53" s="38">
        <v>1.8560000000000001</v>
      </c>
      <c r="AE53" s="38">
        <v>1.8560000000000001</v>
      </c>
      <c r="AF53" s="38">
        <v>1.9139999999999999</v>
      </c>
      <c r="AG53" s="38">
        <v>1.8560000000000001</v>
      </c>
      <c r="AH53" s="38">
        <v>1.798</v>
      </c>
      <c r="AI53" s="38">
        <v>1.8959999999999999</v>
      </c>
      <c r="AJ53" s="38">
        <v>1.8959999999999999</v>
      </c>
      <c r="AK53" s="38">
        <v>1.8959999999999999</v>
      </c>
      <c r="AL53" s="38">
        <v>1.84944</v>
      </c>
      <c r="AM53" s="38">
        <v>2.0844</v>
      </c>
      <c r="AN53" s="38">
        <v>1.8560000000000001</v>
      </c>
      <c r="AO53" s="38">
        <v>1.86</v>
      </c>
      <c r="AP53" s="38">
        <v>1.972</v>
      </c>
      <c r="AQ53" s="38">
        <v>2.0902280000000002</v>
      </c>
      <c r="AR53" s="38">
        <v>1.921</v>
      </c>
      <c r="AS53" s="38">
        <v>1.8360000000000001</v>
      </c>
      <c r="AT53" s="38">
        <v>2.0529999999999999</v>
      </c>
      <c r="AU53" s="38">
        <v>1.938882</v>
      </c>
      <c r="AV53" s="38">
        <v>1.9933860000000001</v>
      </c>
      <c r="AW53" s="38">
        <v>1.93801782</v>
      </c>
      <c r="AX53" s="38">
        <v>2.0001052700000002</v>
      </c>
      <c r="AY53" s="38">
        <v>1.89</v>
      </c>
      <c r="AZ53" s="38">
        <v>1.89</v>
      </c>
      <c r="BA53" s="38">
        <v>1.75</v>
      </c>
      <c r="BB53" s="38">
        <v>2.06</v>
      </c>
      <c r="BC53" s="38">
        <v>2</v>
      </c>
      <c r="BD53" s="38">
        <v>1.83</v>
      </c>
      <c r="BE53" s="38">
        <v>1.71</v>
      </c>
      <c r="BF53" s="38">
        <v>2</v>
      </c>
      <c r="BG53" s="38">
        <v>1.95</v>
      </c>
      <c r="BH53" s="38">
        <v>1.9524548500000001</v>
      </c>
      <c r="BI53" s="38">
        <v>1.92397456</v>
      </c>
      <c r="BJ53" s="38">
        <v>2.0972857</v>
      </c>
      <c r="BK53" s="38">
        <v>1.93140194</v>
      </c>
      <c r="BL53" s="38">
        <v>1.9089723999999999</v>
      </c>
      <c r="BM53" s="38">
        <v>1.97619593</v>
      </c>
      <c r="BN53" s="38">
        <v>2.4577346499999999</v>
      </c>
      <c r="BO53" s="38">
        <v>2.83115264</v>
      </c>
      <c r="BP53" s="38">
        <v>2.65</v>
      </c>
      <c r="BQ53" s="38">
        <v>2.65</v>
      </c>
      <c r="BR53" s="38">
        <v>2.8439999999999999</v>
      </c>
      <c r="BS53" s="38">
        <v>2.8679999999999999</v>
      </c>
      <c r="BT53" s="38">
        <v>3.0033684210526301</v>
      </c>
      <c r="BU53" s="38">
        <v>3.3138596491228101</v>
      </c>
      <c r="BV53" s="38">
        <v>3.5091578947368398</v>
      </c>
      <c r="BW53" s="38">
        <v>3.79385964912281</v>
      </c>
      <c r="BX53" s="38">
        <v>3.31550877192982</v>
      </c>
      <c r="BY53" s="38">
        <v>3.71375438596491</v>
      </c>
      <c r="BZ53" s="38">
        <v>3.2527368421052598</v>
      </c>
      <c r="CA53" s="38">
        <v>3.60950877192982</v>
      </c>
      <c r="CB53" s="38">
        <v>3.49828070175439</v>
      </c>
      <c r="CC53" s="38">
        <v>3.3176842105263198</v>
      </c>
      <c r="CD53" s="38">
        <v>3.2664561403508801</v>
      </c>
      <c r="CE53" s="38">
        <v>3.9509824561403502</v>
      </c>
      <c r="CF53" s="38">
        <v>4.1522807017543899</v>
      </c>
      <c r="CG53" s="38">
        <v>4.0401544561403497</v>
      </c>
      <c r="CH53" s="38">
        <v>4.6621350000000001</v>
      </c>
      <c r="CI53" s="38">
        <v>4.4481859999999998</v>
      </c>
      <c r="CJ53" s="38">
        <v>4.6597080000000002</v>
      </c>
      <c r="CK53" s="38">
        <v>4.0959300000000001</v>
      </c>
      <c r="CL53" s="38">
        <v>4.9469310000000002</v>
      </c>
      <c r="CM53" s="38">
        <v>5.18</v>
      </c>
      <c r="CN53" s="38">
        <v>4.8499999999999996</v>
      </c>
      <c r="CO53" s="38">
        <v>4.9800000000000004</v>
      </c>
      <c r="CP53" s="38">
        <v>4.8099999999999996</v>
      </c>
      <c r="CQ53" s="38">
        <v>4.681</v>
      </c>
      <c r="CR53" s="38">
        <v>4.5869999999999997</v>
      </c>
      <c r="CS53" s="38">
        <v>4.7880000000000003</v>
      </c>
      <c r="CT53" s="38">
        <v>6.2430000000000003</v>
      </c>
      <c r="CU53" s="38">
        <v>6.1479999999999997</v>
      </c>
      <c r="CV53" s="38">
        <v>5.6349999999999998</v>
      </c>
      <c r="CW53" s="38">
        <v>5.4770000000000003</v>
      </c>
      <c r="CX53" s="38">
        <v>5.766</v>
      </c>
      <c r="CY53" s="38">
        <v>5.8970000000000002</v>
      </c>
      <c r="CZ53" s="38">
        <v>5.8230000000000004</v>
      </c>
      <c r="DA53" s="38">
        <v>5.76</v>
      </c>
      <c r="DB53" s="38">
        <v>6.34</v>
      </c>
      <c r="DC53" s="38">
        <v>5.9409999999999998</v>
      </c>
      <c r="DD53" s="38">
        <v>6.5540000000000003</v>
      </c>
      <c r="DE53" s="38">
        <v>6.2123999999999997</v>
      </c>
      <c r="DF53" s="38">
        <v>8.1213490700000008</v>
      </c>
      <c r="DG53" s="38">
        <v>9.0141443900000002</v>
      </c>
      <c r="DH53" s="38">
        <v>9.9320888400000005</v>
      </c>
      <c r="DI53" s="38">
        <v>9.7842894699999992</v>
      </c>
      <c r="DJ53" s="38">
        <v>12.15504518</v>
      </c>
      <c r="DK53" s="38">
        <v>13.116317410000001</v>
      </c>
      <c r="DL53" s="38">
        <v>12.90236951</v>
      </c>
      <c r="DM53" s="38">
        <v>13.94786562</v>
      </c>
      <c r="DN53" s="38">
        <v>14.70225733</v>
      </c>
      <c r="DO53" s="38">
        <v>15.35243258</v>
      </c>
      <c r="DP53" s="38">
        <v>16.112562849</v>
      </c>
      <c r="DQ53" s="38">
        <v>15.523622339999999</v>
      </c>
      <c r="DR53" s="38">
        <v>18.353002830000001</v>
      </c>
      <c r="DS53" s="38">
        <v>19.52781105</v>
      </c>
      <c r="DT53" s="53">
        <v>17.935507650000002</v>
      </c>
      <c r="DU53" s="53">
        <v>18.984293170000001</v>
      </c>
      <c r="DV53" s="53">
        <v>20.218008730000001</v>
      </c>
      <c r="DW53" s="53">
        <v>19.896942549999999</v>
      </c>
      <c r="DX53" s="53">
        <v>20.08227076</v>
      </c>
      <c r="DY53" s="53">
        <v>19.046992289999999</v>
      </c>
      <c r="DZ53" s="53">
        <v>18.405739709999999</v>
      </c>
      <c r="EA53" s="53">
        <v>20.501687839999999</v>
      </c>
      <c r="EB53" s="53">
        <v>19.988787930000001</v>
      </c>
      <c r="EC53" s="53">
        <v>18.529967899999999</v>
      </c>
      <c r="ED53" s="53">
        <v>21.26223134</v>
      </c>
      <c r="EE53" s="53">
        <v>21.441662310000002</v>
      </c>
      <c r="EF53" s="53">
        <v>19.847882899999998</v>
      </c>
      <c r="EG53" s="53">
        <v>20.687818759999999</v>
      </c>
      <c r="EH53" s="53">
        <v>19.683632020000001</v>
      </c>
      <c r="EI53" s="53">
        <v>21.151606220000001</v>
      </c>
      <c r="EJ53" s="53">
        <v>20.670605210000002</v>
      </c>
      <c r="EK53" s="53">
        <v>20.02503828</v>
      </c>
      <c r="EL53" s="53">
        <v>19.720051949999998</v>
      </c>
      <c r="EM53" s="53">
        <v>20.242841035000001</v>
      </c>
      <c r="EN53" s="53">
        <v>20.983951789999999</v>
      </c>
      <c r="EO53" s="53">
        <v>19.96680469</v>
      </c>
      <c r="EP53" s="53">
        <v>19.69327011</v>
      </c>
      <c r="EQ53" s="53">
        <v>20.605656920000001</v>
      </c>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row>
    <row r="54" spans="1:275" ht="10.15" customHeight="1">
      <c r="F54" s="39"/>
      <c r="G54" s="40"/>
      <c r="H54" s="39"/>
      <c r="I54" s="40"/>
      <c r="J54" s="40"/>
      <c r="K54" s="40"/>
      <c r="L54" s="40"/>
      <c r="M54" s="40"/>
      <c r="N54" s="40"/>
      <c r="O54" s="40"/>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row>
    <row r="55" spans="1:275" ht="10.15" customHeight="1"/>
    <row r="56" spans="1:275" ht="18" customHeight="1">
      <c r="F56" s="42" t="s">
        <v>507</v>
      </c>
    </row>
    <row r="57" spans="1:275" ht="18" customHeight="1">
      <c r="F57" s="24" t="s">
        <v>508</v>
      </c>
    </row>
    <row r="58" spans="1:275" ht="18" customHeight="1">
      <c r="F58" s="42" t="s">
        <v>509</v>
      </c>
    </row>
    <row r="59" spans="1:275" ht="18" customHeight="1">
      <c r="F59" s="42" t="s">
        <v>510</v>
      </c>
    </row>
    <row r="60" spans="1:275" ht="18" customHeight="1">
      <c r="F60" s="42" t="s">
        <v>195</v>
      </c>
    </row>
    <row r="61" spans="1:275" ht="18" customHeight="1">
      <c r="F61" s="43" t="s">
        <v>486</v>
      </c>
    </row>
    <row r="62" spans="1:275" ht="18" customHeight="1">
      <c r="F62" s="42" t="s">
        <v>511</v>
      </c>
    </row>
    <row r="63" spans="1:275" ht="18" customHeight="1">
      <c r="F63" s="42"/>
    </row>
    <row r="64" spans="1:275" ht="18" customHeight="1">
      <c r="F64" s="25" t="s">
        <v>489</v>
      </c>
    </row>
    <row r="65" spans="6:6" ht="18" customHeight="1">
      <c r="F65" s="25" t="s">
        <v>512</v>
      </c>
    </row>
    <row r="68" spans="6:6" ht="18" customHeight="1">
      <c r="F68" s="24"/>
    </row>
    <row r="69" spans="6:6" ht="18" customHeight="1">
      <c r="F69" s="24"/>
    </row>
    <row r="72" spans="6:6" ht="18" customHeight="1">
      <c r="F72" s="28"/>
    </row>
    <row r="73" spans="6:6" ht="18" customHeight="1">
      <c r="F73" s="37"/>
    </row>
    <row r="74" spans="6:6" ht="18" customHeight="1">
      <c r="F74" s="37"/>
    </row>
    <row r="75" spans="6:6" ht="18" customHeight="1">
      <c r="F75" s="37"/>
    </row>
    <row r="76" spans="6:6" ht="18" customHeight="1">
      <c r="F76" s="37"/>
    </row>
  </sheetData>
  <hyperlinks>
    <hyperlink ref="H1" location="Contents!A1" display="Back to Table of Contents" xr:uid="{6A51B9AC-6D8D-4467-BF86-42DACF337C7F}"/>
  </hyperlinks>
  <pageMargins left="0" right="0" top="0" bottom="0" header="0" footer="0"/>
  <pageSetup paperSize="9" scale="1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0C3B5-C24B-4BCA-BB56-7745E28DF2C0}">
  <sheetPr>
    <pageSetUpPr fitToPage="1"/>
  </sheetPr>
  <dimension ref="A1:QY71"/>
  <sheetViews>
    <sheetView zoomScale="98" zoomScaleNormal="98" workbookViewId="0">
      <pane xSplit="6" ySplit="7" topLeftCell="EM8" activePane="bottomRight" state="frozen"/>
      <selection pane="topRight" activeCell="F17" sqref="F17"/>
      <selection pane="bottomLeft" activeCell="F17" sqref="F17"/>
      <selection pane="bottomRight" activeCell="EP10" sqref="EP1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42578125" style="25" customWidth="1"/>
    <col min="7" max="7" width="14.42578125" style="25" customWidth="1"/>
    <col min="8" max="14" width="14.42578125" style="26" customWidth="1"/>
    <col min="15" max="166" width="14.42578125" style="24" customWidth="1"/>
    <col min="167" max="16384" width="10.28515625" style="24"/>
  </cols>
  <sheetData>
    <row r="1" spans="1:467" ht="57" customHeight="1">
      <c r="A1" s="23" t="s">
        <v>134</v>
      </c>
      <c r="G1" s="26"/>
      <c r="H1" s="20" t="s">
        <v>113</v>
      </c>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row>
    <row r="2" spans="1:467" ht="18" customHeight="1">
      <c r="A2" s="45"/>
      <c r="G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row>
    <row r="3" spans="1:467" ht="18" customHeight="1">
      <c r="F3" s="28"/>
      <c r="G3" s="108">
        <v>1990</v>
      </c>
      <c r="H3" s="108">
        <f t="shared" ref="H3:BS3" si="0">IF(G4=12,G3+1,G3)</f>
        <v>1990</v>
      </c>
      <c r="I3" s="108">
        <f t="shared" si="0"/>
        <v>1990</v>
      </c>
      <c r="J3" s="108">
        <f t="shared" si="0"/>
        <v>1990</v>
      </c>
      <c r="K3" s="108">
        <f t="shared" si="0"/>
        <v>1991</v>
      </c>
      <c r="L3" s="108">
        <f t="shared" si="0"/>
        <v>1991</v>
      </c>
      <c r="M3" s="108">
        <f t="shared" si="0"/>
        <v>1991</v>
      </c>
      <c r="N3" s="108">
        <f t="shared" si="0"/>
        <v>1991</v>
      </c>
      <c r="O3" s="108">
        <f t="shared" si="0"/>
        <v>1992</v>
      </c>
      <c r="P3" s="108">
        <f t="shared" si="0"/>
        <v>1992</v>
      </c>
      <c r="Q3" s="108">
        <f t="shared" si="0"/>
        <v>1992</v>
      </c>
      <c r="R3" s="108">
        <f t="shared" si="0"/>
        <v>1992</v>
      </c>
      <c r="S3" s="108">
        <f t="shared" si="0"/>
        <v>1993</v>
      </c>
      <c r="T3" s="108">
        <f t="shared" si="0"/>
        <v>1993</v>
      </c>
      <c r="U3" s="108">
        <f t="shared" si="0"/>
        <v>1993</v>
      </c>
      <c r="V3" s="108">
        <f t="shared" si="0"/>
        <v>1993</v>
      </c>
      <c r="W3" s="108">
        <f t="shared" si="0"/>
        <v>1994</v>
      </c>
      <c r="X3" s="108">
        <f t="shared" si="0"/>
        <v>1994</v>
      </c>
      <c r="Y3" s="108">
        <f t="shared" si="0"/>
        <v>1994</v>
      </c>
      <c r="Z3" s="108">
        <f t="shared" si="0"/>
        <v>1994</v>
      </c>
      <c r="AA3" s="108">
        <f t="shared" si="0"/>
        <v>1995</v>
      </c>
      <c r="AB3" s="108">
        <f t="shared" si="0"/>
        <v>1995</v>
      </c>
      <c r="AC3" s="108">
        <f t="shared" si="0"/>
        <v>1995</v>
      </c>
      <c r="AD3" s="108">
        <f t="shared" si="0"/>
        <v>1995</v>
      </c>
      <c r="AE3" s="108">
        <f t="shared" si="0"/>
        <v>1996</v>
      </c>
      <c r="AF3" s="108">
        <f t="shared" si="0"/>
        <v>1996</v>
      </c>
      <c r="AG3" s="108">
        <f t="shared" si="0"/>
        <v>1996</v>
      </c>
      <c r="AH3" s="108">
        <f t="shared" si="0"/>
        <v>1996</v>
      </c>
      <c r="AI3" s="108">
        <f t="shared" si="0"/>
        <v>1997</v>
      </c>
      <c r="AJ3" s="108">
        <f t="shared" si="0"/>
        <v>1997</v>
      </c>
      <c r="AK3" s="108">
        <f t="shared" si="0"/>
        <v>1997</v>
      </c>
      <c r="AL3" s="108">
        <f t="shared" si="0"/>
        <v>1997</v>
      </c>
      <c r="AM3" s="108">
        <f t="shared" si="0"/>
        <v>1998</v>
      </c>
      <c r="AN3" s="108">
        <f t="shared" si="0"/>
        <v>1998</v>
      </c>
      <c r="AO3" s="108">
        <f t="shared" si="0"/>
        <v>1998</v>
      </c>
      <c r="AP3" s="108">
        <f t="shared" si="0"/>
        <v>1998</v>
      </c>
      <c r="AQ3" s="108">
        <f t="shared" si="0"/>
        <v>1999</v>
      </c>
      <c r="AR3" s="108">
        <f t="shared" si="0"/>
        <v>1999</v>
      </c>
      <c r="AS3" s="108">
        <f t="shared" si="0"/>
        <v>1999</v>
      </c>
      <c r="AT3" s="108">
        <f t="shared" si="0"/>
        <v>1999</v>
      </c>
      <c r="AU3" s="108">
        <f t="shared" si="0"/>
        <v>2000</v>
      </c>
      <c r="AV3" s="108">
        <f t="shared" si="0"/>
        <v>2000</v>
      </c>
      <c r="AW3" s="108">
        <f t="shared" si="0"/>
        <v>2000</v>
      </c>
      <c r="AX3" s="108">
        <f t="shared" si="0"/>
        <v>2000</v>
      </c>
      <c r="AY3" s="108">
        <f t="shared" si="0"/>
        <v>2001</v>
      </c>
      <c r="AZ3" s="108">
        <f t="shared" si="0"/>
        <v>2001</v>
      </c>
      <c r="BA3" s="108">
        <f t="shared" si="0"/>
        <v>2001</v>
      </c>
      <c r="BB3" s="108">
        <f t="shared" si="0"/>
        <v>2001</v>
      </c>
      <c r="BC3" s="108">
        <f t="shared" si="0"/>
        <v>2002</v>
      </c>
      <c r="BD3" s="108">
        <f t="shared" si="0"/>
        <v>2002</v>
      </c>
      <c r="BE3" s="108">
        <f t="shared" si="0"/>
        <v>2002</v>
      </c>
      <c r="BF3" s="108">
        <f t="shared" si="0"/>
        <v>2002</v>
      </c>
      <c r="BG3" s="108">
        <f t="shared" si="0"/>
        <v>2003</v>
      </c>
      <c r="BH3" s="108">
        <f t="shared" si="0"/>
        <v>2003</v>
      </c>
      <c r="BI3" s="108">
        <f t="shared" si="0"/>
        <v>2003</v>
      </c>
      <c r="BJ3" s="108">
        <f t="shared" si="0"/>
        <v>2003</v>
      </c>
      <c r="BK3" s="108">
        <f t="shared" si="0"/>
        <v>2004</v>
      </c>
      <c r="BL3" s="108">
        <f t="shared" si="0"/>
        <v>2004</v>
      </c>
      <c r="BM3" s="108">
        <f t="shared" si="0"/>
        <v>2004</v>
      </c>
      <c r="BN3" s="108">
        <f t="shared" si="0"/>
        <v>2004</v>
      </c>
      <c r="BO3" s="108">
        <f t="shared" si="0"/>
        <v>2005</v>
      </c>
      <c r="BP3" s="108">
        <f t="shared" si="0"/>
        <v>2005</v>
      </c>
      <c r="BQ3" s="108">
        <f t="shared" si="0"/>
        <v>2005</v>
      </c>
      <c r="BR3" s="108">
        <f t="shared" si="0"/>
        <v>2005</v>
      </c>
      <c r="BS3" s="108">
        <f t="shared" si="0"/>
        <v>2006</v>
      </c>
      <c r="BT3" s="108">
        <f t="shared" ref="BT3:EE3" si="1">IF(BS4=12,BS3+1,BS3)</f>
        <v>2006</v>
      </c>
      <c r="BU3" s="108">
        <f t="shared" si="1"/>
        <v>2006</v>
      </c>
      <c r="BV3" s="108">
        <f t="shared" si="1"/>
        <v>2006</v>
      </c>
      <c r="BW3" s="108">
        <f t="shared" si="1"/>
        <v>2007</v>
      </c>
      <c r="BX3" s="108">
        <f t="shared" si="1"/>
        <v>2007</v>
      </c>
      <c r="BY3" s="108">
        <f t="shared" si="1"/>
        <v>2007</v>
      </c>
      <c r="BZ3" s="108">
        <f t="shared" si="1"/>
        <v>2007</v>
      </c>
      <c r="CA3" s="108">
        <f t="shared" si="1"/>
        <v>2008</v>
      </c>
      <c r="CB3" s="108">
        <f t="shared" si="1"/>
        <v>2008</v>
      </c>
      <c r="CC3" s="108">
        <f t="shared" si="1"/>
        <v>2008</v>
      </c>
      <c r="CD3" s="108">
        <f t="shared" si="1"/>
        <v>2008</v>
      </c>
      <c r="CE3" s="108">
        <f t="shared" si="1"/>
        <v>2009</v>
      </c>
      <c r="CF3" s="108">
        <f t="shared" si="1"/>
        <v>2009</v>
      </c>
      <c r="CG3" s="108">
        <f t="shared" si="1"/>
        <v>2009</v>
      </c>
      <c r="CH3" s="108">
        <f t="shared" si="1"/>
        <v>2009</v>
      </c>
      <c r="CI3" s="108">
        <f t="shared" si="1"/>
        <v>2010</v>
      </c>
      <c r="CJ3" s="108">
        <f t="shared" si="1"/>
        <v>2010</v>
      </c>
      <c r="CK3" s="108">
        <f t="shared" si="1"/>
        <v>2010</v>
      </c>
      <c r="CL3" s="108">
        <f t="shared" si="1"/>
        <v>2010</v>
      </c>
      <c r="CM3" s="108">
        <f t="shared" si="1"/>
        <v>2011</v>
      </c>
      <c r="CN3" s="108">
        <f t="shared" si="1"/>
        <v>2011</v>
      </c>
      <c r="CO3" s="108">
        <f t="shared" si="1"/>
        <v>2011</v>
      </c>
      <c r="CP3" s="108">
        <f t="shared" si="1"/>
        <v>2011</v>
      </c>
      <c r="CQ3" s="108">
        <f t="shared" si="1"/>
        <v>2012</v>
      </c>
      <c r="CR3" s="108">
        <f t="shared" si="1"/>
        <v>2012</v>
      </c>
      <c r="CS3" s="108">
        <f t="shared" si="1"/>
        <v>2012</v>
      </c>
      <c r="CT3" s="108">
        <f t="shared" si="1"/>
        <v>2012</v>
      </c>
      <c r="CU3" s="108">
        <f t="shared" si="1"/>
        <v>2013</v>
      </c>
      <c r="CV3" s="108">
        <f t="shared" si="1"/>
        <v>2013</v>
      </c>
      <c r="CW3" s="108">
        <f t="shared" si="1"/>
        <v>2013</v>
      </c>
      <c r="CX3" s="108">
        <f t="shared" si="1"/>
        <v>2013</v>
      </c>
      <c r="CY3" s="108">
        <f t="shared" si="1"/>
        <v>2014</v>
      </c>
      <c r="CZ3" s="108">
        <f t="shared" si="1"/>
        <v>2014</v>
      </c>
      <c r="DA3" s="108">
        <f t="shared" si="1"/>
        <v>2014</v>
      </c>
      <c r="DB3" s="108">
        <f t="shared" si="1"/>
        <v>2014</v>
      </c>
      <c r="DC3" s="108">
        <f t="shared" si="1"/>
        <v>2015</v>
      </c>
      <c r="DD3" s="108">
        <f t="shared" si="1"/>
        <v>2015</v>
      </c>
      <c r="DE3" s="108">
        <f t="shared" si="1"/>
        <v>2015</v>
      </c>
      <c r="DF3" s="108">
        <f t="shared" si="1"/>
        <v>2015</v>
      </c>
      <c r="DG3" s="108">
        <f t="shared" si="1"/>
        <v>2016</v>
      </c>
      <c r="DH3" s="108">
        <f t="shared" si="1"/>
        <v>2016</v>
      </c>
      <c r="DI3" s="108">
        <f t="shared" si="1"/>
        <v>2016</v>
      </c>
      <c r="DJ3" s="108">
        <f t="shared" si="1"/>
        <v>2016</v>
      </c>
      <c r="DK3" s="108">
        <f t="shared" si="1"/>
        <v>2017</v>
      </c>
      <c r="DL3" s="108">
        <f t="shared" si="1"/>
        <v>2017</v>
      </c>
      <c r="DM3" s="108">
        <f t="shared" si="1"/>
        <v>2017</v>
      </c>
      <c r="DN3" s="108">
        <f t="shared" si="1"/>
        <v>2017</v>
      </c>
      <c r="DO3" s="108">
        <f t="shared" si="1"/>
        <v>2018</v>
      </c>
      <c r="DP3" s="108">
        <f t="shared" si="1"/>
        <v>2018</v>
      </c>
      <c r="DQ3" s="108">
        <f t="shared" si="1"/>
        <v>2018</v>
      </c>
      <c r="DR3" s="108">
        <f t="shared" si="1"/>
        <v>2018</v>
      </c>
      <c r="DS3" s="108">
        <f t="shared" si="1"/>
        <v>2019</v>
      </c>
      <c r="DT3" s="108">
        <f t="shared" si="1"/>
        <v>2019</v>
      </c>
      <c r="DU3" s="108">
        <f t="shared" si="1"/>
        <v>2019</v>
      </c>
      <c r="DV3" s="108">
        <f t="shared" si="1"/>
        <v>2019</v>
      </c>
      <c r="DW3" s="108">
        <f t="shared" si="1"/>
        <v>2020</v>
      </c>
      <c r="DX3" s="108">
        <f t="shared" si="1"/>
        <v>2020</v>
      </c>
      <c r="DY3" s="108">
        <f t="shared" si="1"/>
        <v>2020</v>
      </c>
      <c r="DZ3" s="108">
        <f t="shared" si="1"/>
        <v>2020</v>
      </c>
      <c r="EA3" s="108">
        <f t="shared" si="1"/>
        <v>2021</v>
      </c>
      <c r="EB3" s="108">
        <f t="shared" si="1"/>
        <v>2021</v>
      </c>
      <c r="EC3" s="108">
        <f t="shared" si="1"/>
        <v>2021</v>
      </c>
      <c r="ED3" s="108">
        <f t="shared" si="1"/>
        <v>2021</v>
      </c>
      <c r="EE3" s="108">
        <f t="shared" si="1"/>
        <v>2022</v>
      </c>
      <c r="EF3" s="108">
        <f t="shared" ref="EF3:EG3" si="2">IF(EE4=12,EE3+1,EE3)</f>
        <v>2022</v>
      </c>
      <c r="EG3" s="108">
        <f t="shared" si="2"/>
        <v>2022</v>
      </c>
      <c r="EH3" s="108">
        <f t="shared" ref="EH3" si="3">IF(EG4=12,EG3+1,EG3)</f>
        <v>2022</v>
      </c>
      <c r="EI3" s="108">
        <f t="shared" ref="EI3" si="4">IF(EH4=12,EH3+1,EH3)</f>
        <v>2023</v>
      </c>
      <c r="EJ3" s="108">
        <f t="shared" ref="EJ3" si="5">IF(EI4=12,EI3+1,EI3)</f>
        <v>2023</v>
      </c>
      <c r="EK3" s="108">
        <f t="shared" ref="EK3" si="6">IF(EJ4=12,EJ3+1,EJ3)</f>
        <v>2023</v>
      </c>
      <c r="EL3" s="108">
        <f t="shared" ref="EL3" si="7">IF(EK4=12,EK3+1,EK3)</f>
        <v>2023</v>
      </c>
      <c r="EM3" s="108">
        <f t="shared" ref="EM3" si="8">IF(EL4=12,EL3+1,EL3)</f>
        <v>2024</v>
      </c>
      <c r="EN3" s="108">
        <f t="shared" ref="EN3" si="9">IF(EM4=12,EM3+1,EM3)</f>
        <v>2024</v>
      </c>
      <c r="EO3" s="108">
        <f t="shared" ref="EO3" si="10">IF(EN4=12,EN3+1,EN3)</f>
        <v>2024</v>
      </c>
      <c r="EP3" s="108">
        <f t="shared" ref="EP3" si="11">IF(EO4=12,EO3+1,EO3)</f>
        <v>2024</v>
      </c>
      <c r="EQ3" s="26"/>
      <c r="ER3" s="26"/>
      <c r="ES3" s="26"/>
      <c r="ET3" s="26"/>
      <c r="EU3" s="26"/>
      <c r="EV3" s="26"/>
      <c r="EW3" s="26"/>
      <c r="EX3" s="26"/>
      <c r="EY3" s="26"/>
      <c r="EZ3" s="26"/>
      <c r="FA3" s="26"/>
      <c r="FB3" s="26"/>
      <c r="FC3" s="26"/>
      <c r="FD3" s="26"/>
      <c r="FE3" s="26"/>
      <c r="FF3" s="26"/>
      <c r="FG3" s="26"/>
      <c r="FH3" s="26"/>
      <c r="FI3" s="26"/>
      <c r="FJ3" s="26"/>
    </row>
    <row r="4" spans="1:467" ht="18" customHeight="1">
      <c r="F4" s="28"/>
      <c r="G4" s="108">
        <v>3</v>
      </c>
      <c r="H4" s="108">
        <f t="shared" ref="H4:BS4" si="12">IF(G4=12,3,G4+3)</f>
        <v>6</v>
      </c>
      <c r="I4" s="108">
        <f t="shared" si="12"/>
        <v>9</v>
      </c>
      <c r="J4" s="108">
        <f t="shared" si="12"/>
        <v>12</v>
      </c>
      <c r="K4" s="108">
        <f t="shared" si="12"/>
        <v>3</v>
      </c>
      <c r="L4" s="108">
        <f t="shared" si="12"/>
        <v>6</v>
      </c>
      <c r="M4" s="108">
        <f t="shared" si="12"/>
        <v>9</v>
      </c>
      <c r="N4" s="108">
        <f t="shared" si="12"/>
        <v>12</v>
      </c>
      <c r="O4" s="108">
        <f t="shared" si="12"/>
        <v>3</v>
      </c>
      <c r="P4" s="108">
        <f t="shared" si="12"/>
        <v>6</v>
      </c>
      <c r="Q4" s="108">
        <f t="shared" si="12"/>
        <v>9</v>
      </c>
      <c r="R4" s="108">
        <f t="shared" si="12"/>
        <v>12</v>
      </c>
      <c r="S4" s="108">
        <f t="shared" si="12"/>
        <v>3</v>
      </c>
      <c r="T4" s="108">
        <f t="shared" si="12"/>
        <v>6</v>
      </c>
      <c r="U4" s="108">
        <f t="shared" si="12"/>
        <v>9</v>
      </c>
      <c r="V4" s="108">
        <f t="shared" si="12"/>
        <v>12</v>
      </c>
      <c r="W4" s="108">
        <f t="shared" si="12"/>
        <v>3</v>
      </c>
      <c r="X4" s="108">
        <f t="shared" si="12"/>
        <v>6</v>
      </c>
      <c r="Y4" s="108">
        <f t="shared" si="12"/>
        <v>9</v>
      </c>
      <c r="Z4" s="108">
        <f t="shared" si="12"/>
        <v>12</v>
      </c>
      <c r="AA4" s="108">
        <f t="shared" si="12"/>
        <v>3</v>
      </c>
      <c r="AB4" s="108">
        <f t="shared" si="12"/>
        <v>6</v>
      </c>
      <c r="AC4" s="108">
        <f t="shared" si="12"/>
        <v>9</v>
      </c>
      <c r="AD4" s="108">
        <f t="shared" si="12"/>
        <v>12</v>
      </c>
      <c r="AE4" s="108">
        <f t="shared" si="12"/>
        <v>3</v>
      </c>
      <c r="AF4" s="108">
        <f t="shared" si="12"/>
        <v>6</v>
      </c>
      <c r="AG4" s="108">
        <f t="shared" si="12"/>
        <v>9</v>
      </c>
      <c r="AH4" s="108">
        <f t="shared" si="12"/>
        <v>12</v>
      </c>
      <c r="AI4" s="108">
        <f t="shared" si="12"/>
        <v>3</v>
      </c>
      <c r="AJ4" s="108">
        <f t="shared" si="12"/>
        <v>6</v>
      </c>
      <c r="AK4" s="108">
        <f t="shared" si="12"/>
        <v>9</v>
      </c>
      <c r="AL4" s="108">
        <f t="shared" si="12"/>
        <v>12</v>
      </c>
      <c r="AM4" s="108">
        <f t="shared" si="12"/>
        <v>3</v>
      </c>
      <c r="AN4" s="108">
        <f t="shared" si="12"/>
        <v>6</v>
      </c>
      <c r="AO4" s="108">
        <f t="shared" si="12"/>
        <v>9</v>
      </c>
      <c r="AP4" s="108">
        <f t="shared" si="12"/>
        <v>12</v>
      </c>
      <c r="AQ4" s="108">
        <f t="shared" si="12"/>
        <v>3</v>
      </c>
      <c r="AR4" s="108">
        <f t="shared" si="12"/>
        <v>6</v>
      </c>
      <c r="AS4" s="108">
        <f t="shared" si="12"/>
        <v>9</v>
      </c>
      <c r="AT4" s="108">
        <f t="shared" si="12"/>
        <v>12</v>
      </c>
      <c r="AU4" s="108">
        <f t="shared" si="12"/>
        <v>3</v>
      </c>
      <c r="AV4" s="108">
        <f t="shared" si="12"/>
        <v>6</v>
      </c>
      <c r="AW4" s="108">
        <f t="shared" si="12"/>
        <v>9</v>
      </c>
      <c r="AX4" s="108">
        <f t="shared" si="12"/>
        <v>12</v>
      </c>
      <c r="AY4" s="108">
        <f t="shared" si="12"/>
        <v>3</v>
      </c>
      <c r="AZ4" s="108">
        <f t="shared" si="12"/>
        <v>6</v>
      </c>
      <c r="BA4" s="108">
        <f t="shared" si="12"/>
        <v>9</v>
      </c>
      <c r="BB4" s="108">
        <f t="shared" si="12"/>
        <v>12</v>
      </c>
      <c r="BC4" s="108">
        <f t="shared" si="12"/>
        <v>3</v>
      </c>
      <c r="BD4" s="108">
        <f t="shared" si="12"/>
        <v>6</v>
      </c>
      <c r="BE4" s="108">
        <f t="shared" si="12"/>
        <v>9</v>
      </c>
      <c r="BF4" s="108">
        <f t="shared" si="12"/>
        <v>12</v>
      </c>
      <c r="BG4" s="108">
        <f t="shared" si="12"/>
        <v>3</v>
      </c>
      <c r="BH4" s="108">
        <f t="shared" si="12"/>
        <v>6</v>
      </c>
      <c r="BI4" s="108">
        <f t="shared" si="12"/>
        <v>9</v>
      </c>
      <c r="BJ4" s="108">
        <f t="shared" si="12"/>
        <v>12</v>
      </c>
      <c r="BK4" s="108">
        <f t="shared" si="12"/>
        <v>3</v>
      </c>
      <c r="BL4" s="108">
        <f t="shared" si="12"/>
        <v>6</v>
      </c>
      <c r="BM4" s="108">
        <f t="shared" si="12"/>
        <v>9</v>
      </c>
      <c r="BN4" s="108">
        <f t="shared" si="12"/>
        <v>12</v>
      </c>
      <c r="BO4" s="108">
        <f t="shared" si="12"/>
        <v>3</v>
      </c>
      <c r="BP4" s="108">
        <f t="shared" si="12"/>
        <v>6</v>
      </c>
      <c r="BQ4" s="108">
        <f t="shared" si="12"/>
        <v>9</v>
      </c>
      <c r="BR4" s="108">
        <f t="shared" si="12"/>
        <v>12</v>
      </c>
      <c r="BS4" s="108">
        <f t="shared" si="12"/>
        <v>3</v>
      </c>
      <c r="BT4" s="108">
        <f t="shared" ref="BT4:EE4" si="13">IF(BS4=12,3,BS4+3)</f>
        <v>6</v>
      </c>
      <c r="BU4" s="108">
        <f t="shared" si="13"/>
        <v>9</v>
      </c>
      <c r="BV4" s="108">
        <f t="shared" si="13"/>
        <v>12</v>
      </c>
      <c r="BW4" s="108">
        <f t="shared" si="13"/>
        <v>3</v>
      </c>
      <c r="BX4" s="108">
        <f t="shared" si="13"/>
        <v>6</v>
      </c>
      <c r="BY4" s="108">
        <f t="shared" si="13"/>
        <v>9</v>
      </c>
      <c r="BZ4" s="108">
        <f t="shared" si="13"/>
        <v>12</v>
      </c>
      <c r="CA4" s="108">
        <f t="shared" si="13"/>
        <v>3</v>
      </c>
      <c r="CB4" s="108">
        <f t="shared" si="13"/>
        <v>6</v>
      </c>
      <c r="CC4" s="108">
        <f t="shared" si="13"/>
        <v>9</v>
      </c>
      <c r="CD4" s="108">
        <f t="shared" si="13"/>
        <v>12</v>
      </c>
      <c r="CE4" s="108">
        <f t="shared" si="13"/>
        <v>3</v>
      </c>
      <c r="CF4" s="108">
        <f t="shared" si="13"/>
        <v>6</v>
      </c>
      <c r="CG4" s="108">
        <f t="shared" si="13"/>
        <v>9</v>
      </c>
      <c r="CH4" s="108">
        <f t="shared" si="13"/>
        <v>12</v>
      </c>
      <c r="CI4" s="108">
        <f t="shared" si="13"/>
        <v>3</v>
      </c>
      <c r="CJ4" s="108">
        <f t="shared" si="13"/>
        <v>6</v>
      </c>
      <c r="CK4" s="108">
        <f t="shared" si="13"/>
        <v>9</v>
      </c>
      <c r="CL4" s="108">
        <f t="shared" si="13"/>
        <v>12</v>
      </c>
      <c r="CM4" s="108">
        <f t="shared" si="13"/>
        <v>3</v>
      </c>
      <c r="CN4" s="108">
        <f t="shared" si="13"/>
        <v>6</v>
      </c>
      <c r="CO4" s="108">
        <f t="shared" si="13"/>
        <v>9</v>
      </c>
      <c r="CP4" s="108">
        <f t="shared" si="13"/>
        <v>12</v>
      </c>
      <c r="CQ4" s="108">
        <f t="shared" si="13"/>
        <v>3</v>
      </c>
      <c r="CR4" s="108">
        <f t="shared" si="13"/>
        <v>6</v>
      </c>
      <c r="CS4" s="108">
        <f t="shared" si="13"/>
        <v>9</v>
      </c>
      <c r="CT4" s="108">
        <f t="shared" si="13"/>
        <v>12</v>
      </c>
      <c r="CU4" s="108">
        <f t="shared" si="13"/>
        <v>3</v>
      </c>
      <c r="CV4" s="108">
        <f t="shared" si="13"/>
        <v>6</v>
      </c>
      <c r="CW4" s="108">
        <f t="shared" si="13"/>
        <v>9</v>
      </c>
      <c r="CX4" s="108">
        <f t="shared" si="13"/>
        <v>12</v>
      </c>
      <c r="CY4" s="108">
        <f t="shared" si="13"/>
        <v>3</v>
      </c>
      <c r="CZ4" s="108">
        <f t="shared" si="13"/>
        <v>6</v>
      </c>
      <c r="DA4" s="108">
        <f t="shared" si="13"/>
        <v>9</v>
      </c>
      <c r="DB4" s="108">
        <f t="shared" si="13"/>
        <v>12</v>
      </c>
      <c r="DC4" s="108">
        <f t="shared" si="13"/>
        <v>3</v>
      </c>
      <c r="DD4" s="108">
        <f t="shared" si="13"/>
        <v>6</v>
      </c>
      <c r="DE4" s="108">
        <f t="shared" si="13"/>
        <v>9</v>
      </c>
      <c r="DF4" s="108">
        <f t="shared" si="13"/>
        <v>12</v>
      </c>
      <c r="DG4" s="108">
        <f t="shared" si="13"/>
        <v>3</v>
      </c>
      <c r="DH4" s="108">
        <f t="shared" si="13"/>
        <v>6</v>
      </c>
      <c r="DI4" s="108">
        <f t="shared" si="13"/>
        <v>9</v>
      </c>
      <c r="DJ4" s="108">
        <f t="shared" si="13"/>
        <v>12</v>
      </c>
      <c r="DK4" s="108">
        <f t="shared" si="13"/>
        <v>3</v>
      </c>
      <c r="DL4" s="108">
        <f t="shared" si="13"/>
        <v>6</v>
      </c>
      <c r="DM4" s="108">
        <f t="shared" si="13"/>
        <v>9</v>
      </c>
      <c r="DN4" s="108">
        <f t="shared" si="13"/>
        <v>12</v>
      </c>
      <c r="DO4" s="108">
        <f t="shared" si="13"/>
        <v>3</v>
      </c>
      <c r="DP4" s="108">
        <f t="shared" si="13"/>
        <v>6</v>
      </c>
      <c r="DQ4" s="108">
        <f t="shared" si="13"/>
        <v>9</v>
      </c>
      <c r="DR4" s="108">
        <f t="shared" si="13"/>
        <v>12</v>
      </c>
      <c r="DS4" s="108">
        <f t="shared" si="13"/>
        <v>3</v>
      </c>
      <c r="DT4" s="108">
        <f t="shared" si="13"/>
        <v>6</v>
      </c>
      <c r="DU4" s="108">
        <f t="shared" si="13"/>
        <v>9</v>
      </c>
      <c r="DV4" s="108">
        <f t="shared" si="13"/>
        <v>12</v>
      </c>
      <c r="DW4" s="108">
        <f t="shared" si="13"/>
        <v>3</v>
      </c>
      <c r="DX4" s="108">
        <f t="shared" si="13"/>
        <v>6</v>
      </c>
      <c r="DY4" s="108">
        <f t="shared" si="13"/>
        <v>9</v>
      </c>
      <c r="DZ4" s="108">
        <f t="shared" si="13"/>
        <v>12</v>
      </c>
      <c r="EA4" s="108">
        <f t="shared" si="13"/>
        <v>3</v>
      </c>
      <c r="EB4" s="108">
        <f t="shared" si="13"/>
        <v>6</v>
      </c>
      <c r="EC4" s="108">
        <f t="shared" si="13"/>
        <v>9</v>
      </c>
      <c r="ED4" s="108">
        <f t="shared" si="13"/>
        <v>12</v>
      </c>
      <c r="EE4" s="108">
        <f t="shared" si="13"/>
        <v>3</v>
      </c>
      <c r="EF4" s="108">
        <f t="shared" ref="EF4:EG4" si="14">IF(EE4=12,3,EE4+3)</f>
        <v>6</v>
      </c>
      <c r="EG4" s="108">
        <f t="shared" si="14"/>
        <v>9</v>
      </c>
      <c r="EH4" s="108">
        <f t="shared" ref="EH4" si="15">IF(EG4=12,3,EG4+3)</f>
        <v>12</v>
      </c>
      <c r="EI4" s="108">
        <f t="shared" ref="EI4" si="16">IF(EH4=12,3,EH4+3)</f>
        <v>3</v>
      </c>
      <c r="EJ4" s="108">
        <f t="shared" ref="EJ4" si="17">IF(EI4=12,3,EI4+3)</f>
        <v>6</v>
      </c>
      <c r="EK4" s="108">
        <f t="shared" ref="EK4" si="18">IF(EJ4=12,3,EJ4+3)</f>
        <v>9</v>
      </c>
      <c r="EL4" s="108">
        <f t="shared" ref="EL4" si="19">IF(EK4=12,3,EK4+3)</f>
        <v>12</v>
      </c>
      <c r="EM4" s="108">
        <f t="shared" ref="EM4" si="20">IF(EL4=12,3,EL4+3)</f>
        <v>3</v>
      </c>
      <c r="EN4" s="108">
        <f t="shared" ref="EN4" si="21">IF(EM4=12,3,EM4+3)</f>
        <v>6</v>
      </c>
      <c r="EO4" s="108">
        <f t="shared" ref="EO4" si="22">IF(EN4=12,3,EN4+3)</f>
        <v>9</v>
      </c>
      <c r="EP4" s="108">
        <f t="shared" ref="EP4" si="23">IF(EO4=12,3,EO4+3)</f>
        <v>12</v>
      </c>
      <c r="EQ4" s="26"/>
      <c r="ER4" s="26"/>
      <c r="ES4" s="26"/>
      <c r="ET4" s="26"/>
      <c r="EU4" s="26"/>
      <c r="EV4" s="26"/>
      <c r="EW4" s="26"/>
      <c r="EX4" s="26"/>
      <c r="EY4" s="26"/>
      <c r="EZ4" s="26"/>
      <c r="FA4" s="26"/>
      <c r="FB4" s="26"/>
      <c r="FC4" s="26"/>
      <c r="FD4" s="26"/>
      <c r="FE4" s="26"/>
      <c r="FF4" s="26"/>
      <c r="FG4" s="26"/>
      <c r="FH4" s="26"/>
      <c r="FI4" s="26"/>
      <c r="FJ4" s="26"/>
    </row>
    <row r="5" spans="1:467" ht="18" customHeight="1">
      <c r="F5" s="28"/>
      <c r="G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row>
    <row r="6" spans="1:467" ht="82.5" customHeight="1">
      <c r="F6" s="30" t="s">
        <v>20</v>
      </c>
      <c r="G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row>
    <row r="7" spans="1:467" ht="34.15" customHeight="1">
      <c r="F7" s="32" t="s">
        <v>200</v>
      </c>
      <c r="G7" s="58">
        <f t="shared" ref="G7:BR7" si="24">DATE(G3,G4,1)</f>
        <v>32933</v>
      </c>
      <c r="H7" s="58">
        <f t="shared" si="24"/>
        <v>33025</v>
      </c>
      <c r="I7" s="58">
        <f t="shared" si="24"/>
        <v>33117</v>
      </c>
      <c r="J7" s="58">
        <f t="shared" si="24"/>
        <v>33208</v>
      </c>
      <c r="K7" s="58">
        <f t="shared" si="24"/>
        <v>33298</v>
      </c>
      <c r="L7" s="58">
        <f t="shared" si="24"/>
        <v>33390</v>
      </c>
      <c r="M7" s="58">
        <f t="shared" si="24"/>
        <v>33482</v>
      </c>
      <c r="N7" s="58">
        <f t="shared" si="24"/>
        <v>33573</v>
      </c>
      <c r="O7" s="58">
        <f t="shared" si="24"/>
        <v>33664</v>
      </c>
      <c r="P7" s="58">
        <f t="shared" si="24"/>
        <v>33756</v>
      </c>
      <c r="Q7" s="58">
        <f t="shared" si="24"/>
        <v>33848</v>
      </c>
      <c r="R7" s="58">
        <f t="shared" si="24"/>
        <v>33939</v>
      </c>
      <c r="S7" s="58">
        <f t="shared" si="24"/>
        <v>34029</v>
      </c>
      <c r="T7" s="58">
        <f t="shared" si="24"/>
        <v>34121</v>
      </c>
      <c r="U7" s="58">
        <f t="shared" si="24"/>
        <v>34213</v>
      </c>
      <c r="V7" s="58">
        <f t="shared" si="24"/>
        <v>34304</v>
      </c>
      <c r="W7" s="58">
        <f t="shared" si="24"/>
        <v>34394</v>
      </c>
      <c r="X7" s="58">
        <f t="shared" si="24"/>
        <v>34486</v>
      </c>
      <c r="Y7" s="58">
        <f t="shared" si="24"/>
        <v>34578</v>
      </c>
      <c r="Z7" s="58">
        <f t="shared" si="24"/>
        <v>34669</v>
      </c>
      <c r="AA7" s="58">
        <f t="shared" si="24"/>
        <v>34759</v>
      </c>
      <c r="AB7" s="58">
        <f t="shared" si="24"/>
        <v>34851</v>
      </c>
      <c r="AC7" s="58">
        <f t="shared" si="24"/>
        <v>34943</v>
      </c>
      <c r="AD7" s="58">
        <f t="shared" si="24"/>
        <v>35034</v>
      </c>
      <c r="AE7" s="58">
        <f t="shared" si="24"/>
        <v>35125</v>
      </c>
      <c r="AF7" s="58">
        <f t="shared" si="24"/>
        <v>35217</v>
      </c>
      <c r="AG7" s="58">
        <f t="shared" si="24"/>
        <v>35309</v>
      </c>
      <c r="AH7" s="58">
        <f t="shared" si="24"/>
        <v>35400</v>
      </c>
      <c r="AI7" s="58">
        <f t="shared" si="24"/>
        <v>35490</v>
      </c>
      <c r="AJ7" s="58">
        <f t="shared" si="24"/>
        <v>35582</v>
      </c>
      <c r="AK7" s="58">
        <f t="shared" si="24"/>
        <v>35674</v>
      </c>
      <c r="AL7" s="58">
        <f t="shared" si="24"/>
        <v>35765</v>
      </c>
      <c r="AM7" s="58">
        <f t="shared" si="24"/>
        <v>35855</v>
      </c>
      <c r="AN7" s="58">
        <f t="shared" si="24"/>
        <v>35947</v>
      </c>
      <c r="AO7" s="58">
        <f t="shared" si="24"/>
        <v>36039</v>
      </c>
      <c r="AP7" s="58">
        <f t="shared" si="24"/>
        <v>36130</v>
      </c>
      <c r="AQ7" s="58">
        <f t="shared" si="24"/>
        <v>36220</v>
      </c>
      <c r="AR7" s="58">
        <f t="shared" si="24"/>
        <v>36312</v>
      </c>
      <c r="AS7" s="58">
        <f t="shared" si="24"/>
        <v>36404</v>
      </c>
      <c r="AT7" s="58">
        <f t="shared" si="24"/>
        <v>36495</v>
      </c>
      <c r="AU7" s="58">
        <f t="shared" si="24"/>
        <v>36586</v>
      </c>
      <c r="AV7" s="58">
        <f t="shared" si="24"/>
        <v>36678</v>
      </c>
      <c r="AW7" s="58">
        <f t="shared" si="24"/>
        <v>36770</v>
      </c>
      <c r="AX7" s="58">
        <f t="shared" si="24"/>
        <v>36861</v>
      </c>
      <c r="AY7" s="58">
        <f t="shared" si="24"/>
        <v>36951</v>
      </c>
      <c r="AZ7" s="58">
        <f t="shared" si="24"/>
        <v>37043</v>
      </c>
      <c r="BA7" s="58">
        <f t="shared" si="24"/>
        <v>37135</v>
      </c>
      <c r="BB7" s="58">
        <f t="shared" si="24"/>
        <v>37226</v>
      </c>
      <c r="BC7" s="58">
        <f t="shared" si="24"/>
        <v>37316</v>
      </c>
      <c r="BD7" s="58">
        <f t="shared" si="24"/>
        <v>37408</v>
      </c>
      <c r="BE7" s="58">
        <f t="shared" si="24"/>
        <v>37500</v>
      </c>
      <c r="BF7" s="58">
        <f t="shared" si="24"/>
        <v>37591</v>
      </c>
      <c r="BG7" s="58">
        <f t="shared" si="24"/>
        <v>37681</v>
      </c>
      <c r="BH7" s="58">
        <f t="shared" si="24"/>
        <v>37773</v>
      </c>
      <c r="BI7" s="58">
        <f t="shared" si="24"/>
        <v>37865</v>
      </c>
      <c r="BJ7" s="58">
        <f t="shared" si="24"/>
        <v>37956</v>
      </c>
      <c r="BK7" s="58">
        <f t="shared" si="24"/>
        <v>38047</v>
      </c>
      <c r="BL7" s="58">
        <f t="shared" si="24"/>
        <v>38139</v>
      </c>
      <c r="BM7" s="58">
        <f t="shared" si="24"/>
        <v>38231</v>
      </c>
      <c r="BN7" s="58">
        <f t="shared" si="24"/>
        <v>38322</v>
      </c>
      <c r="BO7" s="58">
        <f t="shared" si="24"/>
        <v>38412</v>
      </c>
      <c r="BP7" s="58">
        <f t="shared" si="24"/>
        <v>38504</v>
      </c>
      <c r="BQ7" s="58">
        <f t="shared" si="24"/>
        <v>38596</v>
      </c>
      <c r="BR7" s="58">
        <f t="shared" si="24"/>
        <v>38687</v>
      </c>
      <c r="BS7" s="58">
        <f t="shared" ref="BS7:DD7" si="25">DATE(BS3,BS4,1)</f>
        <v>38777</v>
      </c>
      <c r="BT7" s="58">
        <f t="shared" si="25"/>
        <v>38869</v>
      </c>
      <c r="BU7" s="58">
        <f t="shared" si="25"/>
        <v>38961</v>
      </c>
      <c r="BV7" s="58">
        <f t="shared" si="25"/>
        <v>39052</v>
      </c>
      <c r="BW7" s="58">
        <f t="shared" si="25"/>
        <v>39142</v>
      </c>
      <c r="BX7" s="58">
        <f t="shared" si="25"/>
        <v>39234</v>
      </c>
      <c r="BY7" s="58">
        <f t="shared" si="25"/>
        <v>39326</v>
      </c>
      <c r="BZ7" s="58">
        <f t="shared" si="25"/>
        <v>39417</v>
      </c>
      <c r="CA7" s="58">
        <f t="shared" si="25"/>
        <v>39508</v>
      </c>
      <c r="CB7" s="58">
        <f t="shared" si="25"/>
        <v>39600</v>
      </c>
      <c r="CC7" s="58">
        <f t="shared" si="25"/>
        <v>39692</v>
      </c>
      <c r="CD7" s="58">
        <f t="shared" si="25"/>
        <v>39783</v>
      </c>
      <c r="CE7" s="58">
        <f t="shared" si="25"/>
        <v>39873</v>
      </c>
      <c r="CF7" s="58">
        <f t="shared" si="25"/>
        <v>39965</v>
      </c>
      <c r="CG7" s="58">
        <f t="shared" si="25"/>
        <v>40057</v>
      </c>
      <c r="CH7" s="58">
        <f t="shared" si="25"/>
        <v>40148</v>
      </c>
      <c r="CI7" s="58">
        <f t="shared" si="25"/>
        <v>40238</v>
      </c>
      <c r="CJ7" s="58">
        <f t="shared" si="25"/>
        <v>40330</v>
      </c>
      <c r="CK7" s="58">
        <f t="shared" si="25"/>
        <v>40422</v>
      </c>
      <c r="CL7" s="58">
        <f t="shared" si="25"/>
        <v>40513</v>
      </c>
      <c r="CM7" s="58">
        <f t="shared" si="25"/>
        <v>40603</v>
      </c>
      <c r="CN7" s="58">
        <f t="shared" si="25"/>
        <v>40695</v>
      </c>
      <c r="CO7" s="58">
        <f t="shared" si="25"/>
        <v>40787</v>
      </c>
      <c r="CP7" s="58">
        <f t="shared" si="25"/>
        <v>40878</v>
      </c>
      <c r="CQ7" s="58">
        <f t="shared" si="25"/>
        <v>40969</v>
      </c>
      <c r="CR7" s="58">
        <f t="shared" si="25"/>
        <v>41061</v>
      </c>
      <c r="CS7" s="58">
        <f t="shared" si="25"/>
        <v>41153</v>
      </c>
      <c r="CT7" s="58">
        <f t="shared" si="25"/>
        <v>41244</v>
      </c>
      <c r="CU7" s="58">
        <f t="shared" si="25"/>
        <v>41334</v>
      </c>
      <c r="CV7" s="58">
        <f t="shared" si="25"/>
        <v>41426</v>
      </c>
      <c r="CW7" s="58">
        <f t="shared" si="25"/>
        <v>41518</v>
      </c>
      <c r="CX7" s="58">
        <f t="shared" si="25"/>
        <v>41609</v>
      </c>
      <c r="CY7" s="58">
        <f t="shared" si="25"/>
        <v>41699</v>
      </c>
      <c r="CZ7" s="58">
        <f t="shared" si="25"/>
        <v>41791</v>
      </c>
      <c r="DA7" s="58">
        <f t="shared" si="25"/>
        <v>41883</v>
      </c>
      <c r="DB7" s="58">
        <f t="shared" si="25"/>
        <v>41974</v>
      </c>
      <c r="DC7" s="58">
        <f t="shared" si="25"/>
        <v>42064</v>
      </c>
      <c r="DD7" s="58">
        <f t="shared" si="25"/>
        <v>42156</v>
      </c>
      <c r="DE7" s="58">
        <f>DATE(DE3,DE4,1)</f>
        <v>42248</v>
      </c>
      <c r="DF7" s="58">
        <f t="shared" ref="DF7:EP7" si="26">DATE(DF3,DF4,1)</f>
        <v>42339</v>
      </c>
      <c r="DG7" s="58">
        <f t="shared" si="26"/>
        <v>42430</v>
      </c>
      <c r="DH7" s="58">
        <f t="shared" si="26"/>
        <v>42522</v>
      </c>
      <c r="DI7" s="58">
        <f t="shared" si="26"/>
        <v>42614</v>
      </c>
      <c r="DJ7" s="58">
        <f t="shared" si="26"/>
        <v>42705</v>
      </c>
      <c r="DK7" s="58">
        <f t="shared" si="26"/>
        <v>42795</v>
      </c>
      <c r="DL7" s="58">
        <f t="shared" si="26"/>
        <v>42887</v>
      </c>
      <c r="DM7" s="58">
        <f t="shared" si="26"/>
        <v>42979</v>
      </c>
      <c r="DN7" s="58">
        <f t="shared" si="26"/>
        <v>43070</v>
      </c>
      <c r="DO7" s="58">
        <f t="shared" si="26"/>
        <v>43160</v>
      </c>
      <c r="DP7" s="58">
        <f t="shared" si="26"/>
        <v>43252</v>
      </c>
      <c r="DQ7" s="58">
        <f t="shared" si="26"/>
        <v>43344</v>
      </c>
      <c r="DR7" s="58">
        <f t="shared" si="26"/>
        <v>43435</v>
      </c>
      <c r="DS7" s="58">
        <f t="shared" si="26"/>
        <v>43525</v>
      </c>
      <c r="DT7" s="58">
        <f t="shared" si="26"/>
        <v>43617</v>
      </c>
      <c r="DU7" s="58">
        <f t="shared" si="26"/>
        <v>43709</v>
      </c>
      <c r="DV7" s="58">
        <f t="shared" si="26"/>
        <v>43800</v>
      </c>
      <c r="DW7" s="58">
        <f t="shared" si="26"/>
        <v>43891</v>
      </c>
      <c r="DX7" s="58">
        <f t="shared" si="26"/>
        <v>43983</v>
      </c>
      <c r="DY7" s="58">
        <f t="shared" si="26"/>
        <v>44075</v>
      </c>
      <c r="DZ7" s="58">
        <f t="shared" si="26"/>
        <v>44166</v>
      </c>
      <c r="EA7" s="58">
        <f t="shared" si="26"/>
        <v>44256</v>
      </c>
      <c r="EB7" s="58">
        <f t="shared" si="26"/>
        <v>44348</v>
      </c>
      <c r="EC7" s="58">
        <f t="shared" si="26"/>
        <v>44440</v>
      </c>
      <c r="ED7" s="58">
        <f t="shared" si="26"/>
        <v>44531</v>
      </c>
      <c r="EE7" s="58">
        <f t="shared" si="26"/>
        <v>44621</v>
      </c>
      <c r="EF7" s="58">
        <f t="shared" si="26"/>
        <v>44713</v>
      </c>
      <c r="EG7" s="58">
        <f t="shared" si="26"/>
        <v>44805</v>
      </c>
      <c r="EH7" s="58">
        <f t="shared" si="26"/>
        <v>44896</v>
      </c>
      <c r="EI7" s="58">
        <f t="shared" si="26"/>
        <v>44986</v>
      </c>
      <c r="EJ7" s="58">
        <f t="shared" si="26"/>
        <v>45078</v>
      </c>
      <c r="EK7" s="58">
        <f t="shared" si="26"/>
        <v>45170</v>
      </c>
      <c r="EL7" s="58">
        <f t="shared" si="26"/>
        <v>45261</v>
      </c>
      <c r="EM7" s="58">
        <f t="shared" si="26"/>
        <v>45352</v>
      </c>
      <c r="EN7" s="58">
        <f t="shared" si="26"/>
        <v>45444</v>
      </c>
      <c r="EO7" s="58">
        <f t="shared" si="26"/>
        <v>45536</v>
      </c>
      <c r="EP7" s="58">
        <f t="shared" si="26"/>
        <v>45627</v>
      </c>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row>
    <row r="8" spans="1:467" ht="28.15" customHeight="1">
      <c r="F8" s="35" t="s">
        <v>138</v>
      </c>
      <c r="G8" s="33"/>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row>
    <row r="9" spans="1:467" ht="28.15" customHeight="1">
      <c r="F9" s="28" t="s">
        <v>139</v>
      </c>
      <c r="G9" s="36"/>
      <c r="H9" s="36"/>
      <c r="I9" s="36"/>
      <c r="J9" s="36"/>
      <c r="K9" s="36"/>
      <c r="L9" s="36"/>
      <c r="M9" s="36"/>
      <c r="N9" s="36"/>
    </row>
    <row r="10" spans="1:467" ht="20.100000000000001" customHeight="1">
      <c r="F10" s="37" t="s">
        <v>140</v>
      </c>
      <c r="G10" s="38">
        <v>40</v>
      </c>
      <c r="H10" s="38">
        <v>40</v>
      </c>
      <c r="I10" s="38">
        <v>40</v>
      </c>
      <c r="J10" s="38">
        <v>40</v>
      </c>
      <c r="K10" s="38">
        <v>35</v>
      </c>
      <c r="L10" s="38">
        <v>35</v>
      </c>
      <c r="M10" s="38">
        <v>35</v>
      </c>
      <c r="N10" s="38">
        <v>33</v>
      </c>
      <c r="O10" s="38">
        <v>28</v>
      </c>
      <c r="P10" s="38">
        <v>22</v>
      </c>
      <c r="Q10" s="38">
        <v>22</v>
      </c>
      <c r="R10" s="38">
        <v>22</v>
      </c>
      <c r="S10" s="38">
        <v>21</v>
      </c>
      <c r="T10" s="38">
        <v>22</v>
      </c>
      <c r="U10" s="38">
        <v>20</v>
      </c>
      <c r="V10" s="38">
        <v>21</v>
      </c>
      <c r="W10" s="38">
        <v>33.150871000000002</v>
      </c>
      <c r="X10" s="38">
        <v>22.658562</v>
      </c>
      <c r="Y10" s="38">
        <v>25.917769</v>
      </c>
      <c r="Z10" s="38">
        <v>33.308791999999997</v>
      </c>
      <c r="AA10" s="38">
        <v>40.782091000000001</v>
      </c>
      <c r="AB10" s="38">
        <v>24.838318000000001</v>
      </c>
      <c r="AC10" s="38">
        <v>43.911907999999997</v>
      </c>
      <c r="AD10" s="38">
        <v>20.154202999999999</v>
      </c>
      <c r="AE10" s="38">
        <v>23.207436000000001</v>
      </c>
      <c r="AF10" s="38">
        <v>29.049026999999999</v>
      </c>
      <c r="AG10" s="38">
        <v>27.993282000000001</v>
      </c>
      <c r="AH10" s="38">
        <v>18.042669</v>
      </c>
      <c r="AI10" s="38">
        <v>24.1895238</v>
      </c>
      <c r="AJ10" s="38">
        <v>33.978111499999997</v>
      </c>
      <c r="AK10" s="38">
        <v>34.5360102</v>
      </c>
      <c r="AL10" s="38">
        <v>35.591650899999998</v>
      </c>
      <c r="AM10" s="38">
        <v>28.489816600000001</v>
      </c>
      <c r="AN10" s="38">
        <v>21.194298199999999</v>
      </c>
      <c r="AO10" s="38">
        <v>24.769130499999999</v>
      </c>
      <c r="AP10" s="38">
        <v>39.420524700000001</v>
      </c>
      <c r="AQ10" s="38">
        <v>44.3634086</v>
      </c>
      <c r="AR10" s="38">
        <v>26.361475599999999</v>
      </c>
      <c r="AS10" s="38">
        <v>49.627447799999999</v>
      </c>
      <c r="AT10" s="38">
        <v>35.722578800000001</v>
      </c>
      <c r="AU10" s="38">
        <v>54.271435500000003</v>
      </c>
      <c r="AV10" s="38">
        <v>45.190142299999998</v>
      </c>
      <c r="AW10" s="38">
        <v>60.770211000000003</v>
      </c>
      <c r="AX10" s="38">
        <v>54.748150099999997</v>
      </c>
      <c r="AY10" s="38">
        <v>45.465755299999998</v>
      </c>
      <c r="AZ10" s="38">
        <v>35.474979900000001</v>
      </c>
      <c r="BA10" s="38">
        <v>28.039380300000001</v>
      </c>
      <c r="BB10" s="38">
        <v>29.7149973</v>
      </c>
      <c r="BC10" s="38">
        <v>32.821563599999998</v>
      </c>
      <c r="BD10" s="38">
        <v>45.1461197</v>
      </c>
      <c r="BE10" s="38">
        <v>41.444000000000003</v>
      </c>
      <c r="BF10" s="38">
        <v>40.841000000000001</v>
      </c>
      <c r="BG10" s="38">
        <v>37.048000000000002</v>
      </c>
      <c r="BH10" s="38">
        <v>39.898000000000003</v>
      </c>
      <c r="BI10" s="38">
        <v>36</v>
      </c>
      <c r="BJ10" s="38">
        <v>30.184000000000001</v>
      </c>
      <c r="BK10" s="38">
        <v>27.088000000000001</v>
      </c>
      <c r="BL10" s="38">
        <v>31.916</v>
      </c>
      <c r="BM10" s="38">
        <v>33.920715000000001</v>
      </c>
      <c r="BN10" s="38">
        <v>33.107959000000001</v>
      </c>
      <c r="BO10" s="38">
        <v>24.759394</v>
      </c>
      <c r="BP10" s="38">
        <v>26.442887966178201</v>
      </c>
      <c r="BQ10" s="38">
        <v>20.760232532581199</v>
      </c>
      <c r="BR10" s="38">
        <v>20.768977874625101</v>
      </c>
      <c r="BS10" s="38">
        <v>24.3192997358322</v>
      </c>
      <c r="BT10" s="38">
        <v>24.240960516727601</v>
      </c>
      <c r="BU10" s="38">
        <v>22.156327268430498</v>
      </c>
      <c r="BV10" s="38">
        <v>26.569864399918998</v>
      </c>
      <c r="BW10" s="38">
        <v>30.926632954066601</v>
      </c>
      <c r="BX10" s="38">
        <v>27.9648119309824</v>
      </c>
      <c r="BY10" s="38">
        <v>58.510630999999997</v>
      </c>
      <c r="BZ10" s="38">
        <v>53.036323000000003</v>
      </c>
      <c r="CA10" s="38">
        <v>57.474947</v>
      </c>
      <c r="CB10" s="38">
        <v>37.440916000000001</v>
      </c>
      <c r="CC10" s="38">
        <v>73.914648</v>
      </c>
      <c r="CD10" s="38">
        <v>58.409114000000002</v>
      </c>
      <c r="CE10" s="38">
        <v>32.786954999999999</v>
      </c>
      <c r="CF10" s="38">
        <v>27.326899000000001</v>
      </c>
      <c r="CG10" s="38">
        <v>29.766137000000001</v>
      </c>
      <c r="CH10" s="38">
        <v>44.791545999999997</v>
      </c>
      <c r="CI10" s="38">
        <v>44.258091</v>
      </c>
      <c r="CJ10" s="38">
        <v>59.548219000000003</v>
      </c>
      <c r="CK10" s="38">
        <v>57.233316000000002</v>
      </c>
      <c r="CL10" s="38">
        <v>43.500436999999998</v>
      </c>
      <c r="CM10" s="38">
        <v>58.856889000000002</v>
      </c>
      <c r="CN10" s="38">
        <v>69.535922999999997</v>
      </c>
      <c r="CO10" s="38">
        <v>73.663554000000005</v>
      </c>
      <c r="CP10" s="38">
        <v>83.455973999999998</v>
      </c>
      <c r="CQ10" s="38">
        <v>63.185189999999999</v>
      </c>
      <c r="CR10" s="38">
        <v>76.114581000000001</v>
      </c>
      <c r="CS10" s="38">
        <v>78.711265999999995</v>
      </c>
      <c r="CT10" s="38">
        <v>73.109997000000007</v>
      </c>
      <c r="CU10" s="38">
        <v>86.983746999999994</v>
      </c>
      <c r="CV10" s="38">
        <v>142.958585</v>
      </c>
      <c r="CW10" s="38">
        <v>155.68536900000001</v>
      </c>
      <c r="CX10" s="38">
        <v>154.946451</v>
      </c>
      <c r="CY10" s="38">
        <v>91.520574999999994</v>
      </c>
      <c r="CZ10" s="38">
        <v>144.27368200000001</v>
      </c>
      <c r="DA10" s="38">
        <v>190.808065</v>
      </c>
      <c r="DB10" s="38">
        <v>239.61693199999999</v>
      </c>
      <c r="DC10" s="38">
        <v>238.55147299999999</v>
      </c>
      <c r="DD10" s="38">
        <v>264.99933700000003</v>
      </c>
      <c r="DE10" s="38">
        <v>274.194909</v>
      </c>
      <c r="DF10" s="38">
        <v>258.47640799999999</v>
      </c>
      <c r="DG10" s="38">
        <v>223.91136700000001</v>
      </c>
      <c r="DH10" s="38">
        <v>235.28263799999999</v>
      </c>
      <c r="DI10" s="38">
        <v>265.87132100000002</v>
      </c>
      <c r="DJ10" s="38">
        <v>258.00591900000001</v>
      </c>
      <c r="DK10" s="38">
        <v>234.01325499999999</v>
      </c>
      <c r="DL10" s="38">
        <v>284.16277400000001</v>
      </c>
      <c r="DM10" s="38">
        <v>275.57961299999999</v>
      </c>
      <c r="DN10" s="53">
        <v>305.19851899999998</v>
      </c>
      <c r="DO10" s="53">
        <v>280.12093199999998</v>
      </c>
      <c r="DP10" s="53">
        <v>329.21696300000002</v>
      </c>
      <c r="DQ10" s="53">
        <v>368.94777099999999</v>
      </c>
      <c r="DR10" s="53">
        <v>330.09328099999999</v>
      </c>
      <c r="DS10" s="53">
        <v>314.05554799999999</v>
      </c>
      <c r="DT10" s="53">
        <v>387.73561000000001</v>
      </c>
      <c r="DU10" s="53">
        <v>457.778479</v>
      </c>
      <c r="DV10" s="53">
        <v>417.06093499999997</v>
      </c>
      <c r="DW10" s="53">
        <v>319.293295</v>
      </c>
      <c r="DX10" s="53">
        <v>453.97180300000002</v>
      </c>
      <c r="DY10" s="53">
        <v>413.81013999999999</v>
      </c>
      <c r="DZ10" s="53">
        <v>303.30064800000002</v>
      </c>
      <c r="EA10" s="53">
        <v>307.58630299999999</v>
      </c>
      <c r="EB10" s="53">
        <v>314.39732600000002</v>
      </c>
      <c r="EC10" s="53">
        <v>344.44628</v>
      </c>
      <c r="ED10" s="53">
        <v>300.00597599999998</v>
      </c>
      <c r="EE10" s="53">
        <v>261.08767499999999</v>
      </c>
      <c r="EF10" s="53">
        <v>271.08324299999998</v>
      </c>
      <c r="EG10" s="53">
        <v>274.21188100000001</v>
      </c>
      <c r="EH10" s="53">
        <v>326.75065799999999</v>
      </c>
      <c r="EI10" s="53">
        <v>284.743764</v>
      </c>
      <c r="EJ10" s="53">
        <v>397.93206900000001</v>
      </c>
      <c r="EK10" s="53">
        <v>456.71903400000002</v>
      </c>
      <c r="EL10" s="53">
        <v>540.464606</v>
      </c>
      <c r="EM10" s="53">
        <v>415.808558</v>
      </c>
      <c r="EN10" s="53">
        <v>626.36904900000002</v>
      </c>
      <c r="EO10" s="53">
        <v>715.93461000000002</v>
      </c>
      <c r="EP10" s="53">
        <v>737.947228</v>
      </c>
      <c r="EQ10" s="53"/>
      <c r="ER10" s="53"/>
      <c r="ES10" s="53"/>
      <c r="ET10" s="53"/>
      <c r="EU10" s="53"/>
      <c r="EV10" s="53"/>
      <c r="EW10" s="53"/>
      <c r="EX10" s="53"/>
      <c r="EY10" s="53"/>
      <c r="EZ10" s="53"/>
      <c r="FA10" s="53"/>
      <c r="FB10" s="53"/>
      <c r="FC10" s="53"/>
      <c r="FD10" s="53"/>
      <c r="FE10" s="53"/>
      <c r="FF10" s="53"/>
      <c r="FG10" s="53"/>
      <c r="FH10" s="53"/>
      <c r="FI10" s="53"/>
      <c r="FJ10" s="53"/>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row>
    <row r="11" spans="1:467" ht="20.100000000000001" customHeight="1">
      <c r="F11" s="37" t="s">
        <v>513</v>
      </c>
      <c r="G11" s="38">
        <v>709.128649</v>
      </c>
      <c r="H11" s="38">
        <v>701.84727599999997</v>
      </c>
      <c r="I11" s="38">
        <v>768.64322800000002</v>
      </c>
      <c r="J11" s="38">
        <v>759.998828</v>
      </c>
      <c r="K11" s="38">
        <v>637.78479400000003</v>
      </c>
      <c r="L11" s="38">
        <v>658.89612599999998</v>
      </c>
      <c r="M11" s="38">
        <v>610.66240900000003</v>
      </c>
      <c r="N11" s="38">
        <v>583.02527799999996</v>
      </c>
      <c r="O11" s="38">
        <v>523.96366599999999</v>
      </c>
      <c r="P11" s="38">
        <v>567.51435300000003</v>
      </c>
      <c r="Q11" s="38">
        <v>540.74179600000002</v>
      </c>
      <c r="R11" s="38">
        <v>620.63556700000004</v>
      </c>
      <c r="S11" s="38">
        <v>557.40673900000002</v>
      </c>
      <c r="T11" s="38">
        <v>621.14942199999996</v>
      </c>
      <c r="U11" s="38">
        <v>609.66870300000005</v>
      </c>
      <c r="V11" s="38">
        <v>594.73830599999997</v>
      </c>
      <c r="W11" s="38">
        <v>514.28353600000003</v>
      </c>
      <c r="X11" s="38">
        <v>574.45872499999996</v>
      </c>
      <c r="Y11" s="38">
        <v>537.00281399999994</v>
      </c>
      <c r="Z11" s="38">
        <v>566.78306299999997</v>
      </c>
      <c r="AA11" s="38">
        <v>505.03601200000003</v>
      </c>
      <c r="AB11" s="38">
        <v>622.52607599999999</v>
      </c>
      <c r="AC11" s="38">
        <v>689.00738100000001</v>
      </c>
      <c r="AD11" s="38">
        <v>686.94867399999998</v>
      </c>
      <c r="AE11" s="38">
        <v>684.83775600000001</v>
      </c>
      <c r="AF11" s="38">
        <v>656.177729</v>
      </c>
      <c r="AG11" s="38">
        <v>620.15017399999999</v>
      </c>
      <c r="AH11" s="38">
        <v>650.92183899999998</v>
      </c>
      <c r="AI11" s="38">
        <v>642.20877900000005</v>
      </c>
      <c r="AJ11" s="38">
        <v>690.81504900000004</v>
      </c>
      <c r="AK11" s="38">
        <v>660.55388300000004</v>
      </c>
      <c r="AL11" s="38">
        <v>741.140895</v>
      </c>
      <c r="AM11" s="38">
        <v>726.28113199999996</v>
      </c>
      <c r="AN11" s="38">
        <v>759.39810899999998</v>
      </c>
      <c r="AO11" s="38">
        <v>743.34290899999996</v>
      </c>
      <c r="AP11" s="38">
        <v>825.777827</v>
      </c>
      <c r="AQ11" s="38">
        <v>663.09287600000005</v>
      </c>
      <c r="AR11" s="38">
        <v>677.611493</v>
      </c>
      <c r="AS11" s="38">
        <v>728.43256899999994</v>
      </c>
      <c r="AT11" s="38">
        <v>809.60307399999999</v>
      </c>
      <c r="AU11" s="38">
        <v>924.70507199999997</v>
      </c>
      <c r="AV11" s="38">
        <v>1008.00379</v>
      </c>
      <c r="AW11" s="38">
        <v>1085.5864899999999</v>
      </c>
      <c r="AX11" s="38">
        <v>1203.73361</v>
      </c>
      <c r="AY11" s="38">
        <v>1086.9526000000001</v>
      </c>
      <c r="AZ11" s="38">
        <v>1130.8226299999999</v>
      </c>
      <c r="BA11" s="38">
        <v>1159.59212</v>
      </c>
      <c r="BB11" s="38">
        <v>1052.8921600000001</v>
      </c>
      <c r="BC11" s="38">
        <v>927.529448</v>
      </c>
      <c r="BD11" s="38">
        <v>973.65429600000004</v>
      </c>
      <c r="BE11" s="38">
        <v>950.58814500000005</v>
      </c>
      <c r="BF11" s="38">
        <v>900.44644800000003</v>
      </c>
      <c r="BG11" s="38">
        <v>936.61841500000003</v>
      </c>
      <c r="BH11" s="38">
        <v>872.66719499999999</v>
      </c>
      <c r="BI11" s="38">
        <v>886.09536200000002</v>
      </c>
      <c r="BJ11" s="38">
        <v>959.63290700000005</v>
      </c>
      <c r="BK11" s="38">
        <v>886.84043799999995</v>
      </c>
      <c r="BL11" s="38">
        <v>1048.4613300000001</v>
      </c>
      <c r="BM11" s="38">
        <v>1055.9963</v>
      </c>
      <c r="BN11" s="38">
        <v>1118.6098999999999</v>
      </c>
      <c r="BO11" s="38">
        <v>1013.1981500000001</v>
      </c>
      <c r="BP11" s="38">
        <v>1195.54928</v>
      </c>
      <c r="BQ11" s="38">
        <v>1135.06969</v>
      </c>
      <c r="BR11" s="38">
        <v>1303.60122</v>
      </c>
      <c r="BS11" s="38">
        <v>1329.17614</v>
      </c>
      <c r="BT11" s="38">
        <v>1493.73379</v>
      </c>
      <c r="BU11" s="38">
        <v>1549.50693</v>
      </c>
      <c r="BV11" s="38">
        <v>1709.8836100000001</v>
      </c>
      <c r="BW11" s="38">
        <v>1484.0392899999999</v>
      </c>
      <c r="BX11" s="38">
        <v>1499.1043500000001</v>
      </c>
      <c r="BY11" s="38">
        <v>1530.4704099999999</v>
      </c>
      <c r="BZ11" s="38">
        <v>1461.42966</v>
      </c>
      <c r="CA11" s="38">
        <v>1345.75998</v>
      </c>
      <c r="CB11" s="38">
        <v>1471.3593699999999</v>
      </c>
      <c r="CC11" s="38">
        <v>1551.98191</v>
      </c>
      <c r="CD11" s="38">
        <v>2012.94011</v>
      </c>
      <c r="CE11" s="38">
        <v>1348.5097330000001</v>
      </c>
      <c r="CF11" s="38">
        <v>1101.943923</v>
      </c>
      <c r="CG11" s="38">
        <v>1102.7279860000001</v>
      </c>
      <c r="CH11" s="38">
        <v>1204.312862</v>
      </c>
      <c r="CI11" s="38">
        <v>1242.287844</v>
      </c>
      <c r="CJ11" s="38">
        <v>1419.733815</v>
      </c>
      <c r="CK11" s="38">
        <v>1295.599647</v>
      </c>
      <c r="CL11" s="38">
        <v>1274.8271549999999</v>
      </c>
      <c r="CM11" s="38">
        <v>1250.6586</v>
      </c>
      <c r="CN11" s="38">
        <v>1396.621852</v>
      </c>
      <c r="CO11" s="38">
        <v>1366.124624</v>
      </c>
      <c r="CP11" s="38">
        <v>1305.7665400000001</v>
      </c>
      <c r="CQ11" s="38">
        <v>1243.125849</v>
      </c>
      <c r="CR11" s="38">
        <v>1230.543872</v>
      </c>
      <c r="CS11" s="38">
        <v>1254.149903</v>
      </c>
      <c r="CT11" s="38">
        <v>1423.8410819999999</v>
      </c>
      <c r="CU11" s="38">
        <v>1287.6856620000001</v>
      </c>
      <c r="CV11" s="38">
        <v>1376.030454</v>
      </c>
      <c r="CW11" s="38">
        <v>1376.8403089999999</v>
      </c>
      <c r="CX11" s="38">
        <v>1480.0423089999999</v>
      </c>
      <c r="CY11" s="38">
        <v>1503.474275</v>
      </c>
      <c r="CZ11" s="38">
        <v>1350.8615910000001</v>
      </c>
      <c r="DA11" s="38">
        <v>1338.390574</v>
      </c>
      <c r="DB11" s="38">
        <v>1665.0467040000001</v>
      </c>
      <c r="DC11" s="38">
        <v>1599.0203120000001</v>
      </c>
      <c r="DD11" s="38">
        <v>1750.157852</v>
      </c>
      <c r="DE11" s="38">
        <v>1690.789419</v>
      </c>
      <c r="DF11" s="38">
        <v>1598.398901</v>
      </c>
      <c r="DG11" s="38">
        <v>1294.0075400000001</v>
      </c>
      <c r="DH11" s="38">
        <v>1412.284122</v>
      </c>
      <c r="DI11" s="38">
        <v>1404.6340970000001</v>
      </c>
      <c r="DJ11" s="38">
        <v>1553.304206</v>
      </c>
      <c r="DK11" s="38">
        <v>1867.3977609999999</v>
      </c>
      <c r="DL11" s="38">
        <v>1829.939807</v>
      </c>
      <c r="DM11" s="38">
        <v>1618.1068419999999</v>
      </c>
      <c r="DN11" s="53">
        <v>2212.340475</v>
      </c>
      <c r="DO11" s="53">
        <v>2142.5085429999999</v>
      </c>
      <c r="DP11" s="53">
        <v>2563.9797789999998</v>
      </c>
      <c r="DQ11" s="53">
        <v>2648.0341600000002</v>
      </c>
      <c r="DR11" s="53">
        <v>3002.78521</v>
      </c>
      <c r="DS11" s="53">
        <v>2357.5907619999998</v>
      </c>
      <c r="DT11" s="53">
        <v>2236.1410729999998</v>
      </c>
      <c r="DU11" s="53">
        <v>2008.533876</v>
      </c>
      <c r="DV11" s="53">
        <v>1885.8441130000001</v>
      </c>
      <c r="DW11" s="53">
        <v>1827.986842</v>
      </c>
      <c r="DX11" s="53">
        <v>1708.9754290000001</v>
      </c>
      <c r="DY11" s="53">
        <v>1665.4360180000001</v>
      </c>
      <c r="DZ11" s="53">
        <v>1772.817532</v>
      </c>
      <c r="EA11" s="53">
        <v>1684.359473</v>
      </c>
      <c r="EB11" s="53">
        <v>1825.7376850000001</v>
      </c>
      <c r="EC11" s="53">
        <v>1824.361619</v>
      </c>
      <c r="ED11" s="53">
        <v>2434.2593820000002</v>
      </c>
      <c r="EE11" s="53">
        <v>2166.0322679999999</v>
      </c>
      <c r="EF11" s="53">
        <v>2552.4211310000001</v>
      </c>
      <c r="EG11" s="53">
        <v>2087.6819129999999</v>
      </c>
      <c r="EH11" s="53">
        <v>2125.9251629999999</v>
      </c>
      <c r="EI11" s="53">
        <v>1897.147905</v>
      </c>
      <c r="EJ11" s="53">
        <v>2196.8990130000002</v>
      </c>
      <c r="EK11" s="53">
        <v>2069.2817329999998</v>
      </c>
      <c r="EL11" s="53">
        <v>2142.9980770000002</v>
      </c>
      <c r="EM11" s="53">
        <v>2136.9222580000001</v>
      </c>
      <c r="EN11" s="53">
        <v>2137.0838800000001</v>
      </c>
      <c r="EO11" s="53">
        <v>2433.9832040000001</v>
      </c>
      <c r="EP11" s="53">
        <v>3843.7263670000002</v>
      </c>
      <c r="EQ11" s="53"/>
      <c r="ER11" s="53"/>
      <c r="ES11" s="53"/>
      <c r="ET11" s="53"/>
      <c r="EU11" s="53"/>
      <c r="EV11" s="53"/>
      <c r="EW11" s="53"/>
      <c r="EX11" s="53"/>
      <c r="EY11" s="53"/>
      <c r="EZ11" s="53"/>
      <c r="FA11" s="53"/>
      <c r="FB11" s="53"/>
      <c r="FC11" s="53"/>
      <c r="FD11" s="53"/>
      <c r="FE11" s="53"/>
      <c r="FF11" s="53"/>
      <c r="FG11" s="53"/>
      <c r="FH11" s="53"/>
      <c r="FI11" s="53"/>
      <c r="FJ11" s="53"/>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row>
    <row r="12" spans="1:467" ht="20.100000000000001" customHeight="1">
      <c r="F12" s="37" t="s">
        <v>143</v>
      </c>
      <c r="G12" s="38">
        <v>495.01361000000003</v>
      </c>
      <c r="H12" s="38">
        <v>513.451098</v>
      </c>
      <c r="I12" s="38">
        <v>466.01405999999997</v>
      </c>
      <c r="J12" s="38">
        <v>515.98650599999996</v>
      </c>
      <c r="K12" s="38">
        <v>475.69298700000002</v>
      </c>
      <c r="L12" s="38">
        <v>470.12834500000002</v>
      </c>
      <c r="M12" s="38">
        <v>409.68352399999998</v>
      </c>
      <c r="N12" s="38">
        <v>415.29058700000002</v>
      </c>
      <c r="O12" s="38">
        <v>347.08810899999997</v>
      </c>
      <c r="P12" s="38">
        <v>399.866872</v>
      </c>
      <c r="Q12" s="38">
        <v>453.82966699999997</v>
      </c>
      <c r="R12" s="38">
        <v>416.807547</v>
      </c>
      <c r="S12" s="38">
        <v>404.27193699999998</v>
      </c>
      <c r="T12" s="38">
        <v>450.24808400000001</v>
      </c>
      <c r="U12" s="38">
        <v>468.79629999999997</v>
      </c>
      <c r="V12" s="38">
        <v>498.22903300000002</v>
      </c>
      <c r="W12" s="38">
        <v>421.91923100000002</v>
      </c>
      <c r="X12" s="38">
        <v>433.760896</v>
      </c>
      <c r="Y12" s="38">
        <v>445.008081</v>
      </c>
      <c r="Z12" s="38">
        <v>503.470303</v>
      </c>
      <c r="AA12" s="38">
        <v>633.39812600000005</v>
      </c>
      <c r="AB12" s="38">
        <v>590.95127200000002</v>
      </c>
      <c r="AC12" s="38">
        <v>630.42406400000004</v>
      </c>
      <c r="AD12" s="38">
        <v>575.910529</v>
      </c>
      <c r="AE12" s="38">
        <v>591.60323400000004</v>
      </c>
      <c r="AF12" s="38">
        <v>581.07975499999998</v>
      </c>
      <c r="AG12" s="38">
        <v>540.90930200000003</v>
      </c>
      <c r="AH12" s="38">
        <v>426.660257</v>
      </c>
      <c r="AI12" s="38">
        <v>553.26029100000005</v>
      </c>
      <c r="AJ12" s="38">
        <v>567.31141600000001</v>
      </c>
      <c r="AK12" s="38">
        <v>665.99018899999999</v>
      </c>
      <c r="AL12" s="38">
        <v>740.70374900000002</v>
      </c>
      <c r="AM12" s="38">
        <v>698.79344800000001</v>
      </c>
      <c r="AN12" s="38">
        <v>722.76182800000004</v>
      </c>
      <c r="AO12" s="38">
        <v>773.74090699999999</v>
      </c>
      <c r="AP12" s="38">
        <v>733.537105</v>
      </c>
      <c r="AQ12" s="38">
        <v>683.39293699999996</v>
      </c>
      <c r="AR12" s="38">
        <v>649.81128999999999</v>
      </c>
      <c r="AS12" s="38">
        <v>755.95464400000003</v>
      </c>
      <c r="AT12" s="38">
        <v>829.55576099999996</v>
      </c>
      <c r="AU12" s="38">
        <v>887.00595899999996</v>
      </c>
      <c r="AV12" s="38">
        <v>829.368697</v>
      </c>
      <c r="AW12" s="38">
        <v>924.54707699999994</v>
      </c>
      <c r="AX12" s="38">
        <v>1143.7977900000001</v>
      </c>
      <c r="AY12" s="38">
        <v>1069.10977</v>
      </c>
      <c r="AZ12" s="38">
        <v>1091.6152500000001</v>
      </c>
      <c r="BA12" s="38">
        <v>1093.5391999999999</v>
      </c>
      <c r="BB12" s="38">
        <v>978.50196300000005</v>
      </c>
      <c r="BC12" s="38">
        <v>980.88341100000002</v>
      </c>
      <c r="BD12" s="38">
        <v>912.06012599999997</v>
      </c>
      <c r="BE12" s="38">
        <v>991.53619700000002</v>
      </c>
      <c r="BF12" s="38">
        <v>960.12883699999998</v>
      </c>
      <c r="BG12" s="38">
        <v>921.60439199999996</v>
      </c>
      <c r="BH12" s="38">
        <v>822.60926800000004</v>
      </c>
      <c r="BI12" s="38">
        <v>861.42751199999998</v>
      </c>
      <c r="BJ12" s="38">
        <v>820.19058700000005</v>
      </c>
      <c r="BK12" s="38">
        <v>840.28552999999999</v>
      </c>
      <c r="BL12" s="38">
        <v>918.98084800000004</v>
      </c>
      <c r="BM12" s="38">
        <v>958.35577699999999</v>
      </c>
      <c r="BN12" s="38">
        <v>908.37457199999994</v>
      </c>
      <c r="BO12" s="38">
        <v>841.85859800000003</v>
      </c>
      <c r="BP12" s="38">
        <v>1017.08352</v>
      </c>
      <c r="BQ12" s="38">
        <v>1003.31544</v>
      </c>
      <c r="BR12" s="38">
        <v>1161.97992</v>
      </c>
      <c r="BS12" s="38">
        <v>1225.7274299999999</v>
      </c>
      <c r="BT12" s="38">
        <v>1397.32097</v>
      </c>
      <c r="BU12" s="38">
        <v>1457.02728</v>
      </c>
      <c r="BV12" s="38">
        <v>1383.8416299999999</v>
      </c>
      <c r="BW12" s="38">
        <v>1449.1132</v>
      </c>
      <c r="BX12" s="38">
        <v>1360.1556</v>
      </c>
      <c r="BY12" s="38">
        <v>1389.9138399999999</v>
      </c>
      <c r="BZ12" s="38">
        <v>1166.2080000000001</v>
      </c>
      <c r="CA12" s="38">
        <v>1209.3660500000001</v>
      </c>
      <c r="CB12" s="38">
        <v>1201.9075499999999</v>
      </c>
      <c r="CC12" s="38">
        <v>1439.04249</v>
      </c>
      <c r="CD12" s="38">
        <v>1393.37753</v>
      </c>
      <c r="CE12" s="38">
        <v>1004.183134</v>
      </c>
      <c r="CF12" s="38">
        <v>887.81082300000003</v>
      </c>
      <c r="CG12" s="38">
        <v>843.38154699999996</v>
      </c>
      <c r="CH12" s="38">
        <v>936.45475999999996</v>
      </c>
      <c r="CI12" s="38">
        <v>936.576368</v>
      </c>
      <c r="CJ12" s="38">
        <v>1121.143421</v>
      </c>
      <c r="CK12" s="38">
        <v>1059.459664</v>
      </c>
      <c r="CL12" s="38">
        <v>1045.5646200000001</v>
      </c>
      <c r="CM12" s="38">
        <v>1075.5121220000001</v>
      </c>
      <c r="CN12" s="38">
        <v>997.627926</v>
      </c>
      <c r="CO12" s="38">
        <v>1043.293666</v>
      </c>
      <c r="CP12" s="38">
        <v>982.86001599999997</v>
      </c>
      <c r="CQ12" s="38">
        <v>908.40058099999999</v>
      </c>
      <c r="CR12" s="38">
        <v>862.28640099999996</v>
      </c>
      <c r="CS12" s="38">
        <v>792.02755100000002</v>
      </c>
      <c r="CT12" s="38">
        <v>897.32155499999999</v>
      </c>
      <c r="CU12" s="38">
        <v>777.10094300000003</v>
      </c>
      <c r="CV12" s="38">
        <v>809.97149999999999</v>
      </c>
      <c r="CW12" s="38">
        <v>904.78741000000002</v>
      </c>
      <c r="CX12" s="38">
        <v>836.35117300000002</v>
      </c>
      <c r="CY12" s="38">
        <v>784.21101399999998</v>
      </c>
      <c r="CZ12" s="38">
        <v>953.58559600000001</v>
      </c>
      <c r="DA12" s="38">
        <v>798.05035599999997</v>
      </c>
      <c r="DB12" s="38">
        <v>1006.744966</v>
      </c>
      <c r="DC12" s="38">
        <v>993.21936300000004</v>
      </c>
      <c r="DD12" s="38">
        <v>1024.980006</v>
      </c>
      <c r="DE12" s="38">
        <v>868.30971799999998</v>
      </c>
      <c r="DF12" s="38">
        <v>854.23291900000004</v>
      </c>
      <c r="DG12" s="38">
        <v>775.237574</v>
      </c>
      <c r="DH12" s="38">
        <v>743.28371200000004</v>
      </c>
      <c r="DI12" s="38">
        <v>803.01750900000002</v>
      </c>
      <c r="DJ12" s="38">
        <v>866.24834899999996</v>
      </c>
      <c r="DK12" s="38">
        <v>660.29895699999997</v>
      </c>
      <c r="DL12" s="38">
        <v>837.32818899999995</v>
      </c>
      <c r="DM12" s="38">
        <v>915.19323099999997</v>
      </c>
      <c r="DN12" s="53">
        <v>962.11167399999999</v>
      </c>
      <c r="DO12" s="53">
        <v>974.55966699999999</v>
      </c>
      <c r="DP12" s="53">
        <v>1161.36545</v>
      </c>
      <c r="DQ12" s="53">
        <v>1031.4771330000001</v>
      </c>
      <c r="DR12" s="53">
        <v>1109.1844490000001</v>
      </c>
      <c r="DS12" s="53">
        <v>953.76220699999999</v>
      </c>
      <c r="DT12" s="53">
        <v>1071.1817719999999</v>
      </c>
      <c r="DU12" s="53">
        <v>935.38541699999996</v>
      </c>
      <c r="DV12" s="53">
        <v>939.58344</v>
      </c>
      <c r="DW12" s="53">
        <v>885.69236799999999</v>
      </c>
      <c r="DX12" s="53">
        <v>931.29058199999997</v>
      </c>
      <c r="DY12" s="53">
        <v>754.68528000000003</v>
      </c>
      <c r="DZ12" s="53">
        <v>1009.064135</v>
      </c>
      <c r="EA12" s="53">
        <v>892.26723500000003</v>
      </c>
      <c r="EB12" s="53">
        <v>1106.919506</v>
      </c>
      <c r="EC12" s="53">
        <v>1383.008718</v>
      </c>
      <c r="ED12" s="53">
        <v>1300.486887</v>
      </c>
      <c r="EE12" s="53">
        <v>1424.9373089999999</v>
      </c>
      <c r="EF12" s="53">
        <v>1601.0721390000001</v>
      </c>
      <c r="EG12" s="53">
        <v>1297.5768350000001</v>
      </c>
      <c r="EH12" s="53">
        <v>1332.304601</v>
      </c>
      <c r="EI12" s="53">
        <v>1389.9220720000001</v>
      </c>
      <c r="EJ12" s="53">
        <v>1261.6370649999999</v>
      </c>
      <c r="EK12" s="53">
        <v>1180.2135929999999</v>
      </c>
      <c r="EL12" s="53">
        <v>1297.400343</v>
      </c>
      <c r="EM12" s="53">
        <v>1323.1153509999999</v>
      </c>
      <c r="EN12" s="53">
        <v>1291.013052</v>
      </c>
      <c r="EO12" s="53">
        <v>1333.6851899999999</v>
      </c>
      <c r="EP12" s="53">
        <v>1649.6584439999999</v>
      </c>
      <c r="EQ12" s="53"/>
      <c r="ER12" s="53"/>
      <c r="ES12" s="53"/>
      <c r="ET12" s="53"/>
      <c r="EU12" s="53"/>
      <c r="EV12" s="53"/>
      <c r="EW12" s="53"/>
      <c r="EX12" s="53"/>
      <c r="EY12" s="53"/>
      <c r="EZ12" s="53"/>
      <c r="FA12" s="53"/>
      <c r="FB12" s="53"/>
      <c r="FC12" s="53"/>
      <c r="FD12" s="53"/>
      <c r="FE12" s="53"/>
      <c r="FF12" s="53"/>
      <c r="FG12" s="53"/>
      <c r="FH12" s="53"/>
      <c r="FI12" s="53"/>
      <c r="FJ12" s="53"/>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row>
    <row r="13" spans="1:467" ht="28.15" customHeight="1">
      <c r="F13" s="28" t="s">
        <v>146</v>
      </c>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53"/>
      <c r="DO13" s="53"/>
      <c r="DP13" s="53"/>
      <c r="DQ13" s="53"/>
      <c r="DR13" s="53"/>
      <c r="DS13" s="53"/>
      <c r="DT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row>
    <row r="14" spans="1:467" ht="20.100000000000001" customHeight="1">
      <c r="F14" s="37" t="s">
        <v>514</v>
      </c>
      <c r="G14" s="38">
        <v>70.025015999999994</v>
      </c>
      <c r="H14" s="38">
        <v>53.904774000000003</v>
      </c>
      <c r="I14" s="38">
        <v>70.246363000000002</v>
      </c>
      <c r="J14" s="38">
        <v>48.282943000000003</v>
      </c>
      <c r="K14" s="38">
        <v>32.718867000000003</v>
      </c>
      <c r="L14" s="38">
        <v>54.597456000000001</v>
      </c>
      <c r="M14" s="38">
        <v>24.193750999999999</v>
      </c>
      <c r="N14" s="38">
        <v>46.709567</v>
      </c>
      <c r="O14" s="38">
        <v>40.763067999999997</v>
      </c>
      <c r="P14" s="38">
        <v>53.613791999999997</v>
      </c>
      <c r="Q14" s="38">
        <v>44.335182000000003</v>
      </c>
      <c r="R14" s="38">
        <v>76.494721999999996</v>
      </c>
      <c r="S14" s="38">
        <v>32.379686</v>
      </c>
      <c r="T14" s="38">
        <v>114.335123</v>
      </c>
      <c r="U14" s="38">
        <v>60.318793999999997</v>
      </c>
      <c r="V14" s="38">
        <v>61.908762000000003</v>
      </c>
      <c r="W14" s="38">
        <v>56.839449000000002</v>
      </c>
      <c r="X14" s="38">
        <v>80.352373999999998</v>
      </c>
      <c r="Y14" s="38">
        <v>85.196135999999996</v>
      </c>
      <c r="Z14" s="38">
        <v>78.198695999999998</v>
      </c>
      <c r="AA14" s="38">
        <v>105.31292000000001</v>
      </c>
      <c r="AB14" s="38">
        <v>108.37737799999999</v>
      </c>
      <c r="AC14" s="38">
        <v>48.599857999999998</v>
      </c>
      <c r="AD14" s="38">
        <v>118.243571</v>
      </c>
      <c r="AE14" s="38">
        <v>122.250302</v>
      </c>
      <c r="AF14" s="38">
        <v>197.049387</v>
      </c>
      <c r="AG14" s="38">
        <v>140.66747599999999</v>
      </c>
      <c r="AH14" s="38">
        <v>178.87542199999999</v>
      </c>
      <c r="AI14" s="38">
        <v>139.46005299999999</v>
      </c>
      <c r="AJ14" s="38">
        <v>196.49454700000001</v>
      </c>
      <c r="AK14" s="38">
        <v>175.04401300000001</v>
      </c>
      <c r="AL14" s="38">
        <v>232.62743499999999</v>
      </c>
      <c r="AM14" s="38">
        <v>178.73550399999999</v>
      </c>
      <c r="AN14" s="38">
        <v>235.34776400000001</v>
      </c>
      <c r="AO14" s="38">
        <v>217.98780199999999</v>
      </c>
      <c r="AP14" s="38">
        <v>321.91472700000003</v>
      </c>
      <c r="AQ14" s="38">
        <v>233.76764299999999</v>
      </c>
      <c r="AR14" s="38">
        <v>194.66566499999999</v>
      </c>
      <c r="AS14" s="38">
        <v>175.582877</v>
      </c>
      <c r="AT14" s="38">
        <v>198.1696</v>
      </c>
      <c r="AU14" s="38">
        <v>140.50461200000001</v>
      </c>
      <c r="AV14" s="38">
        <v>261.66575399999999</v>
      </c>
      <c r="AW14" s="38">
        <v>228.53987100000001</v>
      </c>
      <c r="AX14" s="38">
        <v>272.47418800000003</v>
      </c>
      <c r="AY14" s="38">
        <v>238.15318300000001</v>
      </c>
      <c r="AZ14" s="38">
        <v>297.77673099999998</v>
      </c>
      <c r="BA14" s="38">
        <v>257.14511800000002</v>
      </c>
      <c r="BB14" s="38">
        <v>257.57826399999999</v>
      </c>
      <c r="BC14" s="38">
        <v>246.91383999999999</v>
      </c>
      <c r="BD14" s="38">
        <v>266.32698900000003</v>
      </c>
      <c r="BE14" s="38">
        <v>227.57753700000001</v>
      </c>
      <c r="BF14" s="38">
        <v>235.354345</v>
      </c>
      <c r="BG14" s="38">
        <v>285.54700700000001</v>
      </c>
      <c r="BH14" s="38">
        <v>299.79506199999997</v>
      </c>
      <c r="BI14" s="38">
        <v>287.85435999999999</v>
      </c>
      <c r="BJ14" s="38">
        <v>304.63473599999998</v>
      </c>
      <c r="BK14" s="38">
        <v>266.08089699999999</v>
      </c>
      <c r="BL14" s="38">
        <v>383.60938199999998</v>
      </c>
      <c r="BM14" s="38">
        <v>350.90862199999998</v>
      </c>
      <c r="BN14" s="38">
        <v>386.83407</v>
      </c>
      <c r="BO14" s="38">
        <v>419.01198799999997</v>
      </c>
      <c r="BP14" s="38">
        <v>592.86156600000004</v>
      </c>
      <c r="BQ14" s="38">
        <v>575.23935900000004</v>
      </c>
      <c r="BR14" s="38">
        <v>969.04986099999996</v>
      </c>
      <c r="BS14" s="38">
        <v>900.36128900000006</v>
      </c>
      <c r="BT14" s="38">
        <v>1047.76503</v>
      </c>
      <c r="BU14" s="38">
        <v>1091.44064</v>
      </c>
      <c r="BV14" s="38">
        <v>1056.1661300000001</v>
      </c>
      <c r="BW14" s="38">
        <v>846.06400399999995</v>
      </c>
      <c r="BX14" s="38">
        <v>920.77622199999996</v>
      </c>
      <c r="BY14" s="38">
        <v>1136.11718</v>
      </c>
      <c r="BZ14" s="38">
        <v>940.29277200000001</v>
      </c>
      <c r="CA14" s="38">
        <v>1129.01188</v>
      </c>
      <c r="CB14" s="38">
        <v>945.84444699999995</v>
      </c>
      <c r="CC14" s="38">
        <v>926.35258299999998</v>
      </c>
      <c r="CD14" s="38">
        <v>1017.9006900000001</v>
      </c>
      <c r="CE14" s="38">
        <v>660.18421999999998</v>
      </c>
      <c r="CF14" s="38">
        <v>1013.309316</v>
      </c>
      <c r="CG14" s="38">
        <v>967.14016900000001</v>
      </c>
      <c r="CH14" s="38">
        <v>1149.7133369999999</v>
      </c>
      <c r="CI14" s="38">
        <v>1092.270319</v>
      </c>
      <c r="CJ14" s="38">
        <v>1317.001665</v>
      </c>
      <c r="CK14" s="38">
        <v>1195.194313</v>
      </c>
      <c r="CL14" s="38">
        <v>1428.637935</v>
      </c>
      <c r="CM14" s="38">
        <v>1175.8708349999999</v>
      </c>
      <c r="CN14" s="38">
        <v>1330.0378720000001</v>
      </c>
      <c r="CO14" s="38">
        <v>1479.6654739999999</v>
      </c>
      <c r="CP14" s="38">
        <v>1450.2818890000001</v>
      </c>
      <c r="CQ14" s="38">
        <v>1079.6006010000001</v>
      </c>
      <c r="CR14" s="38">
        <v>1376.3276579999999</v>
      </c>
      <c r="CS14" s="38">
        <v>1239.132028</v>
      </c>
      <c r="CT14" s="38">
        <v>1560.028787</v>
      </c>
      <c r="CU14" s="38">
        <v>1164.562203</v>
      </c>
      <c r="CV14" s="38">
        <v>1373.0757080000001</v>
      </c>
      <c r="CW14" s="38">
        <v>1311.033441</v>
      </c>
      <c r="CX14" s="38">
        <v>1342.2854970000001</v>
      </c>
      <c r="CY14" s="38">
        <v>1293.093349</v>
      </c>
      <c r="CZ14" s="38">
        <v>1272.979673</v>
      </c>
      <c r="DA14" s="38">
        <v>1254.757429</v>
      </c>
      <c r="DB14" s="38">
        <v>1538.6572759999999</v>
      </c>
      <c r="DC14" s="38">
        <v>1135.3510819999999</v>
      </c>
      <c r="DD14" s="38">
        <v>1313.578714</v>
      </c>
      <c r="DE14" s="38">
        <v>1216.869821</v>
      </c>
      <c r="DF14" s="38">
        <v>1147.4183849999999</v>
      </c>
      <c r="DG14" s="38">
        <v>1107.0621229999999</v>
      </c>
      <c r="DH14" s="38">
        <v>1192.6641030000001</v>
      </c>
      <c r="DI14" s="38">
        <v>1097.806617</v>
      </c>
      <c r="DJ14" s="38">
        <v>1315.789996</v>
      </c>
      <c r="DK14" s="38">
        <v>981.58621100000005</v>
      </c>
      <c r="DL14" s="38">
        <v>1181.705406</v>
      </c>
      <c r="DM14" s="38">
        <v>1103.100445</v>
      </c>
      <c r="DN14" s="53">
        <v>1522.5775289999999</v>
      </c>
      <c r="DO14" s="53">
        <v>1396.726784</v>
      </c>
      <c r="DP14" s="53">
        <v>1674.35673</v>
      </c>
      <c r="DQ14" s="53">
        <v>1310.080418</v>
      </c>
      <c r="DR14" s="53">
        <v>1738.02169</v>
      </c>
      <c r="DS14" s="53">
        <v>1452.972158</v>
      </c>
      <c r="DT14" s="53">
        <v>1475.155755</v>
      </c>
      <c r="DU14" s="53">
        <v>1582.6167459999999</v>
      </c>
      <c r="DV14" s="53">
        <v>1754.0066139999999</v>
      </c>
      <c r="DW14" s="53">
        <v>1555.4497719999999</v>
      </c>
      <c r="DX14" s="53">
        <v>1961.9277320000001</v>
      </c>
      <c r="DY14" s="53">
        <v>1640.201071</v>
      </c>
      <c r="DZ14" s="53">
        <v>1989.9682989999999</v>
      </c>
      <c r="EA14" s="53">
        <v>1645.095538</v>
      </c>
      <c r="EB14" s="53">
        <v>2052.9868040000001</v>
      </c>
      <c r="EC14" s="53">
        <v>1862.578878</v>
      </c>
      <c r="ED14" s="53">
        <v>2156.7756479999998</v>
      </c>
      <c r="EE14" s="53">
        <v>1603.5852359999999</v>
      </c>
      <c r="EF14" s="53">
        <v>2135.1247250000001</v>
      </c>
      <c r="EG14" s="53">
        <v>1895.2714120000001</v>
      </c>
      <c r="EH14" s="53">
        <v>1957.2858920000001</v>
      </c>
      <c r="EI14" s="53">
        <v>1413.6453509999999</v>
      </c>
      <c r="EJ14" s="53">
        <v>1978.3611519999999</v>
      </c>
      <c r="EK14" s="53">
        <v>1564.9228310000001</v>
      </c>
      <c r="EL14" s="53">
        <v>1719.649956</v>
      </c>
      <c r="EM14" s="53">
        <v>1312.9617350000001</v>
      </c>
      <c r="EN14" s="53">
        <v>1671.7965549999999</v>
      </c>
      <c r="EO14" s="53">
        <v>1945.4324690000001</v>
      </c>
      <c r="EP14" s="53">
        <v>1538.677862</v>
      </c>
      <c r="EQ14" s="53"/>
      <c r="ER14" s="53"/>
      <c r="ES14" s="53"/>
      <c r="ET14" s="53"/>
      <c r="EU14" s="53"/>
      <c r="EV14" s="53"/>
      <c r="EW14" s="53"/>
      <c r="EX14" s="53"/>
      <c r="EY14" s="53"/>
      <c r="EZ14" s="53"/>
      <c r="FA14" s="53"/>
      <c r="FB14" s="53"/>
      <c r="FC14" s="53"/>
      <c r="FD14" s="53"/>
      <c r="FE14" s="53"/>
      <c r="FF14" s="53"/>
      <c r="FG14" s="53"/>
      <c r="FH14" s="53"/>
      <c r="FI14" s="53"/>
      <c r="FJ14" s="53"/>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row>
    <row r="15" spans="1:467" ht="20.100000000000001" customHeight="1">
      <c r="F15" s="37" t="s">
        <v>148</v>
      </c>
      <c r="G15" s="38">
        <v>136.60829100000001</v>
      </c>
      <c r="H15" s="38">
        <v>125.38037</v>
      </c>
      <c r="I15" s="38">
        <v>114.747592</v>
      </c>
      <c r="J15" s="38">
        <v>145.82138599999999</v>
      </c>
      <c r="K15" s="38">
        <v>130.0847</v>
      </c>
      <c r="L15" s="38">
        <v>152.906622</v>
      </c>
      <c r="M15" s="38">
        <v>141.90595400000001</v>
      </c>
      <c r="N15" s="38">
        <v>139.469077</v>
      </c>
      <c r="O15" s="38">
        <v>126.15675899999999</v>
      </c>
      <c r="P15" s="38">
        <v>135.52901900000001</v>
      </c>
      <c r="Q15" s="38">
        <v>153.87309300000001</v>
      </c>
      <c r="R15" s="38">
        <v>138.88772700000001</v>
      </c>
      <c r="S15" s="38">
        <v>128.482947</v>
      </c>
      <c r="T15" s="38">
        <v>104.12204199999999</v>
      </c>
      <c r="U15" s="38">
        <v>100.446055</v>
      </c>
      <c r="V15" s="38">
        <v>121.306673</v>
      </c>
      <c r="W15" s="38">
        <v>113.24952399999999</v>
      </c>
      <c r="X15" s="38">
        <v>145.036618</v>
      </c>
      <c r="Y15" s="38">
        <v>158.063592</v>
      </c>
      <c r="Z15" s="38">
        <v>99.482663000000002</v>
      </c>
      <c r="AA15" s="38">
        <v>98.706715000000003</v>
      </c>
      <c r="AB15" s="38">
        <v>63.988138999999997</v>
      </c>
      <c r="AC15" s="38">
        <v>155.88562899999999</v>
      </c>
      <c r="AD15" s="38">
        <v>104.49248299999999</v>
      </c>
      <c r="AE15" s="38">
        <v>80.617413999999997</v>
      </c>
      <c r="AF15" s="38">
        <v>100.77531999999999</v>
      </c>
      <c r="AG15" s="38">
        <v>80.342239000000006</v>
      </c>
      <c r="AH15" s="38">
        <v>92.686437999999995</v>
      </c>
      <c r="AI15" s="38">
        <v>87.279666000000006</v>
      </c>
      <c r="AJ15" s="38">
        <v>91.314769999999996</v>
      </c>
      <c r="AK15" s="38">
        <v>104.48084299999999</v>
      </c>
      <c r="AL15" s="38">
        <v>71.403846999999999</v>
      </c>
      <c r="AM15" s="38">
        <v>93.549813</v>
      </c>
      <c r="AN15" s="38">
        <v>102.852063</v>
      </c>
      <c r="AO15" s="38">
        <v>82.028920999999997</v>
      </c>
      <c r="AP15" s="38">
        <v>65.410166000000004</v>
      </c>
      <c r="AQ15" s="38">
        <v>102.45071299999999</v>
      </c>
      <c r="AR15" s="38">
        <v>147.733271</v>
      </c>
      <c r="AS15" s="38">
        <v>164.710959</v>
      </c>
      <c r="AT15" s="38">
        <v>212.407872</v>
      </c>
      <c r="AU15" s="38">
        <v>217.88546299999999</v>
      </c>
      <c r="AV15" s="38">
        <v>245.373863</v>
      </c>
      <c r="AW15" s="38">
        <v>230.743292</v>
      </c>
      <c r="AX15" s="38">
        <v>333.38629700000001</v>
      </c>
      <c r="AY15" s="38">
        <v>323.06422600000002</v>
      </c>
      <c r="AZ15" s="38">
        <v>361.510426</v>
      </c>
      <c r="BA15" s="38">
        <v>296.07814100000002</v>
      </c>
      <c r="BB15" s="38">
        <v>287.175208</v>
      </c>
      <c r="BC15" s="38">
        <v>282.44126999999997</v>
      </c>
      <c r="BD15" s="38">
        <v>265.29780499999998</v>
      </c>
      <c r="BE15" s="38">
        <v>183.01996399999999</v>
      </c>
      <c r="BF15" s="38">
        <v>292.67546099999998</v>
      </c>
      <c r="BG15" s="38">
        <v>220.50348</v>
      </c>
      <c r="BH15" s="38">
        <v>260.26760999999999</v>
      </c>
      <c r="BI15" s="38">
        <v>132.875665</v>
      </c>
      <c r="BJ15" s="38">
        <v>232.18934899999999</v>
      </c>
      <c r="BK15" s="38">
        <v>245.868011</v>
      </c>
      <c r="BL15" s="38">
        <v>313.33993099999998</v>
      </c>
      <c r="BM15" s="38">
        <v>319.21407299999998</v>
      </c>
      <c r="BN15" s="38">
        <v>323.62003800000002</v>
      </c>
      <c r="BO15" s="38">
        <v>364.574792</v>
      </c>
      <c r="BP15" s="38">
        <v>324.52086300000002</v>
      </c>
      <c r="BQ15" s="38">
        <v>379.75301400000001</v>
      </c>
      <c r="BR15" s="38">
        <v>463.24191400000001</v>
      </c>
      <c r="BS15" s="38">
        <v>545.92170199999998</v>
      </c>
      <c r="BT15" s="38">
        <v>772.14605400000005</v>
      </c>
      <c r="BU15" s="38">
        <v>539.39898300000004</v>
      </c>
      <c r="BV15" s="38">
        <v>646.62862199999995</v>
      </c>
      <c r="BW15" s="38">
        <v>698.36889799999994</v>
      </c>
      <c r="BX15" s="38">
        <v>727.57124299999998</v>
      </c>
      <c r="BY15" s="38">
        <v>521.30221500000005</v>
      </c>
      <c r="BZ15" s="38">
        <v>613.71881399999995</v>
      </c>
      <c r="CA15" s="38">
        <v>631.12685499999998</v>
      </c>
      <c r="CB15" s="38">
        <v>812.88070700000003</v>
      </c>
      <c r="CC15" s="38">
        <v>693.56452899999999</v>
      </c>
      <c r="CD15" s="38">
        <v>577.22711800000002</v>
      </c>
      <c r="CE15" s="38">
        <v>430.31973599999998</v>
      </c>
      <c r="CF15" s="38">
        <v>543.64897299999996</v>
      </c>
      <c r="CG15" s="38">
        <v>556.50223700000004</v>
      </c>
      <c r="CH15" s="38">
        <v>507.84895399999999</v>
      </c>
      <c r="CI15" s="38">
        <v>337.659941</v>
      </c>
      <c r="CJ15" s="38">
        <v>577.672146</v>
      </c>
      <c r="CK15" s="38">
        <v>783.04622199999994</v>
      </c>
      <c r="CL15" s="38">
        <v>841.47751300000004</v>
      </c>
      <c r="CM15" s="38">
        <v>865.42796899999996</v>
      </c>
      <c r="CN15" s="38">
        <v>801.85242200000005</v>
      </c>
      <c r="CO15" s="38">
        <v>732.69828600000005</v>
      </c>
      <c r="CP15" s="38">
        <v>801.20300399999996</v>
      </c>
      <c r="CQ15" s="38">
        <v>771.78657899999996</v>
      </c>
      <c r="CR15" s="38">
        <v>809.68657900000005</v>
      </c>
      <c r="CS15" s="38">
        <v>655.08057199999996</v>
      </c>
      <c r="CT15" s="38">
        <v>633.55397200000004</v>
      </c>
      <c r="CU15" s="38">
        <v>692.18896199999995</v>
      </c>
      <c r="CV15" s="38">
        <v>725.96423500000003</v>
      </c>
      <c r="CW15" s="38">
        <v>766.74514199999999</v>
      </c>
      <c r="CX15" s="38">
        <v>887.05654000000004</v>
      </c>
      <c r="CY15" s="38">
        <v>948.01246100000003</v>
      </c>
      <c r="CZ15" s="38">
        <v>885.32477900000004</v>
      </c>
      <c r="DA15" s="38">
        <v>852.32847400000003</v>
      </c>
      <c r="DB15" s="38">
        <v>1003.115606</v>
      </c>
      <c r="DC15" s="38">
        <v>732.95483400000001</v>
      </c>
      <c r="DD15" s="38">
        <v>637.73175200000003</v>
      </c>
      <c r="DE15" s="38">
        <v>982.87130200000001</v>
      </c>
      <c r="DF15" s="38">
        <v>914.782059</v>
      </c>
      <c r="DG15" s="38">
        <v>757.35440500000004</v>
      </c>
      <c r="DH15" s="38">
        <v>791.35636999999997</v>
      </c>
      <c r="DI15" s="38">
        <v>656.02803100000006</v>
      </c>
      <c r="DJ15" s="38">
        <v>792.67589099999998</v>
      </c>
      <c r="DK15" s="38">
        <v>649.91378199999997</v>
      </c>
      <c r="DL15" s="38">
        <v>893.19195300000001</v>
      </c>
      <c r="DM15" s="38">
        <v>640.710195</v>
      </c>
      <c r="DN15" s="53">
        <v>658.18900499999995</v>
      </c>
      <c r="DO15" s="53">
        <v>781.86116600000003</v>
      </c>
      <c r="DP15" s="53">
        <v>673.29665699999998</v>
      </c>
      <c r="DQ15" s="53">
        <v>884.28759500000001</v>
      </c>
      <c r="DR15" s="53">
        <v>815.65176399999996</v>
      </c>
      <c r="DS15" s="53">
        <v>1049.830322</v>
      </c>
      <c r="DT15" s="53">
        <v>1043.7063780000001</v>
      </c>
      <c r="DU15" s="53">
        <v>741.26071899999999</v>
      </c>
      <c r="DV15" s="53">
        <v>1004.632731</v>
      </c>
      <c r="DW15" s="53">
        <v>791.38994500000001</v>
      </c>
      <c r="DX15" s="53">
        <v>816.92387099999996</v>
      </c>
      <c r="DY15" s="53">
        <v>949.45122900000001</v>
      </c>
      <c r="DZ15" s="53">
        <v>864.45230200000003</v>
      </c>
      <c r="EA15" s="53">
        <v>1050.963184</v>
      </c>
      <c r="EB15" s="53">
        <v>1247.110803</v>
      </c>
      <c r="EC15" s="53">
        <v>1088.8950950000001</v>
      </c>
      <c r="ED15" s="53">
        <v>924.63335800000004</v>
      </c>
      <c r="EE15" s="53">
        <v>1098.624282</v>
      </c>
      <c r="EF15" s="53">
        <v>1257.4521199999999</v>
      </c>
      <c r="EG15" s="53">
        <v>1030.1028690000001</v>
      </c>
      <c r="EH15" s="53">
        <v>1424.4128310000001</v>
      </c>
      <c r="EI15" s="53">
        <v>1204.5690709999999</v>
      </c>
      <c r="EJ15" s="53">
        <v>1358.183673</v>
      </c>
      <c r="EK15" s="53">
        <v>1187.0033020000001</v>
      </c>
      <c r="EL15" s="53">
        <v>1264.4275689999999</v>
      </c>
      <c r="EM15" s="53">
        <v>1216.101551</v>
      </c>
      <c r="EN15" s="53">
        <v>1465.3729450000001</v>
      </c>
      <c r="EO15" s="53">
        <v>1467.5577740000001</v>
      </c>
      <c r="EP15" s="53">
        <v>1207.836284</v>
      </c>
      <c r="EQ15" s="53"/>
      <c r="ER15" s="53"/>
      <c r="ES15" s="53"/>
      <c r="ET15" s="53"/>
      <c r="EU15" s="53"/>
      <c r="EV15" s="53"/>
      <c r="EW15" s="53"/>
      <c r="EX15" s="53"/>
      <c r="EY15" s="53"/>
      <c r="EZ15" s="53"/>
      <c r="FA15" s="53"/>
      <c r="FB15" s="53"/>
      <c r="FC15" s="53"/>
      <c r="FD15" s="53"/>
      <c r="FE15" s="53"/>
      <c r="FF15" s="53"/>
      <c r="FG15" s="53"/>
      <c r="FH15" s="53"/>
      <c r="FI15" s="53"/>
      <c r="FJ15" s="53"/>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row>
    <row r="16" spans="1:467" ht="28.15" customHeight="1">
      <c r="F16" s="28" t="s">
        <v>205</v>
      </c>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53"/>
      <c r="DO16" s="53"/>
      <c r="DP16" s="53"/>
      <c r="DQ16" s="53"/>
      <c r="DR16" s="53"/>
      <c r="DS16" s="53"/>
      <c r="DT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row>
    <row r="17" spans="6:467" ht="28.15" customHeight="1">
      <c r="F17" s="37" t="s">
        <v>150</v>
      </c>
      <c r="G17" s="38">
        <v>22.754294999999999</v>
      </c>
      <c r="H17" s="38">
        <v>25.925373</v>
      </c>
      <c r="I17" s="38">
        <v>20.368471</v>
      </c>
      <c r="J17" s="38">
        <v>31.436906</v>
      </c>
      <c r="K17" s="38">
        <v>40.469445999999998</v>
      </c>
      <c r="L17" s="38">
        <v>45.785027999999997</v>
      </c>
      <c r="M17" s="38">
        <v>35.229058000000002</v>
      </c>
      <c r="N17" s="38">
        <v>35.930739000000003</v>
      </c>
      <c r="O17" s="38">
        <v>86.419493000000003</v>
      </c>
      <c r="P17" s="38">
        <v>26.511728000000002</v>
      </c>
      <c r="Q17" s="38">
        <v>41.543886999999998</v>
      </c>
      <c r="R17" s="38">
        <v>20.396585000000002</v>
      </c>
      <c r="S17" s="38">
        <v>33.405866000000003</v>
      </c>
      <c r="T17" s="38">
        <v>26.183598</v>
      </c>
      <c r="U17" s="38">
        <v>20.38627</v>
      </c>
      <c r="V17" s="38">
        <v>31.194020999999999</v>
      </c>
      <c r="W17" s="38">
        <v>41.241323999999999</v>
      </c>
      <c r="X17" s="38">
        <v>53.268082</v>
      </c>
      <c r="Y17" s="38">
        <v>33.141095</v>
      </c>
      <c r="Z17" s="38">
        <v>25.989032999999999</v>
      </c>
      <c r="AA17" s="38">
        <v>12.405104</v>
      </c>
      <c r="AB17" s="38">
        <v>15.239099</v>
      </c>
      <c r="AC17" s="38">
        <v>18.441858</v>
      </c>
      <c r="AD17" s="38">
        <v>10.481972000000001</v>
      </c>
      <c r="AE17" s="38">
        <v>13.855601</v>
      </c>
      <c r="AF17" s="38">
        <v>13.049068999999999</v>
      </c>
      <c r="AG17" s="38">
        <v>15.390281999999999</v>
      </c>
      <c r="AH17" s="38">
        <v>13.04196</v>
      </c>
      <c r="AI17" s="38">
        <v>19.991651999999998</v>
      </c>
      <c r="AJ17" s="38">
        <v>11.376772000000001</v>
      </c>
      <c r="AK17" s="38">
        <v>21.391991999999998</v>
      </c>
      <c r="AL17" s="38">
        <v>14.238099</v>
      </c>
      <c r="AM17" s="38">
        <v>13.694737</v>
      </c>
      <c r="AN17" s="38">
        <v>19.285267000000001</v>
      </c>
      <c r="AO17" s="38">
        <v>17.133975</v>
      </c>
      <c r="AP17" s="38">
        <v>12.777559</v>
      </c>
      <c r="AQ17" s="38">
        <v>15.814531000000001</v>
      </c>
      <c r="AR17" s="38">
        <v>13.932105999999999</v>
      </c>
      <c r="AS17" s="38">
        <v>15.253038999999999</v>
      </c>
      <c r="AT17" s="38">
        <v>20.119050999999999</v>
      </c>
      <c r="AU17" s="38">
        <v>19.700406000000001</v>
      </c>
      <c r="AV17" s="38">
        <v>21.317996999999998</v>
      </c>
      <c r="AW17" s="38">
        <v>16.416136999999999</v>
      </c>
      <c r="AX17" s="38">
        <v>27.966754999999999</v>
      </c>
      <c r="AY17" s="38">
        <v>18.908759</v>
      </c>
      <c r="AZ17" s="38">
        <v>22.951775000000001</v>
      </c>
      <c r="BA17" s="38">
        <v>22.557117000000002</v>
      </c>
      <c r="BB17" s="38">
        <v>24.823160999999999</v>
      </c>
      <c r="BC17" s="38">
        <v>25.473609</v>
      </c>
      <c r="BD17" s="38">
        <v>20.043053</v>
      </c>
      <c r="BE17" s="38">
        <v>26.434736999999998</v>
      </c>
      <c r="BF17" s="38">
        <v>31.363444000000001</v>
      </c>
      <c r="BG17" s="38">
        <v>22.040375000000001</v>
      </c>
      <c r="BH17" s="38">
        <v>33.828136999999998</v>
      </c>
      <c r="BI17" s="38">
        <v>34.361359999999998</v>
      </c>
      <c r="BJ17" s="38">
        <v>41.234444000000003</v>
      </c>
      <c r="BK17" s="38">
        <v>28.476082000000002</v>
      </c>
      <c r="BL17" s="38">
        <v>32.220421000000002</v>
      </c>
      <c r="BM17" s="38">
        <v>31.156680999999999</v>
      </c>
      <c r="BN17" s="38">
        <v>31.035171999999999</v>
      </c>
      <c r="BO17" s="38">
        <v>28.102371000000002</v>
      </c>
      <c r="BP17" s="38">
        <v>29.185108</v>
      </c>
      <c r="BQ17" s="38">
        <v>36.521068999999997</v>
      </c>
      <c r="BR17" s="38">
        <v>38.937199</v>
      </c>
      <c r="BS17" s="38">
        <v>40.305306000000002</v>
      </c>
      <c r="BT17" s="38">
        <v>35.475740000000002</v>
      </c>
      <c r="BU17" s="38">
        <v>35.724018999999998</v>
      </c>
      <c r="BV17" s="38">
        <v>32.994267000000001</v>
      </c>
      <c r="BW17" s="38">
        <v>33.151614000000002</v>
      </c>
      <c r="BX17" s="38">
        <v>24.812252000000001</v>
      </c>
      <c r="BY17" s="38">
        <v>36.135280000000002</v>
      </c>
      <c r="BZ17" s="38">
        <v>38.263112999999997</v>
      </c>
      <c r="CA17" s="38">
        <v>40.378473</v>
      </c>
      <c r="CB17" s="38">
        <v>35.338563999999998</v>
      </c>
      <c r="CC17" s="38">
        <v>45.749217999999999</v>
      </c>
      <c r="CD17" s="38">
        <v>48.920431999999998</v>
      </c>
      <c r="CE17" s="38">
        <v>46.244988999999997</v>
      </c>
      <c r="CF17" s="38">
        <v>46.369236999999998</v>
      </c>
      <c r="CG17" s="38">
        <v>38.717734999999998</v>
      </c>
      <c r="CH17" s="38">
        <v>42.221041999999997</v>
      </c>
      <c r="CI17" s="38">
        <v>59.386412999999997</v>
      </c>
      <c r="CJ17" s="38">
        <v>36.665063000000004</v>
      </c>
      <c r="CK17" s="38">
        <v>35.464683000000001</v>
      </c>
      <c r="CL17" s="38">
        <v>46.871975999999997</v>
      </c>
      <c r="CM17" s="38">
        <v>30.826926</v>
      </c>
      <c r="CN17" s="38">
        <v>28.023472999999999</v>
      </c>
      <c r="CO17" s="38">
        <v>32.839959</v>
      </c>
      <c r="CP17" s="38">
        <v>39.412916000000003</v>
      </c>
      <c r="CQ17" s="38">
        <v>31.785892</v>
      </c>
      <c r="CR17" s="38">
        <v>31.050512000000001</v>
      </c>
      <c r="CS17" s="38">
        <v>37.755063</v>
      </c>
      <c r="CT17" s="38">
        <v>31.943622999999999</v>
      </c>
      <c r="CU17" s="38">
        <v>34.563208000000003</v>
      </c>
      <c r="CV17" s="38">
        <v>48.698231</v>
      </c>
      <c r="CW17" s="38">
        <v>146.734464</v>
      </c>
      <c r="CX17" s="38">
        <v>131.506362</v>
      </c>
      <c r="CY17" s="38">
        <v>130.24895599999999</v>
      </c>
      <c r="CZ17" s="38">
        <v>110.10440199999999</v>
      </c>
      <c r="DA17" s="38">
        <v>126.075436</v>
      </c>
      <c r="DB17" s="38">
        <v>119.547376</v>
      </c>
      <c r="DC17" s="38">
        <v>151.708394</v>
      </c>
      <c r="DD17" s="38">
        <v>141.967355</v>
      </c>
      <c r="DE17" s="38">
        <v>163.69042400000001</v>
      </c>
      <c r="DF17" s="38">
        <v>178.85629900000001</v>
      </c>
      <c r="DG17" s="38">
        <v>184.152705</v>
      </c>
      <c r="DH17" s="38">
        <v>132.93236300000001</v>
      </c>
      <c r="DI17" s="38">
        <v>147.82919200000001</v>
      </c>
      <c r="DJ17" s="38">
        <v>177.20864399999999</v>
      </c>
      <c r="DK17" s="38">
        <v>133.595392</v>
      </c>
      <c r="DL17" s="38">
        <v>120.747467</v>
      </c>
      <c r="DM17" s="38">
        <v>120.036024</v>
      </c>
      <c r="DN17" s="53">
        <v>159.929025</v>
      </c>
      <c r="DO17" s="53">
        <v>136.707323</v>
      </c>
      <c r="DP17" s="53">
        <v>125.427786</v>
      </c>
      <c r="DQ17" s="53">
        <v>131.280519</v>
      </c>
      <c r="DR17" s="53">
        <v>164.79780199999999</v>
      </c>
      <c r="DS17" s="53">
        <v>135.189637</v>
      </c>
      <c r="DT17" s="53">
        <v>132.219191</v>
      </c>
      <c r="DU17" s="53">
        <v>150.69657100000001</v>
      </c>
      <c r="DV17" s="53">
        <v>195.82292799999999</v>
      </c>
      <c r="DW17" s="53">
        <v>141.69687400000001</v>
      </c>
      <c r="DX17" s="53">
        <v>50.954464000000002</v>
      </c>
      <c r="DY17" s="53">
        <v>104.71205</v>
      </c>
      <c r="DZ17" s="53">
        <v>123.69555</v>
      </c>
      <c r="EA17" s="53">
        <v>86.354478</v>
      </c>
      <c r="EB17" s="53">
        <v>87.838014999999999</v>
      </c>
      <c r="EC17" s="53">
        <v>29.478073999999999</v>
      </c>
      <c r="ED17" s="53">
        <v>28.725273999999999</v>
      </c>
      <c r="EE17" s="53">
        <v>28.323065</v>
      </c>
      <c r="EF17" s="53">
        <v>32.173552000000001</v>
      </c>
      <c r="EG17" s="53">
        <v>56.588199000000003</v>
      </c>
      <c r="EH17" s="53">
        <v>40.598182999999999</v>
      </c>
      <c r="EI17" s="53">
        <v>68.955659999999995</v>
      </c>
      <c r="EJ17" s="53">
        <v>197.577338</v>
      </c>
      <c r="EK17" s="53">
        <v>53.033199000000003</v>
      </c>
      <c r="EL17" s="53">
        <v>37.731799000000002</v>
      </c>
      <c r="EM17" s="53">
        <v>40.504669999999997</v>
      </c>
      <c r="EN17" s="53">
        <v>26.418137000000002</v>
      </c>
      <c r="EO17" s="53">
        <v>26.347417</v>
      </c>
      <c r="EP17" s="53">
        <v>47.632534</v>
      </c>
      <c r="EQ17" s="53"/>
      <c r="ER17" s="53"/>
      <c r="ES17" s="53"/>
      <c r="ET17" s="53"/>
      <c r="EU17" s="53"/>
      <c r="EV17" s="53"/>
      <c r="EW17" s="53"/>
      <c r="EX17" s="53"/>
      <c r="EY17" s="53"/>
      <c r="EZ17" s="53"/>
      <c r="FA17" s="53"/>
      <c r="FB17" s="53"/>
      <c r="FC17" s="53"/>
      <c r="FD17" s="53"/>
      <c r="FE17" s="53"/>
      <c r="FF17" s="53"/>
      <c r="FG17" s="53"/>
      <c r="FH17" s="53"/>
      <c r="FI17" s="53"/>
      <c r="FJ17" s="53"/>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row>
    <row r="18" spans="6:467" ht="20.100000000000001" customHeight="1">
      <c r="F18" s="37" t="s">
        <v>206</v>
      </c>
      <c r="G18" s="38">
        <v>19.811896999999998</v>
      </c>
      <c r="H18" s="38">
        <v>20.141891000000001</v>
      </c>
      <c r="I18" s="38">
        <v>25.830344</v>
      </c>
      <c r="J18" s="38">
        <v>19.081527999999999</v>
      </c>
      <c r="K18" s="38">
        <v>27.167983</v>
      </c>
      <c r="L18" s="38">
        <v>16.538820000000001</v>
      </c>
      <c r="M18" s="38">
        <v>22.539142999999999</v>
      </c>
      <c r="N18" s="38">
        <v>17.422162</v>
      </c>
      <c r="O18" s="38">
        <v>21.398344999999999</v>
      </c>
      <c r="P18" s="38">
        <v>18.810229</v>
      </c>
      <c r="Q18" s="38">
        <v>20.02692</v>
      </c>
      <c r="R18" s="38">
        <v>16.893281999999999</v>
      </c>
      <c r="S18" s="38">
        <v>15.844495</v>
      </c>
      <c r="T18" s="38">
        <v>17.742538</v>
      </c>
      <c r="U18" s="38">
        <v>23.431673</v>
      </c>
      <c r="V18" s="38">
        <v>21.055474</v>
      </c>
      <c r="W18" s="38">
        <v>18.283317</v>
      </c>
      <c r="X18" s="38">
        <v>25.717936000000002</v>
      </c>
      <c r="Y18" s="38">
        <v>29.363764</v>
      </c>
      <c r="Z18" s="38">
        <v>22.879593</v>
      </c>
      <c r="AA18" s="38">
        <v>25.399736999999998</v>
      </c>
      <c r="AB18" s="38">
        <v>20.560535999999999</v>
      </c>
      <c r="AC18" s="38">
        <v>30.017654</v>
      </c>
      <c r="AD18" s="38">
        <v>23.816410999999999</v>
      </c>
      <c r="AE18" s="38">
        <v>25.300886999999999</v>
      </c>
      <c r="AF18" s="38">
        <v>26.900338000000001</v>
      </c>
      <c r="AG18" s="38">
        <v>28.376652</v>
      </c>
      <c r="AH18" s="38">
        <v>21.276644999999998</v>
      </c>
      <c r="AI18" s="38">
        <v>18.231764999999999</v>
      </c>
      <c r="AJ18" s="38">
        <v>17.32348</v>
      </c>
      <c r="AK18" s="38">
        <v>24.519380000000002</v>
      </c>
      <c r="AL18" s="38">
        <v>15.565417999999999</v>
      </c>
      <c r="AM18" s="38">
        <v>18.263819000000002</v>
      </c>
      <c r="AN18" s="38">
        <v>10.845639</v>
      </c>
      <c r="AO18" s="38">
        <v>20.962630000000001</v>
      </c>
      <c r="AP18" s="38">
        <v>13.129617</v>
      </c>
      <c r="AQ18" s="38">
        <v>13.173256</v>
      </c>
      <c r="AR18" s="38">
        <v>12.997545000000001</v>
      </c>
      <c r="AS18" s="38">
        <v>10.96818</v>
      </c>
      <c r="AT18" s="38">
        <v>16.716125000000002</v>
      </c>
      <c r="AU18" s="38">
        <v>15.466678</v>
      </c>
      <c r="AV18" s="38">
        <v>19.821977</v>
      </c>
      <c r="AW18" s="38">
        <v>18.161698999999999</v>
      </c>
      <c r="AX18" s="38">
        <v>22.510742</v>
      </c>
      <c r="AY18" s="38">
        <v>17.256979999999999</v>
      </c>
      <c r="AZ18" s="38">
        <v>17.890308999999998</v>
      </c>
      <c r="BA18" s="38">
        <v>19.127773999999999</v>
      </c>
      <c r="BB18" s="38">
        <v>15.503435</v>
      </c>
      <c r="BC18" s="38">
        <v>17.649902999999998</v>
      </c>
      <c r="BD18" s="38">
        <v>13.771053</v>
      </c>
      <c r="BE18" s="38">
        <v>16.177163</v>
      </c>
      <c r="BF18" s="38">
        <v>14.152723</v>
      </c>
      <c r="BG18" s="38">
        <v>18.879197999999999</v>
      </c>
      <c r="BH18" s="38">
        <v>11.689544</v>
      </c>
      <c r="BI18" s="38">
        <v>14.413568</v>
      </c>
      <c r="BJ18" s="38">
        <v>11.175931</v>
      </c>
      <c r="BK18" s="38">
        <v>11.695117</v>
      </c>
      <c r="BL18" s="38">
        <v>15.455769</v>
      </c>
      <c r="BM18" s="38">
        <v>10.977012999999999</v>
      </c>
      <c r="BN18" s="38">
        <v>9.1524049999999999</v>
      </c>
      <c r="BO18" s="38">
        <v>16.263256999999999</v>
      </c>
      <c r="BP18" s="38">
        <v>17.985544000000001</v>
      </c>
      <c r="BQ18" s="38">
        <v>12.260114</v>
      </c>
      <c r="BR18" s="38">
        <v>8.9104329999999994</v>
      </c>
      <c r="BS18" s="38">
        <v>18.599769999999999</v>
      </c>
      <c r="BT18" s="38">
        <v>10.034198</v>
      </c>
      <c r="BU18" s="38">
        <v>13.016363</v>
      </c>
      <c r="BV18" s="38">
        <v>8.2033009999999997</v>
      </c>
      <c r="BW18" s="38">
        <v>12.200668</v>
      </c>
      <c r="BX18" s="38">
        <v>7.73881</v>
      </c>
      <c r="BY18" s="38">
        <v>11.624964</v>
      </c>
      <c r="BZ18" s="38">
        <v>8.0953479999999995</v>
      </c>
      <c r="CA18" s="38">
        <v>16.571048999999999</v>
      </c>
      <c r="CB18" s="38">
        <v>8.2525790000000008</v>
      </c>
      <c r="CC18" s="38">
        <v>7.9480279999999999</v>
      </c>
      <c r="CD18" s="38">
        <v>7.7279619999999998</v>
      </c>
      <c r="CE18" s="38">
        <v>13.226967999999999</v>
      </c>
      <c r="CF18" s="38">
        <v>7.1399800000000004</v>
      </c>
      <c r="CG18" s="38">
        <v>6.9376040000000003</v>
      </c>
      <c r="CH18" s="38">
        <v>4.9837429999999996</v>
      </c>
      <c r="CI18" s="38">
        <v>13.667318</v>
      </c>
      <c r="CJ18" s="38">
        <v>7.8760729999999999</v>
      </c>
      <c r="CK18" s="38">
        <v>8.8201289999999997</v>
      </c>
      <c r="CL18" s="38">
        <v>8.6061589999999999</v>
      </c>
      <c r="CM18" s="38">
        <v>14.086122</v>
      </c>
      <c r="CN18" s="38">
        <v>9.3376199999999994</v>
      </c>
      <c r="CO18" s="38">
        <v>8.9520189999999999</v>
      </c>
      <c r="CP18" s="38">
        <v>6.4771729999999996</v>
      </c>
      <c r="CQ18" s="38">
        <v>13.933876</v>
      </c>
      <c r="CR18" s="38">
        <v>10.233776000000001</v>
      </c>
      <c r="CS18" s="38">
        <v>7.5733350000000002</v>
      </c>
      <c r="CT18" s="38">
        <v>5.7798949999999998</v>
      </c>
      <c r="CU18" s="38">
        <v>7.9504039999999998</v>
      </c>
      <c r="CV18" s="38">
        <v>15.683458</v>
      </c>
      <c r="CW18" s="38">
        <v>12.382681</v>
      </c>
      <c r="CX18" s="38">
        <v>10.208777</v>
      </c>
      <c r="CY18" s="38">
        <v>10.022273</v>
      </c>
      <c r="CZ18" s="38">
        <v>9.1208690000000008</v>
      </c>
      <c r="DA18" s="38">
        <v>16.505609</v>
      </c>
      <c r="DB18" s="38">
        <v>7.2763640000000001</v>
      </c>
      <c r="DC18" s="38">
        <v>14.865292999999999</v>
      </c>
      <c r="DD18" s="38">
        <v>12.677016999999999</v>
      </c>
      <c r="DE18" s="38">
        <v>14.720719000000001</v>
      </c>
      <c r="DF18" s="38">
        <v>7.359534</v>
      </c>
      <c r="DG18" s="38">
        <v>24.396681999999998</v>
      </c>
      <c r="DH18" s="38">
        <v>12.101338999999999</v>
      </c>
      <c r="DI18" s="38">
        <v>16.307399</v>
      </c>
      <c r="DJ18" s="38">
        <v>6.7855559999999997</v>
      </c>
      <c r="DK18" s="38">
        <v>24.481249999999999</v>
      </c>
      <c r="DL18" s="38">
        <v>12.347041000000001</v>
      </c>
      <c r="DM18" s="38">
        <v>11.031146</v>
      </c>
      <c r="DN18" s="53">
        <v>4.7803709999999997</v>
      </c>
      <c r="DO18" s="53">
        <v>18.958449999999999</v>
      </c>
      <c r="DP18" s="53">
        <v>9.4196829999999991</v>
      </c>
      <c r="DQ18" s="53">
        <v>9.3094819999999991</v>
      </c>
      <c r="DR18" s="53">
        <v>7.9211929999999997</v>
      </c>
      <c r="DS18" s="53">
        <v>27.845299000000001</v>
      </c>
      <c r="DT18" s="53">
        <v>12.100068</v>
      </c>
      <c r="DU18" s="53">
        <v>14.311417</v>
      </c>
      <c r="DV18" s="53">
        <v>5.1930430000000003</v>
      </c>
      <c r="DW18" s="53">
        <v>17.397469999999998</v>
      </c>
      <c r="DX18" s="53">
        <v>0.69041300000000005</v>
      </c>
      <c r="DY18" s="53">
        <v>2.8087469999999999</v>
      </c>
      <c r="DZ18" s="53">
        <v>4.5826359999999999</v>
      </c>
      <c r="EA18" s="53">
        <v>3.499298</v>
      </c>
      <c r="EB18" s="53">
        <v>3.6426669999999999</v>
      </c>
      <c r="EC18" s="53">
        <v>5.6474849999999996</v>
      </c>
      <c r="ED18" s="53">
        <v>5.530818</v>
      </c>
      <c r="EE18" s="53">
        <v>15.395182999999999</v>
      </c>
      <c r="EF18" s="53">
        <v>9.2088020000000004</v>
      </c>
      <c r="EG18" s="53">
        <v>14.254884000000001</v>
      </c>
      <c r="EH18" s="53">
        <v>6.1852229999999997</v>
      </c>
      <c r="EI18" s="53">
        <v>25.735393999999999</v>
      </c>
      <c r="EJ18" s="53">
        <v>21.823108999999999</v>
      </c>
      <c r="EK18" s="53">
        <v>18.688244000000001</v>
      </c>
      <c r="EL18" s="53">
        <v>3.977541</v>
      </c>
      <c r="EM18" s="53">
        <v>26.929514999999999</v>
      </c>
      <c r="EN18" s="53">
        <v>6.6331639999999998</v>
      </c>
      <c r="EO18" s="53">
        <v>10.680228</v>
      </c>
      <c r="EP18" s="53">
        <v>5.7653970000000001</v>
      </c>
      <c r="EQ18" s="53"/>
      <c r="ER18" s="53"/>
      <c r="ES18" s="53"/>
      <c r="ET18" s="53"/>
      <c r="EU18" s="53"/>
      <c r="EV18" s="53"/>
      <c r="EW18" s="53"/>
      <c r="EX18" s="53"/>
      <c r="EY18" s="53"/>
      <c r="EZ18" s="53"/>
      <c r="FA18" s="53"/>
      <c r="FB18" s="53"/>
      <c r="FC18" s="53"/>
      <c r="FD18" s="53"/>
      <c r="FE18" s="53"/>
      <c r="FF18" s="53"/>
      <c r="FG18" s="53"/>
      <c r="FH18" s="53"/>
      <c r="FI18" s="53"/>
      <c r="FJ18" s="53"/>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row>
    <row r="19" spans="6:467" ht="20.100000000000001" customHeight="1">
      <c r="F19" s="37" t="s">
        <v>207</v>
      </c>
      <c r="G19" s="38">
        <v>3.5920649999999998</v>
      </c>
      <c r="H19" s="38">
        <v>5.9402730000000004</v>
      </c>
      <c r="I19" s="38">
        <v>3.772929</v>
      </c>
      <c r="J19" s="38">
        <v>4.1830040000000004</v>
      </c>
      <c r="K19" s="38">
        <v>2.139313</v>
      </c>
      <c r="L19" s="38">
        <v>3.1186500000000001</v>
      </c>
      <c r="M19" s="38">
        <v>3.8973680000000002</v>
      </c>
      <c r="N19" s="38">
        <v>2.1108129999999998</v>
      </c>
      <c r="O19" s="38">
        <v>1.530289</v>
      </c>
      <c r="P19" s="38">
        <v>2.9470550000000002</v>
      </c>
      <c r="Q19" s="38">
        <v>3.087367</v>
      </c>
      <c r="R19" s="38">
        <v>3.8987039999999999</v>
      </c>
      <c r="S19" s="38">
        <v>3.1388639999999999</v>
      </c>
      <c r="T19" s="38">
        <v>5.0872159999999997</v>
      </c>
      <c r="U19" s="38">
        <v>6.1355700000000004</v>
      </c>
      <c r="V19" s="38">
        <v>8.0985239999999994</v>
      </c>
      <c r="W19" s="38">
        <v>4.97227</v>
      </c>
      <c r="X19" s="38">
        <v>3.4658829999999998</v>
      </c>
      <c r="Y19" s="38">
        <v>4.2887899999999997</v>
      </c>
      <c r="Z19" s="38">
        <v>5.53925</v>
      </c>
      <c r="AA19" s="38">
        <v>4.2960010000000004</v>
      </c>
      <c r="AB19" s="38">
        <v>4.1094939999999998</v>
      </c>
      <c r="AC19" s="38">
        <v>2.6670850000000002</v>
      </c>
      <c r="AD19" s="38">
        <v>2.5772050000000002</v>
      </c>
      <c r="AE19" s="38">
        <v>1.9393210000000001</v>
      </c>
      <c r="AF19" s="38">
        <v>2.7178939999999998</v>
      </c>
      <c r="AG19" s="38">
        <v>3.9493279999999999</v>
      </c>
      <c r="AH19" s="38">
        <v>2.3590209999999998</v>
      </c>
      <c r="AI19" s="38">
        <v>2.1042670000000001</v>
      </c>
      <c r="AJ19" s="38">
        <v>2.2291639999999999</v>
      </c>
      <c r="AK19" s="38">
        <v>2.0527500000000001</v>
      </c>
      <c r="AL19" s="38">
        <v>2.1329639999999999</v>
      </c>
      <c r="AM19" s="38">
        <v>2.7478720000000001</v>
      </c>
      <c r="AN19" s="38">
        <v>2.1756509999999998</v>
      </c>
      <c r="AO19" s="38">
        <v>1.881392</v>
      </c>
      <c r="AP19" s="38">
        <v>0.89614099999999997</v>
      </c>
      <c r="AQ19" s="38">
        <v>2.1260370000000002</v>
      </c>
      <c r="AR19" s="38">
        <v>1.132971</v>
      </c>
      <c r="AS19" s="38">
        <v>0.31045299999999998</v>
      </c>
      <c r="AT19" s="38">
        <v>2.3704830000000001</v>
      </c>
      <c r="AU19" s="38">
        <v>0.971055</v>
      </c>
      <c r="AV19" s="38">
        <v>2.04975</v>
      </c>
      <c r="AW19" s="38">
        <v>1.9590129999999999</v>
      </c>
      <c r="AX19" s="38">
        <v>3.3723869999999998</v>
      </c>
      <c r="AY19" s="38">
        <v>2.1616689999999998</v>
      </c>
      <c r="AZ19" s="38">
        <v>1.486173</v>
      </c>
      <c r="BA19" s="38">
        <v>1.7559830000000001</v>
      </c>
      <c r="BB19" s="38">
        <v>1.0255050000000001</v>
      </c>
      <c r="BC19" s="38">
        <v>0.41357500000000003</v>
      </c>
      <c r="BD19" s="38">
        <v>0.31960699999999997</v>
      </c>
      <c r="BE19" s="38">
        <v>0.545651</v>
      </c>
      <c r="BF19" s="38">
        <v>8.9926000000000006E-2</v>
      </c>
      <c r="BG19" s="38">
        <v>0.168133</v>
      </c>
      <c r="BH19" s="38">
        <v>0.184116</v>
      </c>
      <c r="BI19" s="38">
        <v>0.51533899999999999</v>
      </c>
      <c r="BJ19" s="38">
        <v>0.23830299999999999</v>
      </c>
      <c r="BK19" s="38">
        <v>3.5682999999999999E-2</v>
      </c>
      <c r="BL19" s="38">
        <v>0.80374199999999996</v>
      </c>
      <c r="BM19" s="38">
        <v>1.4E-2</v>
      </c>
      <c r="BN19" s="38">
        <v>0.222381</v>
      </c>
      <c r="BO19" s="38">
        <v>0.14918100000000001</v>
      </c>
      <c r="BP19" s="38">
        <v>6.4474000000000004E-2</v>
      </c>
      <c r="BQ19" s="38">
        <v>0.77158000000000004</v>
      </c>
      <c r="BR19" s="38">
        <v>0.37795499999999999</v>
      </c>
      <c r="BS19" s="38">
        <v>6.5932000000000004E-2</v>
      </c>
      <c r="BT19" s="38">
        <v>2.2166999999999999E-2</v>
      </c>
      <c r="BU19" s="38">
        <v>3.2391999999999997E-2</v>
      </c>
      <c r="BV19" s="38">
        <v>0.33443800000000001</v>
      </c>
      <c r="BW19" s="38">
        <v>0.35113100000000003</v>
      </c>
      <c r="BX19" s="38">
        <v>0.28513899999999998</v>
      </c>
      <c r="BY19" s="38">
        <v>0.26620700000000003</v>
      </c>
      <c r="BZ19" s="38">
        <v>0.206895</v>
      </c>
      <c r="CA19" s="38">
        <v>0.12748300000000001</v>
      </c>
      <c r="CB19" s="38">
        <v>0.29254599999999997</v>
      </c>
      <c r="CC19" s="38">
        <v>0.192491</v>
      </c>
      <c r="CD19" s="38">
        <v>0.34049099999999999</v>
      </c>
      <c r="CE19" s="38">
        <v>7.0252999999999996E-2</v>
      </c>
      <c r="CF19" s="38">
        <v>0.141764</v>
      </c>
      <c r="CG19" s="38">
        <v>0.17946999999999999</v>
      </c>
      <c r="CH19" s="38">
        <v>0.43817499999999998</v>
      </c>
      <c r="CI19" s="38">
        <v>0.16325000000000001</v>
      </c>
      <c r="CJ19" s="38">
        <v>0.48</v>
      </c>
      <c r="CK19" s="38">
        <v>0.15</v>
      </c>
      <c r="CL19" s="38">
        <v>0.26652399999999998</v>
      </c>
      <c r="CM19" s="38">
        <v>0.20874000000000001</v>
      </c>
      <c r="CN19" s="38">
        <v>0.22684000000000001</v>
      </c>
      <c r="CO19" s="38">
        <v>0.11587799999999999</v>
      </c>
      <c r="CP19" s="38">
        <v>0.17638999999999999</v>
      </c>
      <c r="CQ19" s="38">
        <v>0.45265899999999998</v>
      </c>
      <c r="CR19" s="38">
        <v>0.45732</v>
      </c>
      <c r="CS19" s="38">
        <v>1.427762</v>
      </c>
      <c r="CT19" s="38">
        <v>1.1304639999999999</v>
      </c>
      <c r="CU19" s="38">
        <v>0.67652900000000005</v>
      </c>
      <c r="CV19" s="38">
        <v>3.0150109999999999</v>
      </c>
      <c r="CW19" s="38">
        <v>2.2834249999999998</v>
      </c>
      <c r="CX19" s="38">
        <v>0.70644099999999999</v>
      </c>
      <c r="CY19" s="38">
        <v>1.0360199999999999</v>
      </c>
      <c r="CZ19" s="38">
        <v>2.5674450000000002</v>
      </c>
      <c r="DA19" s="38">
        <v>2.4343509999999999</v>
      </c>
      <c r="DB19" s="38">
        <v>1.3474390000000001</v>
      </c>
      <c r="DC19" s="38">
        <v>3.2517119999999999</v>
      </c>
      <c r="DD19" s="38">
        <v>3.7961550000000002</v>
      </c>
      <c r="DE19" s="38">
        <v>2.3217509999999999</v>
      </c>
      <c r="DF19" s="38">
        <v>3.0627249999999999</v>
      </c>
      <c r="DG19" s="38">
        <v>4.6433359999999997</v>
      </c>
      <c r="DH19" s="38">
        <v>1.717498</v>
      </c>
      <c r="DI19" s="38">
        <v>3.0855100000000002</v>
      </c>
      <c r="DJ19" s="38">
        <v>2.3285339999999999</v>
      </c>
      <c r="DK19" s="38">
        <v>2.4701499999999998</v>
      </c>
      <c r="DL19" s="38">
        <v>2.6373259999999998</v>
      </c>
      <c r="DM19" s="38">
        <v>2.9664570000000001</v>
      </c>
      <c r="DN19" s="53">
        <v>1.5199750000000001</v>
      </c>
      <c r="DO19" s="53">
        <v>3.226696</v>
      </c>
      <c r="DP19" s="53">
        <v>1.1242019999999999</v>
      </c>
      <c r="DQ19" s="53">
        <v>1.7792920000000001</v>
      </c>
      <c r="DR19" s="53">
        <v>1.672677</v>
      </c>
      <c r="DS19" s="53">
        <v>2.6526709999999998</v>
      </c>
      <c r="DT19" s="53">
        <v>1.4550259999999999</v>
      </c>
      <c r="DU19" s="53">
        <v>1.3878760000000001</v>
      </c>
      <c r="DV19" s="53">
        <v>1.46828</v>
      </c>
      <c r="DW19" s="53">
        <v>1.913721</v>
      </c>
      <c r="DX19" s="53">
        <v>0.14457600000000001</v>
      </c>
      <c r="DY19" s="53">
        <v>0.64810400000000001</v>
      </c>
      <c r="DZ19" s="53">
        <v>1.4084140000000001</v>
      </c>
      <c r="EA19" s="53">
        <v>0.62060999999999999</v>
      </c>
      <c r="EB19" s="53">
        <v>1.896158</v>
      </c>
      <c r="EC19" s="53">
        <v>4.6041299999999996</v>
      </c>
      <c r="ED19" s="53">
        <v>2.152158</v>
      </c>
      <c r="EE19" s="53">
        <v>3.854409</v>
      </c>
      <c r="EF19" s="53">
        <v>2.4724430000000002</v>
      </c>
      <c r="EG19" s="53">
        <v>5.5994979999999996</v>
      </c>
      <c r="EH19" s="53">
        <v>2.327245</v>
      </c>
      <c r="EI19" s="53">
        <v>2.205352</v>
      </c>
      <c r="EJ19" s="53">
        <v>3.0556369999999999</v>
      </c>
      <c r="EK19" s="53">
        <v>3.7606790000000001</v>
      </c>
      <c r="EL19" s="53">
        <v>2.0947309999999999</v>
      </c>
      <c r="EM19" s="53">
        <v>3.2215790000000002</v>
      </c>
      <c r="EN19" s="53">
        <v>1.8758570000000001</v>
      </c>
      <c r="EO19" s="53">
        <v>2.5820240000000001</v>
      </c>
      <c r="EP19" s="53">
        <v>1.9298390000000001</v>
      </c>
      <c r="EQ19" s="53"/>
      <c r="ER19" s="53"/>
      <c r="ES19" s="53"/>
      <c r="ET19" s="53"/>
      <c r="EU19" s="53"/>
      <c r="EV19" s="53"/>
      <c r="EW19" s="53"/>
      <c r="EX19" s="53"/>
      <c r="EY19" s="53"/>
      <c r="EZ19" s="53"/>
      <c r="FA19" s="53"/>
      <c r="FB19" s="53"/>
      <c r="FC19" s="53"/>
      <c r="FD19" s="53"/>
      <c r="FE19" s="53"/>
      <c r="FF19" s="53"/>
      <c r="FG19" s="53"/>
      <c r="FH19" s="53"/>
      <c r="FI19" s="53"/>
      <c r="FJ19" s="53"/>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row>
    <row r="20" spans="6:467" ht="20.100000000000001" customHeight="1">
      <c r="F20" s="37" t="s">
        <v>208</v>
      </c>
      <c r="G20" s="38">
        <v>3.4084810000000001</v>
      </c>
      <c r="H20" s="38">
        <v>3.0485099999999998</v>
      </c>
      <c r="I20" s="38">
        <v>5.9222270000000004</v>
      </c>
      <c r="J20" s="38">
        <v>3.501401</v>
      </c>
      <c r="K20" s="38">
        <v>3.65863</v>
      </c>
      <c r="L20" s="38">
        <v>4.1061329999999998</v>
      </c>
      <c r="M20" s="38">
        <v>5.162032</v>
      </c>
      <c r="N20" s="38">
        <v>6.1433140000000002</v>
      </c>
      <c r="O20" s="38">
        <v>4.6360159999999997</v>
      </c>
      <c r="P20" s="38">
        <v>7.8715669999999998</v>
      </c>
      <c r="Q20" s="38">
        <v>6.4999399999999996</v>
      </c>
      <c r="R20" s="38">
        <v>5.382822</v>
      </c>
      <c r="S20" s="38">
        <v>5.1797360000000001</v>
      </c>
      <c r="T20" s="38">
        <v>6.1466089999999998</v>
      </c>
      <c r="U20" s="38">
        <v>5.9982810000000004</v>
      </c>
      <c r="V20" s="38">
        <v>6.2653949999999998</v>
      </c>
      <c r="W20" s="38">
        <v>5.063453</v>
      </c>
      <c r="X20" s="38">
        <v>6.7876479999999999</v>
      </c>
      <c r="Y20" s="38">
        <v>5.9061529999999998</v>
      </c>
      <c r="Z20" s="38">
        <v>5.1612660000000004</v>
      </c>
      <c r="AA20" s="38">
        <v>4.6316179999999996</v>
      </c>
      <c r="AB20" s="38">
        <v>5.1311450000000001</v>
      </c>
      <c r="AC20" s="38">
        <v>5.6305509999999996</v>
      </c>
      <c r="AD20" s="38">
        <v>6.3725529999999999</v>
      </c>
      <c r="AE20" s="38">
        <v>5.327896</v>
      </c>
      <c r="AF20" s="38">
        <v>3.2017799999999998</v>
      </c>
      <c r="AG20" s="38">
        <v>4.9541680000000001</v>
      </c>
      <c r="AH20" s="38">
        <v>6.2679790000000004</v>
      </c>
      <c r="AI20" s="38">
        <v>3.6345550000000002</v>
      </c>
      <c r="AJ20" s="38">
        <v>3.8385959999999999</v>
      </c>
      <c r="AK20" s="38">
        <v>4.0357339999999997</v>
      </c>
      <c r="AL20" s="38">
        <v>4.3813560000000003</v>
      </c>
      <c r="AM20" s="38">
        <v>3.5897730000000001</v>
      </c>
      <c r="AN20" s="38">
        <v>2.6330979999999999</v>
      </c>
      <c r="AO20" s="38">
        <v>4.1912700000000003</v>
      </c>
      <c r="AP20" s="38">
        <v>3.2340840000000002</v>
      </c>
      <c r="AQ20" s="38">
        <v>2.9741390000000001</v>
      </c>
      <c r="AR20" s="38">
        <v>2.5532680000000001</v>
      </c>
      <c r="AS20" s="38">
        <v>2.796065</v>
      </c>
      <c r="AT20" s="38">
        <v>2.9080490000000001</v>
      </c>
      <c r="AU20" s="38">
        <v>5.9953690000000002</v>
      </c>
      <c r="AV20" s="38">
        <v>2.547053</v>
      </c>
      <c r="AW20" s="38">
        <v>3.4025880000000002</v>
      </c>
      <c r="AX20" s="38">
        <v>3.5426739999999999</v>
      </c>
      <c r="AY20" s="38">
        <v>4.061477</v>
      </c>
      <c r="AZ20" s="38">
        <v>3.033677</v>
      </c>
      <c r="BA20" s="38">
        <v>3.6084830000000001</v>
      </c>
      <c r="BB20" s="38">
        <v>2.678687</v>
      </c>
      <c r="BC20" s="38">
        <v>3.2549410000000001</v>
      </c>
      <c r="BD20" s="38">
        <v>3.189181</v>
      </c>
      <c r="BE20" s="38">
        <v>4.0309759999999999</v>
      </c>
      <c r="BF20" s="38">
        <v>3.5774170000000001</v>
      </c>
      <c r="BG20" s="38">
        <v>2.3782740000000002</v>
      </c>
      <c r="BH20" s="38">
        <v>2.110004</v>
      </c>
      <c r="BI20" s="38">
        <v>3.1871740000000002</v>
      </c>
      <c r="BJ20" s="38">
        <v>1.9939249999999999</v>
      </c>
      <c r="BK20" s="38">
        <v>1.8147530000000001</v>
      </c>
      <c r="BL20" s="38">
        <v>2.3417370000000002</v>
      </c>
      <c r="BM20" s="38">
        <v>2.3531070000000001</v>
      </c>
      <c r="BN20" s="38">
        <v>1.332093</v>
      </c>
      <c r="BO20" s="38">
        <v>1.8865730000000001</v>
      </c>
      <c r="BP20" s="38">
        <v>0.95562199999999997</v>
      </c>
      <c r="BQ20" s="38">
        <v>3.79148</v>
      </c>
      <c r="BR20" s="38">
        <v>1.9747939999999999</v>
      </c>
      <c r="BS20" s="38">
        <v>1.6538060000000001</v>
      </c>
      <c r="BT20" s="38">
        <v>0.96762199999999998</v>
      </c>
      <c r="BU20" s="38">
        <v>1.4089929999999999</v>
      </c>
      <c r="BV20" s="38">
        <v>0.784304</v>
      </c>
      <c r="BW20" s="38">
        <v>3.051031</v>
      </c>
      <c r="BX20" s="38">
        <v>1.4533510000000001</v>
      </c>
      <c r="BY20" s="38">
        <v>1.5764290000000001</v>
      </c>
      <c r="BZ20" s="38">
        <v>1.0654250000000001</v>
      </c>
      <c r="CA20" s="38">
        <v>1.363364</v>
      </c>
      <c r="CB20" s="38">
        <v>2.7393200000000002</v>
      </c>
      <c r="CC20" s="38">
        <v>1.423519</v>
      </c>
      <c r="CD20" s="38">
        <v>2.7598039999999999</v>
      </c>
      <c r="CE20" s="38">
        <v>1.4015150000000001</v>
      </c>
      <c r="CF20" s="38">
        <v>0.58765500000000004</v>
      </c>
      <c r="CG20" s="38">
        <v>1.7298119999999999</v>
      </c>
      <c r="CH20" s="38">
        <v>1.4810840000000001</v>
      </c>
      <c r="CI20" s="38">
        <v>1.2138720000000001</v>
      </c>
      <c r="CJ20" s="38">
        <v>0.94921800000000001</v>
      </c>
      <c r="CK20" s="38">
        <v>1.953783</v>
      </c>
      <c r="CL20" s="38">
        <v>1.569067</v>
      </c>
      <c r="CM20" s="38">
        <v>2.6016819999999998</v>
      </c>
      <c r="CN20" s="38">
        <v>1.6035360000000001</v>
      </c>
      <c r="CO20" s="38">
        <v>1.182774</v>
      </c>
      <c r="CP20" s="38">
        <v>1.3247150000000001</v>
      </c>
      <c r="CQ20" s="38">
        <v>1.506114</v>
      </c>
      <c r="CR20" s="38">
        <v>2.2361019999999998</v>
      </c>
      <c r="CS20" s="38">
        <v>3.2235230000000001</v>
      </c>
      <c r="CT20" s="38">
        <v>2.2627630000000001</v>
      </c>
      <c r="CU20" s="38">
        <v>1.501007</v>
      </c>
      <c r="CV20" s="38">
        <v>4.3049080000000002</v>
      </c>
      <c r="CW20" s="38">
        <v>3.768837</v>
      </c>
      <c r="CX20" s="38">
        <v>2.5695290000000002</v>
      </c>
      <c r="CY20" s="38">
        <v>2.5326420000000001</v>
      </c>
      <c r="CZ20" s="38">
        <v>5.4203440000000001</v>
      </c>
      <c r="DA20" s="38">
        <v>3.6027040000000001</v>
      </c>
      <c r="DB20" s="38">
        <v>3.7921580000000001</v>
      </c>
      <c r="DC20" s="38">
        <v>4.4095050000000002</v>
      </c>
      <c r="DD20" s="38">
        <v>5.685505</v>
      </c>
      <c r="DE20" s="38">
        <v>5.4788119999999996</v>
      </c>
      <c r="DF20" s="38">
        <v>5.9874980000000004</v>
      </c>
      <c r="DG20" s="38">
        <v>7.2734399999999999</v>
      </c>
      <c r="DH20" s="38">
        <v>4.0000460000000002</v>
      </c>
      <c r="DI20" s="38">
        <v>6.0958199999999998</v>
      </c>
      <c r="DJ20" s="38">
        <v>4.7489309999999998</v>
      </c>
      <c r="DK20" s="38">
        <v>5.2546369999999998</v>
      </c>
      <c r="DL20" s="38">
        <v>5.5813699999999997</v>
      </c>
      <c r="DM20" s="38">
        <v>4.9128809999999996</v>
      </c>
      <c r="DN20" s="53">
        <v>5.0822529999999997</v>
      </c>
      <c r="DO20" s="53">
        <v>8.0941620000000007</v>
      </c>
      <c r="DP20" s="53">
        <v>3.5322</v>
      </c>
      <c r="DQ20" s="53">
        <v>6.3878180000000002</v>
      </c>
      <c r="DR20" s="53">
        <v>4.6286959999999997</v>
      </c>
      <c r="DS20" s="53">
        <v>15.738621</v>
      </c>
      <c r="DT20" s="53">
        <v>4.2654430000000003</v>
      </c>
      <c r="DU20" s="53">
        <v>3.4442349999999999</v>
      </c>
      <c r="DV20" s="53">
        <v>7.0429830000000004</v>
      </c>
      <c r="DW20" s="53">
        <v>6.9595260000000003</v>
      </c>
      <c r="DX20" s="53">
        <v>1.318362</v>
      </c>
      <c r="DY20" s="53">
        <v>2.8227920000000002</v>
      </c>
      <c r="DZ20" s="53">
        <v>2.9827319999999999</v>
      </c>
      <c r="EA20" s="53">
        <v>4.3402079999999996</v>
      </c>
      <c r="EB20" s="53">
        <v>3.9763160000000002</v>
      </c>
      <c r="EC20" s="53">
        <v>6.2080149999999996</v>
      </c>
      <c r="ED20" s="53">
        <v>5.0656939999999997</v>
      </c>
      <c r="EE20" s="53">
        <v>7.0806319999999996</v>
      </c>
      <c r="EF20" s="53">
        <v>5.7060779999999998</v>
      </c>
      <c r="EG20" s="53">
        <v>10.415524</v>
      </c>
      <c r="EH20" s="53">
        <v>8.9715220000000002</v>
      </c>
      <c r="EI20" s="53">
        <v>6.3783130000000003</v>
      </c>
      <c r="EJ20" s="53">
        <v>27.368213999999998</v>
      </c>
      <c r="EK20" s="53">
        <v>10.908663000000001</v>
      </c>
      <c r="EL20" s="53">
        <v>6.7893090000000003</v>
      </c>
      <c r="EM20" s="53">
        <v>8.9505920000000003</v>
      </c>
      <c r="EN20" s="53">
        <v>7.1629529999999999</v>
      </c>
      <c r="EO20" s="53">
        <v>6.845936</v>
      </c>
      <c r="EP20" s="53">
        <v>6.7357560000000003</v>
      </c>
      <c r="EQ20" s="53"/>
      <c r="ER20" s="53"/>
      <c r="ES20" s="53"/>
      <c r="ET20" s="53"/>
      <c r="EU20" s="53"/>
      <c r="EV20" s="53"/>
      <c r="EW20" s="53"/>
      <c r="EX20" s="53"/>
      <c r="EY20" s="53"/>
      <c r="EZ20" s="53"/>
      <c r="FA20" s="53"/>
      <c r="FB20" s="53"/>
      <c r="FC20" s="53"/>
      <c r="FD20" s="53"/>
      <c r="FE20" s="53"/>
      <c r="FF20" s="53"/>
      <c r="FG20" s="53"/>
      <c r="FH20" s="53"/>
      <c r="FI20" s="53"/>
      <c r="FJ20" s="53"/>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row>
    <row r="21" spans="6:467" ht="28.15" customHeight="1">
      <c r="F21" s="28" t="s">
        <v>291</v>
      </c>
      <c r="G21" s="38">
        <v>825.52809999999999</v>
      </c>
      <c r="H21" s="38">
        <v>732.29139999999995</v>
      </c>
      <c r="I21" s="38">
        <v>741.02539999999999</v>
      </c>
      <c r="J21" s="38">
        <v>1140.905</v>
      </c>
      <c r="K21" s="38">
        <v>1025.528</v>
      </c>
      <c r="L21" s="38">
        <v>764.85389999999995</v>
      </c>
      <c r="M21" s="38">
        <v>1044.452</v>
      </c>
      <c r="N21" s="38">
        <v>865.30870000000004</v>
      </c>
      <c r="O21" s="38">
        <v>1013.937</v>
      </c>
      <c r="P21" s="38">
        <v>1099.335</v>
      </c>
      <c r="Q21" s="38">
        <v>1128.0260000000001</v>
      </c>
      <c r="R21" s="38">
        <v>1234.751</v>
      </c>
      <c r="S21" s="38">
        <v>1075.308</v>
      </c>
      <c r="T21" s="38">
        <v>876.75250000000005</v>
      </c>
      <c r="U21" s="38">
        <v>1490.251</v>
      </c>
      <c r="V21" s="38">
        <v>1240.8920000000001</v>
      </c>
      <c r="W21" s="38">
        <v>1450.808</v>
      </c>
      <c r="X21" s="38">
        <v>1086.605</v>
      </c>
      <c r="Y21" s="38">
        <v>1019.1609999999999</v>
      </c>
      <c r="Z21" s="38">
        <v>1116.1600000000001</v>
      </c>
      <c r="AA21" s="38">
        <v>1295.999</v>
      </c>
      <c r="AB21" s="38">
        <v>1268.162</v>
      </c>
      <c r="AC21" s="38">
        <v>1366.318</v>
      </c>
      <c r="AD21" s="38">
        <v>1332.5319999999999</v>
      </c>
      <c r="AE21" s="38">
        <v>1492.6759999999999</v>
      </c>
      <c r="AF21" s="38">
        <v>1353.8050000000001</v>
      </c>
      <c r="AG21" s="38">
        <v>1222.6849999999999</v>
      </c>
      <c r="AH21" s="38">
        <v>1166.2059999999999</v>
      </c>
      <c r="AI21" s="38">
        <v>1151.442</v>
      </c>
      <c r="AJ21" s="38">
        <v>1176.5530000000001</v>
      </c>
      <c r="AK21" s="38">
        <v>1164.9190000000001</v>
      </c>
      <c r="AL21" s="38">
        <v>1430.671</v>
      </c>
      <c r="AM21" s="38">
        <v>1632.1079999999999</v>
      </c>
      <c r="AN21" s="38">
        <v>2035.2380000000001</v>
      </c>
      <c r="AO21" s="38">
        <v>2070.482</v>
      </c>
      <c r="AP21" s="38">
        <v>1904.0329999999999</v>
      </c>
      <c r="AQ21" s="38">
        <v>1225.8699999999999</v>
      </c>
      <c r="AR21" s="38">
        <v>1135.104</v>
      </c>
      <c r="AS21" s="38">
        <v>1233.471</v>
      </c>
      <c r="AT21" s="38">
        <v>1213.6890000000001</v>
      </c>
      <c r="AU21" s="38">
        <v>1311.5619999999999</v>
      </c>
      <c r="AV21" s="38">
        <v>1272.6320000000001</v>
      </c>
      <c r="AW21" s="38">
        <v>1205.172</v>
      </c>
      <c r="AX21" s="38">
        <v>1163.4649999999999</v>
      </c>
      <c r="AY21" s="38">
        <v>1349.2</v>
      </c>
      <c r="AZ21" s="38">
        <v>1392.482</v>
      </c>
      <c r="BA21" s="38">
        <v>1250.421</v>
      </c>
      <c r="BB21" s="38">
        <v>1165.365</v>
      </c>
      <c r="BC21" s="38">
        <v>1320.761</v>
      </c>
      <c r="BD21" s="38">
        <v>1392.0119999999999</v>
      </c>
      <c r="BE21" s="38">
        <v>1313.2729999999999</v>
      </c>
      <c r="BF21" s="38">
        <v>1280.9190000000001</v>
      </c>
      <c r="BG21" s="38">
        <v>1587.4259999999999</v>
      </c>
      <c r="BH21" s="38">
        <v>1402.1669999999999</v>
      </c>
      <c r="BI21" s="38">
        <v>1412.6420000000001</v>
      </c>
      <c r="BJ21" s="38">
        <v>1459.876</v>
      </c>
      <c r="BK21" s="38">
        <v>1398.3879999999999</v>
      </c>
      <c r="BL21" s="38">
        <v>1380.604</v>
      </c>
      <c r="BM21" s="38">
        <v>1365.7950000000001</v>
      </c>
      <c r="BN21" s="38">
        <v>1495.991</v>
      </c>
      <c r="BO21" s="38">
        <v>1349.6010000000001</v>
      </c>
      <c r="BP21" s="38">
        <v>1430.1869999999999</v>
      </c>
      <c r="BQ21" s="38">
        <v>1472.6990000000001</v>
      </c>
      <c r="BR21" s="38">
        <v>1569.212</v>
      </c>
      <c r="BS21" s="38">
        <v>1690.2439999999999</v>
      </c>
      <c r="BT21" s="38">
        <v>2513.578</v>
      </c>
      <c r="BU21" s="38">
        <v>2517.335</v>
      </c>
      <c r="BV21" s="38">
        <v>2433.1019999999999</v>
      </c>
      <c r="BW21" s="38">
        <v>2555.7820000000002</v>
      </c>
      <c r="BX21" s="38">
        <v>3052.7890000000002</v>
      </c>
      <c r="BY21" s="38">
        <v>2905.2040000000002</v>
      </c>
      <c r="BZ21" s="38">
        <v>2847.0010000000002</v>
      </c>
      <c r="CA21" s="38">
        <v>3292.7080000000001</v>
      </c>
      <c r="CB21" s="38">
        <v>3000.9749999999999</v>
      </c>
      <c r="CC21" s="38">
        <v>3961.9319999999998</v>
      </c>
      <c r="CD21" s="38">
        <v>4044.46</v>
      </c>
      <c r="CE21" s="38">
        <v>5566.0129999999999</v>
      </c>
      <c r="CF21" s="38">
        <v>3320.3760000000002</v>
      </c>
      <c r="CG21" s="38">
        <v>2937.683</v>
      </c>
      <c r="CH21" s="38">
        <v>3226.3510000000001</v>
      </c>
      <c r="CI21" s="38">
        <v>3262.0990000000002</v>
      </c>
      <c r="CJ21" s="38">
        <v>4371.3360000000002</v>
      </c>
      <c r="CK21" s="38">
        <v>3062.1930000000002</v>
      </c>
      <c r="CL21" s="38">
        <v>3742.4340000000002</v>
      </c>
      <c r="CM21" s="38">
        <v>3524.8110000000001</v>
      </c>
      <c r="CN21" s="38">
        <v>3278.2449999999999</v>
      </c>
      <c r="CO21" s="38">
        <v>3976.96</v>
      </c>
      <c r="CP21" s="38">
        <v>4296.9430000000002</v>
      </c>
      <c r="CQ21" s="38">
        <v>3219.0419999999999</v>
      </c>
      <c r="CR21" s="38">
        <v>4321.3900000000003</v>
      </c>
      <c r="CS21" s="38">
        <v>3853.1179999999999</v>
      </c>
      <c r="CT21" s="38">
        <v>4132.1109999999999</v>
      </c>
      <c r="CU21" s="38">
        <v>3683.5709999999999</v>
      </c>
      <c r="CV21" s="38">
        <v>3631.029</v>
      </c>
      <c r="CW21" s="38">
        <v>3175.9340000000002</v>
      </c>
      <c r="CX21" s="38">
        <v>3407.1080000000002</v>
      </c>
      <c r="CY21" s="38">
        <v>3672.616</v>
      </c>
      <c r="CZ21" s="38">
        <v>3005.683</v>
      </c>
      <c r="DA21" s="38">
        <v>3541.9960000000001</v>
      </c>
      <c r="DB21" s="38">
        <v>3239.7130000000002</v>
      </c>
      <c r="DC21" s="38">
        <v>3948.2750000000001</v>
      </c>
      <c r="DD21" s="38">
        <v>2775.86</v>
      </c>
      <c r="DE21" s="38">
        <v>4260.7870000000003</v>
      </c>
      <c r="DF21" s="38">
        <v>3519.1060000000002</v>
      </c>
      <c r="DG21" s="38">
        <v>3845.2930000000001</v>
      </c>
      <c r="DH21" s="38">
        <v>4959.991</v>
      </c>
      <c r="DI21" s="38">
        <v>5463.1</v>
      </c>
      <c r="DJ21" s="38">
        <v>4588.2889999999998</v>
      </c>
      <c r="DK21" s="38">
        <v>4121.4939999999997</v>
      </c>
      <c r="DL21" s="38">
        <v>4805.9359999999997</v>
      </c>
      <c r="DM21" s="38">
        <v>4185.7160000000003</v>
      </c>
      <c r="DN21" s="53">
        <v>4506.4430000000002</v>
      </c>
      <c r="DO21" s="53">
        <v>5514.7330000000002</v>
      </c>
      <c r="DP21" s="53">
        <v>5085.7110000000002</v>
      </c>
      <c r="DQ21" s="53">
        <v>5035.9629999999997</v>
      </c>
      <c r="DR21" s="53">
        <v>3500.6840000000002</v>
      </c>
      <c r="DS21" s="53">
        <v>5422.5379999999996</v>
      </c>
      <c r="DT21" s="53">
        <v>4907.7579999999998</v>
      </c>
      <c r="DU21" s="53">
        <v>7330.232</v>
      </c>
      <c r="DV21" s="53">
        <v>5711.6210000000001</v>
      </c>
      <c r="DW21" s="53">
        <v>5859.6167070000001</v>
      </c>
      <c r="DX21" s="53">
        <v>5492.3735479999996</v>
      </c>
      <c r="DY21" s="53">
        <v>6968.9017510000003</v>
      </c>
      <c r="DZ21" s="53">
        <v>7170.6648100000002</v>
      </c>
      <c r="EA21" s="53">
        <v>6870.2926619999998</v>
      </c>
      <c r="EB21" s="53">
        <v>5094.8726399999996</v>
      </c>
      <c r="EC21" s="53">
        <v>5410.2420709999997</v>
      </c>
      <c r="ED21" s="53">
        <v>5905.4530969999996</v>
      </c>
      <c r="EE21" s="53">
        <v>5409.2681920000005</v>
      </c>
      <c r="EF21" s="53">
        <v>6475.0960150000001</v>
      </c>
      <c r="EG21" s="53">
        <v>6669.3473190000004</v>
      </c>
      <c r="EH21" s="53">
        <v>4954.4455539999999</v>
      </c>
      <c r="EI21" s="53">
        <v>6020.8735779999997</v>
      </c>
      <c r="EJ21" s="53">
        <v>6760.9962930000002</v>
      </c>
      <c r="EK21" s="53">
        <v>8028.9816279999995</v>
      </c>
      <c r="EL21" s="53">
        <v>7527.7791729999999</v>
      </c>
      <c r="EM21" s="53">
        <v>8511.0708279999999</v>
      </c>
      <c r="EN21" s="53">
        <v>8862.953023</v>
      </c>
      <c r="EO21" s="53">
        <v>8392.7345979999991</v>
      </c>
      <c r="EP21" s="53">
        <v>9927.1867110000003</v>
      </c>
      <c r="EQ21" s="53"/>
      <c r="ER21" s="53"/>
      <c r="ES21" s="53"/>
      <c r="ET21" s="53"/>
      <c r="EU21" s="53"/>
      <c r="EV21" s="53"/>
      <c r="EW21" s="53"/>
      <c r="EX21" s="53"/>
      <c r="EY21" s="53"/>
      <c r="EZ21" s="53"/>
      <c r="FA21" s="53"/>
      <c r="FB21" s="53"/>
      <c r="FC21" s="53"/>
      <c r="FD21" s="53"/>
      <c r="FE21" s="53"/>
      <c r="FF21" s="53"/>
      <c r="FG21" s="53"/>
      <c r="FH21" s="53"/>
      <c r="FI21" s="53"/>
      <c r="FJ21" s="53"/>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row>
    <row r="22" spans="6:467" ht="28.15" customHeight="1">
      <c r="F22" s="28" t="s">
        <v>515</v>
      </c>
      <c r="G22" s="38">
        <v>457.03518400000002</v>
      </c>
      <c r="H22" s="38">
        <v>597.19924000000003</v>
      </c>
      <c r="I22" s="38">
        <v>623.74014599999998</v>
      </c>
      <c r="J22" s="38">
        <v>581.33137999999997</v>
      </c>
      <c r="K22" s="38">
        <v>646.31913399999996</v>
      </c>
      <c r="L22" s="38">
        <v>711.00469399999997</v>
      </c>
      <c r="M22" s="38">
        <v>733.47031400000003</v>
      </c>
      <c r="N22" s="38">
        <v>800.97835299999997</v>
      </c>
      <c r="O22" s="38">
        <v>658.86735499999998</v>
      </c>
      <c r="P22" s="38">
        <v>656.19245100000001</v>
      </c>
      <c r="Q22" s="38">
        <v>747.14137700000003</v>
      </c>
      <c r="R22" s="38">
        <v>751.02926600000001</v>
      </c>
      <c r="S22" s="38">
        <v>716.23230899999999</v>
      </c>
      <c r="T22" s="38">
        <v>680.91491599999995</v>
      </c>
      <c r="U22" s="38">
        <v>787.02177600000005</v>
      </c>
      <c r="V22" s="38">
        <v>707.53937399999995</v>
      </c>
      <c r="W22" s="38">
        <v>633.54148599999996</v>
      </c>
      <c r="X22" s="38">
        <v>649.07007499999997</v>
      </c>
      <c r="Y22" s="38">
        <v>652.62682900000004</v>
      </c>
      <c r="Z22" s="38">
        <v>654.95233900000005</v>
      </c>
      <c r="AA22" s="38">
        <v>680.66744800000004</v>
      </c>
      <c r="AB22" s="38">
        <v>785.26998100000003</v>
      </c>
      <c r="AC22" s="38">
        <v>756.09578199999999</v>
      </c>
      <c r="AD22" s="38">
        <v>710.35399399999994</v>
      </c>
      <c r="AE22" s="38">
        <v>663.44695400000001</v>
      </c>
      <c r="AF22" s="38">
        <v>734.82430899999997</v>
      </c>
      <c r="AG22" s="38">
        <v>766.54764599999999</v>
      </c>
      <c r="AH22" s="38">
        <v>743.97817799999996</v>
      </c>
      <c r="AI22" s="38">
        <v>779.65275699999995</v>
      </c>
      <c r="AJ22" s="38">
        <v>865.02000299999997</v>
      </c>
      <c r="AK22" s="38">
        <v>952.75951599999996</v>
      </c>
      <c r="AL22" s="38">
        <v>967.27615400000002</v>
      </c>
      <c r="AM22" s="38">
        <v>857.46111499999995</v>
      </c>
      <c r="AN22" s="38">
        <v>1013.53315</v>
      </c>
      <c r="AO22" s="38">
        <v>1088.9868899999999</v>
      </c>
      <c r="AP22" s="38">
        <v>1027.1633099999999</v>
      </c>
      <c r="AQ22" s="38">
        <v>891.43656099999998</v>
      </c>
      <c r="AR22" s="38">
        <v>836.52028099999995</v>
      </c>
      <c r="AS22" s="38">
        <v>926.35368000000005</v>
      </c>
      <c r="AT22" s="38">
        <v>914.87025500000004</v>
      </c>
      <c r="AU22" s="38">
        <v>856.96353199999999</v>
      </c>
      <c r="AV22" s="38">
        <v>1119.0756699999999</v>
      </c>
      <c r="AW22" s="38">
        <v>1190.5926300000001</v>
      </c>
      <c r="AX22" s="38">
        <v>1261.0946200000001</v>
      </c>
      <c r="AY22" s="38">
        <v>1152.3855100000001</v>
      </c>
      <c r="AZ22" s="38">
        <v>1298.6494</v>
      </c>
      <c r="BA22" s="38">
        <v>1410.8784000000001</v>
      </c>
      <c r="BB22" s="38">
        <v>1369.5935500000001</v>
      </c>
      <c r="BC22" s="38">
        <v>1156.06132</v>
      </c>
      <c r="BD22" s="38">
        <v>1223.13707</v>
      </c>
      <c r="BE22" s="38">
        <v>1434.4911999999999</v>
      </c>
      <c r="BF22" s="38">
        <v>1382.2464299999999</v>
      </c>
      <c r="BG22" s="38">
        <v>1256.9951900000001</v>
      </c>
      <c r="BH22" s="38">
        <v>1268.45794</v>
      </c>
      <c r="BI22" s="38">
        <v>1281.3514</v>
      </c>
      <c r="BJ22" s="38">
        <v>1289.07918</v>
      </c>
      <c r="BK22" s="38">
        <v>1194.72713</v>
      </c>
      <c r="BL22" s="38">
        <v>1511.62925</v>
      </c>
      <c r="BM22" s="38">
        <v>1717.0800979999999</v>
      </c>
      <c r="BN22" s="38">
        <v>1745.851132</v>
      </c>
      <c r="BO22" s="38">
        <v>1728.439228</v>
      </c>
      <c r="BP22" s="38">
        <v>2928.9469009999998</v>
      </c>
      <c r="BQ22" s="38">
        <v>3001.0137209999998</v>
      </c>
      <c r="BR22" s="38">
        <v>3412.7835690000002</v>
      </c>
      <c r="BS22" s="38">
        <v>2894.9914210000002</v>
      </c>
      <c r="BT22" s="38">
        <v>3545.6192510000001</v>
      </c>
      <c r="BU22" s="38">
        <v>3908.900678</v>
      </c>
      <c r="BV22" s="38">
        <v>4016.2016400000002</v>
      </c>
      <c r="BW22" s="38">
        <v>3501.9078789999999</v>
      </c>
      <c r="BX22" s="38">
        <v>4085.3755099999998</v>
      </c>
      <c r="BY22" s="38">
        <v>4142.8307249999998</v>
      </c>
      <c r="BZ22" s="38">
        <v>4527.5908019999997</v>
      </c>
      <c r="CA22" s="38">
        <v>4967.1240980000002</v>
      </c>
      <c r="CB22" s="38">
        <v>6873.2737020000004</v>
      </c>
      <c r="CC22" s="38">
        <v>9587.9052210000009</v>
      </c>
      <c r="CD22" s="38">
        <v>8714.3241429999998</v>
      </c>
      <c r="CE22" s="38">
        <v>8884.332461</v>
      </c>
      <c r="CF22" s="38">
        <v>7052.4148610000002</v>
      </c>
      <c r="CG22" s="38">
        <v>7180.7279879999996</v>
      </c>
      <c r="CH22" s="38">
        <v>6931.474158</v>
      </c>
      <c r="CI22" s="38">
        <v>7806.9337009999999</v>
      </c>
      <c r="CJ22" s="38">
        <v>13155.506246999999</v>
      </c>
      <c r="CK22" s="38">
        <v>14386.419648999999</v>
      </c>
      <c r="CL22" s="38">
        <v>14020.986604</v>
      </c>
      <c r="CM22" s="38">
        <v>13707.444971999999</v>
      </c>
      <c r="CN22" s="38">
        <v>16271.688286000001</v>
      </c>
      <c r="CO22" s="38">
        <v>17992.149150000001</v>
      </c>
      <c r="CP22" s="38">
        <v>16126.12513</v>
      </c>
      <c r="CQ22" s="38">
        <v>13044.95298</v>
      </c>
      <c r="CR22" s="38">
        <v>15531.853134000001</v>
      </c>
      <c r="CS22" s="38">
        <v>12902.716032</v>
      </c>
      <c r="CT22" s="38">
        <v>12967.704446</v>
      </c>
      <c r="CU22" s="38">
        <v>14694.051450000001</v>
      </c>
      <c r="CV22" s="38">
        <v>16510.057334000001</v>
      </c>
      <c r="CW22" s="38">
        <v>18497.902600000001</v>
      </c>
      <c r="CX22" s="38">
        <v>19790.458343999999</v>
      </c>
      <c r="CY22" s="38">
        <v>19029.612507999998</v>
      </c>
      <c r="CZ22" s="38">
        <v>17352.886415000001</v>
      </c>
      <c r="DA22" s="38">
        <v>15515.633390000001</v>
      </c>
      <c r="DB22" s="38">
        <v>14110.247230999999</v>
      </c>
      <c r="DC22" s="38">
        <v>12751.041373</v>
      </c>
      <c r="DD22" s="38">
        <v>12142.068927</v>
      </c>
      <c r="DE22" s="38">
        <v>12850.462382</v>
      </c>
      <c r="DF22" s="38">
        <v>11356.508</v>
      </c>
      <c r="DG22" s="38">
        <v>10732.770084</v>
      </c>
      <c r="DH22" s="38">
        <v>12859.133443000001</v>
      </c>
      <c r="DI22" s="38">
        <v>13494.930861000001</v>
      </c>
      <c r="DJ22" s="38">
        <v>16670.070922999999</v>
      </c>
      <c r="DK22" s="38">
        <v>17571.449354</v>
      </c>
      <c r="DL22" s="38">
        <v>14880.750203</v>
      </c>
      <c r="DM22" s="38">
        <v>15802.545776999999</v>
      </c>
      <c r="DN22" s="53">
        <v>14849.370249</v>
      </c>
      <c r="DO22" s="53">
        <v>15054.702696</v>
      </c>
      <c r="DP22" s="53">
        <v>15685.387386</v>
      </c>
      <c r="DQ22" s="53">
        <v>15508.018754999999</v>
      </c>
      <c r="DR22" s="53">
        <v>17090.657910000002</v>
      </c>
      <c r="DS22" s="53">
        <v>18383.052618000002</v>
      </c>
      <c r="DT22" s="53">
        <v>26571.502536</v>
      </c>
      <c r="DU22" s="53">
        <v>26983.557786000001</v>
      </c>
      <c r="DV22" s="53">
        <v>24244.807347000002</v>
      </c>
      <c r="DW22" s="53">
        <v>23106.076000000001</v>
      </c>
      <c r="DX22" s="53">
        <v>28526.84764</v>
      </c>
      <c r="DY22" s="53">
        <v>30039.875348000001</v>
      </c>
      <c r="DZ22" s="53">
        <v>35240.636971</v>
      </c>
      <c r="EA22" s="53">
        <v>38529.314376000002</v>
      </c>
      <c r="EB22" s="53">
        <v>49165.013777</v>
      </c>
      <c r="EC22" s="53">
        <v>41264.237428</v>
      </c>
      <c r="ED22" s="53">
        <v>25697.771658999998</v>
      </c>
      <c r="EE22" s="53">
        <v>31112.430992000001</v>
      </c>
      <c r="EF22" s="53">
        <v>34414.269332999997</v>
      </c>
      <c r="EG22" s="53">
        <v>28739.879354000001</v>
      </c>
      <c r="EH22" s="53">
        <v>29946.728244000002</v>
      </c>
      <c r="EI22" s="53">
        <v>32940.605583999997</v>
      </c>
      <c r="EJ22" s="53">
        <v>32503.975643000002</v>
      </c>
      <c r="EK22" s="53">
        <v>32858.730337000001</v>
      </c>
      <c r="EL22" s="53">
        <v>37953.995303000003</v>
      </c>
      <c r="EM22" s="53">
        <v>34262.635324000003</v>
      </c>
      <c r="EN22" s="53">
        <v>32774.333551000003</v>
      </c>
      <c r="EO22" s="53">
        <v>27939.647594999999</v>
      </c>
      <c r="EP22" s="53">
        <v>29564.917895999999</v>
      </c>
      <c r="EQ22" s="53"/>
      <c r="ER22" s="53"/>
      <c r="ES22" s="53"/>
      <c r="ET22" s="53"/>
      <c r="EU22" s="53"/>
      <c r="EV22" s="53"/>
      <c r="EW22" s="53"/>
      <c r="EX22" s="53"/>
      <c r="EY22" s="53"/>
      <c r="EZ22" s="53"/>
      <c r="FA22" s="53"/>
      <c r="FB22" s="53"/>
      <c r="FC22" s="53"/>
      <c r="FD22" s="53"/>
      <c r="FE22" s="53"/>
      <c r="FF22" s="53"/>
      <c r="FG22" s="53"/>
      <c r="FH22" s="53"/>
      <c r="FI22" s="53"/>
      <c r="FJ22" s="53"/>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row>
    <row r="23" spans="6:467" ht="28.15" customHeight="1">
      <c r="F23" s="28" t="s">
        <v>211</v>
      </c>
      <c r="G23" s="38">
        <v>121</v>
      </c>
      <c r="H23" s="38">
        <v>120</v>
      </c>
      <c r="I23" s="38">
        <v>105</v>
      </c>
      <c r="J23" s="38">
        <v>116</v>
      </c>
      <c r="K23" s="38">
        <v>88.715599999999995</v>
      </c>
      <c r="L23" s="38">
        <v>80.754400000000004</v>
      </c>
      <c r="M23" s="38">
        <v>94.322400000000002</v>
      </c>
      <c r="N23" s="38">
        <v>81.662400000000005</v>
      </c>
      <c r="O23" s="38">
        <v>80.786000000000001</v>
      </c>
      <c r="P23" s="38">
        <v>105.2758</v>
      </c>
      <c r="Q23" s="38">
        <v>119.91427899999999</v>
      </c>
      <c r="R23" s="38">
        <v>122.70883329999999</v>
      </c>
      <c r="S23" s="38">
        <v>73.3764161</v>
      </c>
      <c r="T23" s="38">
        <v>89.6536416</v>
      </c>
      <c r="U23" s="38">
        <v>77</v>
      </c>
      <c r="V23" s="38">
        <v>75</v>
      </c>
      <c r="W23" s="38">
        <v>85</v>
      </c>
      <c r="X23" s="38">
        <v>103</v>
      </c>
      <c r="Y23" s="38">
        <v>103.46</v>
      </c>
      <c r="Z23" s="38">
        <v>94.47</v>
      </c>
      <c r="AA23" s="38">
        <v>114.8</v>
      </c>
      <c r="AB23" s="38">
        <v>113.82</v>
      </c>
      <c r="AC23" s="38">
        <v>84.73</v>
      </c>
      <c r="AD23" s="38">
        <v>114.39</v>
      </c>
      <c r="AE23" s="38">
        <v>112.92</v>
      </c>
      <c r="AF23" s="38">
        <v>116.11</v>
      </c>
      <c r="AG23" s="38">
        <v>128.97</v>
      </c>
      <c r="AH23" s="38">
        <v>130.65</v>
      </c>
      <c r="AI23" s="38">
        <v>116.67</v>
      </c>
      <c r="AJ23" s="38">
        <v>93.14</v>
      </c>
      <c r="AK23" s="38">
        <v>115.49</v>
      </c>
      <c r="AL23" s="38">
        <v>105.9</v>
      </c>
      <c r="AM23" s="38">
        <v>113.9</v>
      </c>
      <c r="AN23" s="38">
        <v>156.81</v>
      </c>
      <c r="AO23" s="38">
        <v>138.33000000000001</v>
      </c>
      <c r="AP23" s="38">
        <v>135.4</v>
      </c>
      <c r="AQ23" s="38">
        <v>124.8</v>
      </c>
      <c r="AR23" s="38">
        <v>138.376</v>
      </c>
      <c r="AS23" s="38">
        <v>132.501</v>
      </c>
      <c r="AT23" s="38">
        <v>175.232</v>
      </c>
      <c r="AU23" s="38">
        <v>135.703</v>
      </c>
      <c r="AV23" s="38">
        <v>163.21100000000001</v>
      </c>
      <c r="AW23" s="38">
        <v>110.54300000000001</v>
      </c>
      <c r="AX23" s="38">
        <v>166.149</v>
      </c>
      <c r="AY23" s="38">
        <v>162.02692200000001</v>
      </c>
      <c r="AZ23" s="38">
        <v>198.17813799999999</v>
      </c>
      <c r="BA23" s="38">
        <v>153.55547999999999</v>
      </c>
      <c r="BB23" s="38">
        <v>195.42174700000001</v>
      </c>
      <c r="BC23" s="38">
        <v>200.919848</v>
      </c>
      <c r="BD23" s="38">
        <v>178.882081</v>
      </c>
      <c r="BE23" s="38">
        <v>150.44873000000001</v>
      </c>
      <c r="BF23" s="38">
        <v>175.832472</v>
      </c>
      <c r="BG23" s="38">
        <v>176.41245499999999</v>
      </c>
      <c r="BH23" s="38">
        <v>154.239664</v>
      </c>
      <c r="BI23" s="38">
        <v>138.105221</v>
      </c>
      <c r="BJ23" s="38">
        <v>170.13545300000001</v>
      </c>
      <c r="BK23" s="38">
        <v>173.56972099999999</v>
      </c>
      <c r="BL23" s="38">
        <v>246.05987500000001</v>
      </c>
      <c r="BM23" s="38">
        <v>278.073511</v>
      </c>
      <c r="BN23" s="38">
        <v>208.94457</v>
      </c>
      <c r="BO23" s="38">
        <v>280.41985799999998</v>
      </c>
      <c r="BP23" s="38">
        <v>273.85517800000002</v>
      </c>
      <c r="BQ23" s="38">
        <v>257.03949299999999</v>
      </c>
      <c r="BR23" s="38">
        <v>393.69329099999999</v>
      </c>
      <c r="BS23" s="38">
        <v>290.91220800000002</v>
      </c>
      <c r="BT23" s="38">
        <v>354.10100799999998</v>
      </c>
      <c r="BU23" s="38">
        <v>328.07578899999999</v>
      </c>
      <c r="BV23" s="38">
        <v>395.263712</v>
      </c>
      <c r="BW23" s="38">
        <v>430.55142899999998</v>
      </c>
      <c r="BX23" s="38">
        <v>425.37182000000001</v>
      </c>
      <c r="BY23" s="38">
        <v>514.40650800000003</v>
      </c>
      <c r="BZ23" s="38">
        <v>680.95669299999997</v>
      </c>
      <c r="CA23" s="38">
        <v>354.21487999999999</v>
      </c>
      <c r="CB23" s="38">
        <v>477.08837399999999</v>
      </c>
      <c r="CC23" s="38">
        <v>414.93616800000001</v>
      </c>
      <c r="CD23" s="38">
        <v>462.51290699999998</v>
      </c>
      <c r="CE23" s="38">
        <v>335.73661700000002</v>
      </c>
      <c r="CF23" s="38">
        <v>423.54810099999997</v>
      </c>
      <c r="CG23" s="38">
        <v>428.791428</v>
      </c>
      <c r="CH23" s="38">
        <v>463.11611199999999</v>
      </c>
      <c r="CI23" s="38">
        <v>402.39930199999998</v>
      </c>
      <c r="CJ23" s="38">
        <v>538.78776500000004</v>
      </c>
      <c r="CK23" s="38">
        <v>410.32449500000001</v>
      </c>
      <c r="CL23" s="38">
        <v>616.39401499999997</v>
      </c>
      <c r="CM23" s="38">
        <v>500.83926400000001</v>
      </c>
      <c r="CN23" s="38">
        <v>531.671513</v>
      </c>
      <c r="CO23" s="38">
        <v>522.01289199999997</v>
      </c>
      <c r="CP23" s="38">
        <v>626.93262100000004</v>
      </c>
      <c r="CQ23" s="38">
        <v>481.96536200000003</v>
      </c>
      <c r="CR23" s="38">
        <v>569.57388000000003</v>
      </c>
      <c r="CS23" s="38">
        <v>467.69711999999998</v>
      </c>
      <c r="CT23" s="38">
        <v>559.57814699999994</v>
      </c>
      <c r="CU23" s="38">
        <v>387.64728500000001</v>
      </c>
      <c r="CV23" s="38">
        <v>528.27430600000002</v>
      </c>
      <c r="CW23" s="38">
        <v>501.75664899999998</v>
      </c>
      <c r="CX23" s="38">
        <v>536.63551299999995</v>
      </c>
      <c r="CY23" s="38">
        <v>445.04581899999999</v>
      </c>
      <c r="CZ23" s="38">
        <v>480.94817</v>
      </c>
      <c r="DA23" s="38">
        <v>407.43671699999999</v>
      </c>
      <c r="DB23" s="38">
        <v>512.48694599999999</v>
      </c>
      <c r="DC23" s="38">
        <v>413.605637</v>
      </c>
      <c r="DD23" s="38">
        <v>519.26194699999996</v>
      </c>
      <c r="DE23" s="38">
        <v>553.80364099999997</v>
      </c>
      <c r="DF23" s="38">
        <v>482.90014500000001</v>
      </c>
      <c r="DG23" s="38">
        <v>306.2962</v>
      </c>
      <c r="DH23" s="38">
        <v>429.68043299999999</v>
      </c>
      <c r="DI23" s="38">
        <v>455.31392299999999</v>
      </c>
      <c r="DJ23" s="38">
        <v>444.12226299999998</v>
      </c>
      <c r="DK23" s="38">
        <v>478.24724200000003</v>
      </c>
      <c r="DL23" s="38">
        <v>409.80731700000001</v>
      </c>
      <c r="DM23" s="38">
        <v>359.605977</v>
      </c>
      <c r="DN23" s="53">
        <v>349.11481800000001</v>
      </c>
      <c r="DO23" s="53">
        <v>341.010807</v>
      </c>
      <c r="DP23" s="53">
        <v>351.04952100000003</v>
      </c>
      <c r="DQ23" s="53">
        <v>394.91994699999998</v>
      </c>
      <c r="DR23" s="53">
        <v>473.60786200000001</v>
      </c>
      <c r="DS23" s="53">
        <v>332.86323900000002</v>
      </c>
      <c r="DT23" s="53">
        <v>443.18731000000002</v>
      </c>
      <c r="DU23" s="53">
        <v>440.56067899999999</v>
      </c>
      <c r="DV23" s="53">
        <v>463.01182599999999</v>
      </c>
      <c r="DW23" s="53">
        <v>394.04191800000001</v>
      </c>
      <c r="DX23" s="53">
        <v>377.72991100000002</v>
      </c>
      <c r="DY23" s="53">
        <v>496.06113399999998</v>
      </c>
      <c r="DZ23" s="53">
        <v>436.15293400000002</v>
      </c>
      <c r="EA23" s="53">
        <v>446.62733500000002</v>
      </c>
      <c r="EB23" s="53">
        <v>463.657715</v>
      </c>
      <c r="EC23" s="53">
        <v>473.12523700000003</v>
      </c>
      <c r="ED23" s="53">
        <v>561.35312499999998</v>
      </c>
      <c r="EE23" s="53">
        <v>431.83863700000001</v>
      </c>
      <c r="EF23" s="53">
        <v>399.87300399999998</v>
      </c>
      <c r="EG23" s="53">
        <v>474.87348700000001</v>
      </c>
      <c r="EH23" s="53">
        <v>456.06587400000001</v>
      </c>
      <c r="EI23" s="53">
        <v>241.45987299999999</v>
      </c>
      <c r="EJ23" s="53">
        <v>459.06773700000002</v>
      </c>
      <c r="EK23" s="53">
        <v>513.29726600000004</v>
      </c>
      <c r="EL23" s="53">
        <v>555.53342399999997</v>
      </c>
      <c r="EM23" s="53">
        <v>333.332853</v>
      </c>
      <c r="EN23" s="53">
        <v>598.39331800000002</v>
      </c>
      <c r="EO23" s="53">
        <v>532.358296</v>
      </c>
      <c r="EP23" s="53">
        <v>493.69402000000002</v>
      </c>
      <c r="EQ23" s="53"/>
      <c r="ER23" s="53"/>
      <c r="ES23" s="53"/>
      <c r="ET23" s="53"/>
      <c r="EU23" s="53"/>
      <c r="EV23" s="53"/>
      <c r="EW23" s="53"/>
      <c r="EX23" s="53"/>
      <c r="EY23" s="53"/>
      <c r="EZ23" s="53"/>
      <c r="FA23" s="53"/>
      <c r="FB23" s="53"/>
      <c r="FC23" s="53"/>
      <c r="FD23" s="53"/>
      <c r="FE23" s="53"/>
      <c r="FF23" s="53"/>
      <c r="FG23" s="53"/>
      <c r="FH23" s="53"/>
      <c r="FI23" s="53"/>
      <c r="FJ23" s="53"/>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row>
    <row r="24" spans="6:467" ht="28.15" customHeight="1">
      <c r="F24" s="28" t="s">
        <v>163</v>
      </c>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row>
    <row r="25" spans="6:467" ht="28.15" customHeight="1">
      <c r="F25" s="28" t="s">
        <v>164</v>
      </c>
      <c r="G25" s="38" t="s">
        <v>156</v>
      </c>
      <c r="H25" s="38" t="s">
        <v>156</v>
      </c>
      <c r="I25" s="38" t="s">
        <v>156</v>
      </c>
      <c r="J25" s="38" t="s">
        <v>156</v>
      </c>
      <c r="K25" s="38" t="s">
        <v>156</v>
      </c>
      <c r="L25" s="38" t="s">
        <v>156</v>
      </c>
      <c r="M25" s="38" t="s">
        <v>156</v>
      </c>
      <c r="N25" s="38" t="s">
        <v>156</v>
      </c>
      <c r="O25" s="38" t="s">
        <v>156</v>
      </c>
      <c r="P25" s="38" t="s">
        <v>156</v>
      </c>
      <c r="Q25" s="38" t="s">
        <v>156</v>
      </c>
      <c r="R25" s="38" t="s">
        <v>156</v>
      </c>
      <c r="S25" s="38" t="s">
        <v>156</v>
      </c>
      <c r="T25" s="38" t="s">
        <v>156</v>
      </c>
      <c r="U25" s="38" t="s">
        <v>156</v>
      </c>
      <c r="V25" s="38" t="s">
        <v>156</v>
      </c>
      <c r="W25" s="38" t="s">
        <v>156</v>
      </c>
      <c r="X25" s="38" t="s">
        <v>156</v>
      </c>
      <c r="Y25" s="38" t="s">
        <v>156</v>
      </c>
      <c r="Z25" s="38" t="s">
        <v>156</v>
      </c>
      <c r="AA25" s="38" t="s">
        <v>156</v>
      </c>
      <c r="AB25" s="38" t="s">
        <v>156</v>
      </c>
      <c r="AC25" s="38" t="s">
        <v>156</v>
      </c>
      <c r="AD25" s="38" t="s">
        <v>156</v>
      </c>
      <c r="AE25" s="38" t="s">
        <v>156</v>
      </c>
      <c r="AF25" s="38" t="s">
        <v>156</v>
      </c>
      <c r="AG25" s="38" t="s">
        <v>156</v>
      </c>
      <c r="AH25" s="38" t="s">
        <v>156</v>
      </c>
      <c r="AI25" s="38" t="s">
        <v>156</v>
      </c>
      <c r="AJ25" s="38" t="s">
        <v>156</v>
      </c>
      <c r="AK25" s="38" t="s">
        <v>156</v>
      </c>
      <c r="AL25" s="38" t="s">
        <v>156</v>
      </c>
      <c r="AM25" s="38" t="s">
        <v>156</v>
      </c>
      <c r="AN25" s="38" t="s">
        <v>156</v>
      </c>
      <c r="AO25" s="38" t="s">
        <v>156</v>
      </c>
      <c r="AP25" s="38" t="s">
        <v>156</v>
      </c>
      <c r="AQ25" s="38" t="s">
        <v>156</v>
      </c>
      <c r="AR25" s="38" t="s">
        <v>156</v>
      </c>
      <c r="AS25" s="38" t="s">
        <v>156</v>
      </c>
      <c r="AT25" s="38" t="s">
        <v>156</v>
      </c>
      <c r="AU25" s="38" t="s">
        <v>156</v>
      </c>
      <c r="AV25" s="38" t="s">
        <v>156</v>
      </c>
      <c r="AW25" s="38" t="s">
        <v>156</v>
      </c>
      <c r="AX25" s="38" t="s">
        <v>156</v>
      </c>
      <c r="AY25" s="38" t="s">
        <v>156</v>
      </c>
      <c r="AZ25" s="38" t="s">
        <v>156</v>
      </c>
      <c r="BA25" s="38" t="s">
        <v>156</v>
      </c>
      <c r="BB25" s="38" t="s">
        <v>156</v>
      </c>
      <c r="BC25" s="38" t="s">
        <v>156</v>
      </c>
      <c r="BD25" s="38" t="s">
        <v>156</v>
      </c>
      <c r="BE25" s="38" t="s">
        <v>156</v>
      </c>
      <c r="BF25" s="38" t="s">
        <v>156</v>
      </c>
      <c r="BG25" s="38" t="s">
        <v>156</v>
      </c>
      <c r="BH25" s="38" t="s">
        <v>156</v>
      </c>
      <c r="BI25" s="38" t="s">
        <v>156</v>
      </c>
      <c r="BJ25" s="38" t="s">
        <v>156</v>
      </c>
      <c r="BK25" s="38" t="s">
        <v>156</v>
      </c>
      <c r="BL25" s="38" t="s">
        <v>156</v>
      </c>
      <c r="BM25" s="38" t="s">
        <v>156</v>
      </c>
      <c r="BN25" s="38" t="s">
        <v>156</v>
      </c>
      <c r="BO25" s="38" t="s">
        <v>156</v>
      </c>
      <c r="BP25" s="38" t="s">
        <v>156</v>
      </c>
      <c r="BQ25" s="38" t="s">
        <v>156</v>
      </c>
      <c r="BR25" s="38" t="s">
        <v>156</v>
      </c>
      <c r="BS25" s="38" t="s">
        <v>156</v>
      </c>
      <c r="BT25" s="38" t="s">
        <v>156</v>
      </c>
      <c r="BU25" s="38" t="s">
        <v>156</v>
      </c>
      <c r="BV25" s="38" t="s">
        <v>156</v>
      </c>
      <c r="BW25" s="38" t="s">
        <v>156</v>
      </c>
      <c r="BX25" s="38" t="s">
        <v>156</v>
      </c>
      <c r="BY25" s="38" t="s">
        <v>156</v>
      </c>
      <c r="BZ25" s="38" t="s">
        <v>156</v>
      </c>
      <c r="CA25" s="38" t="s">
        <v>156</v>
      </c>
      <c r="CB25" s="38" t="s">
        <v>156</v>
      </c>
      <c r="CC25" s="38" t="s">
        <v>156</v>
      </c>
      <c r="CD25" s="38" t="s">
        <v>156</v>
      </c>
      <c r="CE25" s="38" t="s">
        <v>156</v>
      </c>
      <c r="CF25" s="38" t="s">
        <v>156</v>
      </c>
      <c r="CG25" s="38" t="s">
        <v>156</v>
      </c>
      <c r="CH25" s="38" t="s">
        <v>156</v>
      </c>
      <c r="CI25" s="38">
        <v>21.716777</v>
      </c>
      <c r="CJ25" s="38">
        <v>26.077617</v>
      </c>
      <c r="CK25" s="38">
        <v>27.66628781</v>
      </c>
      <c r="CL25" s="38">
        <v>16.721578000000001</v>
      </c>
      <c r="CM25" s="38">
        <v>29.212876999999999</v>
      </c>
      <c r="CN25" s="38">
        <v>29.716937160000001</v>
      </c>
      <c r="CO25" s="38">
        <v>31.224095949999999</v>
      </c>
      <c r="CP25" s="38">
        <v>27.173378790000001</v>
      </c>
      <c r="CQ25" s="38">
        <v>44.613789560000001</v>
      </c>
      <c r="CR25" s="38">
        <v>35.402556760000003</v>
      </c>
      <c r="CS25" s="38">
        <v>40.680747099999998</v>
      </c>
      <c r="CT25" s="38">
        <v>41.492288469999998</v>
      </c>
      <c r="CU25" s="38">
        <v>32.08433471</v>
      </c>
      <c r="CV25" s="38">
        <v>64.529314069999998</v>
      </c>
      <c r="CW25" s="38">
        <v>31.50990835</v>
      </c>
      <c r="CX25" s="38">
        <v>41.162987289999997</v>
      </c>
      <c r="CY25" s="38">
        <v>32.743884000000001</v>
      </c>
      <c r="CZ25" s="38">
        <v>45.147598000000002</v>
      </c>
      <c r="DA25" s="38">
        <v>41.524011999999999</v>
      </c>
      <c r="DB25" s="38">
        <v>82.102267999999995</v>
      </c>
      <c r="DC25" s="38">
        <v>63.922114000000001</v>
      </c>
      <c r="DD25" s="38">
        <v>58.325992999999997</v>
      </c>
      <c r="DE25" s="38">
        <v>91.582151999999994</v>
      </c>
      <c r="DF25" s="38">
        <v>26.348013000000002</v>
      </c>
      <c r="DG25" s="38">
        <v>67.054581999999996</v>
      </c>
      <c r="DH25" s="38">
        <v>75.736793000000006</v>
      </c>
      <c r="DI25" s="38">
        <v>66.685486999999995</v>
      </c>
      <c r="DJ25" s="38">
        <v>84.382779999999997</v>
      </c>
      <c r="DK25" s="38">
        <v>134.485433</v>
      </c>
      <c r="DL25" s="38">
        <v>309.91839499999998</v>
      </c>
      <c r="DM25" s="38">
        <v>305.88753000000003</v>
      </c>
      <c r="DN25" s="53">
        <v>448.23720900000001</v>
      </c>
      <c r="DO25" s="53">
        <v>448.96411000000001</v>
      </c>
      <c r="DP25" s="53">
        <v>495.37811799999997</v>
      </c>
      <c r="DQ25" s="53">
        <v>461.28775999999999</v>
      </c>
      <c r="DR25" s="53">
        <v>457.37945100000002</v>
      </c>
      <c r="DS25" s="53">
        <v>391.29296499999998</v>
      </c>
      <c r="DT25" s="53">
        <v>351.14332300000001</v>
      </c>
      <c r="DU25" s="53">
        <v>326.05080600000002</v>
      </c>
      <c r="DV25" s="53">
        <v>248.86644699999999</v>
      </c>
      <c r="DW25" s="53">
        <v>234.55637300000001</v>
      </c>
      <c r="DX25" s="53">
        <v>189.18253200000001</v>
      </c>
      <c r="DY25" s="53">
        <v>178.09383199999999</v>
      </c>
      <c r="DZ25" s="53">
        <v>220.93807799999999</v>
      </c>
      <c r="EA25" s="53">
        <v>193.96520799999999</v>
      </c>
      <c r="EB25" s="53">
        <v>314.58914099999998</v>
      </c>
      <c r="EC25" s="53">
        <v>487.11267099999998</v>
      </c>
      <c r="ED25" s="53">
        <v>637.85230300000001</v>
      </c>
      <c r="EE25" s="53">
        <v>1185.6715380000001</v>
      </c>
      <c r="EF25" s="53">
        <v>2588.6723849999998</v>
      </c>
      <c r="EG25" s="53">
        <v>3482.9113609999999</v>
      </c>
      <c r="EH25" s="53">
        <v>4867.6931880000002</v>
      </c>
      <c r="EI25" s="53">
        <v>6236.3483910000004</v>
      </c>
      <c r="EJ25" s="53">
        <v>5482.4813720000002</v>
      </c>
      <c r="EK25" s="53">
        <v>3735.458165</v>
      </c>
      <c r="EL25" s="53">
        <v>3322.617248</v>
      </c>
      <c r="EM25" s="53">
        <v>977.99974599999996</v>
      </c>
      <c r="EN25" s="53">
        <v>1691.112897</v>
      </c>
      <c r="EO25" s="53">
        <v>1115.872466</v>
      </c>
      <c r="EP25" s="53">
        <v>1067.6942260000001</v>
      </c>
      <c r="EQ25" s="53"/>
      <c r="ER25" s="53"/>
      <c r="ES25" s="53"/>
      <c r="ET25" s="53"/>
      <c r="EU25" s="53"/>
      <c r="EV25" s="53"/>
      <c r="EW25" s="53"/>
      <c r="EX25" s="53"/>
      <c r="EY25" s="53"/>
      <c r="EZ25" s="53"/>
      <c r="FA25" s="53"/>
      <c r="FB25" s="53"/>
      <c r="FC25" s="53"/>
      <c r="FD25" s="53"/>
      <c r="FE25" s="53"/>
      <c r="FF25" s="53"/>
      <c r="FG25" s="53"/>
      <c r="FH25" s="53"/>
      <c r="FI25" s="53"/>
      <c r="FJ25" s="53"/>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row>
    <row r="26" spans="6:467" ht="28.15" customHeight="1">
      <c r="F26" s="28" t="s">
        <v>165</v>
      </c>
      <c r="G26" s="38">
        <v>5.44E-4</v>
      </c>
      <c r="H26" s="38">
        <v>6.9999999999999999E-4</v>
      </c>
      <c r="I26" s="38">
        <v>8.4057999999999994E-2</v>
      </c>
      <c r="J26" s="38">
        <v>0</v>
      </c>
      <c r="K26" s="38">
        <v>2.7E-2</v>
      </c>
      <c r="L26" s="38">
        <v>0</v>
      </c>
      <c r="M26" s="38">
        <v>0</v>
      </c>
      <c r="N26" s="38">
        <v>0</v>
      </c>
      <c r="O26" s="38">
        <v>0</v>
      </c>
      <c r="P26" s="38">
        <v>3.32E-2</v>
      </c>
      <c r="Q26" s="38">
        <v>0</v>
      </c>
      <c r="R26" s="38">
        <v>9.1299999999999997E-4</v>
      </c>
      <c r="S26" s="38">
        <v>1.0089999999999999E-3</v>
      </c>
      <c r="T26" s="38">
        <v>4.4549999999999998E-3</v>
      </c>
      <c r="U26" s="38">
        <v>0</v>
      </c>
      <c r="V26" s="38">
        <v>2.8517000000000001E-2</v>
      </c>
      <c r="W26" s="38">
        <v>0</v>
      </c>
      <c r="X26" s="38">
        <v>4.4159999999999998E-3</v>
      </c>
      <c r="Y26" s="38">
        <v>2.3939999999999999E-3</v>
      </c>
      <c r="Z26" s="38">
        <v>0</v>
      </c>
      <c r="AA26" s="38">
        <v>0</v>
      </c>
      <c r="AB26" s="38">
        <v>4.5859999999999998E-3</v>
      </c>
      <c r="AC26" s="38">
        <v>1.838E-3</v>
      </c>
      <c r="AD26" s="38">
        <v>1.1207999999999999E-2</v>
      </c>
      <c r="AE26" s="38">
        <v>1.6025000000000001E-2</v>
      </c>
      <c r="AF26" s="38">
        <v>3.2697999999999998E-2</v>
      </c>
      <c r="AG26" s="38">
        <v>0</v>
      </c>
      <c r="AH26" s="38">
        <v>0</v>
      </c>
      <c r="AI26" s="38">
        <v>0</v>
      </c>
      <c r="AJ26" s="38">
        <v>2.2499999999999998E-3</v>
      </c>
      <c r="AK26" s="38">
        <v>1.7541000000000001E-2</v>
      </c>
      <c r="AL26" s="38">
        <v>2.64E-3</v>
      </c>
      <c r="AM26" s="38">
        <v>3.7750000000000001E-3</v>
      </c>
      <c r="AN26" s="38">
        <v>2.48E-3</v>
      </c>
      <c r="AO26" s="38">
        <v>0.441469</v>
      </c>
      <c r="AP26" s="38">
        <v>0.92433799999999999</v>
      </c>
      <c r="AQ26" s="38">
        <v>6.8099999999999994E-2</v>
      </c>
      <c r="AR26" s="38">
        <v>0</v>
      </c>
      <c r="AS26" s="38">
        <v>9.2000000000000003E-4</v>
      </c>
      <c r="AT26" s="38">
        <v>4.3290000000000004E-3</v>
      </c>
      <c r="AU26" s="38">
        <v>0</v>
      </c>
      <c r="AV26" s="38">
        <v>3.9648000000000003E-2</v>
      </c>
      <c r="AW26" s="38">
        <v>9.0419999999999997E-3</v>
      </c>
      <c r="AX26" s="38">
        <v>0</v>
      </c>
      <c r="AY26" s="38">
        <v>1.9653E-2</v>
      </c>
      <c r="AZ26" s="38">
        <v>1.1999999999999999E-3</v>
      </c>
      <c r="BA26" s="38">
        <v>5.4419999999999998E-3</v>
      </c>
      <c r="BB26" s="38">
        <v>1.1015E-2</v>
      </c>
      <c r="BC26" s="38">
        <v>1.6372999999999999E-2</v>
      </c>
      <c r="BD26" s="38">
        <v>2.1354999999999999E-2</v>
      </c>
      <c r="BE26" s="38">
        <v>8.1960000000000002E-3</v>
      </c>
      <c r="BF26" s="38">
        <v>7.456E-3</v>
      </c>
      <c r="BG26" s="38">
        <v>3.3099000000000003E-2</v>
      </c>
      <c r="BH26" s="38">
        <v>7.0074999999999998E-2</v>
      </c>
      <c r="BI26" s="38">
        <v>0.16072900000000001</v>
      </c>
      <c r="BJ26" s="38">
        <v>6.6618999999999998E-2</v>
      </c>
      <c r="BK26" s="38">
        <v>2.6584E-2</v>
      </c>
      <c r="BL26" s="38">
        <v>5.885E-2</v>
      </c>
      <c r="BM26" s="38">
        <v>3.5599999999999998E-4</v>
      </c>
      <c r="BN26" s="38">
        <v>3.1599999999999998E-4</v>
      </c>
      <c r="BO26" s="38">
        <v>5.5000000000000002E-5</v>
      </c>
      <c r="BP26" s="38">
        <v>1.8380000000000001E-2</v>
      </c>
      <c r="BQ26" s="38">
        <v>2.3869999999999998E-3</v>
      </c>
      <c r="BR26" s="38">
        <v>3.1870000000000002E-2</v>
      </c>
      <c r="BS26" s="38">
        <v>0</v>
      </c>
      <c r="BT26" s="38">
        <v>4.6999999999999997E-5</v>
      </c>
      <c r="BU26" s="38">
        <v>2.9533E-2</v>
      </c>
      <c r="BV26" s="38">
        <v>0</v>
      </c>
      <c r="BW26" s="38">
        <v>0</v>
      </c>
      <c r="BX26" s="38">
        <v>0</v>
      </c>
      <c r="BY26" s="38">
        <v>2.8666000000000001E-2</v>
      </c>
      <c r="BZ26" s="38">
        <v>1.74E-4</v>
      </c>
      <c r="CA26" s="38">
        <v>0</v>
      </c>
      <c r="CB26" s="38">
        <v>2.6090000000000002E-3</v>
      </c>
      <c r="CC26" s="38">
        <v>0</v>
      </c>
      <c r="CD26" s="38">
        <v>7.2000000000000002E-5</v>
      </c>
      <c r="CE26" s="38">
        <v>8.7749999999999998E-3</v>
      </c>
      <c r="CF26" s="38">
        <v>0</v>
      </c>
      <c r="CG26" s="38">
        <v>0</v>
      </c>
      <c r="CH26" s="38">
        <v>0</v>
      </c>
      <c r="CI26" s="38">
        <v>0</v>
      </c>
      <c r="CJ26" s="38">
        <v>2.0409999999999998E-3</v>
      </c>
      <c r="CK26" s="38">
        <v>1.63E-4</v>
      </c>
      <c r="CL26" s="38">
        <v>4.1300000000000001E-4</v>
      </c>
      <c r="CM26" s="38">
        <v>0</v>
      </c>
      <c r="CN26" s="38">
        <v>0</v>
      </c>
      <c r="CO26" s="38">
        <v>4.8089999999999999E-3</v>
      </c>
      <c r="CP26" s="38">
        <v>0</v>
      </c>
      <c r="CQ26" s="38">
        <v>3.9300000000000001E-4</v>
      </c>
      <c r="CR26" s="38">
        <v>1.2E-4</v>
      </c>
      <c r="CS26" s="38">
        <v>0</v>
      </c>
      <c r="CT26" s="38">
        <v>0</v>
      </c>
      <c r="CU26" s="38">
        <v>0</v>
      </c>
      <c r="CV26" s="38">
        <v>0</v>
      </c>
      <c r="CW26" s="38">
        <v>0</v>
      </c>
      <c r="CX26" s="38">
        <v>0</v>
      </c>
      <c r="CY26" s="38">
        <v>4.5600000000000002E-2</v>
      </c>
      <c r="CZ26" s="38">
        <v>0</v>
      </c>
      <c r="DA26" s="38">
        <v>0</v>
      </c>
      <c r="DB26" s="38">
        <v>0</v>
      </c>
      <c r="DC26" s="38">
        <v>0</v>
      </c>
      <c r="DD26" s="38">
        <v>0</v>
      </c>
      <c r="DE26" s="38">
        <v>2.1094000000000002E-2</v>
      </c>
      <c r="DF26" s="38">
        <v>2.5999999999999998E-5</v>
      </c>
      <c r="DG26" s="38">
        <v>0</v>
      </c>
      <c r="DH26" s="38">
        <v>0</v>
      </c>
      <c r="DI26" s="38">
        <v>0</v>
      </c>
      <c r="DJ26" s="38">
        <v>7.9769999999999997E-3</v>
      </c>
      <c r="DK26" s="38">
        <v>0</v>
      </c>
      <c r="DL26" s="38">
        <v>0</v>
      </c>
      <c r="DM26" s="38">
        <v>0</v>
      </c>
      <c r="DN26" s="53">
        <v>0</v>
      </c>
      <c r="DO26" s="53">
        <v>0</v>
      </c>
      <c r="DP26" s="53">
        <v>0</v>
      </c>
      <c r="DQ26" s="53">
        <v>4.9586999999999999E-2</v>
      </c>
      <c r="DR26" s="53">
        <v>0</v>
      </c>
      <c r="DS26" s="53">
        <v>0</v>
      </c>
      <c r="DT26" s="53">
        <v>0</v>
      </c>
      <c r="DU26" s="53">
        <v>1.272E-2</v>
      </c>
      <c r="DV26" s="53">
        <v>0</v>
      </c>
      <c r="DW26" s="53">
        <v>5.2800000000000004E-4</v>
      </c>
      <c r="DX26" s="53">
        <v>1.0734E-2</v>
      </c>
      <c r="DY26" s="53">
        <v>0</v>
      </c>
      <c r="DZ26" s="53">
        <v>0</v>
      </c>
      <c r="EA26" s="53">
        <v>0</v>
      </c>
      <c r="EB26" s="53">
        <v>0</v>
      </c>
      <c r="EC26" s="53">
        <v>0.145596</v>
      </c>
      <c r="ED26" s="53">
        <v>4.4600000000000004E-3</v>
      </c>
      <c r="EE26" s="53">
        <v>0</v>
      </c>
      <c r="EF26" s="53">
        <v>0</v>
      </c>
      <c r="EG26" s="53">
        <v>0</v>
      </c>
      <c r="EH26" s="53">
        <v>0</v>
      </c>
      <c r="EI26" s="53">
        <v>0</v>
      </c>
      <c r="EJ26" s="53">
        <v>0</v>
      </c>
      <c r="EK26" s="53">
        <v>7.4005109999999998</v>
      </c>
      <c r="EL26" s="53">
        <v>35.293486999999999</v>
      </c>
      <c r="EM26" s="53">
        <v>33.676791000000001</v>
      </c>
      <c r="EN26" s="53">
        <v>67.688865608873996</v>
      </c>
      <c r="EO26" s="53">
        <v>57.916498376797698</v>
      </c>
      <c r="EP26" s="53">
        <v>88.526990526426303</v>
      </c>
      <c r="EQ26" s="53"/>
      <c r="ER26" s="53"/>
      <c r="ES26" s="53"/>
      <c r="ET26" s="53"/>
      <c r="EU26" s="53"/>
      <c r="EV26" s="53"/>
      <c r="EW26" s="53"/>
      <c r="EX26" s="53"/>
      <c r="EY26" s="53"/>
      <c r="EZ26" s="53"/>
      <c r="FA26" s="53"/>
      <c r="FB26" s="53"/>
      <c r="FC26" s="53"/>
      <c r="FD26" s="53"/>
      <c r="FE26" s="53"/>
      <c r="FF26" s="53"/>
      <c r="FG26" s="53"/>
      <c r="FH26" s="53"/>
      <c r="FI26" s="53"/>
      <c r="FJ26" s="53"/>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row>
    <row r="27" spans="6:467" ht="28.15" customHeight="1">
      <c r="F27" s="28" t="s">
        <v>166</v>
      </c>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53"/>
      <c r="DO27" s="53"/>
      <c r="DP27" s="53"/>
      <c r="DQ27" s="53"/>
      <c r="DR27" s="53"/>
      <c r="DS27" s="53"/>
      <c r="DT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row>
    <row r="28" spans="6:467" ht="20.100000000000001" customHeight="1">
      <c r="F28" s="37" t="s">
        <v>514</v>
      </c>
      <c r="G28" s="38">
        <v>0</v>
      </c>
      <c r="H28" s="38">
        <v>0</v>
      </c>
      <c r="I28" s="38">
        <v>0</v>
      </c>
      <c r="J28" s="38">
        <v>0</v>
      </c>
      <c r="K28" s="38">
        <v>0</v>
      </c>
      <c r="L28" s="38">
        <v>0</v>
      </c>
      <c r="M28" s="38">
        <v>0</v>
      </c>
      <c r="N28" s="38">
        <v>0.35645500000000002</v>
      </c>
      <c r="O28" s="38">
        <v>0</v>
      </c>
      <c r="P28" s="38">
        <v>0</v>
      </c>
      <c r="Q28" s="38">
        <v>0</v>
      </c>
      <c r="R28" s="38">
        <v>0</v>
      </c>
      <c r="S28" s="38">
        <v>5.1109999999999998</v>
      </c>
      <c r="T28" s="38">
        <v>3.2812999999999999</v>
      </c>
      <c r="U28" s="38">
        <v>8.4550000000000001</v>
      </c>
      <c r="V28" s="38">
        <v>4.9032999999999998</v>
      </c>
      <c r="W28" s="38">
        <v>6.4589999999999996</v>
      </c>
      <c r="X28" s="38">
        <v>6.47</v>
      </c>
      <c r="Y28" s="38">
        <v>9.6172439999999995</v>
      </c>
      <c r="Z28" s="38">
        <v>13.961596</v>
      </c>
      <c r="AA28" s="38">
        <v>30.837636</v>
      </c>
      <c r="AB28" s="38">
        <v>44.851959000000001</v>
      </c>
      <c r="AC28" s="38">
        <v>29.518747999999999</v>
      </c>
      <c r="AD28" s="38">
        <v>43.337643999999997</v>
      </c>
      <c r="AE28" s="38">
        <v>44.871661000000003</v>
      </c>
      <c r="AF28" s="38">
        <v>38.031905999999999</v>
      </c>
      <c r="AG28" s="38">
        <v>67.743416999999994</v>
      </c>
      <c r="AH28" s="38">
        <v>25.299144999999999</v>
      </c>
      <c r="AI28" s="38">
        <v>54.480058999999997</v>
      </c>
      <c r="AJ28" s="38">
        <v>59.976377999999997</v>
      </c>
      <c r="AK28" s="38">
        <v>38.386057000000001</v>
      </c>
      <c r="AL28" s="38">
        <v>34.234887999999998</v>
      </c>
      <c r="AM28" s="38">
        <v>51.806094000000002</v>
      </c>
      <c r="AN28" s="38">
        <v>39.089261999999998</v>
      </c>
      <c r="AO28" s="38">
        <v>36.055306999999999</v>
      </c>
      <c r="AP28" s="38">
        <v>30.683012999999999</v>
      </c>
      <c r="AQ28" s="38">
        <v>45.441991999999999</v>
      </c>
      <c r="AR28" s="38">
        <v>28.277166000000001</v>
      </c>
      <c r="AS28" s="38">
        <v>51.896549999999998</v>
      </c>
      <c r="AT28" s="38">
        <v>58.215418</v>
      </c>
      <c r="AU28" s="38">
        <v>50.695489999999999</v>
      </c>
      <c r="AV28" s="38">
        <v>106.82381100000001</v>
      </c>
      <c r="AW28" s="38">
        <v>90.766643999999999</v>
      </c>
      <c r="AX28" s="38">
        <v>139.463945</v>
      </c>
      <c r="AY28" s="38">
        <v>70.039079999999998</v>
      </c>
      <c r="AZ28" s="38">
        <v>122.451337</v>
      </c>
      <c r="BA28" s="38">
        <v>89.069220999999999</v>
      </c>
      <c r="BB28" s="38">
        <v>76.036134000000004</v>
      </c>
      <c r="BC28" s="38">
        <v>54.808931999999999</v>
      </c>
      <c r="BD28" s="38">
        <v>136.30581000000001</v>
      </c>
      <c r="BE28" s="38">
        <v>77.679891999999995</v>
      </c>
      <c r="BF28" s="38">
        <v>135.898358</v>
      </c>
      <c r="BG28" s="38">
        <v>75.768877000000003</v>
      </c>
      <c r="BH28" s="38">
        <v>163.71663000000001</v>
      </c>
      <c r="BI28" s="38">
        <v>98.305852000000002</v>
      </c>
      <c r="BJ28" s="38">
        <v>208.33323100000001</v>
      </c>
      <c r="BK28" s="38">
        <v>124.226417</v>
      </c>
      <c r="BL28" s="38">
        <v>176.87119300000001</v>
      </c>
      <c r="BM28" s="38">
        <v>148.40062599999999</v>
      </c>
      <c r="BN28" s="38">
        <v>196.328768</v>
      </c>
      <c r="BO28" s="38">
        <v>189.54850200000001</v>
      </c>
      <c r="BP28" s="38">
        <v>120.875344</v>
      </c>
      <c r="BQ28" s="38">
        <v>111.08654300000001</v>
      </c>
      <c r="BR28" s="38">
        <v>252.49239900000001</v>
      </c>
      <c r="BS28" s="38">
        <v>137.95259899999999</v>
      </c>
      <c r="BT28" s="38">
        <v>341.24864600000001</v>
      </c>
      <c r="BU28" s="38">
        <v>241.667924</v>
      </c>
      <c r="BV28" s="38">
        <v>504.12950899999998</v>
      </c>
      <c r="BW28" s="38">
        <v>361.83272199999999</v>
      </c>
      <c r="BX28" s="38">
        <v>204.251586</v>
      </c>
      <c r="BY28" s="38">
        <v>261.50020000000001</v>
      </c>
      <c r="BZ28" s="38">
        <v>180.324352</v>
      </c>
      <c r="CA28" s="38">
        <v>246.17627200000001</v>
      </c>
      <c r="CB28" s="38">
        <v>399.96008899999998</v>
      </c>
      <c r="CC28" s="38">
        <v>239.395994</v>
      </c>
      <c r="CD28" s="38">
        <v>284.371151</v>
      </c>
      <c r="CE28" s="38">
        <v>153.12462500000001</v>
      </c>
      <c r="CF28" s="38">
        <v>118.488738</v>
      </c>
      <c r="CG28" s="38">
        <v>138.39036682913101</v>
      </c>
      <c r="CH28" s="38">
        <v>174.48837800000001</v>
      </c>
      <c r="CI28" s="38">
        <v>189.59065200000001</v>
      </c>
      <c r="CJ28" s="38">
        <v>201.479625</v>
      </c>
      <c r="CK28" s="38">
        <v>216.50666799999999</v>
      </c>
      <c r="CL28" s="38">
        <v>106.538008</v>
      </c>
      <c r="CM28" s="38">
        <v>282.377567</v>
      </c>
      <c r="CN28" s="38">
        <v>253.92591999999999</v>
      </c>
      <c r="CO28" s="38">
        <v>145.09296900000001</v>
      </c>
      <c r="CP28" s="38">
        <v>330.75180499999999</v>
      </c>
      <c r="CQ28" s="38">
        <v>274.88706400000001</v>
      </c>
      <c r="CR28" s="38">
        <v>375.73556600000001</v>
      </c>
      <c r="CS28" s="38">
        <v>291.80053400000003</v>
      </c>
      <c r="CT28" s="38">
        <v>321.12016</v>
      </c>
      <c r="CU28" s="38">
        <v>258.82585699999998</v>
      </c>
      <c r="CV28" s="38">
        <v>292.28642200000002</v>
      </c>
      <c r="CW28" s="38">
        <v>211.65532999999999</v>
      </c>
      <c r="CX28" s="38">
        <v>203.59707900000001</v>
      </c>
      <c r="CY28" s="38">
        <v>144.33649299999999</v>
      </c>
      <c r="CZ28" s="38">
        <v>183.72366099999999</v>
      </c>
      <c r="DA28" s="38">
        <v>250.24253200000001</v>
      </c>
      <c r="DB28" s="38">
        <v>217.90862899999999</v>
      </c>
      <c r="DC28" s="38">
        <v>138.950367</v>
      </c>
      <c r="DD28" s="38">
        <v>130.57774800000001</v>
      </c>
      <c r="DE28" s="38">
        <v>192.17144200000001</v>
      </c>
      <c r="DF28" s="38">
        <v>192.83726799999999</v>
      </c>
      <c r="DG28" s="38">
        <v>116.97074499999999</v>
      </c>
      <c r="DH28" s="38">
        <v>67.843243999999999</v>
      </c>
      <c r="DI28" s="38">
        <v>39.527067000000002</v>
      </c>
      <c r="DJ28" s="38">
        <v>63.453035999999997</v>
      </c>
      <c r="DK28" s="38">
        <v>62.381127999999997</v>
      </c>
      <c r="DL28" s="38">
        <v>77.264842999999999</v>
      </c>
      <c r="DM28" s="38">
        <v>73.702631999999994</v>
      </c>
      <c r="DN28" s="53">
        <v>61.328533</v>
      </c>
      <c r="DO28" s="53">
        <v>58.751466999999998</v>
      </c>
      <c r="DP28" s="53">
        <v>67.725695999999999</v>
      </c>
      <c r="DQ28" s="53">
        <v>71.416268000000002</v>
      </c>
      <c r="DR28" s="53">
        <v>61.376277000000002</v>
      </c>
      <c r="DS28" s="53">
        <v>97.820367000000005</v>
      </c>
      <c r="DT28" s="53">
        <v>101.437909</v>
      </c>
      <c r="DU28" s="53">
        <v>114.361161</v>
      </c>
      <c r="DV28" s="53">
        <v>132.80192199999999</v>
      </c>
      <c r="DW28" s="53">
        <v>112.75720099999999</v>
      </c>
      <c r="DX28" s="53">
        <v>116.30225799999999</v>
      </c>
      <c r="DY28" s="53">
        <v>113.017471</v>
      </c>
      <c r="DZ28" s="53">
        <v>109.08817000000001</v>
      </c>
      <c r="EA28" s="53">
        <v>82.837175999999999</v>
      </c>
      <c r="EB28" s="53">
        <v>179.07402999999999</v>
      </c>
      <c r="EC28" s="53">
        <v>189.096723</v>
      </c>
      <c r="ED28" s="53">
        <v>124.003094</v>
      </c>
      <c r="EE28" s="53">
        <v>90.290311000000003</v>
      </c>
      <c r="EF28" s="53">
        <v>92.438722999999996</v>
      </c>
      <c r="EG28" s="53">
        <v>156.49436900000001</v>
      </c>
      <c r="EH28" s="53">
        <v>0</v>
      </c>
      <c r="EI28" s="53">
        <v>0</v>
      </c>
      <c r="EJ28" s="53">
        <v>0</v>
      </c>
      <c r="EK28" s="53">
        <v>0</v>
      </c>
      <c r="EL28" s="53">
        <v>0</v>
      </c>
      <c r="EM28" s="53">
        <v>0</v>
      </c>
      <c r="EN28" s="53">
        <v>0</v>
      </c>
      <c r="EO28" s="53">
        <v>0</v>
      </c>
      <c r="EP28" s="53">
        <v>181.770522</v>
      </c>
      <c r="EQ28" s="53"/>
      <c r="ER28" s="53"/>
      <c r="ES28" s="53"/>
      <c r="ET28" s="53"/>
      <c r="EU28" s="53"/>
      <c r="EV28" s="53"/>
      <c r="EW28" s="53"/>
      <c r="EX28" s="53"/>
      <c r="EY28" s="53"/>
      <c r="EZ28" s="53"/>
      <c r="FA28" s="53"/>
      <c r="FB28" s="53"/>
      <c r="FC28" s="53"/>
      <c r="FD28" s="53"/>
      <c r="FE28" s="53"/>
      <c r="FF28" s="53"/>
      <c r="FG28" s="53"/>
      <c r="FH28" s="53"/>
      <c r="FI28" s="53"/>
      <c r="FJ28" s="53"/>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row>
    <row r="29" spans="6:467" ht="20.100000000000001" customHeight="1">
      <c r="F29" s="37" t="s">
        <v>516</v>
      </c>
      <c r="G29" s="38">
        <v>155</v>
      </c>
      <c r="H29" s="38">
        <v>160</v>
      </c>
      <c r="I29" s="38">
        <v>170</v>
      </c>
      <c r="J29" s="38">
        <v>170</v>
      </c>
      <c r="K29" s="38">
        <v>150</v>
      </c>
      <c r="L29" s="38">
        <v>200</v>
      </c>
      <c r="M29" s="38">
        <v>185</v>
      </c>
      <c r="N29" s="38">
        <v>160</v>
      </c>
      <c r="O29" s="38">
        <v>220</v>
      </c>
      <c r="P29" s="38">
        <v>170</v>
      </c>
      <c r="Q29" s="38">
        <v>205</v>
      </c>
      <c r="R29" s="38">
        <v>180</v>
      </c>
      <c r="S29" s="38">
        <v>160</v>
      </c>
      <c r="T29" s="38">
        <v>145</v>
      </c>
      <c r="U29" s="38">
        <v>131.51211480000001</v>
      </c>
      <c r="V29" s="38">
        <v>113.18957930000001</v>
      </c>
      <c r="W29" s="38">
        <v>168.34477340000001</v>
      </c>
      <c r="X29" s="38">
        <v>184.48999309999999</v>
      </c>
      <c r="Y29" s="38">
        <v>177.9755945</v>
      </c>
      <c r="Z29" s="38">
        <v>197.680024</v>
      </c>
      <c r="AA29" s="38">
        <v>260.8462275</v>
      </c>
      <c r="AB29" s="38">
        <v>244.52647200000001</v>
      </c>
      <c r="AC29" s="38">
        <v>282.9129231</v>
      </c>
      <c r="AD29" s="38">
        <v>253.5493567</v>
      </c>
      <c r="AE29" s="38">
        <v>206.6640246</v>
      </c>
      <c r="AF29" s="38">
        <v>258.50631609999999</v>
      </c>
      <c r="AG29" s="38">
        <v>209.21182039999999</v>
      </c>
      <c r="AH29" s="38">
        <v>232.80455079999999</v>
      </c>
      <c r="AI29" s="38">
        <v>254.0479536</v>
      </c>
      <c r="AJ29" s="38">
        <v>170.71689079999999</v>
      </c>
      <c r="AK29" s="38">
        <v>236.52433210000001</v>
      </c>
      <c r="AL29" s="38">
        <v>246.01758190000001</v>
      </c>
      <c r="AM29" s="38">
        <v>224.4066698</v>
      </c>
      <c r="AN29" s="38">
        <v>232.37041389999999</v>
      </c>
      <c r="AO29" s="38">
        <v>183.91003710000001</v>
      </c>
      <c r="AP29" s="38">
        <v>187.35253410000001</v>
      </c>
      <c r="AQ29" s="38">
        <v>116.8500042</v>
      </c>
      <c r="AR29" s="38">
        <v>216.8505571</v>
      </c>
      <c r="AS29" s="38">
        <v>249.30392069999999</v>
      </c>
      <c r="AT29" s="38">
        <v>351.10494670000003</v>
      </c>
      <c r="AU29" s="38">
        <v>449.95277292457803</v>
      </c>
      <c r="AV29" s="38">
        <v>525.98534107406999</v>
      </c>
      <c r="AW29" s="38">
        <v>395.503286007795</v>
      </c>
      <c r="AX29" s="38">
        <v>433.38686116075598</v>
      </c>
      <c r="AY29" s="38">
        <v>447.26609137333799</v>
      </c>
      <c r="AZ29" s="38">
        <v>483.02746602300101</v>
      </c>
      <c r="BA29" s="38">
        <v>467.954160388665</v>
      </c>
      <c r="BB29" s="38">
        <v>402.73257339587099</v>
      </c>
      <c r="BC29" s="38">
        <v>366.35809108991202</v>
      </c>
      <c r="BD29" s="38">
        <v>401.66737339787801</v>
      </c>
      <c r="BE29" s="38">
        <v>418.44707780906202</v>
      </c>
      <c r="BF29" s="38">
        <v>457.93944068316603</v>
      </c>
      <c r="BG29" s="38">
        <v>571.69020528440205</v>
      </c>
      <c r="BH29" s="38">
        <v>546.04401654575395</v>
      </c>
      <c r="BI29" s="38">
        <v>545.83466940820699</v>
      </c>
      <c r="BJ29" s="38">
        <v>602.50573179837397</v>
      </c>
      <c r="BK29" s="38">
        <v>729.83551252641701</v>
      </c>
      <c r="BL29" s="38">
        <v>756.78021257338401</v>
      </c>
      <c r="BM29" s="38">
        <v>776.99877261494203</v>
      </c>
      <c r="BN29" s="38">
        <v>713.31621779769796</v>
      </c>
      <c r="BO29" s="38">
        <v>805.11328429721505</v>
      </c>
      <c r="BP29" s="38">
        <v>823.29923758416396</v>
      </c>
      <c r="BQ29" s="38">
        <v>757.16749993954795</v>
      </c>
      <c r="BR29" s="38">
        <v>836.24405473708805</v>
      </c>
      <c r="BS29" s="38">
        <v>1143.9848887686001</v>
      </c>
      <c r="BT29" s="38">
        <v>1165.46058482852</v>
      </c>
      <c r="BU29" s="38">
        <v>1211.2464581224699</v>
      </c>
      <c r="BV29" s="38">
        <v>1395.6573822591499</v>
      </c>
      <c r="BW29" s="38">
        <v>1925.7881350172599</v>
      </c>
      <c r="BX29" s="38">
        <v>2107.7685779506201</v>
      </c>
      <c r="BY29" s="38">
        <v>1577.4033243542499</v>
      </c>
      <c r="BZ29" s="38">
        <v>1600.7077371692801</v>
      </c>
      <c r="CA29" s="38">
        <v>1039.31722090735</v>
      </c>
      <c r="CB29" s="38">
        <v>996.868707195296</v>
      </c>
      <c r="CC29" s="38">
        <v>748.17686419373604</v>
      </c>
      <c r="CD29" s="38">
        <v>1093.1999982351299</v>
      </c>
      <c r="CE29" s="38">
        <v>884.28433435867805</v>
      </c>
      <c r="CF29" s="38">
        <v>739.164565208054</v>
      </c>
      <c r="CG29" s="38">
        <v>704.62850410988403</v>
      </c>
      <c r="CH29" s="38">
        <v>758.920678237738</v>
      </c>
      <c r="CI29" s="38">
        <v>1053.73366826796</v>
      </c>
      <c r="CJ29" s="38">
        <v>1246.08468865074</v>
      </c>
      <c r="CK29" s="38">
        <v>1150.10194262043</v>
      </c>
      <c r="CL29" s="38">
        <v>1148.43184016638</v>
      </c>
      <c r="CM29" s="38">
        <v>1129.4087316560699</v>
      </c>
      <c r="CN29" s="38">
        <v>989.20043678079003</v>
      </c>
      <c r="CO29" s="38">
        <v>1012.81508674118</v>
      </c>
      <c r="CP29" s="38">
        <v>1028.7677265023101</v>
      </c>
      <c r="CQ29" s="38">
        <v>784.03575586117199</v>
      </c>
      <c r="CR29" s="38">
        <v>789.32630631316999</v>
      </c>
      <c r="CS29" s="38">
        <v>728.98473922883898</v>
      </c>
      <c r="CT29" s="38">
        <v>674.96008753889203</v>
      </c>
      <c r="CU29" s="38">
        <v>815.94968668303397</v>
      </c>
      <c r="CV29" s="38">
        <v>867.22813887497205</v>
      </c>
      <c r="CW29" s="38">
        <v>930.32682882227402</v>
      </c>
      <c r="CX29" s="38">
        <v>884.99751168842897</v>
      </c>
      <c r="CY29" s="38">
        <v>971.10618447339402</v>
      </c>
      <c r="CZ29" s="38">
        <v>994.58637586968302</v>
      </c>
      <c r="DA29" s="38">
        <v>1013.31258416532</v>
      </c>
      <c r="DB29" s="38">
        <v>1070.2644288608601</v>
      </c>
      <c r="DC29" s="38">
        <v>807.17121564311003</v>
      </c>
      <c r="DD29" s="38">
        <v>750.18754922206404</v>
      </c>
      <c r="DE29" s="38">
        <v>672.333829062257</v>
      </c>
      <c r="DF29" s="38">
        <v>667.32133585128202</v>
      </c>
      <c r="DG29" s="38">
        <v>531.70194463155406</v>
      </c>
      <c r="DH29" s="38">
        <v>511.19127505643303</v>
      </c>
      <c r="DI29" s="38">
        <v>512.219414150332</v>
      </c>
      <c r="DJ29" s="38">
        <v>526.36143113653895</v>
      </c>
      <c r="DK29" s="38">
        <v>543.16777364758298</v>
      </c>
      <c r="DL29" s="38">
        <v>450.82389200940901</v>
      </c>
      <c r="DM29" s="38">
        <v>484.01659579769102</v>
      </c>
      <c r="DN29" s="53">
        <v>459.87766341729798</v>
      </c>
      <c r="DO29" s="53">
        <v>499.521267361696</v>
      </c>
      <c r="DP29" s="53">
        <v>645.44754271328497</v>
      </c>
      <c r="DQ29" s="53">
        <v>551.98615068767799</v>
      </c>
      <c r="DR29" s="53">
        <v>461.85262719619902</v>
      </c>
      <c r="DS29" s="53">
        <v>495.99745303804002</v>
      </c>
      <c r="DT29" s="53">
        <v>607.65776590839698</v>
      </c>
      <c r="DU29" s="53">
        <v>725.75567215101898</v>
      </c>
      <c r="DV29" s="53">
        <v>519.95369188243205</v>
      </c>
      <c r="DW29" s="53">
        <v>548.93929360694096</v>
      </c>
      <c r="DX29" s="53">
        <v>651.28890223086205</v>
      </c>
      <c r="DY29" s="53">
        <v>649.32125615809503</v>
      </c>
      <c r="DZ29" s="53">
        <v>750.51502627280195</v>
      </c>
      <c r="EA29" s="53">
        <v>654.20636101853904</v>
      </c>
      <c r="EB29" s="53">
        <v>666.27849501564503</v>
      </c>
      <c r="EC29" s="53">
        <v>719.80789724779095</v>
      </c>
      <c r="ED29" s="53">
        <v>902.98126259399601</v>
      </c>
      <c r="EE29" s="53">
        <v>1032.74946373837</v>
      </c>
      <c r="EF29" s="53">
        <v>1197.06419914514</v>
      </c>
      <c r="EG29" s="53">
        <v>1015.60918842159</v>
      </c>
      <c r="EH29" s="53">
        <v>1084.4797381593501</v>
      </c>
      <c r="EI29" s="53">
        <v>1104.40138180752</v>
      </c>
      <c r="EJ29" s="53">
        <v>1034.1487637911</v>
      </c>
      <c r="EK29" s="53">
        <v>930.96333036243504</v>
      </c>
      <c r="EL29" s="53">
        <v>786.65539573143803</v>
      </c>
      <c r="EM29" s="53">
        <v>671.28540840573498</v>
      </c>
      <c r="EN29" s="53">
        <v>837.39994416026195</v>
      </c>
      <c r="EO29" s="53">
        <v>466.02230075187998</v>
      </c>
      <c r="EP29" s="53">
        <v>354.91791176470599</v>
      </c>
      <c r="EQ29" s="53"/>
      <c r="ER29" s="53"/>
      <c r="ES29" s="53"/>
      <c r="ET29" s="53"/>
      <c r="EU29" s="53"/>
      <c r="EV29" s="53"/>
      <c r="EW29" s="53"/>
      <c r="EX29" s="53"/>
      <c r="EY29" s="53"/>
      <c r="EZ29" s="53"/>
      <c r="FA29" s="53"/>
      <c r="FB29" s="53"/>
      <c r="FC29" s="53"/>
      <c r="FD29" s="53"/>
      <c r="FE29" s="53"/>
      <c r="FF29" s="53"/>
      <c r="FG29" s="53"/>
      <c r="FH29" s="53"/>
      <c r="FI29" s="53"/>
      <c r="FJ29" s="53"/>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row>
    <row r="30" spans="6:467" ht="28.15" customHeight="1">
      <c r="F30" s="28" t="s">
        <v>498</v>
      </c>
      <c r="G30" s="38">
        <v>10.247916999999999</v>
      </c>
      <c r="H30" s="38">
        <v>14.017450999999999</v>
      </c>
      <c r="I30" s="38">
        <v>9.1691929999999999</v>
      </c>
      <c r="J30" s="38">
        <v>9.6661889999999993</v>
      </c>
      <c r="K30" s="38">
        <v>7.4258649999999999</v>
      </c>
      <c r="L30" s="38">
        <v>11.98907</v>
      </c>
      <c r="M30" s="38">
        <v>9.0584799999999994</v>
      </c>
      <c r="N30" s="38">
        <v>9.3513760000000001</v>
      </c>
      <c r="O30" s="38">
        <v>12.731707999999999</v>
      </c>
      <c r="P30" s="38">
        <v>12.219779000000001</v>
      </c>
      <c r="Q30" s="38">
        <v>11.858171</v>
      </c>
      <c r="R30" s="38">
        <v>11.693745</v>
      </c>
      <c r="S30" s="38">
        <v>17.057753000000002</v>
      </c>
      <c r="T30" s="38">
        <v>13.120304000000001</v>
      </c>
      <c r="U30" s="38">
        <v>10.339328999999999</v>
      </c>
      <c r="V30" s="38">
        <v>19.806833000000001</v>
      </c>
      <c r="W30" s="38">
        <v>11.186788</v>
      </c>
      <c r="X30" s="38">
        <v>17.849907999999999</v>
      </c>
      <c r="Y30" s="38">
        <v>15.784518</v>
      </c>
      <c r="Z30" s="38">
        <v>8.1651229999999995</v>
      </c>
      <c r="AA30" s="38">
        <v>11.345727</v>
      </c>
      <c r="AB30" s="38">
        <v>12.13067</v>
      </c>
      <c r="AC30" s="38">
        <v>15.529026</v>
      </c>
      <c r="AD30" s="38">
        <v>13.058873</v>
      </c>
      <c r="AE30" s="38">
        <v>20.200372999999999</v>
      </c>
      <c r="AF30" s="38">
        <v>13.512658</v>
      </c>
      <c r="AG30" s="38">
        <v>25.412558000000001</v>
      </c>
      <c r="AH30" s="38">
        <v>14.371518</v>
      </c>
      <c r="AI30" s="38">
        <v>16.169308999999998</v>
      </c>
      <c r="AJ30" s="38">
        <v>12.737866</v>
      </c>
      <c r="AK30" s="38">
        <v>15.386172999999999</v>
      </c>
      <c r="AL30" s="38">
        <v>9.5601730000000007</v>
      </c>
      <c r="AM30" s="38">
        <v>44.695185000000002</v>
      </c>
      <c r="AN30" s="38">
        <v>24.318007000000001</v>
      </c>
      <c r="AO30" s="38">
        <v>25.734413</v>
      </c>
      <c r="AP30" s="38">
        <v>27.762886000000002</v>
      </c>
      <c r="AQ30" s="38">
        <v>25.638100000000001</v>
      </c>
      <c r="AR30" s="38">
        <v>32.864061</v>
      </c>
      <c r="AS30" s="38">
        <v>31.219849</v>
      </c>
      <c r="AT30" s="38">
        <v>27.385742</v>
      </c>
      <c r="AU30" s="38">
        <v>34.023583000000002</v>
      </c>
      <c r="AV30" s="38">
        <v>36.292637999999997</v>
      </c>
      <c r="AW30" s="38">
        <v>32.233992000000001</v>
      </c>
      <c r="AX30" s="38">
        <v>35.749178999999998</v>
      </c>
      <c r="AY30" s="38">
        <v>34.893833999999998</v>
      </c>
      <c r="AZ30" s="38">
        <v>39.383949000000001</v>
      </c>
      <c r="BA30" s="38">
        <v>51.060429999999997</v>
      </c>
      <c r="BB30" s="38">
        <v>33.495821999999997</v>
      </c>
      <c r="BC30" s="38">
        <v>36.708686999999998</v>
      </c>
      <c r="BD30" s="38">
        <v>41.992519999999999</v>
      </c>
      <c r="BE30" s="38">
        <v>41.848863999999999</v>
      </c>
      <c r="BF30" s="38">
        <v>33.717523</v>
      </c>
      <c r="BG30" s="38">
        <v>33.591379000000003</v>
      </c>
      <c r="BH30" s="38">
        <v>26.669633999999999</v>
      </c>
      <c r="BI30" s="38">
        <v>22.320330999999999</v>
      </c>
      <c r="BJ30" s="38">
        <v>26.089827</v>
      </c>
      <c r="BK30" s="38">
        <v>27.210501000000001</v>
      </c>
      <c r="BL30" s="38">
        <v>41.921258000000002</v>
      </c>
      <c r="BM30" s="38">
        <v>34.937522999999999</v>
      </c>
      <c r="BN30" s="38">
        <v>46.342094000000003</v>
      </c>
      <c r="BO30" s="38">
        <v>40.561987999999999</v>
      </c>
      <c r="BP30" s="38">
        <v>39.528491000000002</v>
      </c>
      <c r="BQ30" s="38">
        <v>43.410597000000003</v>
      </c>
      <c r="BR30" s="38">
        <v>46.392445000000002</v>
      </c>
      <c r="BS30" s="38">
        <v>42.169322000000001</v>
      </c>
      <c r="BT30" s="38">
        <v>65.282090999999994</v>
      </c>
      <c r="BU30" s="38">
        <v>47.871397000000002</v>
      </c>
      <c r="BV30" s="38">
        <v>54.155982999999999</v>
      </c>
      <c r="BW30" s="38">
        <v>52.174551999999998</v>
      </c>
      <c r="BX30" s="38">
        <v>66.622422</v>
      </c>
      <c r="BY30" s="38">
        <v>49.166460999999998</v>
      </c>
      <c r="BZ30" s="38">
        <v>46.285660999999998</v>
      </c>
      <c r="CA30" s="38">
        <v>55.453384999999997</v>
      </c>
      <c r="CB30" s="38">
        <v>36.063803999999998</v>
      </c>
      <c r="CC30" s="38">
        <v>47.531028999999997</v>
      </c>
      <c r="CD30" s="38">
        <v>73.067130000000006</v>
      </c>
      <c r="CE30" s="38">
        <v>58.357191</v>
      </c>
      <c r="CF30" s="38">
        <v>65.673117000000005</v>
      </c>
      <c r="CG30" s="38">
        <v>56.110391</v>
      </c>
      <c r="CH30" s="38">
        <v>71.880032</v>
      </c>
      <c r="CI30" s="38">
        <v>67.411034999999998</v>
      </c>
      <c r="CJ30" s="38">
        <v>58.130647000000003</v>
      </c>
      <c r="CK30" s="38">
        <v>48.993262999999999</v>
      </c>
      <c r="CL30" s="38">
        <v>61.714230000000001</v>
      </c>
      <c r="CM30" s="38">
        <v>43.021954000000001</v>
      </c>
      <c r="CN30" s="38">
        <v>10.187465</v>
      </c>
      <c r="CO30" s="38">
        <v>48.253418000000003</v>
      </c>
      <c r="CP30" s="38">
        <v>42.043568999999998</v>
      </c>
      <c r="CQ30" s="38">
        <v>57.196751999999996</v>
      </c>
      <c r="CR30" s="38">
        <v>120.74231399999999</v>
      </c>
      <c r="CS30" s="38">
        <v>59.793582999999998</v>
      </c>
      <c r="CT30" s="38">
        <v>19.349729</v>
      </c>
      <c r="CU30" s="38">
        <v>203.46192400000001</v>
      </c>
      <c r="CV30" s="38">
        <v>252.024193</v>
      </c>
      <c r="CW30" s="38">
        <v>73.075864999999993</v>
      </c>
      <c r="CX30" s="38">
        <v>57.985823000000003</v>
      </c>
      <c r="CY30" s="38">
        <v>69.902011999999999</v>
      </c>
      <c r="CZ30" s="38">
        <v>49.917870999999998</v>
      </c>
      <c r="DA30" s="38">
        <v>26.189250000000001</v>
      </c>
      <c r="DB30" s="38">
        <v>88.547624999999996</v>
      </c>
      <c r="DC30" s="38">
        <v>82.580032000000003</v>
      </c>
      <c r="DD30" s="38">
        <v>33.670079000000001</v>
      </c>
      <c r="DE30" s="38">
        <v>87.141300000000001</v>
      </c>
      <c r="DF30" s="38">
        <v>29.870884</v>
      </c>
      <c r="DG30" s="38">
        <v>17.903099999999998</v>
      </c>
      <c r="DH30" s="38">
        <v>4.9582249999999997</v>
      </c>
      <c r="DI30" s="38">
        <v>5.7264939999999998</v>
      </c>
      <c r="DJ30" s="38">
        <v>6.7611970000000001</v>
      </c>
      <c r="DK30" s="38">
        <v>74.996683000000004</v>
      </c>
      <c r="DL30" s="38">
        <v>158.697935</v>
      </c>
      <c r="DM30" s="38">
        <v>131.185316</v>
      </c>
      <c r="DN30" s="53">
        <v>4.3899530000000002</v>
      </c>
      <c r="DO30" s="53">
        <v>6.9633700000000003</v>
      </c>
      <c r="DP30" s="53">
        <v>8.5530880000000007</v>
      </c>
      <c r="DQ30" s="53">
        <v>16.340354999999999</v>
      </c>
      <c r="DR30" s="53">
        <v>162.57791499999999</v>
      </c>
      <c r="DS30" s="53">
        <v>32.205019</v>
      </c>
      <c r="DT30" s="53">
        <v>59.152825999999997</v>
      </c>
      <c r="DU30" s="53">
        <v>22.018784</v>
      </c>
      <c r="DV30" s="53">
        <v>12.099843</v>
      </c>
      <c r="DW30" s="53">
        <v>56.029957000000003</v>
      </c>
      <c r="DX30" s="53">
        <v>110.73829499999999</v>
      </c>
      <c r="DY30" s="53">
        <v>26.721397</v>
      </c>
      <c r="DZ30" s="53">
        <v>28.958190999999999</v>
      </c>
      <c r="EA30" s="53">
        <v>196.39189300000001</v>
      </c>
      <c r="EB30" s="53">
        <v>47.091721</v>
      </c>
      <c r="EC30" s="53">
        <v>37.905042000000002</v>
      </c>
      <c r="ED30" s="53">
        <v>26.228249000000002</v>
      </c>
      <c r="EE30" s="53">
        <v>37.000812000000003</v>
      </c>
      <c r="EF30" s="53">
        <v>57.240662999999998</v>
      </c>
      <c r="EG30" s="53">
        <v>24.832069000000001</v>
      </c>
      <c r="EH30" s="53">
        <v>30.976884999999999</v>
      </c>
      <c r="EI30" s="53">
        <v>24.28941</v>
      </c>
      <c r="EJ30" s="53">
        <v>93.850459999999998</v>
      </c>
      <c r="EK30" s="53">
        <v>34.948681000000001</v>
      </c>
      <c r="EL30" s="53">
        <v>81.249917999999994</v>
      </c>
      <c r="EM30" s="53">
        <v>16.452621000000001</v>
      </c>
      <c r="EN30" s="53">
        <v>21.423331999999998</v>
      </c>
      <c r="EO30" s="53">
        <v>395.69401499999998</v>
      </c>
      <c r="EP30" s="53">
        <v>204.797437</v>
      </c>
      <c r="EQ30" s="53"/>
      <c r="ER30" s="53"/>
      <c r="ES30" s="53"/>
      <c r="ET30" s="53"/>
      <c r="EU30" s="53"/>
      <c r="EV30" s="53"/>
      <c r="EW30" s="53"/>
      <c r="EX30" s="53"/>
      <c r="EY30" s="53"/>
      <c r="EZ30" s="53"/>
      <c r="FA30" s="53"/>
      <c r="FB30" s="53"/>
      <c r="FC30" s="53"/>
      <c r="FD30" s="53"/>
      <c r="FE30" s="53"/>
      <c r="FF30" s="53"/>
      <c r="FG30" s="53"/>
      <c r="FH30" s="53"/>
      <c r="FI30" s="53"/>
      <c r="FJ30" s="53"/>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row>
    <row r="31" spans="6:467" ht="28.15" customHeight="1">
      <c r="F31" s="28" t="s">
        <v>517</v>
      </c>
      <c r="G31" s="38">
        <v>169.99744200000001</v>
      </c>
      <c r="H31" s="38">
        <v>235.15286499999999</v>
      </c>
      <c r="I31" s="38">
        <v>223.04535300000001</v>
      </c>
      <c r="J31" s="38">
        <v>227.341905</v>
      </c>
      <c r="K31" s="38">
        <v>220.54595399999999</v>
      </c>
      <c r="L31" s="38">
        <v>259.34681799999998</v>
      </c>
      <c r="M31" s="38">
        <v>254.42179400000001</v>
      </c>
      <c r="N31" s="38">
        <v>249.78857099999999</v>
      </c>
      <c r="O31" s="38">
        <v>313.40583299999997</v>
      </c>
      <c r="P31" s="38">
        <v>272.51520900000003</v>
      </c>
      <c r="Q31" s="38">
        <v>256.53714200000002</v>
      </c>
      <c r="R31" s="38">
        <v>272.41662000000002</v>
      </c>
      <c r="S31" s="38">
        <v>294.07425999999998</v>
      </c>
      <c r="T31" s="38">
        <v>323.742954</v>
      </c>
      <c r="U31" s="38">
        <v>324.50955599999998</v>
      </c>
      <c r="V31" s="38">
        <v>363.78737599999999</v>
      </c>
      <c r="W31" s="38">
        <v>327.98021599999998</v>
      </c>
      <c r="X31" s="38">
        <v>385.42743100000001</v>
      </c>
      <c r="Y31" s="38">
        <v>317.60721100000001</v>
      </c>
      <c r="Z31" s="38">
        <v>381.23060500000003</v>
      </c>
      <c r="AA31" s="38">
        <v>340.65965</v>
      </c>
      <c r="AB31" s="38">
        <v>451.45727199999999</v>
      </c>
      <c r="AC31" s="38">
        <v>420.07268399999998</v>
      </c>
      <c r="AD31" s="38">
        <v>459.72255799999999</v>
      </c>
      <c r="AE31" s="38">
        <v>418.28823399999999</v>
      </c>
      <c r="AF31" s="38">
        <v>357.89255600000001</v>
      </c>
      <c r="AG31" s="38">
        <v>385.32865500000003</v>
      </c>
      <c r="AH31" s="38">
        <v>351.81852700000002</v>
      </c>
      <c r="AI31" s="38">
        <v>363.52529800000002</v>
      </c>
      <c r="AJ31" s="38">
        <v>422.83487200000002</v>
      </c>
      <c r="AK31" s="38">
        <v>357.343141</v>
      </c>
      <c r="AL31" s="38">
        <v>448.36563100000001</v>
      </c>
      <c r="AM31" s="38">
        <v>484.25819100000001</v>
      </c>
      <c r="AN31" s="38">
        <v>483.70834200000002</v>
      </c>
      <c r="AO31" s="38">
        <v>425.005336</v>
      </c>
      <c r="AP31" s="38">
        <v>328.83115199999997</v>
      </c>
      <c r="AQ31" s="38">
        <v>340.28565200000003</v>
      </c>
      <c r="AR31" s="38">
        <v>338.33913799999999</v>
      </c>
      <c r="AS31" s="38">
        <v>277.54815000000002</v>
      </c>
      <c r="AT31" s="38">
        <v>313.063894</v>
      </c>
      <c r="AU31" s="38">
        <v>303.038794</v>
      </c>
      <c r="AV31" s="38">
        <v>450.49969700000003</v>
      </c>
      <c r="AW31" s="38">
        <v>239.23871299999999</v>
      </c>
      <c r="AX31" s="38">
        <v>124.242757</v>
      </c>
      <c r="AY31" s="38">
        <v>112.753567</v>
      </c>
      <c r="AZ31" s="38">
        <v>127.28104999999999</v>
      </c>
      <c r="BA31" s="38">
        <v>109.44199999999999</v>
      </c>
      <c r="BB31" s="38">
        <v>150.31954099999999</v>
      </c>
      <c r="BC31" s="38">
        <v>175.146781</v>
      </c>
      <c r="BD31" s="38">
        <v>132.549519</v>
      </c>
      <c r="BE31" s="38">
        <v>147.93929800000001</v>
      </c>
      <c r="BF31" s="38">
        <v>126.683673</v>
      </c>
      <c r="BG31" s="38">
        <v>119.06204099999999</v>
      </c>
      <c r="BH31" s="38">
        <v>157.589269</v>
      </c>
      <c r="BI31" s="38">
        <v>141.57098999999999</v>
      </c>
      <c r="BJ31" s="38">
        <v>129.10302799999999</v>
      </c>
      <c r="BK31" s="38">
        <v>153.18077</v>
      </c>
      <c r="BL31" s="38">
        <v>173.176815</v>
      </c>
      <c r="BM31" s="38">
        <v>155.41621699999999</v>
      </c>
      <c r="BN31" s="38">
        <v>218.36370299999999</v>
      </c>
      <c r="BO31" s="38">
        <v>147.36180400000001</v>
      </c>
      <c r="BP31" s="38">
        <v>215.514194</v>
      </c>
      <c r="BQ31" s="38">
        <v>185.32703000000001</v>
      </c>
      <c r="BR31" s="38">
        <v>190.427571</v>
      </c>
      <c r="BS31" s="38">
        <v>252.06472099999999</v>
      </c>
      <c r="BT31" s="38">
        <v>283.91423500000002</v>
      </c>
      <c r="BU31" s="38">
        <v>241.36368100000001</v>
      </c>
      <c r="BV31" s="38">
        <v>293.56040999999999</v>
      </c>
      <c r="BW31" s="38">
        <v>251.31748999999999</v>
      </c>
      <c r="BX31" s="38">
        <v>292.48306600000001</v>
      </c>
      <c r="BY31" s="38">
        <v>262.87462699999998</v>
      </c>
      <c r="BZ31" s="38">
        <v>360.84409499999998</v>
      </c>
      <c r="CA31" s="38">
        <v>332.60549400000002</v>
      </c>
      <c r="CB31" s="38">
        <v>423.07677100000001</v>
      </c>
      <c r="CC31" s="38">
        <v>495.83727699999997</v>
      </c>
      <c r="CD31" s="38">
        <v>408.45348300000001</v>
      </c>
      <c r="CE31" s="38">
        <v>216.07633100000001</v>
      </c>
      <c r="CF31" s="38">
        <v>208.797505</v>
      </c>
      <c r="CG31" s="38">
        <v>203.44207900000001</v>
      </c>
      <c r="CH31" s="38">
        <v>239.30900099999999</v>
      </c>
      <c r="CI31" s="38">
        <v>285.33102600000001</v>
      </c>
      <c r="CJ31" s="38">
        <v>409.006708</v>
      </c>
      <c r="CK31" s="38">
        <v>321.77142700000002</v>
      </c>
      <c r="CL31" s="38">
        <v>404.27528100000001</v>
      </c>
      <c r="CM31" s="38">
        <v>303.83694400000002</v>
      </c>
      <c r="CN31" s="38">
        <v>308.79254800000001</v>
      </c>
      <c r="CO31" s="38">
        <v>351.48085500000002</v>
      </c>
      <c r="CP31" s="38">
        <v>320.99555800000002</v>
      </c>
      <c r="CQ31" s="38">
        <v>152.740174</v>
      </c>
      <c r="CR31" s="38">
        <v>260.91327899999999</v>
      </c>
      <c r="CS31" s="38">
        <v>151.738246</v>
      </c>
      <c r="CT31" s="38">
        <v>226.54278400000001</v>
      </c>
      <c r="CU31" s="38">
        <v>164.23375999999999</v>
      </c>
      <c r="CV31" s="38">
        <v>241.195797</v>
      </c>
      <c r="CW31" s="38">
        <v>171.777995</v>
      </c>
      <c r="CX31" s="38">
        <v>134.24767199999999</v>
      </c>
      <c r="CY31" s="38">
        <v>121.83304699999999</v>
      </c>
      <c r="CZ31" s="38">
        <v>188.26527899999999</v>
      </c>
      <c r="DA31" s="38">
        <v>163.05065300000001</v>
      </c>
      <c r="DB31" s="38">
        <v>200.700548</v>
      </c>
      <c r="DC31" s="38">
        <v>169.66797</v>
      </c>
      <c r="DD31" s="38">
        <v>185.53818000000001</v>
      </c>
      <c r="DE31" s="38">
        <v>173.24655000000001</v>
      </c>
      <c r="DF31" s="38">
        <v>165.39012</v>
      </c>
      <c r="DG31" s="38">
        <v>118.159676</v>
      </c>
      <c r="DH31" s="38">
        <v>140.901737</v>
      </c>
      <c r="DI31" s="38">
        <v>170.43839700000001</v>
      </c>
      <c r="DJ31" s="38">
        <v>187.498852</v>
      </c>
      <c r="DK31" s="38">
        <v>209.244677</v>
      </c>
      <c r="DL31" s="38">
        <v>307.48421300000001</v>
      </c>
      <c r="DM31" s="38">
        <v>205.96133699999999</v>
      </c>
      <c r="DN31" s="53">
        <v>197.62799100000001</v>
      </c>
      <c r="DO31" s="53">
        <v>211.338954</v>
      </c>
      <c r="DP31" s="53">
        <v>311.183853</v>
      </c>
      <c r="DQ31" s="53">
        <v>242.32891900000001</v>
      </c>
      <c r="DR31" s="53">
        <v>278.83022699999998</v>
      </c>
      <c r="DS31" s="53">
        <v>257.34228999999999</v>
      </c>
      <c r="DT31" s="53">
        <v>508.910999</v>
      </c>
      <c r="DU31" s="53">
        <v>235.553471</v>
      </c>
      <c r="DV31" s="53">
        <v>228.51603399999999</v>
      </c>
      <c r="DW31" s="53">
        <v>268.42260900000002</v>
      </c>
      <c r="DX31" s="53">
        <v>278.34542599999997</v>
      </c>
      <c r="DY31" s="53">
        <v>190.04172299999999</v>
      </c>
      <c r="DZ31" s="53">
        <v>191.80087</v>
      </c>
      <c r="EA31" s="53">
        <v>150.59918400000001</v>
      </c>
      <c r="EB31" s="53">
        <v>240.87782899999999</v>
      </c>
      <c r="EC31" s="53">
        <v>199.07154199999999</v>
      </c>
      <c r="ED31" s="53">
        <v>219.80326400000001</v>
      </c>
      <c r="EE31" s="53">
        <v>229.00421600000001</v>
      </c>
      <c r="EF31" s="53">
        <v>398.746937</v>
      </c>
      <c r="EG31" s="53">
        <v>284.54549800000001</v>
      </c>
      <c r="EH31" s="53">
        <v>441.95776799999999</v>
      </c>
      <c r="EI31" s="53">
        <v>228.70544899999999</v>
      </c>
      <c r="EJ31" s="53">
        <v>401.08496500000001</v>
      </c>
      <c r="EK31" s="53">
        <v>340.146862</v>
      </c>
      <c r="EL31" s="53">
        <v>298.36025899999999</v>
      </c>
      <c r="EM31" s="53">
        <v>357.636124</v>
      </c>
      <c r="EN31" s="53">
        <v>376.96412500000002</v>
      </c>
      <c r="EO31" s="53">
        <v>289.19928700000003</v>
      </c>
      <c r="EP31" s="53">
        <v>307.50747999999999</v>
      </c>
      <c r="EQ31" s="53"/>
      <c r="ER31" s="53"/>
      <c r="ES31" s="53"/>
      <c r="ET31" s="53"/>
      <c r="EU31" s="53"/>
      <c r="EV31" s="53"/>
      <c r="EW31" s="53"/>
      <c r="EX31" s="53"/>
      <c r="EY31" s="53"/>
      <c r="EZ31" s="53"/>
      <c r="FA31" s="53"/>
      <c r="FB31" s="53"/>
      <c r="FC31" s="53"/>
      <c r="FD31" s="53"/>
      <c r="FE31" s="53"/>
      <c r="FF31" s="53"/>
      <c r="FG31" s="53"/>
      <c r="FH31" s="53"/>
      <c r="FI31" s="53"/>
      <c r="FJ31" s="53"/>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row>
    <row r="32" spans="6:467" ht="28.15" customHeight="1">
      <c r="F32" s="28" t="s">
        <v>518</v>
      </c>
      <c r="G32" s="38">
        <v>16.395029000000001</v>
      </c>
      <c r="H32" s="38">
        <v>14.452431000000001</v>
      </c>
      <c r="I32" s="38">
        <v>14.758404000000001</v>
      </c>
      <c r="J32" s="38">
        <v>9.4184929999999998</v>
      </c>
      <c r="K32" s="38">
        <v>8.5923429999999996</v>
      </c>
      <c r="L32" s="38">
        <v>5.4908910000000004</v>
      </c>
      <c r="M32" s="38">
        <v>10.824439</v>
      </c>
      <c r="N32" s="38">
        <v>10.396349000000001</v>
      </c>
      <c r="O32" s="38">
        <v>4.7927299999999997</v>
      </c>
      <c r="P32" s="38">
        <v>12.783576999999999</v>
      </c>
      <c r="Q32" s="38">
        <v>15.274981</v>
      </c>
      <c r="R32" s="38">
        <v>12.681266000000001</v>
      </c>
      <c r="S32" s="38">
        <v>10.268654</v>
      </c>
      <c r="T32" s="38">
        <v>15.0419</v>
      </c>
      <c r="U32" s="38">
        <v>12.119647000000001</v>
      </c>
      <c r="V32" s="38">
        <v>15.722918</v>
      </c>
      <c r="W32" s="38">
        <v>8.7080540000000006</v>
      </c>
      <c r="X32" s="38">
        <v>10.900392999999999</v>
      </c>
      <c r="Y32" s="38">
        <v>11.163049000000001</v>
      </c>
      <c r="Z32" s="38">
        <v>13.596309</v>
      </c>
      <c r="AA32" s="38">
        <v>8.8451459999999997</v>
      </c>
      <c r="AB32" s="38">
        <v>16.211908000000001</v>
      </c>
      <c r="AC32" s="38">
        <v>16.247298000000001</v>
      </c>
      <c r="AD32" s="38">
        <v>17.318902999999999</v>
      </c>
      <c r="AE32" s="38">
        <v>12.269717</v>
      </c>
      <c r="AF32" s="38">
        <v>15.397406999999999</v>
      </c>
      <c r="AG32" s="38">
        <v>13.436783999999999</v>
      </c>
      <c r="AH32" s="38">
        <v>14.945402</v>
      </c>
      <c r="AI32" s="38">
        <v>13.50423</v>
      </c>
      <c r="AJ32" s="38">
        <v>15.480183</v>
      </c>
      <c r="AK32" s="38">
        <v>18.074936000000001</v>
      </c>
      <c r="AL32" s="38">
        <v>16.508483999999999</v>
      </c>
      <c r="AM32" s="38">
        <v>15.956369</v>
      </c>
      <c r="AN32" s="38">
        <v>24.568435999999998</v>
      </c>
      <c r="AO32" s="38">
        <v>18.289255000000001</v>
      </c>
      <c r="AP32" s="38">
        <v>18.575858</v>
      </c>
      <c r="AQ32" s="38">
        <v>18.548019</v>
      </c>
      <c r="AR32" s="38">
        <v>17.785139999999998</v>
      </c>
      <c r="AS32" s="38">
        <v>15.792933</v>
      </c>
      <c r="AT32" s="38">
        <v>20.4436</v>
      </c>
      <c r="AU32" s="38">
        <v>15.875362000000001</v>
      </c>
      <c r="AV32" s="38">
        <v>17.767071999999999</v>
      </c>
      <c r="AW32" s="38">
        <v>16.758419</v>
      </c>
      <c r="AX32" s="38">
        <v>17.993527</v>
      </c>
      <c r="AY32" s="38">
        <v>19.250907999999999</v>
      </c>
      <c r="AZ32" s="38">
        <v>22.475923000000002</v>
      </c>
      <c r="BA32" s="38">
        <v>12.23232</v>
      </c>
      <c r="BB32" s="38">
        <v>12.648775000000001</v>
      </c>
      <c r="BC32" s="38">
        <v>12.342917</v>
      </c>
      <c r="BD32" s="38">
        <v>11.588312999999999</v>
      </c>
      <c r="BE32" s="38">
        <v>10.894299999999999</v>
      </c>
      <c r="BF32" s="38">
        <v>8.7029119999999995</v>
      </c>
      <c r="BG32" s="38">
        <v>11.956365999999999</v>
      </c>
      <c r="BH32" s="38">
        <v>6.4726160000000004</v>
      </c>
      <c r="BI32" s="38">
        <v>0.10639999999999999</v>
      </c>
      <c r="BJ32" s="38">
        <v>0.123978</v>
      </c>
      <c r="BK32" s="38">
        <v>0.29685299999999998</v>
      </c>
      <c r="BL32" s="38">
        <v>0.21707399999999999</v>
      </c>
      <c r="BM32" s="38">
        <v>0.31478699999999998</v>
      </c>
      <c r="BN32" s="38">
        <v>0.48638799999999999</v>
      </c>
      <c r="BO32" s="38">
        <v>1.2023600000000001</v>
      </c>
      <c r="BP32" s="38">
        <v>6.4013390000000001</v>
      </c>
      <c r="BQ32" s="38">
        <v>7.2480200000000004</v>
      </c>
      <c r="BR32" s="38">
        <v>2.1354299999999999</v>
      </c>
      <c r="BS32" s="38">
        <v>0.37694100000000003</v>
      </c>
      <c r="BT32" s="38">
        <v>2.3298830000000001</v>
      </c>
      <c r="BU32" s="38">
        <v>2.2541129999999998</v>
      </c>
      <c r="BV32" s="38">
        <v>5.0128329999999997</v>
      </c>
      <c r="BW32" s="38">
        <v>9.3928919999999998</v>
      </c>
      <c r="BX32" s="38">
        <v>8.2339420000000008</v>
      </c>
      <c r="BY32" s="38">
        <v>8.5546500000000005</v>
      </c>
      <c r="BZ32" s="38">
        <v>7.4113239999999996</v>
      </c>
      <c r="CA32" s="38">
        <v>18.380240000000001</v>
      </c>
      <c r="CB32" s="38">
        <v>7.3130329999999999</v>
      </c>
      <c r="CC32" s="38">
        <v>2.126979</v>
      </c>
      <c r="CD32" s="38">
        <v>17.613368999999999</v>
      </c>
      <c r="CE32" s="38">
        <v>25.698081999999999</v>
      </c>
      <c r="CF32" s="38">
        <v>24.266013000000001</v>
      </c>
      <c r="CG32" s="38">
        <v>25.894303000000001</v>
      </c>
      <c r="CH32" s="38">
        <v>20.785523000000001</v>
      </c>
      <c r="CI32" s="38">
        <v>26.394855</v>
      </c>
      <c r="CJ32" s="38">
        <v>28.028661</v>
      </c>
      <c r="CK32" s="38">
        <v>31.903362999999999</v>
      </c>
      <c r="CL32" s="38">
        <v>29.88082</v>
      </c>
      <c r="CM32" s="38">
        <v>31.20927</v>
      </c>
      <c r="CN32" s="38">
        <v>33.021554999999999</v>
      </c>
      <c r="CO32" s="38">
        <v>29.395059</v>
      </c>
      <c r="CP32" s="38">
        <v>24.983229999999999</v>
      </c>
      <c r="CQ32" s="38">
        <v>18.135183000000001</v>
      </c>
      <c r="CR32" s="38">
        <v>29.280894</v>
      </c>
      <c r="CS32" s="38">
        <v>27.082733999999999</v>
      </c>
      <c r="CT32" s="38">
        <v>35.528751999999997</v>
      </c>
      <c r="CU32" s="38">
        <v>29.469103</v>
      </c>
      <c r="CV32" s="38">
        <v>31.332182</v>
      </c>
      <c r="CW32" s="38">
        <v>35.653759000000001</v>
      </c>
      <c r="CX32" s="38">
        <v>34.530358999999997</v>
      </c>
      <c r="CY32" s="38">
        <v>37.686889999999998</v>
      </c>
      <c r="CZ32" s="38">
        <v>39.198867</v>
      </c>
      <c r="DA32" s="38">
        <v>38.758778999999997</v>
      </c>
      <c r="DB32" s="38">
        <v>43.109219000000003</v>
      </c>
      <c r="DC32" s="38">
        <v>39.350776000000003</v>
      </c>
      <c r="DD32" s="38">
        <v>28.711644</v>
      </c>
      <c r="DE32" s="38">
        <v>30.289959</v>
      </c>
      <c r="DF32" s="38">
        <v>33.460800999999996</v>
      </c>
      <c r="DG32" s="38">
        <v>33.141652000000001</v>
      </c>
      <c r="DH32" s="38">
        <v>27.343819</v>
      </c>
      <c r="DI32" s="38">
        <v>31.251290000000001</v>
      </c>
      <c r="DJ32" s="38">
        <v>43.326524999999997</v>
      </c>
      <c r="DK32" s="38">
        <v>35.674066000000003</v>
      </c>
      <c r="DL32" s="38">
        <v>47.884940999999998</v>
      </c>
      <c r="DM32" s="38">
        <v>40.342857000000002</v>
      </c>
      <c r="DN32" s="53">
        <v>42.087966000000002</v>
      </c>
      <c r="DO32" s="53">
        <v>49.926420999999998</v>
      </c>
      <c r="DP32" s="53">
        <v>39.274619999999999</v>
      </c>
      <c r="DQ32" s="53">
        <v>37.213149999999999</v>
      </c>
      <c r="DR32" s="53">
        <v>41.4557</v>
      </c>
      <c r="DS32" s="53">
        <v>57.286482999999997</v>
      </c>
      <c r="DT32" s="53">
        <v>41.062347000000003</v>
      </c>
      <c r="DU32" s="53">
        <v>52.569642000000002</v>
      </c>
      <c r="DV32" s="53">
        <v>37.303260999999999</v>
      </c>
      <c r="DW32" s="53">
        <v>42.004567000000002</v>
      </c>
      <c r="DX32" s="53">
        <v>34.795426999999997</v>
      </c>
      <c r="DY32" s="53">
        <v>47.513761000000002</v>
      </c>
      <c r="DZ32" s="53">
        <v>50.292413000000003</v>
      </c>
      <c r="EA32" s="53">
        <v>42.801912999999999</v>
      </c>
      <c r="EB32" s="53">
        <v>80.902255999999994</v>
      </c>
      <c r="EC32" s="53">
        <v>89.894470999999996</v>
      </c>
      <c r="ED32" s="53">
        <v>115.52273</v>
      </c>
      <c r="EE32" s="53">
        <v>147.35261</v>
      </c>
      <c r="EF32" s="53">
        <v>116.014777</v>
      </c>
      <c r="EG32" s="53">
        <v>48.845658</v>
      </c>
      <c r="EH32" s="53">
        <v>63.803342999999998</v>
      </c>
      <c r="EI32" s="53">
        <v>72.599777000000003</v>
      </c>
      <c r="EJ32" s="53">
        <v>73.091459999999998</v>
      </c>
      <c r="EK32" s="53">
        <v>87.899241000000004</v>
      </c>
      <c r="EL32" s="53">
        <v>91.641470999999996</v>
      </c>
      <c r="EM32" s="53">
        <v>97.875870000000006</v>
      </c>
      <c r="EN32" s="53">
        <v>102.525569</v>
      </c>
      <c r="EO32" s="53">
        <v>140.12154799999999</v>
      </c>
      <c r="EP32" s="53">
        <v>137.215881</v>
      </c>
      <c r="EQ32" s="53"/>
      <c r="ER32" s="53"/>
      <c r="ES32" s="53"/>
      <c r="ET32" s="53"/>
      <c r="EU32" s="53"/>
      <c r="EV32" s="53"/>
      <c r="EW32" s="53"/>
      <c r="EX32" s="53"/>
      <c r="EY32" s="53"/>
      <c r="EZ32" s="53"/>
      <c r="FA32" s="53"/>
      <c r="FB32" s="53"/>
      <c r="FC32" s="53"/>
      <c r="FD32" s="53"/>
      <c r="FE32" s="53"/>
      <c r="FF32" s="53"/>
      <c r="FG32" s="53"/>
      <c r="FH32" s="53"/>
      <c r="FI32" s="53"/>
      <c r="FJ32" s="53"/>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row>
    <row r="33" spans="3:467" ht="28.15" customHeight="1">
      <c r="F33" s="28" t="s">
        <v>179</v>
      </c>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53"/>
      <c r="DO33" s="53"/>
      <c r="DP33" s="53"/>
      <c r="DQ33" s="53"/>
      <c r="DR33" s="53"/>
      <c r="DS33" s="53"/>
      <c r="DT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row>
    <row r="34" spans="3:467" ht="20.100000000000001" customHeight="1">
      <c r="F34" s="37" t="s">
        <v>514</v>
      </c>
      <c r="G34" s="38">
        <v>173.945989</v>
      </c>
      <c r="H34" s="38">
        <v>212.78172000000001</v>
      </c>
      <c r="I34" s="38">
        <v>174.19447199999999</v>
      </c>
      <c r="J34" s="38">
        <v>208.518373</v>
      </c>
      <c r="K34" s="38">
        <v>116.054659</v>
      </c>
      <c r="L34" s="38">
        <v>151.65946500000001</v>
      </c>
      <c r="M34" s="38">
        <v>138.02139600000001</v>
      </c>
      <c r="N34" s="38">
        <v>148.004502</v>
      </c>
      <c r="O34" s="38">
        <v>150.33151599999999</v>
      </c>
      <c r="P34" s="38">
        <v>190.619719</v>
      </c>
      <c r="Q34" s="38">
        <v>145.51950199999999</v>
      </c>
      <c r="R34" s="38">
        <v>175.192126</v>
      </c>
      <c r="S34" s="38">
        <v>96.785696999999999</v>
      </c>
      <c r="T34" s="38">
        <v>121.43607799999999</v>
      </c>
      <c r="U34" s="38">
        <v>100.598445</v>
      </c>
      <c r="V34" s="38">
        <v>119.113061</v>
      </c>
      <c r="W34" s="38">
        <v>94.397649000000001</v>
      </c>
      <c r="X34" s="38">
        <v>114.742017</v>
      </c>
      <c r="Y34" s="38">
        <v>87.625028999999998</v>
      </c>
      <c r="Z34" s="38">
        <v>108.251592</v>
      </c>
      <c r="AA34" s="38">
        <v>101.516392</v>
      </c>
      <c r="AB34" s="38">
        <v>106.294172</v>
      </c>
      <c r="AC34" s="38">
        <v>105.298726</v>
      </c>
      <c r="AD34" s="38">
        <v>116.32881999999999</v>
      </c>
      <c r="AE34" s="38">
        <v>110.183708</v>
      </c>
      <c r="AF34" s="38">
        <v>101.801483</v>
      </c>
      <c r="AG34" s="38">
        <v>118.042603</v>
      </c>
      <c r="AH34" s="38">
        <v>114.89946500000001</v>
      </c>
      <c r="AI34" s="38">
        <v>108.689944</v>
      </c>
      <c r="AJ34" s="38">
        <v>149.260481</v>
      </c>
      <c r="AK34" s="38">
        <v>136.14130599999999</v>
      </c>
      <c r="AL34" s="38">
        <v>152.92777000000001</v>
      </c>
      <c r="AM34" s="38">
        <v>135.90064799999999</v>
      </c>
      <c r="AN34" s="38">
        <v>156.484781</v>
      </c>
      <c r="AO34" s="38">
        <v>151.67040499999999</v>
      </c>
      <c r="AP34" s="38">
        <v>162.59230600000001</v>
      </c>
      <c r="AQ34" s="38">
        <v>176.92976100000001</v>
      </c>
      <c r="AR34" s="38">
        <v>198.60568499999999</v>
      </c>
      <c r="AS34" s="38">
        <v>122.361323</v>
      </c>
      <c r="AT34" s="38">
        <v>175.410436</v>
      </c>
      <c r="AU34" s="38">
        <v>169.83594600000001</v>
      </c>
      <c r="AV34" s="38">
        <v>214.853983</v>
      </c>
      <c r="AW34" s="38">
        <v>219.01601600000001</v>
      </c>
      <c r="AX34" s="38">
        <v>276.92598199999998</v>
      </c>
      <c r="AY34" s="38">
        <v>232.53189800000001</v>
      </c>
      <c r="AZ34" s="38">
        <v>248.72374099999999</v>
      </c>
      <c r="BA34" s="38">
        <v>174.813849</v>
      </c>
      <c r="BB34" s="38">
        <v>206.11340300000001</v>
      </c>
      <c r="BC34" s="38">
        <v>190.081444</v>
      </c>
      <c r="BD34" s="38">
        <v>163.99893499999999</v>
      </c>
      <c r="BE34" s="38">
        <v>172.70378099999999</v>
      </c>
      <c r="BF34" s="38">
        <v>179.16801799999999</v>
      </c>
      <c r="BG34" s="38">
        <v>158.12559999999999</v>
      </c>
      <c r="BH34" s="38">
        <v>160.04813300000001</v>
      </c>
      <c r="BI34" s="38">
        <v>167.49827500000001</v>
      </c>
      <c r="BJ34" s="38">
        <v>176.50220400000001</v>
      </c>
      <c r="BK34" s="38">
        <v>172.50229100000001</v>
      </c>
      <c r="BL34" s="38">
        <v>160.26734099999999</v>
      </c>
      <c r="BM34" s="38">
        <v>185.14042499999999</v>
      </c>
      <c r="BN34" s="38">
        <v>238.20061999999999</v>
      </c>
      <c r="BO34" s="38">
        <v>209.83309499999999</v>
      </c>
      <c r="BP34" s="38">
        <v>218.80512100000001</v>
      </c>
      <c r="BQ34" s="38">
        <v>205.943758</v>
      </c>
      <c r="BR34" s="38">
        <v>335.310137</v>
      </c>
      <c r="BS34" s="38">
        <v>386.81107500000002</v>
      </c>
      <c r="BT34" s="38">
        <v>613.97993799999995</v>
      </c>
      <c r="BU34" s="38">
        <v>609.14974299999994</v>
      </c>
      <c r="BV34" s="38">
        <v>771.02441399999998</v>
      </c>
      <c r="BW34" s="38">
        <v>513.62267899999995</v>
      </c>
      <c r="BX34" s="38">
        <v>696.41844400000002</v>
      </c>
      <c r="BY34" s="38">
        <v>684.47265000000004</v>
      </c>
      <c r="BZ34" s="38">
        <v>618.80033400000002</v>
      </c>
      <c r="CA34" s="38">
        <v>370.20509800000002</v>
      </c>
      <c r="CB34" s="38">
        <v>357.262226</v>
      </c>
      <c r="CC34" s="38">
        <v>308.23476699999998</v>
      </c>
      <c r="CD34" s="38">
        <v>241.75794999999999</v>
      </c>
      <c r="CE34" s="38">
        <v>170.132834</v>
      </c>
      <c r="CF34" s="38">
        <v>214.826346</v>
      </c>
      <c r="CG34" s="38">
        <v>226.21337600000001</v>
      </c>
      <c r="CH34" s="38">
        <v>308.44181700000001</v>
      </c>
      <c r="CI34" s="38">
        <v>274.11927500000002</v>
      </c>
      <c r="CJ34" s="38">
        <v>428.201572</v>
      </c>
      <c r="CK34" s="38">
        <v>368.40257700000001</v>
      </c>
      <c r="CL34" s="38">
        <v>387.68003199999998</v>
      </c>
      <c r="CM34" s="38">
        <v>334.39014400000002</v>
      </c>
      <c r="CN34" s="38">
        <v>388.620566</v>
      </c>
      <c r="CO34" s="38">
        <v>350.17999600000002</v>
      </c>
      <c r="CP34" s="38">
        <v>380.50593600000002</v>
      </c>
      <c r="CQ34" s="38">
        <v>302.16109599999999</v>
      </c>
      <c r="CR34" s="38">
        <v>342.19064500000002</v>
      </c>
      <c r="CS34" s="38">
        <v>300.70932699999997</v>
      </c>
      <c r="CT34" s="38">
        <v>377.86233900000002</v>
      </c>
      <c r="CU34" s="38">
        <v>285.95914499999998</v>
      </c>
      <c r="CV34" s="38">
        <v>418.73047300000002</v>
      </c>
      <c r="CW34" s="38">
        <v>315.172776</v>
      </c>
      <c r="CX34" s="38">
        <v>404.64903099999998</v>
      </c>
      <c r="CY34" s="38">
        <v>411.73479500000002</v>
      </c>
      <c r="CZ34" s="38">
        <v>304.16614600000003</v>
      </c>
      <c r="DA34" s="38">
        <v>416.80561999999998</v>
      </c>
      <c r="DB34" s="38">
        <v>642.02523299999996</v>
      </c>
      <c r="DC34" s="38">
        <v>488.78441900000001</v>
      </c>
      <c r="DD34" s="38">
        <v>633.87466300000006</v>
      </c>
      <c r="DE34" s="38">
        <v>475.90163200000001</v>
      </c>
      <c r="DF34" s="38">
        <v>417.46422799999999</v>
      </c>
      <c r="DG34" s="38">
        <v>234.38572500000001</v>
      </c>
      <c r="DH34" s="38">
        <v>269.46205300000003</v>
      </c>
      <c r="DI34" s="38">
        <v>291.84980899999999</v>
      </c>
      <c r="DJ34" s="38">
        <v>424.08617400000003</v>
      </c>
      <c r="DK34" s="38">
        <v>368.251081</v>
      </c>
      <c r="DL34" s="38">
        <v>351.76965100000001</v>
      </c>
      <c r="DM34" s="38">
        <v>437.24145800000002</v>
      </c>
      <c r="DN34" s="53">
        <v>642.41128400000002</v>
      </c>
      <c r="DO34" s="53">
        <v>577.05755599999998</v>
      </c>
      <c r="DP34" s="53">
        <v>614.85882700000002</v>
      </c>
      <c r="DQ34" s="53">
        <v>527.16697599999998</v>
      </c>
      <c r="DR34" s="53">
        <v>758.07998399999997</v>
      </c>
      <c r="DS34" s="53">
        <v>539.72828900000002</v>
      </c>
      <c r="DT34" s="53">
        <v>521.76101200000005</v>
      </c>
      <c r="DU34" s="53">
        <v>593.53583900000001</v>
      </c>
      <c r="DV34" s="53">
        <v>745.85195299999998</v>
      </c>
      <c r="DW34" s="53">
        <v>459.84481599999998</v>
      </c>
      <c r="DX34" s="53">
        <v>502.08463599999999</v>
      </c>
      <c r="DY34" s="53">
        <v>377.50230299999998</v>
      </c>
      <c r="DZ34" s="53">
        <v>588.90921500000002</v>
      </c>
      <c r="EA34" s="53">
        <v>524.23618299999998</v>
      </c>
      <c r="EB34" s="53">
        <v>628.006486</v>
      </c>
      <c r="EC34" s="53">
        <v>617.68206599999996</v>
      </c>
      <c r="ED34" s="53">
        <v>800.36177499999997</v>
      </c>
      <c r="EE34" s="53">
        <v>867.54548399999999</v>
      </c>
      <c r="EF34" s="53">
        <v>722.70734200000004</v>
      </c>
      <c r="EG34" s="53">
        <v>675.14437699999996</v>
      </c>
      <c r="EH34" s="53">
        <v>734.21643400000005</v>
      </c>
      <c r="EI34" s="53">
        <v>529.33845899999994</v>
      </c>
      <c r="EJ34" s="53">
        <v>484.089384</v>
      </c>
      <c r="EK34" s="53">
        <v>597.95250599999997</v>
      </c>
      <c r="EL34" s="53">
        <v>522.72331499999996</v>
      </c>
      <c r="EM34" s="53">
        <v>386.16031400000003</v>
      </c>
      <c r="EN34" s="53">
        <v>457.765488</v>
      </c>
      <c r="EO34" s="53">
        <v>613.12157999999999</v>
      </c>
      <c r="EP34" s="53">
        <v>767.19525099999998</v>
      </c>
      <c r="EQ34" s="53"/>
      <c r="ER34" s="53"/>
      <c r="ES34" s="53"/>
      <c r="ET34" s="53"/>
      <c r="EU34" s="53"/>
      <c r="EV34" s="53"/>
      <c r="EW34" s="53"/>
      <c r="EX34" s="53"/>
      <c r="EY34" s="53"/>
      <c r="EZ34" s="53"/>
      <c r="FA34" s="53"/>
      <c r="FB34" s="53"/>
      <c r="FC34" s="53"/>
      <c r="FD34" s="53"/>
      <c r="FE34" s="53"/>
      <c r="FF34" s="53"/>
      <c r="FG34" s="53"/>
      <c r="FH34" s="53"/>
      <c r="FI34" s="53"/>
      <c r="FJ34" s="53"/>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row>
    <row r="35" spans="3:467" ht="20.100000000000001" customHeight="1">
      <c r="F35" s="37" t="s">
        <v>148</v>
      </c>
      <c r="G35" s="38">
        <v>72.970132000000007</v>
      </c>
      <c r="H35" s="38">
        <v>78.214805999999996</v>
      </c>
      <c r="I35" s="38">
        <v>96.602005000000005</v>
      </c>
      <c r="J35" s="38">
        <v>72.817549999999997</v>
      </c>
      <c r="K35" s="38">
        <v>68.869428999999997</v>
      </c>
      <c r="L35" s="38">
        <v>46.067062</v>
      </c>
      <c r="M35" s="38">
        <v>0.423989</v>
      </c>
      <c r="N35" s="38">
        <v>21.997710999999999</v>
      </c>
      <c r="O35" s="38">
        <v>58.707639999999998</v>
      </c>
      <c r="P35" s="38">
        <v>72.480495000000005</v>
      </c>
      <c r="Q35" s="38">
        <v>78.621752000000001</v>
      </c>
      <c r="R35" s="38">
        <v>83.220928000000001</v>
      </c>
      <c r="S35" s="38">
        <v>76.672882000000001</v>
      </c>
      <c r="T35" s="38">
        <v>58.921281</v>
      </c>
      <c r="U35" s="38">
        <v>47.361291999999999</v>
      </c>
      <c r="V35" s="38">
        <v>51.102432999999998</v>
      </c>
      <c r="W35" s="38">
        <v>51.767471999999998</v>
      </c>
      <c r="X35" s="38">
        <v>56.250962000000001</v>
      </c>
      <c r="Y35" s="38">
        <v>48.991453</v>
      </c>
      <c r="Z35" s="38">
        <v>47.132717</v>
      </c>
      <c r="AA35" s="38">
        <v>42.989351999999997</v>
      </c>
      <c r="AB35" s="38">
        <v>40.163136999999999</v>
      </c>
      <c r="AC35" s="38">
        <v>45.694887999999999</v>
      </c>
      <c r="AD35" s="38">
        <v>45.931280999999998</v>
      </c>
      <c r="AE35" s="38">
        <v>49.813183000000002</v>
      </c>
      <c r="AF35" s="38">
        <v>73.985410999999999</v>
      </c>
      <c r="AG35" s="38">
        <v>53.203296999999999</v>
      </c>
      <c r="AH35" s="38">
        <v>48.062697</v>
      </c>
      <c r="AI35" s="38">
        <v>62.560457999999997</v>
      </c>
      <c r="AJ35" s="38">
        <v>59.653365999999998</v>
      </c>
      <c r="AK35" s="38">
        <v>58.467413999999998</v>
      </c>
      <c r="AL35" s="38">
        <v>59.122878999999998</v>
      </c>
      <c r="AM35" s="38">
        <v>42.074365999999998</v>
      </c>
      <c r="AN35" s="38">
        <v>47.028996999999997</v>
      </c>
      <c r="AO35" s="38">
        <v>75.206388000000004</v>
      </c>
      <c r="AP35" s="38">
        <v>64.265873999999997</v>
      </c>
      <c r="AQ35" s="38">
        <v>76.078643999999997</v>
      </c>
      <c r="AR35" s="38">
        <v>75.155582999999993</v>
      </c>
      <c r="AS35" s="38">
        <v>75.805127999999996</v>
      </c>
      <c r="AT35" s="38">
        <v>80.777241000000004</v>
      </c>
      <c r="AU35" s="38">
        <v>126.00794399999999</v>
      </c>
      <c r="AV35" s="38">
        <v>92.078722999999997</v>
      </c>
      <c r="AW35" s="38">
        <v>145.96411699999999</v>
      </c>
      <c r="AX35" s="38">
        <v>221.043228</v>
      </c>
      <c r="AY35" s="38">
        <v>118.6387</v>
      </c>
      <c r="AZ35" s="38">
        <v>153.485095</v>
      </c>
      <c r="BA35" s="38">
        <v>145.66796099999999</v>
      </c>
      <c r="BB35" s="38">
        <v>135.11259899999999</v>
      </c>
      <c r="BC35" s="38">
        <v>154.10396499999999</v>
      </c>
      <c r="BD35" s="38">
        <v>115.291158</v>
      </c>
      <c r="BE35" s="38">
        <v>112.675256</v>
      </c>
      <c r="BF35" s="38">
        <v>114.22663900000001</v>
      </c>
      <c r="BG35" s="38">
        <v>86.524522000000005</v>
      </c>
      <c r="BH35" s="38">
        <v>145.81927200000001</v>
      </c>
      <c r="BI35" s="38">
        <v>63.581682999999998</v>
      </c>
      <c r="BJ35" s="38">
        <v>101.17979699999999</v>
      </c>
      <c r="BK35" s="38">
        <v>35.824866999999998</v>
      </c>
      <c r="BL35" s="38">
        <v>117.27332800000001</v>
      </c>
      <c r="BM35" s="38">
        <v>37.367204999999998</v>
      </c>
      <c r="BN35" s="38">
        <v>35.904887000000002</v>
      </c>
      <c r="BO35" s="38">
        <v>137.06823199999999</v>
      </c>
      <c r="BP35" s="38">
        <v>94.822158999999999</v>
      </c>
      <c r="BQ35" s="38">
        <v>75.831288000000001</v>
      </c>
      <c r="BR35" s="38">
        <v>137.62394499999999</v>
      </c>
      <c r="BS35" s="38">
        <v>117.69804999999999</v>
      </c>
      <c r="BT35" s="38">
        <v>217.408176</v>
      </c>
      <c r="BU35" s="38">
        <v>138.12667099999999</v>
      </c>
      <c r="BV35" s="38">
        <v>283.92598500000003</v>
      </c>
      <c r="BW35" s="38">
        <v>318.61021899999997</v>
      </c>
      <c r="BX35" s="38">
        <v>307.898729</v>
      </c>
      <c r="BY35" s="38">
        <v>351.42157099999997</v>
      </c>
      <c r="BZ35" s="38">
        <v>209.133904</v>
      </c>
      <c r="CA35" s="38">
        <v>196.752793</v>
      </c>
      <c r="CB35" s="38">
        <v>209.11156299999999</v>
      </c>
      <c r="CC35" s="38">
        <v>260.61518100000001</v>
      </c>
      <c r="CD35" s="38">
        <v>224.82250500000001</v>
      </c>
      <c r="CE35" s="38">
        <v>193.05745899999999</v>
      </c>
      <c r="CF35" s="38">
        <v>244.875495</v>
      </c>
      <c r="CG35" s="38">
        <v>209.21446700000001</v>
      </c>
      <c r="CH35" s="38">
        <v>236.87238199999999</v>
      </c>
      <c r="CI35" s="38">
        <v>258.52245699999997</v>
      </c>
      <c r="CJ35" s="38">
        <v>272.70345500000002</v>
      </c>
      <c r="CK35" s="38">
        <v>231.659458</v>
      </c>
      <c r="CL35" s="38">
        <v>163.70648600000001</v>
      </c>
      <c r="CM35" s="38">
        <v>235.39312100000001</v>
      </c>
      <c r="CN35" s="38">
        <v>262.73800799999998</v>
      </c>
      <c r="CO35" s="38">
        <v>217.28756999999999</v>
      </c>
      <c r="CP35" s="38">
        <v>244.77275499999999</v>
      </c>
      <c r="CQ35" s="38">
        <v>218.19677100000001</v>
      </c>
      <c r="CR35" s="38">
        <v>236.26274000000001</v>
      </c>
      <c r="CS35" s="38">
        <v>217.34259499999999</v>
      </c>
      <c r="CT35" s="38">
        <v>184.019904</v>
      </c>
      <c r="CU35" s="38">
        <v>213.19282699999999</v>
      </c>
      <c r="CV35" s="38">
        <v>195.62865600000001</v>
      </c>
      <c r="CW35" s="38">
        <v>244.33950100000001</v>
      </c>
      <c r="CX35" s="38">
        <v>204.51900900000001</v>
      </c>
      <c r="CY35" s="38">
        <v>244.55125699999999</v>
      </c>
      <c r="CZ35" s="38">
        <v>237.30202199999999</v>
      </c>
      <c r="DA35" s="38">
        <v>208.16824800000001</v>
      </c>
      <c r="DB35" s="38">
        <v>313.73463900000002</v>
      </c>
      <c r="DC35" s="38">
        <v>140.057391</v>
      </c>
      <c r="DD35" s="38">
        <v>229.43168800000001</v>
      </c>
      <c r="DE35" s="38">
        <v>229.69091</v>
      </c>
      <c r="DF35" s="38">
        <v>445.683087</v>
      </c>
      <c r="DG35" s="38">
        <v>323.99438800000001</v>
      </c>
      <c r="DH35" s="38">
        <v>231.32564199999999</v>
      </c>
      <c r="DI35" s="38">
        <v>205.95013499999999</v>
      </c>
      <c r="DJ35" s="38">
        <v>294.78524700000003</v>
      </c>
      <c r="DK35" s="38">
        <v>323.20087000000001</v>
      </c>
      <c r="DL35" s="38">
        <v>428.546358</v>
      </c>
      <c r="DM35" s="38">
        <v>378.26084200000003</v>
      </c>
      <c r="DN35" s="53">
        <v>502.00651900000003</v>
      </c>
      <c r="DO35" s="53">
        <v>371.68270699999999</v>
      </c>
      <c r="DP35" s="53">
        <v>450.55507399999999</v>
      </c>
      <c r="DQ35" s="53">
        <v>425.69043599999998</v>
      </c>
      <c r="DR35" s="53">
        <v>426.902985</v>
      </c>
      <c r="DS35" s="53">
        <v>362.02928500000002</v>
      </c>
      <c r="DT35" s="53">
        <v>390.41446300000001</v>
      </c>
      <c r="DU35" s="53">
        <v>382.21578299999999</v>
      </c>
      <c r="DV35" s="53">
        <v>291.04392100000001</v>
      </c>
      <c r="DW35" s="53">
        <v>286.59353900000002</v>
      </c>
      <c r="DX35" s="53">
        <v>331.04212699999999</v>
      </c>
      <c r="DY35" s="53">
        <v>306.68296900000001</v>
      </c>
      <c r="DZ35" s="53">
        <v>440.60357199999999</v>
      </c>
      <c r="EA35" s="53">
        <v>373.89053999999999</v>
      </c>
      <c r="EB35" s="53">
        <v>383.642717</v>
      </c>
      <c r="EC35" s="53">
        <v>350.25104299999998</v>
      </c>
      <c r="ED35" s="53">
        <v>378.47214100000002</v>
      </c>
      <c r="EE35" s="53">
        <v>354.00194099999999</v>
      </c>
      <c r="EF35" s="53">
        <v>415.13855599999999</v>
      </c>
      <c r="EG35" s="53">
        <v>362.13763699999998</v>
      </c>
      <c r="EH35" s="53">
        <v>536.70330300000001</v>
      </c>
      <c r="EI35" s="53">
        <v>514.91281900000001</v>
      </c>
      <c r="EJ35" s="53">
        <v>478.72912200000002</v>
      </c>
      <c r="EK35" s="53">
        <v>487.91802000000001</v>
      </c>
      <c r="EL35" s="53">
        <v>422.988292</v>
      </c>
      <c r="EM35" s="53">
        <v>440.71559300000001</v>
      </c>
      <c r="EN35" s="53">
        <v>456.70918399999999</v>
      </c>
      <c r="EO35" s="53">
        <v>494.78900800000002</v>
      </c>
      <c r="EP35" s="53">
        <v>342.69336600000003</v>
      </c>
      <c r="EQ35" s="53"/>
      <c r="ER35" s="53"/>
      <c r="ES35" s="53"/>
      <c r="ET35" s="53"/>
      <c r="EU35" s="53"/>
      <c r="EV35" s="53"/>
      <c r="EW35" s="53"/>
      <c r="EX35" s="53"/>
      <c r="EY35" s="53"/>
      <c r="EZ35" s="53"/>
      <c r="FA35" s="53"/>
      <c r="FB35" s="53"/>
      <c r="FC35" s="53"/>
      <c r="FD35" s="53"/>
      <c r="FE35" s="53"/>
      <c r="FF35" s="53"/>
      <c r="FG35" s="53"/>
      <c r="FH35" s="53"/>
      <c r="FI35" s="53"/>
      <c r="FJ35" s="53"/>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row>
    <row r="36" spans="3:467" ht="28.15" customHeight="1">
      <c r="C36" s="24" t="s">
        <v>218</v>
      </c>
      <c r="F36" s="24" t="s">
        <v>519</v>
      </c>
      <c r="G36" s="38">
        <f t="shared" ref="G36:AL36" si="27">G37-SUM(G10:G35)</f>
        <v>445.78773200000023</v>
      </c>
      <c r="H36" s="38">
        <f t="shared" si="27"/>
        <v>418.94498599999997</v>
      </c>
      <c r="I36" s="38">
        <f t="shared" si="27"/>
        <v>636.52668499999936</v>
      </c>
      <c r="J36" s="38">
        <f t="shared" si="27"/>
        <v>515.88100000000031</v>
      </c>
      <c r="K36" s="38">
        <f t="shared" si="27"/>
        <v>628.69845700000087</v>
      </c>
      <c r="L36" s="38">
        <f t="shared" si="27"/>
        <v>600.21390199999996</v>
      </c>
      <c r="M36" s="38">
        <f t="shared" si="27"/>
        <v>653.40313200000037</v>
      </c>
      <c r="N36" s="38">
        <f t="shared" si="27"/>
        <v>680.32313799999883</v>
      </c>
      <c r="O36" s="38">
        <f t="shared" si="27"/>
        <v>626.86888700000009</v>
      </c>
      <c r="P36" s="38">
        <f t="shared" si="27"/>
        <v>628.32949500000041</v>
      </c>
      <c r="Q36" s="38">
        <f t="shared" si="27"/>
        <v>684.0642600000001</v>
      </c>
      <c r="R36" s="38">
        <f t="shared" si="27"/>
        <v>725.32781799999975</v>
      </c>
      <c r="S36" s="38">
        <f t="shared" si="27"/>
        <v>629.80049300000064</v>
      </c>
      <c r="T36" s="38">
        <f t="shared" si="27"/>
        <v>689.5809790000003</v>
      </c>
      <c r="U36" s="38">
        <f t="shared" si="27"/>
        <v>660.78949900000043</v>
      </c>
      <c r="V36" s="38">
        <f t="shared" si="27"/>
        <v>655.37224900000047</v>
      </c>
      <c r="W36" s="38">
        <f t="shared" si="27"/>
        <v>664.75575899999922</v>
      </c>
      <c r="X36" s="38">
        <f t="shared" si="27"/>
        <v>781.21596099999897</v>
      </c>
      <c r="Y36" s="38">
        <f t="shared" si="27"/>
        <v>646.58451599999944</v>
      </c>
      <c r="Z36" s="38">
        <f t="shared" si="27"/>
        <v>762.12947099999974</v>
      </c>
      <c r="AA36" s="38">
        <f t="shared" si="27"/>
        <v>814.68867600000067</v>
      </c>
      <c r="AB36" s="38">
        <f t="shared" si="27"/>
        <v>812.53084699999999</v>
      </c>
      <c r="AC36" s="38">
        <f t="shared" si="27"/>
        <v>874.77433500000006</v>
      </c>
      <c r="AD36" s="38">
        <f t="shared" si="27"/>
        <v>841.42758899999899</v>
      </c>
      <c r="AE36" s="38">
        <f t="shared" si="27"/>
        <v>738.96649400000024</v>
      </c>
      <c r="AF36" s="38">
        <f t="shared" si="27"/>
        <v>811.23381300000074</v>
      </c>
      <c r="AG36" s="38">
        <f t="shared" si="27"/>
        <v>747.04906899999969</v>
      </c>
      <c r="AH36" s="38">
        <f t="shared" si="27"/>
        <v>769.08648900000026</v>
      </c>
      <c r="AI36" s="38">
        <f t="shared" si="27"/>
        <v>638.22642800000085</v>
      </c>
      <c r="AJ36" s="38">
        <f t="shared" si="27"/>
        <v>752.78214300000036</v>
      </c>
      <c r="AK36" s="38">
        <f t="shared" si="27"/>
        <v>721.91673399999854</v>
      </c>
      <c r="AL36" s="38">
        <f t="shared" si="27"/>
        <v>814.92070100000183</v>
      </c>
      <c r="AM36" s="38">
        <f t="shared" ref="AM36:BR36" si="28">AM37-SUM(AM10:AM35)</f>
        <v>740.88885000000118</v>
      </c>
      <c r="AN36" s="38">
        <f t="shared" si="28"/>
        <v>864.68883799999912</v>
      </c>
      <c r="AO36" s="38">
        <f t="shared" si="28"/>
        <v>881.60604200000034</v>
      </c>
      <c r="AP36" s="38">
        <f t="shared" si="28"/>
        <v>802.07552099999975</v>
      </c>
      <c r="AQ36" s="38">
        <f t="shared" si="28"/>
        <v>625.64661199999955</v>
      </c>
      <c r="AR36" s="38">
        <f t="shared" si="28"/>
        <v>779.04074800000035</v>
      </c>
      <c r="AS36" s="38">
        <f t="shared" si="28"/>
        <v>743.95039099999849</v>
      </c>
      <c r="AT36" s="38">
        <f t="shared" si="28"/>
        <v>839.17325500000061</v>
      </c>
      <c r="AU36" s="38">
        <f t="shared" si="28"/>
        <v>803.19105100000161</v>
      </c>
      <c r="AV36" s="38">
        <f t="shared" si="28"/>
        <v>1069.3284890000004</v>
      </c>
      <c r="AW36" s="38">
        <f t="shared" si="28"/>
        <v>1036.9686449999945</v>
      </c>
      <c r="AX36" s="38">
        <f t="shared" si="28"/>
        <v>1042.6059890000042</v>
      </c>
      <c r="AY36" s="38">
        <f t="shared" si="28"/>
        <v>1088.6288580000009</v>
      </c>
      <c r="AZ36" s="38">
        <f t="shared" si="28"/>
        <v>1254.9237180000009</v>
      </c>
      <c r="BA36" s="38">
        <f t="shared" si="28"/>
        <v>1165.2874210000064</v>
      </c>
      <c r="BB36" s="38">
        <f t="shared" si="28"/>
        <v>1192.6459149999973</v>
      </c>
      <c r="BC36" s="38">
        <f t="shared" si="28"/>
        <v>1097.3409999999967</v>
      </c>
      <c r="BD36" s="38">
        <f t="shared" si="28"/>
        <v>1274.5778330000039</v>
      </c>
      <c r="BE36" s="38">
        <f t="shared" si="28"/>
        <v>1119.897729999997</v>
      </c>
      <c r="BF36" s="38">
        <f t="shared" si="28"/>
        <v>1325.2686690000028</v>
      </c>
      <c r="BG36" s="38">
        <f t="shared" si="28"/>
        <v>1097.6953559999956</v>
      </c>
      <c r="BH36" s="38">
        <f t="shared" si="28"/>
        <v>1217.4856659999969</v>
      </c>
      <c r="BI36" s="38">
        <f t="shared" si="28"/>
        <v>1160.6510010000038</v>
      </c>
      <c r="BJ36" s="38">
        <f t="shared" si="28"/>
        <v>1283.5536749999974</v>
      </c>
      <c r="BK36" s="38">
        <f t="shared" si="28"/>
        <v>1056.2530690000031</v>
      </c>
      <c r="BL36" s="38">
        <f t="shared" si="28"/>
        <v>1348.2241099999956</v>
      </c>
      <c r="BM36" s="38">
        <f t="shared" si="28"/>
        <v>1168.3572539999996</v>
      </c>
      <c r="BN36" s="38">
        <f t="shared" si="28"/>
        <v>1419.0094860000036</v>
      </c>
      <c r="BO36" s="38">
        <f t="shared" si="28"/>
        <v>1092.2417195100043</v>
      </c>
      <c r="BP36" s="38">
        <f t="shared" si="28"/>
        <v>1420.1972679999617</v>
      </c>
      <c r="BQ36" s="38">
        <f t="shared" si="28"/>
        <v>1151.8956129999697</v>
      </c>
      <c r="BR36" s="38">
        <f t="shared" si="28"/>
        <v>1388.7379969999856</v>
      </c>
      <c r="BS36" s="38">
        <f t="shared" ref="BS36:ED36" si="29">BS37-SUM(BS10:BS35)</f>
        <v>1301.905222999967</v>
      </c>
      <c r="BT36" s="38">
        <f t="shared" si="29"/>
        <v>1747.3616519999505</v>
      </c>
      <c r="BU36" s="38">
        <f t="shared" si="29"/>
        <v>1807.0250049999977</v>
      </c>
      <c r="BV36" s="38">
        <f t="shared" si="29"/>
        <v>1964.4392730000291</v>
      </c>
      <c r="BW36" s="38">
        <f t="shared" si="29"/>
        <v>1883.6905189999761</v>
      </c>
      <c r="BX36" s="38">
        <f t="shared" si="29"/>
        <v>1960.9951199999959</v>
      </c>
      <c r="BY36" s="38">
        <f t="shared" si="29"/>
        <v>1856.8776779999516</v>
      </c>
      <c r="BZ36" s="38">
        <f t="shared" si="29"/>
        <v>1975.850380000018</v>
      </c>
      <c r="CA36" s="38">
        <f t="shared" si="29"/>
        <v>1868.0368120000494</v>
      </c>
      <c r="CB36" s="38">
        <f t="shared" si="29"/>
        <v>2583.3502010000084</v>
      </c>
      <c r="CC36" s="38">
        <f t="shared" si="29"/>
        <v>2774.2374849999615</v>
      </c>
      <c r="CD36" s="38">
        <f t="shared" si="29"/>
        <v>2100.5355079999754</v>
      </c>
      <c r="CE36" s="38">
        <f t="shared" si="29"/>
        <v>1457.2573242374274</v>
      </c>
      <c r="CF36" s="38">
        <f t="shared" si="29"/>
        <v>1451.2488166830444</v>
      </c>
      <c r="CG36" s="38">
        <f t="shared" si="29"/>
        <v>1812.2487029989825</v>
      </c>
      <c r="CH36" s="38">
        <f t="shared" si="29"/>
        <v>2062.042498220264</v>
      </c>
      <c r="CI36" s="38">
        <f t="shared" si="29"/>
        <v>2037.3847783507408</v>
      </c>
      <c r="CJ36" s="38">
        <f t="shared" si="29"/>
        <v>2548.4583853609547</v>
      </c>
      <c r="CK36" s="38">
        <f t="shared" si="29"/>
        <v>2246.6769025260692</v>
      </c>
      <c r="CL36" s="38">
        <f t="shared" si="29"/>
        <v>2629.2543621974146</v>
      </c>
      <c r="CM36" s="38">
        <f t="shared" si="29"/>
        <v>2528.846282712133</v>
      </c>
      <c r="CN36" s="38">
        <f t="shared" si="29"/>
        <v>2902.3660712140045</v>
      </c>
      <c r="CO36" s="38">
        <f t="shared" si="29"/>
        <v>3192.3136868235197</v>
      </c>
      <c r="CP36" s="38">
        <f t="shared" si="29"/>
        <v>3145.0828188148844</v>
      </c>
      <c r="CQ36" s="38">
        <f t="shared" si="29"/>
        <v>2432.8974812745364</v>
      </c>
      <c r="CR36" s="38">
        <f t="shared" si="29"/>
        <v>3095.1339668667315</v>
      </c>
      <c r="CS36" s="38">
        <f t="shared" si="29"/>
        <v>2780.6034789512632</v>
      </c>
      <c r="CT36" s="38">
        <f t="shared" si="29"/>
        <v>2589.9546447425091</v>
      </c>
      <c r="CU36" s="38">
        <f t="shared" si="29"/>
        <v>2208.2566231856654</v>
      </c>
      <c r="CV36" s="38">
        <f t="shared" si="29"/>
        <v>2794.9306695518244</v>
      </c>
      <c r="CW36" s="38">
        <f t="shared" si="29"/>
        <v>2617.4698831987262</v>
      </c>
      <c r="CX36" s="38">
        <f t="shared" si="29"/>
        <v>2734.195674527371</v>
      </c>
      <c r="CY36" s="38">
        <f t="shared" si="29"/>
        <v>2353.2901959857045</v>
      </c>
      <c r="CZ36" s="38">
        <f t="shared" si="29"/>
        <v>2465.3945876804173</v>
      </c>
      <c r="DA36" s="38">
        <f t="shared" si="29"/>
        <v>2541.9485472782762</v>
      </c>
      <c r="DB36" s="38">
        <f t="shared" si="29"/>
        <v>2743.662606212838</v>
      </c>
      <c r="DC36" s="38">
        <f t="shared" si="29"/>
        <v>2357.8546317937908</v>
      </c>
      <c r="DD36" s="38">
        <f t="shared" si="29"/>
        <v>2338.2363956224399</v>
      </c>
      <c r="DE36" s="38">
        <f t="shared" si="29"/>
        <v>2593.2497267206454</v>
      </c>
      <c r="DF36" s="38">
        <f t="shared" si="29"/>
        <v>2503.0347461319179</v>
      </c>
      <c r="DG36" s="38">
        <f>DG37-SUM(DG10:DG35)</f>
        <v>2194.0296421580533</v>
      </c>
      <c r="DH36" s="38">
        <f t="shared" si="29"/>
        <v>2525.0744045504653</v>
      </c>
      <c r="DI36" s="38">
        <f t="shared" si="29"/>
        <v>2551.7218479149669</v>
      </c>
      <c r="DJ36" s="38">
        <f t="shared" si="29"/>
        <v>2581.2885226497601</v>
      </c>
      <c r="DK36" s="38">
        <f t="shared" si="29"/>
        <v>2579.5755000455138</v>
      </c>
      <c r="DL36" s="38">
        <f t="shared" si="29"/>
        <v>2924.5915205576966</v>
      </c>
      <c r="DM36" s="38">
        <f t="shared" si="29"/>
        <v>3047.4250984335122</v>
      </c>
      <c r="DN36" s="38">
        <f t="shared" si="29"/>
        <v>3258.9841228866026</v>
      </c>
      <c r="DO36" s="38">
        <f t="shared" si="29"/>
        <v>2950.3044384705063</v>
      </c>
      <c r="DP36" s="38">
        <f t="shared" si="29"/>
        <v>3225.0787233904121</v>
      </c>
      <c r="DQ36" s="38">
        <f t="shared" si="29"/>
        <v>3723.0558390516198</v>
      </c>
      <c r="DR36" s="38">
        <f t="shared" si="29"/>
        <v>3490.3342377192021</v>
      </c>
      <c r="DS36" s="38">
        <f t="shared" si="29"/>
        <v>2846.9590991091645</v>
      </c>
      <c r="DT36" s="38">
        <f t="shared" si="29"/>
        <v>3192.4310346102066</v>
      </c>
      <c r="DU36" s="38">
        <f t="shared" si="29"/>
        <v>3370.8483083944811</v>
      </c>
      <c r="DV36" s="38">
        <f t="shared" si="29"/>
        <v>3386.7238682094685</v>
      </c>
      <c r="DW36" s="38">
        <f t="shared" si="29"/>
        <v>2697.7210688693594</v>
      </c>
      <c r="DX36" s="38">
        <f t="shared" si="29"/>
        <v>3055.2860472663306</v>
      </c>
      <c r="DY36" s="38">
        <f t="shared" si="29"/>
        <v>2993.8106619860919</v>
      </c>
      <c r="DZ36" s="38">
        <f t="shared" si="29"/>
        <v>3385.9903915545001</v>
      </c>
      <c r="EA36" s="38">
        <f t="shared" si="29"/>
        <v>3293.697107477361</v>
      </c>
      <c r="EB36" s="38">
        <f t="shared" si="29"/>
        <v>3686.9311181960657</v>
      </c>
      <c r="EC36" s="38">
        <f t="shared" si="29"/>
        <v>3910.7521639844053</v>
      </c>
      <c r="ED36" s="38">
        <f t="shared" si="29"/>
        <v>4032.2980950426136</v>
      </c>
      <c r="EE36" s="38">
        <f t="shared" ref="EE36:EG36" si="30">EE37-SUM(EE10:EE35)</f>
        <v>3843.0122436120218</v>
      </c>
      <c r="EF36" s="38">
        <f t="shared" si="30"/>
        <v>4644.0987395803677</v>
      </c>
      <c r="EG36" s="38">
        <f t="shared" si="30"/>
        <v>4259.666047835919</v>
      </c>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c r="HM36" s="71"/>
      <c r="HN36" s="71"/>
      <c r="HO36" s="71"/>
      <c r="HP36" s="71"/>
      <c r="HQ36" s="71"/>
      <c r="HR36" s="71"/>
      <c r="HS36" s="71"/>
      <c r="HT36" s="71"/>
      <c r="HU36" s="71"/>
      <c r="HV36" s="71"/>
      <c r="HW36" s="71"/>
      <c r="HX36" s="71"/>
      <c r="HY36" s="71"/>
      <c r="HZ36" s="71"/>
      <c r="IA36" s="71"/>
      <c r="IB36" s="71"/>
      <c r="IC36" s="71"/>
      <c r="ID36" s="71"/>
      <c r="IE36" s="71"/>
      <c r="IF36" s="71"/>
      <c r="IG36" s="71"/>
      <c r="IH36" s="71"/>
      <c r="II36" s="71"/>
      <c r="IJ36" s="71"/>
      <c r="IK36" s="71"/>
      <c r="IL36" s="71"/>
      <c r="IM36" s="71"/>
      <c r="IN36" s="71"/>
      <c r="IO36" s="71"/>
      <c r="IP36" s="71"/>
      <c r="IQ36" s="71"/>
      <c r="IR36" s="71"/>
      <c r="IS36" s="71"/>
      <c r="IT36" s="71"/>
      <c r="IU36" s="71"/>
      <c r="IV36" s="71"/>
      <c r="IW36" s="71"/>
      <c r="IX36" s="71"/>
      <c r="IY36" s="71"/>
      <c r="IZ36" s="71"/>
      <c r="JA36" s="71"/>
      <c r="JB36" s="71"/>
      <c r="JC36" s="71"/>
      <c r="JD36" s="71"/>
      <c r="JE36" s="71"/>
      <c r="JF36" s="71"/>
      <c r="JG36" s="71"/>
      <c r="JH36" s="71"/>
      <c r="JI36" s="71"/>
      <c r="JJ36" s="71"/>
      <c r="JK36" s="71"/>
      <c r="JL36" s="71"/>
      <c r="JM36" s="71"/>
      <c r="JN36" s="71"/>
      <c r="JO36" s="71"/>
      <c r="JP36" s="71"/>
      <c r="JQ36" s="71"/>
      <c r="JR36" s="71"/>
      <c r="JS36" s="71"/>
      <c r="JT36" s="71"/>
      <c r="JU36" s="71"/>
      <c r="JV36" s="71"/>
      <c r="JW36" s="71"/>
      <c r="JX36" s="71"/>
      <c r="JY36" s="71"/>
      <c r="JZ36" s="71"/>
      <c r="KA36" s="71"/>
      <c r="KB36" s="71"/>
      <c r="KC36" s="71"/>
      <c r="KD36" s="71"/>
      <c r="KE36" s="71"/>
      <c r="KF36" s="71"/>
      <c r="KG36" s="71"/>
      <c r="KH36" s="71"/>
      <c r="KI36" s="71"/>
      <c r="KJ36" s="71"/>
      <c r="KK36" s="71"/>
      <c r="KL36" s="71"/>
      <c r="KM36" s="71"/>
      <c r="KN36" s="71"/>
      <c r="KO36" s="71"/>
      <c r="KP36" s="71"/>
      <c r="KQ36" s="71"/>
      <c r="KR36" s="71"/>
      <c r="KS36" s="71"/>
      <c r="KT36" s="71"/>
      <c r="KU36" s="71"/>
      <c r="KV36" s="71"/>
      <c r="KW36" s="71"/>
      <c r="KX36" s="71"/>
      <c r="KY36" s="71"/>
      <c r="KZ36" s="71"/>
      <c r="LA36" s="71"/>
      <c r="LB36" s="71"/>
      <c r="LC36" s="71"/>
      <c r="LD36" s="71"/>
      <c r="LE36" s="71"/>
      <c r="LF36" s="71"/>
      <c r="LG36" s="71"/>
      <c r="LH36" s="71"/>
      <c r="LI36" s="71"/>
      <c r="LJ36" s="71"/>
      <c r="LK36" s="71"/>
      <c r="LL36" s="71"/>
      <c r="LM36" s="71"/>
      <c r="LN36" s="71"/>
      <c r="LO36" s="71"/>
      <c r="LP36" s="71"/>
      <c r="LQ36" s="71"/>
      <c r="LR36" s="71"/>
      <c r="LS36" s="71"/>
      <c r="LT36" s="71"/>
      <c r="LU36" s="71"/>
      <c r="LV36" s="71"/>
      <c r="LW36" s="71"/>
      <c r="LX36" s="71"/>
      <c r="LY36" s="71"/>
      <c r="LZ36" s="71"/>
      <c r="MA36" s="71"/>
      <c r="MB36" s="71"/>
      <c r="MC36" s="71"/>
      <c r="MD36" s="71"/>
      <c r="ME36" s="71"/>
      <c r="MF36" s="71"/>
      <c r="MG36" s="71"/>
      <c r="MH36" s="71"/>
      <c r="MI36" s="71"/>
      <c r="MJ36" s="71"/>
      <c r="MK36" s="71"/>
      <c r="ML36" s="71"/>
      <c r="MM36" s="71"/>
      <c r="MN36" s="71"/>
      <c r="MO36" s="71"/>
      <c r="MP36" s="71"/>
      <c r="MQ36" s="71"/>
      <c r="MR36" s="71"/>
      <c r="MS36" s="71"/>
      <c r="MT36" s="71"/>
      <c r="MU36" s="71"/>
      <c r="MV36" s="71"/>
      <c r="MW36" s="71"/>
      <c r="MX36" s="71"/>
      <c r="MY36" s="71"/>
      <c r="MZ36" s="71"/>
      <c r="NA36" s="71"/>
      <c r="NB36" s="71"/>
      <c r="NC36" s="71"/>
      <c r="ND36" s="71"/>
      <c r="NE36" s="71"/>
      <c r="NF36" s="71"/>
      <c r="NG36" s="71"/>
      <c r="NH36" s="71"/>
      <c r="NI36" s="71"/>
      <c r="NJ36" s="71"/>
      <c r="NK36" s="71"/>
      <c r="NL36" s="71"/>
      <c r="NM36" s="71"/>
      <c r="NN36" s="71"/>
      <c r="NO36" s="71"/>
      <c r="NP36" s="71"/>
      <c r="NQ36" s="71"/>
      <c r="NR36" s="71"/>
      <c r="NS36" s="71"/>
      <c r="NT36" s="71"/>
      <c r="NU36" s="71"/>
      <c r="NV36" s="71"/>
      <c r="NW36" s="71"/>
      <c r="NX36" s="71"/>
      <c r="NY36" s="71"/>
      <c r="NZ36" s="71"/>
      <c r="OA36" s="71"/>
      <c r="OB36" s="71"/>
      <c r="OC36" s="71"/>
      <c r="OD36" s="71"/>
      <c r="OE36" s="71"/>
      <c r="OF36" s="71"/>
      <c r="OG36" s="71"/>
      <c r="OH36" s="71"/>
      <c r="OI36" s="71"/>
      <c r="OJ36" s="71"/>
      <c r="OK36" s="71"/>
      <c r="OL36" s="71"/>
      <c r="OM36" s="71"/>
      <c r="ON36" s="71"/>
      <c r="OO36" s="71"/>
      <c r="OP36" s="71"/>
      <c r="OQ36" s="71"/>
      <c r="OR36" s="71"/>
      <c r="OS36" s="71"/>
      <c r="OT36" s="71"/>
      <c r="OU36" s="71"/>
      <c r="OV36" s="71"/>
      <c r="OW36" s="71"/>
      <c r="OX36" s="71"/>
      <c r="OY36" s="71"/>
      <c r="OZ36" s="71"/>
      <c r="PA36" s="71"/>
      <c r="PB36" s="71"/>
      <c r="PC36" s="71"/>
      <c r="PD36" s="71"/>
      <c r="PE36" s="71"/>
      <c r="PF36" s="71"/>
      <c r="PG36" s="71"/>
      <c r="PH36" s="71"/>
      <c r="PI36" s="71"/>
      <c r="PJ36" s="71"/>
      <c r="PK36" s="71"/>
      <c r="PL36" s="71"/>
      <c r="PM36" s="71"/>
      <c r="PN36" s="71"/>
      <c r="PO36" s="71"/>
      <c r="PP36" s="71"/>
      <c r="PQ36" s="71"/>
      <c r="PR36" s="71"/>
      <c r="PS36" s="71"/>
      <c r="PT36" s="71"/>
      <c r="PU36" s="71"/>
      <c r="PV36" s="71"/>
      <c r="PW36" s="71"/>
      <c r="PX36" s="71"/>
      <c r="PY36" s="71"/>
      <c r="PZ36" s="71"/>
      <c r="QA36" s="71"/>
      <c r="QB36" s="71"/>
      <c r="QC36" s="71"/>
      <c r="QD36" s="71"/>
      <c r="QE36" s="71"/>
      <c r="QF36" s="71"/>
      <c r="QG36" s="71"/>
      <c r="QH36" s="71"/>
      <c r="QI36" s="71"/>
      <c r="QJ36" s="71"/>
      <c r="QK36" s="71"/>
      <c r="QL36" s="71"/>
      <c r="QM36" s="71"/>
      <c r="QN36" s="71"/>
      <c r="QO36" s="71"/>
      <c r="QP36" s="71"/>
      <c r="QQ36" s="71"/>
      <c r="QR36" s="71"/>
      <c r="QS36" s="71"/>
      <c r="QT36" s="71"/>
      <c r="QU36" s="71"/>
      <c r="QV36" s="71"/>
      <c r="QW36" s="71"/>
      <c r="QX36" s="71"/>
      <c r="QY36" s="71"/>
    </row>
    <row r="37" spans="3:467" ht="28.15" customHeight="1">
      <c r="F37" s="28" t="s">
        <v>220</v>
      </c>
      <c r="G37" s="38">
        <v>3948.2503729999999</v>
      </c>
      <c r="H37" s="38">
        <v>4072.6951640000002</v>
      </c>
      <c r="I37" s="38">
        <v>4309.6909299999998</v>
      </c>
      <c r="J37" s="38">
        <v>4620.1723920000004</v>
      </c>
      <c r="K37" s="38">
        <v>4345.4931610000003</v>
      </c>
      <c r="L37" s="38">
        <v>4272.4573819999996</v>
      </c>
      <c r="M37" s="38">
        <v>4411.6711830000004</v>
      </c>
      <c r="N37" s="38">
        <v>4307.2690919999995</v>
      </c>
      <c r="O37" s="38">
        <v>4320.3844140000001</v>
      </c>
      <c r="P37" s="38">
        <v>4454.4493400000001</v>
      </c>
      <c r="Q37" s="38">
        <v>4677.8953160000001</v>
      </c>
      <c r="R37" s="38">
        <v>4890.4194712999997</v>
      </c>
      <c r="S37" s="38">
        <v>4355.7987431000001</v>
      </c>
      <c r="T37" s="38">
        <v>4384.4649405999999</v>
      </c>
      <c r="U37" s="38">
        <v>4965.1393048</v>
      </c>
      <c r="V37" s="38">
        <v>4730.2538283000004</v>
      </c>
      <c r="W37" s="38">
        <v>4711.9521723999997</v>
      </c>
      <c r="X37" s="38">
        <v>4741.5328800999996</v>
      </c>
      <c r="Y37" s="38">
        <v>4414.4870314999998</v>
      </c>
      <c r="Z37" s="38">
        <v>4738.5424350000003</v>
      </c>
      <c r="AA37" s="38">
        <v>5133.1635784999999</v>
      </c>
      <c r="AB37" s="38">
        <v>5351.1444609999999</v>
      </c>
      <c r="AC37" s="38">
        <v>5621.7802361000004</v>
      </c>
      <c r="AD37" s="38">
        <v>5496.9598276999996</v>
      </c>
      <c r="AE37" s="38">
        <v>5419.2562206000002</v>
      </c>
      <c r="AF37" s="38">
        <v>5485.1338561000002</v>
      </c>
      <c r="AG37" s="38">
        <v>5200.3637523999996</v>
      </c>
      <c r="AH37" s="38">
        <v>5022.2542018000004</v>
      </c>
      <c r="AI37" s="38">
        <v>5049.3289883999996</v>
      </c>
      <c r="AJ37" s="38">
        <v>5392.8393383000002</v>
      </c>
      <c r="AK37" s="38">
        <v>5508.0309442999996</v>
      </c>
      <c r="AL37" s="38">
        <v>6143.2933157999996</v>
      </c>
      <c r="AM37" s="38">
        <v>6107.6051773999998</v>
      </c>
      <c r="AN37" s="38">
        <v>6954.3344241000004</v>
      </c>
      <c r="AO37" s="38">
        <v>6981.7564786000003</v>
      </c>
      <c r="AP37" s="38">
        <v>6705.7575428</v>
      </c>
      <c r="AQ37" s="38">
        <v>5428.7489857999999</v>
      </c>
      <c r="AR37" s="38">
        <v>5523.7174437000003</v>
      </c>
      <c r="AS37" s="38">
        <v>5763.8410784999996</v>
      </c>
      <c r="AT37" s="38">
        <v>6296.9427105000004</v>
      </c>
      <c r="AU37" s="38">
        <v>6523.3555244245799</v>
      </c>
      <c r="AV37" s="38">
        <v>7503.9270953740697</v>
      </c>
      <c r="AW37" s="38">
        <v>7252.8928820077899</v>
      </c>
      <c r="AX37" s="38">
        <v>7947.6526812607599</v>
      </c>
      <c r="AY37" s="38">
        <v>7592.7694406733399</v>
      </c>
      <c r="AZ37" s="38">
        <v>8303.6249679230004</v>
      </c>
      <c r="BA37" s="38">
        <v>7911.8310006886704</v>
      </c>
      <c r="BB37" s="38">
        <v>7589.38945469587</v>
      </c>
      <c r="BC37" s="38">
        <v>7282.0319186899096</v>
      </c>
      <c r="BD37" s="38">
        <v>7571.8321970978805</v>
      </c>
      <c r="BE37" s="38">
        <v>7441.6616948090596</v>
      </c>
      <c r="BF37" s="38">
        <v>7699.2401916831705</v>
      </c>
      <c r="BG37" s="38">
        <v>7620.0683642843996</v>
      </c>
      <c r="BH37" s="38">
        <v>7591.8288515457498</v>
      </c>
      <c r="BI37" s="38">
        <v>7288.8588914082102</v>
      </c>
      <c r="BJ37" s="38">
        <v>7848.0229057983697</v>
      </c>
      <c r="BK37" s="38">
        <v>7374.2262265264199</v>
      </c>
      <c r="BL37" s="38">
        <v>8660.2124665733809</v>
      </c>
      <c r="BM37" s="38">
        <v>8630.7780626149397</v>
      </c>
      <c r="BN37" s="38">
        <v>9131.0277717977006</v>
      </c>
      <c r="BO37" s="38">
        <v>8691.1954298072196</v>
      </c>
      <c r="BP37" s="38">
        <v>10777.0994775503</v>
      </c>
      <c r="BQ37" s="38">
        <v>10436.146928472101</v>
      </c>
      <c r="BR37" s="38">
        <v>12533.9269826117</v>
      </c>
      <c r="BS37" s="38">
        <v>12345.2411235044</v>
      </c>
      <c r="BT37" s="38">
        <v>15631.9900433452</v>
      </c>
      <c r="BU37" s="38">
        <v>15762.7579193909</v>
      </c>
      <c r="BV37" s="38">
        <v>16981.879307659099</v>
      </c>
      <c r="BW37" s="38">
        <v>16361.9369849713</v>
      </c>
      <c r="BX37" s="38">
        <v>17778.0699958816</v>
      </c>
      <c r="BY37" s="38">
        <v>17300.658216354201</v>
      </c>
      <c r="BZ37" s="38">
        <v>17337.222806169299</v>
      </c>
      <c r="CA37" s="38">
        <v>17172.1543739074</v>
      </c>
      <c r="CB37" s="38">
        <v>19880.4020781953</v>
      </c>
      <c r="CC37" s="38">
        <v>23581.0983811937</v>
      </c>
      <c r="CD37" s="38">
        <v>22784.7214672351</v>
      </c>
      <c r="CE37" s="38">
        <v>21481.006536596102</v>
      </c>
      <c r="CF37" s="38">
        <v>17491.958127891099</v>
      </c>
      <c r="CG37" s="38">
        <v>17470.427302937998</v>
      </c>
      <c r="CH37" s="38">
        <v>18385.927082458002</v>
      </c>
      <c r="CI37" s="38">
        <v>19413.119942618701</v>
      </c>
      <c r="CJ37" s="38">
        <v>27824.873032011699</v>
      </c>
      <c r="CK37" s="38">
        <v>26939.5409529565</v>
      </c>
      <c r="CL37" s="38">
        <v>28019.339055363798</v>
      </c>
      <c r="CM37" s="38">
        <v>27124.842012368201</v>
      </c>
      <c r="CN37" s="38">
        <v>29895.041770154799</v>
      </c>
      <c r="CO37" s="38">
        <v>32607.705821514701</v>
      </c>
      <c r="CP37" s="38">
        <v>31266.036145107199</v>
      </c>
      <c r="CQ37" s="38">
        <v>25144.602142695701</v>
      </c>
      <c r="CR37" s="38">
        <v>30106.742202939899</v>
      </c>
      <c r="CS37" s="38">
        <v>25891.3481392801</v>
      </c>
      <c r="CT37" s="38">
        <v>26759.196419751399</v>
      </c>
      <c r="CU37" s="38">
        <v>27029.915660578699</v>
      </c>
      <c r="CV37" s="38">
        <v>30326.948575496801</v>
      </c>
      <c r="CW37" s="38">
        <v>31486.836173371001</v>
      </c>
      <c r="CX37" s="38">
        <v>33279.760082505803</v>
      </c>
      <c r="CY37" s="38">
        <v>32298.656250459098</v>
      </c>
      <c r="CZ37" s="38">
        <v>30081.4583735501</v>
      </c>
      <c r="DA37" s="38">
        <v>28748.0193304436</v>
      </c>
      <c r="DB37" s="38">
        <v>28849.647194073699</v>
      </c>
      <c r="DC37" s="38">
        <v>26274.592894436901</v>
      </c>
      <c r="DD37" s="38">
        <v>24981.318506844498</v>
      </c>
      <c r="DE37" s="38">
        <v>27429.928492782899</v>
      </c>
      <c r="DF37" s="38">
        <v>24808.499381983202</v>
      </c>
      <c r="DG37" s="38">
        <v>22899.739910789602</v>
      </c>
      <c r="DH37" s="38">
        <v>26628.264259606902</v>
      </c>
      <c r="DI37" s="38">
        <v>27689.3902210653</v>
      </c>
      <c r="DJ37" s="38">
        <v>30891.529953786299</v>
      </c>
      <c r="DK37" s="38">
        <v>31061.1792026931</v>
      </c>
      <c r="DL37" s="38">
        <v>30321.116601567101</v>
      </c>
      <c r="DM37" s="38">
        <v>30143.528254231202</v>
      </c>
      <c r="DN37" s="53">
        <v>31153.6081343039</v>
      </c>
      <c r="DO37" s="53">
        <v>31827.7205168322</v>
      </c>
      <c r="DP37" s="53">
        <v>33521.922899103702</v>
      </c>
      <c r="DQ37" s="53">
        <v>33387.021330739299</v>
      </c>
      <c r="DR37" s="53">
        <v>34378.495937915402</v>
      </c>
      <c r="DS37" s="53">
        <v>35528.752332147204</v>
      </c>
      <c r="DT37" s="53">
        <v>44060.379841518603</v>
      </c>
      <c r="DU37" s="53">
        <v>46472.687987545498</v>
      </c>
      <c r="DV37" s="53">
        <v>42233.2561810919</v>
      </c>
      <c r="DW37" s="53">
        <v>39614.384390476298</v>
      </c>
      <c r="DX37" s="53">
        <v>45592.224715497199</v>
      </c>
      <c r="DY37" s="53">
        <v>47922.119038144199</v>
      </c>
      <c r="DZ37" s="53">
        <v>54686.822889827301</v>
      </c>
      <c r="EA37" s="53">
        <v>57033.946265495899</v>
      </c>
      <c r="EB37" s="53">
        <v>67595.443205211704</v>
      </c>
      <c r="EC37" s="53">
        <v>60298.552245232197</v>
      </c>
      <c r="ED37" s="53">
        <v>46559.7404496366</v>
      </c>
      <c r="EE37" s="53">
        <v>51349.0864993504</v>
      </c>
      <c r="EF37" s="53">
        <v>59388.074906725502</v>
      </c>
      <c r="EG37" s="53">
        <v>52865.989380257502</v>
      </c>
      <c r="EH37" s="53">
        <v>55871.5014779884</v>
      </c>
      <c r="EI37" s="53">
        <v>58555.205307156401</v>
      </c>
      <c r="EJ37" s="53">
        <v>60196.741468453401</v>
      </c>
      <c r="EK37" s="53">
        <v>58425.628309993299</v>
      </c>
      <c r="EL37" s="53">
        <v>62764.8361455224</v>
      </c>
      <c r="EM37" s="53">
        <v>56335.2728979768</v>
      </c>
      <c r="EN37" s="53">
        <v>57314.2803533486</v>
      </c>
      <c r="EO37" s="53">
        <v>52218.401016461001</v>
      </c>
      <c r="EP37" s="53">
        <v>56494.697859127496</v>
      </c>
      <c r="EQ37" s="53"/>
      <c r="ER37" s="53"/>
      <c r="ES37" s="53"/>
      <c r="ET37" s="53"/>
      <c r="EU37" s="53"/>
      <c r="EV37" s="53"/>
      <c r="EW37" s="53"/>
      <c r="EX37" s="53"/>
      <c r="EY37" s="53"/>
      <c r="EZ37" s="53"/>
      <c r="FA37" s="53"/>
      <c r="FB37" s="53"/>
      <c r="FC37" s="53"/>
      <c r="FD37" s="53"/>
      <c r="FE37" s="53"/>
      <c r="FF37" s="53"/>
      <c r="FG37" s="53"/>
      <c r="FH37" s="53"/>
      <c r="FI37" s="53"/>
      <c r="FJ37" s="53"/>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row>
    <row r="38" spans="3:467" ht="28.15" customHeight="1">
      <c r="F38" s="35" t="s">
        <v>181</v>
      </c>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53"/>
      <c r="DO38" s="53"/>
      <c r="DP38" s="53"/>
      <c r="DQ38" s="53"/>
      <c r="DR38" s="53"/>
      <c r="DS38" s="53"/>
      <c r="DT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103"/>
      <c r="ES38" s="53"/>
      <c r="ET38" s="103"/>
      <c r="EU38" s="103"/>
      <c r="EV38" s="103"/>
      <c r="EW38" s="53"/>
      <c r="EX38" s="53"/>
      <c r="EY38" s="53"/>
      <c r="EZ38" s="53"/>
      <c r="FA38" s="53"/>
      <c r="FB38" s="53"/>
      <c r="FC38" s="53"/>
      <c r="FD38" s="53"/>
      <c r="FE38" s="53"/>
      <c r="FF38" s="53"/>
      <c r="FG38" s="53"/>
      <c r="FH38" s="53"/>
      <c r="FI38" s="53"/>
      <c r="FJ38" s="53"/>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row>
    <row r="39" spans="3:467" ht="28.15" customHeight="1">
      <c r="F39" s="28" t="s">
        <v>502</v>
      </c>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53"/>
      <c r="DO39" s="53"/>
      <c r="DP39" s="53"/>
      <c r="DQ39" s="53"/>
      <c r="DR39" s="53"/>
      <c r="DS39" s="53"/>
      <c r="DT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103"/>
      <c r="ES39" s="53"/>
      <c r="ET39" s="53"/>
      <c r="EU39" s="53"/>
      <c r="EV39" s="53"/>
      <c r="EW39" s="53"/>
      <c r="EX39" s="53"/>
      <c r="EY39" s="53"/>
      <c r="EZ39" s="53"/>
      <c r="FA39" s="53"/>
      <c r="FB39" s="53"/>
      <c r="FC39" s="53"/>
      <c r="FD39" s="53"/>
      <c r="FE39" s="53"/>
      <c r="FF39" s="53"/>
      <c r="FG39" s="53"/>
      <c r="FH39" s="53"/>
      <c r="FI39" s="53"/>
      <c r="FJ39" s="53"/>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row>
    <row r="40" spans="3:467" ht="20.100000000000001" customHeight="1">
      <c r="F40" s="37" t="s">
        <v>503</v>
      </c>
      <c r="G40" s="38">
        <v>901.68528800000001</v>
      </c>
      <c r="H40" s="38">
        <v>988.59457499999996</v>
      </c>
      <c r="I40" s="38">
        <v>835.60689000000002</v>
      </c>
      <c r="J40" s="38">
        <v>872.60790299999996</v>
      </c>
      <c r="K40" s="38">
        <v>1015.31593</v>
      </c>
      <c r="L40" s="38">
        <v>1103.63625</v>
      </c>
      <c r="M40" s="38">
        <v>969.41400399999998</v>
      </c>
      <c r="N40" s="38">
        <v>1007.80795</v>
      </c>
      <c r="O40" s="38">
        <v>975.26917900000001</v>
      </c>
      <c r="P40" s="38">
        <v>1052.77757</v>
      </c>
      <c r="Q40" s="38">
        <v>1108.3057799999999</v>
      </c>
      <c r="R40" s="38">
        <v>1097.80996</v>
      </c>
      <c r="S40" s="38">
        <v>1132.6803299999999</v>
      </c>
      <c r="T40" s="38">
        <v>1207.1250600000001</v>
      </c>
      <c r="U40" s="38">
        <v>1138.2002500000001</v>
      </c>
      <c r="V40" s="38">
        <v>1246.72966</v>
      </c>
      <c r="W40" s="38">
        <v>982.12386200000003</v>
      </c>
      <c r="X40" s="38">
        <v>964.09156299999995</v>
      </c>
      <c r="Y40" s="38">
        <v>1027.95858</v>
      </c>
      <c r="Z40" s="38">
        <v>971.30204700000002</v>
      </c>
      <c r="AA40" s="38">
        <v>976.638015</v>
      </c>
      <c r="AB40" s="38">
        <v>1121.9855700000001</v>
      </c>
      <c r="AC40" s="38">
        <v>1189.1096</v>
      </c>
      <c r="AD40" s="38">
        <v>1185.6253999999999</v>
      </c>
      <c r="AE40" s="38">
        <v>1159.3170500000001</v>
      </c>
      <c r="AF40" s="38">
        <v>1211.2654600000001</v>
      </c>
      <c r="AG40" s="38">
        <v>1157.69613</v>
      </c>
      <c r="AH40" s="38">
        <v>1193.8786399999999</v>
      </c>
      <c r="AI40" s="38">
        <v>1197.68454</v>
      </c>
      <c r="AJ40" s="38">
        <v>1264.7961600000001</v>
      </c>
      <c r="AK40" s="38">
        <v>1418.43968</v>
      </c>
      <c r="AL40" s="38">
        <v>1448.86869</v>
      </c>
      <c r="AM40" s="38">
        <v>1386.39275</v>
      </c>
      <c r="AN40" s="38">
        <v>1488.2230099999999</v>
      </c>
      <c r="AO40" s="38">
        <v>1477.3779</v>
      </c>
      <c r="AP40" s="38">
        <v>1428.3574699999999</v>
      </c>
      <c r="AQ40" s="38">
        <v>1347.51442</v>
      </c>
      <c r="AR40" s="38">
        <v>1218.9695099999999</v>
      </c>
      <c r="AS40" s="38">
        <v>1294.43462</v>
      </c>
      <c r="AT40" s="38">
        <v>1272.8092200000001</v>
      </c>
      <c r="AU40" s="38">
        <v>1250.25146</v>
      </c>
      <c r="AV40" s="38">
        <v>1366.03783</v>
      </c>
      <c r="AW40" s="38">
        <v>1495.2594200000001</v>
      </c>
      <c r="AX40" s="38">
        <v>1610.60463</v>
      </c>
      <c r="AY40" s="38">
        <v>1582.9382599999999</v>
      </c>
      <c r="AZ40" s="38">
        <v>1907.7776899999999</v>
      </c>
      <c r="BA40" s="38">
        <v>2098.5645100000002</v>
      </c>
      <c r="BB40" s="38">
        <v>2009.4567</v>
      </c>
      <c r="BC40" s="38">
        <v>2031.9930199999999</v>
      </c>
      <c r="BD40" s="38">
        <v>1897.97639</v>
      </c>
      <c r="BE40" s="38">
        <v>1852.27764</v>
      </c>
      <c r="BF40" s="38">
        <v>1933.80259</v>
      </c>
      <c r="BG40" s="38">
        <v>1890.3509200000001</v>
      </c>
      <c r="BH40" s="38">
        <v>1771.33161</v>
      </c>
      <c r="BI40" s="38">
        <v>1608.1047900000001</v>
      </c>
      <c r="BJ40" s="38">
        <v>1528.26298</v>
      </c>
      <c r="BK40" s="38">
        <v>1374.4350199999999</v>
      </c>
      <c r="BL40" s="38">
        <v>1999.1021499999999</v>
      </c>
      <c r="BM40" s="38">
        <v>2174.6549300000001</v>
      </c>
      <c r="BN40" s="38">
        <v>2295.5428700000002</v>
      </c>
      <c r="BO40" s="38">
        <v>2324.74251</v>
      </c>
      <c r="BP40" s="38">
        <v>3963.3945399999998</v>
      </c>
      <c r="BQ40" s="38">
        <v>4105.9264400000002</v>
      </c>
      <c r="BR40" s="38">
        <v>4471.7509600000003</v>
      </c>
      <c r="BS40" s="38">
        <v>4295.0000600000003</v>
      </c>
      <c r="BT40" s="38">
        <v>4130.7471400000004</v>
      </c>
      <c r="BU40" s="38">
        <v>4062.9453100000001</v>
      </c>
      <c r="BV40" s="38">
        <v>3739.2296200000001</v>
      </c>
      <c r="BW40" s="38">
        <v>3715.89392</v>
      </c>
      <c r="BX40" s="38">
        <v>3521.3590899999999</v>
      </c>
      <c r="BY40" s="38">
        <v>3357.5912800000001</v>
      </c>
      <c r="BZ40" s="38">
        <v>3297.47696</v>
      </c>
      <c r="CA40" s="38">
        <v>2896.9438300000002</v>
      </c>
      <c r="CB40" s="38">
        <v>6486.4639699999998</v>
      </c>
      <c r="CC40" s="38">
        <v>10365.4535</v>
      </c>
      <c r="CD40" s="38">
        <v>12517.7672</v>
      </c>
      <c r="CE40" s="38">
        <v>7690.1312330000001</v>
      </c>
      <c r="CF40" s="38">
        <v>6239.6874260000004</v>
      </c>
      <c r="CG40" s="38">
        <v>5711.5790340000003</v>
      </c>
      <c r="CH40" s="38">
        <v>5344.1326419999996</v>
      </c>
      <c r="CI40" s="38">
        <v>4987.5878489999996</v>
      </c>
      <c r="CJ40" s="38">
        <v>8482.3729980000007</v>
      </c>
      <c r="CK40" s="38">
        <v>8579.4267899999995</v>
      </c>
      <c r="CL40" s="38">
        <v>7649.1355780000004</v>
      </c>
      <c r="CM40" s="38">
        <v>5417.4287619999996</v>
      </c>
      <c r="CN40" s="38">
        <v>8146.8234380000004</v>
      </c>
      <c r="CO40" s="38">
        <v>8836.0211029999991</v>
      </c>
      <c r="CP40" s="38">
        <v>8636.0102999999999</v>
      </c>
      <c r="CQ40" s="38">
        <v>6608.9993290000002</v>
      </c>
      <c r="CR40" s="38">
        <v>6619.0006999999996</v>
      </c>
      <c r="CS40" s="38">
        <v>5841.9214030000003</v>
      </c>
      <c r="CT40" s="38">
        <v>5402.3899959999999</v>
      </c>
      <c r="CU40" s="38">
        <v>5191.219239</v>
      </c>
      <c r="CV40" s="38">
        <v>5998.8132370000003</v>
      </c>
      <c r="CW40" s="38">
        <v>5789.3012989999997</v>
      </c>
      <c r="CX40" s="38">
        <v>6410.0207490000003</v>
      </c>
      <c r="CY40" s="38">
        <v>5700.9816309999997</v>
      </c>
      <c r="CZ40" s="38">
        <v>5353.9523680000002</v>
      </c>
      <c r="DA40" s="38">
        <v>5040.9914390000004</v>
      </c>
      <c r="DB40" s="38">
        <v>5755.0964480000002</v>
      </c>
      <c r="DC40" s="38">
        <v>5733.5367070000002</v>
      </c>
      <c r="DD40" s="38">
        <v>5283.6489920000004</v>
      </c>
      <c r="DE40" s="38">
        <v>5325.4193139999998</v>
      </c>
      <c r="DF40" s="38">
        <v>4820.5739210000002</v>
      </c>
      <c r="DG40" s="38">
        <v>4420.8307779999996</v>
      </c>
      <c r="DH40" s="38">
        <v>5223.1507659999997</v>
      </c>
      <c r="DI40" s="38">
        <v>5498.134583</v>
      </c>
      <c r="DJ40" s="38">
        <v>11289.338765</v>
      </c>
      <c r="DK40" s="38">
        <v>10008.620981</v>
      </c>
      <c r="DL40" s="38">
        <v>8538.5251509999998</v>
      </c>
      <c r="DM40" s="38">
        <v>8819.91518</v>
      </c>
      <c r="DN40" s="53">
        <v>8933.1661789999998</v>
      </c>
      <c r="DO40" s="53">
        <v>9936.1602989999992</v>
      </c>
      <c r="DP40" s="53">
        <v>10103.603824</v>
      </c>
      <c r="DQ40" s="53">
        <v>9906.3914769999992</v>
      </c>
      <c r="DR40" s="53">
        <v>11297.756991</v>
      </c>
      <c r="DS40" s="53">
        <v>10573.010976</v>
      </c>
      <c r="DT40" s="53">
        <v>11859.866526</v>
      </c>
      <c r="DU40" s="53">
        <v>10245.165145000001</v>
      </c>
      <c r="DV40" s="53">
        <v>8602.0879939999995</v>
      </c>
      <c r="DW40" s="53">
        <v>8052.9854679999999</v>
      </c>
      <c r="DX40" s="53">
        <v>7344.5838659999999</v>
      </c>
      <c r="DY40" s="53">
        <v>5633.5595439999997</v>
      </c>
      <c r="DZ40" s="53">
        <v>5712.657459</v>
      </c>
      <c r="EA40" s="53">
        <v>5590.7378740000004</v>
      </c>
      <c r="EB40" s="53">
        <v>6249.9078360000003</v>
      </c>
      <c r="EC40" s="53">
        <v>9514.2581059999993</v>
      </c>
      <c r="ED40" s="53">
        <v>15485.178242</v>
      </c>
      <c r="EE40" s="53">
        <v>18455.68923</v>
      </c>
      <c r="EF40" s="53">
        <v>24133.045094000001</v>
      </c>
      <c r="EG40" s="53">
        <v>15886.179498</v>
      </c>
      <c r="EH40" s="53">
        <v>16072.190774000001</v>
      </c>
      <c r="EI40" s="53">
        <v>14362.436824</v>
      </c>
      <c r="EJ40" s="53">
        <v>15601.423290999999</v>
      </c>
      <c r="EK40" s="53">
        <v>11943.450038999999</v>
      </c>
      <c r="EL40" s="53">
        <v>14972.629113000001</v>
      </c>
      <c r="EM40" s="53">
        <v>14253.805598999999</v>
      </c>
      <c r="EN40" s="53">
        <v>13010.796270999999</v>
      </c>
      <c r="EO40" s="53">
        <v>11464.701988999999</v>
      </c>
      <c r="EP40" s="53">
        <v>10917.248664000001</v>
      </c>
      <c r="EQ40" s="53"/>
      <c r="ER40" s="103"/>
      <c r="ES40" s="53"/>
      <c r="ET40" s="53"/>
      <c r="EU40" s="53"/>
      <c r="EV40" s="53"/>
      <c r="EW40" s="53"/>
      <c r="EX40" s="53"/>
      <c r="EY40" s="53"/>
      <c r="EZ40" s="53"/>
      <c r="FA40" s="53"/>
      <c r="FB40" s="53"/>
      <c r="FC40" s="53"/>
      <c r="FD40" s="53"/>
      <c r="FE40" s="53"/>
      <c r="FF40" s="53"/>
      <c r="FG40" s="53"/>
      <c r="FH40" s="53"/>
      <c r="FI40" s="53"/>
      <c r="FJ40" s="53"/>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row>
    <row r="41" spans="3:467" ht="20.100000000000001" customHeight="1">
      <c r="F41" s="37" t="s">
        <v>504</v>
      </c>
      <c r="G41" s="38">
        <v>556.15479500000004</v>
      </c>
      <c r="H41" s="38">
        <v>553.06308799999999</v>
      </c>
      <c r="I41" s="38">
        <v>630.44462499999997</v>
      </c>
      <c r="J41" s="38">
        <v>601.83721200000002</v>
      </c>
      <c r="K41" s="38">
        <v>675.47679600000004</v>
      </c>
      <c r="L41" s="38">
        <v>634.28761199999997</v>
      </c>
      <c r="M41" s="38">
        <v>723.32049600000005</v>
      </c>
      <c r="N41" s="38">
        <v>611.95542799999998</v>
      </c>
      <c r="O41" s="38">
        <v>770.93122100000005</v>
      </c>
      <c r="P41" s="38">
        <v>736.540524</v>
      </c>
      <c r="Q41" s="38">
        <v>728.86508900000001</v>
      </c>
      <c r="R41" s="38">
        <v>777.476989</v>
      </c>
      <c r="S41" s="38">
        <v>793.02184599999998</v>
      </c>
      <c r="T41" s="38">
        <v>692.76220799999999</v>
      </c>
      <c r="U41" s="38">
        <v>718.15161599999999</v>
      </c>
      <c r="V41" s="38">
        <v>782.84664799999996</v>
      </c>
      <c r="W41" s="38">
        <v>696.71095800000001</v>
      </c>
      <c r="X41" s="38">
        <v>646.76031899999998</v>
      </c>
      <c r="Y41" s="38">
        <v>688.65844100000004</v>
      </c>
      <c r="Z41" s="38">
        <v>717.70129899999995</v>
      </c>
      <c r="AA41" s="38">
        <v>690.67645600000003</v>
      </c>
      <c r="AB41" s="38">
        <v>693.40937599999995</v>
      </c>
      <c r="AC41" s="38">
        <v>768.95670099999995</v>
      </c>
      <c r="AD41" s="38">
        <v>751.81918099999996</v>
      </c>
      <c r="AE41" s="38">
        <v>770.78377799999998</v>
      </c>
      <c r="AF41" s="38">
        <v>738.05926099999999</v>
      </c>
      <c r="AG41" s="38">
        <v>725.35600599999998</v>
      </c>
      <c r="AH41" s="38">
        <v>802.159403</v>
      </c>
      <c r="AI41" s="38">
        <v>823.55807800000002</v>
      </c>
      <c r="AJ41" s="38">
        <v>791.65332000000001</v>
      </c>
      <c r="AK41" s="38">
        <v>888.31811200000004</v>
      </c>
      <c r="AL41" s="38">
        <v>947.92538400000001</v>
      </c>
      <c r="AM41" s="38">
        <v>955.05480499999999</v>
      </c>
      <c r="AN41" s="38">
        <v>1024.082169</v>
      </c>
      <c r="AO41" s="38">
        <v>1079.2272399999999</v>
      </c>
      <c r="AP41" s="38">
        <v>985.24705500000005</v>
      </c>
      <c r="AQ41" s="38">
        <v>910.53693999999996</v>
      </c>
      <c r="AR41" s="38">
        <v>822.62384699999996</v>
      </c>
      <c r="AS41" s="38">
        <v>797.30188299999998</v>
      </c>
      <c r="AT41" s="38">
        <v>728.16862100000003</v>
      </c>
      <c r="AU41" s="38">
        <v>734.37973499999998</v>
      </c>
      <c r="AV41" s="38">
        <v>879.27002300000004</v>
      </c>
      <c r="AW41" s="38">
        <v>1019.743399</v>
      </c>
      <c r="AX41" s="38">
        <v>977.015806</v>
      </c>
      <c r="AY41" s="38">
        <v>976.34671500000002</v>
      </c>
      <c r="AZ41" s="38">
        <v>1259.4614329999999</v>
      </c>
      <c r="BA41" s="38">
        <v>1356.9740409999999</v>
      </c>
      <c r="BB41" s="38">
        <v>1299.277362</v>
      </c>
      <c r="BC41" s="38">
        <v>1449.150482</v>
      </c>
      <c r="BD41" s="38">
        <v>1260.0131240000001</v>
      </c>
      <c r="BE41" s="38">
        <v>1257.3991880000001</v>
      </c>
      <c r="BF41" s="38">
        <v>1168.0860150000001</v>
      </c>
      <c r="BG41" s="38">
        <v>1120.862852</v>
      </c>
      <c r="BH41" s="38">
        <v>946.16402600000004</v>
      </c>
      <c r="BI41" s="38">
        <v>994.74183800000003</v>
      </c>
      <c r="BJ41" s="38">
        <v>987.52536799999996</v>
      </c>
      <c r="BK41" s="38">
        <v>1029.564474</v>
      </c>
      <c r="BL41" s="38">
        <v>1394.651683</v>
      </c>
      <c r="BM41" s="38">
        <v>1560.3320779999999</v>
      </c>
      <c r="BN41" s="38">
        <v>1550.999018</v>
      </c>
      <c r="BO41" s="38">
        <v>1578.9765749999999</v>
      </c>
      <c r="BP41" s="38">
        <v>1695.8563019999999</v>
      </c>
      <c r="BQ41" s="38">
        <v>1921.1113809999999</v>
      </c>
      <c r="BR41" s="38">
        <v>1763.6633979999999</v>
      </c>
      <c r="BS41" s="38">
        <v>1736.2117390000001</v>
      </c>
      <c r="BT41" s="38">
        <v>1865.215631</v>
      </c>
      <c r="BU41" s="38">
        <v>1727.420333</v>
      </c>
      <c r="BV41" s="38">
        <v>1718.7980050000001</v>
      </c>
      <c r="BW41" s="38">
        <v>1714.6992210000001</v>
      </c>
      <c r="BX41" s="38">
        <v>1644.9532400000001</v>
      </c>
      <c r="BY41" s="38">
        <v>1706.506363</v>
      </c>
      <c r="BZ41" s="38">
        <v>1801.548487</v>
      </c>
      <c r="CA41" s="38">
        <v>2115.4879139999998</v>
      </c>
      <c r="CB41" s="38">
        <v>2754.0632310000001</v>
      </c>
      <c r="CC41" s="38">
        <v>3775.0274159999999</v>
      </c>
      <c r="CD41" s="38">
        <v>5709.1590900000001</v>
      </c>
      <c r="CE41" s="38">
        <v>4970.8704349999998</v>
      </c>
      <c r="CF41" s="38">
        <v>3444.4021160000002</v>
      </c>
      <c r="CG41" s="38">
        <v>3143.2498129999999</v>
      </c>
      <c r="CH41" s="38">
        <v>2894.9423529999999</v>
      </c>
      <c r="CI41" s="38">
        <v>2615.9063550000001</v>
      </c>
      <c r="CJ41" s="38">
        <v>3267.2258870000001</v>
      </c>
      <c r="CK41" s="38">
        <v>3881.4631559999998</v>
      </c>
      <c r="CL41" s="38">
        <v>3503.748525</v>
      </c>
      <c r="CM41" s="38">
        <v>3010.4120619999999</v>
      </c>
      <c r="CN41" s="38">
        <v>3664.7921289999999</v>
      </c>
      <c r="CO41" s="38">
        <v>4278.7001440000004</v>
      </c>
      <c r="CP41" s="38">
        <v>4700.8409250000004</v>
      </c>
      <c r="CQ41" s="38">
        <v>4011.0790470000002</v>
      </c>
      <c r="CR41" s="38">
        <v>4221.094486</v>
      </c>
      <c r="CS41" s="38">
        <v>4247.1486850000001</v>
      </c>
      <c r="CT41" s="38">
        <v>4321.8000920000004</v>
      </c>
      <c r="CU41" s="38">
        <v>3582.4840629999999</v>
      </c>
      <c r="CV41" s="38">
        <v>4054.0471389999998</v>
      </c>
      <c r="CW41" s="38">
        <v>4382.5964029999996</v>
      </c>
      <c r="CX41" s="38">
        <v>4396.601952</v>
      </c>
      <c r="CY41" s="38">
        <v>4141.4664439999997</v>
      </c>
      <c r="CZ41" s="38">
        <v>3784.7143339999998</v>
      </c>
      <c r="DA41" s="38">
        <v>4050.1467259999999</v>
      </c>
      <c r="DB41" s="38">
        <v>4172.0729549999996</v>
      </c>
      <c r="DC41" s="38">
        <v>4095.6156070000002</v>
      </c>
      <c r="DD41" s="38">
        <v>3751.2633879999998</v>
      </c>
      <c r="DE41" s="38">
        <v>4142.8025889999999</v>
      </c>
      <c r="DF41" s="38">
        <v>3881.348027</v>
      </c>
      <c r="DG41" s="38">
        <v>3420.5335700000001</v>
      </c>
      <c r="DH41" s="38">
        <v>3306.532197</v>
      </c>
      <c r="DI41" s="38">
        <v>3885.0851419999999</v>
      </c>
      <c r="DJ41" s="38">
        <v>5226.8073750000003</v>
      </c>
      <c r="DK41" s="38">
        <v>4884.3809520000004</v>
      </c>
      <c r="DL41" s="38">
        <v>4905.2805580000004</v>
      </c>
      <c r="DM41" s="38">
        <v>5346.6470870000003</v>
      </c>
      <c r="DN41" s="53">
        <v>5695.0366709999998</v>
      </c>
      <c r="DO41" s="53">
        <v>5538.0301939999999</v>
      </c>
      <c r="DP41" s="53">
        <v>6006.2503550000001</v>
      </c>
      <c r="DQ41" s="53">
        <v>7199.5123830000002</v>
      </c>
      <c r="DR41" s="53">
        <v>6860.9911760000005</v>
      </c>
      <c r="DS41" s="53">
        <v>6128.041725</v>
      </c>
      <c r="DT41" s="53">
        <v>5769.8932999999997</v>
      </c>
      <c r="DU41" s="53">
        <v>5544.078743</v>
      </c>
      <c r="DV41" s="53">
        <v>5218.1583790000004</v>
      </c>
      <c r="DW41" s="53">
        <v>5135.2252639999997</v>
      </c>
      <c r="DX41" s="53">
        <v>4478.1410980000001</v>
      </c>
      <c r="DY41" s="53">
        <v>3432.7175670000001</v>
      </c>
      <c r="DZ41" s="53">
        <v>3577.8691079999999</v>
      </c>
      <c r="EA41" s="53">
        <v>4068.498783</v>
      </c>
      <c r="EB41" s="53">
        <v>4929.5887730000004</v>
      </c>
      <c r="EC41" s="53">
        <v>7950.5280039999998</v>
      </c>
      <c r="ED41" s="53">
        <v>9716.120938</v>
      </c>
      <c r="EE41" s="53">
        <v>10701.534927999999</v>
      </c>
      <c r="EF41" s="53">
        <v>17889.37556</v>
      </c>
      <c r="EG41" s="53">
        <v>19246.700038999999</v>
      </c>
      <c r="EH41" s="53">
        <v>19960.70234</v>
      </c>
      <c r="EI41" s="53">
        <v>14918.349936000001</v>
      </c>
      <c r="EJ41" s="53">
        <v>11374.348387</v>
      </c>
      <c r="EK41" s="53">
        <v>9746.2008910000004</v>
      </c>
      <c r="EL41" s="53">
        <v>10268.984117</v>
      </c>
      <c r="EM41" s="53">
        <v>8743.3637359999993</v>
      </c>
      <c r="EN41" s="53">
        <v>8455.4561389999999</v>
      </c>
      <c r="EO41" s="53">
        <v>9114.8108439999996</v>
      </c>
      <c r="EP41" s="53">
        <v>9855.4615009999998</v>
      </c>
      <c r="EQ41" s="53"/>
      <c r="ER41" s="53"/>
      <c r="ES41" s="53"/>
      <c r="ET41" s="53"/>
      <c r="EU41" s="53"/>
      <c r="EV41" s="53"/>
      <c r="EW41" s="53"/>
      <c r="EX41" s="53"/>
      <c r="EY41" s="53"/>
      <c r="EZ41" s="53"/>
      <c r="FA41" s="53"/>
      <c r="FB41" s="53"/>
      <c r="FC41" s="53"/>
      <c r="FD41" s="53"/>
      <c r="FE41" s="53"/>
      <c r="FF41" s="53"/>
      <c r="FG41" s="53"/>
      <c r="FH41" s="53"/>
      <c r="FI41" s="53"/>
      <c r="FJ41" s="53"/>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row>
    <row r="42" spans="3:467" ht="27.75" customHeight="1">
      <c r="F42" s="28" t="s">
        <v>257</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53"/>
      <c r="DO42" s="53"/>
      <c r="DP42" s="53"/>
      <c r="DQ42" s="53"/>
      <c r="DR42" s="53"/>
      <c r="DS42" s="53"/>
      <c r="DT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row>
    <row r="43" spans="3:467" ht="19.5" customHeight="1">
      <c r="F43" s="50" t="s">
        <v>505</v>
      </c>
      <c r="G43" s="38">
        <v>338.18270100000001</v>
      </c>
      <c r="H43" s="38">
        <v>294.57360799999998</v>
      </c>
      <c r="I43" s="38">
        <v>507.36644799999999</v>
      </c>
      <c r="J43" s="38">
        <v>597.19827199999997</v>
      </c>
      <c r="K43" s="38">
        <v>389.39445999999998</v>
      </c>
      <c r="L43" s="38">
        <v>300.75417399999998</v>
      </c>
      <c r="M43" s="38">
        <v>324.894858</v>
      </c>
      <c r="N43" s="38">
        <v>479.32606399999997</v>
      </c>
      <c r="O43" s="38">
        <v>359.91524500000003</v>
      </c>
      <c r="P43" s="38">
        <v>456.501305</v>
      </c>
      <c r="Q43" s="38">
        <v>463.907781</v>
      </c>
      <c r="R43" s="38">
        <v>531.76830600000005</v>
      </c>
      <c r="S43" s="38">
        <v>413.02585800000003</v>
      </c>
      <c r="T43" s="38">
        <v>441.51324499999998</v>
      </c>
      <c r="U43" s="38">
        <v>409.47413299999999</v>
      </c>
      <c r="V43" s="38">
        <v>338.474806</v>
      </c>
      <c r="W43" s="38">
        <v>286.02904100000001</v>
      </c>
      <c r="X43" s="38">
        <v>389.97490099999999</v>
      </c>
      <c r="Y43" s="38">
        <v>426.51378299999999</v>
      </c>
      <c r="Z43" s="38">
        <v>418.80546900000002</v>
      </c>
      <c r="AA43" s="38">
        <v>449.96397100000002</v>
      </c>
      <c r="AB43" s="38">
        <v>430.22658999999999</v>
      </c>
      <c r="AC43" s="38">
        <v>402.239757</v>
      </c>
      <c r="AD43" s="38">
        <v>404.07608199999999</v>
      </c>
      <c r="AE43" s="38">
        <v>389.40387199999998</v>
      </c>
      <c r="AF43" s="38">
        <v>479.27048000000002</v>
      </c>
      <c r="AG43" s="38">
        <v>459.739105</v>
      </c>
      <c r="AH43" s="38">
        <v>543.02602899999999</v>
      </c>
      <c r="AI43" s="38">
        <v>510.84095500000001</v>
      </c>
      <c r="AJ43" s="38">
        <v>605.50297699999999</v>
      </c>
      <c r="AK43" s="38">
        <v>682.98356899999999</v>
      </c>
      <c r="AL43" s="38">
        <v>608.24797999999998</v>
      </c>
      <c r="AM43" s="38">
        <v>448.56376999999998</v>
      </c>
      <c r="AN43" s="38">
        <v>511.51617199999998</v>
      </c>
      <c r="AO43" s="38">
        <v>597.19629499999996</v>
      </c>
      <c r="AP43" s="38">
        <v>475.30606599999999</v>
      </c>
      <c r="AQ43" s="38">
        <v>377.46984900000001</v>
      </c>
      <c r="AR43" s="38">
        <v>431.08107699999999</v>
      </c>
      <c r="AS43" s="38">
        <v>751.56644600000004</v>
      </c>
      <c r="AT43" s="38">
        <v>1081.765316</v>
      </c>
      <c r="AU43" s="38">
        <v>1613.9539890000001</v>
      </c>
      <c r="AV43" s="38">
        <v>1845.12781</v>
      </c>
      <c r="AW43" s="38">
        <v>2088.1396060000002</v>
      </c>
      <c r="AX43" s="38">
        <v>2494.5238850000001</v>
      </c>
      <c r="AY43" s="38">
        <v>1742.5400729999999</v>
      </c>
      <c r="AZ43" s="38">
        <v>1811.4239210000001</v>
      </c>
      <c r="BA43" s="38">
        <v>1815.098729</v>
      </c>
      <c r="BB43" s="38">
        <v>1507.9776400000001</v>
      </c>
      <c r="BC43" s="38">
        <v>1459.982399</v>
      </c>
      <c r="BD43" s="38">
        <v>1607.2236049999999</v>
      </c>
      <c r="BE43" s="38">
        <v>1946.1373180000001</v>
      </c>
      <c r="BF43" s="38">
        <v>1655.7521529999999</v>
      </c>
      <c r="BG43" s="38">
        <v>1514.3220429999999</v>
      </c>
      <c r="BH43" s="38">
        <v>1285.8845610000001</v>
      </c>
      <c r="BI43" s="38">
        <v>1517.3159680000001</v>
      </c>
      <c r="BJ43" s="38">
        <v>1228.4519310000001</v>
      </c>
      <c r="BK43" s="38">
        <v>1226.9037539999999</v>
      </c>
      <c r="BL43" s="38">
        <v>1082.335887</v>
      </c>
      <c r="BM43" s="38">
        <v>1649.4824799999999</v>
      </c>
      <c r="BN43" s="38">
        <v>1477.206608</v>
      </c>
      <c r="BO43" s="38">
        <v>1478.0589110000001</v>
      </c>
      <c r="BP43" s="38">
        <v>1724.7850490000001</v>
      </c>
      <c r="BQ43" s="38">
        <v>2031.9921959999999</v>
      </c>
      <c r="BR43" s="38">
        <v>1720.222765</v>
      </c>
      <c r="BS43" s="38">
        <v>1506.4852840000001</v>
      </c>
      <c r="BT43" s="38">
        <v>1379.1122809999999</v>
      </c>
      <c r="BU43" s="38">
        <v>2316.3788599999998</v>
      </c>
      <c r="BV43" s="38">
        <v>2070.0549500000002</v>
      </c>
      <c r="BW43" s="38">
        <v>1922.4130740000001</v>
      </c>
      <c r="BX43" s="38">
        <v>2008.514641</v>
      </c>
      <c r="BY43" s="38">
        <v>2236.3491330000002</v>
      </c>
      <c r="BZ43" s="38">
        <v>2540.8386399999999</v>
      </c>
      <c r="CA43" s="38">
        <v>2591.215314</v>
      </c>
      <c r="CB43" s="38">
        <v>3116.0858109999999</v>
      </c>
      <c r="CC43" s="38">
        <v>3249.5376489999999</v>
      </c>
      <c r="CD43" s="38">
        <v>2220.0701600000002</v>
      </c>
      <c r="CE43" s="38">
        <v>1620.303766</v>
      </c>
      <c r="CF43" s="38">
        <v>1666.6169890000001</v>
      </c>
      <c r="CG43" s="38">
        <v>2089.2075570000002</v>
      </c>
      <c r="CH43" s="38">
        <v>2349.5739579999999</v>
      </c>
      <c r="CI43" s="38">
        <v>2027.0664420000001</v>
      </c>
      <c r="CJ43" s="38">
        <v>3068.474037</v>
      </c>
      <c r="CK43" s="38">
        <v>2936.8953080000001</v>
      </c>
      <c r="CL43" s="38">
        <v>2993.5674749999998</v>
      </c>
      <c r="CM43" s="38">
        <v>2637.5627420000001</v>
      </c>
      <c r="CN43" s="38">
        <v>3204.082429</v>
      </c>
      <c r="CO43" s="38">
        <v>3110.616599</v>
      </c>
      <c r="CP43" s="38">
        <v>3319.4106929999998</v>
      </c>
      <c r="CQ43" s="38">
        <v>2742.9978329999999</v>
      </c>
      <c r="CR43" s="38">
        <v>2788.9345760000001</v>
      </c>
      <c r="CS43" s="38">
        <v>3173.075045</v>
      </c>
      <c r="CT43" s="38">
        <v>3108.5551930000001</v>
      </c>
      <c r="CU43" s="38">
        <v>1997.631425</v>
      </c>
      <c r="CV43" s="38">
        <v>2167.472452</v>
      </c>
      <c r="CW43" s="38">
        <v>2930.7644329999998</v>
      </c>
      <c r="CX43" s="38">
        <v>2537.8489049999998</v>
      </c>
      <c r="CY43" s="38">
        <v>2814.832296</v>
      </c>
      <c r="CZ43" s="38">
        <v>2831.1601310000001</v>
      </c>
      <c r="DA43" s="38">
        <v>2945.8592309999999</v>
      </c>
      <c r="DB43" s="38">
        <v>2599.6802360000001</v>
      </c>
      <c r="DC43" s="38">
        <v>1613.477337</v>
      </c>
      <c r="DD43" s="38">
        <v>1497.1362220000001</v>
      </c>
      <c r="DE43" s="38">
        <v>1724.5711679999999</v>
      </c>
      <c r="DF43" s="38">
        <v>1513.6261</v>
      </c>
      <c r="DG43" s="38">
        <v>1098.532377</v>
      </c>
      <c r="DH43" s="38">
        <v>1107.725858</v>
      </c>
      <c r="DI43" s="38">
        <v>1326.0085140000001</v>
      </c>
      <c r="DJ43" s="38">
        <v>1497.8912889999999</v>
      </c>
      <c r="DK43" s="38">
        <v>1369.8019489999999</v>
      </c>
      <c r="DL43" s="38">
        <v>1281.8867319999999</v>
      </c>
      <c r="DM43" s="38">
        <v>1505.3076880000001</v>
      </c>
      <c r="DN43" s="53">
        <v>1496.198989</v>
      </c>
      <c r="DO43" s="53">
        <v>1989.9274809999999</v>
      </c>
      <c r="DP43" s="53">
        <v>1966.5288720000001</v>
      </c>
      <c r="DQ43" s="53">
        <v>2123.4044370000001</v>
      </c>
      <c r="DR43" s="53">
        <v>2533.1690410000001</v>
      </c>
      <c r="DS43" s="53">
        <v>2007.5583349999999</v>
      </c>
      <c r="DT43" s="53">
        <v>2407.2277880000001</v>
      </c>
      <c r="DU43" s="53">
        <v>2558.6953589999998</v>
      </c>
      <c r="DV43" s="53">
        <v>3060.886849</v>
      </c>
      <c r="DW43" s="53">
        <v>2137.687981</v>
      </c>
      <c r="DX43" s="53">
        <v>1251.5120589999999</v>
      </c>
      <c r="DY43" s="53">
        <v>1725.79242</v>
      </c>
      <c r="DZ43" s="53">
        <v>1526.3119280000001</v>
      </c>
      <c r="EA43" s="53">
        <v>1864.0947699999999</v>
      </c>
      <c r="EB43" s="53">
        <v>2317.9364609999998</v>
      </c>
      <c r="EC43" s="53">
        <v>3023.0395090000002</v>
      </c>
      <c r="ED43" s="53">
        <v>3367.6189690000001</v>
      </c>
      <c r="EE43" s="53">
        <v>3189.2494879999999</v>
      </c>
      <c r="EF43" s="53">
        <v>4451.3734100000001</v>
      </c>
      <c r="EG43" s="53">
        <v>3658.7341820000001</v>
      </c>
      <c r="EH43" s="53">
        <v>3577.772931</v>
      </c>
      <c r="EI43" s="53">
        <v>2848.9707469999998</v>
      </c>
      <c r="EJ43" s="53">
        <v>3107.3670029999998</v>
      </c>
      <c r="EK43" s="53">
        <v>3184.8595679999999</v>
      </c>
      <c r="EL43" s="53">
        <v>3210.076192</v>
      </c>
      <c r="EM43" s="53">
        <v>3156.8244060000002</v>
      </c>
      <c r="EN43" s="53">
        <v>3020.9973719999998</v>
      </c>
      <c r="EO43" s="53">
        <v>2656.336624</v>
      </c>
      <c r="EP43" s="53">
        <v>2807.8591670000001</v>
      </c>
      <c r="EQ43" s="53"/>
      <c r="ER43" s="53"/>
      <c r="ES43" s="53"/>
      <c r="ET43" s="53"/>
      <c r="EU43" s="53"/>
      <c r="EV43" s="53"/>
      <c r="EW43" s="53"/>
      <c r="EX43" s="53"/>
      <c r="EY43" s="53"/>
      <c r="EZ43" s="53"/>
      <c r="FA43" s="53"/>
      <c r="FB43" s="53"/>
      <c r="FC43" s="53"/>
      <c r="FD43" s="53"/>
      <c r="FE43" s="53"/>
      <c r="FF43" s="53"/>
      <c r="FG43" s="53"/>
      <c r="FH43" s="53"/>
      <c r="FI43" s="53"/>
      <c r="FJ43" s="53"/>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c r="QO43" s="59"/>
      <c r="QP43" s="59"/>
      <c r="QQ43" s="59"/>
      <c r="QR43" s="59"/>
      <c r="QS43" s="59"/>
      <c r="QT43" s="59"/>
      <c r="QU43" s="59"/>
      <c r="QV43" s="59"/>
      <c r="QW43" s="59"/>
      <c r="QX43" s="59"/>
      <c r="QY43" s="59"/>
    </row>
    <row r="44" spans="3:467" ht="19.5" customHeight="1">
      <c r="F44" s="37" t="s">
        <v>184</v>
      </c>
      <c r="G44" s="38">
        <v>45.060657999999997</v>
      </c>
      <c r="H44" s="38">
        <v>36.085653000000001</v>
      </c>
      <c r="I44" s="38">
        <v>41.719546999999999</v>
      </c>
      <c r="J44" s="38">
        <v>63.286552</v>
      </c>
      <c r="K44" s="38">
        <v>40.318989000000002</v>
      </c>
      <c r="L44" s="38">
        <v>29.686942999999999</v>
      </c>
      <c r="M44" s="38">
        <v>41.706330000000001</v>
      </c>
      <c r="N44" s="38">
        <v>47.830098</v>
      </c>
      <c r="O44" s="38">
        <v>43.272945999999997</v>
      </c>
      <c r="P44" s="38">
        <v>39.640019000000002</v>
      </c>
      <c r="Q44" s="38">
        <v>36.589286999999999</v>
      </c>
      <c r="R44" s="38">
        <v>52.061112999999999</v>
      </c>
      <c r="S44" s="38">
        <v>44.596966999999999</v>
      </c>
      <c r="T44" s="38">
        <v>51.288404999999997</v>
      </c>
      <c r="U44" s="38">
        <v>35.247959000000002</v>
      </c>
      <c r="V44" s="38">
        <v>34.519851000000003</v>
      </c>
      <c r="W44" s="38">
        <v>32.299605999999997</v>
      </c>
      <c r="X44" s="38">
        <v>35.522851000000003</v>
      </c>
      <c r="Y44" s="38">
        <v>29.448775000000001</v>
      </c>
      <c r="Z44" s="38">
        <v>38.218721000000002</v>
      </c>
      <c r="AA44" s="38">
        <v>48.273333000000001</v>
      </c>
      <c r="AB44" s="38">
        <v>37.671931999999998</v>
      </c>
      <c r="AC44" s="38">
        <v>31.868300000000001</v>
      </c>
      <c r="AD44" s="38">
        <v>37.436619</v>
      </c>
      <c r="AE44" s="38">
        <v>58.852519000000001</v>
      </c>
      <c r="AF44" s="38">
        <v>60.735356000000003</v>
      </c>
      <c r="AG44" s="38">
        <v>74.150221000000002</v>
      </c>
      <c r="AH44" s="38">
        <v>91.190479999999994</v>
      </c>
      <c r="AI44" s="38">
        <v>89.517572999999999</v>
      </c>
      <c r="AJ44" s="38">
        <v>101.24358700000001</v>
      </c>
      <c r="AK44" s="38">
        <v>94.362578999999997</v>
      </c>
      <c r="AL44" s="38">
        <v>134.570739</v>
      </c>
      <c r="AM44" s="38">
        <v>59.388354999999997</v>
      </c>
      <c r="AN44" s="38">
        <v>78.989592000000002</v>
      </c>
      <c r="AO44" s="38">
        <v>76.699088000000003</v>
      </c>
      <c r="AP44" s="38">
        <v>86.512398000000005</v>
      </c>
      <c r="AQ44" s="38">
        <v>60.142071000000001</v>
      </c>
      <c r="AR44" s="38">
        <v>73.594784000000004</v>
      </c>
      <c r="AS44" s="38">
        <v>116.620699</v>
      </c>
      <c r="AT44" s="38">
        <v>165.92244500000001</v>
      </c>
      <c r="AU44" s="38">
        <v>181.515804</v>
      </c>
      <c r="AV44" s="38">
        <v>183.67394400000001</v>
      </c>
      <c r="AW44" s="38">
        <v>189.85102499999999</v>
      </c>
      <c r="AX44" s="38">
        <v>222.58353299999999</v>
      </c>
      <c r="AY44" s="38">
        <v>199.461612</v>
      </c>
      <c r="AZ44" s="38">
        <v>218.146164</v>
      </c>
      <c r="BA44" s="38">
        <v>192.583091</v>
      </c>
      <c r="BB44" s="38">
        <v>178.53888599999999</v>
      </c>
      <c r="BC44" s="38">
        <v>170.09331800000001</v>
      </c>
      <c r="BD44" s="38">
        <v>179.982462</v>
      </c>
      <c r="BE44" s="38">
        <v>207.280484</v>
      </c>
      <c r="BF44" s="38">
        <v>212.10422500000001</v>
      </c>
      <c r="BG44" s="38">
        <v>250.25860299999999</v>
      </c>
      <c r="BH44" s="38">
        <v>185.85407900000001</v>
      </c>
      <c r="BI44" s="38">
        <v>192.319594</v>
      </c>
      <c r="BJ44" s="38">
        <v>157.252666</v>
      </c>
      <c r="BK44" s="38">
        <v>149.209585</v>
      </c>
      <c r="BL44" s="38">
        <v>148.45697999999999</v>
      </c>
      <c r="BM44" s="38">
        <v>208.69610299999999</v>
      </c>
      <c r="BN44" s="38">
        <v>183.59406200000001</v>
      </c>
      <c r="BO44" s="38">
        <v>211.96862999999999</v>
      </c>
      <c r="BP44" s="38">
        <v>199.660875</v>
      </c>
      <c r="BQ44" s="38">
        <v>293.08576900000003</v>
      </c>
      <c r="BR44" s="38">
        <v>217.381541</v>
      </c>
      <c r="BS44" s="38">
        <v>254.447709</v>
      </c>
      <c r="BT44" s="38">
        <v>236.944862</v>
      </c>
      <c r="BU44" s="38">
        <v>288.34019999999998</v>
      </c>
      <c r="BV44" s="38">
        <v>274.62478599999997</v>
      </c>
      <c r="BW44" s="38">
        <v>217.663624</v>
      </c>
      <c r="BX44" s="38">
        <v>257.12453199999999</v>
      </c>
      <c r="BY44" s="38">
        <v>305.123921</v>
      </c>
      <c r="BZ44" s="38">
        <v>318.72962899999999</v>
      </c>
      <c r="CA44" s="38">
        <v>299.08546699999999</v>
      </c>
      <c r="CB44" s="38">
        <v>258.90038099999998</v>
      </c>
      <c r="CC44" s="38">
        <v>339.83414399999998</v>
      </c>
      <c r="CD44" s="38">
        <v>290.17653899999999</v>
      </c>
      <c r="CE44" s="38">
        <v>215.420075</v>
      </c>
      <c r="CF44" s="38">
        <v>198.073387</v>
      </c>
      <c r="CG44" s="38">
        <v>292.092805</v>
      </c>
      <c r="CH44" s="38">
        <v>297.14606700000002</v>
      </c>
      <c r="CI44" s="38">
        <v>278.32522</v>
      </c>
      <c r="CJ44" s="38">
        <v>237.49835999999999</v>
      </c>
      <c r="CK44" s="38">
        <v>300.19398200000001</v>
      </c>
      <c r="CL44" s="38">
        <v>265.44351399999999</v>
      </c>
      <c r="CM44" s="38">
        <v>245.59966299999999</v>
      </c>
      <c r="CN44" s="38">
        <v>256.47360400000002</v>
      </c>
      <c r="CO44" s="38">
        <v>265.00891799999999</v>
      </c>
      <c r="CP44" s="38">
        <v>195.02520899999999</v>
      </c>
      <c r="CQ44" s="38">
        <v>267.80455599999999</v>
      </c>
      <c r="CR44" s="38">
        <v>243.60676900000001</v>
      </c>
      <c r="CS44" s="38">
        <v>284.59704599999998</v>
      </c>
      <c r="CT44" s="38">
        <v>279.503739</v>
      </c>
      <c r="CU44" s="38">
        <v>257.000405</v>
      </c>
      <c r="CV44" s="38">
        <v>267.14235000000002</v>
      </c>
      <c r="CW44" s="38">
        <v>296.121465</v>
      </c>
      <c r="CX44" s="38">
        <v>295.07739099999998</v>
      </c>
      <c r="CY44" s="38">
        <v>385.48889700000001</v>
      </c>
      <c r="CZ44" s="38">
        <v>288.442521</v>
      </c>
      <c r="DA44" s="38">
        <v>289.03559200000001</v>
      </c>
      <c r="DB44" s="38">
        <v>208.440155</v>
      </c>
      <c r="DC44" s="38">
        <v>150.37114800000001</v>
      </c>
      <c r="DD44" s="38">
        <v>158.834913</v>
      </c>
      <c r="DE44" s="38">
        <v>137.41917100000001</v>
      </c>
      <c r="DF44" s="38">
        <v>158.80619999999999</v>
      </c>
      <c r="DG44" s="38">
        <v>97.949627000000007</v>
      </c>
      <c r="DH44" s="38">
        <v>153.22451100000001</v>
      </c>
      <c r="DI44" s="38">
        <v>132.563121</v>
      </c>
      <c r="DJ44" s="38">
        <v>166.62311500000001</v>
      </c>
      <c r="DK44" s="38">
        <v>156.383713</v>
      </c>
      <c r="DL44" s="38">
        <v>174.32924299999999</v>
      </c>
      <c r="DM44" s="38">
        <v>207.374436</v>
      </c>
      <c r="DN44" s="53">
        <v>196.407861</v>
      </c>
      <c r="DO44" s="53">
        <v>177.04633999999999</v>
      </c>
      <c r="DP44" s="53">
        <v>216.925783</v>
      </c>
      <c r="DQ44" s="53">
        <v>283.94794000000002</v>
      </c>
      <c r="DR44" s="53">
        <v>225.22521599999999</v>
      </c>
      <c r="DS44" s="53">
        <v>236.88685899999999</v>
      </c>
      <c r="DT44" s="53">
        <v>303.08680700000002</v>
      </c>
      <c r="DU44" s="53">
        <v>401.552458</v>
      </c>
      <c r="DV44" s="53">
        <v>496.33554099999998</v>
      </c>
      <c r="DW44" s="53">
        <v>401.91012499999999</v>
      </c>
      <c r="DX44" s="53">
        <v>322.92830800000002</v>
      </c>
      <c r="DY44" s="53">
        <v>345.92085200000002</v>
      </c>
      <c r="DZ44" s="53">
        <v>401.89940799999999</v>
      </c>
      <c r="EA44" s="53">
        <v>467.05757199999999</v>
      </c>
      <c r="EB44" s="53">
        <v>154.27398500000001</v>
      </c>
      <c r="EC44" s="53">
        <v>362.13556699999998</v>
      </c>
      <c r="ED44" s="53">
        <v>378.14241299999998</v>
      </c>
      <c r="EE44" s="53">
        <v>401.215056</v>
      </c>
      <c r="EF44" s="53">
        <v>362.23538400000001</v>
      </c>
      <c r="EG44" s="53">
        <v>286.80869799999999</v>
      </c>
      <c r="EH44" s="53">
        <v>247.61453599999999</v>
      </c>
      <c r="EI44" s="53">
        <v>609.49003400000004</v>
      </c>
      <c r="EJ44" s="53">
        <v>451.36957899999999</v>
      </c>
      <c r="EK44" s="53">
        <v>548.64411900000005</v>
      </c>
      <c r="EL44" s="53">
        <v>517.42934500000001</v>
      </c>
      <c r="EM44" s="53">
        <v>560.50683700000002</v>
      </c>
      <c r="EN44" s="53">
        <v>598.83518400000003</v>
      </c>
      <c r="EO44" s="53">
        <v>519.21177999999998</v>
      </c>
      <c r="EP44" s="53">
        <v>564.78074200000003</v>
      </c>
      <c r="EQ44" s="53"/>
      <c r="ER44" s="53"/>
      <c r="ES44" s="53"/>
      <c r="ET44" s="53"/>
      <c r="EU44" s="53"/>
      <c r="EV44" s="53"/>
      <c r="EW44" s="53"/>
      <c r="EX44" s="53"/>
      <c r="EY44" s="53"/>
      <c r="EZ44" s="53"/>
      <c r="FA44" s="53"/>
      <c r="FB44" s="53"/>
      <c r="FC44" s="53"/>
      <c r="FD44" s="53"/>
      <c r="FE44" s="53"/>
      <c r="FF44" s="53"/>
      <c r="FG44" s="53"/>
      <c r="FH44" s="53"/>
      <c r="FI44" s="53"/>
      <c r="FJ44" s="53"/>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row>
    <row r="45" spans="3:467" ht="19.5" customHeight="1">
      <c r="F45" s="37" t="s">
        <v>506</v>
      </c>
      <c r="G45" s="38">
        <v>128.247635</v>
      </c>
      <c r="H45" s="38">
        <v>133.35739000000001</v>
      </c>
      <c r="I45" s="38">
        <v>166.901239</v>
      </c>
      <c r="J45" s="38">
        <v>217.072597</v>
      </c>
      <c r="K45" s="38">
        <v>239.057796</v>
      </c>
      <c r="L45" s="38">
        <v>164.316666</v>
      </c>
      <c r="M45" s="38">
        <v>216.27287200000001</v>
      </c>
      <c r="N45" s="38">
        <v>196.76106899999999</v>
      </c>
      <c r="O45" s="38">
        <v>168.431479</v>
      </c>
      <c r="P45" s="38">
        <v>187.78457399999999</v>
      </c>
      <c r="Q45" s="38">
        <v>194.00948</v>
      </c>
      <c r="R45" s="38">
        <v>213.54481999999999</v>
      </c>
      <c r="S45" s="38">
        <v>195.79969299999999</v>
      </c>
      <c r="T45" s="38">
        <v>226.58466999999999</v>
      </c>
      <c r="U45" s="38">
        <v>192.675398</v>
      </c>
      <c r="V45" s="38">
        <v>215.392832</v>
      </c>
      <c r="W45" s="38">
        <v>172.68084999999999</v>
      </c>
      <c r="X45" s="38">
        <v>165.86755299999999</v>
      </c>
      <c r="Y45" s="38">
        <v>175.779889</v>
      </c>
      <c r="Z45" s="38">
        <v>169.299386</v>
      </c>
      <c r="AA45" s="38">
        <v>183.97829400000001</v>
      </c>
      <c r="AB45" s="38">
        <v>189.9862</v>
      </c>
      <c r="AC45" s="38">
        <v>216.43513100000001</v>
      </c>
      <c r="AD45" s="38">
        <v>233.76494600000001</v>
      </c>
      <c r="AE45" s="38">
        <v>245.54646700000001</v>
      </c>
      <c r="AF45" s="38">
        <v>236.98387600000001</v>
      </c>
      <c r="AG45" s="38">
        <v>243.00504100000001</v>
      </c>
      <c r="AH45" s="38">
        <v>330.99678699999998</v>
      </c>
      <c r="AI45" s="38">
        <v>332.75503200000003</v>
      </c>
      <c r="AJ45" s="38">
        <v>240.371071</v>
      </c>
      <c r="AK45" s="38">
        <v>257.67941999999999</v>
      </c>
      <c r="AL45" s="38">
        <v>324.13339100000002</v>
      </c>
      <c r="AM45" s="38">
        <v>270.340735</v>
      </c>
      <c r="AN45" s="38">
        <v>244.54745700000001</v>
      </c>
      <c r="AO45" s="38">
        <v>213.82039900000001</v>
      </c>
      <c r="AP45" s="38">
        <v>186.29085799999999</v>
      </c>
      <c r="AQ45" s="38">
        <v>200.828397</v>
      </c>
      <c r="AR45" s="38">
        <v>265.28933000000001</v>
      </c>
      <c r="AS45" s="38">
        <v>299.16327100000001</v>
      </c>
      <c r="AT45" s="38">
        <v>288.22259600000001</v>
      </c>
      <c r="AU45" s="38">
        <v>336.00527</v>
      </c>
      <c r="AV45" s="38">
        <v>278.639364</v>
      </c>
      <c r="AW45" s="38">
        <v>454.45998100000003</v>
      </c>
      <c r="AX45" s="38">
        <v>534.36651600000005</v>
      </c>
      <c r="AY45" s="38">
        <v>430.33548300000001</v>
      </c>
      <c r="AZ45" s="38">
        <v>424.95988899999998</v>
      </c>
      <c r="BA45" s="38">
        <v>407.863742</v>
      </c>
      <c r="BB45" s="38">
        <v>275.80868400000003</v>
      </c>
      <c r="BC45" s="38">
        <v>230.71033399999999</v>
      </c>
      <c r="BD45" s="38">
        <v>319.77256199999999</v>
      </c>
      <c r="BE45" s="38">
        <v>317.98316599999998</v>
      </c>
      <c r="BF45" s="38">
        <v>327.112165</v>
      </c>
      <c r="BG45" s="38">
        <v>323.180117</v>
      </c>
      <c r="BH45" s="38">
        <v>229.92295799999999</v>
      </c>
      <c r="BI45" s="38">
        <v>234.10611800000001</v>
      </c>
      <c r="BJ45" s="38">
        <v>234.52209099999999</v>
      </c>
      <c r="BK45" s="38">
        <v>228.615613</v>
      </c>
      <c r="BL45" s="38">
        <v>221.12796399999999</v>
      </c>
      <c r="BM45" s="38">
        <v>180.150846</v>
      </c>
      <c r="BN45" s="38">
        <v>222.48902699999999</v>
      </c>
      <c r="BO45" s="38">
        <v>269.02594099999999</v>
      </c>
      <c r="BP45" s="38">
        <v>171.83435299999999</v>
      </c>
      <c r="BQ45" s="38">
        <v>258.19423499999999</v>
      </c>
      <c r="BR45" s="38">
        <v>317.791696</v>
      </c>
      <c r="BS45" s="38">
        <v>417.92064199999999</v>
      </c>
      <c r="BT45" s="38">
        <v>201.32333399999999</v>
      </c>
      <c r="BU45" s="38">
        <v>341.78266600000001</v>
      </c>
      <c r="BV45" s="38">
        <v>251.74288999999999</v>
      </c>
      <c r="BW45" s="38">
        <v>229.05936</v>
      </c>
      <c r="BX45" s="38">
        <v>274.990523</v>
      </c>
      <c r="BY45" s="38">
        <v>356.26418000000001</v>
      </c>
      <c r="BZ45" s="38">
        <v>367.814234</v>
      </c>
      <c r="CA45" s="38">
        <v>358.330083</v>
      </c>
      <c r="CB45" s="38">
        <v>240.43814699999999</v>
      </c>
      <c r="CC45" s="38">
        <v>201.20062200000001</v>
      </c>
      <c r="CD45" s="38">
        <v>194.18025499999999</v>
      </c>
      <c r="CE45" s="38">
        <v>205.07911100000001</v>
      </c>
      <c r="CF45" s="38">
        <v>187.937926</v>
      </c>
      <c r="CG45" s="38">
        <v>136.290156</v>
      </c>
      <c r="CH45" s="38">
        <v>129.35889399999999</v>
      </c>
      <c r="CI45" s="38">
        <v>142.39566300000001</v>
      </c>
      <c r="CJ45" s="38">
        <v>158.15981400000001</v>
      </c>
      <c r="CK45" s="38">
        <v>136.86108999999999</v>
      </c>
      <c r="CL45" s="38">
        <v>103.882834</v>
      </c>
      <c r="CM45" s="38">
        <v>77.626709000000005</v>
      </c>
      <c r="CN45" s="38">
        <v>208.00847899999999</v>
      </c>
      <c r="CO45" s="38">
        <v>224.80094299999999</v>
      </c>
      <c r="CP45" s="38">
        <v>91.885912000000005</v>
      </c>
      <c r="CQ45" s="38">
        <v>225.66844385498899</v>
      </c>
      <c r="CR45" s="38">
        <v>347.23473657187498</v>
      </c>
      <c r="CS45" s="38">
        <v>233.46674400000001</v>
      </c>
      <c r="CT45" s="38">
        <v>131.046269</v>
      </c>
      <c r="CU45" s="38">
        <v>124.978678</v>
      </c>
      <c r="CV45" s="38">
        <v>165.73201599999999</v>
      </c>
      <c r="CW45" s="38">
        <v>169.53163799999999</v>
      </c>
      <c r="CX45" s="38">
        <v>109.603266</v>
      </c>
      <c r="CY45" s="38">
        <v>117.95568</v>
      </c>
      <c r="CZ45" s="38">
        <v>146.15136899999999</v>
      </c>
      <c r="DA45" s="38">
        <v>191.45285899999999</v>
      </c>
      <c r="DB45" s="38">
        <v>126.476215</v>
      </c>
      <c r="DC45" s="38">
        <v>92.861218999999906</v>
      </c>
      <c r="DD45" s="38">
        <v>119.72319400000001</v>
      </c>
      <c r="DE45" s="38">
        <v>101.719335</v>
      </c>
      <c r="DF45" s="38">
        <v>48.255343000000003</v>
      </c>
      <c r="DG45" s="38">
        <v>93.392373000000006</v>
      </c>
      <c r="DH45" s="38">
        <v>116.642914</v>
      </c>
      <c r="DI45" s="38">
        <v>118.67577799999999</v>
      </c>
      <c r="DJ45" s="38">
        <v>198.65110100000001</v>
      </c>
      <c r="DK45" s="38">
        <v>114.155016</v>
      </c>
      <c r="DL45" s="38">
        <v>126.168829</v>
      </c>
      <c r="DM45" s="38">
        <v>120.199816</v>
      </c>
      <c r="DN45" s="53">
        <v>120.319907</v>
      </c>
      <c r="DO45" s="53">
        <v>160.66186200000001</v>
      </c>
      <c r="DP45" s="53">
        <v>195.97440900000001</v>
      </c>
      <c r="DQ45" s="53">
        <v>190.57937200000001</v>
      </c>
      <c r="DR45" s="53">
        <v>198.34659099999999</v>
      </c>
      <c r="DS45" s="53">
        <v>137.16218499999999</v>
      </c>
      <c r="DT45" s="53">
        <v>193.218219</v>
      </c>
      <c r="DU45" s="53">
        <v>197.067363</v>
      </c>
      <c r="DV45" s="53">
        <v>108.914631</v>
      </c>
      <c r="DW45" s="53">
        <v>163.484658</v>
      </c>
      <c r="DX45" s="53">
        <v>125.430286</v>
      </c>
      <c r="DY45" s="53">
        <v>150.142754</v>
      </c>
      <c r="DZ45" s="53">
        <v>78.472284000000002</v>
      </c>
      <c r="EA45" s="53">
        <v>71.338002000000003</v>
      </c>
      <c r="EB45" s="53">
        <v>87.091648000000006</v>
      </c>
      <c r="EC45" s="53">
        <v>163.723679</v>
      </c>
      <c r="ED45" s="53">
        <v>73.649034</v>
      </c>
      <c r="EE45" s="53">
        <v>76.384495999999999</v>
      </c>
      <c r="EF45" s="53">
        <v>131.043013</v>
      </c>
      <c r="EG45" s="53">
        <v>93.484607000000096</v>
      </c>
      <c r="EH45" s="53">
        <v>95.503791000000007</v>
      </c>
      <c r="EI45" s="53">
        <v>123.9123</v>
      </c>
      <c r="EJ45" s="53">
        <v>61.634047000000002</v>
      </c>
      <c r="EK45" s="53">
        <v>90.105238999999997</v>
      </c>
      <c r="EL45" s="53">
        <v>87.007283000000001</v>
      </c>
      <c r="EM45" s="53">
        <v>116.889781</v>
      </c>
      <c r="EN45" s="53">
        <v>119.339007</v>
      </c>
      <c r="EO45" s="53">
        <v>105.759153</v>
      </c>
      <c r="EP45" s="53">
        <v>220.81571199999999</v>
      </c>
      <c r="EQ45" s="53"/>
      <c r="ER45" s="53"/>
      <c r="ES45" s="53"/>
      <c r="ET45" s="53"/>
      <c r="EU45" s="53"/>
      <c r="EV45" s="53"/>
      <c r="EW45" s="53"/>
      <c r="EX45" s="53"/>
      <c r="EY45" s="53"/>
      <c r="EZ45" s="53"/>
      <c r="FA45" s="53"/>
      <c r="FB45" s="53"/>
      <c r="FC45" s="53"/>
      <c r="FD45" s="53"/>
      <c r="FE45" s="53"/>
      <c r="FF45" s="53"/>
      <c r="FG45" s="53"/>
      <c r="FH45" s="53"/>
      <c r="FI45" s="53"/>
      <c r="FJ45" s="53"/>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row>
    <row r="46" spans="3:467" ht="19.5" customHeight="1">
      <c r="F46" s="37" t="s">
        <v>226</v>
      </c>
      <c r="G46" s="38">
        <v>110.981202</v>
      </c>
      <c r="H46" s="38">
        <v>115.13148</v>
      </c>
      <c r="I46" s="38">
        <v>105.567016</v>
      </c>
      <c r="J46" s="38">
        <v>171.936959</v>
      </c>
      <c r="K46" s="38">
        <v>305.21701000000002</v>
      </c>
      <c r="L46" s="38">
        <v>247.58111299999999</v>
      </c>
      <c r="M46" s="38">
        <v>179.464674</v>
      </c>
      <c r="N46" s="38">
        <v>213.82451900000001</v>
      </c>
      <c r="O46" s="38">
        <v>244.60958099999999</v>
      </c>
      <c r="P46" s="38">
        <v>205.006922</v>
      </c>
      <c r="Q46" s="38">
        <v>247.56125700000001</v>
      </c>
      <c r="R46" s="38">
        <v>273.25735500000002</v>
      </c>
      <c r="S46" s="38">
        <v>288.21443699999998</v>
      </c>
      <c r="T46" s="38">
        <v>242.23435799999999</v>
      </c>
      <c r="U46" s="38">
        <v>266.93835200000001</v>
      </c>
      <c r="V46" s="38">
        <v>254.10905399999999</v>
      </c>
      <c r="W46" s="38">
        <v>281.71964200000002</v>
      </c>
      <c r="X46" s="38">
        <v>243.84925899999999</v>
      </c>
      <c r="Y46" s="38">
        <v>284.12033400000001</v>
      </c>
      <c r="Z46" s="38">
        <v>271.22607699999998</v>
      </c>
      <c r="AA46" s="38">
        <v>344.14165800000001</v>
      </c>
      <c r="AB46" s="38">
        <v>301.42591800000002</v>
      </c>
      <c r="AC46" s="38">
        <v>375.58527700000002</v>
      </c>
      <c r="AD46" s="38">
        <v>339.47611899999998</v>
      </c>
      <c r="AE46" s="38">
        <v>332.76028000000002</v>
      </c>
      <c r="AF46" s="38">
        <v>324.550455</v>
      </c>
      <c r="AG46" s="38">
        <v>349.85661599999997</v>
      </c>
      <c r="AH46" s="38">
        <v>382.577338</v>
      </c>
      <c r="AI46" s="38">
        <v>426.833887</v>
      </c>
      <c r="AJ46" s="38">
        <v>377.49550099999999</v>
      </c>
      <c r="AK46" s="38">
        <v>380.01952999999997</v>
      </c>
      <c r="AL46" s="38">
        <v>435.74019199999998</v>
      </c>
      <c r="AM46" s="38">
        <v>437.985073</v>
      </c>
      <c r="AN46" s="38">
        <v>344.82664799999998</v>
      </c>
      <c r="AO46" s="38">
        <v>385.02466500000003</v>
      </c>
      <c r="AP46" s="38">
        <v>383.37712399999998</v>
      </c>
      <c r="AQ46" s="38">
        <v>354.11909700000001</v>
      </c>
      <c r="AR46" s="38">
        <v>302.03234700000002</v>
      </c>
      <c r="AS46" s="38">
        <v>376.66069399999998</v>
      </c>
      <c r="AT46" s="38">
        <v>425.30414400000001</v>
      </c>
      <c r="AU46" s="38">
        <v>543.27450799999997</v>
      </c>
      <c r="AV46" s="38">
        <v>604.20043599999997</v>
      </c>
      <c r="AW46" s="38">
        <v>621.62152400000002</v>
      </c>
      <c r="AX46" s="38">
        <v>677.48825299999999</v>
      </c>
      <c r="AY46" s="38">
        <v>741.50035500000001</v>
      </c>
      <c r="AZ46" s="38">
        <v>630.38685699999996</v>
      </c>
      <c r="BA46" s="38">
        <v>774.556555</v>
      </c>
      <c r="BB46" s="38">
        <v>765.318262</v>
      </c>
      <c r="BC46" s="38">
        <v>591.79739400000005</v>
      </c>
      <c r="BD46" s="38">
        <v>480.83016500000002</v>
      </c>
      <c r="BE46" s="38">
        <v>685.77525100000003</v>
      </c>
      <c r="BF46" s="38">
        <v>669.84647600000005</v>
      </c>
      <c r="BG46" s="38">
        <v>638.33809699999995</v>
      </c>
      <c r="BH46" s="38">
        <v>613.14212599999996</v>
      </c>
      <c r="BI46" s="38">
        <v>629.49090899999999</v>
      </c>
      <c r="BJ46" s="38">
        <v>532.97313299999996</v>
      </c>
      <c r="BK46" s="38">
        <v>491.090101</v>
      </c>
      <c r="BL46" s="38">
        <v>520.72409000000005</v>
      </c>
      <c r="BM46" s="38">
        <v>700.81198300000005</v>
      </c>
      <c r="BN46" s="38">
        <v>869.19122900000002</v>
      </c>
      <c r="BO46" s="38">
        <v>759.40263800000002</v>
      </c>
      <c r="BP46" s="38">
        <v>869.25649399999998</v>
      </c>
      <c r="BQ46" s="38">
        <v>965.97170600000004</v>
      </c>
      <c r="BR46" s="38">
        <v>1099.17254</v>
      </c>
      <c r="BS46" s="38">
        <v>1060.1144899999999</v>
      </c>
      <c r="BT46" s="38">
        <v>1290.37084</v>
      </c>
      <c r="BU46" s="38">
        <v>1362.42263</v>
      </c>
      <c r="BV46" s="38">
        <v>1396.07752</v>
      </c>
      <c r="BW46" s="38">
        <v>1275.1832099999999</v>
      </c>
      <c r="BX46" s="38">
        <v>1188.31231</v>
      </c>
      <c r="BY46" s="38">
        <v>1172.8999799999999</v>
      </c>
      <c r="BZ46" s="38">
        <v>1442.5713000000001</v>
      </c>
      <c r="CA46" s="38">
        <v>1540.8461500000001</v>
      </c>
      <c r="CB46" s="38">
        <v>1697.92292</v>
      </c>
      <c r="CC46" s="38">
        <v>2189.8929800000001</v>
      </c>
      <c r="CD46" s="38">
        <v>3814.60032</v>
      </c>
      <c r="CE46" s="38">
        <v>2483.2988570000002</v>
      </c>
      <c r="CF46" s="38">
        <v>1590.948664</v>
      </c>
      <c r="CG46" s="38">
        <v>1713.0694000000001</v>
      </c>
      <c r="CH46" s="38">
        <v>1839.998609</v>
      </c>
      <c r="CI46" s="38">
        <v>2219.2692040000002</v>
      </c>
      <c r="CJ46" s="38">
        <v>2016.3267840000001</v>
      </c>
      <c r="CK46" s="38">
        <v>2860.8241513493599</v>
      </c>
      <c r="CL46" s="38">
        <v>2480.1595779999998</v>
      </c>
      <c r="CM46" s="38">
        <v>2463.4258009999999</v>
      </c>
      <c r="CN46" s="38">
        <v>2632.7299720000001</v>
      </c>
      <c r="CO46" s="38">
        <v>2951.0446910000001</v>
      </c>
      <c r="CP46" s="38">
        <v>3036.3032349999999</v>
      </c>
      <c r="CQ46" s="38">
        <v>2818.3593620000001</v>
      </c>
      <c r="CR46" s="38">
        <v>3143.7583730000001</v>
      </c>
      <c r="CS46" s="38">
        <v>4061.2278569999999</v>
      </c>
      <c r="CT46" s="38">
        <v>3392.5765580000002</v>
      </c>
      <c r="CU46" s="38">
        <v>3357.3907909999998</v>
      </c>
      <c r="CV46" s="38">
        <v>3459.423573</v>
      </c>
      <c r="CW46" s="38">
        <v>3988.860083</v>
      </c>
      <c r="CX46" s="38">
        <v>3796.0557389999999</v>
      </c>
      <c r="CY46" s="38">
        <v>4292.5695519999999</v>
      </c>
      <c r="CZ46" s="38">
        <v>4227.2114819999997</v>
      </c>
      <c r="DA46" s="38">
        <v>4523.8161289999998</v>
      </c>
      <c r="DB46" s="38">
        <v>4699.2914410000003</v>
      </c>
      <c r="DC46" s="38">
        <v>4554.7254620000003</v>
      </c>
      <c r="DD46" s="38">
        <v>3116.8791150000002</v>
      </c>
      <c r="DE46" s="38">
        <v>4240.9717110000001</v>
      </c>
      <c r="DF46" s="38">
        <v>4533.7112539999998</v>
      </c>
      <c r="DG46" s="38">
        <v>4361.8119610000003</v>
      </c>
      <c r="DH46" s="38">
        <v>3439.0851889999999</v>
      </c>
      <c r="DI46" s="38">
        <v>4599.9348170000003</v>
      </c>
      <c r="DJ46" s="38">
        <v>5510.8112369999999</v>
      </c>
      <c r="DK46" s="38">
        <v>5741.7597009999999</v>
      </c>
      <c r="DL46" s="38">
        <v>6455.3356409999997</v>
      </c>
      <c r="DM46" s="38">
        <v>6483.0395019999996</v>
      </c>
      <c r="DN46" s="53">
        <v>6938.1295810000001</v>
      </c>
      <c r="DO46" s="53">
        <v>8461.7688569999991</v>
      </c>
      <c r="DP46" s="53">
        <v>9023.6277549999995</v>
      </c>
      <c r="DQ46" s="53">
        <v>12022.543293999999</v>
      </c>
      <c r="DR46" s="53">
        <v>13787.724625999999</v>
      </c>
      <c r="DS46" s="53">
        <v>12914.52714</v>
      </c>
      <c r="DT46" s="53">
        <v>11002.425819</v>
      </c>
      <c r="DU46" s="53">
        <v>12683.44448</v>
      </c>
      <c r="DV46" s="53">
        <v>12052.541934000001</v>
      </c>
      <c r="DW46" s="53">
        <v>12560.938178</v>
      </c>
      <c r="DX46" s="53">
        <v>10227.660286</v>
      </c>
      <c r="DY46" s="53">
        <v>6046.6359549999997</v>
      </c>
      <c r="DZ46" s="53">
        <v>7374.108354</v>
      </c>
      <c r="EA46" s="53">
        <v>8344.2660300000007</v>
      </c>
      <c r="EB46" s="53">
        <v>8712.1582139999991</v>
      </c>
      <c r="EC46" s="53">
        <v>14171.678356</v>
      </c>
      <c r="ED46" s="53">
        <v>18582.733706999999</v>
      </c>
      <c r="EE46" s="53">
        <v>17978.859841000001</v>
      </c>
      <c r="EF46" s="53">
        <v>19838.170526000002</v>
      </c>
      <c r="EG46" s="53">
        <v>25413.831837000002</v>
      </c>
      <c r="EH46" s="53">
        <v>27112.247027000001</v>
      </c>
      <c r="EI46" s="53">
        <v>22554.593658000002</v>
      </c>
      <c r="EJ46" s="53">
        <v>17156.579779</v>
      </c>
      <c r="EK46" s="53">
        <v>16768.879646000001</v>
      </c>
      <c r="EL46" s="53">
        <v>17841.791315999999</v>
      </c>
      <c r="EM46" s="53">
        <v>18124.081553</v>
      </c>
      <c r="EN46" s="53">
        <v>15853.342857</v>
      </c>
      <c r="EO46" s="53">
        <v>15921.965794</v>
      </c>
      <c r="EP46" s="53">
        <v>17565.824399000001</v>
      </c>
      <c r="EQ46" s="53"/>
      <c r="ER46" s="53"/>
      <c r="ES46" s="53"/>
      <c r="ET46" s="53"/>
      <c r="EU46" s="53"/>
      <c r="EV46" s="53"/>
      <c r="EW46" s="53"/>
      <c r="EX46" s="53"/>
      <c r="EY46" s="53"/>
      <c r="EZ46" s="53"/>
      <c r="FA46" s="53"/>
      <c r="FB46" s="53"/>
      <c r="FC46" s="53"/>
      <c r="FD46" s="53"/>
      <c r="FE46" s="53"/>
      <c r="FF46" s="53"/>
      <c r="FG46" s="53"/>
      <c r="FH46" s="53"/>
      <c r="FI46" s="53"/>
      <c r="FJ46" s="53"/>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c r="QJ46" s="59"/>
      <c r="QK46" s="59"/>
      <c r="QL46" s="59"/>
      <c r="QM46" s="59"/>
      <c r="QN46" s="59"/>
      <c r="QO46" s="59"/>
      <c r="QP46" s="59"/>
      <c r="QQ46" s="59"/>
      <c r="QR46" s="59"/>
      <c r="QS46" s="59"/>
      <c r="QT46" s="59"/>
      <c r="QU46" s="59"/>
      <c r="QV46" s="59"/>
      <c r="QW46" s="59"/>
      <c r="QX46" s="59"/>
      <c r="QY46" s="59"/>
    </row>
    <row r="47" spans="3:467" ht="27.75" customHeight="1">
      <c r="C47" s="24" t="s">
        <v>218</v>
      </c>
      <c r="F47" s="28" t="s">
        <v>520</v>
      </c>
      <c r="G47" s="53">
        <f>G48-SUM(G40:G46)</f>
        <v>182.99651699999959</v>
      </c>
      <c r="H47" s="53">
        <f t="shared" ref="H47:BS47" si="31">H48-SUM(H40:H46)</f>
        <v>245.36688300000014</v>
      </c>
      <c r="I47" s="53">
        <f t="shared" si="31"/>
        <v>172.60647000000017</v>
      </c>
      <c r="J47" s="53">
        <f t="shared" si="31"/>
        <v>362.41928699999971</v>
      </c>
      <c r="K47" s="53">
        <f t="shared" si="31"/>
        <v>263.75024500000018</v>
      </c>
      <c r="L47" s="53">
        <f t="shared" si="31"/>
        <v>275.70909099999972</v>
      </c>
      <c r="M47" s="53">
        <f t="shared" si="31"/>
        <v>221.3911720000001</v>
      </c>
      <c r="N47" s="53">
        <f t="shared" si="31"/>
        <v>257.78872700000011</v>
      </c>
      <c r="O47" s="53">
        <f t="shared" si="31"/>
        <v>172.23465499999975</v>
      </c>
      <c r="P47" s="53">
        <f t="shared" si="31"/>
        <v>213.14324800000031</v>
      </c>
      <c r="Q47" s="53">
        <f t="shared" si="31"/>
        <v>226.35485200000039</v>
      </c>
      <c r="R47" s="53">
        <f t="shared" si="31"/>
        <v>180.71914399999923</v>
      </c>
      <c r="S47" s="53">
        <f t="shared" si="31"/>
        <v>183.45685400000048</v>
      </c>
      <c r="T47" s="53">
        <f t="shared" si="31"/>
        <v>184.50991499999964</v>
      </c>
      <c r="U47" s="53">
        <f t="shared" si="31"/>
        <v>209.52754800000002</v>
      </c>
      <c r="V47" s="53">
        <f t="shared" si="31"/>
        <v>233.56852800000024</v>
      </c>
      <c r="W47" s="53">
        <f t="shared" si="31"/>
        <v>150.51207999999997</v>
      </c>
      <c r="X47" s="53">
        <f t="shared" si="31"/>
        <v>190.73333600000024</v>
      </c>
      <c r="Y47" s="53">
        <f t="shared" si="31"/>
        <v>188.12989300000027</v>
      </c>
      <c r="Z47" s="53">
        <f t="shared" si="31"/>
        <v>202.0641770000002</v>
      </c>
      <c r="AA47" s="53">
        <f t="shared" si="31"/>
        <v>174.89795899999945</v>
      </c>
      <c r="AB47" s="53">
        <f t="shared" si="31"/>
        <v>183.1878770000003</v>
      </c>
      <c r="AC47" s="53">
        <f t="shared" si="31"/>
        <v>194.68959399999994</v>
      </c>
      <c r="AD47" s="53">
        <f t="shared" si="31"/>
        <v>201.23166300000048</v>
      </c>
      <c r="AE47" s="53">
        <f t="shared" si="31"/>
        <v>269.19601000000011</v>
      </c>
      <c r="AF47" s="53">
        <f t="shared" si="31"/>
        <v>227.72686899999962</v>
      </c>
      <c r="AG47" s="53">
        <f t="shared" si="31"/>
        <v>185.24707500000022</v>
      </c>
      <c r="AH47" s="53">
        <f t="shared" si="31"/>
        <v>211.36521599999969</v>
      </c>
      <c r="AI47" s="53">
        <f t="shared" si="31"/>
        <v>220.24704700000029</v>
      </c>
      <c r="AJ47" s="53">
        <f t="shared" si="31"/>
        <v>223.74234099999967</v>
      </c>
      <c r="AK47" s="53">
        <f t="shared" si="31"/>
        <v>196.10408600000028</v>
      </c>
      <c r="AL47" s="53">
        <f t="shared" si="31"/>
        <v>235.67451299999993</v>
      </c>
      <c r="AM47" s="53">
        <f t="shared" si="31"/>
        <v>213.69313400000101</v>
      </c>
      <c r="AN47" s="53">
        <f t="shared" si="31"/>
        <v>177.68203499999981</v>
      </c>
      <c r="AO47" s="53">
        <f t="shared" si="31"/>
        <v>135.70000400000072</v>
      </c>
      <c r="AP47" s="53">
        <f t="shared" si="31"/>
        <v>204.11143900000025</v>
      </c>
      <c r="AQ47" s="53">
        <f t="shared" si="31"/>
        <v>201.32247800000005</v>
      </c>
      <c r="AR47" s="53">
        <f t="shared" si="31"/>
        <v>162.27366400000074</v>
      </c>
      <c r="AS47" s="53">
        <f t="shared" si="31"/>
        <v>221.04933900000015</v>
      </c>
      <c r="AT47" s="53">
        <f t="shared" si="31"/>
        <v>274.74857399999928</v>
      </c>
      <c r="AU47" s="53">
        <f t="shared" si="31"/>
        <v>261.89190299999973</v>
      </c>
      <c r="AV47" s="53">
        <f t="shared" si="31"/>
        <v>289.20005700000002</v>
      </c>
      <c r="AW47" s="53">
        <f t="shared" si="31"/>
        <v>343.2190529999998</v>
      </c>
      <c r="AX47" s="53">
        <f t="shared" si="31"/>
        <v>385.69762600000013</v>
      </c>
      <c r="AY47" s="53">
        <f t="shared" si="31"/>
        <v>347.36958099999993</v>
      </c>
      <c r="AZ47" s="53">
        <f t="shared" si="31"/>
        <v>334.88993100000062</v>
      </c>
      <c r="BA47" s="53">
        <f t="shared" si="31"/>
        <v>343.56576799999948</v>
      </c>
      <c r="BB47" s="53">
        <f t="shared" si="31"/>
        <v>276.37087999999949</v>
      </c>
      <c r="BC47" s="53">
        <f t="shared" si="31"/>
        <v>257.98190299999987</v>
      </c>
      <c r="BD47" s="53">
        <f t="shared" si="31"/>
        <v>264.69500199999948</v>
      </c>
      <c r="BE47" s="53">
        <f t="shared" si="31"/>
        <v>347.52310099999977</v>
      </c>
      <c r="BF47" s="53">
        <f t="shared" si="31"/>
        <v>295.51852800000142</v>
      </c>
      <c r="BG47" s="53">
        <f t="shared" si="31"/>
        <v>338.51275999999962</v>
      </c>
      <c r="BH47" s="53">
        <f t="shared" si="31"/>
        <v>267.9381540000004</v>
      </c>
      <c r="BI47" s="53">
        <f t="shared" si="31"/>
        <v>261.43662800000038</v>
      </c>
      <c r="BJ47" s="53">
        <f t="shared" si="31"/>
        <v>283.58837399999993</v>
      </c>
      <c r="BK47" s="53">
        <f t="shared" si="31"/>
        <v>273.05211299999974</v>
      </c>
      <c r="BL47" s="53">
        <f t="shared" si="31"/>
        <v>328.01521300000059</v>
      </c>
      <c r="BM47" s="53">
        <f t="shared" si="31"/>
        <v>388.01567700000123</v>
      </c>
      <c r="BN47" s="53">
        <f t="shared" si="31"/>
        <v>338.74891699999989</v>
      </c>
      <c r="BO47" s="53">
        <f t="shared" si="31"/>
        <v>385.89226349</v>
      </c>
      <c r="BP47" s="53">
        <f t="shared" si="31"/>
        <v>408.84938000000147</v>
      </c>
      <c r="BQ47" s="53">
        <f t="shared" si="31"/>
        <v>483.35776699999769</v>
      </c>
      <c r="BR47" s="53">
        <f t="shared" si="31"/>
        <v>479.30013400000098</v>
      </c>
      <c r="BS47" s="53">
        <f t="shared" si="31"/>
        <v>469.32680299999993</v>
      </c>
      <c r="BT47" s="53">
        <f t="shared" ref="BT47:ED47" si="32">BT48-SUM(BT40:BT46)</f>
        <v>500.00902700000006</v>
      </c>
      <c r="BU47" s="53">
        <f t="shared" si="32"/>
        <v>497.76887399999941</v>
      </c>
      <c r="BV47" s="53">
        <f t="shared" si="32"/>
        <v>508.56238199999825</v>
      </c>
      <c r="BW47" s="53">
        <f t="shared" si="32"/>
        <v>480.43269599999985</v>
      </c>
      <c r="BX47" s="53">
        <f t="shared" si="32"/>
        <v>548.12941099999989</v>
      </c>
      <c r="BY47" s="53">
        <f t="shared" si="32"/>
        <v>651.73582599999827</v>
      </c>
      <c r="BZ47" s="53">
        <f t="shared" si="32"/>
        <v>629.92037899999923</v>
      </c>
      <c r="CA47" s="53">
        <f t="shared" si="32"/>
        <v>608.52192500000092</v>
      </c>
      <c r="CB47" s="53">
        <f t="shared" si="32"/>
        <v>629.83604699999705</v>
      </c>
      <c r="CC47" s="53">
        <f t="shared" si="32"/>
        <v>679.5507260000013</v>
      </c>
      <c r="CD47" s="53">
        <f t="shared" si="32"/>
        <v>759.34101200000077</v>
      </c>
      <c r="CE47" s="53">
        <f t="shared" si="32"/>
        <v>690.59128456259714</v>
      </c>
      <c r="CF47" s="53">
        <f t="shared" si="32"/>
        <v>649.63354381699719</v>
      </c>
      <c r="CG47" s="53">
        <f t="shared" si="32"/>
        <v>574.99340300100084</v>
      </c>
      <c r="CH47" s="53">
        <f t="shared" si="32"/>
        <v>584.20572193089902</v>
      </c>
      <c r="CI47" s="53">
        <f t="shared" si="32"/>
        <v>517.10937595110045</v>
      </c>
      <c r="CJ47" s="53">
        <f t="shared" si="32"/>
        <v>507.2085917639015</v>
      </c>
      <c r="CK47" s="53">
        <f t="shared" si="32"/>
        <v>554.49676447893944</v>
      </c>
      <c r="CL47" s="53">
        <f t="shared" si="32"/>
        <v>610.90070779999951</v>
      </c>
      <c r="CM47" s="53">
        <f t="shared" si="32"/>
        <v>613.89651400000002</v>
      </c>
      <c r="CN47" s="53">
        <f t="shared" si="32"/>
        <v>527.10637399999905</v>
      </c>
      <c r="CO47" s="53">
        <f t="shared" si="32"/>
        <v>648.26526800000283</v>
      </c>
      <c r="CP47" s="53">
        <f t="shared" si="32"/>
        <v>616.66913600000044</v>
      </c>
      <c r="CQ47" s="53">
        <f t="shared" si="32"/>
        <v>573.08740895500887</v>
      </c>
      <c r="CR47" s="53">
        <f t="shared" si="32"/>
        <v>665.19532480812995</v>
      </c>
      <c r="CS47" s="53">
        <f t="shared" si="32"/>
        <v>681.27489907999916</v>
      </c>
      <c r="CT47" s="53">
        <f t="shared" si="32"/>
        <v>741.86352075000104</v>
      </c>
      <c r="CU47" s="53">
        <f t="shared" si="32"/>
        <v>651.01502299999993</v>
      </c>
      <c r="CV47" s="53">
        <f t="shared" si="32"/>
        <v>627.74707500000113</v>
      </c>
      <c r="CW47" s="53">
        <f t="shared" si="32"/>
        <v>685.03017707000254</v>
      </c>
      <c r="CX47" s="53">
        <f t="shared" si="32"/>
        <v>570.19893910999963</v>
      </c>
      <c r="CY47" s="53">
        <f t="shared" si="32"/>
        <v>623.70732403090005</v>
      </c>
      <c r="CZ47" s="53">
        <f t="shared" si="32"/>
        <v>577.17813033999846</v>
      </c>
      <c r="DA47" s="53">
        <f t="shared" si="32"/>
        <v>580.22214493000138</v>
      </c>
      <c r="DB47" s="53">
        <f t="shared" si="32"/>
        <v>581.35338123999827</v>
      </c>
      <c r="DC47" s="53">
        <f t="shared" si="32"/>
        <v>517.15807223999946</v>
      </c>
      <c r="DD47" s="53">
        <f t="shared" si="32"/>
        <v>550.61006085680128</v>
      </c>
      <c r="DE47" s="53">
        <f t="shared" si="32"/>
        <v>573.08702164500028</v>
      </c>
      <c r="DF47" s="53">
        <f t="shared" si="32"/>
        <v>644.01534650040048</v>
      </c>
      <c r="DG47" s="53">
        <f t="shared" si="32"/>
        <v>545.66175291000218</v>
      </c>
      <c r="DH47" s="53">
        <f t="shared" si="32"/>
        <v>559.27168340000026</v>
      </c>
      <c r="DI47" s="53">
        <f t="shared" si="32"/>
        <v>474.41679473999829</v>
      </c>
      <c r="DJ47" s="53">
        <f t="shared" si="32"/>
        <v>591.52754362000269</v>
      </c>
      <c r="DK47" s="53">
        <f t="shared" si="32"/>
        <v>540.61054748999959</v>
      </c>
      <c r="DL47" s="53">
        <f t="shared" si="32"/>
        <v>514.05572500000198</v>
      </c>
      <c r="DM47" s="53">
        <f t="shared" si="32"/>
        <v>479.70812835499964</v>
      </c>
      <c r="DN47" s="53">
        <f t="shared" si="32"/>
        <v>582.08182017500076</v>
      </c>
      <c r="DO47" s="53">
        <f t="shared" si="32"/>
        <v>549.47844006500236</v>
      </c>
      <c r="DP47" s="53">
        <f t="shared" si="32"/>
        <v>633.81455940500018</v>
      </c>
      <c r="DQ47" s="53">
        <f t="shared" si="32"/>
        <v>651.87062349999906</v>
      </c>
      <c r="DR47" s="53">
        <f t="shared" si="32"/>
        <v>656.21933849999914</v>
      </c>
      <c r="DS47" s="53">
        <f t="shared" si="32"/>
        <v>605.08862808000049</v>
      </c>
      <c r="DT47" s="53">
        <f t="shared" si="32"/>
        <v>641.0397269999994</v>
      </c>
      <c r="DU47" s="53">
        <f t="shared" si="32"/>
        <v>534.68875000000116</v>
      </c>
      <c r="DV47" s="53">
        <f t="shared" si="32"/>
        <v>546.66484999999739</v>
      </c>
      <c r="DW47" s="53">
        <f t="shared" si="32"/>
        <v>566.85124300000098</v>
      </c>
      <c r="DX47" s="53">
        <f t="shared" si="32"/>
        <v>512.47424899999532</v>
      </c>
      <c r="DY47" s="53">
        <f t="shared" si="32"/>
        <v>549.49521342000298</v>
      </c>
      <c r="DZ47" s="53">
        <f t="shared" si="32"/>
        <v>533.31565273999877</v>
      </c>
      <c r="EA47" s="53">
        <f t="shared" si="32"/>
        <v>646.94559145999665</v>
      </c>
      <c r="EB47" s="53">
        <f t="shared" si="32"/>
        <v>636.41864601999987</v>
      </c>
      <c r="EC47" s="53">
        <f t="shared" si="32"/>
        <v>698.57981652999297</v>
      </c>
      <c r="ED47" s="53">
        <f t="shared" si="32"/>
        <v>776.83952167999814</v>
      </c>
      <c r="EE47" s="53"/>
      <c r="EF47" s="53">
        <f t="shared" ref="EF47:EP47" si="33">EF48-SUM(EF40:EF46)</f>
        <v>1199.9110458899959</v>
      </c>
      <c r="EG47" s="53">
        <f t="shared" si="33"/>
        <v>1023.8372584999888</v>
      </c>
      <c r="EH47" s="53">
        <f t="shared" si="33"/>
        <v>1004.5397935000074</v>
      </c>
      <c r="EI47" s="53">
        <f t="shared" si="33"/>
        <v>964.53063649999967</v>
      </c>
      <c r="EJ47" s="53">
        <f t="shared" si="33"/>
        <v>895.82617750000645</v>
      </c>
      <c r="EK47" s="53">
        <f t="shared" si="33"/>
        <v>1029.1417529199971</v>
      </c>
      <c r="EL47" s="53">
        <f t="shared" si="33"/>
        <v>1322.6560072799984</v>
      </c>
      <c r="EM47" s="53">
        <f t="shared" si="33"/>
        <v>1355.8163303999972</v>
      </c>
      <c r="EN47" s="53">
        <f t="shared" si="33"/>
        <v>1249.1570619000049</v>
      </c>
      <c r="EO47" s="53">
        <f t="shared" si="33"/>
        <v>1040.042824300006</v>
      </c>
      <c r="EP47" s="53">
        <f t="shared" si="33"/>
        <v>960.15787076189736</v>
      </c>
      <c r="EQ47" s="53"/>
      <c r="ER47" s="53"/>
      <c r="ES47" s="53"/>
      <c r="ET47" s="53"/>
      <c r="EU47" s="53"/>
      <c r="EV47" s="53"/>
      <c r="EW47" s="53"/>
      <c r="EX47" s="53"/>
      <c r="EY47" s="53"/>
      <c r="EZ47" s="53"/>
      <c r="FA47" s="53"/>
      <c r="FB47" s="53"/>
      <c r="FC47" s="53"/>
      <c r="FD47" s="53"/>
      <c r="FE47" s="53"/>
      <c r="FF47" s="53"/>
      <c r="FG47" s="53"/>
      <c r="FH47" s="53"/>
      <c r="FI47" s="53"/>
      <c r="FJ47" s="53"/>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c r="QJ47" s="59"/>
      <c r="QK47" s="59"/>
      <c r="QL47" s="59"/>
      <c r="QM47" s="59"/>
      <c r="QN47" s="59"/>
      <c r="QO47" s="59"/>
      <c r="QP47" s="59"/>
      <c r="QQ47" s="59"/>
      <c r="QR47" s="59"/>
      <c r="QS47" s="59"/>
      <c r="QT47" s="59"/>
      <c r="QU47" s="59"/>
      <c r="QV47" s="59"/>
      <c r="QW47" s="59"/>
      <c r="QX47" s="59"/>
      <c r="QY47" s="59"/>
    </row>
    <row r="48" spans="3:467" ht="27.75" customHeight="1">
      <c r="F48" s="28" t="s">
        <v>229</v>
      </c>
      <c r="G48" s="38">
        <v>2263.3087959999998</v>
      </c>
      <c r="H48" s="38">
        <v>2366.172677</v>
      </c>
      <c r="I48" s="38">
        <v>2460.212235</v>
      </c>
      <c r="J48" s="38">
        <v>2886.3587819999998</v>
      </c>
      <c r="K48" s="38">
        <v>2928.5312260000001</v>
      </c>
      <c r="L48" s="38">
        <v>2755.971849</v>
      </c>
      <c r="M48" s="38">
        <v>2676.4644060000001</v>
      </c>
      <c r="N48" s="38">
        <v>2815.2938549999999</v>
      </c>
      <c r="O48" s="38">
        <v>2734.6643060000001</v>
      </c>
      <c r="P48" s="38">
        <v>2891.3941620000001</v>
      </c>
      <c r="Q48" s="38">
        <v>3005.5935260000001</v>
      </c>
      <c r="R48" s="38">
        <v>3126.6376869999999</v>
      </c>
      <c r="S48" s="38">
        <v>3050.7959850000002</v>
      </c>
      <c r="T48" s="38">
        <v>3046.0178609999998</v>
      </c>
      <c r="U48" s="38">
        <v>2970.215256</v>
      </c>
      <c r="V48" s="38">
        <v>3105.6413790000001</v>
      </c>
      <c r="W48" s="38">
        <v>2602.076039</v>
      </c>
      <c r="X48" s="38">
        <v>2636.7997820000001</v>
      </c>
      <c r="Y48" s="38">
        <v>2820.6096950000001</v>
      </c>
      <c r="Z48" s="38">
        <v>2788.6171760000002</v>
      </c>
      <c r="AA48" s="38">
        <v>2868.5696859999998</v>
      </c>
      <c r="AB48" s="38">
        <v>2957.8934629999999</v>
      </c>
      <c r="AC48" s="38">
        <v>3178.88436</v>
      </c>
      <c r="AD48" s="38">
        <v>3153.43001</v>
      </c>
      <c r="AE48" s="38">
        <v>3225.8599760000002</v>
      </c>
      <c r="AF48" s="38">
        <v>3278.5917570000001</v>
      </c>
      <c r="AG48" s="38">
        <v>3195.0501939999999</v>
      </c>
      <c r="AH48" s="38">
        <v>3555.1938930000001</v>
      </c>
      <c r="AI48" s="38">
        <v>3601.4371120000001</v>
      </c>
      <c r="AJ48" s="38">
        <v>3604.8049569999998</v>
      </c>
      <c r="AK48" s="38">
        <v>3917.9069760000002</v>
      </c>
      <c r="AL48" s="38">
        <v>4135.1608889999998</v>
      </c>
      <c r="AM48" s="38">
        <v>3771.4186220000001</v>
      </c>
      <c r="AN48" s="38">
        <v>3869.8670830000001</v>
      </c>
      <c r="AO48" s="38">
        <v>3965.0455910000001</v>
      </c>
      <c r="AP48" s="38">
        <v>3749.2024099999999</v>
      </c>
      <c r="AQ48" s="38">
        <v>3451.9332519999998</v>
      </c>
      <c r="AR48" s="38">
        <v>3275.8645590000001</v>
      </c>
      <c r="AS48" s="38">
        <v>3856.7969520000001</v>
      </c>
      <c r="AT48" s="38">
        <v>4236.9409159999996</v>
      </c>
      <c r="AU48" s="38">
        <v>4921.272669</v>
      </c>
      <c r="AV48" s="38">
        <v>5446.1494640000001</v>
      </c>
      <c r="AW48" s="38">
        <v>6212.2940079999998</v>
      </c>
      <c r="AX48" s="38">
        <v>6902.2802490000004</v>
      </c>
      <c r="AY48" s="38">
        <v>6020.4920789999996</v>
      </c>
      <c r="AZ48" s="38">
        <v>6587.0458850000005</v>
      </c>
      <c r="BA48" s="38">
        <v>6989.2064360000004</v>
      </c>
      <c r="BB48" s="38">
        <v>6312.7484139999997</v>
      </c>
      <c r="BC48" s="38">
        <v>6191.70885</v>
      </c>
      <c r="BD48" s="38">
        <v>6010.4933099999998</v>
      </c>
      <c r="BE48" s="38">
        <v>6614.3761480000003</v>
      </c>
      <c r="BF48" s="38">
        <v>6262.2221520000003</v>
      </c>
      <c r="BG48" s="38">
        <v>6075.8253919999997</v>
      </c>
      <c r="BH48" s="38">
        <v>5300.2375140000004</v>
      </c>
      <c r="BI48" s="38">
        <v>5437.5158449999999</v>
      </c>
      <c r="BJ48" s="38">
        <v>4952.5765430000001</v>
      </c>
      <c r="BK48" s="38">
        <v>4772.8706599999996</v>
      </c>
      <c r="BL48" s="38">
        <v>5694.4139670000004</v>
      </c>
      <c r="BM48" s="38">
        <v>6862.1440970000003</v>
      </c>
      <c r="BN48" s="38">
        <v>6937.7717309999998</v>
      </c>
      <c r="BO48" s="38">
        <v>7008.0674684899996</v>
      </c>
      <c r="BP48" s="38">
        <v>9033.6369930000001</v>
      </c>
      <c r="BQ48" s="38">
        <v>10059.639493999999</v>
      </c>
      <c r="BR48" s="38">
        <v>10069.283034</v>
      </c>
      <c r="BS48" s="38">
        <v>9739.506727</v>
      </c>
      <c r="BT48" s="38">
        <v>9603.7231150000007</v>
      </c>
      <c r="BU48" s="38">
        <v>10597.058873</v>
      </c>
      <c r="BV48" s="38">
        <v>9959.0901529999992</v>
      </c>
      <c r="BW48" s="38">
        <v>9555.3451050000003</v>
      </c>
      <c r="BX48" s="38">
        <v>9443.3837469999999</v>
      </c>
      <c r="BY48" s="38">
        <v>9786.4706829999996</v>
      </c>
      <c r="BZ48" s="38">
        <v>10398.899629</v>
      </c>
      <c r="CA48" s="38">
        <v>10410.430683</v>
      </c>
      <c r="CB48" s="38">
        <v>15183.710507</v>
      </c>
      <c r="CC48" s="38">
        <v>20800.497037000001</v>
      </c>
      <c r="CD48" s="38">
        <v>25505.294576</v>
      </c>
      <c r="CE48" s="38">
        <v>17875.694761562601</v>
      </c>
      <c r="CF48" s="38">
        <v>13977.300051816999</v>
      </c>
      <c r="CG48" s="38">
        <v>13660.482168001001</v>
      </c>
      <c r="CH48" s="38">
        <v>13439.3582449309</v>
      </c>
      <c r="CI48" s="38">
        <v>12787.6601089511</v>
      </c>
      <c r="CJ48" s="38">
        <v>17737.266471763902</v>
      </c>
      <c r="CK48" s="38">
        <v>19250.1612418283</v>
      </c>
      <c r="CL48" s="38">
        <v>17606.838211800001</v>
      </c>
      <c r="CM48" s="38">
        <v>14465.952252999999</v>
      </c>
      <c r="CN48" s="38">
        <v>18640.016425000002</v>
      </c>
      <c r="CO48" s="38">
        <v>20314.457665999998</v>
      </c>
      <c r="CP48" s="38">
        <v>20596.145410000001</v>
      </c>
      <c r="CQ48" s="38">
        <v>17247.995979809999</v>
      </c>
      <c r="CR48" s="38">
        <v>18028.824965380001</v>
      </c>
      <c r="CS48" s="38">
        <v>18522.711679079999</v>
      </c>
      <c r="CT48" s="38">
        <v>17377.73536775</v>
      </c>
      <c r="CU48" s="38">
        <v>15161.719623999999</v>
      </c>
      <c r="CV48" s="38">
        <v>16740.377842000002</v>
      </c>
      <c r="CW48" s="38">
        <v>18242.205498070001</v>
      </c>
      <c r="CX48" s="38">
        <v>18115.406941109999</v>
      </c>
      <c r="CY48" s="38">
        <v>18077.0018240309</v>
      </c>
      <c r="CZ48" s="38">
        <v>17208.81033534</v>
      </c>
      <c r="DA48" s="38">
        <v>17621.52412093</v>
      </c>
      <c r="DB48" s="38">
        <v>18142.410831239999</v>
      </c>
      <c r="DC48" s="38">
        <v>16757.745552240001</v>
      </c>
      <c r="DD48" s="38">
        <v>14478.095884856801</v>
      </c>
      <c r="DE48" s="38">
        <v>16245.990309645</v>
      </c>
      <c r="DF48" s="38">
        <v>15600.336191500401</v>
      </c>
      <c r="DG48" s="38">
        <v>14038.712438910001</v>
      </c>
      <c r="DH48" s="38">
        <v>13905.633118399999</v>
      </c>
      <c r="DI48" s="38">
        <v>16034.818749739999</v>
      </c>
      <c r="DJ48" s="38">
        <v>24481.650425619999</v>
      </c>
      <c r="DK48" s="38">
        <v>22815.712859489999</v>
      </c>
      <c r="DL48" s="38">
        <v>21995.581879000001</v>
      </c>
      <c r="DM48" s="38">
        <v>22962.191837355</v>
      </c>
      <c r="DN48" s="53">
        <v>23961.341008175001</v>
      </c>
      <c r="DO48" s="53">
        <v>26813.073473065</v>
      </c>
      <c r="DP48" s="53">
        <v>28146.725557405</v>
      </c>
      <c r="DQ48" s="53">
        <v>32378.2495265</v>
      </c>
      <c r="DR48" s="53">
        <v>35559.432979500001</v>
      </c>
      <c r="DS48" s="53">
        <v>32602.27584808</v>
      </c>
      <c r="DT48" s="53">
        <v>32176.758185999999</v>
      </c>
      <c r="DU48" s="53">
        <v>32164.692298000002</v>
      </c>
      <c r="DV48" s="53">
        <v>30085.590177999999</v>
      </c>
      <c r="DW48" s="53">
        <v>29019.082917</v>
      </c>
      <c r="DX48" s="53">
        <v>24262.730152</v>
      </c>
      <c r="DY48" s="53">
        <v>17884.264305420002</v>
      </c>
      <c r="DZ48" s="53">
        <v>19204.634193739999</v>
      </c>
      <c r="EA48" s="53">
        <v>21052.938622459998</v>
      </c>
      <c r="EB48" s="53">
        <v>23087.375563019999</v>
      </c>
      <c r="EC48" s="53">
        <v>35883.94303753</v>
      </c>
      <c r="ED48" s="53">
        <v>48380.282824679998</v>
      </c>
      <c r="EE48" s="53">
        <v>51786.21803032</v>
      </c>
      <c r="EF48" s="53">
        <v>68005.154032890001</v>
      </c>
      <c r="EG48" s="53">
        <v>65609.576119499994</v>
      </c>
      <c r="EH48" s="53">
        <v>68070.571192500007</v>
      </c>
      <c r="EI48" s="53">
        <v>56382.284135499998</v>
      </c>
      <c r="EJ48" s="53">
        <v>48648.548263500001</v>
      </c>
      <c r="EK48" s="53">
        <v>43311.281254920003</v>
      </c>
      <c r="EL48" s="53">
        <v>48220.57337328</v>
      </c>
      <c r="EM48" s="53">
        <v>46311.288242399998</v>
      </c>
      <c r="EN48" s="53">
        <v>42307.923891899998</v>
      </c>
      <c r="EO48" s="53">
        <v>40822.829008300003</v>
      </c>
      <c r="EP48" s="53">
        <v>42892.1480557619</v>
      </c>
      <c r="EQ48" s="53"/>
      <c r="ER48" s="53"/>
      <c r="ES48" s="53"/>
      <c r="ET48" s="53"/>
      <c r="EU48" s="53"/>
      <c r="EV48" s="53"/>
      <c r="EW48" s="53"/>
      <c r="EX48" s="53"/>
      <c r="EY48" s="53"/>
      <c r="EZ48" s="53"/>
      <c r="FA48" s="53"/>
      <c r="FB48" s="53"/>
      <c r="FC48" s="53"/>
      <c r="FD48" s="53"/>
      <c r="FE48" s="53"/>
      <c r="FF48" s="53"/>
      <c r="FG48" s="53"/>
      <c r="FH48" s="53"/>
      <c r="FI48" s="53"/>
      <c r="FJ48" s="53"/>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c r="QJ48" s="59"/>
      <c r="QK48" s="59"/>
      <c r="QL48" s="59"/>
      <c r="QM48" s="59"/>
      <c r="QN48" s="59"/>
      <c r="QO48" s="59"/>
      <c r="QP48" s="59"/>
      <c r="QQ48" s="59"/>
      <c r="QR48" s="59"/>
      <c r="QS48" s="59"/>
      <c r="QT48" s="59"/>
      <c r="QU48" s="59"/>
      <c r="QV48" s="59"/>
      <c r="QW48" s="59"/>
      <c r="QX48" s="59"/>
      <c r="QY48" s="59"/>
    </row>
    <row r="49" spans="6:467" ht="28.15" customHeight="1">
      <c r="F49" s="35" t="s">
        <v>248</v>
      </c>
      <c r="G49" s="38">
        <v>6211.5591690000001</v>
      </c>
      <c r="H49" s="38">
        <v>6438.8678410000002</v>
      </c>
      <c r="I49" s="38">
        <v>6769.9031649999997</v>
      </c>
      <c r="J49" s="38">
        <v>7506.5311739999997</v>
      </c>
      <c r="K49" s="38">
        <v>7274.0243870000004</v>
      </c>
      <c r="L49" s="38">
        <v>7028.4292310000001</v>
      </c>
      <c r="M49" s="38">
        <v>7088.1355890000004</v>
      </c>
      <c r="N49" s="38">
        <v>7122.5629470000003</v>
      </c>
      <c r="O49" s="38">
        <v>7055.0487199999998</v>
      </c>
      <c r="P49" s="38">
        <v>7345.8435019999997</v>
      </c>
      <c r="Q49" s="38">
        <v>7683.4888419999997</v>
      </c>
      <c r="R49" s="38">
        <v>8017.0571583000001</v>
      </c>
      <c r="S49" s="38">
        <v>7406.5947280999999</v>
      </c>
      <c r="T49" s="38">
        <v>7430.4828016000001</v>
      </c>
      <c r="U49" s="38">
        <v>7935.3545608000004</v>
      </c>
      <c r="V49" s="38">
        <v>7835.8952073</v>
      </c>
      <c r="W49" s="38">
        <v>7314.0282114000001</v>
      </c>
      <c r="X49" s="38">
        <v>7378.3326620999997</v>
      </c>
      <c r="Y49" s="38">
        <v>7235.0967264999999</v>
      </c>
      <c r="Z49" s="38">
        <v>7527.159611</v>
      </c>
      <c r="AA49" s="38">
        <v>8001.7332644999997</v>
      </c>
      <c r="AB49" s="38">
        <v>8309.0379240000002</v>
      </c>
      <c r="AC49" s="38">
        <v>8800.6645960999995</v>
      </c>
      <c r="AD49" s="38">
        <v>8650.3898377000005</v>
      </c>
      <c r="AE49" s="38">
        <v>8645.1161966</v>
      </c>
      <c r="AF49" s="38">
        <v>8763.7256130999995</v>
      </c>
      <c r="AG49" s="38">
        <v>8395.4139464</v>
      </c>
      <c r="AH49" s="38">
        <v>8577.4480948</v>
      </c>
      <c r="AI49" s="38">
        <v>8650.7661004000001</v>
      </c>
      <c r="AJ49" s="38">
        <v>8997.6442953000005</v>
      </c>
      <c r="AK49" s="38">
        <v>9425.9379203000008</v>
      </c>
      <c r="AL49" s="38">
        <v>10278.4542048</v>
      </c>
      <c r="AM49" s="38">
        <v>9879.0237993999999</v>
      </c>
      <c r="AN49" s="38">
        <v>10824.201507100001</v>
      </c>
      <c r="AO49" s="38">
        <v>10946.8020696</v>
      </c>
      <c r="AP49" s="38">
        <v>10454.9599528</v>
      </c>
      <c r="AQ49" s="38">
        <v>8880.6822377999997</v>
      </c>
      <c r="AR49" s="38">
        <v>8799.5820027000009</v>
      </c>
      <c r="AS49" s="38">
        <v>9620.6380305000002</v>
      </c>
      <c r="AT49" s="38">
        <v>10533.883626500001</v>
      </c>
      <c r="AU49" s="38">
        <v>11444.6281934246</v>
      </c>
      <c r="AV49" s="38">
        <v>12950.0765593741</v>
      </c>
      <c r="AW49" s="38">
        <v>13465.186890007801</v>
      </c>
      <c r="AX49" s="38">
        <v>14849.9329302608</v>
      </c>
      <c r="AY49" s="38">
        <v>13613.2615196733</v>
      </c>
      <c r="AZ49" s="38">
        <v>14890.670852923</v>
      </c>
      <c r="BA49" s="38">
        <v>14901.037436688701</v>
      </c>
      <c r="BB49" s="38">
        <v>13902.1378686959</v>
      </c>
      <c r="BC49" s="38">
        <v>13473.740768689901</v>
      </c>
      <c r="BD49" s="38">
        <v>13582.325507097899</v>
      </c>
      <c r="BE49" s="38">
        <v>14056.037842809101</v>
      </c>
      <c r="BF49" s="38">
        <v>13961.462343683201</v>
      </c>
      <c r="BG49" s="38">
        <v>13695.8937562844</v>
      </c>
      <c r="BH49" s="38">
        <v>12892.066365545799</v>
      </c>
      <c r="BI49" s="38">
        <v>12726.374736408199</v>
      </c>
      <c r="BJ49" s="38">
        <v>12800.599448798401</v>
      </c>
      <c r="BK49" s="38">
        <v>12147.0968865264</v>
      </c>
      <c r="BL49" s="38">
        <v>14354.626433573399</v>
      </c>
      <c r="BM49" s="38">
        <v>15492.9221596149</v>
      </c>
      <c r="BN49" s="38">
        <v>16068.799502797699</v>
      </c>
      <c r="BO49" s="38">
        <v>15699.2628982972</v>
      </c>
      <c r="BP49" s="38">
        <v>19810.736470550299</v>
      </c>
      <c r="BQ49" s="38">
        <v>20495.786422472102</v>
      </c>
      <c r="BR49" s="38">
        <v>22603.210016611702</v>
      </c>
      <c r="BS49" s="38">
        <v>22084.747850504398</v>
      </c>
      <c r="BT49" s="38">
        <v>25235.713158345199</v>
      </c>
      <c r="BU49" s="38">
        <v>26359.816792390899</v>
      </c>
      <c r="BV49" s="38">
        <v>26940.9694606591</v>
      </c>
      <c r="BW49" s="38">
        <v>25917.282089971301</v>
      </c>
      <c r="BX49" s="38">
        <v>27221.4537428816</v>
      </c>
      <c r="BY49" s="38">
        <v>27087.1288993542</v>
      </c>
      <c r="BZ49" s="38">
        <v>27736.122435169302</v>
      </c>
      <c r="CA49" s="38">
        <v>27582.585056907399</v>
      </c>
      <c r="CB49" s="38">
        <v>35064.112585195297</v>
      </c>
      <c r="CC49" s="38">
        <v>44381.595418193698</v>
      </c>
      <c r="CD49" s="38">
        <v>48290.016043235097</v>
      </c>
      <c r="CE49" s="38">
        <v>39356.701298158703</v>
      </c>
      <c r="CF49" s="38">
        <v>31469.2581797081</v>
      </c>
      <c r="CG49" s="38">
        <v>31130.909470939001</v>
      </c>
      <c r="CH49" s="38">
        <v>31825.285327388901</v>
      </c>
      <c r="CI49" s="38">
        <v>32200.7800515698</v>
      </c>
      <c r="CJ49" s="38">
        <v>45562.139503775601</v>
      </c>
      <c r="CK49" s="38">
        <v>46189.702194784797</v>
      </c>
      <c r="CL49" s="38">
        <v>45626.177267163803</v>
      </c>
      <c r="CM49" s="38">
        <v>41590.794265368197</v>
      </c>
      <c r="CN49" s="38">
        <v>48535.058195154801</v>
      </c>
      <c r="CO49" s="38">
        <v>52922.163487514699</v>
      </c>
      <c r="CP49" s="38">
        <v>51862.1815551072</v>
      </c>
      <c r="CQ49" s="38">
        <v>42392.598122505697</v>
      </c>
      <c r="CR49" s="38">
        <v>48135.567168319903</v>
      </c>
      <c r="CS49" s="38">
        <v>44414.059818360103</v>
      </c>
      <c r="CT49" s="38">
        <v>44136.931787501402</v>
      </c>
      <c r="CU49" s="38">
        <v>42191.635284578697</v>
      </c>
      <c r="CV49" s="38">
        <v>47067.326417496799</v>
      </c>
      <c r="CW49" s="38">
        <v>49729.041671441002</v>
      </c>
      <c r="CX49" s="38">
        <v>51395.167023615802</v>
      </c>
      <c r="CY49" s="38">
        <v>50375.658074489998</v>
      </c>
      <c r="CZ49" s="38">
        <v>47290.2687088901</v>
      </c>
      <c r="DA49" s="38">
        <v>46369.543451373604</v>
      </c>
      <c r="DB49" s="38">
        <v>46992.058025313701</v>
      </c>
      <c r="DC49" s="38">
        <v>43032.338446676898</v>
      </c>
      <c r="DD49" s="38">
        <v>39459.414391701299</v>
      </c>
      <c r="DE49" s="38">
        <v>43675.918802427899</v>
      </c>
      <c r="DF49" s="38">
        <v>40408.8355734836</v>
      </c>
      <c r="DG49" s="38">
        <v>36938.452349699597</v>
      </c>
      <c r="DH49" s="38">
        <v>40533.897378006899</v>
      </c>
      <c r="DI49" s="38">
        <v>43724.208970805303</v>
      </c>
      <c r="DJ49" s="38">
        <v>55373.180379406302</v>
      </c>
      <c r="DK49" s="38">
        <v>53876.892062183098</v>
      </c>
      <c r="DL49" s="38">
        <v>52316.698480567102</v>
      </c>
      <c r="DM49" s="38">
        <v>53105.720091586198</v>
      </c>
      <c r="DN49" s="53">
        <v>55114.949142478901</v>
      </c>
      <c r="DO49" s="53">
        <v>58640.793989897204</v>
      </c>
      <c r="DP49" s="53">
        <v>61668.648456508701</v>
      </c>
      <c r="DQ49" s="53">
        <v>65765.270857239302</v>
      </c>
      <c r="DR49" s="53">
        <v>69937.928917415396</v>
      </c>
      <c r="DS49" s="53">
        <v>68131.028180227193</v>
      </c>
      <c r="DT49" s="53">
        <v>76237.138027518595</v>
      </c>
      <c r="DU49" s="53">
        <v>78637.3802855455</v>
      </c>
      <c r="DV49" s="53">
        <v>72318.846359091898</v>
      </c>
      <c r="DW49" s="53">
        <v>68633.467307476298</v>
      </c>
      <c r="DX49" s="53">
        <v>69854.954867497203</v>
      </c>
      <c r="DY49" s="53">
        <v>65806.383343564201</v>
      </c>
      <c r="DZ49" s="53">
        <v>73891.457083567293</v>
      </c>
      <c r="EA49" s="53">
        <v>78086.884887955894</v>
      </c>
      <c r="EB49" s="53">
        <v>90682.818768231693</v>
      </c>
      <c r="EC49" s="53">
        <v>96182.495282762204</v>
      </c>
      <c r="ED49" s="53">
        <v>94940.023274316598</v>
      </c>
      <c r="EE49" s="53">
        <v>103135.30452967</v>
      </c>
      <c r="EF49" s="53">
        <v>127393.228939616</v>
      </c>
      <c r="EG49" s="53">
        <v>118475.565499758</v>
      </c>
      <c r="EH49" s="53">
        <v>123942.07267048801</v>
      </c>
      <c r="EI49" s="53">
        <v>114937.48944265601</v>
      </c>
      <c r="EJ49" s="53">
        <v>108845.289731953</v>
      </c>
      <c r="EK49" s="53">
        <v>101736.909564913</v>
      </c>
      <c r="EL49" s="53">
        <v>110985.409518802</v>
      </c>
      <c r="EM49" s="53">
        <v>102646.561140377</v>
      </c>
      <c r="EN49" s="53">
        <v>99622.204245248606</v>
      </c>
      <c r="EO49" s="53">
        <v>93041.230024760996</v>
      </c>
      <c r="EP49" s="53">
        <v>99386.845914889404</v>
      </c>
      <c r="EQ49" s="53"/>
      <c r="ER49" s="53"/>
      <c r="ES49" s="53"/>
      <c r="ET49" s="53"/>
      <c r="EU49" s="53"/>
      <c r="EV49" s="53"/>
      <c r="EW49" s="53"/>
      <c r="EX49" s="53"/>
      <c r="EY49" s="53"/>
      <c r="EZ49" s="53"/>
      <c r="FA49" s="53"/>
      <c r="FB49" s="53"/>
      <c r="FC49" s="53"/>
      <c r="FD49" s="53"/>
      <c r="FE49" s="53"/>
      <c r="FF49" s="53"/>
      <c r="FG49" s="53"/>
      <c r="FH49" s="53"/>
      <c r="FI49" s="53"/>
      <c r="FJ49" s="53"/>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c r="OU49" s="59"/>
      <c r="OV49" s="59"/>
      <c r="OW49" s="59"/>
      <c r="OX49" s="59"/>
      <c r="OY49" s="59"/>
      <c r="OZ49" s="59"/>
      <c r="PA49" s="59"/>
      <c r="PB49" s="59"/>
      <c r="PC49" s="59"/>
      <c r="PD49" s="59"/>
      <c r="PE49" s="59"/>
      <c r="PF49" s="59"/>
      <c r="PG49" s="59"/>
      <c r="PH49" s="59"/>
      <c r="PI49" s="59"/>
      <c r="PJ49" s="59"/>
      <c r="PK49" s="59"/>
      <c r="PL49" s="59"/>
      <c r="PM49" s="59"/>
      <c r="PN49" s="59"/>
      <c r="PO49" s="59"/>
      <c r="PP49" s="59"/>
      <c r="PQ49" s="59"/>
      <c r="PR49" s="59"/>
      <c r="PS49" s="59"/>
      <c r="PT49" s="59"/>
      <c r="PU49" s="59"/>
      <c r="PV49" s="59"/>
      <c r="PW49" s="59"/>
      <c r="PX49" s="59"/>
      <c r="PY49" s="59"/>
      <c r="PZ49" s="59"/>
      <c r="QA49" s="59"/>
      <c r="QB49" s="59"/>
      <c r="QC49" s="59"/>
      <c r="QD49" s="59"/>
      <c r="QE49" s="59"/>
      <c r="QF49" s="59"/>
      <c r="QG49" s="59"/>
      <c r="QH49" s="59"/>
      <c r="QI49" s="59"/>
      <c r="QJ49" s="59"/>
      <c r="QK49" s="59"/>
      <c r="QL49" s="59"/>
      <c r="QM49" s="59"/>
      <c r="QN49" s="59"/>
      <c r="QO49" s="59"/>
      <c r="QP49" s="59"/>
      <c r="QQ49" s="59"/>
      <c r="QR49" s="59"/>
      <c r="QS49" s="59"/>
      <c r="QT49" s="59"/>
      <c r="QU49" s="59"/>
      <c r="QV49" s="59"/>
      <c r="QW49" s="59"/>
      <c r="QX49" s="59"/>
      <c r="QY49" s="59"/>
    </row>
    <row r="50" spans="6:467" ht="28.15" customHeight="1">
      <c r="F50" s="35" t="s">
        <v>521</v>
      </c>
      <c r="G50" s="38">
        <v>12181</v>
      </c>
      <c r="H50" s="38">
        <v>12530</v>
      </c>
      <c r="I50" s="38">
        <v>12638</v>
      </c>
      <c r="J50" s="38">
        <v>13515</v>
      </c>
      <c r="K50" s="38">
        <v>12867</v>
      </c>
      <c r="L50" s="38">
        <v>13665</v>
      </c>
      <c r="M50" s="38">
        <v>13825</v>
      </c>
      <c r="N50" s="38">
        <v>14129</v>
      </c>
      <c r="O50" s="38">
        <v>13266</v>
      </c>
      <c r="P50" s="38">
        <v>14317</v>
      </c>
      <c r="Q50" s="38">
        <v>14854</v>
      </c>
      <c r="R50" s="38">
        <v>16053</v>
      </c>
      <c r="S50" s="38">
        <v>14539</v>
      </c>
      <c r="T50" s="38">
        <v>15341</v>
      </c>
      <c r="U50" s="38">
        <v>16147</v>
      </c>
      <c r="V50" s="38">
        <v>16818</v>
      </c>
      <c r="W50" s="38">
        <v>15260</v>
      </c>
      <c r="X50" s="38">
        <v>16289</v>
      </c>
      <c r="Y50" s="38">
        <v>16108</v>
      </c>
      <c r="Z50" s="38">
        <v>17129</v>
      </c>
      <c r="AA50" s="38">
        <v>16306</v>
      </c>
      <c r="AB50" s="38">
        <v>17648</v>
      </c>
      <c r="AC50" s="38">
        <v>18737</v>
      </c>
      <c r="AD50" s="38">
        <v>19212</v>
      </c>
      <c r="AE50" s="38">
        <v>18845</v>
      </c>
      <c r="AF50" s="38">
        <v>19515</v>
      </c>
      <c r="AG50" s="38">
        <v>19054</v>
      </c>
      <c r="AH50" s="38">
        <v>19860</v>
      </c>
      <c r="AI50" s="38">
        <v>19138</v>
      </c>
      <c r="AJ50" s="38">
        <v>23005</v>
      </c>
      <c r="AK50" s="38">
        <v>22206</v>
      </c>
      <c r="AL50" s="38">
        <v>23187</v>
      </c>
      <c r="AM50" s="38">
        <v>20412</v>
      </c>
      <c r="AN50" s="38">
        <v>22778</v>
      </c>
      <c r="AO50" s="38">
        <v>22850</v>
      </c>
      <c r="AP50" s="38">
        <v>22877</v>
      </c>
      <c r="AQ50" s="38">
        <v>19854</v>
      </c>
      <c r="AR50" s="38">
        <v>20055</v>
      </c>
      <c r="AS50" s="38">
        <v>22001</v>
      </c>
      <c r="AT50" s="38">
        <v>24913</v>
      </c>
      <c r="AU50" s="38">
        <v>23958</v>
      </c>
      <c r="AV50" s="38">
        <v>26813</v>
      </c>
      <c r="AW50" s="38">
        <v>28601</v>
      </c>
      <c r="AX50" s="38">
        <v>31325</v>
      </c>
      <c r="AY50" s="38">
        <v>28595</v>
      </c>
      <c r="AZ50" s="38">
        <v>31680</v>
      </c>
      <c r="BA50" s="38">
        <v>31730</v>
      </c>
      <c r="BB50" s="38">
        <v>31139</v>
      </c>
      <c r="BC50" s="38">
        <v>28646</v>
      </c>
      <c r="BD50" s="38">
        <v>29552</v>
      </c>
      <c r="BE50" s="38">
        <v>30434</v>
      </c>
      <c r="BF50" s="38">
        <v>30988</v>
      </c>
      <c r="BG50" s="38">
        <v>27929</v>
      </c>
      <c r="BH50" s="38">
        <v>26544</v>
      </c>
      <c r="BI50" s="38">
        <v>26734</v>
      </c>
      <c r="BJ50" s="38">
        <v>27092</v>
      </c>
      <c r="BK50" s="38">
        <v>25478</v>
      </c>
      <c r="BL50" s="38">
        <v>30114</v>
      </c>
      <c r="BM50" s="38">
        <v>31194</v>
      </c>
      <c r="BN50" s="38">
        <v>31732</v>
      </c>
      <c r="BO50" s="38">
        <v>29379</v>
      </c>
      <c r="BP50" s="38">
        <v>35506</v>
      </c>
      <c r="BQ50" s="38">
        <v>36288</v>
      </c>
      <c r="BR50" s="38">
        <v>39013</v>
      </c>
      <c r="BS50" s="38">
        <v>36678</v>
      </c>
      <c r="BT50" s="38">
        <v>42065</v>
      </c>
      <c r="BU50" s="38">
        <v>43032</v>
      </c>
      <c r="BV50" s="38">
        <v>43567</v>
      </c>
      <c r="BW50" s="38">
        <v>40086</v>
      </c>
      <c r="BX50" s="38">
        <v>42936</v>
      </c>
      <c r="BY50" s="38">
        <v>43013</v>
      </c>
      <c r="BZ50" s="38">
        <v>43716</v>
      </c>
      <c r="CA50" s="38">
        <v>42926</v>
      </c>
      <c r="CB50" s="38">
        <v>53270</v>
      </c>
      <c r="CC50" s="38">
        <v>61331</v>
      </c>
      <c r="CD50" s="38">
        <v>66845</v>
      </c>
      <c r="CE50" s="38">
        <v>55838</v>
      </c>
      <c r="CF50" s="38">
        <v>47608</v>
      </c>
      <c r="CG50" s="38">
        <v>46735</v>
      </c>
      <c r="CH50" s="38">
        <v>47046</v>
      </c>
      <c r="CI50" s="38">
        <v>46504</v>
      </c>
      <c r="CJ50" s="38">
        <v>61524</v>
      </c>
      <c r="CK50" s="38">
        <v>62598</v>
      </c>
      <c r="CL50" s="38">
        <v>61778</v>
      </c>
      <c r="CM50" s="38">
        <v>56809</v>
      </c>
      <c r="CN50" s="38">
        <v>65836</v>
      </c>
      <c r="CO50" s="38">
        <v>70586</v>
      </c>
      <c r="CP50" s="38">
        <v>69991</v>
      </c>
      <c r="CQ50" s="38">
        <v>58704</v>
      </c>
      <c r="CR50" s="38">
        <v>66466</v>
      </c>
      <c r="CS50" s="38">
        <v>62398</v>
      </c>
      <c r="CT50" s="38">
        <v>62110</v>
      </c>
      <c r="CU50" s="38">
        <v>58638</v>
      </c>
      <c r="CV50" s="38">
        <v>65734</v>
      </c>
      <c r="CW50" s="38">
        <v>68763</v>
      </c>
      <c r="CX50" s="38">
        <v>70321</v>
      </c>
      <c r="CY50" s="38">
        <v>68504</v>
      </c>
      <c r="CZ50" s="38">
        <v>66232</v>
      </c>
      <c r="DA50" s="38">
        <v>65443</v>
      </c>
      <c r="DB50" s="38">
        <v>66537</v>
      </c>
      <c r="DC50" s="38">
        <v>62517</v>
      </c>
      <c r="DD50" s="38">
        <v>60967</v>
      </c>
      <c r="DE50" s="38">
        <v>64878</v>
      </c>
      <c r="DF50" s="38">
        <v>61884</v>
      </c>
      <c r="DG50" s="38">
        <v>56371</v>
      </c>
      <c r="DH50" s="38">
        <v>60896</v>
      </c>
      <c r="DI50" s="38">
        <v>64389</v>
      </c>
      <c r="DJ50" s="38">
        <v>77368</v>
      </c>
      <c r="DK50" s="38">
        <v>74642</v>
      </c>
      <c r="DL50" s="38">
        <v>75007</v>
      </c>
      <c r="DM50" s="38">
        <v>75707</v>
      </c>
      <c r="DN50" s="53">
        <v>76607</v>
      </c>
      <c r="DO50" s="53">
        <v>78405</v>
      </c>
      <c r="DP50" s="53">
        <v>84623</v>
      </c>
      <c r="DQ50" s="53">
        <v>89069</v>
      </c>
      <c r="DR50" s="53">
        <v>93516</v>
      </c>
      <c r="DS50" s="53">
        <v>90435</v>
      </c>
      <c r="DT50" s="53">
        <v>100489</v>
      </c>
      <c r="DU50" s="53">
        <v>102328</v>
      </c>
      <c r="DV50" s="53">
        <v>97442</v>
      </c>
      <c r="DW50" s="53">
        <v>91621</v>
      </c>
      <c r="DX50" s="53">
        <v>91806</v>
      </c>
      <c r="DY50" s="53">
        <v>85312</v>
      </c>
      <c r="DZ50" s="53">
        <v>95873</v>
      </c>
      <c r="EA50" s="53">
        <v>99831</v>
      </c>
      <c r="EB50" s="53">
        <v>115411</v>
      </c>
      <c r="EC50" s="53">
        <v>121348</v>
      </c>
      <c r="ED50" s="53">
        <v>122177</v>
      </c>
      <c r="EE50" s="53">
        <v>131285</v>
      </c>
      <c r="EF50" s="53">
        <v>157520</v>
      </c>
      <c r="EG50" s="53">
        <v>150604</v>
      </c>
      <c r="EH50" s="53">
        <v>155783</v>
      </c>
      <c r="EI50" s="53">
        <v>144568</v>
      </c>
      <c r="EJ50" s="53">
        <v>139936</v>
      </c>
      <c r="EK50" s="53">
        <v>133830</v>
      </c>
      <c r="EL50" s="53">
        <v>141072</v>
      </c>
      <c r="EM50" s="53">
        <v>130949</v>
      </c>
      <c r="EN50" s="53">
        <v>129579</v>
      </c>
      <c r="EO50" s="53">
        <v>124369</v>
      </c>
      <c r="EP50" s="53">
        <v>133088</v>
      </c>
      <c r="EQ50" s="53"/>
      <c r="ER50" s="53"/>
      <c r="ES50" s="53"/>
      <c r="ET50" s="53"/>
      <c r="EU50" s="53"/>
      <c r="EV50" s="53"/>
      <c r="EW50" s="53"/>
      <c r="EX50" s="53"/>
      <c r="EY50" s="53"/>
      <c r="EZ50" s="53"/>
      <c r="FA50" s="53"/>
      <c r="FB50" s="53"/>
      <c r="FC50" s="53"/>
      <c r="FD50" s="53"/>
      <c r="FE50" s="53"/>
      <c r="FF50" s="53"/>
      <c r="FG50" s="53"/>
      <c r="FH50" s="53"/>
      <c r="FI50" s="53"/>
      <c r="FJ50" s="53"/>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c r="OU50" s="59"/>
      <c r="OV50" s="59"/>
      <c r="OW50" s="59"/>
      <c r="OX50" s="59"/>
      <c r="OY50" s="59"/>
      <c r="OZ50" s="59"/>
      <c r="PA50" s="59"/>
      <c r="PB50" s="59"/>
      <c r="PC50" s="59"/>
      <c r="PD50" s="59"/>
      <c r="PE50" s="59"/>
      <c r="PF50" s="59"/>
      <c r="PG50" s="59"/>
      <c r="PH50" s="59"/>
      <c r="PI50" s="59"/>
      <c r="PJ50" s="59"/>
      <c r="PK50" s="59"/>
      <c r="PL50" s="59"/>
      <c r="PM50" s="59"/>
      <c r="PN50" s="59"/>
      <c r="PO50" s="59"/>
      <c r="PP50" s="59"/>
      <c r="PQ50" s="59"/>
      <c r="PR50" s="59"/>
      <c r="PS50" s="59"/>
      <c r="PT50" s="59"/>
      <c r="PU50" s="59"/>
      <c r="PV50" s="59"/>
      <c r="PW50" s="59"/>
      <c r="PX50" s="59"/>
      <c r="PY50" s="59"/>
      <c r="PZ50" s="59"/>
      <c r="QA50" s="59"/>
      <c r="QB50" s="59"/>
      <c r="QC50" s="59"/>
      <c r="QD50" s="59"/>
      <c r="QE50" s="59"/>
      <c r="QF50" s="59"/>
      <c r="QG50" s="59"/>
      <c r="QH50" s="59"/>
      <c r="QI50" s="59"/>
      <c r="QJ50" s="59"/>
      <c r="QK50" s="59"/>
      <c r="QL50" s="59"/>
      <c r="QM50" s="59"/>
      <c r="QN50" s="59"/>
      <c r="QO50" s="59"/>
      <c r="QP50" s="59"/>
      <c r="QQ50" s="59"/>
      <c r="QR50" s="59"/>
      <c r="QS50" s="59"/>
      <c r="QT50" s="59"/>
      <c r="QU50" s="59"/>
      <c r="QV50" s="59"/>
      <c r="QW50" s="59"/>
      <c r="QX50" s="59"/>
      <c r="QY50" s="59"/>
    </row>
    <row r="51" spans="6:467" ht="28.15" customHeight="1">
      <c r="F51" s="35" t="s">
        <v>522</v>
      </c>
      <c r="G51" s="38">
        <v>15388</v>
      </c>
      <c r="H51" s="38">
        <v>15721</v>
      </c>
      <c r="I51" s="38">
        <v>15914</v>
      </c>
      <c r="J51" s="38">
        <v>17128</v>
      </c>
      <c r="K51" s="38">
        <v>16494</v>
      </c>
      <c r="L51" s="38">
        <v>17035</v>
      </c>
      <c r="M51" s="38">
        <v>17214</v>
      </c>
      <c r="N51" s="38">
        <v>18102</v>
      </c>
      <c r="O51" s="38">
        <v>17239</v>
      </c>
      <c r="P51" s="38">
        <v>17956</v>
      </c>
      <c r="Q51" s="38">
        <v>18748</v>
      </c>
      <c r="R51" s="38">
        <v>20434</v>
      </c>
      <c r="S51" s="38">
        <v>19134</v>
      </c>
      <c r="T51" s="38">
        <v>19600</v>
      </c>
      <c r="U51" s="38">
        <v>20655</v>
      </c>
      <c r="V51" s="38">
        <v>21965</v>
      </c>
      <c r="W51" s="38">
        <v>20286</v>
      </c>
      <c r="X51" s="38">
        <v>20955</v>
      </c>
      <c r="Y51" s="38">
        <v>20912</v>
      </c>
      <c r="Z51" s="38">
        <v>22604</v>
      </c>
      <c r="AA51" s="38">
        <v>22002</v>
      </c>
      <c r="AB51" s="38">
        <v>23093</v>
      </c>
      <c r="AC51" s="38">
        <v>24349</v>
      </c>
      <c r="AD51" s="38">
        <v>25214</v>
      </c>
      <c r="AE51" s="38">
        <v>25062</v>
      </c>
      <c r="AF51" s="38">
        <v>25298</v>
      </c>
      <c r="AG51" s="38">
        <v>25102</v>
      </c>
      <c r="AH51" s="38">
        <v>26499</v>
      </c>
      <c r="AI51" s="38">
        <v>25643</v>
      </c>
      <c r="AJ51" s="38">
        <v>29232</v>
      </c>
      <c r="AK51" s="38">
        <v>28821</v>
      </c>
      <c r="AL51" s="38">
        <v>29988</v>
      </c>
      <c r="AM51" s="38">
        <v>27100</v>
      </c>
      <c r="AN51" s="38">
        <v>29332</v>
      </c>
      <c r="AO51" s="38">
        <v>29709</v>
      </c>
      <c r="AP51" s="38">
        <v>30057</v>
      </c>
      <c r="AQ51" s="38">
        <v>26891</v>
      </c>
      <c r="AR51" s="38">
        <v>27101</v>
      </c>
      <c r="AS51" s="38">
        <v>29281</v>
      </c>
      <c r="AT51" s="38">
        <v>32604</v>
      </c>
      <c r="AU51" s="38">
        <v>31885</v>
      </c>
      <c r="AV51" s="38">
        <v>34724</v>
      </c>
      <c r="AW51" s="38">
        <v>38528</v>
      </c>
      <c r="AX51" s="38">
        <v>40257</v>
      </c>
      <c r="AY51" s="38">
        <v>37533</v>
      </c>
      <c r="AZ51" s="38">
        <v>40388</v>
      </c>
      <c r="BA51" s="38">
        <v>40672</v>
      </c>
      <c r="BB51" s="38">
        <v>39912</v>
      </c>
      <c r="BC51" s="38">
        <v>37753</v>
      </c>
      <c r="BD51" s="38">
        <v>38449</v>
      </c>
      <c r="BE51" s="38">
        <v>39521</v>
      </c>
      <c r="BF51" s="38">
        <v>40841</v>
      </c>
      <c r="BG51" s="38">
        <v>37489</v>
      </c>
      <c r="BH51" s="38">
        <v>35199</v>
      </c>
      <c r="BI51" s="38">
        <v>36085</v>
      </c>
      <c r="BJ51" s="38">
        <v>37293</v>
      </c>
      <c r="BK51" s="38">
        <v>35237</v>
      </c>
      <c r="BL51" s="38">
        <v>39684</v>
      </c>
      <c r="BM51" s="38">
        <v>41067</v>
      </c>
      <c r="BN51" s="38">
        <v>42093</v>
      </c>
      <c r="BO51" s="38">
        <v>40501</v>
      </c>
      <c r="BP51" s="38">
        <v>44995</v>
      </c>
      <c r="BQ51" s="38">
        <v>46654</v>
      </c>
      <c r="BR51" s="38">
        <v>50440</v>
      </c>
      <c r="BS51" s="38">
        <v>48557</v>
      </c>
      <c r="BT51" s="38">
        <v>52802</v>
      </c>
      <c r="BU51" s="38">
        <v>54609</v>
      </c>
      <c r="BV51" s="38">
        <v>56499</v>
      </c>
      <c r="BW51" s="38">
        <v>53622</v>
      </c>
      <c r="BX51" s="38">
        <v>55073</v>
      </c>
      <c r="BY51" s="38">
        <v>55747</v>
      </c>
      <c r="BZ51" s="38">
        <v>57735</v>
      </c>
      <c r="CA51" s="38">
        <v>57783</v>
      </c>
      <c r="CB51" s="38">
        <v>66417</v>
      </c>
      <c r="CC51" s="38">
        <v>75385</v>
      </c>
      <c r="CD51" s="38">
        <v>82633</v>
      </c>
      <c r="CE51" s="38">
        <v>71556</v>
      </c>
      <c r="CF51" s="38">
        <v>60688</v>
      </c>
      <c r="CG51" s="38">
        <v>60180</v>
      </c>
      <c r="CH51" s="38">
        <v>61857</v>
      </c>
      <c r="CI51" s="38">
        <v>61548</v>
      </c>
      <c r="CJ51" s="38">
        <v>74601</v>
      </c>
      <c r="CK51" s="38">
        <v>76463</v>
      </c>
      <c r="CL51" s="38">
        <v>76776</v>
      </c>
      <c r="CM51" s="38">
        <v>71666</v>
      </c>
      <c r="CN51" s="38">
        <v>79164</v>
      </c>
      <c r="CO51" s="38">
        <v>84289</v>
      </c>
      <c r="CP51" s="38">
        <v>84834</v>
      </c>
      <c r="CQ51" s="38">
        <v>73697</v>
      </c>
      <c r="CR51" s="38">
        <v>79708</v>
      </c>
      <c r="CS51" s="38">
        <v>76050</v>
      </c>
      <c r="CT51" s="38">
        <v>77244</v>
      </c>
      <c r="CU51" s="38">
        <v>74317</v>
      </c>
      <c r="CV51" s="38">
        <v>79469</v>
      </c>
      <c r="CW51" s="38">
        <v>83583</v>
      </c>
      <c r="CX51" s="38">
        <v>86781</v>
      </c>
      <c r="CY51" s="38">
        <v>85548</v>
      </c>
      <c r="CZ51" s="38">
        <v>81334</v>
      </c>
      <c r="DA51" s="38">
        <v>81648</v>
      </c>
      <c r="DB51" s="38">
        <v>84736</v>
      </c>
      <c r="DC51" s="38">
        <v>81978</v>
      </c>
      <c r="DD51" s="38">
        <v>77404</v>
      </c>
      <c r="DE51" s="38">
        <v>82688</v>
      </c>
      <c r="DF51" s="38">
        <v>81630</v>
      </c>
      <c r="DG51" s="38">
        <v>76959</v>
      </c>
      <c r="DH51" s="38">
        <v>78168</v>
      </c>
      <c r="DI51" s="38">
        <v>83561</v>
      </c>
      <c r="DJ51" s="38">
        <v>98116</v>
      </c>
      <c r="DK51" s="38">
        <v>96950</v>
      </c>
      <c r="DL51" s="38">
        <v>94793</v>
      </c>
      <c r="DM51" s="38">
        <v>96395</v>
      </c>
      <c r="DN51" s="53">
        <v>98505</v>
      </c>
      <c r="DO51" s="53">
        <v>102590</v>
      </c>
      <c r="DP51" s="53">
        <v>105557</v>
      </c>
      <c r="DQ51" s="53">
        <v>111884</v>
      </c>
      <c r="DR51" s="53">
        <v>118079</v>
      </c>
      <c r="DS51" s="53">
        <v>116772</v>
      </c>
      <c r="DT51" s="53">
        <v>123402</v>
      </c>
      <c r="DU51" s="53">
        <v>127536</v>
      </c>
      <c r="DV51" s="53">
        <v>124354</v>
      </c>
      <c r="DW51" s="53">
        <v>115789</v>
      </c>
      <c r="DX51" s="53">
        <v>107558</v>
      </c>
      <c r="DY51" s="53">
        <v>100650</v>
      </c>
      <c r="DZ51" s="53">
        <v>112439</v>
      </c>
      <c r="EA51" s="53">
        <v>116171</v>
      </c>
      <c r="EB51" s="53">
        <v>130478</v>
      </c>
      <c r="EC51" s="53">
        <v>136005</v>
      </c>
      <c r="ED51" s="53">
        <v>137150</v>
      </c>
      <c r="EE51" s="53">
        <v>147378</v>
      </c>
      <c r="EF51" s="53">
        <v>174437</v>
      </c>
      <c r="EG51" s="53">
        <v>170760</v>
      </c>
      <c r="EH51" s="53">
        <v>179560</v>
      </c>
      <c r="EI51" s="53">
        <v>171654</v>
      </c>
      <c r="EJ51" s="53">
        <v>166100</v>
      </c>
      <c r="EK51" s="53">
        <v>164622</v>
      </c>
      <c r="EL51" s="53">
        <v>172384</v>
      </c>
      <c r="EM51" s="53">
        <v>163520</v>
      </c>
      <c r="EN51" s="53">
        <v>159124</v>
      </c>
      <c r="EO51" s="53">
        <v>155231</v>
      </c>
      <c r="EP51" s="53">
        <v>166490</v>
      </c>
      <c r="EQ51" s="53"/>
      <c r="ER51" s="53"/>
      <c r="ES51" s="53"/>
      <c r="ET51" s="53"/>
      <c r="EU51" s="53"/>
      <c r="EV51" s="53"/>
      <c r="EW51" s="53"/>
      <c r="EX51" s="53"/>
      <c r="EY51" s="53"/>
      <c r="EZ51" s="53"/>
      <c r="FA51" s="53"/>
      <c r="FB51" s="53"/>
      <c r="FC51" s="53"/>
      <c r="FD51" s="53"/>
      <c r="FE51" s="53"/>
      <c r="FF51" s="53"/>
      <c r="FG51" s="53"/>
      <c r="FH51" s="53"/>
      <c r="FI51" s="53"/>
      <c r="FJ51" s="53"/>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c r="OA51" s="59"/>
      <c r="OB51" s="59"/>
      <c r="OC51" s="59"/>
      <c r="OD51" s="59"/>
      <c r="OE51" s="59"/>
      <c r="OF51" s="59"/>
      <c r="OG51" s="59"/>
      <c r="OH51" s="59"/>
      <c r="OI51" s="59"/>
      <c r="OJ51" s="59"/>
      <c r="OK51" s="59"/>
      <c r="OL51" s="59"/>
      <c r="OM51" s="59"/>
      <c r="ON51" s="59"/>
      <c r="OO51" s="59"/>
      <c r="OP51" s="59"/>
      <c r="OQ51" s="59"/>
      <c r="OR51" s="59"/>
      <c r="OS51" s="59"/>
      <c r="OT51" s="59"/>
      <c r="OU51" s="59"/>
      <c r="OV51" s="59"/>
      <c r="OW51" s="59"/>
      <c r="OX51" s="59"/>
      <c r="OY51" s="59"/>
      <c r="OZ51" s="59"/>
      <c r="PA51" s="59"/>
      <c r="PB51" s="59"/>
      <c r="PC51" s="59"/>
      <c r="PD51" s="59"/>
      <c r="PE51" s="59"/>
      <c r="PF51" s="59"/>
      <c r="PG51" s="59"/>
      <c r="PH51" s="59"/>
      <c r="PI51" s="59"/>
      <c r="PJ51" s="59"/>
      <c r="PK51" s="59"/>
      <c r="PL51" s="59"/>
      <c r="PM51" s="59"/>
      <c r="PN51" s="59"/>
      <c r="PO51" s="59"/>
      <c r="PP51" s="59"/>
      <c r="PQ51" s="59"/>
      <c r="PR51" s="59"/>
      <c r="PS51" s="59"/>
      <c r="PT51" s="59"/>
      <c r="PU51" s="59"/>
      <c r="PV51" s="59"/>
      <c r="PW51" s="59"/>
      <c r="PX51" s="59"/>
      <c r="PY51" s="59"/>
      <c r="PZ51" s="59"/>
      <c r="QA51" s="59"/>
      <c r="QB51" s="59"/>
      <c r="QC51" s="59"/>
      <c r="QD51" s="59"/>
      <c r="QE51" s="59"/>
      <c r="QF51" s="59"/>
      <c r="QG51" s="59"/>
      <c r="QH51" s="59"/>
      <c r="QI51" s="59"/>
      <c r="QJ51" s="59"/>
      <c r="QK51" s="59"/>
      <c r="QL51" s="59"/>
      <c r="QM51" s="59"/>
      <c r="QN51" s="59"/>
      <c r="QO51" s="59"/>
      <c r="QP51" s="59"/>
      <c r="QQ51" s="59"/>
      <c r="QR51" s="59"/>
      <c r="QS51" s="59"/>
      <c r="QT51" s="59"/>
      <c r="QU51" s="59"/>
      <c r="QV51" s="59"/>
      <c r="QW51" s="59"/>
      <c r="QX51" s="59"/>
      <c r="QY51" s="59"/>
    </row>
    <row r="52" spans="6:467" ht="10.15" customHeight="1">
      <c r="F52" s="39"/>
      <c r="G52" s="39"/>
      <c r="H52" s="40"/>
      <c r="I52" s="40"/>
      <c r="J52" s="40"/>
      <c r="K52" s="40"/>
      <c r="L52" s="40"/>
      <c r="M52" s="40"/>
      <c r="N52" s="40"/>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row>
    <row r="53" spans="6:467" ht="10.15" customHeight="1"/>
    <row r="54" spans="6:467" ht="18" customHeight="1">
      <c r="F54" s="25" t="s">
        <v>523</v>
      </c>
      <c r="DE54" s="53"/>
    </row>
    <row r="55" spans="6:467" ht="18" customHeight="1">
      <c r="F55" s="42" t="s">
        <v>524</v>
      </c>
      <c r="DE55" s="53"/>
    </row>
    <row r="56" spans="6:467" ht="18" customHeight="1">
      <c r="F56" s="42" t="s">
        <v>234</v>
      </c>
    </row>
    <row r="57" spans="6:467" ht="18" customHeight="1">
      <c r="F57" s="42" t="s">
        <v>235</v>
      </c>
    </row>
    <row r="58" spans="6:467" ht="18" customHeight="1">
      <c r="F58" s="42" t="s">
        <v>525</v>
      </c>
    </row>
    <row r="59" spans="6:467" ht="18" customHeight="1">
      <c r="F59" s="42" t="s">
        <v>526</v>
      </c>
    </row>
    <row r="60" spans="6:467" ht="18" customHeight="1">
      <c r="F60" s="42" t="s">
        <v>527</v>
      </c>
    </row>
    <row r="61" spans="6:467" ht="18" customHeight="1">
      <c r="F61" s="43" t="s">
        <v>528</v>
      </c>
    </row>
    <row r="62" spans="6:467" ht="18" customHeight="1">
      <c r="F62" s="42" t="s">
        <v>529</v>
      </c>
    </row>
    <row r="63" spans="6:467" ht="18" customHeight="1">
      <c r="F63" s="25" t="s">
        <v>489</v>
      </c>
    </row>
    <row r="64" spans="6:467" ht="18" customHeight="1">
      <c r="F64" s="25" t="s">
        <v>275</v>
      </c>
    </row>
    <row r="65" spans="6:14" ht="18" customHeight="1">
      <c r="F65" s="24"/>
    </row>
    <row r="67" spans="6:14" ht="18" customHeight="1">
      <c r="F67" s="24"/>
      <c r="H67" s="25"/>
      <c r="I67" s="25"/>
      <c r="J67" s="25"/>
      <c r="K67" s="25"/>
      <c r="L67" s="25"/>
      <c r="M67" s="25"/>
      <c r="N67" s="25"/>
    </row>
    <row r="70" spans="6:14" ht="18" customHeight="1">
      <c r="F70" s="24"/>
    </row>
    <row r="71" spans="6:14" ht="18" customHeight="1">
      <c r="F71" s="24"/>
    </row>
  </sheetData>
  <hyperlinks>
    <hyperlink ref="H1" location="Contents!A1" display="Back to Table of Contents" xr:uid="{61F737C5-2739-475A-A14D-5B52A21E1C5F}"/>
  </hyperlinks>
  <pageMargins left="0" right="0" top="0" bottom="0" header="0" footer="0"/>
  <pageSetup paperSize="9" scale="1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C26E-D016-4F09-8C11-D14F09EA73F7}">
  <sheetPr>
    <pageSetUpPr fitToPage="1"/>
  </sheetPr>
  <dimension ref="A1:QB32"/>
  <sheetViews>
    <sheetView zoomScale="112" zoomScaleNormal="112" workbookViewId="0">
      <pane xSplit="6" ySplit="7" topLeftCell="EN8" activePane="bottomRight" state="frozen"/>
      <selection pane="topRight" activeCell="F17" sqref="F17"/>
      <selection pane="bottomLeft" activeCell="F17" sqref="F17"/>
      <selection pane="bottomRight" activeCell="EP8" sqref="EP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42578125" style="25" customWidth="1"/>
    <col min="7" max="7" width="14.42578125" style="25" customWidth="1"/>
    <col min="8" max="14" width="14.42578125" style="26" customWidth="1"/>
    <col min="15" max="126" width="14.42578125" style="24" customWidth="1"/>
    <col min="127" max="127" width="14.5703125" style="24" customWidth="1"/>
    <col min="128" max="165" width="14.42578125" style="24" customWidth="1"/>
    <col min="166" max="16384" width="10.28515625" style="24"/>
  </cols>
  <sheetData>
    <row r="1" spans="1:444" ht="57" customHeight="1">
      <c r="A1" s="23" t="s">
        <v>134</v>
      </c>
      <c r="G1" s="26"/>
      <c r="H1" s="20" t="s">
        <v>113</v>
      </c>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row>
    <row r="2" spans="1:444" ht="18" customHeight="1">
      <c r="A2" s="45"/>
      <c r="G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row>
    <row r="3" spans="1:444" ht="18" customHeight="1">
      <c r="F3" s="28"/>
      <c r="G3" s="108">
        <v>1990</v>
      </c>
      <c r="H3" s="108">
        <f t="shared" ref="H3:BS3" si="0">IF(G4=12,G3+1,G3)</f>
        <v>1990</v>
      </c>
      <c r="I3" s="108">
        <f t="shared" si="0"/>
        <v>1990</v>
      </c>
      <c r="J3" s="108">
        <f t="shared" si="0"/>
        <v>1990</v>
      </c>
      <c r="K3" s="108">
        <f t="shared" si="0"/>
        <v>1991</v>
      </c>
      <c r="L3" s="108">
        <f t="shared" si="0"/>
        <v>1991</v>
      </c>
      <c r="M3" s="108">
        <f t="shared" si="0"/>
        <v>1991</v>
      </c>
      <c r="N3" s="108">
        <f t="shared" si="0"/>
        <v>1991</v>
      </c>
      <c r="O3" s="108">
        <f t="shared" si="0"/>
        <v>1992</v>
      </c>
      <c r="P3" s="108">
        <f t="shared" si="0"/>
        <v>1992</v>
      </c>
      <c r="Q3" s="108">
        <f t="shared" si="0"/>
        <v>1992</v>
      </c>
      <c r="R3" s="108">
        <f t="shared" si="0"/>
        <v>1992</v>
      </c>
      <c r="S3" s="108">
        <f t="shared" si="0"/>
        <v>1993</v>
      </c>
      <c r="T3" s="108">
        <f t="shared" si="0"/>
        <v>1993</v>
      </c>
      <c r="U3" s="108">
        <f t="shared" si="0"/>
        <v>1993</v>
      </c>
      <c r="V3" s="108">
        <f t="shared" si="0"/>
        <v>1993</v>
      </c>
      <c r="W3" s="108">
        <f t="shared" si="0"/>
        <v>1994</v>
      </c>
      <c r="X3" s="108">
        <f t="shared" si="0"/>
        <v>1994</v>
      </c>
      <c r="Y3" s="108">
        <f t="shared" si="0"/>
        <v>1994</v>
      </c>
      <c r="Z3" s="108">
        <f t="shared" si="0"/>
        <v>1994</v>
      </c>
      <c r="AA3" s="108">
        <f t="shared" si="0"/>
        <v>1995</v>
      </c>
      <c r="AB3" s="108">
        <f t="shared" si="0"/>
        <v>1995</v>
      </c>
      <c r="AC3" s="108">
        <f t="shared" si="0"/>
        <v>1995</v>
      </c>
      <c r="AD3" s="108">
        <f t="shared" si="0"/>
        <v>1995</v>
      </c>
      <c r="AE3" s="108">
        <f t="shared" si="0"/>
        <v>1996</v>
      </c>
      <c r="AF3" s="108">
        <f t="shared" si="0"/>
        <v>1996</v>
      </c>
      <c r="AG3" s="108">
        <f t="shared" si="0"/>
        <v>1996</v>
      </c>
      <c r="AH3" s="108">
        <f t="shared" si="0"/>
        <v>1996</v>
      </c>
      <c r="AI3" s="108">
        <f t="shared" si="0"/>
        <v>1997</v>
      </c>
      <c r="AJ3" s="108">
        <f t="shared" si="0"/>
        <v>1997</v>
      </c>
      <c r="AK3" s="108">
        <f t="shared" si="0"/>
        <v>1997</v>
      </c>
      <c r="AL3" s="108">
        <f t="shared" si="0"/>
        <v>1997</v>
      </c>
      <c r="AM3" s="108">
        <f t="shared" si="0"/>
        <v>1998</v>
      </c>
      <c r="AN3" s="108">
        <f t="shared" si="0"/>
        <v>1998</v>
      </c>
      <c r="AO3" s="108">
        <f t="shared" si="0"/>
        <v>1998</v>
      </c>
      <c r="AP3" s="108">
        <f t="shared" si="0"/>
        <v>1998</v>
      </c>
      <c r="AQ3" s="108">
        <f t="shared" si="0"/>
        <v>1999</v>
      </c>
      <c r="AR3" s="108">
        <f t="shared" si="0"/>
        <v>1999</v>
      </c>
      <c r="AS3" s="108">
        <f t="shared" si="0"/>
        <v>1999</v>
      </c>
      <c r="AT3" s="108">
        <f t="shared" si="0"/>
        <v>1999</v>
      </c>
      <c r="AU3" s="108">
        <f t="shared" si="0"/>
        <v>2000</v>
      </c>
      <c r="AV3" s="108">
        <f t="shared" si="0"/>
        <v>2000</v>
      </c>
      <c r="AW3" s="108">
        <f t="shared" si="0"/>
        <v>2000</v>
      </c>
      <c r="AX3" s="108">
        <f t="shared" si="0"/>
        <v>2000</v>
      </c>
      <c r="AY3" s="108">
        <f t="shared" si="0"/>
        <v>2001</v>
      </c>
      <c r="AZ3" s="108">
        <f t="shared" si="0"/>
        <v>2001</v>
      </c>
      <c r="BA3" s="108">
        <f t="shared" si="0"/>
        <v>2001</v>
      </c>
      <c r="BB3" s="108">
        <f t="shared" si="0"/>
        <v>2001</v>
      </c>
      <c r="BC3" s="108">
        <f t="shared" si="0"/>
        <v>2002</v>
      </c>
      <c r="BD3" s="108">
        <f t="shared" si="0"/>
        <v>2002</v>
      </c>
      <c r="BE3" s="108">
        <f t="shared" si="0"/>
        <v>2002</v>
      </c>
      <c r="BF3" s="108">
        <f t="shared" si="0"/>
        <v>2002</v>
      </c>
      <c r="BG3" s="108">
        <f t="shared" si="0"/>
        <v>2003</v>
      </c>
      <c r="BH3" s="108">
        <f t="shared" si="0"/>
        <v>2003</v>
      </c>
      <c r="BI3" s="108">
        <f t="shared" si="0"/>
        <v>2003</v>
      </c>
      <c r="BJ3" s="108">
        <f t="shared" si="0"/>
        <v>2003</v>
      </c>
      <c r="BK3" s="108">
        <f t="shared" si="0"/>
        <v>2004</v>
      </c>
      <c r="BL3" s="108">
        <f t="shared" si="0"/>
        <v>2004</v>
      </c>
      <c r="BM3" s="108">
        <f t="shared" si="0"/>
        <v>2004</v>
      </c>
      <c r="BN3" s="108">
        <f t="shared" si="0"/>
        <v>2004</v>
      </c>
      <c r="BO3" s="108">
        <f t="shared" si="0"/>
        <v>2005</v>
      </c>
      <c r="BP3" s="108">
        <f t="shared" si="0"/>
        <v>2005</v>
      </c>
      <c r="BQ3" s="108">
        <f t="shared" si="0"/>
        <v>2005</v>
      </c>
      <c r="BR3" s="108">
        <f t="shared" si="0"/>
        <v>2005</v>
      </c>
      <c r="BS3" s="108">
        <f t="shared" si="0"/>
        <v>2006</v>
      </c>
      <c r="BT3" s="108">
        <f t="shared" ref="BT3:EE3" si="1">IF(BS4=12,BS3+1,BS3)</f>
        <v>2006</v>
      </c>
      <c r="BU3" s="108">
        <f t="shared" si="1"/>
        <v>2006</v>
      </c>
      <c r="BV3" s="108">
        <f t="shared" si="1"/>
        <v>2006</v>
      </c>
      <c r="BW3" s="108">
        <f t="shared" si="1"/>
        <v>2007</v>
      </c>
      <c r="BX3" s="108">
        <f t="shared" si="1"/>
        <v>2007</v>
      </c>
      <c r="BY3" s="108">
        <f t="shared" si="1"/>
        <v>2007</v>
      </c>
      <c r="BZ3" s="108">
        <f t="shared" si="1"/>
        <v>2007</v>
      </c>
      <c r="CA3" s="108">
        <f t="shared" si="1"/>
        <v>2008</v>
      </c>
      <c r="CB3" s="108">
        <f t="shared" si="1"/>
        <v>2008</v>
      </c>
      <c r="CC3" s="108">
        <f t="shared" si="1"/>
        <v>2008</v>
      </c>
      <c r="CD3" s="108">
        <f t="shared" si="1"/>
        <v>2008</v>
      </c>
      <c r="CE3" s="108">
        <f t="shared" si="1"/>
        <v>2009</v>
      </c>
      <c r="CF3" s="108">
        <f t="shared" si="1"/>
        <v>2009</v>
      </c>
      <c r="CG3" s="108">
        <f t="shared" si="1"/>
        <v>2009</v>
      </c>
      <c r="CH3" s="108">
        <f t="shared" si="1"/>
        <v>2009</v>
      </c>
      <c r="CI3" s="108">
        <f t="shared" si="1"/>
        <v>2010</v>
      </c>
      <c r="CJ3" s="108">
        <f t="shared" si="1"/>
        <v>2010</v>
      </c>
      <c r="CK3" s="108">
        <f t="shared" si="1"/>
        <v>2010</v>
      </c>
      <c r="CL3" s="108">
        <f t="shared" si="1"/>
        <v>2010</v>
      </c>
      <c r="CM3" s="108">
        <f t="shared" si="1"/>
        <v>2011</v>
      </c>
      <c r="CN3" s="108">
        <f t="shared" si="1"/>
        <v>2011</v>
      </c>
      <c r="CO3" s="108">
        <f t="shared" si="1"/>
        <v>2011</v>
      </c>
      <c r="CP3" s="108">
        <f t="shared" si="1"/>
        <v>2011</v>
      </c>
      <c r="CQ3" s="108">
        <f t="shared" si="1"/>
        <v>2012</v>
      </c>
      <c r="CR3" s="108">
        <f t="shared" si="1"/>
        <v>2012</v>
      </c>
      <c r="CS3" s="108">
        <f t="shared" si="1"/>
        <v>2012</v>
      </c>
      <c r="CT3" s="108">
        <f t="shared" si="1"/>
        <v>2012</v>
      </c>
      <c r="CU3" s="108">
        <f t="shared" si="1"/>
        <v>2013</v>
      </c>
      <c r="CV3" s="108">
        <f t="shared" si="1"/>
        <v>2013</v>
      </c>
      <c r="CW3" s="108">
        <f t="shared" si="1"/>
        <v>2013</v>
      </c>
      <c r="CX3" s="108">
        <f t="shared" si="1"/>
        <v>2013</v>
      </c>
      <c r="CY3" s="108">
        <f t="shared" si="1"/>
        <v>2014</v>
      </c>
      <c r="CZ3" s="108">
        <f t="shared" si="1"/>
        <v>2014</v>
      </c>
      <c r="DA3" s="108">
        <f t="shared" si="1"/>
        <v>2014</v>
      </c>
      <c r="DB3" s="108">
        <f t="shared" si="1"/>
        <v>2014</v>
      </c>
      <c r="DC3" s="108">
        <f t="shared" si="1"/>
        <v>2015</v>
      </c>
      <c r="DD3" s="108">
        <f t="shared" si="1"/>
        <v>2015</v>
      </c>
      <c r="DE3" s="108">
        <f t="shared" si="1"/>
        <v>2015</v>
      </c>
      <c r="DF3" s="108">
        <f t="shared" si="1"/>
        <v>2015</v>
      </c>
      <c r="DG3" s="108">
        <f t="shared" si="1"/>
        <v>2016</v>
      </c>
      <c r="DH3" s="108">
        <f t="shared" si="1"/>
        <v>2016</v>
      </c>
      <c r="DI3" s="108">
        <f t="shared" si="1"/>
        <v>2016</v>
      </c>
      <c r="DJ3" s="108">
        <f t="shared" si="1"/>
        <v>2016</v>
      </c>
      <c r="DK3" s="108">
        <f t="shared" si="1"/>
        <v>2017</v>
      </c>
      <c r="DL3" s="108">
        <f t="shared" si="1"/>
        <v>2017</v>
      </c>
      <c r="DM3" s="108">
        <f t="shared" si="1"/>
        <v>2017</v>
      </c>
      <c r="DN3" s="108">
        <f t="shared" si="1"/>
        <v>2017</v>
      </c>
      <c r="DO3" s="108">
        <f t="shared" si="1"/>
        <v>2018</v>
      </c>
      <c r="DP3" s="108">
        <f t="shared" si="1"/>
        <v>2018</v>
      </c>
      <c r="DQ3" s="108">
        <f t="shared" si="1"/>
        <v>2018</v>
      </c>
      <c r="DR3" s="108">
        <f t="shared" si="1"/>
        <v>2018</v>
      </c>
      <c r="DS3" s="108">
        <f t="shared" si="1"/>
        <v>2019</v>
      </c>
      <c r="DT3" s="108">
        <f t="shared" si="1"/>
        <v>2019</v>
      </c>
      <c r="DU3" s="108">
        <f t="shared" si="1"/>
        <v>2019</v>
      </c>
      <c r="DV3" s="108">
        <f t="shared" si="1"/>
        <v>2019</v>
      </c>
      <c r="DW3" s="108">
        <f t="shared" si="1"/>
        <v>2020</v>
      </c>
      <c r="DX3" s="108">
        <f t="shared" si="1"/>
        <v>2020</v>
      </c>
      <c r="DY3" s="108">
        <f t="shared" si="1"/>
        <v>2020</v>
      </c>
      <c r="DZ3" s="108">
        <f t="shared" si="1"/>
        <v>2020</v>
      </c>
      <c r="EA3" s="108">
        <f t="shared" si="1"/>
        <v>2021</v>
      </c>
      <c r="EB3" s="108">
        <f t="shared" si="1"/>
        <v>2021</v>
      </c>
      <c r="EC3" s="108">
        <f t="shared" si="1"/>
        <v>2021</v>
      </c>
      <c r="ED3" s="108">
        <f t="shared" si="1"/>
        <v>2021</v>
      </c>
      <c r="EE3" s="108">
        <f t="shared" si="1"/>
        <v>2022</v>
      </c>
      <c r="EF3" s="108">
        <f t="shared" ref="EF3:EG3" si="2">IF(EE4=12,EE3+1,EE3)</f>
        <v>2022</v>
      </c>
      <c r="EG3" s="108">
        <f t="shared" si="2"/>
        <v>2022</v>
      </c>
      <c r="EH3" s="108">
        <f t="shared" ref="EH3" si="3">IF(EG4=12,EG3+1,EG3)</f>
        <v>2022</v>
      </c>
      <c r="EI3" s="108">
        <f t="shared" ref="EI3" si="4">IF(EH4=12,EH3+1,EH3)</f>
        <v>2023</v>
      </c>
      <c r="EJ3" s="108">
        <f t="shared" ref="EJ3" si="5">IF(EI4=12,EI3+1,EI3)</f>
        <v>2023</v>
      </c>
      <c r="EK3" s="108">
        <f t="shared" ref="EK3" si="6">IF(EJ4=12,EJ3+1,EJ3)</f>
        <v>2023</v>
      </c>
      <c r="EL3" s="108">
        <f t="shared" ref="EL3" si="7">IF(EK4=12,EK3+1,EK3)</f>
        <v>2023</v>
      </c>
      <c r="EM3" s="108">
        <f t="shared" ref="EM3" si="8">IF(EL4=12,EL3+1,EL3)</f>
        <v>2024</v>
      </c>
      <c r="EN3" s="108">
        <f t="shared" ref="EN3:EO3" si="9">IF(EM4=12,EM3+1,EM3)</f>
        <v>2024</v>
      </c>
      <c r="EO3" s="108">
        <f t="shared" si="9"/>
        <v>2024</v>
      </c>
      <c r="EP3" s="108">
        <f t="shared" ref="EP3" si="10">IF(EO4=12,EO3+1,EO3)</f>
        <v>2024</v>
      </c>
      <c r="EQ3" s="26"/>
      <c r="ER3" s="26"/>
      <c r="ES3" s="26"/>
      <c r="ET3" s="26"/>
      <c r="EU3" s="26"/>
      <c r="EV3" s="26"/>
      <c r="EW3" s="26"/>
      <c r="EX3" s="26"/>
      <c r="EY3" s="26"/>
      <c r="EZ3" s="26"/>
      <c r="FA3" s="26"/>
      <c r="FB3" s="26"/>
      <c r="FC3" s="26"/>
      <c r="FD3" s="26"/>
      <c r="FE3" s="26"/>
      <c r="FF3" s="26"/>
      <c r="FG3" s="26"/>
      <c r="FH3" s="26"/>
      <c r="FI3" s="26"/>
    </row>
    <row r="4" spans="1:444" ht="18" customHeight="1">
      <c r="F4" s="28"/>
      <c r="G4" s="108">
        <v>3</v>
      </c>
      <c r="H4" s="108">
        <f t="shared" ref="H4:BS4" si="11">IF(G4=12,3,G4+3)</f>
        <v>6</v>
      </c>
      <c r="I4" s="108">
        <f t="shared" si="11"/>
        <v>9</v>
      </c>
      <c r="J4" s="108">
        <f t="shared" si="11"/>
        <v>12</v>
      </c>
      <c r="K4" s="108">
        <f t="shared" si="11"/>
        <v>3</v>
      </c>
      <c r="L4" s="108">
        <f t="shared" si="11"/>
        <v>6</v>
      </c>
      <c r="M4" s="108">
        <f t="shared" si="11"/>
        <v>9</v>
      </c>
      <c r="N4" s="108">
        <f t="shared" si="11"/>
        <v>12</v>
      </c>
      <c r="O4" s="108">
        <f t="shared" si="11"/>
        <v>3</v>
      </c>
      <c r="P4" s="108">
        <f t="shared" si="11"/>
        <v>6</v>
      </c>
      <c r="Q4" s="108">
        <f t="shared" si="11"/>
        <v>9</v>
      </c>
      <c r="R4" s="108">
        <f t="shared" si="11"/>
        <v>12</v>
      </c>
      <c r="S4" s="108">
        <f t="shared" si="11"/>
        <v>3</v>
      </c>
      <c r="T4" s="108">
        <f t="shared" si="11"/>
        <v>6</v>
      </c>
      <c r="U4" s="108">
        <f t="shared" si="11"/>
        <v>9</v>
      </c>
      <c r="V4" s="108">
        <f t="shared" si="11"/>
        <v>12</v>
      </c>
      <c r="W4" s="108">
        <f t="shared" si="11"/>
        <v>3</v>
      </c>
      <c r="X4" s="108">
        <f t="shared" si="11"/>
        <v>6</v>
      </c>
      <c r="Y4" s="108">
        <f t="shared" si="11"/>
        <v>9</v>
      </c>
      <c r="Z4" s="108">
        <f t="shared" si="11"/>
        <v>12</v>
      </c>
      <c r="AA4" s="108">
        <f t="shared" si="11"/>
        <v>3</v>
      </c>
      <c r="AB4" s="108">
        <f t="shared" si="11"/>
        <v>6</v>
      </c>
      <c r="AC4" s="108">
        <f t="shared" si="11"/>
        <v>9</v>
      </c>
      <c r="AD4" s="108">
        <f t="shared" si="11"/>
        <v>12</v>
      </c>
      <c r="AE4" s="108">
        <f t="shared" si="11"/>
        <v>3</v>
      </c>
      <c r="AF4" s="108">
        <f t="shared" si="11"/>
        <v>6</v>
      </c>
      <c r="AG4" s="108">
        <f t="shared" si="11"/>
        <v>9</v>
      </c>
      <c r="AH4" s="108">
        <f t="shared" si="11"/>
        <v>12</v>
      </c>
      <c r="AI4" s="108">
        <f t="shared" si="11"/>
        <v>3</v>
      </c>
      <c r="AJ4" s="108">
        <f t="shared" si="11"/>
        <v>6</v>
      </c>
      <c r="AK4" s="108">
        <f t="shared" si="11"/>
        <v>9</v>
      </c>
      <c r="AL4" s="108">
        <f t="shared" si="11"/>
        <v>12</v>
      </c>
      <c r="AM4" s="108">
        <f t="shared" si="11"/>
        <v>3</v>
      </c>
      <c r="AN4" s="108">
        <f t="shared" si="11"/>
        <v>6</v>
      </c>
      <c r="AO4" s="108">
        <f t="shared" si="11"/>
        <v>9</v>
      </c>
      <c r="AP4" s="108">
        <f t="shared" si="11"/>
        <v>12</v>
      </c>
      <c r="AQ4" s="108">
        <f t="shared" si="11"/>
        <v>3</v>
      </c>
      <c r="AR4" s="108">
        <f t="shared" si="11"/>
        <v>6</v>
      </c>
      <c r="AS4" s="108">
        <f t="shared" si="11"/>
        <v>9</v>
      </c>
      <c r="AT4" s="108">
        <f t="shared" si="11"/>
        <v>12</v>
      </c>
      <c r="AU4" s="108">
        <f t="shared" si="11"/>
        <v>3</v>
      </c>
      <c r="AV4" s="108">
        <f t="shared" si="11"/>
        <v>6</v>
      </c>
      <c r="AW4" s="108">
        <f t="shared" si="11"/>
        <v>9</v>
      </c>
      <c r="AX4" s="108">
        <f t="shared" si="11"/>
        <v>12</v>
      </c>
      <c r="AY4" s="108">
        <f t="shared" si="11"/>
        <v>3</v>
      </c>
      <c r="AZ4" s="108">
        <f t="shared" si="11"/>
        <v>6</v>
      </c>
      <c r="BA4" s="108">
        <f t="shared" si="11"/>
        <v>9</v>
      </c>
      <c r="BB4" s="108">
        <f t="shared" si="11"/>
        <v>12</v>
      </c>
      <c r="BC4" s="108">
        <f t="shared" si="11"/>
        <v>3</v>
      </c>
      <c r="BD4" s="108">
        <f t="shared" si="11"/>
        <v>6</v>
      </c>
      <c r="BE4" s="108">
        <f t="shared" si="11"/>
        <v>9</v>
      </c>
      <c r="BF4" s="108">
        <f t="shared" si="11"/>
        <v>12</v>
      </c>
      <c r="BG4" s="108">
        <f t="shared" si="11"/>
        <v>3</v>
      </c>
      <c r="BH4" s="108">
        <f t="shared" si="11"/>
        <v>6</v>
      </c>
      <c r="BI4" s="108">
        <f t="shared" si="11"/>
        <v>9</v>
      </c>
      <c r="BJ4" s="108">
        <f t="shared" si="11"/>
        <v>12</v>
      </c>
      <c r="BK4" s="108">
        <f t="shared" si="11"/>
        <v>3</v>
      </c>
      <c r="BL4" s="108">
        <f t="shared" si="11"/>
        <v>6</v>
      </c>
      <c r="BM4" s="108">
        <f t="shared" si="11"/>
        <v>9</v>
      </c>
      <c r="BN4" s="108">
        <f t="shared" si="11"/>
        <v>12</v>
      </c>
      <c r="BO4" s="108">
        <f t="shared" si="11"/>
        <v>3</v>
      </c>
      <c r="BP4" s="108">
        <f t="shared" si="11"/>
        <v>6</v>
      </c>
      <c r="BQ4" s="108">
        <f t="shared" si="11"/>
        <v>9</v>
      </c>
      <c r="BR4" s="108">
        <f t="shared" si="11"/>
        <v>12</v>
      </c>
      <c r="BS4" s="108">
        <f t="shared" si="11"/>
        <v>3</v>
      </c>
      <c r="BT4" s="108">
        <f t="shared" ref="BT4:EE4" si="12">IF(BS4=12,3,BS4+3)</f>
        <v>6</v>
      </c>
      <c r="BU4" s="108">
        <f t="shared" si="12"/>
        <v>9</v>
      </c>
      <c r="BV4" s="108">
        <f t="shared" si="12"/>
        <v>12</v>
      </c>
      <c r="BW4" s="108">
        <f t="shared" si="12"/>
        <v>3</v>
      </c>
      <c r="BX4" s="108">
        <f t="shared" si="12"/>
        <v>6</v>
      </c>
      <c r="BY4" s="108">
        <f t="shared" si="12"/>
        <v>9</v>
      </c>
      <c r="BZ4" s="108">
        <f t="shared" si="12"/>
        <v>12</v>
      </c>
      <c r="CA4" s="108">
        <f t="shared" si="12"/>
        <v>3</v>
      </c>
      <c r="CB4" s="108">
        <f t="shared" si="12"/>
        <v>6</v>
      </c>
      <c r="CC4" s="108">
        <f t="shared" si="12"/>
        <v>9</v>
      </c>
      <c r="CD4" s="108">
        <f t="shared" si="12"/>
        <v>12</v>
      </c>
      <c r="CE4" s="108">
        <f t="shared" si="12"/>
        <v>3</v>
      </c>
      <c r="CF4" s="108">
        <f t="shared" si="12"/>
        <v>6</v>
      </c>
      <c r="CG4" s="108">
        <f t="shared" si="12"/>
        <v>9</v>
      </c>
      <c r="CH4" s="108">
        <f t="shared" si="12"/>
        <v>12</v>
      </c>
      <c r="CI4" s="108">
        <f t="shared" si="12"/>
        <v>3</v>
      </c>
      <c r="CJ4" s="108">
        <f t="shared" si="12"/>
        <v>6</v>
      </c>
      <c r="CK4" s="108">
        <f t="shared" si="12"/>
        <v>9</v>
      </c>
      <c r="CL4" s="108">
        <f t="shared" si="12"/>
        <v>12</v>
      </c>
      <c r="CM4" s="108">
        <f t="shared" si="12"/>
        <v>3</v>
      </c>
      <c r="CN4" s="108">
        <f t="shared" si="12"/>
        <v>6</v>
      </c>
      <c r="CO4" s="108">
        <f t="shared" si="12"/>
        <v>9</v>
      </c>
      <c r="CP4" s="108">
        <f t="shared" si="12"/>
        <v>12</v>
      </c>
      <c r="CQ4" s="108">
        <f t="shared" si="12"/>
        <v>3</v>
      </c>
      <c r="CR4" s="108">
        <f t="shared" si="12"/>
        <v>6</v>
      </c>
      <c r="CS4" s="108">
        <f t="shared" si="12"/>
        <v>9</v>
      </c>
      <c r="CT4" s="108">
        <f t="shared" si="12"/>
        <v>12</v>
      </c>
      <c r="CU4" s="108">
        <f t="shared" si="12"/>
        <v>3</v>
      </c>
      <c r="CV4" s="108">
        <f t="shared" si="12"/>
        <v>6</v>
      </c>
      <c r="CW4" s="108">
        <f t="shared" si="12"/>
        <v>9</v>
      </c>
      <c r="CX4" s="108">
        <f t="shared" si="12"/>
        <v>12</v>
      </c>
      <c r="CY4" s="108">
        <f t="shared" si="12"/>
        <v>3</v>
      </c>
      <c r="CZ4" s="108">
        <f t="shared" si="12"/>
        <v>6</v>
      </c>
      <c r="DA4" s="108">
        <f t="shared" si="12"/>
        <v>9</v>
      </c>
      <c r="DB4" s="108">
        <f t="shared" si="12"/>
        <v>12</v>
      </c>
      <c r="DC4" s="108">
        <f t="shared" si="12"/>
        <v>3</v>
      </c>
      <c r="DD4" s="108">
        <f t="shared" si="12"/>
        <v>6</v>
      </c>
      <c r="DE4" s="108">
        <f t="shared" si="12"/>
        <v>9</v>
      </c>
      <c r="DF4" s="108">
        <f t="shared" si="12"/>
        <v>12</v>
      </c>
      <c r="DG4" s="108">
        <f t="shared" si="12"/>
        <v>3</v>
      </c>
      <c r="DH4" s="108">
        <f t="shared" si="12"/>
        <v>6</v>
      </c>
      <c r="DI4" s="108">
        <f t="shared" si="12"/>
        <v>9</v>
      </c>
      <c r="DJ4" s="108">
        <f t="shared" si="12"/>
        <v>12</v>
      </c>
      <c r="DK4" s="108">
        <f t="shared" si="12"/>
        <v>3</v>
      </c>
      <c r="DL4" s="108">
        <f t="shared" si="12"/>
        <v>6</v>
      </c>
      <c r="DM4" s="108">
        <f t="shared" si="12"/>
        <v>9</v>
      </c>
      <c r="DN4" s="108">
        <f t="shared" si="12"/>
        <v>12</v>
      </c>
      <c r="DO4" s="108">
        <f t="shared" si="12"/>
        <v>3</v>
      </c>
      <c r="DP4" s="108">
        <f t="shared" si="12"/>
        <v>6</v>
      </c>
      <c r="DQ4" s="108">
        <f t="shared" si="12"/>
        <v>9</v>
      </c>
      <c r="DR4" s="108">
        <f t="shared" si="12"/>
        <v>12</v>
      </c>
      <c r="DS4" s="108">
        <f t="shared" si="12"/>
        <v>3</v>
      </c>
      <c r="DT4" s="108">
        <f t="shared" si="12"/>
        <v>6</v>
      </c>
      <c r="DU4" s="108">
        <f t="shared" si="12"/>
        <v>9</v>
      </c>
      <c r="DV4" s="108">
        <f t="shared" si="12"/>
        <v>12</v>
      </c>
      <c r="DW4" s="108">
        <f t="shared" si="12"/>
        <v>3</v>
      </c>
      <c r="DX4" s="108">
        <f t="shared" si="12"/>
        <v>6</v>
      </c>
      <c r="DY4" s="108">
        <f t="shared" si="12"/>
        <v>9</v>
      </c>
      <c r="DZ4" s="108">
        <f t="shared" si="12"/>
        <v>12</v>
      </c>
      <c r="EA4" s="108">
        <f t="shared" si="12"/>
        <v>3</v>
      </c>
      <c r="EB4" s="108">
        <f t="shared" si="12"/>
        <v>6</v>
      </c>
      <c r="EC4" s="108">
        <f t="shared" si="12"/>
        <v>9</v>
      </c>
      <c r="ED4" s="108">
        <f t="shared" si="12"/>
        <v>12</v>
      </c>
      <c r="EE4" s="108">
        <f t="shared" si="12"/>
        <v>3</v>
      </c>
      <c r="EF4" s="108">
        <f t="shared" ref="EF4:EG4" si="13">IF(EE4=12,3,EE4+3)</f>
        <v>6</v>
      </c>
      <c r="EG4" s="108">
        <f t="shared" si="13"/>
        <v>9</v>
      </c>
      <c r="EH4" s="108">
        <f t="shared" ref="EH4" si="14">IF(EG4=12,3,EG4+3)</f>
        <v>12</v>
      </c>
      <c r="EI4" s="108">
        <f t="shared" ref="EI4" si="15">IF(EH4=12,3,EH4+3)</f>
        <v>3</v>
      </c>
      <c r="EJ4" s="108">
        <f t="shared" ref="EJ4" si="16">IF(EI4=12,3,EI4+3)</f>
        <v>6</v>
      </c>
      <c r="EK4" s="108">
        <f t="shared" ref="EK4" si="17">IF(EJ4=12,3,EJ4+3)</f>
        <v>9</v>
      </c>
      <c r="EL4" s="108">
        <f t="shared" ref="EL4" si="18">IF(EK4=12,3,EK4+3)</f>
        <v>12</v>
      </c>
      <c r="EM4" s="108">
        <f t="shared" ref="EM4" si="19">IF(EL4=12,3,EL4+3)</f>
        <v>3</v>
      </c>
      <c r="EN4" s="108">
        <f t="shared" ref="EN4" si="20">IF(EM4=12,3,EM4+3)</f>
        <v>6</v>
      </c>
      <c r="EO4" s="108">
        <f t="shared" ref="EO4" si="21">IF(EN4=12,3,EN4+3)</f>
        <v>9</v>
      </c>
      <c r="EP4" s="108">
        <f t="shared" ref="EP4" si="22">IF(EO4=12,3,EO4+3)</f>
        <v>12</v>
      </c>
      <c r="EQ4" s="26"/>
      <c r="ER4" s="26"/>
      <c r="ES4" s="26"/>
      <c r="ET4" s="26"/>
      <c r="EU4" s="26"/>
      <c r="EV4" s="26"/>
      <c r="EW4" s="26"/>
      <c r="EX4" s="26"/>
      <c r="EY4" s="26"/>
      <c r="EZ4" s="26"/>
      <c r="FA4" s="26"/>
      <c r="FB4" s="26"/>
      <c r="FC4" s="26"/>
      <c r="FD4" s="26"/>
      <c r="FE4" s="26"/>
      <c r="FF4" s="26"/>
      <c r="FG4" s="26"/>
      <c r="FH4" s="26"/>
      <c r="FI4" s="26"/>
    </row>
    <row r="5" spans="1:444" ht="18" customHeight="1">
      <c r="F5" s="28"/>
      <c r="G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row>
    <row r="6" spans="1:444" ht="82.5" customHeight="1">
      <c r="F6" s="30" t="s">
        <v>21</v>
      </c>
      <c r="G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row>
    <row r="7" spans="1:444" ht="34.15" customHeight="1">
      <c r="F7" s="32"/>
      <c r="G7" s="58">
        <f t="shared" ref="G7:BR7" si="23">DATE(G3,G4,1)</f>
        <v>32933</v>
      </c>
      <c r="H7" s="58">
        <f t="shared" si="23"/>
        <v>33025</v>
      </c>
      <c r="I7" s="58">
        <f t="shared" si="23"/>
        <v>33117</v>
      </c>
      <c r="J7" s="58">
        <f t="shared" si="23"/>
        <v>33208</v>
      </c>
      <c r="K7" s="58">
        <f t="shared" si="23"/>
        <v>33298</v>
      </c>
      <c r="L7" s="58">
        <f t="shared" si="23"/>
        <v>33390</v>
      </c>
      <c r="M7" s="58">
        <f t="shared" si="23"/>
        <v>33482</v>
      </c>
      <c r="N7" s="58">
        <f t="shared" si="23"/>
        <v>33573</v>
      </c>
      <c r="O7" s="58">
        <f t="shared" si="23"/>
        <v>33664</v>
      </c>
      <c r="P7" s="58">
        <f t="shared" si="23"/>
        <v>33756</v>
      </c>
      <c r="Q7" s="58">
        <f t="shared" si="23"/>
        <v>33848</v>
      </c>
      <c r="R7" s="58">
        <f t="shared" si="23"/>
        <v>33939</v>
      </c>
      <c r="S7" s="58">
        <f t="shared" si="23"/>
        <v>34029</v>
      </c>
      <c r="T7" s="58">
        <f t="shared" si="23"/>
        <v>34121</v>
      </c>
      <c r="U7" s="58">
        <f t="shared" si="23"/>
        <v>34213</v>
      </c>
      <c r="V7" s="58">
        <f t="shared" si="23"/>
        <v>34304</v>
      </c>
      <c r="W7" s="58">
        <f t="shared" si="23"/>
        <v>34394</v>
      </c>
      <c r="X7" s="58">
        <f t="shared" si="23"/>
        <v>34486</v>
      </c>
      <c r="Y7" s="58">
        <f t="shared" si="23"/>
        <v>34578</v>
      </c>
      <c r="Z7" s="58">
        <f t="shared" si="23"/>
        <v>34669</v>
      </c>
      <c r="AA7" s="58">
        <f t="shared" si="23"/>
        <v>34759</v>
      </c>
      <c r="AB7" s="58">
        <f t="shared" si="23"/>
        <v>34851</v>
      </c>
      <c r="AC7" s="58">
        <f t="shared" si="23"/>
        <v>34943</v>
      </c>
      <c r="AD7" s="58">
        <f t="shared" si="23"/>
        <v>35034</v>
      </c>
      <c r="AE7" s="58">
        <f t="shared" si="23"/>
        <v>35125</v>
      </c>
      <c r="AF7" s="58">
        <f t="shared" si="23"/>
        <v>35217</v>
      </c>
      <c r="AG7" s="58">
        <f t="shared" si="23"/>
        <v>35309</v>
      </c>
      <c r="AH7" s="58">
        <f t="shared" si="23"/>
        <v>35400</v>
      </c>
      <c r="AI7" s="58">
        <f t="shared" si="23"/>
        <v>35490</v>
      </c>
      <c r="AJ7" s="58">
        <f t="shared" si="23"/>
        <v>35582</v>
      </c>
      <c r="AK7" s="58">
        <f t="shared" si="23"/>
        <v>35674</v>
      </c>
      <c r="AL7" s="58">
        <f t="shared" si="23"/>
        <v>35765</v>
      </c>
      <c r="AM7" s="58">
        <f t="shared" si="23"/>
        <v>35855</v>
      </c>
      <c r="AN7" s="58">
        <f t="shared" si="23"/>
        <v>35947</v>
      </c>
      <c r="AO7" s="58">
        <f t="shared" si="23"/>
        <v>36039</v>
      </c>
      <c r="AP7" s="58">
        <f t="shared" si="23"/>
        <v>36130</v>
      </c>
      <c r="AQ7" s="58">
        <f t="shared" si="23"/>
        <v>36220</v>
      </c>
      <c r="AR7" s="58">
        <f t="shared" si="23"/>
        <v>36312</v>
      </c>
      <c r="AS7" s="58">
        <f t="shared" si="23"/>
        <v>36404</v>
      </c>
      <c r="AT7" s="58">
        <f t="shared" si="23"/>
        <v>36495</v>
      </c>
      <c r="AU7" s="58">
        <f t="shared" si="23"/>
        <v>36586</v>
      </c>
      <c r="AV7" s="58">
        <f t="shared" si="23"/>
        <v>36678</v>
      </c>
      <c r="AW7" s="58">
        <f t="shared" si="23"/>
        <v>36770</v>
      </c>
      <c r="AX7" s="58">
        <f t="shared" si="23"/>
        <v>36861</v>
      </c>
      <c r="AY7" s="58">
        <f t="shared" si="23"/>
        <v>36951</v>
      </c>
      <c r="AZ7" s="58">
        <f t="shared" si="23"/>
        <v>37043</v>
      </c>
      <c r="BA7" s="58">
        <f t="shared" si="23"/>
        <v>37135</v>
      </c>
      <c r="BB7" s="58">
        <f t="shared" si="23"/>
        <v>37226</v>
      </c>
      <c r="BC7" s="58">
        <f t="shared" si="23"/>
        <v>37316</v>
      </c>
      <c r="BD7" s="58">
        <f t="shared" si="23"/>
        <v>37408</v>
      </c>
      <c r="BE7" s="58">
        <f t="shared" si="23"/>
        <v>37500</v>
      </c>
      <c r="BF7" s="58">
        <f t="shared" si="23"/>
        <v>37591</v>
      </c>
      <c r="BG7" s="58">
        <f t="shared" si="23"/>
        <v>37681</v>
      </c>
      <c r="BH7" s="58">
        <f t="shared" si="23"/>
        <v>37773</v>
      </c>
      <c r="BI7" s="58">
        <f t="shared" si="23"/>
        <v>37865</v>
      </c>
      <c r="BJ7" s="58">
        <f t="shared" si="23"/>
        <v>37956</v>
      </c>
      <c r="BK7" s="58">
        <f t="shared" si="23"/>
        <v>38047</v>
      </c>
      <c r="BL7" s="58">
        <f t="shared" si="23"/>
        <v>38139</v>
      </c>
      <c r="BM7" s="58">
        <f t="shared" si="23"/>
        <v>38231</v>
      </c>
      <c r="BN7" s="58">
        <f t="shared" si="23"/>
        <v>38322</v>
      </c>
      <c r="BO7" s="58">
        <f t="shared" si="23"/>
        <v>38412</v>
      </c>
      <c r="BP7" s="58">
        <f t="shared" si="23"/>
        <v>38504</v>
      </c>
      <c r="BQ7" s="58">
        <f t="shared" si="23"/>
        <v>38596</v>
      </c>
      <c r="BR7" s="58">
        <f t="shared" si="23"/>
        <v>38687</v>
      </c>
      <c r="BS7" s="58">
        <f t="shared" ref="BS7:DD7" si="24">DATE(BS3,BS4,1)</f>
        <v>38777</v>
      </c>
      <c r="BT7" s="58">
        <f t="shared" si="24"/>
        <v>38869</v>
      </c>
      <c r="BU7" s="58">
        <f t="shared" si="24"/>
        <v>38961</v>
      </c>
      <c r="BV7" s="58">
        <f t="shared" si="24"/>
        <v>39052</v>
      </c>
      <c r="BW7" s="58">
        <f t="shared" si="24"/>
        <v>39142</v>
      </c>
      <c r="BX7" s="58">
        <f t="shared" si="24"/>
        <v>39234</v>
      </c>
      <c r="BY7" s="58">
        <f t="shared" si="24"/>
        <v>39326</v>
      </c>
      <c r="BZ7" s="58">
        <f t="shared" si="24"/>
        <v>39417</v>
      </c>
      <c r="CA7" s="58">
        <f t="shared" si="24"/>
        <v>39508</v>
      </c>
      <c r="CB7" s="58">
        <f t="shared" si="24"/>
        <v>39600</v>
      </c>
      <c r="CC7" s="58">
        <f t="shared" si="24"/>
        <v>39692</v>
      </c>
      <c r="CD7" s="58">
        <f t="shared" si="24"/>
        <v>39783</v>
      </c>
      <c r="CE7" s="58">
        <f t="shared" si="24"/>
        <v>39873</v>
      </c>
      <c r="CF7" s="58">
        <f t="shared" si="24"/>
        <v>39965</v>
      </c>
      <c r="CG7" s="58">
        <f t="shared" si="24"/>
        <v>40057</v>
      </c>
      <c r="CH7" s="58">
        <f t="shared" si="24"/>
        <v>40148</v>
      </c>
      <c r="CI7" s="58">
        <f t="shared" si="24"/>
        <v>40238</v>
      </c>
      <c r="CJ7" s="58">
        <f t="shared" si="24"/>
        <v>40330</v>
      </c>
      <c r="CK7" s="58">
        <f t="shared" si="24"/>
        <v>40422</v>
      </c>
      <c r="CL7" s="58">
        <f t="shared" si="24"/>
        <v>40513</v>
      </c>
      <c r="CM7" s="58">
        <f t="shared" si="24"/>
        <v>40603</v>
      </c>
      <c r="CN7" s="58">
        <f t="shared" si="24"/>
        <v>40695</v>
      </c>
      <c r="CO7" s="58">
        <f t="shared" si="24"/>
        <v>40787</v>
      </c>
      <c r="CP7" s="58">
        <f t="shared" si="24"/>
        <v>40878</v>
      </c>
      <c r="CQ7" s="58">
        <f t="shared" si="24"/>
        <v>40969</v>
      </c>
      <c r="CR7" s="58">
        <f t="shared" si="24"/>
        <v>41061</v>
      </c>
      <c r="CS7" s="58">
        <f t="shared" si="24"/>
        <v>41153</v>
      </c>
      <c r="CT7" s="58">
        <f t="shared" si="24"/>
        <v>41244</v>
      </c>
      <c r="CU7" s="58">
        <f t="shared" si="24"/>
        <v>41334</v>
      </c>
      <c r="CV7" s="58">
        <f t="shared" si="24"/>
        <v>41426</v>
      </c>
      <c r="CW7" s="58">
        <f t="shared" si="24"/>
        <v>41518</v>
      </c>
      <c r="CX7" s="58">
        <f t="shared" si="24"/>
        <v>41609</v>
      </c>
      <c r="CY7" s="58">
        <f t="shared" si="24"/>
        <v>41699</v>
      </c>
      <c r="CZ7" s="58">
        <f t="shared" si="24"/>
        <v>41791</v>
      </c>
      <c r="DA7" s="58">
        <f t="shared" si="24"/>
        <v>41883</v>
      </c>
      <c r="DB7" s="58">
        <f t="shared" si="24"/>
        <v>41974</v>
      </c>
      <c r="DC7" s="58">
        <f t="shared" si="24"/>
        <v>42064</v>
      </c>
      <c r="DD7" s="58">
        <f t="shared" si="24"/>
        <v>42156</v>
      </c>
      <c r="DE7" s="58">
        <f>DATE(DE3,DE4,1)</f>
        <v>42248</v>
      </c>
      <c r="DF7" s="58">
        <f t="shared" ref="DF7:EP7" si="25">DATE(DF3,DF4,1)</f>
        <v>42339</v>
      </c>
      <c r="DG7" s="58">
        <f t="shared" si="25"/>
        <v>42430</v>
      </c>
      <c r="DH7" s="58">
        <f t="shared" si="25"/>
        <v>42522</v>
      </c>
      <c r="DI7" s="58">
        <f t="shared" si="25"/>
        <v>42614</v>
      </c>
      <c r="DJ7" s="58">
        <f t="shared" si="25"/>
        <v>42705</v>
      </c>
      <c r="DK7" s="58">
        <f t="shared" si="25"/>
        <v>42795</v>
      </c>
      <c r="DL7" s="58">
        <f t="shared" si="25"/>
        <v>42887</v>
      </c>
      <c r="DM7" s="58">
        <f t="shared" si="25"/>
        <v>42979</v>
      </c>
      <c r="DN7" s="58">
        <f t="shared" si="25"/>
        <v>43070</v>
      </c>
      <c r="DO7" s="58">
        <f t="shared" si="25"/>
        <v>43160</v>
      </c>
      <c r="DP7" s="58">
        <f t="shared" si="25"/>
        <v>43252</v>
      </c>
      <c r="DQ7" s="58">
        <f t="shared" si="25"/>
        <v>43344</v>
      </c>
      <c r="DR7" s="58">
        <f t="shared" si="25"/>
        <v>43435</v>
      </c>
      <c r="DS7" s="58">
        <f t="shared" si="25"/>
        <v>43525</v>
      </c>
      <c r="DT7" s="58">
        <f t="shared" si="25"/>
        <v>43617</v>
      </c>
      <c r="DU7" s="58">
        <f t="shared" si="25"/>
        <v>43709</v>
      </c>
      <c r="DV7" s="58">
        <f t="shared" si="25"/>
        <v>43800</v>
      </c>
      <c r="DW7" s="58">
        <f t="shared" si="25"/>
        <v>43891</v>
      </c>
      <c r="DX7" s="58">
        <f t="shared" si="25"/>
        <v>43983</v>
      </c>
      <c r="DY7" s="58">
        <f t="shared" si="25"/>
        <v>44075</v>
      </c>
      <c r="DZ7" s="58">
        <f t="shared" si="25"/>
        <v>44166</v>
      </c>
      <c r="EA7" s="58">
        <f t="shared" si="25"/>
        <v>44256</v>
      </c>
      <c r="EB7" s="58">
        <f t="shared" si="25"/>
        <v>44348</v>
      </c>
      <c r="EC7" s="58">
        <f t="shared" si="25"/>
        <v>44440</v>
      </c>
      <c r="ED7" s="58">
        <f t="shared" si="25"/>
        <v>44531</v>
      </c>
      <c r="EE7" s="58">
        <f t="shared" si="25"/>
        <v>44621</v>
      </c>
      <c r="EF7" s="58">
        <f t="shared" si="25"/>
        <v>44713</v>
      </c>
      <c r="EG7" s="58">
        <f t="shared" si="25"/>
        <v>44805</v>
      </c>
      <c r="EH7" s="58">
        <f t="shared" si="25"/>
        <v>44896</v>
      </c>
      <c r="EI7" s="58">
        <f t="shared" si="25"/>
        <v>44986</v>
      </c>
      <c r="EJ7" s="58">
        <f t="shared" si="25"/>
        <v>45078</v>
      </c>
      <c r="EK7" s="58">
        <f t="shared" si="25"/>
        <v>45170</v>
      </c>
      <c r="EL7" s="58">
        <f t="shared" si="25"/>
        <v>45261</v>
      </c>
      <c r="EM7" s="58">
        <f t="shared" si="25"/>
        <v>45352</v>
      </c>
      <c r="EN7" s="58">
        <f t="shared" si="25"/>
        <v>45444</v>
      </c>
      <c r="EO7" s="58">
        <f t="shared" si="25"/>
        <v>45536</v>
      </c>
      <c r="EP7" s="58">
        <f t="shared" si="25"/>
        <v>45627</v>
      </c>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row>
    <row r="8" spans="1:444" ht="28.15" customHeight="1">
      <c r="F8" s="28" t="s">
        <v>138</v>
      </c>
      <c r="G8" s="38">
        <v>26.263477585348301</v>
      </c>
      <c r="H8" s="38">
        <v>26.5401957639275</v>
      </c>
      <c r="I8" s="38">
        <v>25.6816659065728</v>
      </c>
      <c r="J8" s="38">
        <v>25.9900568303702</v>
      </c>
      <c r="K8" s="38">
        <v>24.905653887257099</v>
      </c>
      <c r="L8" s="38">
        <v>24.4919268729384</v>
      </c>
      <c r="M8" s="38">
        <v>23.4951182139019</v>
      </c>
      <c r="N8" s="38">
        <v>23.609625904657499</v>
      </c>
      <c r="O8" s="38">
        <v>23.545901432176802</v>
      </c>
      <c r="P8" s="38">
        <v>23.037211633416799</v>
      </c>
      <c r="Q8" s="38">
        <v>24.380925781183802</v>
      </c>
      <c r="R8" s="38">
        <v>24.519212198927999</v>
      </c>
      <c r="S8" s="38">
        <v>24.314463133814399</v>
      </c>
      <c r="T8" s="38">
        <v>23.622051074152601</v>
      </c>
      <c r="U8" s="38">
        <v>24.7994818214665</v>
      </c>
      <c r="V8" s="38">
        <v>23.3068337816755</v>
      </c>
      <c r="W8" s="38">
        <v>21.950782640415198</v>
      </c>
      <c r="X8" s="38">
        <v>21.498626559669798</v>
      </c>
      <c r="Y8" s="38">
        <v>22.225061728142801</v>
      </c>
      <c r="Z8" s="38">
        <v>22.840727911529601</v>
      </c>
      <c r="AA8" s="38">
        <v>24.077875144847098</v>
      </c>
      <c r="AB8" s="38">
        <v>25.660607908967801</v>
      </c>
      <c r="AC8" s="38">
        <v>25.199492584027801</v>
      </c>
      <c r="AD8" s="38">
        <v>24.960618655387201</v>
      </c>
      <c r="AE8" s="38">
        <v>24.513948699867701</v>
      </c>
      <c r="AF8" s="38">
        <v>23.783354135301401</v>
      </c>
      <c r="AG8" s="38">
        <v>22.921636220953499</v>
      </c>
      <c r="AH8" s="38">
        <v>22.387592148787402</v>
      </c>
      <c r="AI8" s="38">
        <v>22.987544158640699</v>
      </c>
      <c r="AJ8" s="38">
        <v>23.097431922587401</v>
      </c>
      <c r="AK8" s="38">
        <v>24.2383465537687</v>
      </c>
      <c r="AL8" s="38">
        <v>24.861361545505201</v>
      </c>
      <c r="AM8" s="38">
        <v>25.194755395208801</v>
      </c>
      <c r="AN8" s="38">
        <v>26.152174846371398</v>
      </c>
      <c r="AO8" s="38">
        <v>26.440758322804601</v>
      </c>
      <c r="AP8" s="38">
        <v>25.466127317373601</v>
      </c>
      <c r="AQ8" s="38">
        <v>24.222303319371701</v>
      </c>
      <c r="AR8" s="38">
        <v>22.718519987229602</v>
      </c>
      <c r="AS8" s="38">
        <v>23.3583328334988</v>
      </c>
      <c r="AT8" s="38">
        <v>25.6866759024259</v>
      </c>
      <c r="AU8" s="38">
        <v>26.698610752913499</v>
      </c>
      <c r="AV8" s="38">
        <v>28.4869774489087</v>
      </c>
      <c r="AW8" s="38">
        <v>29.324923157598601</v>
      </c>
      <c r="AX8" s="38">
        <v>32.012053017506503</v>
      </c>
      <c r="AY8" s="38">
        <v>31.088185542247</v>
      </c>
      <c r="AZ8" s="38">
        <v>31.3063890805734</v>
      </c>
      <c r="BA8" s="38">
        <v>30.269211115386302</v>
      </c>
      <c r="BB8" s="38">
        <v>29.865103730793699</v>
      </c>
      <c r="BC8" s="38">
        <v>29.859067389997701</v>
      </c>
      <c r="BD8" s="38">
        <v>29.011969427254002</v>
      </c>
      <c r="BE8" s="38">
        <v>28.967911846027199</v>
      </c>
      <c r="BF8" s="38">
        <v>28.314440237774502</v>
      </c>
      <c r="BG8" s="38">
        <v>26.689260131869901</v>
      </c>
      <c r="BH8" s="38">
        <v>25.300585714983601</v>
      </c>
      <c r="BI8" s="38">
        <v>24.8460393675959</v>
      </c>
      <c r="BJ8" s="38">
        <v>24.485589857741999</v>
      </c>
      <c r="BK8" s="38">
        <v>25.520547343616698</v>
      </c>
      <c r="BL8" s="38">
        <v>29.508488795537001</v>
      </c>
      <c r="BM8" s="38">
        <v>30.4205461392086</v>
      </c>
      <c r="BN8" s="38">
        <v>29.822152518070499</v>
      </c>
      <c r="BO8" s="38">
        <v>30.063034378090698</v>
      </c>
      <c r="BP8" s="38">
        <v>35.708034607812998</v>
      </c>
      <c r="BQ8" s="38">
        <v>36.369472695476396</v>
      </c>
      <c r="BR8" s="38">
        <v>39.570466455906498</v>
      </c>
      <c r="BS8" s="38">
        <v>44.206897612946797</v>
      </c>
      <c r="BT8" s="38">
        <v>50.498641124861102</v>
      </c>
      <c r="BU8" s="38">
        <v>51.323110276086098</v>
      </c>
      <c r="BV8" s="38">
        <v>50.859225951555302</v>
      </c>
      <c r="BW8" s="38">
        <v>50.659190233674103</v>
      </c>
      <c r="BX8" s="38">
        <v>50.012675557207203</v>
      </c>
      <c r="BY8" s="38">
        <v>50.558341934234797</v>
      </c>
      <c r="BZ8" s="38">
        <v>50.726906220513499</v>
      </c>
      <c r="CA8" s="38">
        <v>52.935205455565999</v>
      </c>
      <c r="CB8" s="38">
        <v>56.488259563904698</v>
      </c>
      <c r="CC8" s="38">
        <v>63.354742923222098</v>
      </c>
      <c r="CD8" s="38">
        <v>70.1359620436331</v>
      </c>
      <c r="CE8" s="38">
        <v>65.311653443889995</v>
      </c>
      <c r="CF8" s="38">
        <v>52.469521269787101</v>
      </c>
      <c r="CG8" s="38">
        <v>51.579862770402798</v>
      </c>
      <c r="CH8" s="38">
        <v>51.388350394357197</v>
      </c>
      <c r="CI8" s="38">
        <v>56.891925207870997</v>
      </c>
      <c r="CJ8" s="38">
        <v>75.190020334916696</v>
      </c>
      <c r="CK8" s="38">
        <v>79.130996770375006</v>
      </c>
      <c r="CL8" s="38">
        <v>74.274309218886103</v>
      </c>
      <c r="CM8" s="38">
        <v>84.824678214433007</v>
      </c>
      <c r="CN8" s="38">
        <v>87.073044064722197</v>
      </c>
      <c r="CO8" s="38">
        <v>87.271259739688404</v>
      </c>
      <c r="CP8" s="38">
        <v>79.350787915620401</v>
      </c>
      <c r="CQ8" s="38">
        <v>73.625492404073796</v>
      </c>
      <c r="CR8" s="38">
        <v>75.991370914291906</v>
      </c>
      <c r="CS8" s="38">
        <v>67.1200393849509</v>
      </c>
      <c r="CT8" s="38">
        <v>65.557969417571897</v>
      </c>
      <c r="CU8" s="38">
        <v>72.508796898025807</v>
      </c>
      <c r="CV8" s="38">
        <v>69.036204600907197</v>
      </c>
      <c r="CW8" s="38">
        <v>73.245417005417906</v>
      </c>
      <c r="CX8" s="38">
        <v>73.116678014712207</v>
      </c>
      <c r="CY8" s="38">
        <v>72.256241980698107</v>
      </c>
      <c r="CZ8" s="38">
        <v>62.397811882279903</v>
      </c>
      <c r="DA8" s="38">
        <v>57.180378920238802</v>
      </c>
      <c r="DB8" s="38">
        <v>53.365769744697502</v>
      </c>
      <c r="DC8" s="38">
        <v>52.789808029237697</v>
      </c>
      <c r="DD8" s="38">
        <v>51.318303514205397</v>
      </c>
      <c r="DE8" s="38">
        <v>49.7381507731114</v>
      </c>
      <c r="DF8" s="38">
        <v>46.294188279250697</v>
      </c>
      <c r="DG8" s="38">
        <v>45.772489437624102</v>
      </c>
      <c r="DH8" s="38">
        <v>49.642508470568004</v>
      </c>
      <c r="DI8" s="38">
        <v>51.0503898487651</v>
      </c>
      <c r="DJ8" s="38">
        <v>56.117890137604803</v>
      </c>
      <c r="DK8" s="38">
        <v>62.925855223427398</v>
      </c>
      <c r="DL8" s="38">
        <v>54.743065220623897</v>
      </c>
      <c r="DM8" s="38">
        <v>55.404062743764399</v>
      </c>
      <c r="DN8" s="38">
        <v>54.895039625411897</v>
      </c>
      <c r="DO8" s="38">
        <v>58.282076876113202</v>
      </c>
      <c r="DP8" s="38">
        <v>57.100519592992903</v>
      </c>
      <c r="DQ8" s="38">
        <v>59.299766509295402</v>
      </c>
      <c r="DR8" s="38">
        <v>62.484136953195303</v>
      </c>
      <c r="DS8" s="38">
        <v>69.462404690577301</v>
      </c>
      <c r="DT8" s="38">
        <v>78.347683562025097</v>
      </c>
      <c r="DU8" s="38">
        <v>81.511867069614695</v>
      </c>
      <c r="DV8" s="38">
        <v>74.935314414935903</v>
      </c>
      <c r="DW8" s="38">
        <v>79.888159191912607</v>
      </c>
      <c r="DX8" s="38">
        <v>78.286544855520503</v>
      </c>
      <c r="DY8" s="38">
        <v>90.057286062200205</v>
      </c>
      <c r="DZ8" s="38">
        <v>99.634555512415901</v>
      </c>
      <c r="EA8" s="38">
        <v>115.295250343524</v>
      </c>
      <c r="EB8" s="72">
        <v>133.11558797255699</v>
      </c>
      <c r="EC8" s="72">
        <v>118.691653408599</v>
      </c>
      <c r="ED8" s="72">
        <v>86.793865724112294</v>
      </c>
      <c r="EE8" s="72">
        <v>102.259616352862</v>
      </c>
      <c r="EF8" s="72">
        <v>108.852227026337</v>
      </c>
      <c r="EG8" s="72">
        <v>94.147543795399898</v>
      </c>
      <c r="EH8" s="72">
        <v>94.808749183208306</v>
      </c>
      <c r="EI8" s="72">
        <v>105.948833897399</v>
      </c>
      <c r="EJ8" s="72">
        <v>103.281909663889</v>
      </c>
      <c r="EK8" s="72">
        <v>99.016580528434702</v>
      </c>
      <c r="EL8" s="72">
        <v>107.19240938045</v>
      </c>
      <c r="EM8" s="72">
        <v>107.351527286296</v>
      </c>
      <c r="EN8" s="72">
        <v>100.01832181854201</v>
      </c>
      <c r="EO8" s="72">
        <v>95.042400976918302</v>
      </c>
      <c r="EP8" s="72">
        <v>100.94601977031</v>
      </c>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2"/>
      <c r="GM8" s="72"/>
      <c r="GN8" s="72"/>
      <c r="GO8" s="72"/>
      <c r="GP8" s="72"/>
      <c r="GQ8" s="72"/>
      <c r="GR8" s="72"/>
      <c r="GS8" s="72"/>
      <c r="GT8" s="72"/>
      <c r="GU8" s="72"/>
      <c r="GV8" s="72"/>
      <c r="GW8" s="72"/>
      <c r="GX8" s="72"/>
      <c r="GY8" s="72"/>
      <c r="GZ8" s="72"/>
      <c r="HA8" s="72"/>
      <c r="HB8" s="72"/>
      <c r="HC8" s="72"/>
      <c r="HD8" s="72"/>
      <c r="HE8" s="72"/>
      <c r="HF8" s="72"/>
      <c r="HG8" s="72"/>
      <c r="HH8" s="72"/>
      <c r="HI8" s="72"/>
      <c r="HJ8" s="72"/>
      <c r="HK8" s="72"/>
      <c r="HL8" s="72"/>
      <c r="HM8" s="72"/>
      <c r="HN8" s="72"/>
      <c r="HO8" s="72"/>
      <c r="HP8" s="72"/>
      <c r="HQ8" s="72"/>
      <c r="HR8" s="72"/>
      <c r="HS8" s="72"/>
      <c r="HT8" s="72"/>
      <c r="HU8" s="72"/>
      <c r="HV8" s="72"/>
      <c r="HW8" s="72"/>
      <c r="HX8" s="72"/>
      <c r="HY8" s="72"/>
      <c r="HZ8" s="72"/>
      <c r="IA8" s="72"/>
      <c r="IB8" s="72"/>
      <c r="IC8" s="72"/>
      <c r="ID8" s="72"/>
      <c r="IE8" s="72"/>
      <c r="IF8" s="72"/>
      <c r="IG8" s="72"/>
      <c r="IH8" s="72"/>
      <c r="II8" s="72"/>
      <c r="IJ8" s="72"/>
      <c r="IK8" s="72"/>
      <c r="IL8" s="72"/>
      <c r="IM8" s="72"/>
      <c r="IN8" s="72"/>
      <c r="IO8" s="72"/>
      <c r="IP8" s="72"/>
      <c r="IQ8" s="72"/>
      <c r="IR8" s="72"/>
      <c r="IS8" s="72"/>
      <c r="IT8" s="72"/>
      <c r="IU8" s="72"/>
      <c r="IV8" s="72"/>
      <c r="IW8" s="72"/>
      <c r="IX8" s="72"/>
      <c r="IY8" s="72"/>
      <c r="IZ8" s="72"/>
      <c r="JA8" s="72"/>
      <c r="JB8" s="72"/>
      <c r="JC8" s="72"/>
      <c r="JD8" s="72"/>
      <c r="JE8" s="72"/>
      <c r="JF8" s="72"/>
      <c r="JG8" s="72"/>
      <c r="JH8" s="72"/>
      <c r="JI8" s="72"/>
      <c r="JJ8" s="72"/>
      <c r="JK8" s="72"/>
      <c r="JL8" s="72"/>
      <c r="JM8" s="72"/>
      <c r="JN8" s="72"/>
      <c r="JO8" s="72"/>
      <c r="JP8" s="72"/>
      <c r="JQ8" s="72"/>
      <c r="JR8" s="72"/>
      <c r="JS8" s="72"/>
      <c r="JT8" s="72"/>
      <c r="JU8" s="72"/>
      <c r="JV8" s="72"/>
      <c r="JW8" s="72"/>
      <c r="JX8" s="72"/>
      <c r="JY8" s="72"/>
      <c r="JZ8" s="72"/>
      <c r="KA8" s="72"/>
      <c r="KB8" s="72"/>
      <c r="KC8" s="72"/>
      <c r="KD8" s="72"/>
      <c r="KE8" s="72"/>
      <c r="KF8" s="72"/>
      <c r="KG8" s="72"/>
      <c r="KH8" s="72"/>
      <c r="KI8" s="72"/>
      <c r="KJ8" s="72"/>
      <c r="KK8" s="72"/>
      <c r="KL8" s="72"/>
      <c r="KM8" s="72"/>
      <c r="KN8" s="72"/>
      <c r="KO8" s="72"/>
      <c r="KP8" s="72"/>
      <c r="KQ8" s="72"/>
      <c r="KR8" s="72"/>
      <c r="KS8" s="72"/>
      <c r="KT8" s="72"/>
      <c r="KU8" s="72"/>
      <c r="KV8" s="72"/>
      <c r="KW8" s="72"/>
      <c r="KX8" s="72"/>
      <c r="KY8" s="72"/>
      <c r="KZ8" s="72"/>
      <c r="LA8" s="72"/>
      <c r="LB8" s="72"/>
      <c r="LC8" s="72"/>
      <c r="LD8" s="72"/>
      <c r="LE8" s="72"/>
      <c r="LF8" s="72"/>
      <c r="LG8" s="72"/>
      <c r="LH8" s="72"/>
      <c r="LI8" s="72"/>
      <c r="LJ8" s="72"/>
      <c r="LK8" s="72"/>
      <c r="LL8" s="72"/>
      <c r="LM8" s="72"/>
      <c r="LN8" s="72"/>
      <c r="LO8" s="72"/>
      <c r="LP8" s="72"/>
      <c r="LQ8" s="72"/>
      <c r="LR8" s="72"/>
      <c r="LS8" s="72"/>
      <c r="LT8" s="72"/>
      <c r="LU8" s="72"/>
      <c r="LV8" s="72"/>
      <c r="LW8" s="72"/>
      <c r="LX8" s="72"/>
      <c r="LY8" s="72"/>
      <c r="LZ8" s="72"/>
      <c r="MA8" s="72"/>
      <c r="MB8" s="72"/>
      <c r="MC8" s="72"/>
      <c r="MD8" s="72"/>
      <c r="ME8" s="72"/>
      <c r="MF8" s="72"/>
      <c r="MG8" s="72"/>
      <c r="MH8" s="72"/>
      <c r="MI8" s="72"/>
      <c r="MJ8" s="72"/>
      <c r="MK8" s="72"/>
      <c r="ML8" s="72"/>
      <c r="MM8" s="72"/>
      <c r="MN8" s="72"/>
      <c r="MO8" s="72"/>
      <c r="MP8" s="72"/>
      <c r="MQ8" s="72"/>
      <c r="MR8" s="72"/>
      <c r="MS8" s="72"/>
      <c r="MT8" s="72"/>
      <c r="MU8" s="72"/>
      <c r="MV8" s="72"/>
      <c r="MW8" s="72"/>
      <c r="MX8" s="72"/>
      <c r="MY8" s="72"/>
      <c r="MZ8" s="72"/>
      <c r="NA8" s="72"/>
      <c r="NB8" s="72"/>
      <c r="NC8" s="72"/>
      <c r="ND8" s="72"/>
      <c r="NE8" s="72"/>
      <c r="NF8" s="72"/>
      <c r="NG8" s="72"/>
      <c r="NH8" s="72"/>
      <c r="NI8" s="72"/>
      <c r="NJ8" s="72"/>
      <c r="NK8" s="72"/>
      <c r="NL8" s="72"/>
      <c r="NM8" s="72"/>
      <c r="NN8" s="72"/>
      <c r="NO8" s="72"/>
      <c r="NP8" s="72"/>
      <c r="NQ8" s="72"/>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row>
    <row r="9" spans="1:444" ht="28.15" customHeight="1">
      <c r="F9" s="28" t="s">
        <v>181</v>
      </c>
      <c r="G9" s="38">
        <v>21.306296673932799</v>
      </c>
      <c r="H9" s="38">
        <v>21.0048976540692</v>
      </c>
      <c r="I9" s="38">
        <v>21.576156770930599</v>
      </c>
      <c r="J9" s="38">
        <v>25.4262791409496</v>
      </c>
      <c r="K9" s="38">
        <v>25.113038118175901</v>
      </c>
      <c r="L9" s="38">
        <v>23.1263734492364</v>
      </c>
      <c r="M9" s="38">
        <v>22.029797698166099</v>
      </c>
      <c r="N9" s="38">
        <v>22.237252625008502</v>
      </c>
      <c r="O9" s="38">
        <v>22.333691923147502</v>
      </c>
      <c r="P9" s="38">
        <v>22.1394446895569</v>
      </c>
      <c r="Q9" s="38">
        <v>23.261215170514902</v>
      </c>
      <c r="R9" s="38">
        <v>24.1127405824964</v>
      </c>
      <c r="S9" s="38">
        <v>23.6929493104548</v>
      </c>
      <c r="T9" s="38">
        <v>22.853821828838999</v>
      </c>
      <c r="U9" s="38">
        <v>22.678543301368801</v>
      </c>
      <c r="V9" s="38">
        <v>22.0183586083423</v>
      </c>
      <c r="W9" s="38">
        <v>20.566835280076798</v>
      </c>
      <c r="X9" s="38">
        <v>20.149662774603801</v>
      </c>
      <c r="Y9" s="38">
        <v>19.922286027354001</v>
      </c>
      <c r="Z9" s="38">
        <v>19.560825083536798</v>
      </c>
      <c r="AA9" s="38">
        <v>19.968071448593498</v>
      </c>
      <c r="AB9" s="38">
        <v>21.0776055101359</v>
      </c>
      <c r="AC9" s="38">
        <v>21.7645890113189</v>
      </c>
      <c r="AD9" s="38">
        <v>21.623372412484699</v>
      </c>
      <c r="AE9" s="38">
        <v>22.0132398469093</v>
      </c>
      <c r="AF9" s="38">
        <v>21.2062139071788</v>
      </c>
      <c r="AG9" s="38">
        <v>21.422035013983098</v>
      </c>
      <c r="AH9" s="38">
        <v>22.190882745521002</v>
      </c>
      <c r="AI9" s="38">
        <v>22.874314545038398</v>
      </c>
      <c r="AJ9" s="38">
        <v>21.699553146907999</v>
      </c>
      <c r="AK9" s="38">
        <v>22.0088402298095</v>
      </c>
      <c r="AL9" s="38">
        <v>23.326783191044001</v>
      </c>
      <c r="AM9" s="38">
        <v>22.927513432779399</v>
      </c>
      <c r="AN9" s="38">
        <v>22.390776328292699</v>
      </c>
      <c r="AO9" s="38">
        <v>22.0270065864716</v>
      </c>
      <c r="AP9" s="38">
        <v>21.038541403409599</v>
      </c>
      <c r="AQ9" s="38">
        <v>20.068921801878499</v>
      </c>
      <c r="AR9" s="38">
        <v>19.175068308591399</v>
      </c>
      <c r="AS9" s="38">
        <v>20.6044867703216</v>
      </c>
      <c r="AT9" s="38">
        <v>22.000692346993802</v>
      </c>
      <c r="AU9" s="38">
        <v>23.877097593733399</v>
      </c>
      <c r="AV9" s="38">
        <v>25.781126291799001</v>
      </c>
      <c r="AW9" s="38">
        <v>27.9876356853757</v>
      </c>
      <c r="AX9" s="38">
        <v>30.578499433589201</v>
      </c>
      <c r="AY9" s="38">
        <v>28.856064960595599</v>
      </c>
      <c r="AZ9" s="38">
        <v>31.252010631065399</v>
      </c>
      <c r="BA9" s="38">
        <v>31.373259885812399</v>
      </c>
      <c r="BB9" s="38">
        <v>29.806358682451101</v>
      </c>
      <c r="BC9" s="38">
        <v>28.8579441191653</v>
      </c>
      <c r="BD9" s="38">
        <v>28.541019987724098</v>
      </c>
      <c r="BE9" s="38">
        <v>29.539563072443901</v>
      </c>
      <c r="BF9" s="38">
        <v>29.572099570339599</v>
      </c>
      <c r="BG9" s="38">
        <v>29.579111996015499</v>
      </c>
      <c r="BH9" s="38">
        <v>25.3875015536352</v>
      </c>
      <c r="BI9" s="38">
        <v>24.9519220557981</v>
      </c>
      <c r="BJ9" s="38">
        <v>23.704684388408101</v>
      </c>
      <c r="BK9" s="38">
        <v>23.926299610469201</v>
      </c>
      <c r="BL9" s="38">
        <v>29.242863732873801</v>
      </c>
      <c r="BM9" s="38">
        <v>32.669761265832001</v>
      </c>
      <c r="BN9" s="38">
        <v>33.380164664712197</v>
      </c>
      <c r="BO9" s="38">
        <v>32.922174669865797</v>
      </c>
      <c r="BP9" s="38">
        <v>42.086018009871999</v>
      </c>
      <c r="BQ9" s="38">
        <v>46.790732550806702</v>
      </c>
      <c r="BR9" s="38">
        <v>48.823950848904602</v>
      </c>
      <c r="BS9" s="38">
        <v>48.823779343180298</v>
      </c>
      <c r="BT9" s="38">
        <v>48.883918924005499</v>
      </c>
      <c r="BU9" s="38">
        <v>47.034486588396803</v>
      </c>
      <c r="BV9" s="38">
        <v>43.545664172673597</v>
      </c>
      <c r="BW9" s="38">
        <v>43.391915537266897</v>
      </c>
      <c r="BX9" s="38">
        <v>41.160904373449803</v>
      </c>
      <c r="BY9" s="38">
        <v>42.350080708954501</v>
      </c>
      <c r="BZ9" s="38">
        <v>43.884626222178902</v>
      </c>
      <c r="CA9" s="38">
        <v>47.019487410077502</v>
      </c>
      <c r="CB9" s="38">
        <v>65.165074179347499</v>
      </c>
      <c r="CC9" s="38">
        <v>87.8253952097878</v>
      </c>
      <c r="CD9" s="38">
        <v>107.518835199793</v>
      </c>
      <c r="CE9" s="38">
        <v>88.0087756416887</v>
      </c>
      <c r="CF9" s="38">
        <v>59.4703870741427</v>
      </c>
      <c r="CG9" s="38">
        <v>53.240639950694899</v>
      </c>
      <c r="CH9" s="38">
        <v>50.638163194209497</v>
      </c>
      <c r="CI9" s="38">
        <v>53.932420676847997</v>
      </c>
      <c r="CJ9" s="38">
        <v>64.367894441396103</v>
      </c>
      <c r="CK9" s="38">
        <v>68.410344093011901</v>
      </c>
      <c r="CL9" s="38">
        <v>62.963306702171202</v>
      </c>
      <c r="CM9" s="38">
        <v>67.535929042557598</v>
      </c>
      <c r="CN9" s="38">
        <v>75.430858948613505</v>
      </c>
      <c r="CO9" s="38">
        <v>78.440778788820097</v>
      </c>
      <c r="CP9" s="38">
        <v>78.206658981324793</v>
      </c>
      <c r="CQ9" s="38">
        <v>71.112111728326596</v>
      </c>
      <c r="CR9" s="38">
        <v>69.484294109946006</v>
      </c>
      <c r="CS9" s="38">
        <v>65.633063493353703</v>
      </c>
      <c r="CT9" s="38">
        <v>58.449321978567397</v>
      </c>
      <c r="CU9" s="38">
        <v>59.309783751927</v>
      </c>
      <c r="CV9" s="38">
        <v>60.625149994623598</v>
      </c>
      <c r="CW9" s="38">
        <v>62.519908659723498</v>
      </c>
      <c r="CX9" s="38">
        <v>61.046594994658101</v>
      </c>
      <c r="CY9" s="38">
        <v>63.381431628644897</v>
      </c>
      <c r="CZ9" s="38">
        <v>58.149304715469498</v>
      </c>
      <c r="DA9" s="38">
        <v>55.770272451005702</v>
      </c>
      <c r="DB9" s="38">
        <v>57.462311849274897</v>
      </c>
      <c r="DC9" s="38">
        <v>55.547813458932097</v>
      </c>
      <c r="DD9" s="38">
        <v>49.322456005336001</v>
      </c>
      <c r="DE9" s="38">
        <v>48.920441170563898</v>
      </c>
      <c r="DF9" s="38">
        <v>45.871585310620901</v>
      </c>
      <c r="DG9" s="38">
        <v>42.227441887645497</v>
      </c>
      <c r="DH9" s="38">
        <v>40.852111670571801</v>
      </c>
      <c r="DI9" s="38">
        <v>44.150444078567901</v>
      </c>
      <c r="DJ9" s="38">
        <v>63.504142578721499</v>
      </c>
      <c r="DK9" s="38">
        <v>65.541554747340896</v>
      </c>
      <c r="DL9" s="38">
        <v>64.601921891194607</v>
      </c>
      <c r="DM9" s="38">
        <v>59.490660920037897</v>
      </c>
      <c r="DN9" s="38">
        <v>64.496800091501498</v>
      </c>
      <c r="DO9" s="38">
        <v>71.473221769686404</v>
      </c>
      <c r="DP9" s="38">
        <v>74.389804617716905</v>
      </c>
      <c r="DQ9" s="38">
        <v>79.814150163838306</v>
      </c>
      <c r="DR9" s="38">
        <v>83.596351343161004</v>
      </c>
      <c r="DS9" s="38">
        <v>82.9592909233195</v>
      </c>
      <c r="DT9" s="38">
        <v>74.974194876535293</v>
      </c>
      <c r="DU9" s="38">
        <v>73.789301366001794</v>
      </c>
      <c r="DV9" s="38">
        <v>68.614878884380005</v>
      </c>
      <c r="DW9" s="38">
        <v>69.224645517755405</v>
      </c>
      <c r="DX9" s="38">
        <v>59.378100475320103</v>
      </c>
      <c r="DY9" s="38">
        <v>44.162332269171401</v>
      </c>
      <c r="DZ9" s="38">
        <v>46.146460052193</v>
      </c>
      <c r="EA9" s="38">
        <v>53.0363775354257</v>
      </c>
      <c r="EB9" s="72">
        <v>58.868954591035703</v>
      </c>
      <c r="EC9" s="72">
        <v>83.799161771187499</v>
      </c>
      <c r="ED9" s="72">
        <v>116.363013834095</v>
      </c>
      <c r="EE9" s="72">
        <v>134.28182645772</v>
      </c>
      <c r="EF9" s="72">
        <v>167.064415261693</v>
      </c>
      <c r="EG9" s="72">
        <v>173.59622595432401</v>
      </c>
      <c r="EH9" s="72">
        <v>168.62390572769101</v>
      </c>
      <c r="EI9" s="72">
        <v>146.18254473587001</v>
      </c>
      <c r="EJ9" s="72">
        <v>117.967100837541</v>
      </c>
      <c r="EK9" s="72">
        <v>108.661571311808</v>
      </c>
      <c r="EL9" s="72">
        <v>114.323642055318</v>
      </c>
      <c r="EM9" s="72">
        <v>112.800810019045</v>
      </c>
      <c r="EN9" s="72">
        <v>103.034736899631</v>
      </c>
      <c r="EO9" s="72">
        <v>99.625842492463704</v>
      </c>
      <c r="EP9" s="72">
        <v>100.054442360718</v>
      </c>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2"/>
      <c r="IX9" s="72"/>
      <c r="IY9" s="72"/>
      <c r="IZ9" s="72"/>
      <c r="JA9" s="72"/>
      <c r="JB9" s="72"/>
      <c r="JC9" s="72"/>
      <c r="JD9" s="72"/>
      <c r="JE9" s="72"/>
      <c r="JF9" s="72"/>
      <c r="JG9" s="72"/>
      <c r="JH9" s="72"/>
      <c r="JI9" s="72"/>
      <c r="JJ9" s="72"/>
      <c r="JK9" s="72"/>
      <c r="JL9" s="72"/>
      <c r="JM9" s="72"/>
      <c r="JN9" s="72"/>
      <c r="JO9" s="72"/>
      <c r="JP9" s="72"/>
      <c r="JQ9" s="72"/>
      <c r="JR9" s="72"/>
      <c r="JS9" s="72"/>
      <c r="JT9" s="72"/>
      <c r="JU9" s="72"/>
      <c r="JV9" s="72"/>
      <c r="JW9" s="72"/>
      <c r="JX9" s="72"/>
      <c r="JY9" s="72"/>
      <c r="JZ9" s="72"/>
      <c r="KA9" s="72"/>
      <c r="KB9" s="72"/>
      <c r="KC9" s="72"/>
      <c r="KD9" s="72"/>
      <c r="KE9" s="72"/>
      <c r="KF9" s="72"/>
      <c r="KG9" s="72"/>
      <c r="KH9" s="72"/>
      <c r="KI9" s="72"/>
      <c r="KJ9" s="72"/>
      <c r="KK9" s="72"/>
      <c r="KL9" s="72"/>
      <c r="KM9" s="72"/>
      <c r="KN9" s="72"/>
      <c r="KO9" s="72"/>
      <c r="KP9" s="72"/>
      <c r="KQ9" s="72"/>
      <c r="KR9" s="72"/>
      <c r="KS9" s="72"/>
      <c r="KT9" s="72"/>
      <c r="KU9" s="72"/>
      <c r="KV9" s="72"/>
      <c r="KW9" s="72"/>
      <c r="KX9" s="72"/>
      <c r="KY9" s="72"/>
      <c r="KZ9" s="72"/>
      <c r="LA9" s="72"/>
      <c r="LB9" s="72"/>
      <c r="LC9" s="72"/>
      <c r="LD9" s="72"/>
      <c r="LE9" s="72"/>
      <c r="LF9" s="72"/>
      <c r="LG9" s="72"/>
      <c r="LH9" s="72"/>
      <c r="LI9" s="72"/>
      <c r="LJ9" s="72"/>
      <c r="LK9" s="72"/>
      <c r="LL9" s="72"/>
      <c r="LM9" s="72"/>
      <c r="LN9" s="72"/>
      <c r="LO9" s="72"/>
      <c r="LP9" s="72"/>
      <c r="LQ9" s="72"/>
      <c r="LR9" s="72"/>
      <c r="LS9" s="72"/>
      <c r="LT9" s="72"/>
      <c r="LU9" s="72"/>
      <c r="LV9" s="72"/>
      <c r="LW9" s="72"/>
      <c r="LX9" s="72"/>
      <c r="LY9" s="72"/>
      <c r="LZ9" s="72"/>
      <c r="MA9" s="72"/>
      <c r="MB9" s="72"/>
      <c r="MC9" s="72"/>
      <c r="MD9" s="72"/>
      <c r="ME9" s="72"/>
      <c r="MF9" s="72"/>
      <c r="MG9" s="72"/>
      <c r="MH9" s="72"/>
      <c r="MI9" s="72"/>
      <c r="MJ9" s="72"/>
      <c r="MK9" s="72"/>
      <c r="ML9" s="72"/>
      <c r="MM9" s="72"/>
      <c r="MN9" s="72"/>
      <c r="MO9" s="72"/>
      <c r="MP9" s="72"/>
      <c r="MQ9" s="72"/>
      <c r="MR9" s="72"/>
      <c r="MS9" s="72"/>
      <c r="MT9" s="72"/>
      <c r="MU9" s="72"/>
      <c r="MV9" s="72"/>
      <c r="MW9" s="72"/>
      <c r="MX9" s="72"/>
      <c r="MY9" s="72"/>
      <c r="MZ9" s="72"/>
      <c r="NA9" s="72"/>
      <c r="NB9" s="72"/>
      <c r="NC9" s="72"/>
      <c r="ND9" s="72"/>
      <c r="NE9" s="72"/>
      <c r="NF9" s="72"/>
      <c r="NG9" s="72"/>
      <c r="NH9" s="72"/>
      <c r="NI9" s="72"/>
      <c r="NJ9" s="72"/>
      <c r="NK9" s="72"/>
      <c r="NL9" s="72"/>
      <c r="NM9" s="72"/>
      <c r="NN9" s="72"/>
      <c r="NO9" s="72"/>
      <c r="NP9" s="72"/>
      <c r="NQ9" s="72"/>
      <c r="NR9" s="72"/>
      <c r="NS9" s="72"/>
      <c r="NT9" s="72"/>
      <c r="NU9" s="72"/>
      <c r="NV9" s="72"/>
      <c r="NW9" s="72"/>
      <c r="NX9" s="72"/>
      <c r="NY9" s="72"/>
      <c r="NZ9" s="72"/>
      <c r="OA9" s="72"/>
      <c r="OB9" s="72"/>
      <c r="OC9" s="72"/>
      <c r="OD9" s="72"/>
      <c r="OE9" s="72"/>
      <c r="OF9" s="72"/>
      <c r="OG9" s="72"/>
      <c r="OH9" s="72"/>
      <c r="OI9" s="72"/>
      <c r="OJ9" s="72"/>
      <c r="OK9" s="72"/>
      <c r="OL9" s="72"/>
      <c r="OM9" s="72"/>
      <c r="ON9" s="72"/>
      <c r="OO9" s="72"/>
      <c r="OP9" s="72"/>
      <c r="OQ9" s="72"/>
      <c r="OR9" s="72"/>
      <c r="OS9" s="72"/>
      <c r="OT9" s="72"/>
      <c r="OU9" s="72"/>
      <c r="OV9" s="72"/>
      <c r="OW9" s="72"/>
      <c r="OX9" s="72"/>
      <c r="OY9" s="72"/>
      <c r="OZ9" s="72"/>
      <c r="PA9" s="72"/>
      <c r="PB9" s="72"/>
      <c r="PC9" s="72"/>
      <c r="PD9" s="72"/>
      <c r="PE9" s="72"/>
      <c r="PF9" s="72"/>
      <c r="PG9" s="72"/>
      <c r="PH9" s="72"/>
      <c r="PI9" s="72"/>
      <c r="PJ9" s="72"/>
      <c r="PK9" s="72"/>
      <c r="PL9" s="72"/>
      <c r="PM9" s="72"/>
      <c r="PN9" s="72"/>
      <c r="PO9" s="72"/>
      <c r="PP9" s="72"/>
      <c r="PQ9" s="72"/>
      <c r="PR9" s="72"/>
      <c r="PS9" s="72"/>
      <c r="PT9" s="72"/>
      <c r="PU9" s="72"/>
      <c r="PV9" s="72"/>
      <c r="PW9" s="72"/>
      <c r="PX9" s="72"/>
      <c r="PY9" s="72"/>
      <c r="PZ9" s="72"/>
      <c r="QA9" s="72"/>
      <c r="QB9" s="72"/>
    </row>
    <row r="10" spans="1:444" ht="28.15" customHeight="1">
      <c r="F10" s="28" t="s">
        <v>248</v>
      </c>
      <c r="G10" s="38">
        <v>23.731897069247999</v>
      </c>
      <c r="H10" s="38">
        <v>23.7491403483066</v>
      </c>
      <c r="I10" s="38">
        <v>23.537356701499402</v>
      </c>
      <c r="J10" s="38">
        <v>25.386756139562898</v>
      </c>
      <c r="K10" s="38">
        <v>24.6516924211539</v>
      </c>
      <c r="L10" s="38">
        <v>23.558109567125499</v>
      </c>
      <c r="M10" s="38">
        <v>22.5330052693871</v>
      </c>
      <c r="N10" s="38">
        <v>22.689904188316898</v>
      </c>
      <c r="O10" s="38">
        <v>22.702392701105399</v>
      </c>
      <c r="P10" s="38">
        <v>22.334895093966701</v>
      </c>
      <c r="Q10" s="38">
        <v>23.556878164216698</v>
      </c>
      <c r="R10" s="38">
        <v>24.008053494318698</v>
      </c>
      <c r="S10" s="38">
        <v>23.7115523042395</v>
      </c>
      <c r="T10" s="38">
        <v>22.967185419502499</v>
      </c>
      <c r="U10" s="38">
        <v>23.525681005303898</v>
      </c>
      <c r="V10" s="38">
        <v>22.423922528430399</v>
      </c>
      <c r="W10" s="38">
        <v>21.046733365214202</v>
      </c>
      <c r="X10" s="38">
        <v>20.620970085168999</v>
      </c>
      <c r="Y10" s="38">
        <v>20.918882533739001</v>
      </c>
      <c r="Z10" s="38">
        <v>21.0832908427634</v>
      </c>
      <c r="AA10" s="38">
        <v>21.932669137612599</v>
      </c>
      <c r="AB10" s="38">
        <v>23.274199746237802</v>
      </c>
      <c r="AC10" s="38">
        <v>23.336476224597099</v>
      </c>
      <c r="AD10" s="38">
        <v>23.146668964243801</v>
      </c>
      <c r="AE10" s="38">
        <v>23.078306688771601</v>
      </c>
      <c r="AF10" s="38">
        <v>22.324251715499798</v>
      </c>
      <c r="AG10" s="38">
        <v>21.966598269200801</v>
      </c>
      <c r="AH10" s="38">
        <v>22.024152348895299</v>
      </c>
      <c r="AI10" s="38">
        <v>22.648895352294801</v>
      </c>
      <c r="AJ10" s="38">
        <v>22.176842529358499</v>
      </c>
      <c r="AK10" s="38">
        <v>22.916400697553101</v>
      </c>
      <c r="AL10" s="38">
        <v>23.853994119209101</v>
      </c>
      <c r="AM10" s="38">
        <v>23.856945417372099</v>
      </c>
      <c r="AN10" s="38">
        <v>24.150375930541799</v>
      </c>
      <c r="AO10" s="38">
        <v>24.1519050217433</v>
      </c>
      <c r="AP10" s="38">
        <v>23.190089807376498</v>
      </c>
      <c r="AQ10" s="38">
        <v>22.097156207535399</v>
      </c>
      <c r="AR10" s="38">
        <v>20.895612826153801</v>
      </c>
      <c r="AS10" s="38">
        <v>21.8953978836511</v>
      </c>
      <c r="AT10" s="38">
        <v>23.760556675091699</v>
      </c>
      <c r="AU10" s="38">
        <v>25.186990978435102</v>
      </c>
      <c r="AV10" s="38">
        <v>27.0386448079357</v>
      </c>
      <c r="AW10" s="38">
        <v>28.576646303031701</v>
      </c>
      <c r="AX10" s="38">
        <v>31.205128626016201</v>
      </c>
      <c r="AY10" s="38">
        <v>29.878970429406099</v>
      </c>
      <c r="AZ10" s="38">
        <v>31.200087221510799</v>
      </c>
      <c r="BA10" s="38">
        <v>30.754020474332499</v>
      </c>
      <c r="BB10" s="38">
        <v>29.756681139735701</v>
      </c>
      <c r="BC10" s="38">
        <v>29.259572966391499</v>
      </c>
      <c r="BD10" s="38">
        <v>28.689694982913601</v>
      </c>
      <c r="BE10" s="38">
        <v>29.175029069044299</v>
      </c>
      <c r="BF10" s="38">
        <v>28.8836957849051</v>
      </c>
      <c r="BG10" s="38">
        <v>28.042554481843499</v>
      </c>
      <c r="BH10" s="38">
        <v>25.313706516772001</v>
      </c>
      <c r="BI10" s="38">
        <v>24.8697681050133</v>
      </c>
      <c r="BJ10" s="38">
        <v>24.077887926476699</v>
      </c>
      <c r="BK10" s="38">
        <v>24.732584362637901</v>
      </c>
      <c r="BL10" s="38">
        <v>29.333857739068801</v>
      </c>
      <c r="BM10" s="38">
        <v>31.456375131954701</v>
      </c>
      <c r="BN10" s="38">
        <v>31.4854280153715</v>
      </c>
      <c r="BO10" s="38">
        <v>31.387688236563701</v>
      </c>
      <c r="BP10" s="38">
        <v>38.706041531457601</v>
      </c>
      <c r="BQ10" s="38">
        <v>41.293520098718801</v>
      </c>
      <c r="BR10" s="38">
        <v>43.959548534301497</v>
      </c>
      <c r="BS10" s="38">
        <v>46.472541927458302</v>
      </c>
      <c r="BT10" s="38">
        <v>49.918047404311899</v>
      </c>
      <c r="BU10" s="38">
        <v>49.517479987660501</v>
      </c>
      <c r="BV10" s="38">
        <v>47.608494246485002</v>
      </c>
      <c r="BW10" s="38">
        <v>47.433996092229897</v>
      </c>
      <c r="BX10" s="38">
        <v>46.042488172502203</v>
      </c>
      <c r="BY10" s="38">
        <v>46.877225301463902</v>
      </c>
      <c r="BZ10" s="38">
        <v>47.693683788535502</v>
      </c>
      <c r="CA10" s="38">
        <v>50.301736860435</v>
      </c>
      <c r="CB10" s="38">
        <v>60.384617323642402</v>
      </c>
      <c r="CC10" s="38">
        <v>74.224118388585396</v>
      </c>
      <c r="CD10" s="38">
        <v>86.752840841991301</v>
      </c>
      <c r="CE10" s="38">
        <v>75.533503940222701</v>
      </c>
      <c r="CF10" s="38">
        <v>55.891885220420598</v>
      </c>
      <c r="CG10" s="38">
        <v>52.504913238176798</v>
      </c>
      <c r="CH10" s="38">
        <v>51.186439404258898</v>
      </c>
      <c r="CI10" s="38">
        <v>55.687662377922997</v>
      </c>
      <c r="CJ10" s="38">
        <v>70.369516068996504</v>
      </c>
      <c r="CK10" s="38">
        <v>74.386180440626205</v>
      </c>
      <c r="CL10" s="38">
        <v>69.235390602930494</v>
      </c>
      <c r="CM10" s="38">
        <v>77.117744586164406</v>
      </c>
      <c r="CN10" s="38">
        <v>81.820989755123094</v>
      </c>
      <c r="CO10" s="38">
        <v>83.241256916100298</v>
      </c>
      <c r="CP10" s="38">
        <v>78.652156567014899</v>
      </c>
      <c r="CQ10" s="38">
        <v>72.3552812829532</v>
      </c>
      <c r="CR10" s="38">
        <v>72.995945319193893</v>
      </c>
      <c r="CS10" s="38">
        <v>66.3510990854125</v>
      </c>
      <c r="CT10" s="38">
        <v>62.277770701112303</v>
      </c>
      <c r="CU10" s="38">
        <v>66.539231361824406</v>
      </c>
      <c r="CV10" s="38">
        <v>65.061472770149507</v>
      </c>
      <c r="CW10" s="38">
        <v>68.274293756853794</v>
      </c>
      <c r="CX10" s="38">
        <v>67.584243166052502</v>
      </c>
      <c r="CY10" s="38">
        <v>68.001663151565296</v>
      </c>
      <c r="CZ10" s="38">
        <v>60.0927285949912</v>
      </c>
      <c r="DA10" s="38">
        <v>56.067692097080297</v>
      </c>
      <c r="DB10" s="38">
        <v>54.448443064118997</v>
      </c>
      <c r="DC10" s="38">
        <v>53.352188573421103</v>
      </c>
      <c r="DD10" s="38">
        <v>50.025591974941797</v>
      </c>
      <c r="DE10" s="38">
        <v>48.936449177721798</v>
      </c>
      <c r="DF10" s="38">
        <v>45.691032955900198</v>
      </c>
      <c r="DG10" s="38">
        <v>43.897004268118899</v>
      </c>
      <c r="DH10" s="38">
        <v>45.559834051510201</v>
      </c>
      <c r="DI10" s="38">
        <v>47.737564374538003</v>
      </c>
      <c r="DJ10" s="38">
        <v>58.854584998221398</v>
      </c>
      <c r="DK10" s="38">
        <v>63.523438668037997</v>
      </c>
      <c r="DL10" s="38">
        <v>58.438080267881901</v>
      </c>
      <c r="DM10" s="38">
        <v>56.664041543318199</v>
      </c>
      <c r="DN10" s="38">
        <v>58.534563564547298</v>
      </c>
      <c r="DO10" s="38">
        <v>63.4223601313046</v>
      </c>
      <c r="DP10" s="38">
        <v>63.9857264044117</v>
      </c>
      <c r="DQ10" s="38">
        <v>67.563158950498703</v>
      </c>
      <c r="DR10" s="38">
        <v>70.962009544354501</v>
      </c>
      <c r="DS10" s="38">
        <v>74.364617355028102</v>
      </c>
      <c r="DT10" s="38">
        <v>75.542385297870993</v>
      </c>
      <c r="DU10" s="38">
        <v>76.717266395448704</v>
      </c>
      <c r="DV10" s="38">
        <v>70.881178678883799</v>
      </c>
      <c r="DW10" s="38">
        <v>73.707996638552402</v>
      </c>
      <c r="DX10" s="38">
        <v>68.465985396942898</v>
      </c>
      <c r="DY10" s="38">
        <v>68.407287609973906</v>
      </c>
      <c r="DZ10" s="38">
        <v>74.480758974326307</v>
      </c>
      <c r="EA10" s="38">
        <v>86.034586460388198</v>
      </c>
      <c r="EB10" s="72">
        <v>98.258965477296698</v>
      </c>
      <c r="EC10" s="72">
        <v>102.07039685740099</v>
      </c>
      <c r="ED10" s="72">
        <v>100.430966689106</v>
      </c>
      <c r="EE10" s="72">
        <v>117.001062680402</v>
      </c>
      <c r="EF10" s="72">
        <v>135.623198772336</v>
      </c>
      <c r="EG10" s="72">
        <v>130.462325597568</v>
      </c>
      <c r="EH10" s="72">
        <v>128.58881461162801</v>
      </c>
      <c r="EI10" s="72">
        <v>124.357008701513</v>
      </c>
      <c r="EJ10" s="72">
        <v>109.954641467074</v>
      </c>
      <c r="EK10" s="72">
        <v>103.37124301481001</v>
      </c>
      <c r="EL10" s="72">
        <v>110.43965571854901</v>
      </c>
      <c r="EM10" s="72">
        <v>109.834968166194</v>
      </c>
      <c r="EN10" s="72">
        <v>101.401647426198</v>
      </c>
      <c r="EO10" s="72">
        <v>97.127750105312998</v>
      </c>
      <c r="EP10" s="72">
        <v>100.541442660914</v>
      </c>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c r="IW10" s="72"/>
      <c r="IX10" s="72"/>
      <c r="IY10" s="72"/>
      <c r="IZ10" s="72"/>
      <c r="JA10" s="72"/>
      <c r="JB10" s="72"/>
      <c r="JC10" s="72"/>
      <c r="JD10" s="72"/>
      <c r="JE10" s="72"/>
      <c r="JF10" s="72"/>
      <c r="JG10" s="72"/>
      <c r="JH10" s="72"/>
      <c r="JI10" s="72"/>
      <c r="JJ10" s="72"/>
      <c r="JK10" s="72"/>
      <c r="JL10" s="72"/>
      <c r="JM10" s="72"/>
      <c r="JN10" s="72"/>
      <c r="JO10" s="72"/>
      <c r="JP10" s="72"/>
      <c r="JQ10" s="72"/>
      <c r="JR10" s="72"/>
      <c r="JS10" s="72"/>
      <c r="JT10" s="72"/>
      <c r="JU10" s="72"/>
      <c r="JV10" s="72"/>
      <c r="JW10" s="72"/>
      <c r="JX10" s="72"/>
      <c r="JY10" s="72"/>
      <c r="JZ10" s="72"/>
      <c r="KA10" s="72"/>
      <c r="KB10" s="72"/>
      <c r="KC10" s="72"/>
      <c r="KD10" s="72"/>
      <c r="KE10" s="72"/>
      <c r="KF10" s="72"/>
      <c r="KG10" s="72"/>
      <c r="KH10" s="72"/>
      <c r="KI10" s="72"/>
      <c r="KJ10" s="72"/>
      <c r="KK10" s="72"/>
      <c r="KL10" s="72"/>
      <c r="KM10" s="72"/>
      <c r="KN10" s="72"/>
      <c r="KO10" s="72"/>
      <c r="KP10" s="72"/>
      <c r="KQ10" s="72"/>
      <c r="KR10" s="72"/>
      <c r="KS10" s="72"/>
      <c r="KT10" s="72"/>
      <c r="KU10" s="72"/>
      <c r="KV10" s="72"/>
      <c r="KW10" s="72"/>
      <c r="KX10" s="72"/>
      <c r="KY10" s="72"/>
      <c r="KZ10" s="72"/>
      <c r="LA10" s="72"/>
      <c r="LB10" s="72"/>
      <c r="LC10" s="72"/>
      <c r="LD10" s="72"/>
      <c r="LE10" s="72"/>
      <c r="LF10" s="72"/>
      <c r="LG10" s="72"/>
      <c r="LH10" s="72"/>
      <c r="LI10" s="72"/>
      <c r="LJ10" s="72"/>
      <c r="LK10" s="72"/>
      <c r="LL10" s="72"/>
      <c r="LM10" s="72"/>
      <c r="LN10" s="72"/>
      <c r="LO10" s="72"/>
      <c r="LP10" s="72"/>
      <c r="LQ10" s="72"/>
      <c r="LR10" s="72"/>
      <c r="LS10" s="72"/>
      <c r="LT10" s="72"/>
      <c r="LU10" s="72"/>
      <c r="LV10" s="72"/>
      <c r="LW10" s="72"/>
      <c r="LX10" s="72"/>
      <c r="LY10" s="72"/>
      <c r="LZ10" s="72"/>
      <c r="MA10" s="72"/>
      <c r="MB10" s="72"/>
      <c r="MC10" s="72"/>
      <c r="MD10" s="72"/>
      <c r="ME10" s="72"/>
      <c r="MF10" s="72"/>
      <c r="MG10" s="72"/>
      <c r="MH10" s="72"/>
      <c r="MI10" s="72"/>
      <c r="MJ10" s="72"/>
      <c r="MK10" s="72"/>
      <c r="ML10" s="72"/>
      <c r="MM10" s="72"/>
      <c r="MN10" s="72"/>
      <c r="MO10" s="72"/>
      <c r="MP10" s="72"/>
      <c r="MQ10" s="72"/>
      <c r="MR10" s="72"/>
      <c r="MS10" s="72"/>
      <c r="MT10" s="72"/>
      <c r="MU10" s="72"/>
      <c r="MV10" s="72"/>
      <c r="MW10" s="72"/>
      <c r="MX10" s="72"/>
      <c r="MY10" s="72"/>
      <c r="MZ10" s="72"/>
      <c r="NA10" s="72"/>
      <c r="NB10" s="72"/>
      <c r="NC10" s="72"/>
      <c r="ND10" s="72"/>
      <c r="NE10" s="72"/>
      <c r="NF10" s="72"/>
      <c r="NG10" s="72"/>
      <c r="NH10" s="72"/>
      <c r="NI10" s="72"/>
      <c r="NJ10" s="72"/>
      <c r="NK10" s="72"/>
      <c r="NL10" s="72"/>
      <c r="NM10" s="72"/>
      <c r="NN10" s="72"/>
      <c r="NO10" s="72"/>
      <c r="NP10" s="72"/>
      <c r="NQ10" s="72"/>
      <c r="NR10" s="72"/>
      <c r="NS10" s="72"/>
      <c r="NT10" s="72"/>
      <c r="NU10" s="72"/>
      <c r="NV10" s="72"/>
      <c r="NW10" s="72"/>
      <c r="NX10" s="72"/>
      <c r="NY10" s="72"/>
      <c r="NZ10" s="72"/>
      <c r="OA10" s="72"/>
      <c r="OB10" s="72"/>
      <c r="OC10" s="72"/>
      <c r="OD10" s="72"/>
      <c r="OE10" s="72"/>
      <c r="OF10" s="72"/>
      <c r="OG10" s="72"/>
      <c r="OH10" s="72"/>
      <c r="OI10" s="72"/>
      <c r="OJ10" s="72"/>
      <c r="OK10" s="72"/>
      <c r="OL10" s="72"/>
      <c r="OM10" s="72"/>
      <c r="ON10" s="72"/>
      <c r="OO10" s="72"/>
      <c r="OP10" s="72"/>
      <c r="OQ10" s="72"/>
      <c r="OR10" s="72"/>
      <c r="OS10" s="72"/>
      <c r="OT10" s="72"/>
      <c r="OU10" s="72"/>
      <c r="OV10" s="72"/>
      <c r="OW10" s="72"/>
      <c r="OX10" s="72"/>
      <c r="OY10" s="72"/>
      <c r="OZ10" s="72"/>
      <c r="PA10" s="72"/>
      <c r="PB10" s="72"/>
      <c r="PC10" s="72"/>
      <c r="PD10" s="72"/>
      <c r="PE10" s="72"/>
      <c r="PF10" s="72"/>
      <c r="PG10" s="72"/>
      <c r="PH10" s="72"/>
      <c r="PI10" s="72"/>
      <c r="PJ10" s="72"/>
      <c r="PK10" s="72"/>
      <c r="PL10" s="72"/>
      <c r="PM10" s="72"/>
      <c r="PN10" s="72"/>
      <c r="PO10" s="72"/>
      <c r="PP10" s="72"/>
      <c r="PQ10" s="72"/>
      <c r="PR10" s="72"/>
      <c r="PS10" s="72"/>
      <c r="PT10" s="72"/>
      <c r="PU10" s="72"/>
      <c r="PV10" s="72"/>
      <c r="PW10" s="72"/>
      <c r="PX10" s="72"/>
      <c r="PY10" s="72"/>
      <c r="PZ10" s="72"/>
      <c r="QA10" s="72"/>
      <c r="QB10" s="72"/>
    </row>
    <row r="11" spans="1:444" ht="10.15" customHeight="1">
      <c r="F11" s="39"/>
      <c r="G11" s="39"/>
      <c r="H11" s="40"/>
      <c r="I11" s="40"/>
      <c r="J11" s="40"/>
      <c r="K11" s="40"/>
      <c r="L11" s="40"/>
      <c r="M11" s="40"/>
      <c r="N11" s="40"/>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row>
    <row r="12" spans="1:444" ht="10.15" customHeight="1"/>
    <row r="14" spans="1:444" ht="18" customHeight="1">
      <c r="F14" s="60" t="s">
        <v>530</v>
      </c>
    </row>
    <row r="15" spans="1:444" ht="18" customHeight="1">
      <c r="F15" s="28" t="s">
        <v>531</v>
      </c>
    </row>
    <row r="16" spans="1:444" ht="18" customHeight="1">
      <c r="F16" s="25" t="s">
        <v>532</v>
      </c>
    </row>
    <row r="32" spans="6:6" ht="18" customHeight="1">
      <c r="F32" s="48"/>
    </row>
  </sheetData>
  <hyperlinks>
    <hyperlink ref="H1" location="Contents!A1" display="Back to Table of Contents" xr:uid="{A4E25C61-F201-4601-B211-E328E3D628B6}"/>
  </hyperlinks>
  <pageMargins left="0" right="0" top="0" bottom="0" header="0" footer="0"/>
  <pageSetup paperSize="9" scale="1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019D-2C18-4242-9588-30DD5737F096}">
  <sheetPr>
    <pageSetUpPr fitToPage="1"/>
  </sheetPr>
  <dimension ref="A1:QM41"/>
  <sheetViews>
    <sheetView zoomScale="98" zoomScaleNormal="98" workbookViewId="0">
      <pane xSplit="7" ySplit="7" topLeftCell="EO8" activePane="bottomRight" state="frozen"/>
      <selection pane="topRight" activeCell="F17" sqref="F17"/>
      <selection pane="bottomLeft" activeCell="F17" sqref="F17"/>
      <selection pane="bottomRight" activeCell="EQ9" sqref="EQ9"/>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120" width="14.42578125" style="26" customWidth="1"/>
    <col min="121" max="127" width="14.42578125" style="24" customWidth="1"/>
    <col min="128" max="128" width="14.5703125" style="24" customWidth="1"/>
    <col min="129" max="172" width="14.42578125" style="24" customWidth="1"/>
    <col min="173" max="16384" width="10.28515625" style="24"/>
  </cols>
  <sheetData>
    <row r="1" spans="1:455" ht="57" customHeight="1">
      <c r="A1" s="23" t="s">
        <v>134</v>
      </c>
      <c r="H1" s="20" t="s">
        <v>113</v>
      </c>
    </row>
    <row r="2" spans="1:455" ht="18" customHeight="1">
      <c r="A2" s="45"/>
      <c r="H2" s="26"/>
    </row>
    <row r="3" spans="1:455" ht="18" customHeight="1">
      <c r="F3" s="28"/>
      <c r="H3" s="108">
        <v>1990</v>
      </c>
      <c r="I3" s="108">
        <f t="shared" ref="I3:BT3" si="0">IF(H4=12,H3+1,H3)</f>
        <v>1990</v>
      </c>
      <c r="J3" s="108">
        <f t="shared" si="0"/>
        <v>1990</v>
      </c>
      <c r="K3" s="108">
        <f t="shared" si="0"/>
        <v>1990</v>
      </c>
      <c r="L3" s="108">
        <f t="shared" si="0"/>
        <v>1991</v>
      </c>
      <c r="M3" s="108">
        <f t="shared" si="0"/>
        <v>1991</v>
      </c>
      <c r="N3" s="108">
        <f t="shared" si="0"/>
        <v>1991</v>
      </c>
      <c r="O3" s="108">
        <f t="shared" si="0"/>
        <v>1991</v>
      </c>
      <c r="P3" s="108">
        <f t="shared" si="0"/>
        <v>1992</v>
      </c>
      <c r="Q3" s="108">
        <f t="shared" si="0"/>
        <v>1992</v>
      </c>
      <c r="R3" s="108">
        <f t="shared" si="0"/>
        <v>1992</v>
      </c>
      <c r="S3" s="108">
        <f t="shared" si="0"/>
        <v>1992</v>
      </c>
      <c r="T3" s="108">
        <f t="shared" si="0"/>
        <v>1993</v>
      </c>
      <c r="U3" s="108">
        <f t="shared" si="0"/>
        <v>1993</v>
      </c>
      <c r="V3" s="108">
        <f t="shared" si="0"/>
        <v>1993</v>
      </c>
      <c r="W3" s="108">
        <f t="shared" si="0"/>
        <v>1993</v>
      </c>
      <c r="X3" s="108">
        <f t="shared" si="0"/>
        <v>1994</v>
      </c>
      <c r="Y3" s="108">
        <f t="shared" si="0"/>
        <v>1994</v>
      </c>
      <c r="Z3" s="108">
        <f t="shared" si="0"/>
        <v>1994</v>
      </c>
      <c r="AA3" s="108">
        <f t="shared" si="0"/>
        <v>1994</v>
      </c>
      <c r="AB3" s="108">
        <f t="shared" si="0"/>
        <v>1995</v>
      </c>
      <c r="AC3" s="108">
        <f t="shared" si="0"/>
        <v>1995</v>
      </c>
      <c r="AD3" s="108">
        <f t="shared" si="0"/>
        <v>1995</v>
      </c>
      <c r="AE3" s="108">
        <f t="shared" si="0"/>
        <v>1995</v>
      </c>
      <c r="AF3" s="108">
        <f t="shared" si="0"/>
        <v>1996</v>
      </c>
      <c r="AG3" s="108">
        <f t="shared" si="0"/>
        <v>1996</v>
      </c>
      <c r="AH3" s="108">
        <f t="shared" si="0"/>
        <v>1996</v>
      </c>
      <c r="AI3" s="108">
        <f t="shared" si="0"/>
        <v>1996</v>
      </c>
      <c r="AJ3" s="108">
        <f t="shared" si="0"/>
        <v>1997</v>
      </c>
      <c r="AK3" s="108">
        <f t="shared" si="0"/>
        <v>1997</v>
      </c>
      <c r="AL3" s="108">
        <f t="shared" si="0"/>
        <v>1997</v>
      </c>
      <c r="AM3" s="108">
        <f t="shared" si="0"/>
        <v>1997</v>
      </c>
      <c r="AN3" s="108">
        <f t="shared" si="0"/>
        <v>1998</v>
      </c>
      <c r="AO3" s="108">
        <f t="shared" si="0"/>
        <v>1998</v>
      </c>
      <c r="AP3" s="108">
        <f t="shared" si="0"/>
        <v>1998</v>
      </c>
      <c r="AQ3" s="108">
        <f t="shared" si="0"/>
        <v>1998</v>
      </c>
      <c r="AR3" s="108">
        <f t="shared" si="0"/>
        <v>1999</v>
      </c>
      <c r="AS3" s="108">
        <f t="shared" si="0"/>
        <v>1999</v>
      </c>
      <c r="AT3" s="108">
        <f t="shared" si="0"/>
        <v>1999</v>
      </c>
      <c r="AU3" s="108">
        <f t="shared" si="0"/>
        <v>1999</v>
      </c>
      <c r="AV3" s="108">
        <f t="shared" si="0"/>
        <v>2000</v>
      </c>
      <c r="AW3" s="108">
        <f t="shared" si="0"/>
        <v>2000</v>
      </c>
      <c r="AX3" s="108">
        <f t="shared" si="0"/>
        <v>2000</v>
      </c>
      <c r="AY3" s="108">
        <f t="shared" si="0"/>
        <v>2000</v>
      </c>
      <c r="AZ3" s="108">
        <f t="shared" si="0"/>
        <v>2001</v>
      </c>
      <c r="BA3" s="108">
        <f t="shared" si="0"/>
        <v>2001</v>
      </c>
      <c r="BB3" s="108">
        <f t="shared" si="0"/>
        <v>2001</v>
      </c>
      <c r="BC3" s="108">
        <f t="shared" si="0"/>
        <v>2001</v>
      </c>
      <c r="BD3" s="108">
        <f t="shared" si="0"/>
        <v>2002</v>
      </c>
      <c r="BE3" s="108">
        <f t="shared" si="0"/>
        <v>2002</v>
      </c>
      <c r="BF3" s="108">
        <f t="shared" si="0"/>
        <v>2002</v>
      </c>
      <c r="BG3" s="108">
        <f t="shared" si="0"/>
        <v>2002</v>
      </c>
      <c r="BH3" s="108">
        <f t="shared" si="0"/>
        <v>2003</v>
      </c>
      <c r="BI3" s="108">
        <f t="shared" si="0"/>
        <v>2003</v>
      </c>
      <c r="BJ3" s="108">
        <f t="shared" si="0"/>
        <v>2003</v>
      </c>
      <c r="BK3" s="108">
        <f t="shared" si="0"/>
        <v>2003</v>
      </c>
      <c r="BL3" s="108">
        <f t="shared" si="0"/>
        <v>2004</v>
      </c>
      <c r="BM3" s="108">
        <f t="shared" si="0"/>
        <v>2004</v>
      </c>
      <c r="BN3" s="108">
        <f t="shared" si="0"/>
        <v>2004</v>
      </c>
      <c r="BO3" s="108">
        <f t="shared" si="0"/>
        <v>2004</v>
      </c>
      <c r="BP3" s="108">
        <f t="shared" si="0"/>
        <v>2005</v>
      </c>
      <c r="BQ3" s="108">
        <f t="shared" si="0"/>
        <v>2005</v>
      </c>
      <c r="BR3" s="108">
        <f t="shared" si="0"/>
        <v>2005</v>
      </c>
      <c r="BS3" s="108">
        <f t="shared" si="0"/>
        <v>2005</v>
      </c>
      <c r="BT3" s="108">
        <f t="shared" si="0"/>
        <v>2006</v>
      </c>
      <c r="BU3" s="108">
        <f t="shared" ref="BU3:EF3" si="1">IF(BT4=12,BT3+1,BT3)</f>
        <v>2006</v>
      </c>
      <c r="BV3" s="108">
        <f t="shared" si="1"/>
        <v>2006</v>
      </c>
      <c r="BW3" s="108">
        <f t="shared" si="1"/>
        <v>2006</v>
      </c>
      <c r="BX3" s="108">
        <f t="shared" si="1"/>
        <v>2007</v>
      </c>
      <c r="BY3" s="108">
        <f t="shared" si="1"/>
        <v>2007</v>
      </c>
      <c r="BZ3" s="108">
        <f t="shared" si="1"/>
        <v>2007</v>
      </c>
      <c r="CA3" s="108">
        <f t="shared" si="1"/>
        <v>2007</v>
      </c>
      <c r="CB3" s="108">
        <f t="shared" si="1"/>
        <v>2008</v>
      </c>
      <c r="CC3" s="108">
        <f t="shared" si="1"/>
        <v>2008</v>
      </c>
      <c r="CD3" s="108">
        <f t="shared" si="1"/>
        <v>2008</v>
      </c>
      <c r="CE3" s="108">
        <f t="shared" si="1"/>
        <v>2008</v>
      </c>
      <c r="CF3" s="108">
        <f t="shared" si="1"/>
        <v>2009</v>
      </c>
      <c r="CG3" s="108">
        <f t="shared" si="1"/>
        <v>2009</v>
      </c>
      <c r="CH3" s="108">
        <f t="shared" si="1"/>
        <v>2009</v>
      </c>
      <c r="CI3" s="108">
        <f t="shared" si="1"/>
        <v>2009</v>
      </c>
      <c r="CJ3" s="108">
        <f t="shared" si="1"/>
        <v>2010</v>
      </c>
      <c r="CK3" s="108">
        <f t="shared" si="1"/>
        <v>2010</v>
      </c>
      <c r="CL3" s="108">
        <f t="shared" si="1"/>
        <v>2010</v>
      </c>
      <c r="CM3" s="108">
        <f t="shared" si="1"/>
        <v>2010</v>
      </c>
      <c r="CN3" s="108">
        <f t="shared" si="1"/>
        <v>2011</v>
      </c>
      <c r="CO3" s="108">
        <f t="shared" si="1"/>
        <v>2011</v>
      </c>
      <c r="CP3" s="108">
        <f t="shared" si="1"/>
        <v>2011</v>
      </c>
      <c r="CQ3" s="108">
        <f t="shared" si="1"/>
        <v>2011</v>
      </c>
      <c r="CR3" s="108">
        <f t="shared" si="1"/>
        <v>2012</v>
      </c>
      <c r="CS3" s="108">
        <f t="shared" si="1"/>
        <v>2012</v>
      </c>
      <c r="CT3" s="108">
        <f t="shared" si="1"/>
        <v>2012</v>
      </c>
      <c r="CU3" s="108">
        <f t="shared" si="1"/>
        <v>2012</v>
      </c>
      <c r="CV3" s="108">
        <f t="shared" si="1"/>
        <v>2013</v>
      </c>
      <c r="CW3" s="108">
        <f t="shared" si="1"/>
        <v>2013</v>
      </c>
      <c r="CX3" s="108">
        <f t="shared" si="1"/>
        <v>2013</v>
      </c>
      <c r="CY3" s="108">
        <f t="shared" si="1"/>
        <v>2013</v>
      </c>
      <c r="CZ3" s="108">
        <f t="shared" si="1"/>
        <v>2014</v>
      </c>
      <c r="DA3" s="108">
        <f t="shared" si="1"/>
        <v>2014</v>
      </c>
      <c r="DB3" s="108">
        <f t="shared" si="1"/>
        <v>2014</v>
      </c>
      <c r="DC3" s="108">
        <f t="shared" si="1"/>
        <v>2014</v>
      </c>
      <c r="DD3" s="108">
        <f t="shared" si="1"/>
        <v>2015</v>
      </c>
      <c r="DE3" s="108">
        <f t="shared" si="1"/>
        <v>2015</v>
      </c>
      <c r="DF3" s="108">
        <f t="shared" si="1"/>
        <v>2015</v>
      </c>
      <c r="DG3" s="108">
        <f t="shared" si="1"/>
        <v>2015</v>
      </c>
      <c r="DH3" s="108">
        <f t="shared" si="1"/>
        <v>2016</v>
      </c>
      <c r="DI3" s="108">
        <f t="shared" si="1"/>
        <v>2016</v>
      </c>
      <c r="DJ3" s="108">
        <f t="shared" si="1"/>
        <v>2016</v>
      </c>
      <c r="DK3" s="108">
        <f t="shared" si="1"/>
        <v>2016</v>
      </c>
      <c r="DL3" s="108">
        <f t="shared" si="1"/>
        <v>2017</v>
      </c>
      <c r="DM3" s="108">
        <f t="shared" si="1"/>
        <v>2017</v>
      </c>
      <c r="DN3" s="108">
        <f t="shared" si="1"/>
        <v>2017</v>
      </c>
      <c r="DO3" s="108">
        <f t="shared" si="1"/>
        <v>2017</v>
      </c>
      <c r="DP3" s="108">
        <f t="shared" si="1"/>
        <v>2018</v>
      </c>
      <c r="DQ3" s="108">
        <f t="shared" si="1"/>
        <v>2018</v>
      </c>
      <c r="DR3" s="108">
        <f t="shared" si="1"/>
        <v>2018</v>
      </c>
      <c r="DS3" s="108">
        <f t="shared" si="1"/>
        <v>2018</v>
      </c>
      <c r="DT3" s="108">
        <f t="shared" si="1"/>
        <v>2019</v>
      </c>
      <c r="DU3" s="108">
        <f t="shared" si="1"/>
        <v>2019</v>
      </c>
      <c r="DV3" s="108">
        <f t="shared" si="1"/>
        <v>2019</v>
      </c>
      <c r="DW3" s="108">
        <f t="shared" si="1"/>
        <v>2019</v>
      </c>
      <c r="DX3" s="108">
        <f t="shared" si="1"/>
        <v>2020</v>
      </c>
      <c r="DY3" s="108">
        <f t="shared" si="1"/>
        <v>2020</v>
      </c>
      <c r="DZ3" s="108">
        <f t="shared" si="1"/>
        <v>2020</v>
      </c>
      <c r="EA3" s="108">
        <f t="shared" si="1"/>
        <v>2020</v>
      </c>
      <c r="EB3" s="108">
        <f t="shared" si="1"/>
        <v>2021</v>
      </c>
      <c r="EC3" s="108">
        <f t="shared" si="1"/>
        <v>2021</v>
      </c>
      <c r="ED3" s="108">
        <f t="shared" si="1"/>
        <v>2021</v>
      </c>
      <c r="EE3" s="108">
        <f t="shared" si="1"/>
        <v>2021</v>
      </c>
      <c r="EF3" s="108">
        <f t="shared" si="1"/>
        <v>2022</v>
      </c>
      <c r="EG3" s="108">
        <f t="shared" ref="EG3:EH3" si="2">IF(EF4=12,EF3+1,EF3)</f>
        <v>2022</v>
      </c>
      <c r="EH3" s="108">
        <f t="shared" si="2"/>
        <v>2022</v>
      </c>
      <c r="EI3" s="108">
        <f t="shared" ref="EI3" si="3">IF(EH4=12,EH3+1,EH3)</f>
        <v>2022</v>
      </c>
      <c r="EJ3" s="108">
        <f t="shared" ref="EJ3" si="4">IF(EI4=12,EI3+1,EI3)</f>
        <v>2023</v>
      </c>
      <c r="EK3" s="108">
        <f t="shared" ref="EK3" si="5">IF(EJ4=12,EJ3+1,EJ3)</f>
        <v>2023</v>
      </c>
      <c r="EL3" s="108">
        <f t="shared" ref="EL3" si="6">IF(EK4=12,EK3+1,EK3)</f>
        <v>2023</v>
      </c>
      <c r="EM3" s="108">
        <f t="shared" ref="EM3" si="7">IF(EL4=12,EL3+1,EL3)</f>
        <v>2023</v>
      </c>
      <c r="EN3" s="108">
        <f t="shared" ref="EN3" si="8">IF(EM4=12,EM3+1,EM3)</f>
        <v>2024</v>
      </c>
      <c r="EO3" s="108">
        <f t="shared" ref="EO3" si="9">IF(EN4=12,EN3+1,EN3)</f>
        <v>2024</v>
      </c>
      <c r="EP3" s="108">
        <f t="shared" ref="EP3" si="10">IF(EO4=12,EO3+1,EO3)</f>
        <v>2024</v>
      </c>
      <c r="EQ3" s="108">
        <f t="shared" ref="EQ3" si="11">IF(EP4=12,EP3+1,EP3)</f>
        <v>2024</v>
      </c>
      <c r="ER3" s="26"/>
      <c r="ES3" s="26"/>
      <c r="ET3" s="26"/>
      <c r="EU3" s="26"/>
      <c r="EV3" s="26"/>
      <c r="EW3" s="26"/>
      <c r="EX3" s="26"/>
      <c r="EY3" s="26"/>
      <c r="EZ3" s="26"/>
      <c r="FA3" s="26"/>
      <c r="FB3" s="26"/>
      <c r="FC3" s="26"/>
      <c r="FD3" s="26"/>
      <c r="FE3" s="26"/>
      <c r="FF3" s="26"/>
      <c r="FG3" s="26"/>
      <c r="FH3" s="26"/>
      <c r="FI3" s="26"/>
      <c r="FJ3" s="26"/>
      <c r="FK3" s="26"/>
      <c r="FL3" s="26"/>
      <c r="FM3" s="26"/>
      <c r="FN3" s="26"/>
      <c r="FO3" s="26"/>
      <c r="FP3" s="26"/>
    </row>
    <row r="4" spans="1:455" ht="18" customHeight="1">
      <c r="F4" s="28"/>
      <c r="H4" s="108">
        <v>3</v>
      </c>
      <c r="I4" s="108">
        <f t="shared" ref="I4:BT4" si="12">IF(H4=12,3,H4+3)</f>
        <v>6</v>
      </c>
      <c r="J4" s="108">
        <f t="shared" si="12"/>
        <v>9</v>
      </c>
      <c r="K4" s="108">
        <f t="shared" si="12"/>
        <v>12</v>
      </c>
      <c r="L4" s="108">
        <f t="shared" si="12"/>
        <v>3</v>
      </c>
      <c r="M4" s="108">
        <f t="shared" si="12"/>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ref="BU4:EF4" si="13">IF(BT4=12,3,BT4+3)</f>
        <v>6</v>
      </c>
      <c r="BV4" s="108">
        <f t="shared" si="13"/>
        <v>9</v>
      </c>
      <c r="BW4" s="108">
        <f t="shared" si="13"/>
        <v>12</v>
      </c>
      <c r="BX4" s="108">
        <f t="shared" si="13"/>
        <v>3</v>
      </c>
      <c r="BY4" s="108">
        <f t="shared" si="13"/>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ref="EG4:EH4" si="14">IF(EF4=12,3,EF4+3)</f>
        <v>6</v>
      </c>
      <c r="EH4" s="108">
        <f t="shared" si="14"/>
        <v>9</v>
      </c>
      <c r="EI4" s="108">
        <f t="shared" ref="EI4" si="15">IF(EH4=12,3,EH4+3)</f>
        <v>12</v>
      </c>
      <c r="EJ4" s="108">
        <f t="shared" ref="EJ4" si="16">IF(EI4=12,3,EI4+3)</f>
        <v>3</v>
      </c>
      <c r="EK4" s="108">
        <f t="shared" ref="EK4" si="17">IF(EJ4=12,3,EJ4+3)</f>
        <v>6</v>
      </c>
      <c r="EL4" s="108">
        <f t="shared" ref="EL4" si="18">IF(EK4=12,3,EK4+3)</f>
        <v>9</v>
      </c>
      <c r="EM4" s="108">
        <f t="shared" ref="EM4" si="19">IF(EL4=12,3,EL4+3)</f>
        <v>12</v>
      </c>
      <c r="EN4" s="108">
        <f t="shared" ref="EN4" si="20">IF(EM4=12,3,EM4+3)</f>
        <v>3</v>
      </c>
      <c r="EO4" s="108">
        <f t="shared" ref="EO4" si="21">IF(EN4=12,3,EN4+3)</f>
        <v>6</v>
      </c>
      <c r="EP4" s="108">
        <f t="shared" ref="EP4" si="22">IF(EO4=12,3,EO4+3)</f>
        <v>9</v>
      </c>
      <c r="EQ4" s="108">
        <f t="shared" ref="EQ4" si="23">IF(EP4=12,3,EP4+3)</f>
        <v>12</v>
      </c>
      <c r="ER4" s="26"/>
      <c r="ES4" s="26"/>
      <c r="ET4" s="26"/>
      <c r="EU4" s="26"/>
      <c r="EV4" s="26"/>
      <c r="EW4" s="26"/>
      <c r="EX4" s="26"/>
      <c r="EY4" s="26"/>
      <c r="EZ4" s="26"/>
      <c r="FA4" s="26"/>
      <c r="FB4" s="26"/>
      <c r="FC4" s="26"/>
      <c r="FD4" s="26"/>
      <c r="FE4" s="26"/>
      <c r="FF4" s="26"/>
      <c r="FG4" s="26"/>
      <c r="FH4" s="26"/>
      <c r="FI4" s="26"/>
      <c r="FJ4" s="26"/>
      <c r="FK4" s="26"/>
      <c r="FL4" s="26"/>
      <c r="FM4" s="26"/>
      <c r="FN4" s="26"/>
      <c r="FO4" s="26"/>
      <c r="FP4" s="26"/>
    </row>
    <row r="5" spans="1:455" ht="18" customHeight="1">
      <c r="F5" s="28"/>
      <c r="H5" s="26"/>
      <c r="DQ5" s="26"/>
      <c r="DR5" s="26"/>
    </row>
    <row r="6" spans="1:455" ht="82.5" customHeight="1">
      <c r="F6" s="30" t="s">
        <v>22</v>
      </c>
      <c r="G6" s="31"/>
      <c r="H6" s="26"/>
      <c r="DQ6" s="26"/>
      <c r="DR6" s="26"/>
    </row>
    <row r="7" spans="1:455" ht="34.15" customHeight="1">
      <c r="F7" s="32"/>
      <c r="G7" s="33" t="s">
        <v>137</v>
      </c>
      <c r="H7" s="58">
        <f t="shared" ref="H7:BS7" si="24">DATE(H3,H4,1)</f>
        <v>32933</v>
      </c>
      <c r="I7" s="58">
        <f t="shared" si="24"/>
        <v>33025</v>
      </c>
      <c r="J7" s="58">
        <f t="shared" si="24"/>
        <v>33117</v>
      </c>
      <c r="K7" s="58">
        <f t="shared" si="24"/>
        <v>33208</v>
      </c>
      <c r="L7" s="58">
        <f t="shared" si="24"/>
        <v>33298</v>
      </c>
      <c r="M7" s="58">
        <f t="shared" si="24"/>
        <v>33390</v>
      </c>
      <c r="N7" s="58">
        <f t="shared" si="24"/>
        <v>33482</v>
      </c>
      <c r="O7" s="58">
        <f t="shared" si="24"/>
        <v>33573</v>
      </c>
      <c r="P7" s="58">
        <f t="shared" si="24"/>
        <v>33664</v>
      </c>
      <c r="Q7" s="58">
        <f t="shared" si="24"/>
        <v>33756</v>
      </c>
      <c r="R7" s="58">
        <f t="shared" si="24"/>
        <v>33848</v>
      </c>
      <c r="S7" s="58">
        <f t="shared" si="24"/>
        <v>33939</v>
      </c>
      <c r="T7" s="58">
        <f t="shared" si="24"/>
        <v>34029</v>
      </c>
      <c r="U7" s="58">
        <f t="shared" si="24"/>
        <v>34121</v>
      </c>
      <c r="V7" s="58">
        <f t="shared" si="24"/>
        <v>34213</v>
      </c>
      <c r="W7" s="58">
        <f t="shared" si="24"/>
        <v>34304</v>
      </c>
      <c r="X7" s="58">
        <f t="shared" si="24"/>
        <v>34394</v>
      </c>
      <c r="Y7" s="58">
        <f t="shared" si="24"/>
        <v>34486</v>
      </c>
      <c r="Z7" s="58">
        <f t="shared" si="24"/>
        <v>34578</v>
      </c>
      <c r="AA7" s="58">
        <f t="shared" si="24"/>
        <v>34669</v>
      </c>
      <c r="AB7" s="58">
        <f t="shared" si="24"/>
        <v>34759</v>
      </c>
      <c r="AC7" s="58">
        <f t="shared" si="24"/>
        <v>34851</v>
      </c>
      <c r="AD7" s="58">
        <f t="shared" si="24"/>
        <v>34943</v>
      </c>
      <c r="AE7" s="58">
        <f t="shared" si="24"/>
        <v>35034</v>
      </c>
      <c r="AF7" s="58">
        <f t="shared" si="24"/>
        <v>35125</v>
      </c>
      <c r="AG7" s="58">
        <f t="shared" si="24"/>
        <v>35217</v>
      </c>
      <c r="AH7" s="58">
        <f t="shared" si="24"/>
        <v>35309</v>
      </c>
      <c r="AI7" s="58">
        <f t="shared" si="24"/>
        <v>35400</v>
      </c>
      <c r="AJ7" s="58">
        <f t="shared" si="24"/>
        <v>35490</v>
      </c>
      <c r="AK7" s="58">
        <f t="shared" si="24"/>
        <v>35582</v>
      </c>
      <c r="AL7" s="58">
        <f t="shared" si="24"/>
        <v>35674</v>
      </c>
      <c r="AM7" s="58">
        <f t="shared" si="24"/>
        <v>35765</v>
      </c>
      <c r="AN7" s="58">
        <f t="shared" si="24"/>
        <v>35855</v>
      </c>
      <c r="AO7" s="58">
        <f t="shared" si="24"/>
        <v>35947</v>
      </c>
      <c r="AP7" s="58">
        <f t="shared" si="24"/>
        <v>36039</v>
      </c>
      <c r="AQ7" s="58">
        <f t="shared" si="24"/>
        <v>36130</v>
      </c>
      <c r="AR7" s="58">
        <f t="shared" si="24"/>
        <v>36220</v>
      </c>
      <c r="AS7" s="58">
        <f t="shared" si="24"/>
        <v>36312</v>
      </c>
      <c r="AT7" s="58">
        <f t="shared" si="24"/>
        <v>36404</v>
      </c>
      <c r="AU7" s="58">
        <f t="shared" si="24"/>
        <v>36495</v>
      </c>
      <c r="AV7" s="58">
        <f t="shared" si="24"/>
        <v>36586</v>
      </c>
      <c r="AW7" s="58">
        <f t="shared" si="24"/>
        <v>36678</v>
      </c>
      <c r="AX7" s="58">
        <f t="shared" si="24"/>
        <v>36770</v>
      </c>
      <c r="AY7" s="58">
        <f t="shared" si="24"/>
        <v>36861</v>
      </c>
      <c r="AZ7" s="58">
        <f t="shared" si="24"/>
        <v>36951</v>
      </c>
      <c r="BA7" s="58">
        <f t="shared" si="24"/>
        <v>37043</v>
      </c>
      <c r="BB7" s="58">
        <f t="shared" si="24"/>
        <v>37135</v>
      </c>
      <c r="BC7" s="58">
        <f t="shared" si="24"/>
        <v>37226</v>
      </c>
      <c r="BD7" s="58">
        <f t="shared" si="24"/>
        <v>37316</v>
      </c>
      <c r="BE7" s="58">
        <f t="shared" si="24"/>
        <v>37408</v>
      </c>
      <c r="BF7" s="58">
        <f t="shared" si="24"/>
        <v>37500</v>
      </c>
      <c r="BG7" s="58">
        <f t="shared" si="24"/>
        <v>37591</v>
      </c>
      <c r="BH7" s="58">
        <f t="shared" si="24"/>
        <v>37681</v>
      </c>
      <c r="BI7" s="58">
        <f t="shared" si="24"/>
        <v>37773</v>
      </c>
      <c r="BJ7" s="58">
        <f t="shared" si="24"/>
        <v>37865</v>
      </c>
      <c r="BK7" s="58">
        <f t="shared" si="24"/>
        <v>37956</v>
      </c>
      <c r="BL7" s="58">
        <f t="shared" si="24"/>
        <v>38047</v>
      </c>
      <c r="BM7" s="58">
        <f t="shared" si="24"/>
        <v>38139</v>
      </c>
      <c r="BN7" s="58">
        <f t="shared" si="24"/>
        <v>38231</v>
      </c>
      <c r="BO7" s="58">
        <f t="shared" si="24"/>
        <v>38322</v>
      </c>
      <c r="BP7" s="58">
        <f t="shared" si="24"/>
        <v>38412</v>
      </c>
      <c r="BQ7" s="58">
        <f t="shared" si="24"/>
        <v>38504</v>
      </c>
      <c r="BR7" s="58">
        <f t="shared" si="24"/>
        <v>38596</v>
      </c>
      <c r="BS7" s="58">
        <f t="shared" si="24"/>
        <v>38687</v>
      </c>
      <c r="BT7" s="58">
        <f t="shared" ref="BT7:DE7" si="25">DATE(BT3,BT4,1)</f>
        <v>38777</v>
      </c>
      <c r="BU7" s="58">
        <f t="shared" si="25"/>
        <v>38869</v>
      </c>
      <c r="BV7" s="58">
        <f t="shared" si="25"/>
        <v>38961</v>
      </c>
      <c r="BW7" s="58">
        <f t="shared" si="25"/>
        <v>39052</v>
      </c>
      <c r="BX7" s="58">
        <f t="shared" si="25"/>
        <v>39142</v>
      </c>
      <c r="BY7" s="58">
        <f t="shared" si="25"/>
        <v>39234</v>
      </c>
      <c r="BZ7" s="58">
        <f t="shared" si="25"/>
        <v>39326</v>
      </c>
      <c r="CA7" s="58">
        <f t="shared" si="25"/>
        <v>39417</v>
      </c>
      <c r="CB7" s="58">
        <f t="shared" si="25"/>
        <v>39508</v>
      </c>
      <c r="CC7" s="58">
        <f t="shared" si="25"/>
        <v>39600</v>
      </c>
      <c r="CD7" s="58">
        <f t="shared" si="25"/>
        <v>39692</v>
      </c>
      <c r="CE7" s="58">
        <f t="shared" si="25"/>
        <v>39783</v>
      </c>
      <c r="CF7" s="58">
        <f t="shared" si="25"/>
        <v>39873</v>
      </c>
      <c r="CG7" s="58">
        <f t="shared" si="25"/>
        <v>39965</v>
      </c>
      <c r="CH7" s="58">
        <f t="shared" si="25"/>
        <v>40057</v>
      </c>
      <c r="CI7" s="58">
        <f t="shared" si="25"/>
        <v>40148</v>
      </c>
      <c r="CJ7" s="58">
        <f t="shared" si="25"/>
        <v>40238</v>
      </c>
      <c r="CK7" s="58">
        <f t="shared" si="25"/>
        <v>40330</v>
      </c>
      <c r="CL7" s="58">
        <f t="shared" si="25"/>
        <v>40422</v>
      </c>
      <c r="CM7" s="58">
        <f t="shared" si="25"/>
        <v>40513</v>
      </c>
      <c r="CN7" s="58">
        <f t="shared" si="25"/>
        <v>40603</v>
      </c>
      <c r="CO7" s="58">
        <f t="shared" si="25"/>
        <v>40695</v>
      </c>
      <c r="CP7" s="58">
        <f t="shared" si="25"/>
        <v>40787</v>
      </c>
      <c r="CQ7" s="58">
        <f t="shared" si="25"/>
        <v>40878</v>
      </c>
      <c r="CR7" s="58">
        <f t="shared" si="25"/>
        <v>40969</v>
      </c>
      <c r="CS7" s="58">
        <f t="shared" si="25"/>
        <v>41061</v>
      </c>
      <c r="CT7" s="58">
        <f t="shared" si="25"/>
        <v>41153</v>
      </c>
      <c r="CU7" s="58">
        <f t="shared" si="25"/>
        <v>41244</v>
      </c>
      <c r="CV7" s="58">
        <f t="shared" si="25"/>
        <v>41334</v>
      </c>
      <c r="CW7" s="58">
        <f t="shared" si="25"/>
        <v>41426</v>
      </c>
      <c r="CX7" s="58">
        <f t="shared" si="25"/>
        <v>41518</v>
      </c>
      <c r="CY7" s="58">
        <f t="shared" si="25"/>
        <v>41609</v>
      </c>
      <c r="CZ7" s="58">
        <f t="shared" si="25"/>
        <v>41699</v>
      </c>
      <c r="DA7" s="58">
        <f t="shared" si="25"/>
        <v>41791</v>
      </c>
      <c r="DB7" s="58">
        <f t="shared" si="25"/>
        <v>41883</v>
      </c>
      <c r="DC7" s="58">
        <f t="shared" si="25"/>
        <v>41974</v>
      </c>
      <c r="DD7" s="58">
        <f t="shared" si="25"/>
        <v>42064</v>
      </c>
      <c r="DE7" s="58">
        <f t="shared" si="25"/>
        <v>42156</v>
      </c>
      <c r="DF7" s="58">
        <f>DATE(DF3,DF4,1)</f>
        <v>42248</v>
      </c>
      <c r="DG7" s="58">
        <f t="shared" ref="DG7:EQ7" si="26">DATE(DG3,DG4,1)</f>
        <v>42339</v>
      </c>
      <c r="DH7" s="58">
        <f t="shared" si="26"/>
        <v>42430</v>
      </c>
      <c r="DI7" s="58">
        <f t="shared" si="26"/>
        <v>42522</v>
      </c>
      <c r="DJ7" s="58">
        <f t="shared" si="26"/>
        <v>42614</v>
      </c>
      <c r="DK7" s="58">
        <f t="shared" si="26"/>
        <v>42705</v>
      </c>
      <c r="DL7" s="58">
        <f t="shared" si="26"/>
        <v>42795</v>
      </c>
      <c r="DM7" s="58">
        <f t="shared" si="26"/>
        <v>42887</v>
      </c>
      <c r="DN7" s="58">
        <f t="shared" si="26"/>
        <v>42979</v>
      </c>
      <c r="DO7" s="58">
        <f t="shared" si="26"/>
        <v>43070</v>
      </c>
      <c r="DP7" s="58">
        <f t="shared" si="26"/>
        <v>43160</v>
      </c>
      <c r="DQ7" s="58">
        <f t="shared" si="26"/>
        <v>43252</v>
      </c>
      <c r="DR7" s="58">
        <f t="shared" si="26"/>
        <v>43344</v>
      </c>
      <c r="DS7" s="58">
        <f t="shared" si="26"/>
        <v>43435</v>
      </c>
      <c r="DT7" s="58">
        <f t="shared" si="26"/>
        <v>43525</v>
      </c>
      <c r="DU7" s="58">
        <f t="shared" si="26"/>
        <v>43617</v>
      </c>
      <c r="DV7" s="58">
        <f t="shared" si="26"/>
        <v>43709</v>
      </c>
      <c r="DW7" s="58">
        <f t="shared" si="26"/>
        <v>43800</v>
      </c>
      <c r="DX7" s="58">
        <f t="shared" si="26"/>
        <v>43891</v>
      </c>
      <c r="DY7" s="58">
        <f t="shared" si="26"/>
        <v>43983</v>
      </c>
      <c r="DZ7" s="58">
        <f t="shared" si="26"/>
        <v>44075</v>
      </c>
      <c r="EA7" s="58">
        <f t="shared" si="26"/>
        <v>44166</v>
      </c>
      <c r="EB7" s="58">
        <f t="shared" si="26"/>
        <v>44256</v>
      </c>
      <c r="EC7" s="58">
        <f t="shared" si="26"/>
        <v>44348</v>
      </c>
      <c r="ED7" s="58">
        <f t="shared" si="26"/>
        <v>44440</v>
      </c>
      <c r="EE7" s="58">
        <f t="shared" si="26"/>
        <v>44531</v>
      </c>
      <c r="EF7" s="58">
        <f t="shared" si="26"/>
        <v>44621</v>
      </c>
      <c r="EG7" s="58">
        <f t="shared" si="26"/>
        <v>44713</v>
      </c>
      <c r="EH7" s="58">
        <f t="shared" si="26"/>
        <v>44805</v>
      </c>
      <c r="EI7" s="58">
        <f t="shared" si="26"/>
        <v>44896</v>
      </c>
      <c r="EJ7" s="58">
        <f t="shared" si="26"/>
        <v>44986</v>
      </c>
      <c r="EK7" s="58">
        <f t="shared" si="26"/>
        <v>45078</v>
      </c>
      <c r="EL7" s="58">
        <f t="shared" si="26"/>
        <v>45170</v>
      </c>
      <c r="EM7" s="58">
        <f t="shared" si="26"/>
        <v>45261</v>
      </c>
      <c r="EN7" s="58">
        <f t="shared" si="26"/>
        <v>45352</v>
      </c>
      <c r="EO7" s="58">
        <f t="shared" si="26"/>
        <v>45444</v>
      </c>
      <c r="EP7" s="58">
        <f t="shared" si="26"/>
        <v>45536</v>
      </c>
      <c r="EQ7" s="58">
        <f t="shared" si="26"/>
        <v>45627</v>
      </c>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row>
    <row r="8" spans="1:455" ht="28.15" customHeight="1">
      <c r="F8" s="35" t="s">
        <v>533</v>
      </c>
      <c r="G8" s="29"/>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row>
    <row r="9" spans="1:455" ht="28.15" customHeight="1">
      <c r="F9" s="28" t="s">
        <v>534</v>
      </c>
      <c r="G9" s="29" t="s">
        <v>151</v>
      </c>
      <c r="H9" s="38">
        <v>597.15800000000002</v>
      </c>
      <c r="I9" s="38">
        <v>666.505</v>
      </c>
      <c r="J9" s="38">
        <v>697.99</v>
      </c>
      <c r="K9" s="38">
        <v>575.32500000000005</v>
      </c>
      <c r="L9" s="38">
        <v>511.66800000000001</v>
      </c>
      <c r="M9" s="38">
        <v>642.30700000000002</v>
      </c>
      <c r="N9" s="38">
        <v>1442.692</v>
      </c>
      <c r="O9" s="38">
        <v>867.31200000000001</v>
      </c>
      <c r="P9" s="38">
        <v>907.98099999999999</v>
      </c>
      <c r="Q9" s="38">
        <v>433.55700000000002</v>
      </c>
      <c r="R9" s="38">
        <v>641.62</v>
      </c>
      <c r="S9" s="38">
        <v>578.56100000000004</v>
      </c>
      <c r="T9" s="38">
        <v>597.68899999999996</v>
      </c>
      <c r="U9" s="38">
        <v>544.76400000000001</v>
      </c>
      <c r="V9" s="38">
        <v>633.03099999999995</v>
      </c>
      <c r="W9" s="38">
        <v>580.149</v>
      </c>
      <c r="X9" s="38">
        <v>611.36900000000003</v>
      </c>
      <c r="Y9" s="38">
        <v>685.07399999999996</v>
      </c>
      <c r="Z9" s="38">
        <v>762.47900000000004</v>
      </c>
      <c r="AA9" s="38">
        <v>646.09299999999996</v>
      </c>
      <c r="AB9" s="38">
        <v>615.06399999999996</v>
      </c>
      <c r="AC9" s="38">
        <v>729.96400000000006</v>
      </c>
      <c r="AD9" s="38">
        <v>631.87400000000002</v>
      </c>
      <c r="AE9" s="38">
        <v>736.11199999999997</v>
      </c>
      <c r="AF9" s="38">
        <v>678.76</v>
      </c>
      <c r="AG9" s="38">
        <v>702.21699999999998</v>
      </c>
      <c r="AH9" s="38">
        <v>661.24300000000005</v>
      </c>
      <c r="AI9" s="38">
        <v>646.82899999999995</v>
      </c>
      <c r="AJ9" s="38">
        <v>515.64599999999996</v>
      </c>
      <c r="AK9" s="38">
        <v>1498.569</v>
      </c>
      <c r="AL9" s="38">
        <v>751.61900000000003</v>
      </c>
      <c r="AM9" s="38">
        <v>729.76</v>
      </c>
      <c r="AN9" s="38">
        <v>653.63599999999997</v>
      </c>
      <c r="AO9" s="38">
        <v>641.67999999999995</v>
      </c>
      <c r="AP9" s="38">
        <v>899.81100000000004</v>
      </c>
      <c r="AQ9" s="38">
        <v>567.65200000000004</v>
      </c>
      <c r="AR9" s="38">
        <v>626.64099999999996</v>
      </c>
      <c r="AS9" s="38">
        <v>732.83299999999997</v>
      </c>
      <c r="AT9" s="38">
        <v>605.45699999999999</v>
      </c>
      <c r="AU9" s="38">
        <v>656.89</v>
      </c>
      <c r="AV9" s="38">
        <v>584.404</v>
      </c>
      <c r="AW9" s="38">
        <v>681.59199999999998</v>
      </c>
      <c r="AX9" s="38">
        <v>662.05100000000004</v>
      </c>
      <c r="AY9" s="38">
        <v>591.62199999999996</v>
      </c>
      <c r="AZ9" s="38">
        <v>660.66399999999999</v>
      </c>
      <c r="BA9" s="38">
        <v>683.19600000000003</v>
      </c>
      <c r="BB9" s="38">
        <v>590.83699999999999</v>
      </c>
      <c r="BC9" s="38">
        <v>591.06700000000001</v>
      </c>
      <c r="BD9" s="38">
        <v>592.87099999999998</v>
      </c>
      <c r="BE9" s="38">
        <v>656.44200000000001</v>
      </c>
      <c r="BF9" s="38">
        <v>870.173</v>
      </c>
      <c r="BG9" s="38">
        <v>870.17600000000004</v>
      </c>
      <c r="BH9" s="38">
        <v>782.476</v>
      </c>
      <c r="BI9" s="38">
        <v>695.39800000000002</v>
      </c>
      <c r="BJ9" s="38">
        <v>507.85</v>
      </c>
      <c r="BK9" s="38">
        <v>508.97699999999998</v>
      </c>
      <c r="BL9" s="38">
        <v>694.96400000000006</v>
      </c>
      <c r="BM9" s="38">
        <v>517.35299999999995</v>
      </c>
      <c r="BN9" s="38">
        <v>468.51799999999997</v>
      </c>
      <c r="BO9" s="38">
        <v>441.27199999999999</v>
      </c>
      <c r="BP9" s="38">
        <v>625.89</v>
      </c>
      <c r="BQ9" s="38">
        <v>632.77300000000002</v>
      </c>
      <c r="BR9" s="38">
        <v>720.41300000000001</v>
      </c>
      <c r="BS9" s="38">
        <v>1568.5619999999999</v>
      </c>
      <c r="BT9" s="38">
        <v>890.51800000000003</v>
      </c>
      <c r="BU9" s="38">
        <v>918.24900000000002</v>
      </c>
      <c r="BV9" s="38">
        <v>822.12900000000002</v>
      </c>
      <c r="BW9" s="38">
        <v>1001.598</v>
      </c>
      <c r="BX9" s="38">
        <v>788.61099999999999</v>
      </c>
      <c r="BY9" s="38">
        <v>817.17899999999997</v>
      </c>
      <c r="BZ9" s="38">
        <v>802.78</v>
      </c>
      <c r="CA9" s="38">
        <v>930.05399999999997</v>
      </c>
      <c r="CB9" s="38">
        <v>620.41200000000003</v>
      </c>
      <c r="CC9" s="38">
        <v>610.70699999999999</v>
      </c>
      <c r="CD9" s="38">
        <v>211.28399999999999</v>
      </c>
      <c r="CE9" s="38">
        <v>213.52199999999999</v>
      </c>
      <c r="CF9" s="38">
        <v>168.524</v>
      </c>
      <c r="CG9" s="38">
        <v>173.541</v>
      </c>
      <c r="CH9" s="38">
        <v>207.654</v>
      </c>
      <c r="CI9" s="38">
        <v>202.21199999999999</v>
      </c>
      <c r="CJ9" s="38">
        <v>314.85599999999999</v>
      </c>
      <c r="CK9" s="38">
        <v>299.63299999999998</v>
      </c>
      <c r="CL9" s="38">
        <v>333.887</v>
      </c>
      <c r="CM9" s="38">
        <v>565.28499999999997</v>
      </c>
      <c r="CN9" s="38">
        <v>156.18299999999999</v>
      </c>
      <c r="CO9" s="38">
        <v>133.185</v>
      </c>
      <c r="CP9" s="38">
        <v>259.01299999999998</v>
      </c>
      <c r="CQ9" s="38">
        <v>150.59200000000001</v>
      </c>
      <c r="CR9" s="38">
        <v>106.571</v>
      </c>
      <c r="CS9" s="38">
        <v>121.877447</v>
      </c>
      <c r="CT9" s="38">
        <v>159.85737800000001</v>
      </c>
      <c r="CU9" s="38">
        <v>72.845168000000001</v>
      </c>
      <c r="CV9" s="38">
        <v>101.874955</v>
      </c>
      <c r="CW9" s="38">
        <v>72.148837999999998</v>
      </c>
      <c r="CX9" s="38">
        <v>73.998996000000005</v>
      </c>
      <c r="CY9" s="38">
        <v>74.848850999999996</v>
      </c>
      <c r="CZ9" s="38">
        <v>220.81456800000001</v>
      </c>
      <c r="DA9" s="38">
        <v>86.149088000000006</v>
      </c>
      <c r="DB9" s="38">
        <v>194.36368400000001</v>
      </c>
      <c r="DC9" s="38">
        <v>138.59726800000001</v>
      </c>
      <c r="DD9" s="38">
        <v>78.336725999999999</v>
      </c>
      <c r="DE9" s="38">
        <v>122.913977</v>
      </c>
      <c r="DF9" s="38">
        <v>62.404093000000003</v>
      </c>
      <c r="DG9" s="38">
        <v>82.100598000000005</v>
      </c>
      <c r="DH9" s="38">
        <v>165.002083</v>
      </c>
      <c r="DI9" s="38">
        <v>59.094326000000002</v>
      </c>
      <c r="DJ9" s="38">
        <v>91.191366000000002</v>
      </c>
      <c r="DK9" s="38">
        <v>202.90757400000001</v>
      </c>
      <c r="DL9" s="38">
        <v>532.99272499999995</v>
      </c>
      <c r="DM9" s="38">
        <v>529.70512199999996</v>
      </c>
      <c r="DN9" s="38">
        <v>483.24440900000002</v>
      </c>
      <c r="DO9" s="38">
        <v>140.60128</v>
      </c>
      <c r="DP9" s="38">
        <v>324.01455800000002</v>
      </c>
      <c r="DQ9" s="38">
        <v>382.52109999999999</v>
      </c>
      <c r="DR9" s="38">
        <v>424.86200600000001</v>
      </c>
      <c r="DS9" s="38">
        <v>293.07866899999999</v>
      </c>
      <c r="DT9" s="53">
        <v>412.89828499999999</v>
      </c>
      <c r="DU9" s="53">
        <v>451.76735600000001</v>
      </c>
      <c r="DV9" s="53">
        <v>234.40114199999999</v>
      </c>
      <c r="DW9" s="53">
        <v>335.64723900000001</v>
      </c>
      <c r="DX9" s="53">
        <v>206.93063599999999</v>
      </c>
      <c r="DY9" s="53">
        <v>204.242817</v>
      </c>
      <c r="DZ9" s="53">
        <v>317.99739799999998</v>
      </c>
      <c r="EA9" s="53">
        <v>384.64931300000001</v>
      </c>
      <c r="EB9" s="53">
        <v>279.55778900000001</v>
      </c>
      <c r="EC9" s="53">
        <v>264.46154200000001</v>
      </c>
      <c r="ED9" s="53">
        <v>1490.8897899999999</v>
      </c>
      <c r="EE9" s="53">
        <v>916.49913300000003</v>
      </c>
      <c r="EF9" s="53">
        <v>791.07449599999995</v>
      </c>
      <c r="EG9" s="53">
        <v>1169.6947439999999</v>
      </c>
      <c r="EH9" s="53">
        <v>1235.5609360000001</v>
      </c>
      <c r="EI9" s="53">
        <v>836.97034499999995</v>
      </c>
      <c r="EJ9" s="53">
        <v>1094.7007349999999</v>
      </c>
      <c r="EK9" s="53">
        <v>1032.5231839999999</v>
      </c>
      <c r="EL9" s="53">
        <v>1272.370801</v>
      </c>
      <c r="EM9" s="53">
        <v>1104.694786</v>
      </c>
      <c r="EN9" s="53">
        <v>1214.828229</v>
      </c>
      <c r="EO9" s="53">
        <v>1247.165287</v>
      </c>
      <c r="EP9" s="53">
        <v>1162.8827779999999</v>
      </c>
      <c r="EQ9" s="53">
        <v>1140.520996</v>
      </c>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row>
    <row r="10" spans="1:455" ht="28.15" customHeight="1">
      <c r="F10" s="28" t="s">
        <v>454</v>
      </c>
      <c r="G10" s="29" t="s">
        <v>141</v>
      </c>
      <c r="H10" s="38">
        <v>677.94500000000005</v>
      </c>
      <c r="I10" s="38">
        <v>645.74900000000002</v>
      </c>
      <c r="J10" s="38">
        <v>691.54899999999998</v>
      </c>
      <c r="K10" s="38">
        <v>743.61</v>
      </c>
      <c r="L10" s="38">
        <v>527.72</v>
      </c>
      <c r="M10" s="38">
        <v>730.61599999999999</v>
      </c>
      <c r="N10" s="38">
        <v>1017.956</v>
      </c>
      <c r="O10" s="38">
        <v>669.10599999999999</v>
      </c>
      <c r="P10" s="38">
        <v>827.16300000000001</v>
      </c>
      <c r="Q10" s="38">
        <v>965.64200000000005</v>
      </c>
      <c r="R10" s="38">
        <v>1085.2360000000001</v>
      </c>
      <c r="S10" s="38">
        <v>595.53300000000002</v>
      </c>
      <c r="T10" s="38">
        <v>680.63</v>
      </c>
      <c r="U10" s="38">
        <v>945.601</v>
      </c>
      <c r="V10" s="38">
        <v>860.84500000000003</v>
      </c>
      <c r="W10" s="38">
        <v>998.98</v>
      </c>
      <c r="X10" s="38">
        <v>817.72299999999996</v>
      </c>
      <c r="Y10" s="38">
        <v>1059.5429999999999</v>
      </c>
      <c r="Z10" s="38">
        <v>1034.165</v>
      </c>
      <c r="AA10" s="38">
        <v>1088.5519999999999</v>
      </c>
      <c r="AB10" s="38">
        <v>867.65200000000004</v>
      </c>
      <c r="AC10" s="38">
        <v>1117.0329999999999</v>
      </c>
      <c r="AD10" s="38">
        <v>841.39300000000003</v>
      </c>
      <c r="AE10" s="38">
        <v>1370.7090000000001</v>
      </c>
      <c r="AF10" s="38">
        <v>1000.465</v>
      </c>
      <c r="AG10" s="38">
        <v>713.84299999999996</v>
      </c>
      <c r="AH10" s="38">
        <v>1137.5250000000001</v>
      </c>
      <c r="AI10" s="38">
        <v>1229.335</v>
      </c>
      <c r="AJ10" s="38">
        <v>748.59</v>
      </c>
      <c r="AK10" s="38">
        <v>1666.0719999999999</v>
      </c>
      <c r="AL10" s="38">
        <v>1664.646</v>
      </c>
      <c r="AM10" s="38">
        <v>1479.5429999999999</v>
      </c>
      <c r="AN10" s="38">
        <v>1080.665</v>
      </c>
      <c r="AO10" s="38">
        <v>1126.319</v>
      </c>
      <c r="AP10" s="38">
        <v>1355.74</v>
      </c>
      <c r="AQ10" s="38">
        <v>1364.0319999999999</v>
      </c>
      <c r="AR10" s="38">
        <v>690.06</v>
      </c>
      <c r="AS10" s="38">
        <v>1019.169</v>
      </c>
      <c r="AT10" s="38">
        <v>1086.9780000000001</v>
      </c>
      <c r="AU10" s="38">
        <v>1486.316</v>
      </c>
      <c r="AV10" s="38">
        <v>780.32799999999997</v>
      </c>
      <c r="AW10" s="38">
        <v>1106.068</v>
      </c>
      <c r="AX10" s="38">
        <v>1294.258</v>
      </c>
      <c r="AY10" s="38">
        <v>1246.3430000000001</v>
      </c>
      <c r="AZ10" s="38">
        <v>948.65499999999997</v>
      </c>
      <c r="BA10" s="38">
        <v>1168.874</v>
      </c>
      <c r="BB10" s="38">
        <v>995.66499999999996</v>
      </c>
      <c r="BC10" s="38">
        <v>1123.433</v>
      </c>
      <c r="BD10" s="38">
        <v>701.81700000000001</v>
      </c>
      <c r="BE10" s="38">
        <v>1058.7</v>
      </c>
      <c r="BF10" s="38">
        <v>1542.8009999999999</v>
      </c>
      <c r="BG10" s="38">
        <v>1304.029</v>
      </c>
      <c r="BH10" s="38">
        <v>748.64200000000005</v>
      </c>
      <c r="BI10" s="38">
        <v>1071.989</v>
      </c>
      <c r="BJ10" s="38">
        <v>1518.6320000000001</v>
      </c>
      <c r="BK10" s="38">
        <v>1576.6590000000001</v>
      </c>
      <c r="BL10" s="38">
        <v>921.60900000000004</v>
      </c>
      <c r="BM10" s="38">
        <v>1400.5139999999999</v>
      </c>
      <c r="BN10" s="38">
        <v>1329.7919999999999</v>
      </c>
      <c r="BO10" s="38">
        <v>1181.5309999999999</v>
      </c>
      <c r="BP10" s="38">
        <v>998.80399999999997</v>
      </c>
      <c r="BQ10" s="38">
        <v>1137.6469999999999</v>
      </c>
      <c r="BR10" s="38">
        <v>1365.421</v>
      </c>
      <c r="BS10" s="38">
        <v>1453.126</v>
      </c>
      <c r="BT10" s="38">
        <v>740.44899999999996</v>
      </c>
      <c r="BU10" s="38">
        <v>1466.6389999999999</v>
      </c>
      <c r="BV10" s="38">
        <v>1264.73</v>
      </c>
      <c r="BW10" s="38">
        <v>1683.239</v>
      </c>
      <c r="BX10" s="38">
        <v>756.96699999999998</v>
      </c>
      <c r="BY10" s="38">
        <v>1017.171</v>
      </c>
      <c r="BZ10" s="38">
        <v>1098.4770000000001</v>
      </c>
      <c r="CA10" s="38">
        <v>1344.645</v>
      </c>
      <c r="CB10" s="38">
        <v>1073.731</v>
      </c>
      <c r="CC10" s="38">
        <v>884.02599999999995</v>
      </c>
      <c r="CD10" s="38">
        <v>1129.943</v>
      </c>
      <c r="CE10" s="38">
        <v>1561.125</v>
      </c>
      <c r="CF10" s="38">
        <v>549.60699999999997</v>
      </c>
      <c r="CG10" s="38">
        <v>358.14600000000002</v>
      </c>
      <c r="CH10" s="38">
        <v>1268</v>
      </c>
      <c r="CI10" s="38">
        <v>1674.17</v>
      </c>
      <c r="CJ10" s="38">
        <v>1008.355</v>
      </c>
      <c r="CK10" s="38">
        <v>1143.4380000000001</v>
      </c>
      <c r="CL10" s="38">
        <v>1476.154</v>
      </c>
      <c r="CM10" s="38">
        <v>1860.3009999999999</v>
      </c>
      <c r="CN10" s="38">
        <v>817.98400000000004</v>
      </c>
      <c r="CO10" s="38">
        <v>1288.008</v>
      </c>
      <c r="CP10" s="38">
        <v>1555.4680000000001</v>
      </c>
      <c r="CQ10" s="38">
        <v>1314.2070000000001</v>
      </c>
      <c r="CR10" s="38">
        <v>841.29499999999996</v>
      </c>
      <c r="CS10" s="38">
        <v>844.39161999999999</v>
      </c>
      <c r="CT10" s="38">
        <v>1324.87735</v>
      </c>
      <c r="CU10" s="38">
        <v>1003.77765</v>
      </c>
      <c r="CV10" s="38">
        <v>734.54931999999997</v>
      </c>
      <c r="CW10" s="38">
        <v>1117.8356699999999</v>
      </c>
      <c r="CX10" s="38">
        <v>1108.0821000000001</v>
      </c>
      <c r="CY10" s="38">
        <v>1122.50263</v>
      </c>
      <c r="CZ10" s="38">
        <v>434.27159999999998</v>
      </c>
      <c r="DA10" s="38">
        <v>619.42229899999995</v>
      </c>
      <c r="DB10" s="38">
        <v>947.01049999999998</v>
      </c>
      <c r="DC10" s="38">
        <v>1004.224962</v>
      </c>
      <c r="DD10" s="38">
        <v>442.44337000000002</v>
      </c>
      <c r="DE10" s="38">
        <v>673.96099000000004</v>
      </c>
      <c r="DF10" s="38">
        <v>722.87540300000001</v>
      </c>
      <c r="DG10" s="38">
        <v>954.32965000000002</v>
      </c>
      <c r="DH10" s="38">
        <v>311.32328999999999</v>
      </c>
      <c r="DI10" s="38">
        <v>142.90072799999999</v>
      </c>
      <c r="DJ10" s="38">
        <v>112.35426</v>
      </c>
      <c r="DK10" s="38">
        <v>249.810148</v>
      </c>
      <c r="DL10" s="38">
        <v>1.374593</v>
      </c>
      <c r="DM10" s="38">
        <v>25.50095</v>
      </c>
      <c r="DN10" s="38">
        <v>143.52542800000001</v>
      </c>
      <c r="DO10" s="38">
        <v>174.05338399999999</v>
      </c>
      <c r="DP10" s="38">
        <v>142.46395000000001</v>
      </c>
      <c r="DQ10" s="38">
        <v>154.35291000000001</v>
      </c>
      <c r="DR10" s="38">
        <v>271.38945000000001</v>
      </c>
      <c r="DS10" s="38">
        <v>156.33163300000001</v>
      </c>
      <c r="DT10" s="53">
        <v>162.511898</v>
      </c>
      <c r="DU10" s="53">
        <v>170.36150000000001</v>
      </c>
      <c r="DV10" s="53">
        <v>173.19211100000001</v>
      </c>
      <c r="DW10" s="53">
        <v>309.13927000000001</v>
      </c>
      <c r="DX10" s="53">
        <v>144.1165</v>
      </c>
      <c r="DY10" s="53">
        <v>284.43450000000001</v>
      </c>
      <c r="DZ10" s="53">
        <v>175.595731</v>
      </c>
      <c r="EA10" s="53">
        <v>284.27974999999998</v>
      </c>
      <c r="EB10" s="53">
        <v>141.7175</v>
      </c>
      <c r="EC10" s="53">
        <v>297.25434000000001</v>
      </c>
      <c r="ED10" s="53">
        <v>143.13414</v>
      </c>
      <c r="EE10" s="53">
        <v>281.82725799999997</v>
      </c>
      <c r="EF10" s="53">
        <v>316.39758</v>
      </c>
      <c r="EG10" s="53">
        <v>281.887</v>
      </c>
      <c r="EH10" s="53">
        <v>286.98939000000001</v>
      </c>
      <c r="EI10" s="53">
        <v>151.61199999999999</v>
      </c>
      <c r="EJ10" s="53">
        <v>142.19101000000001</v>
      </c>
      <c r="EK10" s="53">
        <v>283.65656999999999</v>
      </c>
      <c r="EL10" s="53">
        <v>278.32276999999999</v>
      </c>
      <c r="EM10" s="53">
        <v>288.73334999999997</v>
      </c>
      <c r="EN10" s="53">
        <v>288.10797000000002</v>
      </c>
      <c r="EO10" s="53">
        <v>143.23145</v>
      </c>
      <c r="EP10" s="53">
        <v>285.75673999999998</v>
      </c>
      <c r="EQ10" s="53">
        <v>283.42196000000001</v>
      </c>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row>
    <row r="11" spans="1:455" ht="28.15" customHeight="1">
      <c r="F11" s="28" t="s">
        <v>377</v>
      </c>
      <c r="G11" s="29" t="s">
        <v>141</v>
      </c>
      <c r="H11" s="38">
        <v>176.41399999999999</v>
      </c>
      <c r="I11" s="38">
        <v>185.41</v>
      </c>
      <c r="J11" s="38">
        <v>143.56299999999999</v>
      </c>
      <c r="K11" s="38">
        <v>192.82300000000001</v>
      </c>
      <c r="L11" s="38">
        <v>267.02499999999998</v>
      </c>
      <c r="M11" s="38">
        <v>238.18100000000001</v>
      </c>
      <c r="N11" s="38">
        <v>186.31800000000001</v>
      </c>
      <c r="O11" s="38">
        <v>170.422</v>
      </c>
      <c r="P11" s="38">
        <v>240.214</v>
      </c>
      <c r="Q11" s="38">
        <v>205.35900000000001</v>
      </c>
      <c r="R11" s="38">
        <v>281</v>
      </c>
      <c r="S11" s="38">
        <v>172.464</v>
      </c>
      <c r="T11" s="38">
        <v>206.75899999999999</v>
      </c>
      <c r="U11" s="38">
        <v>186.827</v>
      </c>
      <c r="V11" s="38">
        <v>226.07499999999999</v>
      </c>
      <c r="W11" s="38">
        <v>188.69399999999999</v>
      </c>
      <c r="X11" s="38">
        <v>243.655</v>
      </c>
      <c r="Y11" s="38">
        <v>228.69</v>
      </c>
      <c r="Z11" s="38">
        <v>549.07500000000005</v>
      </c>
      <c r="AA11" s="38">
        <v>292.51299999999998</v>
      </c>
      <c r="AB11" s="38">
        <v>284.99200000000002</v>
      </c>
      <c r="AC11" s="38">
        <v>263.33800000000002</v>
      </c>
      <c r="AD11" s="38">
        <v>321.97000000000003</v>
      </c>
      <c r="AE11" s="38">
        <v>307.29899999999998</v>
      </c>
      <c r="AF11" s="38">
        <v>333.55900000000003</v>
      </c>
      <c r="AG11" s="38">
        <v>375.79599999999999</v>
      </c>
      <c r="AH11" s="38">
        <v>275.32299999999998</v>
      </c>
      <c r="AI11" s="38">
        <v>237.43299999999999</v>
      </c>
      <c r="AJ11" s="38">
        <v>303.5</v>
      </c>
      <c r="AK11" s="38">
        <v>356.21800000000002</v>
      </c>
      <c r="AL11" s="38">
        <v>340.39800000000002</v>
      </c>
      <c r="AM11" s="38">
        <v>334.83</v>
      </c>
      <c r="AN11" s="38">
        <v>328.315</v>
      </c>
      <c r="AO11" s="38">
        <v>293.70699999999999</v>
      </c>
      <c r="AP11" s="38">
        <v>324.70999999999998</v>
      </c>
      <c r="AQ11" s="38">
        <v>306.32900000000001</v>
      </c>
      <c r="AR11" s="38">
        <v>299.15199999999999</v>
      </c>
      <c r="AS11" s="38">
        <v>342.78</v>
      </c>
      <c r="AT11" s="38">
        <v>353.27</v>
      </c>
      <c r="AU11" s="38">
        <v>344.53199999999998</v>
      </c>
      <c r="AV11" s="38">
        <v>366.726</v>
      </c>
      <c r="AW11" s="38">
        <v>297.75799999999998</v>
      </c>
      <c r="AX11" s="38">
        <v>287.28199999999998</v>
      </c>
      <c r="AY11" s="38">
        <v>264.53800000000001</v>
      </c>
      <c r="AZ11" s="38">
        <v>273.62099999999998</v>
      </c>
      <c r="BA11" s="38">
        <v>284.94600000000003</v>
      </c>
      <c r="BB11" s="38">
        <v>406.49099999999999</v>
      </c>
      <c r="BC11" s="38">
        <v>444.79199999999997</v>
      </c>
      <c r="BD11" s="38">
        <v>427.99900000000002</v>
      </c>
      <c r="BE11" s="38">
        <v>409.26100000000002</v>
      </c>
      <c r="BF11" s="38">
        <v>415.11</v>
      </c>
      <c r="BG11" s="38">
        <v>408.59800000000001</v>
      </c>
      <c r="BH11" s="38">
        <v>455.3</v>
      </c>
      <c r="BI11" s="38">
        <v>519.36500000000001</v>
      </c>
      <c r="BJ11" s="38">
        <v>526.24599999999998</v>
      </c>
      <c r="BK11" s="38">
        <v>518.59528999999998</v>
      </c>
      <c r="BL11" s="38">
        <v>524.37086999999997</v>
      </c>
      <c r="BM11" s="38">
        <v>460.80964999999998</v>
      </c>
      <c r="BN11" s="38">
        <v>544.77062999999998</v>
      </c>
      <c r="BO11" s="38">
        <v>693.12756000000002</v>
      </c>
      <c r="BP11" s="38">
        <v>630.38414999999998</v>
      </c>
      <c r="BQ11" s="38">
        <v>617.14140999999995</v>
      </c>
      <c r="BR11" s="38">
        <v>664.55539999999996</v>
      </c>
      <c r="BS11" s="38">
        <v>633.21706000000097</v>
      </c>
      <c r="BT11" s="38">
        <v>630.97242000000006</v>
      </c>
      <c r="BU11" s="38">
        <v>586.08082999999999</v>
      </c>
      <c r="BV11" s="38">
        <v>513.64340800000002</v>
      </c>
      <c r="BW11" s="38">
        <v>624.57668799999999</v>
      </c>
      <c r="BX11" s="38">
        <v>848.05973599999902</v>
      </c>
      <c r="BY11" s="38">
        <v>687.21376499999997</v>
      </c>
      <c r="BZ11" s="38">
        <v>585.75553200000002</v>
      </c>
      <c r="CA11" s="38">
        <v>549.41848700000105</v>
      </c>
      <c r="CB11" s="38">
        <v>604.32054100000096</v>
      </c>
      <c r="CC11" s="38">
        <v>626.65950400000099</v>
      </c>
      <c r="CD11" s="38">
        <v>873.13773400000105</v>
      </c>
      <c r="CE11" s="38">
        <v>879.66761199999996</v>
      </c>
      <c r="CF11" s="38">
        <v>577.16726800000094</v>
      </c>
      <c r="CG11" s="38">
        <v>437.15994000000001</v>
      </c>
      <c r="CH11" s="38">
        <v>635.48610399999995</v>
      </c>
      <c r="CI11" s="38">
        <v>538.330467</v>
      </c>
      <c r="CJ11" s="38">
        <v>643.06070599999998</v>
      </c>
      <c r="CK11" s="38">
        <v>666.57329900000002</v>
      </c>
      <c r="CL11" s="38">
        <v>744.80812400000002</v>
      </c>
      <c r="CM11" s="38">
        <v>674.57582700000103</v>
      </c>
      <c r="CN11" s="38">
        <v>595.573711</v>
      </c>
      <c r="CO11" s="38">
        <v>645.70692699999995</v>
      </c>
      <c r="CP11" s="38">
        <v>608.15162599999996</v>
      </c>
      <c r="CQ11" s="38">
        <v>604.56341699999996</v>
      </c>
      <c r="CR11" s="38">
        <v>739.54465700000003</v>
      </c>
      <c r="CS11" s="38">
        <v>814.17074500000103</v>
      </c>
      <c r="CT11" s="38">
        <v>837.83645600000102</v>
      </c>
      <c r="CU11" s="38">
        <v>763.02793600000098</v>
      </c>
      <c r="CV11" s="38">
        <v>607.67055900000003</v>
      </c>
      <c r="CW11" s="38">
        <v>709.80864099999997</v>
      </c>
      <c r="CX11" s="38">
        <v>584.458979</v>
      </c>
      <c r="CY11" s="38">
        <v>503.36116600000003</v>
      </c>
      <c r="CZ11" s="38">
        <v>754.03481099999999</v>
      </c>
      <c r="DA11" s="38">
        <v>881.851721</v>
      </c>
      <c r="DB11" s="38">
        <v>777.14999700000101</v>
      </c>
      <c r="DC11" s="38">
        <v>676.89061500000003</v>
      </c>
      <c r="DD11" s="38">
        <v>681.55848300000002</v>
      </c>
      <c r="DE11" s="38">
        <v>875.53187800000001</v>
      </c>
      <c r="DF11" s="38">
        <v>811.77856780000002</v>
      </c>
      <c r="DG11" s="38">
        <v>570.71597480000003</v>
      </c>
      <c r="DH11" s="38">
        <v>525.43532010000001</v>
      </c>
      <c r="DI11" s="38">
        <v>414.61809069999998</v>
      </c>
      <c r="DJ11" s="38">
        <v>478.4402316</v>
      </c>
      <c r="DK11" s="38">
        <v>527.54710120000004</v>
      </c>
      <c r="DL11" s="38">
        <v>551.55132119999996</v>
      </c>
      <c r="DM11" s="38">
        <v>549.54709319999995</v>
      </c>
      <c r="DN11" s="38">
        <v>588.86358910000001</v>
      </c>
      <c r="DO11" s="38">
        <v>577.84433100000001</v>
      </c>
      <c r="DP11" s="38">
        <v>688.75645360999999</v>
      </c>
      <c r="DQ11" s="38">
        <v>673.49235805000103</v>
      </c>
      <c r="DR11" s="38">
        <v>517.12392855999997</v>
      </c>
      <c r="DS11" s="38">
        <v>519.31670183999995</v>
      </c>
      <c r="DT11" s="53">
        <v>542.60800208999899</v>
      </c>
      <c r="DU11" s="53">
        <v>456.52369594999999</v>
      </c>
      <c r="DV11" s="53">
        <v>438.94939741000002</v>
      </c>
      <c r="DW11" s="53">
        <v>422.23383722</v>
      </c>
      <c r="DX11" s="53">
        <v>468.941249919999</v>
      </c>
      <c r="DY11" s="53">
        <v>432.20795112000002</v>
      </c>
      <c r="DZ11" s="53">
        <v>486.32534350999998</v>
      </c>
      <c r="EA11" s="53">
        <v>450.93941211999999</v>
      </c>
      <c r="EB11" s="53">
        <v>501.73492814999997</v>
      </c>
      <c r="EC11" s="53">
        <v>462.49869192000102</v>
      </c>
      <c r="ED11" s="53">
        <v>580.35420435000003</v>
      </c>
      <c r="EE11" s="53">
        <v>701.10604656999999</v>
      </c>
      <c r="EF11" s="53">
        <v>667.30723318000003</v>
      </c>
      <c r="EG11" s="53">
        <v>569.431693</v>
      </c>
      <c r="EH11" s="53">
        <v>548.58570761999999</v>
      </c>
      <c r="EI11" s="53">
        <v>499.24871672</v>
      </c>
      <c r="EJ11" s="53">
        <v>487.60078446000102</v>
      </c>
      <c r="EK11" s="53">
        <v>531.23138024000002</v>
      </c>
      <c r="EL11" s="53">
        <v>642.48034713000004</v>
      </c>
      <c r="EM11" s="53">
        <v>762.59004577000098</v>
      </c>
      <c r="EN11" s="53">
        <v>860.94982875000005</v>
      </c>
      <c r="EO11" s="53">
        <v>789.41795088000003</v>
      </c>
      <c r="EP11" s="53">
        <v>867.57755238000004</v>
      </c>
      <c r="EQ11" s="53">
        <v>744.60570634999999</v>
      </c>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row>
    <row r="12" spans="1:455" ht="28.15" customHeight="1">
      <c r="F12" s="28" t="s">
        <v>254</v>
      </c>
      <c r="G12" s="29" t="s">
        <v>141</v>
      </c>
      <c r="H12" s="38">
        <v>9.0090000000000003</v>
      </c>
      <c r="I12" s="38">
        <v>7.9409999999999998</v>
      </c>
      <c r="J12" s="38">
        <v>6.9139999999999997</v>
      </c>
      <c r="K12" s="38">
        <v>7.5090000000000003</v>
      </c>
      <c r="L12" s="38">
        <v>9.6980000000000004</v>
      </c>
      <c r="M12" s="38">
        <v>7.1760000000000002</v>
      </c>
      <c r="N12" s="38">
        <v>6.1289999999999996</v>
      </c>
      <c r="O12" s="38">
        <v>8.5920000000000005</v>
      </c>
      <c r="P12" s="38">
        <v>7.8630000000000004</v>
      </c>
      <c r="Q12" s="38">
        <v>6.9909999999999997</v>
      </c>
      <c r="R12" s="38">
        <v>12.590999999999999</v>
      </c>
      <c r="S12" s="38">
        <v>10.737</v>
      </c>
      <c r="T12" s="38">
        <v>13.628</v>
      </c>
      <c r="U12" s="38">
        <v>13.471</v>
      </c>
      <c r="V12" s="38">
        <v>10.614000000000001</v>
      </c>
      <c r="W12" s="38">
        <v>19.315999999999999</v>
      </c>
      <c r="X12" s="38">
        <v>11.273</v>
      </c>
      <c r="Y12" s="38">
        <v>18.997</v>
      </c>
      <c r="Z12" s="38">
        <v>17.114000000000001</v>
      </c>
      <c r="AA12" s="38">
        <v>9.8719999999999999</v>
      </c>
      <c r="AB12" s="38">
        <v>24.85</v>
      </c>
      <c r="AC12" s="38">
        <v>9.0259999999999998</v>
      </c>
      <c r="AD12" s="38">
        <v>7.7889999999999997</v>
      </c>
      <c r="AE12" s="38">
        <v>20.818000000000001</v>
      </c>
      <c r="AF12" s="38">
        <v>13.394</v>
      </c>
      <c r="AG12" s="38">
        <v>15.000999999999999</v>
      </c>
      <c r="AH12" s="38">
        <v>16.158999999999999</v>
      </c>
      <c r="AI12" s="38">
        <v>30.6</v>
      </c>
      <c r="AJ12" s="38">
        <v>12.786</v>
      </c>
      <c r="AK12" s="38">
        <v>20.414999999999999</v>
      </c>
      <c r="AL12" s="38">
        <v>14.21</v>
      </c>
      <c r="AM12" s="38">
        <v>15.677</v>
      </c>
      <c r="AN12" s="38">
        <v>35.512999999999998</v>
      </c>
      <c r="AO12" s="38">
        <v>13.464</v>
      </c>
      <c r="AP12" s="38">
        <v>13.448</v>
      </c>
      <c r="AQ12" s="38">
        <v>14.513</v>
      </c>
      <c r="AR12" s="38">
        <v>14.635999999999999</v>
      </c>
      <c r="AS12" s="38">
        <v>14.106</v>
      </c>
      <c r="AT12" s="38">
        <v>12.913</v>
      </c>
      <c r="AU12" s="38">
        <v>12.648999999999999</v>
      </c>
      <c r="AV12" s="38">
        <v>10.222</v>
      </c>
      <c r="AW12" s="38">
        <v>11.563000000000001</v>
      </c>
      <c r="AX12" s="38">
        <v>11.506</v>
      </c>
      <c r="AY12" s="38">
        <v>11.451000000000001</v>
      </c>
      <c r="AZ12" s="38">
        <v>10.839</v>
      </c>
      <c r="BA12" s="38">
        <v>12.484</v>
      </c>
      <c r="BB12" s="38">
        <v>11.47</v>
      </c>
      <c r="BC12" s="38">
        <v>11.387</v>
      </c>
      <c r="BD12" s="38">
        <v>11.836</v>
      </c>
      <c r="BE12" s="38">
        <v>11.246</v>
      </c>
      <c r="BF12" s="38">
        <v>14.42</v>
      </c>
      <c r="BG12" s="38">
        <v>12.178000000000001</v>
      </c>
      <c r="BH12" s="38">
        <v>11.917999999999999</v>
      </c>
      <c r="BI12" s="38">
        <v>12.263999999999999</v>
      </c>
      <c r="BJ12" s="38">
        <v>14.656000000000001</v>
      </c>
      <c r="BK12" s="38">
        <v>13.163</v>
      </c>
      <c r="BL12" s="38">
        <v>14.443</v>
      </c>
      <c r="BM12" s="38">
        <v>14.247</v>
      </c>
      <c r="BN12" s="38">
        <v>12.912000000000001</v>
      </c>
      <c r="BO12" s="38">
        <v>15.324999999999999</v>
      </c>
      <c r="BP12" s="38">
        <v>16.443000000000001</v>
      </c>
      <c r="BQ12" s="38">
        <v>15.272</v>
      </c>
      <c r="BR12" s="38">
        <v>14.365</v>
      </c>
      <c r="BS12" s="38">
        <v>15.760999999999999</v>
      </c>
      <c r="BT12" s="38">
        <v>12.193</v>
      </c>
      <c r="BU12" s="38">
        <v>14.701000000000001</v>
      </c>
      <c r="BV12" s="38">
        <v>38.369</v>
      </c>
      <c r="BW12" s="38">
        <v>17.157</v>
      </c>
      <c r="BX12" s="38">
        <v>13.558</v>
      </c>
      <c r="BY12" s="38">
        <v>17.47</v>
      </c>
      <c r="BZ12" s="38">
        <v>16.975999999999999</v>
      </c>
      <c r="CA12" s="38">
        <v>17.738</v>
      </c>
      <c r="CB12" s="38">
        <v>37.555</v>
      </c>
      <c r="CC12" s="38">
        <v>24.29</v>
      </c>
      <c r="CD12" s="38">
        <v>20.361999999999998</v>
      </c>
      <c r="CE12" s="38">
        <v>18.588000000000001</v>
      </c>
      <c r="CF12" s="38">
        <v>8.7420000000000009</v>
      </c>
      <c r="CG12" s="38">
        <v>6.3209999999999997</v>
      </c>
      <c r="CH12" s="38">
        <v>12.035</v>
      </c>
      <c r="CI12" s="38">
        <v>15.118</v>
      </c>
      <c r="CJ12" s="38">
        <v>18.382999999999999</v>
      </c>
      <c r="CK12" s="38">
        <v>25.007000000000001</v>
      </c>
      <c r="CL12" s="38">
        <v>25.343</v>
      </c>
      <c r="CM12" s="38">
        <v>18.023</v>
      </c>
      <c r="CN12" s="38">
        <v>11.86</v>
      </c>
      <c r="CO12" s="38">
        <v>13.619</v>
      </c>
      <c r="CP12" s="38">
        <v>14.936999999999999</v>
      </c>
      <c r="CQ12" s="38">
        <v>13.83</v>
      </c>
      <c r="CR12" s="38">
        <v>22.905000000000001</v>
      </c>
      <c r="CS12" s="38">
        <v>13.720129999999999</v>
      </c>
      <c r="CT12" s="38">
        <v>15.475467</v>
      </c>
      <c r="CU12" s="38">
        <v>21.714699</v>
      </c>
      <c r="CV12" s="38">
        <v>9.0731079999999995</v>
      </c>
      <c r="CW12" s="38">
        <v>9.7292470000000009</v>
      </c>
      <c r="CX12" s="38">
        <v>9.1931189999999994</v>
      </c>
      <c r="CY12" s="38">
        <v>7.470205</v>
      </c>
      <c r="CZ12" s="38">
        <v>10.270306</v>
      </c>
      <c r="DA12" s="38">
        <v>10.92841</v>
      </c>
      <c r="DB12" s="38">
        <v>10.462783999999999</v>
      </c>
      <c r="DC12" s="38">
        <v>11.422236</v>
      </c>
      <c r="DD12" s="38">
        <v>11.509598</v>
      </c>
      <c r="DE12" s="38">
        <v>8.2763100000000005</v>
      </c>
      <c r="DF12" s="38">
        <v>7.5845900000000004</v>
      </c>
      <c r="DG12" s="38">
        <v>9.0099549999999997</v>
      </c>
      <c r="DH12" s="38">
        <v>8.7121250000000003</v>
      </c>
      <c r="DI12" s="38">
        <v>6.8872229999999997</v>
      </c>
      <c r="DJ12" s="38">
        <v>8.7115449999999992</v>
      </c>
      <c r="DK12" s="38">
        <v>8.1717469999999999</v>
      </c>
      <c r="DL12" s="38">
        <v>8.6904380000000003</v>
      </c>
      <c r="DM12" s="38">
        <v>8.0093859999999992</v>
      </c>
      <c r="DN12" s="38">
        <v>9.0953949999999999</v>
      </c>
      <c r="DO12" s="38">
        <v>11.224930000000001</v>
      </c>
      <c r="DP12" s="38">
        <v>13.287832999999999</v>
      </c>
      <c r="DQ12" s="38">
        <v>15.447393</v>
      </c>
      <c r="DR12" s="38">
        <v>13.303876000000001</v>
      </c>
      <c r="DS12" s="38">
        <v>17.967545999999999</v>
      </c>
      <c r="DT12" s="53">
        <v>13.407837000000001</v>
      </c>
      <c r="DU12" s="53">
        <v>14.939809</v>
      </c>
      <c r="DV12" s="53">
        <v>12.987956000000001</v>
      </c>
      <c r="DW12" s="53">
        <v>12.405638</v>
      </c>
      <c r="DX12" s="53">
        <v>16.222958999999999</v>
      </c>
      <c r="DY12" s="53">
        <v>15.58634</v>
      </c>
      <c r="DZ12" s="53">
        <v>13.911318</v>
      </c>
      <c r="EA12" s="53">
        <v>11.769439</v>
      </c>
      <c r="EB12" s="53">
        <v>7.9349910000000001</v>
      </c>
      <c r="EC12" s="53">
        <v>16.871777999999999</v>
      </c>
      <c r="ED12" s="53">
        <v>9.2261019999999991</v>
      </c>
      <c r="EE12" s="53">
        <v>21.770728999999999</v>
      </c>
      <c r="EF12" s="53">
        <v>15.288681</v>
      </c>
      <c r="EG12" s="53">
        <v>23.476616</v>
      </c>
      <c r="EH12" s="53">
        <v>15.409596000000001</v>
      </c>
      <c r="EI12" s="53">
        <v>15.653675</v>
      </c>
      <c r="EJ12" s="53">
        <v>10.19861</v>
      </c>
      <c r="EK12" s="53">
        <v>11.419598000000001</v>
      </c>
      <c r="EL12" s="53">
        <v>12.862232000000001</v>
      </c>
      <c r="EM12" s="53">
        <v>8.6649609999999999</v>
      </c>
      <c r="EN12" s="53">
        <v>8.1758679999999995</v>
      </c>
      <c r="EO12" s="53">
        <v>10.715273</v>
      </c>
      <c r="EP12" s="53">
        <v>8.7921650000000007</v>
      </c>
      <c r="EQ12" s="53">
        <v>9.5138839999999991</v>
      </c>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row>
    <row r="13" spans="1:455" ht="28.15" customHeight="1">
      <c r="F13" s="28" t="s">
        <v>257</v>
      </c>
      <c r="G13" s="29"/>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53"/>
      <c r="DU13" s="53"/>
      <c r="DW13" s="53"/>
      <c r="DX13" s="53"/>
      <c r="DY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row>
    <row r="14" spans="1:455" ht="19.5" customHeight="1">
      <c r="F14" s="50" t="s">
        <v>505</v>
      </c>
      <c r="G14" s="29" t="s">
        <v>183</v>
      </c>
      <c r="H14" s="38">
        <v>2597.4332909999998</v>
      </c>
      <c r="I14" s="38">
        <v>3270.1302660000001</v>
      </c>
      <c r="J14" s="38">
        <v>2634.4755620000001</v>
      </c>
      <c r="K14" s="38">
        <v>3380.8590199999999</v>
      </c>
      <c r="L14" s="38">
        <v>3574.2979700000001</v>
      </c>
      <c r="M14" s="38">
        <v>3799.12916</v>
      </c>
      <c r="N14" s="38">
        <v>3621.572576</v>
      </c>
      <c r="O14" s="38">
        <v>4198.09573</v>
      </c>
      <c r="P14" s="38">
        <v>4062.4044600000002</v>
      </c>
      <c r="Q14" s="38">
        <v>3449.6189399999998</v>
      </c>
      <c r="R14" s="38">
        <v>5329.1063700000004</v>
      </c>
      <c r="S14" s="38">
        <v>4231.2061700000004</v>
      </c>
      <c r="T14" s="38">
        <v>4934.3919699999997</v>
      </c>
      <c r="U14" s="38">
        <v>4926.4375200000004</v>
      </c>
      <c r="V14" s="38">
        <v>5280.0627800000002</v>
      </c>
      <c r="W14" s="38">
        <v>5548.0985000000001</v>
      </c>
      <c r="X14" s="38">
        <v>4637.5423000000001</v>
      </c>
      <c r="Y14" s="38">
        <v>4829.9302299999999</v>
      </c>
      <c r="Z14" s="38">
        <v>5504.3930399999999</v>
      </c>
      <c r="AA14" s="38">
        <v>4059.8042700000001</v>
      </c>
      <c r="AB14" s="38">
        <v>5465.45532</v>
      </c>
      <c r="AC14" s="38">
        <v>5609.4021000000002</v>
      </c>
      <c r="AD14" s="38">
        <v>5519.9952000000003</v>
      </c>
      <c r="AE14" s="38">
        <v>5631.13634</v>
      </c>
      <c r="AF14" s="38">
        <v>6289.6383900000001</v>
      </c>
      <c r="AG14" s="38">
        <v>6262.0907999999999</v>
      </c>
      <c r="AH14" s="38">
        <v>4957.1988199999996</v>
      </c>
      <c r="AI14" s="38">
        <v>6862.1584899999998</v>
      </c>
      <c r="AJ14" s="38">
        <v>6431.9681200000005</v>
      </c>
      <c r="AK14" s="38">
        <v>6516.7300500000001</v>
      </c>
      <c r="AL14" s="38">
        <v>6322.1593400000002</v>
      </c>
      <c r="AM14" s="38">
        <v>6138.2819300000001</v>
      </c>
      <c r="AN14" s="38">
        <v>6784.7091899999996</v>
      </c>
      <c r="AO14" s="38">
        <v>5771.4280500000004</v>
      </c>
      <c r="AP14" s="38">
        <v>6996.7326300000004</v>
      </c>
      <c r="AQ14" s="38">
        <v>7695.5613700000004</v>
      </c>
      <c r="AR14" s="38">
        <v>7638.0580200000004</v>
      </c>
      <c r="AS14" s="38">
        <v>7399.10941</v>
      </c>
      <c r="AT14" s="38">
        <v>7437.8495700000003</v>
      </c>
      <c r="AU14" s="38">
        <v>7353.7088199999998</v>
      </c>
      <c r="AV14" s="38">
        <v>5308.6466700000001</v>
      </c>
      <c r="AW14" s="38">
        <v>6835.5811100000001</v>
      </c>
      <c r="AX14" s="38">
        <v>6064.9384600000003</v>
      </c>
      <c r="AY14" s="38">
        <v>6756.2923899999996</v>
      </c>
      <c r="AZ14" s="38">
        <v>7379.5742799999998</v>
      </c>
      <c r="BA14" s="38">
        <v>6288.4452600000004</v>
      </c>
      <c r="BB14" s="38">
        <v>6896.7955400000001</v>
      </c>
      <c r="BC14" s="38">
        <v>7144.0773099999997</v>
      </c>
      <c r="BD14" s="38">
        <v>6907.03269</v>
      </c>
      <c r="BE14" s="38">
        <v>6360.2788799999998</v>
      </c>
      <c r="BF14" s="38">
        <v>6440.5512099999996</v>
      </c>
      <c r="BG14" s="38">
        <v>7424.3040199999996</v>
      </c>
      <c r="BH14" s="38">
        <v>7122.3918999999996</v>
      </c>
      <c r="BI14" s="38">
        <v>6971.4098999999997</v>
      </c>
      <c r="BJ14" s="38">
        <v>5569.5522000000001</v>
      </c>
      <c r="BK14" s="38">
        <v>5583.5010000000002</v>
      </c>
      <c r="BL14" s="38">
        <v>6274.4211400000004</v>
      </c>
      <c r="BM14" s="38">
        <v>6071.9865099999997</v>
      </c>
      <c r="BN14" s="38">
        <v>6160.0779300000004</v>
      </c>
      <c r="BO14" s="38">
        <v>7129.7830599999998</v>
      </c>
      <c r="BP14" s="38">
        <v>6502.3735200000001</v>
      </c>
      <c r="BQ14" s="38">
        <v>6263.3272800000004</v>
      </c>
      <c r="BR14" s="38">
        <v>5741.1181699999997</v>
      </c>
      <c r="BS14" s="38">
        <v>5989.96875</v>
      </c>
      <c r="BT14" s="38">
        <v>6680.7960300000004</v>
      </c>
      <c r="BU14" s="38">
        <v>6005.9416199999996</v>
      </c>
      <c r="BV14" s="38">
        <v>5920.8075500000004</v>
      </c>
      <c r="BW14" s="38">
        <v>6230.3666999999996</v>
      </c>
      <c r="BX14" s="38">
        <v>6600.2864300000001</v>
      </c>
      <c r="BY14" s="38">
        <v>6593.5932300000004</v>
      </c>
      <c r="BZ14" s="38">
        <v>6965.4778399999996</v>
      </c>
      <c r="CA14" s="38">
        <v>7140.6877199999999</v>
      </c>
      <c r="CB14" s="38">
        <v>6381.8846899999999</v>
      </c>
      <c r="CC14" s="38">
        <v>5735.37536</v>
      </c>
      <c r="CD14" s="38">
        <v>6296.4078099999997</v>
      </c>
      <c r="CE14" s="38">
        <v>6100.4926500000001</v>
      </c>
      <c r="CF14" s="38">
        <v>5571.1796549999999</v>
      </c>
      <c r="CG14" s="38">
        <v>6334.0752839999996</v>
      </c>
      <c r="CH14" s="38">
        <v>6498.648279</v>
      </c>
      <c r="CI14" s="38">
        <v>6665.4778159999996</v>
      </c>
      <c r="CJ14" s="38">
        <v>6852.0894340000004</v>
      </c>
      <c r="CK14" s="38">
        <v>7268.1235740000002</v>
      </c>
      <c r="CL14" s="38">
        <v>7684.376604</v>
      </c>
      <c r="CM14" s="38">
        <v>7948.6869100000004</v>
      </c>
      <c r="CN14" s="38">
        <v>8059.7631515399999</v>
      </c>
      <c r="CO14" s="38">
        <v>8072.7033490000003</v>
      </c>
      <c r="CP14" s="38">
        <v>7183.7928169999996</v>
      </c>
      <c r="CQ14" s="38">
        <v>7268.7346299999999</v>
      </c>
      <c r="CR14" s="38">
        <v>7832.2045220999998</v>
      </c>
      <c r="CS14" s="38">
        <v>7209.8616152430004</v>
      </c>
      <c r="CT14" s="38">
        <v>8552.7343330299991</v>
      </c>
      <c r="CU14" s="38">
        <v>7551.1675740000001</v>
      </c>
      <c r="CV14" s="38">
        <v>7084.8435980000004</v>
      </c>
      <c r="CW14" s="38">
        <v>6777.3937960000003</v>
      </c>
      <c r="CX14" s="38">
        <v>6909.90751</v>
      </c>
      <c r="CY14" s="38">
        <v>7427.3463430000002</v>
      </c>
      <c r="CZ14" s="38">
        <v>7338.9918649800002</v>
      </c>
      <c r="DA14" s="38">
        <v>6633.7670829999997</v>
      </c>
      <c r="DB14" s="38">
        <v>7299.6943339199997</v>
      </c>
      <c r="DC14" s="38">
        <v>6161.4208842500002</v>
      </c>
      <c r="DD14" s="38">
        <v>6091.337896</v>
      </c>
      <c r="DE14" s="38">
        <v>5169.23768716</v>
      </c>
      <c r="DF14" s="38">
        <v>4065.5528472599999</v>
      </c>
      <c r="DG14" s="38">
        <v>4976.7993080799997</v>
      </c>
      <c r="DH14" s="38">
        <v>5009.6176122160005</v>
      </c>
      <c r="DI14" s="38">
        <v>5798.0755536999995</v>
      </c>
      <c r="DJ14" s="38">
        <v>5372.4997629999998</v>
      </c>
      <c r="DK14" s="38">
        <v>5004.6104586000001</v>
      </c>
      <c r="DL14" s="38">
        <v>4892.3711450000001</v>
      </c>
      <c r="DM14" s="38">
        <v>5083.290274</v>
      </c>
      <c r="DN14" s="38">
        <v>5484.4163580000004</v>
      </c>
      <c r="DO14" s="38">
        <v>5571.5618269799998</v>
      </c>
      <c r="DP14" s="38">
        <v>5485.9588388000002</v>
      </c>
      <c r="DQ14" s="38">
        <v>5875.6334889999998</v>
      </c>
      <c r="DR14" s="38">
        <v>5473.2223011899996</v>
      </c>
      <c r="DS14" s="38">
        <v>5881.1856727799995</v>
      </c>
      <c r="DT14" s="53">
        <v>5478.2819380000001</v>
      </c>
      <c r="DU14" s="53">
        <v>4928.0820110000004</v>
      </c>
      <c r="DV14" s="53">
        <v>4649.3901589999996</v>
      </c>
      <c r="DW14" s="53">
        <v>5698.1463120500002</v>
      </c>
      <c r="DX14" s="53">
        <v>5242.3698918</v>
      </c>
      <c r="DY14" s="53">
        <v>2813.4386746989999</v>
      </c>
      <c r="DZ14" s="53">
        <v>2857.2678321200001</v>
      </c>
      <c r="EA14" s="53">
        <v>4130.5626211299996</v>
      </c>
      <c r="EB14" s="53">
        <v>3952.2453609999998</v>
      </c>
      <c r="EC14" s="53">
        <v>3379.2119265000001</v>
      </c>
      <c r="ED14" s="53">
        <v>2764.9220005930001</v>
      </c>
      <c r="EE14" s="53">
        <v>2621.05361077</v>
      </c>
      <c r="EF14" s="53">
        <v>2676.52651698</v>
      </c>
      <c r="EG14" s="53">
        <v>2389.6473596000001</v>
      </c>
      <c r="EH14" s="53">
        <v>2730.6734809999998</v>
      </c>
      <c r="EI14" s="53">
        <v>2672.4257749499998</v>
      </c>
      <c r="EJ14" s="53">
        <v>2320.0001422700002</v>
      </c>
      <c r="EK14" s="53">
        <v>2107.2063076999998</v>
      </c>
      <c r="EL14" s="53">
        <v>2300.8398560999999</v>
      </c>
      <c r="EM14" s="53">
        <v>2697.49772257</v>
      </c>
      <c r="EN14" s="53">
        <v>2164.8547187939998</v>
      </c>
      <c r="EO14" s="53">
        <v>2618.99203192</v>
      </c>
      <c r="EP14" s="53">
        <v>2045.06229186</v>
      </c>
      <c r="EQ14" s="53">
        <v>2574.3398000759998</v>
      </c>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row>
    <row r="15" spans="1:455" ht="19.5" customHeight="1">
      <c r="F15" s="50" t="s">
        <v>506</v>
      </c>
      <c r="G15" s="29" t="s">
        <v>183</v>
      </c>
      <c r="H15" s="38">
        <v>809.19241099999999</v>
      </c>
      <c r="I15" s="38">
        <v>616.64452300000005</v>
      </c>
      <c r="J15" s="38">
        <v>601.29510000000005</v>
      </c>
      <c r="K15" s="38">
        <v>603.32481900000005</v>
      </c>
      <c r="L15" s="38">
        <v>365.17276299999997</v>
      </c>
      <c r="M15" s="38">
        <v>249.59882099999999</v>
      </c>
      <c r="N15" s="38">
        <v>328.23661700000002</v>
      </c>
      <c r="O15" s="38">
        <v>313.73050599999999</v>
      </c>
      <c r="P15" s="38">
        <v>810.99595099999999</v>
      </c>
      <c r="Q15" s="38">
        <v>692.59154799999999</v>
      </c>
      <c r="R15" s="38">
        <v>859.61305300000004</v>
      </c>
      <c r="S15" s="38">
        <v>1125.5403530000001</v>
      </c>
      <c r="T15" s="38">
        <v>1052.8301309999999</v>
      </c>
      <c r="U15" s="38">
        <v>901.91670199999999</v>
      </c>
      <c r="V15" s="38">
        <v>695.24721099999999</v>
      </c>
      <c r="W15" s="38">
        <v>572.76815999999997</v>
      </c>
      <c r="X15" s="38">
        <v>847.62120300000004</v>
      </c>
      <c r="Y15" s="38">
        <v>941.51168900000005</v>
      </c>
      <c r="Z15" s="38">
        <v>930.870812</v>
      </c>
      <c r="AA15" s="38">
        <v>957.82811500000003</v>
      </c>
      <c r="AB15" s="38">
        <v>862.65118199999995</v>
      </c>
      <c r="AC15" s="38">
        <v>728.08081900000002</v>
      </c>
      <c r="AD15" s="38">
        <v>946.96019200000001</v>
      </c>
      <c r="AE15" s="38">
        <v>821.44850599999995</v>
      </c>
      <c r="AF15" s="38">
        <v>693.84737399999995</v>
      </c>
      <c r="AG15" s="38">
        <v>1059.68742</v>
      </c>
      <c r="AH15" s="38">
        <v>1135.3588500000001</v>
      </c>
      <c r="AI15" s="38">
        <v>1192.03124</v>
      </c>
      <c r="AJ15" s="38">
        <v>995.44688299999996</v>
      </c>
      <c r="AK15" s="38">
        <v>962.69916599999999</v>
      </c>
      <c r="AL15" s="38">
        <v>988.05991200000005</v>
      </c>
      <c r="AM15" s="38">
        <v>586.89877300000001</v>
      </c>
      <c r="AN15" s="38">
        <v>791.36235399999998</v>
      </c>
      <c r="AO15" s="38">
        <v>896.31681500000002</v>
      </c>
      <c r="AP15" s="38">
        <v>797.55421000000001</v>
      </c>
      <c r="AQ15" s="38">
        <v>991.53242399999999</v>
      </c>
      <c r="AR15" s="38">
        <v>1226.1979100000001</v>
      </c>
      <c r="AS15" s="38">
        <v>1113.7675429999999</v>
      </c>
      <c r="AT15" s="38">
        <v>964.32152699999995</v>
      </c>
      <c r="AU15" s="38">
        <v>1186.3586290000001</v>
      </c>
      <c r="AV15" s="38">
        <v>1083.4655299999999</v>
      </c>
      <c r="AW15" s="38">
        <v>1398.242203</v>
      </c>
      <c r="AX15" s="38">
        <v>1487.0721149999999</v>
      </c>
      <c r="AY15" s="38">
        <v>926.52796999999998</v>
      </c>
      <c r="AZ15" s="38">
        <v>957.80554800000004</v>
      </c>
      <c r="BA15" s="38">
        <v>1409.3160210000001</v>
      </c>
      <c r="BB15" s="38">
        <v>1040.4860430000001</v>
      </c>
      <c r="BC15" s="38">
        <v>1327.074302</v>
      </c>
      <c r="BD15" s="38">
        <v>1239.323621</v>
      </c>
      <c r="BE15" s="38">
        <v>1047.861177</v>
      </c>
      <c r="BF15" s="38">
        <v>747.282962</v>
      </c>
      <c r="BG15" s="38">
        <v>1534.625659</v>
      </c>
      <c r="BH15" s="38">
        <v>1491.3355710000001</v>
      </c>
      <c r="BI15" s="38">
        <v>1724.067037</v>
      </c>
      <c r="BJ15" s="38">
        <v>2288.839442</v>
      </c>
      <c r="BK15" s="38">
        <v>2522.4798390000001</v>
      </c>
      <c r="BL15" s="38">
        <v>2689.0798140000002</v>
      </c>
      <c r="BM15" s="38">
        <v>3041.2004000000002</v>
      </c>
      <c r="BN15" s="38">
        <v>2636.9498100000001</v>
      </c>
      <c r="BO15" s="38">
        <v>2725.8712479999999</v>
      </c>
      <c r="BP15" s="38">
        <v>2537.4959239999998</v>
      </c>
      <c r="BQ15" s="38">
        <v>3287.9426840000001</v>
      </c>
      <c r="BR15" s="38">
        <v>2831.477601</v>
      </c>
      <c r="BS15" s="38">
        <v>3562.7663750000002</v>
      </c>
      <c r="BT15" s="38">
        <v>3628.2281349999998</v>
      </c>
      <c r="BU15" s="38">
        <v>4149.8200619999998</v>
      </c>
      <c r="BV15" s="38">
        <v>3162.8399899999999</v>
      </c>
      <c r="BW15" s="38">
        <v>3471.6349329999998</v>
      </c>
      <c r="BX15" s="38">
        <v>3281.044496</v>
      </c>
      <c r="BY15" s="38">
        <v>4102.6128589999998</v>
      </c>
      <c r="BZ15" s="38">
        <v>3630.116176</v>
      </c>
      <c r="CA15" s="38">
        <v>4082.5074930000001</v>
      </c>
      <c r="CB15" s="38">
        <v>5062.2344590000002</v>
      </c>
      <c r="CC15" s="38">
        <v>5206.7534699999997</v>
      </c>
      <c r="CD15" s="38">
        <v>4513.1393600000001</v>
      </c>
      <c r="CE15" s="38">
        <v>5463.6838779999998</v>
      </c>
      <c r="CF15" s="38">
        <v>4939.8632879999996</v>
      </c>
      <c r="CG15" s="38">
        <v>4780.1364089999997</v>
      </c>
      <c r="CH15" s="38">
        <v>5153.9887859999999</v>
      </c>
      <c r="CI15" s="38">
        <v>5577.1947469999996</v>
      </c>
      <c r="CJ15" s="38">
        <v>4494.3766070000001</v>
      </c>
      <c r="CK15" s="38">
        <v>4741.0064899999998</v>
      </c>
      <c r="CL15" s="38">
        <v>4316.5801780000002</v>
      </c>
      <c r="CM15" s="38">
        <v>4909.1794389999995</v>
      </c>
      <c r="CN15" s="38">
        <v>4317.1957089999996</v>
      </c>
      <c r="CO15" s="38">
        <v>5218.9510049999999</v>
      </c>
      <c r="CP15" s="38">
        <v>5645.5895209999999</v>
      </c>
      <c r="CQ15" s="38">
        <v>6179.7443839999996</v>
      </c>
      <c r="CR15" s="38">
        <v>5080.8017995</v>
      </c>
      <c r="CS15" s="38">
        <v>5287.7721445958996</v>
      </c>
      <c r="CT15" s="38">
        <v>5152.7404875967204</v>
      </c>
      <c r="CU15" s="38">
        <v>6234.7299650295799</v>
      </c>
      <c r="CV15" s="38">
        <v>5535.4760442073903</v>
      </c>
      <c r="CW15" s="38">
        <v>6736.0338161669997</v>
      </c>
      <c r="CX15" s="38">
        <v>5786.8443435404697</v>
      </c>
      <c r="CY15" s="38">
        <v>6479.34736653858</v>
      </c>
      <c r="CZ15" s="38">
        <v>5571.0091989114699</v>
      </c>
      <c r="DA15" s="38">
        <v>7094.75746151364</v>
      </c>
      <c r="DB15" s="38">
        <v>6227.6810525720002</v>
      </c>
      <c r="DC15" s="38">
        <v>7019.5416381929099</v>
      </c>
      <c r="DD15" s="38">
        <v>7320.7154684828702</v>
      </c>
      <c r="DE15" s="38">
        <v>8678.2816977593993</v>
      </c>
      <c r="DF15" s="38">
        <v>8766.3135068788997</v>
      </c>
      <c r="DG15" s="38">
        <v>8861.9865931110999</v>
      </c>
      <c r="DH15" s="38">
        <v>7954.0648658149503</v>
      </c>
      <c r="DI15" s="38">
        <v>8825.1852126075992</v>
      </c>
      <c r="DJ15" s="38">
        <v>8404.23737537343</v>
      </c>
      <c r="DK15" s="38">
        <v>8881.5018620891296</v>
      </c>
      <c r="DL15" s="38">
        <v>9750.5939350227</v>
      </c>
      <c r="DM15" s="38">
        <v>8719.5084977250808</v>
      </c>
      <c r="DN15" s="38">
        <v>9201.3618223443009</v>
      </c>
      <c r="DO15" s="38">
        <v>9210.0276674756005</v>
      </c>
      <c r="DP15" s="38">
        <v>9559.6266302549993</v>
      </c>
      <c r="DQ15" s="38">
        <v>9447.3020681202997</v>
      </c>
      <c r="DR15" s="38">
        <v>9060.4425882606993</v>
      </c>
      <c r="DS15" s="38">
        <v>10053.874226673801</v>
      </c>
      <c r="DT15" s="53">
        <v>9089.1896659173999</v>
      </c>
      <c r="DU15" s="53">
        <v>9208.1070780069003</v>
      </c>
      <c r="DV15" s="53">
        <v>10041.598386490001</v>
      </c>
      <c r="DW15" s="53">
        <v>9607.9026476224008</v>
      </c>
      <c r="DX15" s="53">
        <v>8996.1685832622006</v>
      </c>
      <c r="DY15" s="53">
        <v>8518.0079350135202</v>
      </c>
      <c r="DZ15" s="53">
        <v>9527.2994524013993</v>
      </c>
      <c r="EA15" s="53">
        <v>8584.6486556330601</v>
      </c>
      <c r="EB15" s="53">
        <v>9358.0920234449004</v>
      </c>
      <c r="EC15" s="53">
        <v>10095.079957636901</v>
      </c>
      <c r="ED15" s="53">
        <v>9843.9726422006006</v>
      </c>
      <c r="EE15" s="53">
        <v>11351.1584632591</v>
      </c>
      <c r="EF15" s="53">
        <v>10392.1394763592</v>
      </c>
      <c r="EG15" s="53">
        <v>11548.2096869752</v>
      </c>
      <c r="EH15" s="53">
        <v>12289.507979845601</v>
      </c>
      <c r="EI15" s="53">
        <v>11924.898671124</v>
      </c>
      <c r="EJ15" s="53">
        <v>12206.4302160384</v>
      </c>
      <c r="EK15" s="53">
        <v>13247.206849866399</v>
      </c>
      <c r="EL15" s="53">
        <v>13294.4748550924</v>
      </c>
      <c r="EM15" s="53">
        <v>12933.576506404899</v>
      </c>
      <c r="EN15" s="53">
        <v>12601.2477154095</v>
      </c>
      <c r="EO15" s="53">
        <v>13031.980035106701</v>
      </c>
      <c r="EP15" s="53">
        <v>13207.708334073201</v>
      </c>
      <c r="EQ15" s="53">
        <v>13588.4427544954</v>
      </c>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row>
    <row r="16" spans="1:455" ht="19.5" customHeight="1">
      <c r="F16" s="37" t="s">
        <v>282</v>
      </c>
      <c r="G16" s="29" t="s">
        <v>141</v>
      </c>
      <c r="H16" s="38">
        <v>9.9999999999999995E-7</v>
      </c>
      <c r="I16" s="38">
        <v>1.27E-4</v>
      </c>
      <c r="J16" s="38">
        <v>2.0900000000000001E-4</v>
      </c>
      <c r="K16" s="38">
        <v>1.9000000000000001E-4</v>
      </c>
      <c r="L16" s="38">
        <v>0</v>
      </c>
      <c r="M16" s="38">
        <v>7.6800000000000002E-4</v>
      </c>
      <c r="N16" s="38">
        <v>9.9999999999999995E-7</v>
      </c>
      <c r="O16" s="38">
        <v>0</v>
      </c>
      <c r="P16" s="38">
        <v>2.7799999999999998E-4</v>
      </c>
      <c r="Q16" s="38">
        <v>0</v>
      </c>
      <c r="R16" s="38">
        <v>3.5500000000000001E-4</v>
      </c>
      <c r="S16" s="38">
        <v>7.1699999999999997E-4</v>
      </c>
      <c r="T16" s="38">
        <v>2.5900000000000001E-4</v>
      </c>
      <c r="U16" s="38">
        <v>1.36E-4</v>
      </c>
      <c r="V16" s="38">
        <v>0</v>
      </c>
      <c r="W16" s="38">
        <v>0</v>
      </c>
      <c r="X16" s="38">
        <v>5.3999999999999998E-5</v>
      </c>
      <c r="Y16" s="38">
        <v>2.1999999999999999E-5</v>
      </c>
      <c r="Z16" s="38">
        <v>3.0000000000000001E-6</v>
      </c>
      <c r="AA16" s="38">
        <v>0</v>
      </c>
      <c r="AB16" s="38">
        <v>0</v>
      </c>
      <c r="AC16" s="38">
        <v>4.6999999999999997E-5</v>
      </c>
      <c r="AD16" s="38">
        <v>6.3000000000000003E-4</v>
      </c>
      <c r="AE16" s="38">
        <v>0</v>
      </c>
      <c r="AF16" s="38">
        <v>2.41E-4</v>
      </c>
      <c r="AG16" s="38">
        <v>0</v>
      </c>
      <c r="AH16" s="38">
        <v>0</v>
      </c>
      <c r="AI16" s="38">
        <v>0</v>
      </c>
      <c r="AJ16" s="38">
        <v>0</v>
      </c>
      <c r="AK16" s="38">
        <v>0</v>
      </c>
      <c r="AL16" s="38">
        <v>3.5E-4</v>
      </c>
      <c r="AM16" s="38">
        <v>0</v>
      </c>
      <c r="AN16" s="38">
        <v>0</v>
      </c>
      <c r="AO16" s="38">
        <v>1.0000000000000001E-5</v>
      </c>
      <c r="AP16" s="38">
        <v>2.0950000000000001E-3</v>
      </c>
      <c r="AQ16" s="38">
        <v>9.7E-5</v>
      </c>
      <c r="AR16" s="38">
        <v>0</v>
      </c>
      <c r="AS16" s="38">
        <v>6.7000000000000002E-5</v>
      </c>
      <c r="AT16" s="38">
        <v>3.9999999999999998E-6</v>
      </c>
      <c r="AU16" s="38">
        <v>9.9999999999999995E-7</v>
      </c>
      <c r="AV16" s="38">
        <v>0</v>
      </c>
      <c r="AW16" s="38">
        <v>3.4699999999999998E-4</v>
      </c>
      <c r="AX16" s="38">
        <v>2.8499999999999999E-4</v>
      </c>
      <c r="AY16" s="38">
        <v>5.1599999999999997E-4</v>
      </c>
      <c r="AZ16" s="38">
        <v>1.95E-4</v>
      </c>
      <c r="BA16" s="38">
        <v>1.0900000000000001E-4</v>
      </c>
      <c r="BB16" s="38">
        <v>1.7699999999999999E-4</v>
      </c>
      <c r="BC16" s="38">
        <v>5.1800000000000001E-4</v>
      </c>
      <c r="BD16" s="38">
        <v>1.6899999999999999E-4</v>
      </c>
      <c r="BE16" s="38">
        <v>4.2299999999999998E-4</v>
      </c>
      <c r="BF16" s="38">
        <v>1.3799999999999999E-4</v>
      </c>
      <c r="BG16" s="38">
        <v>4.4250999999999999E-2</v>
      </c>
      <c r="BH16" s="38">
        <v>2.4899999999999998E-4</v>
      </c>
      <c r="BI16" s="38">
        <v>3.323E-3</v>
      </c>
      <c r="BJ16" s="38">
        <v>9.7680000000000006E-3</v>
      </c>
      <c r="BK16" s="38">
        <v>4.4010000000000004E-3</v>
      </c>
      <c r="BL16" s="38">
        <v>2.016E-3</v>
      </c>
      <c r="BM16" s="38">
        <v>2.4000000000000001E-4</v>
      </c>
      <c r="BN16" s="38">
        <v>6.2E-4</v>
      </c>
      <c r="BO16" s="38">
        <v>2.42E-4</v>
      </c>
      <c r="BP16" s="38">
        <v>9.6000000000000002E-5</v>
      </c>
      <c r="BQ16" s="38">
        <v>1.56E-4</v>
      </c>
      <c r="BR16" s="38">
        <v>4.5890000000000002E-3</v>
      </c>
      <c r="BS16" s="38">
        <v>1.2885000000000001E-2</v>
      </c>
      <c r="BT16" s="38">
        <v>165.587985</v>
      </c>
      <c r="BU16" s="38">
        <v>786.95967800000005</v>
      </c>
      <c r="BV16" s="38">
        <v>1025.0737200000001</v>
      </c>
      <c r="BW16" s="38">
        <v>990.51189699999998</v>
      </c>
      <c r="BX16" s="38">
        <v>1095.4605340000001</v>
      </c>
      <c r="BY16" s="38">
        <v>1157.047761</v>
      </c>
      <c r="BZ16" s="38">
        <v>1158.301974</v>
      </c>
      <c r="CA16" s="38">
        <v>637.09767699999998</v>
      </c>
      <c r="CB16" s="38">
        <v>1212.3884210000001</v>
      </c>
      <c r="CC16" s="38">
        <v>1024.0051599999999</v>
      </c>
      <c r="CD16" s="38">
        <v>1294.7701500000001</v>
      </c>
      <c r="CE16" s="38">
        <v>1125.685892</v>
      </c>
      <c r="CF16" s="38">
        <v>1190.719689</v>
      </c>
      <c r="CG16" s="38">
        <v>1140.54276</v>
      </c>
      <c r="CH16" s="38">
        <v>1282.3781650000001</v>
      </c>
      <c r="CI16" s="38">
        <v>1069.1749540000001</v>
      </c>
      <c r="CJ16" s="38">
        <v>1025.0692160000001</v>
      </c>
      <c r="CK16" s="38">
        <v>772.78112799999997</v>
      </c>
      <c r="CL16" s="38">
        <v>1260.8097809999999</v>
      </c>
      <c r="CM16" s="38">
        <v>1218.4394299999999</v>
      </c>
      <c r="CN16" s="38">
        <v>1178.901668</v>
      </c>
      <c r="CO16" s="38">
        <v>1140.459347</v>
      </c>
      <c r="CP16" s="38">
        <v>1226.3125950000001</v>
      </c>
      <c r="CQ16" s="38">
        <v>1088.812731</v>
      </c>
      <c r="CR16" s="38">
        <v>1143.5128004999999</v>
      </c>
      <c r="CS16" s="38">
        <v>814.328664</v>
      </c>
      <c r="CT16" s="38">
        <v>1108.0905719</v>
      </c>
      <c r="CU16" s="38">
        <v>1221.3974840000001</v>
      </c>
      <c r="CV16" s="38">
        <v>1205.795001</v>
      </c>
      <c r="CW16" s="38">
        <v>1256.441382</v>
      </c>
      <c r="CX16" s="38">
        <v>1355.9327559000001</v>
      </c>
      <c r="CY16" s="38">
        <v>1160.1325099999999</v>
      </c>
      <c r="CZ16" s="38">
        <v>1273.0220168799999</v>
      </c>
      <c r="DA16" s="38">
        <v>1312.3674049639999</v>
      </c>
      <c r="DB16" s="38">
        <v>1264.8131453579999</v>
      </c>
      <c r="DC16" s="38">
        <v>785.74807985699999</v>
      </c>
      <c r="DD16" s="38">
        <v>1294.35499925</v>
      </c>
      <c r="DE16" s="38">
        <v>1341.132286214</v>
      </c>
      <c r="DF16" s="38">
        <v>1334.8240853570001</v>
      </c>
      <c r="DG16" s="38">
        <v>1311.7300991770001</v>
      </c>
      <c r="DH16" s="38">
        <v>1337.12074725</v>
      </c>
      <c r="DI16" s="38">
        <v>1301.9050999999999</v>
      </c>
      <c r="DJ16" s="38">
        <v>1384.9302407499999</v>
      </c>
      <c r="DK16" s="38">
        <v>1066.3768</v>
      </c>
      <c r="DL16" s="38">
        <v>1253.083240056</v>
      </c>
      <c r="DM16" s="38">
        <v>1116.3176572499999</v>
      </c>
      <c r="DN16" s="38">
        <v>1156.8511000000001</v>
      </c>
      <c r="DO16" s="38">
        <v>1032.4727</v>
      </c>
      <c r="DP16" s="38">
        <v>1293.4416000000001</v>
      </c>
      <c r="DQ16" s="38">
        <v>870.99478160700005</v>
      </c>
      <c r="DR16" s="38">
        <v>1186.252982556</v>
      </c>
      <c r="DS16" s="38">
        <v>1251.3318999999999</v>
      </c>
      <c r="DT16" s="53">
        <v>1237.630876857</v>
      </c>
      <c r="DU16" s="53">
        <v>1039.3661</v>
      </c>
      <c r="DV16" s="53">
        <v>1001.1039</v>
      </c>
      <c r="DW16" s="53">
        <v>780.37994910700002</v>
      </c>
      <c r="DX16" s="53">
        <v>1147.7774999999999</v>
      </c>
      <c r="DY16" s="53">
        <v>1266.3838499999999</v>
      </c>
      <c r="DZ16" s="53">
        <v>1266.8052924440001</v>
      </c>
      <c r="EA16" s="53">
        <v>1253.0944</v>
      </c>
      <c r="EB16" s="53">
        <v>1238.771448</v>
      </c>
      <c r="EC16" s="53">
        <v>1086.5128999999999</v>
      </c>
      <c r="ED16" s="53">
        <v>1135.67064</v>
      </c>
      <c r="EE16" s="53">
        <v>1001.0812002</v>
      </c>
      <c r="EF16" s="53">
        <v>897.84910000000002</v>
      </c>
      <c r="EG16" s="53">
        <v>514.67540799999995</v>
      </c>
      <c r="EH16" s="53">
        <v>386.125880107</v>
      </c>
      <c r="EI16" s="53">
        <v>353.27749999999997</v>
      </c>
      <c r="EJ16" s="53">
        <v>199.94477756699999</v>
      </c>
      <c r="EK16" s="53">
        <v>183.32105096999999</v>
      </c>
      <c r="EL16" s="53">
        <v>0</v>
      </c>
      <c r="EM16" s="53">
        <v>0</v>
      </c>
      <c r="EN16" s="53">
        <v>0</v>
      </c>
      <c r="EO16" s="53">
        <v>0</v>
      </c>
      <c r="EP16" s="53">
        <v>0</v>
      </c>
      <c r="EQ16" s="53">
        <v>0.12895322300000001</v>
      </c>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row>
    <row r="17" spans="3:455" ht="28.15" customHeight="1">
      <c r="F17" s="28" t="s">
        <v>260</v>
      </c>
      <c r="G17" s="29" t="s">
        <v>141</v>
      </c>
      <c r="H17" s="38">
        <v>413.32110499999999</v>
      </c>
      <c r="I17" s="38">
        <v>341.233026</v>
      </c>
      <c r="J17" s="38">
        <v>217.239</v>
      </c>
      <c r="K17" s="38">
        <v>121.253005</v>
      </c>
      <c r="L17" s="38">
        <v>120.809012</v>
      </c>
      <c r="M17" s="38">
        <v>16.879989999999999</v>
      </c>
      <c r="N17" s="38">
        <v>107.30522000000001</v>
      </c>
      <c r="O17" s="38">
        <v>148.79401200000001</v>
      </c>
      <c r="P17" s="38">
        <v>129.876645</v>
      </c>
      <c r="Q17" s="38">
        <v>88.316000000000003</v>
      </c>
      <c r="R17" s="38">
        <v>226.986424</v>
      </c>
      <c r="S17" s="38">
        <v>399.53899999999999</v>
      </c>
      <c r="T17" s="38">
        <v>114.579002</v>
      </c>
      <c r="U17" s="38">
        <v>108.388002</v>
      </c>
      <c r="V17" s="38">
        <v>156.56300200000001</v>
      </c>
      <c r="W17" s="38">
        <v>299.96300000000002</v>
      </c>
      <c r="X17" s="38">
        <v>150.93408700000001</v>
      </c>
      <c r="Y17" s="38">
        <v>168.251003</v>
      </c>
      <c r="Z17" s="38">
        <v>365.731315</v>
      </c>
      <c r="AA17" s="38">
        <v>269.64395000000002</v>
      </c>
      <c r="AB17" s="38">
        <v>229.40100000000001</v>
      </c>
      <c r="AC17" s="38">
        <v>202.095135</v>
      </c>
      <c r="AD17" s="38">
        <v>268.93299999999999</v>
      </c>
      <c r="AE17" s="38">
        <v>328.03275400000001</v>
      </c>
      <c r="AF17" s="38">
        <v>202.04012</v>
      </c>
      <c r="AG17" s="38">
        <v>111.751943</v>
      </c>
      <c r="AH17" s="38">
        <v>223.46205499999999</v>
      </c>
      <c r="AI17" s="38">
        <v>290.970123</v>
      </c>
      <c r="AJ17" s="38">
        <v>200.708451</v>
      </c>
      <c r="AK17" s="38">
        <v>191.01</v>
      </c>
      <c r="AL17" s="38">
        <v>322.5</v>
      </c>
      <c r="AM17" s="38">
        <v>284.791</v>
      </c>
      <c r="AN17" s="38">
        <v>265.13000199999999</v>
      </c>
      <c r="AO17" s="38">
        <v>187.274283</v>
      </c>
      <c r="AP17" s="38">
        <v>342.08213999999998</v>
      </c>
      <c r="AQ17" s="38">
        <v>306.32000199999999</v>
      </c>
      <c r="AR17" s="38">
        <v>154.09104400000001</v>
      </c>
      <c r="AS17" s="38">
        <v>81.224999999999994</v>
      </c>
      <c r="AT17" s="38">
        <v>182.886528</v>
      </c>
      <c r="AU17" s="38">
        <v>255.61000200000001</v>
      </c>
      <c r="AV17" s="38">
        <v>193.43400299999999</v>
      </c>
      <c r="AW17" s="38">
        <v>123.6375</v>
      </c>
      <c r="AX17" s="38">
        <v>135.587031</v>
      </c>
      <c r="AY17" s="38">
        <v>311.06201800000002</v>
      </c>
      <c r="AZ17" s="38">
        <v>259.54500200000001</v>
      </c>
      <c r="BA17" s="38">
        <v>116.47320000000001</v>
      </c>
      <c r="BB17" s="38">
        <v>265.82800400000002</v>
      </c>
      <c r="BC17" s="38">
        <v>266.96442200000001</v>
      </c>
      <c r="BD17" s="38">
        <v>193.31160199999999</v>
      </c>
      <c r="BE17" s="38">
        <v>207.12706299999999</v>
      </c>
      <c r="BF17" s="38">
        <v>283.72750300000001</v>
      </c>
      <c r="BG17" s="38">
        <v>160.65299999999999</v>
      </c>
      <c r="BH17" s="38">
        <v>144.479795</v>
      </c>
      <c r="BI17" s="38">
        <v>122.425332</v>
      </c>
      <c r="BJ17" s="38">
        <v>164.70613499999999</v>
      </c>
      <c r="BK17" s="38">
        <v>225.27401900000001</v>
      </c>
      <c r="BL17" s="38">
        <v>119.06100000000001</v>
      </c>
      <c r="BM17" s="38">
        <v>214.010986</v>
      </c>
      <c r="BN17" s="38">
        <v>119.95302700000001</v>
      </c>
      <c r="BO17" s="38">
        <v>242.176211</v>
      </c>
      <c r="BP17" s="38">
        <v>193.1705</v>
      </c>
      <c r="BQ17" s="38">
        <v>241.74950000000001</v>
      </c>
      <c r="BR17" s="38">
        <v>146.76495</v>
      </c>
      <c r="BS17" s="38">
        <v>239.46237600000001</v>
      </c>
      <c r="BT17" s="38">
        <v>70.876999999999995</v>
      </c>
      <c r="BU17" s="38">
        <v>197.60499999999999</v>
      </c>
      <c r="BV17" s="38">
        <v>123.143</v>
      </c>
      <c r="BW17" s="38">
        <v>145.68400099999999</v>
      </c>
      <c r="BX17" s="38">
        <v>55.4</v>
      </c>
      <c r="BY17" s="38">
        <v>147.97397900000001</v>
      </c>
      <c r="BZ17" s="38">
        <v>92.885000000000005</v>
      </c>
      <c r="CA17" s="38">
        <v>278.75299999999999</v>
      </c>
      <c r="CB17" s="38">
        <v>108.866</v>
      </c>
      <c r="CC17" s="38">
        <v>226.12450000000001</v>
      </c>
      <c r="CD17" s="38">
        <v>322.82650799999999</v>
      </c>
      <c r="CE17" s="38">
        <v>188.758422</v>
      </c>
      <c r="CF17" s="38">
        <v>0.58899999999999997</v>
      </c>
      <c r="CG17" s="38">
        <v>27.5</v>
      </c>
      <c r="CH17" s="38">
        <v>0.39704</v>
      </c>
      <c r="CI17" s="38">
        <v>73.001000000000005</v>
      </c>
      <c r="CJ17" s="38">
        <v>11.224494999999999</v>
      </c>
      <c r="CK17" s="38">
        <v>0.26200000000000001</v>
      </c>
      <c r="CL17" s="38">
        <v>146.40199999999999</v>
      </c>
      <c r="CM17" s="38">
        <v>122.003</v>
      </c>
      <c r="CN17" s="38">
        <v>13.15127</v>
      </c>
      <c r="CO17" s="38">
        <v>126.16728999999999</v>
      </c>
      <c r="CP17" s="38">
        <v>79.971999999999994</v>
      </c>
      <c r="CQ17" s="38">
        <v>168.50200100000001</v>
      </c>
      <c r="CR17" s="38">
        <v>10.000196000000001</v>
      </c>
      <c r="CS17" s="38">
        <v>60.814604119999998</v>
      </c>
      <c r="CT17" s="38">
        <v>177.08275499999999</v>
      </c>
      <c r="CU17" s="38">
        <v>53.416600000000003</v>
      </c>
      <c r="CV17" s="38">
        <v>65.747444000000002</v>
      </c>
      <c r="CW17" s="38">
        <v>127.22914</v>
      </c>
      <c r="CX17" s="38">
        <v>57.842483000000001</v>
      </c>
      <c r="CY17" s="38">
        <v>98.403729999999996</v>
      </c>
      <c r="CZ17" s="38">
        <v>114.8901</v>
      </c>
      <c r="DA17" s="38">
        <v>68.458268396999998</v>
      </c>
      <c r="DB17" s="38">
        <v>94.230999999999995</v>
      </c>
      <c r="DC17" s="38">
        <v>121.07185</v>
      </c>
      <c r="DD17" s="38">
        <v>61.673988000000001</v>
      </c>
      <c r="DE17" s="38">
        <v>117.1759</v>
      </c>
      <c r="DF17" s="38">
        <v>188.233327</v>
      </c>
      <c r="DG17" s="38">
        <v>42.64978</v>
      </c>
      <c r="DH17" s="38">
        <v>119.8061</v>
      </c>
      <c r="DI17" s="38">
        <v>170.48672500000001</v>
      </c>
      <c r="DJ17" s="38">
        <v>74.701194999999998</v>
      </c>
      <c r="DK17" s="38">
        <v>82.509023040000002</v>
      </c>
      <c r="DL17" s="38">
        <v>76.100222673000005</v>
      </c>
      <c r="DM17" s="38">
        <v>173.44454214300001</v>
      </c>
      <c r="DN17" s="38">
        <v>13.207174207</v>
      </c>
      <c r="DO17" s="38">
        <v>168.529421603</v>
      </c>
      <c r="DP17" s="38">
        <v>137.425311529</v>
      </c>
      <c r="DQ17" s="38">
        <v>134.586547717</v>
      </c>
      <c r="DR17" s="38">
        <v>32.844271345000003</v>
      </c>
      <c r="DS17" s="38">
        <v>98.709425264055596</v>
      </c>
      <c r="DT17" s="53">
        <v>82.274557329999993</v>
      </c>
      <c r="DU17" s="53">
        <v>112.03960977600001</v>
      </c>
      <c r="DV17" s="53">
        <v>94.007045172000005</v>
      </c>
      <c r="DW17" s="53">
        <v>67.324749999999995</v>
      </c>
      <c r="DX17" s="53">
        <v>33.427500000000002</v>
      </c>
      <c r="DY17" s="53">
        <v>120.63474570699999</v>
      </c>
      <c r="DZ17" s="53">
        <v>80.419573983000006</v>
      </c>
      <c r="EA17" s="53">
        <v>54.424320000000002</v>
      </c>
      <c r="EB17" s="53">
        <v>116.431425</v>
      </c>
      <c r="EC17" s="53">
        <v>64.066250152999999</v>
      </c>
      <c r="ED17" s="53">
        <v>77.346844910000002</v>
      </c>
      <c r="EE17" s="53">
        <v>77.213018309999995</v>
      </c>
      <c r="EF17" s="53">
        <v>109.541227052</v>
      </c>
      <c r="EG17" s="53">
        <v>50.544402362</v>
      </c>
      <c r="EH17" s="53">
        <v>160.7000252</v>
      </c>
      <c r="EI17" s="53">
        <v>93.674501051999997</v>
      </c>
      <c r="EJ17" s="53">
        <v>51.824881310000002</v>
      </c>
      <c r="EK17" s="53">
        <v>28.912191809999999</v>
      </c>
      <c r="EL17" s="53">
        <v>63.736667568999998</v>
      </c>
      <c r="EM17" s="53">
        <v>81.866024483000004</v>
      </c>
      <c r="EN17" s="53">
        <v>49.222079999999998</v>
      </c>
      <c r="EO17" s="53">
        <v>4.8715999999999999E-4</v>
      </c>
      <c r="EP17" s="53">
        <v>106.72593646999999</v>
      </c>
      <c r="EQ17" s="53">
        <v>84.065751016999997</v>
      </c>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row>
    <row r="18" spans="3:455" ht="34.15" customHeight="1">
      <c r="F18" s="35" t="s">
        <v>535</v>
      </c>
      <c r="G18" s="29"/>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53"/>
      <c r="DU18" s="53"/>
      <c r="DW18" s="53"/>
      <c r="DX18" s="53"/>
      <c r="DY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row>
    <row r="19" spans="3:455" ht="28.15" customHeight="1">
      <c r="F19" s="28" t="s">
        <v>534</v>
      </c>
      <c r="G19" s="29" t="s">
        <v>200</v>
      </c>
      <c r="H19" s="38">
        <v>38.099285999999999</v>
      </c>
      <c r="I19" s="38">
        <v>29.228887</v>
      </c>
      <c r="J19" s="38">
        <v>25.778364</v>
      </c>
      <c r="K19" s="38">
        <v>25.987525000000002</v>
      </c>
      <c r="L19" s="38">
        <v>50.209780000000002</v>
      </c>
      <c r="M19" s="38">
        <v>33.023809</v>
      </c>
      <c r="N19" s="38">
        <v>30.743918000000001</v>
      </c>
      <c r="O19" s="38">
        <v>27.415517000000001</v>
      </c>
      <c r="P19" s="38">
        <v>31.353078</v>
      </c>
      <c r="Q19" s="38">
        <v>26.919604</v>
      </c>
      <c r="R19" s="38">
        <v>41.649920000000002</v>
      </c>
      <c r="S19" s="38">
        <v>27.303684000000001</v>
      </c>
      <c r="T19" s="38">
        <v>30.340651000000001</v>
      </c>
      <c r="U19" s="38">
        <v>25.477485999999999</v>
      </c>
      <c r="V19" s="38">
        <v>26.180304</v>
      </c>
      <c r="W19" s="38">
        <v>24.486756</v>
      </c>
      <c r="X19" s="38">
        <v>28.697838999999998</v>
      </c>
      <c r="Y19" s="38">
        <v>26.774377000000001</v>
      </c>
      <c r="Z19" s="38">
        <v>28.193570000000001</v>
      </c>
      <c r="AA19" s="38">
        <v>28.196459999999998</v>
      </c>
      <c r="AB19" s="38">
        <v>33.537869000000001</v>
      </c>
      <c r="AC19" s="38">
        <v>22.959688</v>
      </c>
      <c r="AD19" s="38">
        <v>33.301667000000002</v>
      </c>
      <c r="AE19" s="38">
        <v>28.482644000000001</v>
      </c>
      <c r="AF19" s="38">
        <v>28.994118</v>
      </c>
      <c r="AG19" s="38">
        <v>32.187933000000001</v>
      </c>
      <c r="AH19" s="38">
        <v>31.511326</v>
      </c>
      <c r="AI19" s="38">
        <v>34.774737999999999</v>
      </c>
      <c r="AJ19" s="38">
        <v>42.095716000000003</v>
      </c>
      <c r="AK19" s="38">
        <v>39.121065999999999</v>
      </c>
      <c r="AL19" s="38">
        <v>48.809063999999999</v>
      </c>
      <c r="AM19" s="38">
        <v>37.921205</v>
      </c>
      <c r="AN19" s="38">
        <v>46.267328999999997</v>
      </c>
      <c r="AO19" s="38">
        <v>37.491</v>
      </c>
      <c r="AP19" s="38">
        <v>48.224460999999998</v>
      </c>
      <c r="AQ19" s="38">
        <v>30.02148</v>
      </c>
      <c r="AR19" s="38">
        <v>45.787604999999999</v>
      </c>
      <c r="AS19" s="38">
        <v>37.624529000000003</v>
      </c>
      <c r="AT19" s="38">
        <v>49.303055000000001</v>
      </c>
      <c r="AU19" s="38">
        <v>49.683844999999998</v>
      </c>
      <c r="AV19" s="38">
        <v>61.503950000000003</v>
      </c>
      <c r="AW19" s="38">
        <v>49.438707000000001</v>
      </c>
      <c r="AX19" s="38">
        <v>54.562399999999997</v>
      </c>
      <c r="AY19" s="38">
        <v>66.969846000000004</v>
      </c>
      <c r="AZ19" s="38">
        <v>67.740438999999995</v>
      </c>
      <c r="BA19" s="38">
        <v>60.159500000000001</v>
      </c>
      <c r="BB19" s="38">
        <v>61.826838000000002</v>
      </c>
      <c r="BC19" s="38">
        <v>62.438040999999998</v>
      </c>
      <c r="BD19" s="38">
        <v>69.814162999999994</v>
      </c>
      <c r="BE19" s="38">
        <v>60.541598999999998</v>
      </c>
      <c r="BF19" s="38">
        <v>77.551021000000006</v>
      </c>
      <c r="BG19" s="38">
        <v>71.708416999999997</v>
      </c>
      <c r="BH19" s="38">
        <v>80.165723</v>
      </c>
      <c r="BI19" s="38">
        <v>72.173497999999995</v>
      </c>
      <c r="BJ19" s="38">
        <v>80.807627999999994</v>
      </c>
      <c r="BK19" s="38">
        <v>74.437456999999995</v>
      </c>
      <c r="BL19" s="38">
        <v>82.434997999999993</v>
      </c>
      <c r="BM19" s="38">
        <v>71.672843999999998</v>
      </c>
      <c r="BN19" s="38">
        <v>94.708851999999993</v>
      </c>
      <c r="BO19" s="38">
        <v>77.567431999999997</v>
      </c>
      <c r="BP19" s="38">
        <v>87.598946999999995</v>
      </c>
      <c r="BQ19" s="38">
        <v>86.911894000000004</v>
      </c>
      <c r="BR19" s="38">
        <v>93.925044999999997</v>
      </c>
      <c r="BS19" s="38">
        <v>105.529279</v>
      </c>
      <c r="BT19" s="38">
        <v>97.580314999999999</v>
      </c>
      <c r="BU19" s="38">
        <v>105.842191</v>
      </c>
      <c r="BV19" s="38">
        <v>91.402341000000007</v>
      </c>
      <c r="BW19" s="38">
        <v>97.515483000000003</v>
      </c>
      <c r="BX19" s="38">
        <v>105.790282</v>
      </c>
      <c r="BY19" s="38">
        <v>102.272441</v>
      </c>
      <c r="BZ19" s="38">
        <v>104.296336</v>
      </c>
      <c r="CA19" s="38">
        <v>119.553383</v>
      </c>
      <c r="CB19" s="38">
        <v>112.622423</v>
      </c>
      <c r="CC19" s="38">
        <v>107.39882799999999</v>
      </c>
      <c r="CD19" s="38">
        <v>114.80354199999999</v>
      </c>
      <c r="CE19" s="38">
        <v>100.889196</v>
      </c>
      <c r="CF19" s="38">
        <v>99.329566</v>
      </c>
      <c r="CG19" s="38">
        <v>102.000373</v>
      </c>
      <c r="CH19" s="38">
        <v>110.291476</v>
      </c>
      <c r="CI19" s="38">
        <v>113.769156</v>
      </c>
      <c r="CJ19" s="38">
        <v>113.318708</v>
      </c>
      <c r="CK19" s="38">
        <v>104.63976700000001</v>
      </c>
      <c r="CL19" s="38">
        <v>105.777925</v>
      </c>
      <c r="CM19" s="38">
        <v>108.226207</v>
      </c>
      <c r="CN19" s="38">
        <v>93.682850000000002</v>
      </c>
      <c r="CO19" s="38">
        <v>89.733429999999998</v>
      </c>
      <c r="CP19" s="38">
        <v>100.55658200000001</v>
      </c>
      <c r="CQ19" s="38">
        <v>106.945706</v>
      </c>
      <c r="CR19" s="38">
        <v>100.955821</v>
      </c>
      <c r="CS19" s="38">
        <v>98.129473719999993</v>
      </c>
      <c r="CT19" s="38">
        <v>107.93588174999999</v>
      </c>
      <c r="CU19" s="38">
        <v>109.77781707</v>
      </c>
      <c r="CV19" s="38">
        <v>97.884330019999993</v>
      </c>
      <c r="CW19" s="38">
        <v>98.783423470000002</v>
      </c>
      <c r="CX19" s="38">
        <v>139.46035309000001</v>
      </c>
      <c r="CY19" s="38">
        <v>124.70133523</v>
      </c>
      <c r="CZ19" s="38">
        <v>140.98132967999999</v>
      </c>
      <c r="DA19" s="38">
        <v>121.86969386</v>
      </c>
      <c r="DB19" s="38">
        <v>134.98998419</v>
      </c>
      <c r="DC19" s="38">
        <v>132.71448165000001</v>
      </c>
      <c r="DD19" s="38">
        <v>145.4233165</v>
      </c>
      <c r="DE19" s="38">
        <v>120.49764325</v>
      </c>
      <c r="DF19" s="38">
        <v>138.21544392000001</v>
      </c>
      <c r="DG19" s="38">
        <v>159.23062118000001</v>
      </c>
      <c r="DH19" s="38">
        <v>146.31065373000001</v>
      </c>
      <c r="DI19" s="38">
        <v>127.64755479</v>
      </c>
      <c r="DJ19" s="38">
        <v>137.01843721</v>
      </c>
      <c r="DK19" s="38">
        <v>158.56021680999999</v>
      </c>
      <c r="DL19" s="38">
        <v>147.69500382000001</v>
      </c>
      <c r="DM19" s="38">
        <v>132.76118027999999</v>
      </c>
      <c r="DN19" s="38">
        <v>135.34284984000001</v>
      </c>
      <c r="DO19" s="38">
        <v>156.40273307000001</v>
      </c>
      <c r="DP19" s="38">
        <v>139.33481687</v>
      </c>
      <c r="DQ19" s="38">
        <v>145.01667678999999</v>
      </c>
      <c r="DR19" s="38">
        <v>142.85978664000001</v>
      </c>
      <c r="DS19" s="38">
        <v>149.63395499999999</v>
      </c>
      <c r="DT19" s="53">
        <v>139.93715487</v>
      </c>
      <c r="DU19" s="53">
        <v>133.06167538</v>
      </c>
      <c r="DV19" s="53">
        <v>165.74307243999999</v>
      </c>
      <c r="DW19" s="53">
        <v>167.87021060000001</v>
      </c>
      <c r="DX19" s="53">
        <v>124.7691245</v>
      </c>
      <c r="DY19" s="53">
        <v>60.43518005</v>
      </c>
      <c r="DZ19" s="53">
        <v>131.27750768000001</v>
      </c>
      <c r="EA19" s="53">
        <v>215.81659471</v>
      </c>
      <c r="EB19" s="53">
        <v>201.63099592</v>
      </c>
      <c r="EC19" s="53">
        <v>161.54308225</v>
      </c>
      <c r="ED19" s="53">
        <v>136.78199029999999</v>
      </c>
      <c r="EE19" s="53">
        <v>186.05780375000001</v>
      </c>
      <c r="EF19" s="53">
        <v>135.5019437</v>
      </c>
      <c r="EG19" s="53">
        <v>161.65522068000001</v>
      </c>
      <c r="EH19" s="53">
        <v>160.14575411999999</v>
      </c>
      <c r="EI19" s="53">
        <v>165.08460041999999</v>
      </c>
      <c r="EJ19" s="53">
        <v>120.46623701999999</v>
      </c>
      <c r="EK19" s="53">
        <v>255.42882968999999</v>
      </c>
      <c r="EL19" s="53">
        <v>108.03762922</v>
      </c>
      <c r="EM19" s="53">
        <v>99.626262670000003</v>
      </c>
      <c r="EN19" s="53">
        <v>79.584528230000004</v>
      </c>
      <c r="EO19" s="53">
        <v>70.93943883</v>
      </c>
      <c r="EP19" s="53">
        <v>79.309360519999998</v>
      </c>
      <c r="EQ19" s="53">
        <v>73.826618019999998</v>
      </c>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row>
    <row r="20" spans="3:455" ht="28.15" customHeight="1">
      <c r="F20" s="28" t="s">
        <v>536</v>
      </c>
      <c r="G20" s="29" t="s">
        <v>200</v>
      </c>
      <c r="H20" s="38">
        <v>97.896320000000003</v>
      </c>
      <c r="I20" s="38">
        <v>73.485310999999996</v>
      </c>
      <c r="J20" s="38">
        <v>97.387635000000003</v>
      </c>
      <c r="K20" s="38">
        <v>157.48228399999999</v>
      </c>
      <c r="L20" s="38">
        <v>165.657478</v>
      </c>
      <c r="M20" s="38">
        <v>199.23747800000001</v>
      </c>
      <c r="N20" s="38">
        <v>239.25300799999999</v>
      </c>
      <c r="O20" s="38">
        <v>257.80852700000003</v>
      </c>
      <c r="P20" s="38">
        <v>260.62281100000001</v>
      </c>
      <c r="Q20" s="38">
        <v>277.92824999999999</v>
      </c>
      <c r="R20" s="38">
        <v>294.82422800000001</v>
      </c>
      <c r="S20" s="38">
        <v>267.83277199999998</v>
      </c>
      <c r="T20" s="38">
        <v>222.584767</v>
      </c>
      <c r="U20" s="38">
        <v>233.989352</v>
      </c>
      <c r="V20" s="38">
        <v>305.13015000000001</v>
      </c>
      <c r="W20" s="38">
        <v>239.04283699999999</v>
      </c>
      <c r="X20" s="38">
        <v>231.628421</v>
      </c>
      <c r="Y20" s="38">
        <v>202.9008</v>
      </c>
      <c r="Z20" s="38">
        <v>160.559819</v>
      </c>
      <c r="AA20" s="38">
        <v>176.29175799999999</v>
      </c>
      <c r="AB20" s="38">
        <v>213.16770500000001</v>
      </c>
      <c r="AC20" s="38">
        <v>158.14933400000001</v>
      </c>
      <c r="AD20" s="38">
        <v>183.66022100000001</v>
      </c>
      <c r="AE20" s="38">
        <v>171.75124099999999</v>
      </c>
      <c r="AF20" s="38">
        <v>185.79283000000001</v>
      </c>
      <c r="AG20" s="38">
        <v>161.892582</v>
      </c>
      <c r="AH20" s="38">
        <v>140.90320500000001</v>
      </c>
      <c r="AI20" s="38">
        <v>151.34481500000001</v>
      </c>
      <c r="AJ20" s="38">
        <v>149.60360900000001</v>
      </c>
      <c r="AK20" s="38">
        <v>146.976651</v>
      </c>
      <c r="AL20" s="38">
        <v>164.72250500000001</v>
      </c>
      <c r="AM20" s="38">
        <v>333.629707</v>
      </c>
      <c r="AN20" s="38">
        <v>685.73576700000001</v>
      </c>
      <c r="AO20" s="38">
        <v>807.31113900000003</v>
      </c>
      <c r="AP20" s="38">
        <v>874.73431300000004</v>
      </c>
      <c r="AQ20" s="38">
        <v>791.05271100000004</v>
      </c>
      <c r="AR20" s="38">
        <v>381.477172</v>
      </c>
      <c r="AS20" s="38">
        <v>303.62977899999998</v>
      </c>
      <c r="AT20" s="38">
        <v>389.585219</v>
      </c>
      <c r="AU20" s="38">
        <v>925.03414899999996</v>
      </c>
      <c r="AV20" s="38">
        <v>537.38985000000002</v>
      </c>
      <c r="AW20" s="38">
        <v>538.38815299999999</v>
      </c>
      <c r="AX20" s="38">
        <v>228.02058700000001</v>
      </c>
      <c r="AY20" s="38">
        <v>339.53910200000001</v>
      </c>
      <c r="AZ20" s="38">
        <v>350.819298</v>
      </c>
      <c r="BA20" s="38">
        <v>767.58378100000004</v>
      </c>
      <c r="BB20" s="38">
        <v>395.17595299999999</v>
      </c>
      <c r="BC20" s="38">
        <v>631.97441800000001</v>
      </c>
      <c r="BD20" s="38">
        <v>581.85057200000006</v>
      </c>
      <c r="BE20" s="38">
        <v>597.53365599999995</v>
      </c>
      <c r="BF20" s="38">
        <v>503.006415</v>
      </c>
      <c r="BG20" s="38">
        <v>821.37787800000001</v>
      </c>
      <c r="BH20" s="38">
        <v>1056.6414600000001</v>
      </c>
      <c r="BI20" s="38">
        <v>576.21080199999994</v>
      </c>
      <c r="BJ20" s="38">
        <v>672.26798699999995</v>
      </c>
      <c r="BK20" s="38">
        <v>605.29536599999994</v>
      </c>
      <c r="BL20" s="38">
        <v>681.24575600000003</v>
      </c>
      <c r="BM20" s="38">
        <v>600.46759499999996</v>
      </c>
      <c r="BN20" s="38">
        <v>625.75274999999999</v>
      </c>
      <c r="BO20" s="38">
        <v>541.05649400000004</v>
      </c>
      <c r="BP20" s="38">
        <v>555.52208800000005</v>
      </c>
      <c r="BQ20" s="38">
        <v>739.93849899999998</v>
      </c>
      <c r="BR20" s="38">
        <v>764.896164</v>
      </c>
      <c r="BS20" s="38">
        <v>731.65111300000001</v>
      </c>
      <c r="BT20" s="38">
        <v>1357.62058</v>
      </c>
      <c r="BU20" s="38">
        <v>1945.6429900000001</v>
      </c>
      <c r="BV20" s="38">
        <v>1162.72433</v>
      </c>
      <c r="BW20" s="38">
        <v>1320.3724500000001</v>
      </c>
      <c r="BX20" s="38">
        <v>1289.6804400000001</v>
      </c>
      <c r="BY20" s="38">
        <v>1536.51179</v>
      </c>
      <c r="BZ20" s="38">
        <v>1881.8588199999999</v>
      </c>
      <c r="CA20" s="38">
        <v>1413.61194</v>
      </c>
      <c r="CB20" s="38">
        <v>1905.42581</v>
      </c>
      <c r="CC20" s="38">
        <v>2109.9764</v>
      </c>
      <c r="CD20" s="38">
        <v>2662.1262299999999</v>
      </c>
      <c r="CE20" s="38">
        <v>3054.1816899999999</v>
      </c>
      <c r="CF20" s="38">
        <v>3897.8108999999999</v>
      </c>
      <c r="CG20" s="38">
        <v>1636.1488939999999</v>
      </c>
      <c r="CH20" s="38">
        <v>1677.1952719999999</v>
      </c>
      <c r="CI20" s="38">
        <v>1984.452622</v>
      </c>
      <c r="CJ20" s="38">
        <v>1585.0719650000001</v>
      </c>
      <c r="CK20" s="38">
        <v>2491.8326969999998</v>
      </c>
      <c r="CL20" s="38">
        <v>1291.9817029999999</v>
      </c>
      <c r="CM20" s="38">
        <v>1676.527454</v>
      </c>
      <c r="CN20" s="38">
        <v>1182.4362550000001</v>
      </c>
      <c r="CO20" s="38">
        <v>1275.1752799999999</v>
      </c>
      <c r="CP20" s="38">
        <v>1822.2627110000001</v>
      </c>
      <c r="CQ20" s="38">
        <v>2042.7393950000001</v>
      </c>
      <c r="CR20" s="38">
        <v>1507.178326</v>
      </c>
      <c r="CS20" s="38">
        <v>1441.7363933300001</v>
      </c>
      <c r="CT20" s="38">
        <v>1563.97385532</v>
      </c>
      <c r="CU20" s="38">
        <v>1222.9664229</v>
      </c>
      <c r="CV20" s="38">
        <v>978.91213497000001</v>
      </c>
      <c r="CW20" s="38">
        <v>1118.9818360100001</v>
      </c>
      <c r="CX20" s="38">
        <v>1450.9850092500001</v>
      </c>
      <c r="CY20" s="38">
        <v>1000.01591132</v>
      </c>
      <c r="CZ20" s="38">
        <v>1175.1997893</v>
      </c>
      <c r="DA20" s="38">
        <v>962.90536333</v>
      </c>
      <c r="DB20" s="38">
        <v>850.03771426000003</v>
      </c>
      <c r="DC20" s="38">
        <v>823.67882168000006</v>
      </c>
      <c r="DD20" s="38">
        <v>944.63181157999998</v>
      </c>
      <c r="DE20" s="38">
        <v>861.89105892999999</v>
      </c>
      <c r="DF20" s="38">
        <v>1114.9437532500001</v>
      </c>
      <c r="DG20" s="38">
        <v>972.50513000000001</v>
      </c>
      <c r="DH20" s="38">
        <v>1448.65301249</v>
      </c>
      <c r="DI20" s="38">
        <v>1567.9129061900001</v>
      </c>
      <c r="DJ20" s="38">
        <v>1750.61560768</v>
      </c>
      <c r="DK20" s="38">
        <v>1132.19950098</v>
      </c>
      <c r="DL20" s="38">
        <v>1098.1247295799999</v>
      </c>
      <c r="DM20" s="38">
        <v>1687.19308108</v>
      </c>
      <c r="DN20" s="38">
        <v>1450.2170613799999</v>
      </c>
      <c r="DO20" s="38">
        <v>1346.3690983500001</v>
      </c>
      <c r="DP20" s="38">
        <v>1623.66836309</v>
      </c>
      <c r="DQ20" s="38">
        <v>1878.55923459</v>
      </c>
      <c r="DR20" s="38">
        <v>1414.25504707</v>
      </c>
      <c r="DS20" s="38">
        <v>1202.0524202500001</v>
      </c>
      <c r="DT20" s="53">
        <v>1332.67229733</v>
      </c>
      <c r="DU20" s="53">
        <v>1498.00620243</v>
      </c>
      <c r="DV20" s="53">
        <v>2613.4122366800002</v>
      </c>
      <c r="DW20" s="53">
        <v>1323.3875645600001</v>
      </c>
      <c r="DX20" s="53">
        <v>2217.22511859</v>
      </c>
      <c r="DY20" s="53">
        <v>2653.8325342600001</v>
      </c>
      <c r="DZ20" s="53">
        <v>2662.46670447</v>
      </c>
      <c r="EA20" s="53">
        <v>1556.5206499400001</v>
      </c>
      <c r="EB20" s="53">
        <v>1867.12479822</v>
      </c>
      <c r="EC20" s="53">
        <v>1800.4082813</v>
      </c>
      <c r="ED20" s="53">
        <v>1414.3539111</v>
      </c>
      <c r="EE20" s="53">
        <v>1398.4187930099999</v>
      </c>
      <c r="EF20" s="53">
        <v>1697.2071457100001</v>
      </c>
      <c r="EG20" s="53">
        <v>1985.7699145199999</v>
      </c>
      <c r="EH20" s="53">
        <v>1836.6180003899999</v>
      </c>
      <c r="EI20" s="53">
        <v>1436.9449085399999</v>
      </c>
      <c r="EJ20" s="53">
        <v>2027.19961023</v>
      </c>
      <c r="EK20" s="53">
        <v>2068.4786122099999</v>
      </c>
      <c r="EL20" s="53">
        <v>2214.3773233000002</v>
      </c>
      <c r="EM20" s="53">
        <v>2252.3343848499999</v>
      </c>
      <c r="EN20" s="53">
        <v>2297.3607901099999</v>
      </c>
      <c r="EO20" s="53">
        <v>2143.0678889300002</v>
      </c>
      <c r="EP20" s="53">
        <v>2545.53308874</v>
      </c>
      <c r="EQ20" s="53">
        <v>2891.4266894799998</v>
      </c>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row>
    <row r="21" spans="3:455" ht="28.15" customHeight="1">
      <c r="F21" s="28" t="s">
        <v>454</v>
      </c>
      <c r="G21" s="29" t="s">
        <v>200</v>
      </c>
      <c r="H21" s="38">
        <v>13.679721000000001</v>
      </c>
      <c r="I21" s="38">
        <v>14.896413000000001</v>
      </c>
      <c r="J21" s="38">
        <v>14.834956</v>
      </c>
      <c r="K21" s="38">
        <v>17.492538</v>
      </c>
      <c r="L21" s="38">
        <v>12.011161</v>
      </c>
      <c r="M21" s="38">
        <v>12.562340000000001</v>
      </c>
      <c r="N21" s="38">
        <v>20.974050999999999</v>
      </c>
      <c r="O21" s="38">
        <v>11.005445999999999</v>
      </c>
      <c r="P21" s="38">
        <v>17.564754000000001</v>
      </c>
      <c r="Q21" s="38">
        <v>18.388487000000001</v>
      </c>
      <c r="R21" s="38">
        <v>21.440794</v>
      </c>
      <c r="S21" s="38">
        <v>12.77651</v>
      </c>
      <c r="T21" s="38">
        <v>16.139866000000001</v>
      </c>
      <c r="U21" s="38">
        <v>16.629349000000001</v>
      </c>
      <c r="V21" s="38">
        <v>19.232734000000001</v>
      </c>
      <c r="W21" s="38">
        <v>17.609113000000001</v>
      </c>
      <c r="X21" s="38">
        <v>13.609607</v>
      </c>
      <c r="Y21" s="38">
        <v>17.071873</v>
      </c>
      <c r="Z21" s="38">
        <v>19.583746999999999</v>
      </c>
      <c r="AA21" s="38">
        <v>19.897929000000001</v>
      </c>
      <c r="AB21" s="38">
        <v>17.712565999999999</v>
      </c>
      <c r="AC21" s="38">
        <v>22.984261</v>
      </c>
      <c r="AD21" s="38">
        <v>16.613800000000001</v>
      </c>
      <c r="AE21" s="38">
        <v>29.682289999999998</v>
      </c>
      <c r="AF21" s="38">
        <v>19.881432</v>
      </c>
      <c r="AG21" s="38">
        <v>13.002611999999999</v>
      </c>
      <c r="AH21" s="38">
        <v>21.527546000000001</v>
      </c>
      <c r="AI21" s="38">
        <v>21.148786999999999</v>
      </c>
      <c r="AJ21" s="38">
        <v>13.264275</v>
      </c>
      <c r="AK21" s="38">
        <v>35.071826000000001</v>
      </c>
      <c r="AL21" s="38">
        <v>36.912492999999998</v>
      </c>
      <c r="AM21" s="38">
        <v>35.486525999999998</v>
      </c>
      <c r="AN21" s="38">
        <v>24.935601999999999</v>
      </c>
      <c r="AO21" s="38">
        <v>29.524298000000002</v>
      </c>
      <c r="AP21" s="38">
        <v>30.243137000000001</v>
      </c>
      <c r="AQ21" s="38">
        <v>25.227603999999999</v>
      </c>
      <c r="AR21" s="38">
        <v>10.670133</v>
      </c>
      <c r="AS21" s="38">
        <v>19.277826000000001</v>
      </c>
      <c r="AT21" s="38">
        <v>21.878609000000001</v>
      </c>
      <c r="AU21" s="38">
        <v>38.207849000000003</v>
      </c>
      <c r="AV21" s="38">
        <v>18.756453</v>
      </c>
      <c r="AW21" s="38">
        <v>28.209720000000001</v>
      </c>
      <c r="AX21" s="38">
        <v>31.601192999999999</v>
      </c>
      <c r="AY21" s="38">
        <v>33.245914999999997</v>
      </c>
      <c r="AZ21" s="38">
        <v>33.286999999999999</v>
      </c>
      <c r="BA21" s="38">
        <v>24.165312</v>
      </c>
      <c r="BB21" s="38">
        <v>24.393630999999999</v>
      </c>
      <c r="BC21" s="38">
        <v>31.540123999999999</v>
      </c>
      <c r="BD21" s="38">
        <v>17.192095999999999</v>
      </c>
      <c r="BE21" s="38">
        <v>31.060289000000001</v>
      </c>
      <c r="BF21" s="38">
        <v>39.136042000000003</v>
      </c>
      <c r="BG21" s="38">
        <v>27.470723</v>
      </c>
      <c r="BH21" s="38">
        <v>19.884298999999999</v>
      </c>
      <c r="BI21" s="38">
        <v>27.985696999999998</v>
      </c>
      <c r="BJ21" s="38">
        <v>35.090468000000001</v>
      </c>
      <c r="BK21" s="38">
        <v>43.206578</v>
      </c>
      <c r="BL21" s="38">
        <v>23.503920999999998</v>
      </c>
      <c r="BM21" s="38">
        <v>38.016677000000001</v>
      </c>
      <c r="BN21" s="38">
        <v>37.985253</v>
      </c>
      <c r="BO21" s="38">
        <v>26.364265</v>
      </c>
      <c r="BP21" s="38">
        <v>32.644719000000002</v>
      </c>
      <c r="BQ21" s="38">
        <v>48.013955000000003</v>
      </c>
      <c r="BR21" s="38">
        <v>59.225859999999997</v>
      </c>
      <c r="BS21" s="38">
        <v>48.095261999999998</v>
      </c>
      <c r="BT21" s="38">
        <v>48.327987</v>
      </c>
      <c r="BU21" s="38">
        <v>66.717358000000004</v>
      </c>
      <c r="BV21" s="38">
        <v>71.961163999999997</v>
      </c>
      <c r="BW21" s="38">
        <v>116.649877</v>
      </c>
      <c r="BX21" s="38">
        <v>60.493338000000001</v>
      </c>
      <c r="BY21" s="38">
        <v>89.258026000000001</v>
      </c>
      <c r="BZ21" s="38">
        <v>83.510943999999995</v>
      </c>
      <c r="CA21" s="38">
        <v>91.669967999999997</v>
      </c>
      <c r="CB21" s="38">
        <v>73.150554999999997</v>
      </c>
      <c r="CC21" s="38">
        <v>62.196914999999997</v>
      </c>
      <c r="CD21" s="38">
        <v>63.935341000000001</v>
      </c>
      <c r="CE21" s="38">
        <v>141.09102300000001</v>
      </c>
      <c r="CF21" s="38">
        <v>53.33379</v>
      </c>
      <c r="CG21" s="38">
        <v>10.327935</v>
      </c>
      <c r="CH21" s="38">
        <v>55.699942</v>
      </c>
      <c r="CI21" s="38">
        <v>76.423516000000006</v>
      </c>
      <c r="CJ21" s="38">
        <v>60.878399000000002</v>
      </c>
      <c r="CK21" s="38">
        <v>65.505776999999995</v>
      </c>
      <c r="CL21" s="38">
        <v>85.652005000000003</v>
      </c>
      <c r="CM21" s="38">
        <v>143.36806899999999</v>
      </c>
      <c r="CN21" s="38">
        <v>86.065327999999994</v>
      </c>
      <c r="CO21" s="38">
        <v>101.50490600000001</v>
      </c>
      <c r="CP21" s="38">
        <v>99.842855</v>
      </c>
      <c r="CQ21" s="38">
        <v>62.405031000000001</v>
      </c>
      <c r="CR21" s="38">
        <v>29.281554</v>
      </c>
      <c r="CS21" s="38">
        <v>31.484848110000001</v>
      </c>
      <c r="CT21" s="38">
        <v>43.203006569999999</v>
      </c>
      <c r="CU21" s="38">
        <v>25.057957089999999</v>
      </c>
      <c r="CV21" s="38">
        <v>18.904477119999999</v>
      </c>
      <c r="CW21" s="38">
        <v>30.32628231</v>
      </c>
      <c r="CX21" s="38">
        <v>29.038996109999999</v>
      </c>
      <c r="CY21" s="38">
        <v>27.01021553</v>
      </c>
      <c r="CZ21" s="38">
        <v>14.767629400000001</v>
      </c>
      <c r="DA21" s="38">
        <v>23.86345562</v>
      </c>
      <c r="DB21" s="38">
        <v>57.140447420000001</v>
      </c>
      <c r="DC21" s="38">
        <v>57.17805946</v>
      </c>
      <c r="DD21" s="38">
        <v>16.096503439999999</v>
      </c>
      <c r="DE21" s="38">
        <v>21.689304530000001</v>
      </c>
      <c r="DF21" s="38">
        <v>18.112725609999998</v>
      </c>
      <c r="DG21" s="38">
        <v>34.506747169999997</v>
      </c>
      <c r="DH21" s="38">
        <v>10.95374574</v>
      </c>
      <c r="DI21" s="38">
        <v>8.8122584100000001</v>
      </c>
      <c r="DJ21" s="38">
        <v>8.5922839100000008</v>
      </c>
      <c r="DK21" s="38">
        <v>20.093075949999999</v>
      </c>
      <c r="DL21" s="38">
        <v>4.2701509999999998E-2</v>
      </c>
      <c r="DM21" s="38">
        <v>2.2191213300000001</v>
      </c>
      <c r="DN21" s="38">
        <v>11.0564704</v>
      </c>
      <c r="DO21" s="38">
        <v>12.869389930000001</v>
      </c>
      <c r="DP21" s="38">
        <v>7.9863767899999996</v>
      </c>
      <c r="DQ21" s="38">
        <v>12.448756380000001</v>
      </c>
      <c r="DR21" s="38">
        <v>22.44963954</v>
      </c>
      <c r="DS21" s="38">
        <v>14.239301510000001</v>
      </c>
      <c r="DT21" s="53">
        <v>15.73519909</v>
      </c>
      <c r="DU21" s="53">
        <v>18.504037029999999</v>
      </c>
      <c r="DV21" s="53">
        <v>22.623657770000001</v>
      </c>
      <c r="DW21" s="53">
        <v>33.953094450000002</v>
      </c>
      <c r="DX21" s="53">
        <v>19.612919160000001</v>
      </c>
      <c r="DY21" s="53">
        <v>30.265656539999998</v>
      </c>
      <c r="DZ21" s="53">
        <v>22.735785759999999</v>
      </c>
      <c r="EA21" s="53">
        <v>38.122701620000001</v>
      </c>
      <c r="EB21" s="53">
        <v>23.992437649999999</v>
      </c>
      <c r="EC21" s="53">
        <v>66.562679110000005</v>
      </c>
      <c r="ED21" s="53">
        <v>38.7247348</v>
      </c>
      <c r="EE21" s="53">
        <v>41.74987041</v>
      </c>
      <c r="EF21" s="53">
        <v>46.71270758</v>
      </c>
      <c r="EG21" s="53">
        <v>47.777387400000002</v>
      </c>
      <c r="EH21" s="53">
        <v>38.31449404</v>
      </c>
      <c r="EI21" s="53">
        <v>28.880009139999999</v>
      </c>
      <c r="EJ21" s="53">
        <v>25.089015920000001</v>
      </c>
      <c r="EK21" s="53">
        <v>43.756596170000002</v>
      </c>
      <c r="EL21" s="53">
        <v>39.008415579999998</v>
      </c>
      <c r="EM21" s="53">
        <v>44.866027199999998</v>
      </c>
      <c r="EN21" s="53">
        <v>47.462145290000002</v>
      </c>
      <c r="EO21" s="53">
        <v>18.957674180000001</v>
      </c>
      <c r="EP21" s="53">
        <v>38.137233109999997</v>
      </c>
      <c r="EQ21" s="53">
        <v>31.643094560000002</v>
      </c>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row>
    <row r="22" spans="3:455" ht="28.15" customHeight="1">
      <c r="F22" s="28" t="s">
        <v>377</v>
      </c>
      <c r="G22" s="29" t="s">
        <v>200</v>
      </c>
      <c r="H22" s="38">
        <v>194.360693</v>
      </c>
      <c r="I22" s="38">
        <v>199.88563300000001</v>
      </c>
      <c r="J22" s="38">
        <v>183.32954899999999</v>
      </c>
      <c r="K22" s="38">
        <v>182.017087</v>
      </c>
      <c r="L22" s="38">
        <v>224.6943</v>
      </c>
      <c r="M22" s="38">
        <v>220.91095000000001</v>
      </c>
      <c r="N22" s="38">
        <v>190.14545000000001</v>
      </c>
      <c r="O22" s="38">
        <v>189.44634400000001</v>
      </c>
      <c r="P22" s="38">
        <v>193.56994700000001</v>
      </c>
      <c r="Q22" s="38">
        <v>178.750642</v>
      </c>
      <c r="R22" s="38">
        <v>193.78082699999999</v>
      </c>
      <c r="S22" s="38">
        <v>204.71534800000001</v>
      </c>
      <c r="T22" s="38">
        <v>230.76958500000001</v>
      </c>
      <c r="U22" s="38">
        <v>221.0155</v>
      </c>
      <c r="V22" s="38">
        <v>251.985736</v>
      </c>
      <c r="W22" s="38">
        <v>225.34187900000001</v>
      </c>
      <c r="X22" s="38">
        <v>234.82959600000001</v>
      </c>
      <c r="Y22" s="38">
        <v>213.845958</v>
      </c>
      <c r="Z22" s="38">
        <v>258.80830200000003</v>
      </c>
      <c r="AA22" s="38">
        <v>270.85219599999999</v>
      </c>
      <c r="AB22" s="38">
        <v>278.04676799999999</v>
      </c>
      <c r="AC22" s="38">
        <v>330.70723900000002</v>
      </c>
      <c r="AD22" s="38">
        <v>356.84734600000002</v>
      </c>
      <c r="AE22" s="38">
        <v>340.204926</v>
      </c>
      <c r="AF22" s="38">
        <v>310.861378</v>
      </c>
      <c r="AG22" s="38">
        <v>265.38794200000001</v>
      </c>
      <c r="AH22" s="38">
        <v>275.71743700000002</v>
      </c>
      <c r="AI22" s="38">
        <v>251.68848499999999</v>
      </c>
      <c r="AJ22" s="38">
        <v>291.17724099999998</v>
      </c>
      <c r="AK22" s="38">
        <v>289.10889100000003</v>
      </c>
      <c r="AL22" s="38">
        <v>335.98121600000002</v>
      </c>
      <c r="AM22" s="38">
        <v>348.06086299999998</v>
      </c>
      <c r="AN22" s="38">
        <v>371.33148399999999</v>
      </c>
      <c r="AO22" s="38">
        <v>332.95981399999999</v>
      </c>
      <c r="AP22" s="38">
        <v>343.52243399999998</v>
      </c>
      <c r="AQ22" s="38">
        <v>311.24441999999999</v>
      </c>
      <c r="AR22" s="38">
        <v>288.27597300000002</v>
      </c>
      <c r="AS22" s="38">
        <v>299.77996300000001</v>
      </c>
      <c r="AT22" s="38">
        <v>305.506325</v>
      </c>
      <c r="AU22" s="38">
        <v>314.610457</v>
      </c>
      <c r="AV22" s="38">
        <v>363.169127</v>
      </c>
      <c r="AW22" s="38">
        <v>334.38176399999998</v>
      </c>
      <c r="AX22" s="38">
        <v>311.22745200000003</v>
      </c>
      <c r="AY22" s="38">
        <v>312.59768100000002</v>
      </c>
      <c r="AZ22" s="38">
        <v>300.38122299999998</v>
      </c>
      <c r="BA22" s="38">
        <v>308.14488999999998</v>
      </c>
      <c r="BB22" s="38">
        <v>365.84823299999999</v>
      </c>
      <c r="BC22" s="38">
        <v>396.075874</v>
      </c>
      <c r="BD22" s="38">
        <v>402.10930999999999</v>
      </c>
      <c r="BE22" s="38">
        <v>377.13064100000003</v>
      </c>
      <c r="BF22" s="38">
        <v>395.96592099999998</v>
      </c>
      <c r="BG22" s="38">
        <v>430.81607300000002</v>
      </c>
      <c r="BH22" s="38">
        <v>456.89025199999998</v>
      </c>
      <c r="BI22" s="38">
        <v>445.56308100000001</v>
      </c>
      <c r="BJ22" s="38">
        <v>457.92844000000002</v>
      </c>
      <c r="BK22" s="38">
        <v>412.26171456999998</v>
      </c>
      <c r="BL22" s="38">
        <v>429.86118551000101</v>
      </c>
      <c r="BM22" s="38">
        <v>488.97360230999999</v>
      </c>
      <c r="BN22" s="38">
        <v>568.23398853000003</v>
      </c>
      <c r="BO22" s="38">
        <v>669.10815558000002</v>
      </c>
      <c r="BP22" s="38">
        <v>701.54762004999998</v>
      </c>
      <c r="BQ22" s="38">
        <v>737.49138662999997</v>
      </c>
      <c r="BR22" s="38">
        <v>798.28749582999899</v>
      </c>
      <c r="BS22" s="38">
        <v>711.23739964000004</v>
      </c>
      <c r="BT22" s="38">
        <v>696.65351439999995</v>
      </c>
      <c r="BU22" s="38">
        <v>627.03820533999999</v>
      </c>
      <c r="BV22" s="38">
        <v>678.32993353999996</v>
      </c>
      <c r="BW22" s="38">
        <v>855.76042629999904</v>
      </c>
      <c r="BX22" s="38">
        <v>993.90401136000003</v>
      </c>
      <c r="BY22" s="38">
        <v>863.46208349000096</v>
      </c>
      <c r="BZ22" s="38">
        <v>781.54900054999996</v>
      </c>
      <c r="CA22" s="38">
        <v>710.88972917000001</v>
      </c>
      <c r="CB22" s="38">
        <v>805.28883529999996</v>
      </c>
      <c r="CC22" s="38">
        <v>904.09619735000001</v>
      </c>
      <c r="CD22" s="38">
        <v>1319.9711565699999</v>
      </c>
      <c r="CE22" s="38">
        <v>1686.5757959</v>
      </c>
      <c r="CF22" s="38">
        <v>1134.2972313</v>
      </c>
      <c r="CG22" s="38">
        <v>739.23274633000005</v>
      </c>
      <c r="CH22" s="38">
        <v>723.67499111999996</v>
      </c>
      <c r="CI22" s="38">
        <v>632.44345019000002</v>
      </c>
      <c r="CJ22" s="38">
        <v>734.48461802999896</v>
      </c>
      <c r="CK22" s="38">
        <v>799.36964165999996</v>
      </c>
      <c r="CL22" s="38">
        <v>943.87425381000003</v>
      </c>
      <c r="CM22" s="38">
        <v>828.18732648000002</v>
      </c>
      <c r="CN22" s="38">
        <v>743.15889779999998</v>
      </c>
      <c r="CO22" s="38">
        <v>843.76810343999898</v>
      </c>
      <c r="CP22" s="38">
        <v>810.40597512000102</v>
      </c>
      <c r="CQ22" s="38">
        <v>803.85364864999997</v>
      </c>
      <c r="CR22" s="38">
        <v>917.58727767000096</v>
      </c>
      <c r="CS22" s="38">
        <v>1008.11365375</v>
      </c>
      <c r="CT22" s="38">
        <v>1006.31011712</v>
      </c>
      <c r="CU22" s="38">
        <v>915.00898764999999</v>
      </c>
      <c r="CV22" s="38">
        <v>756.09308007000095</v>
      </c>
      <c r="CW22" s="38">
        <v>806.98514226999896</v>
      </c>
      <c r="CX22" s="38">
        <v>869.46389954999904</v>
      </c>
      <c r="CY22" s="38">
        <v>734.23474871999997</v>
      </c>
      <c r="CZ22" s="38">
        <v>960.93073629999901</v>
      </c>
      <c r="DA22" s="38">
        <v>1071.639713</v>
      </c>
      <c r="DB22" s="38">
        <v>1019.5417191499999</v>
      </c>
      <c r="DC22" s="38">
        <v>933.86029471999996</v>
      </c>
      <c r="DD22" s="38">
        <v>1065.6323961099999</v>
      </c>
      <c r="DE22" s="38">
        <v>1372.5071204999999</v>
      </c>
      <c r="DF22" s="38">
        <v>1256.13540386</v>
      </c>
      <c r="DG22" s="38">
        <v>789.98367195999901</v>
      </c>
      <c r="DH22" s="38">
        <v>620.57417871999996</v>
      </c>
      <c r="DI22" s="38">
        <v>475.44688330999998</v>
      </c>
      <c r="DJ22" s="38">
        <v>523.81791699999997</v>
      </c>
      <c r="DK22" s="38">
        <v>552.40600759999995</v>
      </c>
      <c r="DL22" s="38">
        <v>600.32786229999999</v>
      </c>
      <c r="DM22" s="38">
        <v>658.98673080000003</v>
      </c>
      <c r="DN22" s="38">
        <v>670.82508989999997</v>
      </c>
      <c r="DO22" s="38">
        <v>694.50592259999996</v>
      </c>
      <c r="DP22" s="38">
        <v>866.77159048999897</v>
      </c>
      <c r="DQ22" s="38">
        <v>922.019740079999</v>
      </c>
      <c r="DR22" s="38">
        <v>764.92909879000001</v>
      </c>
      <c r="DS22" s="38">
        <v>771.53385701000002</v>
      </c>
      <c r="DT22" s="53">
        <v>777.46756464999999</v>
      </c>
      <c r="DU22" s="53">
        <v>677.81468548999999</v>
      </c>
      <c r="DV22" s="53">
        <v>641.07650631000104</v>
      </c>
      <c r="DW22" s="53">
        <v>648.34865194000099</v>
      </c>
      <c r="DX22" s="53">
        <v>701.27783666000005</v>
      </c>
      <c r="DY22" s="53">
        <v>643.34700229999999</v>
      </c>
      <c r="DZ22" s="53">
        <v>673.98471073999997</v>
      </c>
      <c r="EA22" s="53">
        <v>594.04566671999999</v>
      </c>
      <c r="EB22" s="53">
        <v>653.41510762999997</v>
      </c>
      <c r="EC22" s="53">
        <v>677.12386021999998</v>
      </c>
      <c r="ED22" s="53">
        <v>881.28523789999997</v>
      </c>
      <c r="EE22" s="53">
        <v>1259.11692098</v>
      </c>
      <c r="EF22" s="53">
        <v>1250.35315371</v>
      </c>
      <c r="EG22" s="53">
        <v>1113.4581323499999</v>
      </c>
      <c r="EH22" s="53">
        <v>1132.1327475099999</v>
      </c>
      <c r="EI22" s="53">
        <v>1000.48492321</v>
      </c>
      <c r="EJ22" s="53">
        <v>884.79557636000004</v>
      </c>
      <c r="EK22" s="53">
        <v>992.92498853999996</v>
      </c>
      <c r="EL22" s="53">
        <v>1069.01804954</v>
      </c>
      <c r="EM22" s="53">
        <v>1212.2249172300001</v>
      </c>
      <c r="EN22" s="53">
        <v>1391.3225175299999</v>
      </c>
      <c r="EO22" s="53">
        <v>1430.9106222299999</v>
      </c>
      <c r="EP22" s="53">
        <v>1367.8626666299999</v>
      </c>
      <c r="EQ22" s="53">
        <v>1168.16888073</v>
      </c>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row>
    <row r="23" spans="3:455" ht="28.15" customHeight="1">
      <c r="F23" s="28" t="s">
        <v>254</v>
      </c>
      <c r="G23" s="29" t="s">
        <v>200</v>
      </c>
      <c r="H23" s="38">
        <v>9.8062850000000008</v>
      </c>
      <c r="I23" s="38">
        <v>9.9145409999999998</v>
      </c>
      <c r="J23" s="38">
        <v>6.937551</v>
      </c>
      <c r="K23" s="38">
        <v>7.3425200000000004</v>
      </c>
      <c r="L23" s="38">
        <v>8.8348479999999991</v>
      </c>
      <c r="M23" s="38">
        <v>8.2462750000000007</v>
      </c>
      <c r="N23" s="38">
        <v>6.6770560000000003</v>
      </c>
      <c r="O23" s="38">
        <v>8.4490119999999997</v>
      </c>
      <c r="P23" s="38">
        <v>8.9769199999999998</v>
      </c>
      <c r="Q23" s="38">
        <v>8.2973579999999991</v>
      </c>
      <c r="R23" s="38">
        <v>8.8820160000000001</v>
      </c>
      <c r="S23" s="38">
        <v>11.643115999999999</v>
      </c>
      <c r="T23" s="38">
        <v>12.838823</v>
      </c>
      <c r="U23" s="38">
        <v>14.419453000000001</v>
      </c>
      <c r="V23" s="38">
        <v>11.116149</v>
      </c>
      <c r="W23" s="38">
        <v>19.760120000000001</v>
      </c>
      <c r="X23" s="38">
        <v>11.845988999999999</v>
      </c>
      <c r="Y23" s="38">
        <v>17.198364999999999</v>
      </c>
      <c r="Z23" s="38">
        <v>17.862485</v>
      </c>
      <c r="AA23" s="38">
        <v>10.346838999999999</v>
      </c>
      <c r="AB23" s="38">
        <v>24.525946000000001</v>
      </c>
      <c r="AC23" s="38">
        <v>10.32592</v>
      </c>
      <c r="AD23" s="38">
        <v>9.9493650000000002</v>
      </c>
      <c r="AE23" s="38">
        <v>24.527207000000001</v>
      </c>
      <c r="AF23" s="38">
        <v>18.253886999999999</v>
      </c>
      <c r="AG23" s="38">
        <v>18.921759999999999</v>
      </c>
      <c r="AH23" s="38">
        <v>18.928605999999998</v>
      </c>
      <c r="AI23" s="38">
        <v>15.280051</v>
      </c>
      <c r="AJ23" s="38">
        <v>15.520562</v>
      </c>
      <c r="AK23" s="38">
        <v>19.143585999999999</v>
      </c>
      <c r="AL23" s="38">
        <v>18.136271000000001</v>
      </c>
      <c r="AM23" s="38">
        <v>18.419768999999999</v>
      </c>
      <c r="AN23" s="38">
        <v>20.302641999999999</v>
      </c>
      <c r="AO23" s="38">
        <v>17.334069</v>
      </c>
      <c r="AP23" s="38">
        <v>17.780183000000001</v>
      </c>
      <c r="AQ23" s="38">
        <v>19.1248</v>
      </c>
      <c r="AR23" s="38">
        <v>17.054110999999999</v>
      </c>
      <c r="AS23" s="38">
        <v>15.198342999999999</v>
      </c>
      <c r="AT23" s="38">
        <v>13.896458000000001</v>
      </c>
      <c r="AU23" s="38">
        <v>15.002058</v>
      </c>
      <c r="AV23" s="38">
        <v>11.273215</v>
      </c>
      <c r="AW23" s="38">
        <v>13.61149</v>
      </c>
      <c r="AX23" s="38">
        <v>13.989706999999999</v>
      </c>
      <c r="AY23" s="38">
        <v>14.346447</v>
      </c>
      <c r="AZ23" s="38">
        <v>13.209616</v>
      </c>
      <c r="BA23" s="38">
        <v>16.368348000000001</v>
      </c>
      <c r="BB23" s="38">
        <v>15.534001999999999</v>
      </c>
      <c r="BC23" s="38">
        <v>15.161448</v>
      </c>
      <c r="BD23" s="38">
        <v>15.157665</v>
      </c>
      <c r="BE23" s="38">
        <v>14.403869</v>
      </c>
      <c r="BF23" s="38">
        <v>16.563077</v>
      </c>
      <c r="BG23" s="38">
        <v>15.276089000000001</v>
      </c>
      <c r="BH23" s="38">
        <v>13.89263</v>
      </c>
      <c r="BI23" s="38">
        <v>13.511315</v>
      </c>
      <c r="BJ23" s="38">
        <v>16.147542000000001</v>
      </c>
      <c r="BK23" s="38">
        <v>16.917352999999999</v>
      </c>
      <c r="BL23" s="38">
        <v>17.27835</v>
      </c>
      <c r="BM23" s="38">
        <v>20.605152</v>
      </c>
      <c r="BN23" s="38">
        <v>23.512675000000002</v>
      </c>
      <c r="BO23" s="38">
        <v>28.076972000000001</v>
      </c>
      <c r="BP23" s="38">
        <v>37.941161000000001</v>
      </c>
      <c r="BQ23" s="38">
        <v>47.047331</v>
      </c>
      <c r="BR23" s="38">
        <v>38.542963999999998</v>
      </c>
      <c r="BS23" s="38">
        <v>30.156953999999999</v>
      </c>
      <c r="BT23" s="38">
        <v>22.499815000000002</v>
      </c>
      <c r="BU23" s="38">
        <v>31.391756000000001</v>
      </c>
      <c r="BV23" s="38">
        <v>28.244340999999999</v>
      </c>
      <c r="BW23" s="38">
        <v>35.027431</v>
      </c>
      <c r="BX23" s="38">
        <v>22.472044</v>
      </c>
      <c r="BY23" s="38">
        <v>30.430316000000001</v>
      </c>
      <c r="BZ23" s="38">
        <v>33.207144</v>
      </c>
      <c r="CA23" s="38">
        <v>35.333481999999997</v>
      </c>
      <c r="CB23" s="38">
        <v>36.904083</v>
      </c>
      <c r="CC23" s="38">
        <v>48.681246000000002</v>
      </c>
      <c r="CD23" s="38">
        <v>57.441099999999999</v>
      </c>
      <c r="CE23" s="38">
        <v>78.400974000000005</v>
      </c>
      <c r="CF23" s="38">
        <v>29.145309000000001</v>
      </c>
      <c r="CG23" s="38">
        <v>16.093344999999999</v>
      </c>
      <c r="CH23" s="38">
        <v>21.252497000000002</v>
      </c>
      <c r="CI23" s="38">
        <v>26.531798999999999</v>
      </c>
      <c r="CJ23" s="38">
        <v>36.587107000000003</v>
      </c>
      <c r="CK23" s="38">
        <v>33.193738000000003</v>
      </c>
      <c r="CL23" s="38">
        <v>40.015582999999999</v>
      </c>
      <c r="CM23" s="38">
        <v>34.946067999999997</v>
      </c>
      <c r="CN23" s="38">
        <v>24.229842000000001</v>
      </c>
      <c r="CO23" s="38">
        <v>27.765242000000001</v>
      </c>
      <c r="CP23" s="38">
        <v>28.46134</v>
      </c>
      <c r="CQ23" s="38">
        <v>26.544589999999999</v>
      </c>
      <c r="CR23" s="38">
        <v>25.585988</v>
      </c>
      <c r="CS23" s="38">
        <v>25.6033829</v>
      </c>
      <c r="CT23" s="38">
        <v>28.64931734</v>
      </c>
      <c r="CU23" s="38">
        <v>23.371034359999999</v>
      </c>
      <c r="CV23" s="38">
        <v>15.924252470000001</v>
      </c>
      <c r="CW23" s="38">
        <v>16.702594049999998</v>
      </c>
      <c r="CX23" s="38">
        <v>17.69094707</v>
      </c>
      <c r="CY23" s="38">
        <v>13.977133090000001</v>
      </c>
      <c r="CZ23" s="38">
        <v>19.31225379</v>
      </c>
      <c r="DA23" s="38">
        <v>19.291245719999999</v>
      </c>
      <c r="DB23" s="38">
        <v>20.515042959999999</v>
      </c>
      <c r="DC23" s="38">
        <v>21.383498450000001</v>
      </c>
      <c r="DD23" s="38">
        <v>21.80936063</v>
      </c>
      <c r="DE23" s="38">
        <v>16.03765503</v>
      </c>
      <c r="DF23" s="38">
        <v>17.791896189999999</v>
      </c>
      <c r="DG23" s="38">
        <v>18.1667348</v>
      </c>
      <c r="DH23" s="38">
        <v>18.116886359999999</v>
      </c>
      <c r="DI23" s="38">
        <v>12.926041740000001</v>
      </c>
      <c r="DJ23" s="38">
        <v>16.559242359999999</v>
      </c>
      <c r="DK23" s="38">
        <v>14.99149764</v>
      </c>
      <c r="DL23" s="38">
        <v>18.538361930000001</v>
      </c>
      <c r="DM23" s="38">
        <v>16.953160579999999</v>
      </c>
      <c r="DN23" s="38">
        <v>18.467705590000001</v>
      </c>
      <c r="DO23" s="38">
        <v>23.404688709999999</v>
      </c>
      <c r="DP23" s="38">
        <v>27.698974419999999</v>
      </c>
      <c r="DQ23" s="38">
        <v>32.138169410000003</v>
      </c>
      <c r="DR23" s="38">
        <v>28.11727548</v>
      </c>
      <c r="DS23" s="38">
        <v>35.750774200000002</v>
      </c>
      <c r="DT23" s="53">
        <v>27.638748400000001</v>
      </c>
      <c r="DU23" s="53">
        <v>21.58661098</v>
      </c>
      <c r="DV23" s="53">
        <v>25.78046599</v>
      </c>
      <c r="DW23" s="53">
        <v>22.894582570000001</v>
      </c>
      <c r="DX23" s="53">
        <v>28.936294960000001</v>
      </c>
      <c r="DY23" s="53">
        <v>29.795548539999999</v>
      </c>
      <c r="DZ23" s="53">
        <v>23.524515040000001</v>
      </c>
      <c r="EA23" s="53">
        <v>20.756705889999999</v>
      </c>
      <c r="EB23" s="53">
        <v>14.97945185</v>
      </c>
      <c r="EC23" s="53">
        <v>29.048749350000001</v>
      </c>
      <c r="ED23" s="53">
        <v>21.90064864</v>
      </c>
      <c r="EE23" s="53">
        <v>55.7375604</v>
      </c>
      <c r="EF23" s="53">
        <v>41.754568149999997</v>
      </c>
      <c r="EG23" s="53">
        <v>58.97418708</v>
      </c>
      <c r="EH23" s="53">
        <v>38.164676200000002</v>
      </c>
      <c r="EI23" s="53">
        <v>36.799948379999996</v>
      </c>
      <c r="EJ23" s="53">
        <v>24.48582141</v>
      </c>
      <c r="EK23" s="53">
        <v>30.292381120000002</v>
      </c>
      <c r="EL23" s="53">
        <v>33.633159800000001</v>
      </c>
      <c r="EM23" s="53">
        <v>24.97046117</v>
      </c>
      <c r="EN23" s="53">
        <v>20.470964630000001</v>
      </c>
      <c r="EO23" s="53">
        <v>25.315489530000001</v>
      </c>
      <c r="EP23" s="53">
        <v>21.49777212</v>
      </c>
      <c r="EQ23" s="53">
        <v>24.507113799999999</v>
      </c>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row>
    <row r="24" spans="3:455" ht="28.15" customHeight="1">
      <c r="F24" s="28" t="s">
        <v>166</v>
      </c>
      <c r="G24" s="29" t="s">
        <v>200</v>
      </c>
      <c r="H24" s="38">
        <v>2.5002970000000002</v>
      </c>
      <c r="I24" s="38">
        <v>3.1397140000000001</v>
      </c>
      <c r="J24" s="38">
        <v>2.6552359999999999</v>
      </c>
      <c r="K24" s="38">
        <v>2.16005</v>
      </c>
      <c r="L24" s="38">
        <v>1.9087259999999999</v>
      </c>
      <c r="M24" s="38">
        <v>2.9621529999999998</v>
      </c>
      <c r="N24" s="38">
        <v>2.6597949999999999</v>
      </c>
      <c r="O24" s="38">
        <v>1.3663909999999999</v>
      </c>
      <c r="P24" s="38">
        <v>2.461401</v>
      </c>
      <c r="Q24" s="38">
        <v>1.9831099999999999</v>
      </c>
      <c r="R24" s="38">
        <v>1.8661179999999999</v>
      </c>
      <c r="S24" s="38">
        <v>1.671926</v>
      </c>
      <c r="T24" s="38">
        <v>1.456156</v>
      </c>
      <c r="U24" s="38">
        <v>1.3704190000000001</v>
      </c>
      <c r="V24" s="38">
        <v>2.148352</v>
      </c>
      <c r="W24" s="38">
        <v>1.954248</v>
      </c>
      <c r="X24" s="38">
        <v>2.022116</v>
      </c>
      <c r="Y24" s="38">
        <v>3.2129850000000002</v>
      </c>
      <c r="Z24" s="38">
        <v>2.6870270000000001</v>
      </c>
      <c r="AA24" s="38">
        <v>1.721935</v>
      </c>
      <c r="AB24" s="38">
        <v>2.273069</v>
      </c>
      <c r="AC24" s="38">
        <v>3.3570739999999999</v>
      </c>
      <c r="AD24" s="38">
        <v>3.6769250000000002</v>
      </c>
      <c r="AE24" s="38">
        <v>4.0423159999999996</v>
      </c>
      <c r="AF24" s="38">
        <v>4.3644400000000001</v>
      </c>
      <c r="AG24" s="38">
        <v>3.8037860000000001</v>
      </c>
      <c r="AH24" s="38">
        <v>4.9596299999999998</v>
      </c>
      <c r="AI24" s="38">
        <v>5.0418019999999997</v>
      </c>
      <c r="AJ24" s="38">
        <v>3.1564640000000002</v>
      </c>
      <c r="AK24" s="38">
        <v>4.1752840000000004</v>
      </c>
      <c r="AL24" s="38">
        <v>2.8994110000000002</v>
      </c>
      <c r="AM24" s="38">
        <v>4.4256529999999996</v>
      </c>
      <c r="AN24" s="38">
        <v>3.6279569999999999</v>
      </c>
      <c r="AO24" s="38">
        <v>4.3922100000000004</v>
      </c>
      <c r="AP24" s="38">
        <v>4.9447140000000003</v>
      </c>
      <c r="AQ24" s="38">
        <v>3.2647819999999999</v>
      </c>
      <c r="AR24" s="38">
        <v>3.5823640000000001</v>
      </c>
      <c r="AS24" s="38">
        <v>1.727339</v>
      </c>
      <c r="AT24" s="38">
        <v>2.2797519999999998</v>
      </c>
      <c r="AU24" s="38">
        <v>3.7327249999999998</v>
      </c>
      <c r="AV24" s="38">
        <v>3.9799000000000002</v>
      </c>
      <c r="AW24" s="38">
        <v>3.7042419999999998</v>
      </c>
      <c r="AX24" s="38">
        <v>4.5240030000000004</v>
      </c>
      <c r="AY24" s="38">
        <v>7.1622519999999996</v>
      </c>
      <c r="AZ24" s="38">
        <v>5.9203910000000004</v>
      </c>
      <c r="BA24" s="38">
        <v>9.3376800000000006</v>
      </c>
      <c r="BB24" s="38">
        <v>10.340142999999999</v>
      </c>
      <c r="BC24" s="38">
        <v>15.543853</v>
      </c>
      <c r="BD24" s="38">
        <v>6.6112190000000002</v>
      </c>
      <c r="BE24" s="38">
        <v>8.8290190000000006</v>
      </c>
      <c r="BF24" s="38">
        <v>6.0196149999999999</v>
      </c>
      <c r="BG24" s="38">
        <v>8.0866369999999996</v>
      </c>
      <c r="BH24" s="38">
        <v>5.5875849999999998</v>
      </c>
      <c r="BI24" s="38">
        <v>4.0573050000000004</v>
      </c>
      <c r="BJ24" s="38">
        <v>3.3474460000000001</v>
      </c>
      <c r="BK24" s="38">
        <v>5.288735</v>
      </c>
      <c r="BL24" s="38">
        <v>3.9655269999999998</v>
      </c>
      <c r="BM24" s="38">
        <v>5.3702209999999999</v>
      </c>
      <c r="BN24" s="38">
        <v>6.2246180000000004</v>
      </c>
      <c r="BO24" s="38">
        <v>4.5423450000000001</v>
      </c>
      <c r="BP24" s="38">
        <v>7.7652999999999999</v>
      </c>
      <c r="BQ24" s="38">
        <v>6.413538</v>
      </c>
      <c r="BR24" s="38">
        <v>8.6476780000000009</v>
      </c>
      <c r="BS24" s="38">
        <v>6.371194</v>
      </c>
      <c r="BT24" s="38">
        <v>7.0409860000000002</v>
      </c>
      <c r="BU24" s="38">
        <v>9.8741970000000006</v>
      </c>
      <c r="BV24" s="38">
        <v>8.4246949999999998</v>
      </c>
      <c r="BW24" s="38">
        <v>10.193732000000001</v>
      </c>
      <c r="BX24" s="38">
        <v>15.902006999999999</v>
      </c>
      <c r="BY24" s="38">
        <v>18.034352999999999</v>
      </c>
      <c r="BZ24" s="38">
        <v>14.522615</v>
      </c>
      <c r="CA24" s="38">
        <v>19.072106999999999</v>
      </c>
      <c r="CB24" s="38">
        <v>20.472591000000001</v>
      </c>
      <c r="CC24" s="38">
        <v>21.16095</v>
      </c>
      <c r="CD24" s="38">
        <v>14.599321</v>
      </c>
      <c r="CE24" s="38">
        <v>15.033604</v>
      </c>
      <c r="CF24" s="38">
        <v>10.323706</v>
      </c>
      <c r="CG24" s="38">
        <v>8.1180029999999999</v>
      </c>
      <c r="CH24" s="38">
        <v>8.2747360000000008</v>
      </c>
      <c r="CI24" s="38">
        <v>8.2475090000000009</v>
      </c>
      <c r="CJ24" s="38">
        <v>4.9759900000000004</v>
      </c>
      <c r="CK24" s="38">
        <v>13.431425000000001</v>
      </c>
      <c r="CL24" s="38">
        <v>14.977218000000001</v>
      </c>
      <c r="CM24" s="38">
        <v>11.331125999999999</v>
      </c>
      <c r="CN24" s="38">
        <v>49.048935999999998</v>
      </c>
      <c r="CO24" s="38">
        <v>47.355055</v>
      </c>
      <c r="CP24" s="38">
        <v>54.012540999999999</v>
      </c>
      <c r="CQ24" s="38">
        <v>39.489784999999998</v>
      </c>
      <c r="CR24" s="38">
        <v>48.296340000000001</v>
      </c>
      <c r="CS24" s="38">
        <v>17.80939927</v>
      </c>
      <c r="CT24" s="38">
        <v>17.69124489</v>
      </c>
      <c r="CU24" s="38">
        <v>13.456856350000001</v>
      </c>
      <c r="CV24" s="38">
        <v>12.10490768</v>
      </c>
      <c r="CW24" s="38">
        <v>41.98743666</v>
      </c>
      <c r="CX24" s="38">
        <v>36.608168910000003</v>
      </c>
      <c r="CY24" s="38">
        <v>44.405165340000003</v>
      </c>
      <c r="CZ24" s="38">
        <v>34.192007390000001</v>
      </c>
      <c r="DA24" s="38">
        <v>44.70502785</v>
      </c>
      <c r="DB24" s="38">
        <v>86.064219980000004</v>
      </c>
      <c r="DC24" s="38">
        <v>55.903733719999998</v>
      </c>
      <c r="DD24" s="38">
        <v>78.238224869999996</v>
      </c>
      <c r="DE24" s="38">
        <v>48.188465090000001</v>
      </c>
      <c r="DF24" s="38">
        <v>47.49507964</v>
      </c>
      <c r="DG24" s="38">
        <v>33.454108040000001</v>
      </c>
      <c r="DH24" s="38">
        <v>32.992737859999998</v>
      </c>
      <c r="DI24" s="38">
        <v>17.521279010000001</v>
      </c>
      <c r="DJ24" s="38">
        <v>17.476248040000002</v>
      </c>
      <c r="DK24" s="38">
        <v>14.23352401</v>
      </c>
      <c r="DL24" s="38">
        <v>20.182010510000001</v>
      </c>
      <c r="DM24" s="38">
        <v>26.555340810000001</v>
      </c>
      <c r="DN24" s="38">
        <v>14.146915809999999</v>
      </c>
      <c r="DO24" s="38">
        <v>15.515266759999999</v>
      </c>
      <c r="DP24" s="38">
        <v>15.524696110000001</v>
      </c>
      <c r="DQ24" s="38">
        <v>18.760140809999999</v>
      </c>
      <c r="DR24" s="38">
        <v>18.584116609999999</v>
      </c>
      <c r="DS24" s="38">
        <v>24.839178820000001</v>
      </c>
      <c r="DT24" s="53">
        <v>18.389569519999998</v>
      </c>
      <c r="DU24" s="53">
        <v>23.409953909999999</v>
      </c>
      <c r="DV24" s="53">
        <v>25.418904059999999</v>
      </c>
      <c r="DW24" s="53">
        <v>23.53097271</v>
      </c>
      <c r="DX24" s="53">
        <v>26.527019129999999</v>
      </c>
      <c r="DY24" s="53">
        <v>18.309696720000002</v>
      </c>
      <c r="DZ24" s="53">
        <v>11.51356563</v>
      </c>
      <c r="EA24" s="53">
        <v>7.5189468799999997</v>
      </c>
      <c r="EB24" s="53">
        <v>7.7200635200000001</v>
      </c>
      <c r="EC24" s="53">
        <v>14.295317519999999</v>
      </c>
      <c r="ED24" s="53">
        <v>15.03741889</v>
      </c>
      <c r="EE24" s="53">
        <v>16.74601062</v>
      </c>
      <c r="EF24" s="53">
        <v>24.68280893</v>
      </c>
      <c r="EG24" s="53">
        <v>30.94112208</v>
      </c>
      <c r="EH24" s="53">
        <v>36.627344309999998</v>
      </c>
      <c r="EI24" s="53">
        <v>35.902821709999998</v>
      </c>
      <c r="EJ24" s="53">
        <v>37.210556760000003</v>
      </c>
      <c r="EK24" s="53">
        <v>47.869063230000002</v>
      </c>
      <c r="EL24" s="53">
        <v>41.521650479999998</v>
      </c>
      <c r="EM24" s="53">
        <v>25.722474729999998</v>
      </c>
      <c r="EN24" s="53">
        <v>34.474518600000003</v>
      </c>
      <c r="EO24" s="53">
        <v>24.852201180000002</v>
      </c>
      <c r="EP24" s="53">
        <v>27.953204589999999</v>
      </c>
      <c r="EQ24" s="53">
        <v>30.972202150000001</v>
      </c>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row>
    <row r="25" spans="3:455" ht="28.15" customHeight="1">
      <c r="F25" s="28" t="s">
        <v>257</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53"/>
      <c r="DU25" s="53"/>
      <c r="DW25" s="53"/>
      <c r="DX25" s="53"/>
      <c r="DY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row>
    <row r="26" spans="3:455" ht="40.5" customHeight="1">
      <c r="F26" s="50" t="s">
        <v>505</v>
      </c>
      <c r="G26" s="29" t="s">
        <v>200</v>
      </c>
      <c r="H26" s="38">
        <v>379.32014199999998</v>
      </c>
      <c r="I26" s="38">
        <v>437.41584</v>
      </c>
      <c r="J26" s="38">
        <v>344.59008899999998</v>
      </c>
      <c r="K26" s="38">
        <v>821.84496100000001</v>
      </c>
      <c r="L26" s="38">
        <v>715.00349000000006</v>
      </c>
      <c r="M26" s="38">
        <v>525.72483899999997</v>
      </c>
      <c r="N26" s="38">
        <v>539.21523300000001</v>
      </c>
      <c r="O26" s="38">
        <v>653.08368900000005</v>
      </c>
      <c r="P26" s="38">
        <v>618.46431500000006</v>
      </c>
      <c r="Q26" s="38">
        <v>491.12690400000002</v>
      </c>
      <c r="R26" s="38">
        <v>893.47546699999998</v>
      </c>
      <c r="S26" s="38">
        <v>749.87241500000005</v>
      </c>
      <c r="T26" s="38">
        <v>809.73336500000005</v>
      </c>
      <c r="U26" s="38">
        <v>789.47253899999998</v>
      </c>
      <c r="V26" s="38">
        <v>817.38923199999999</v>
      </c>
      <c r="W26" s="38">
        <v>805.77080899999999</v>
      </c>
      <c r="X26" s="38">
        <v>582.60937699999999</v>
      </c>
      <c r="Y26" s="38">
        <v>633.47884299999998</v>
      </c>
      <c r="Z26" s="38">
        <v>807.87101199999995</v>
      </c>
      <c r="AA26" s="38">
        <v>551.48099400000001</v>
      </c>
      <c r="AB26" s="38">
        <v>763.77221299999997</v>
      </c>
      <c r="AC26" s="38">
        <v>878.54437099999996</v>
      </c>
      <c r="AD26" s="38">
        <v>788.02537900000004</v>
      </c>
      <c r="AE26" s="38">
        <v>785.008419</v>
      </c>
      <c r="AF26" s="38">
        <v>1017.2920820000001</v>
      </c>
      <c r="AG26" s="38">
        <v>972.00054599999999</v>
      </c>
      <c r="AH26" s="38">
        <v>777.43612299999995</v>
      </c>
      <c r="AI26" s="38">
        <v>1248.7310580000001</v>
      </c>
      <c r="AJ26" s="38">
        <v>1185.531571</v>
      </c>
      <c r="AK26" s="38">
        <v>1021.009025</v>
      </c>
      <c r="AL26" s="38">
        <v>976.37610099999995</v>
      </c>
      <c r="AM26" s="38">
        <v>1049.8698010000001</v>
      </c>
      <c r="AN26" s="38">
        <v>953.33053900000004</v>
      </c>
      <c r="AO26" s="38">
        <v>727.51603499999999</v>
      </c>
      <c r="AP26" s="38">
        <v>906.29579999999999</v>
      </c>
      <c r="AQ26" s="38">
        <v>978.61458900000002</v>
      </c>
      <c r="AR26" s="38">
        <v>833.17907300000002</v>
      </c>
      <c r="AS26" s="38">
        <v>1075.5276799999999</v>
      </c>
      <c r="AT26" s="38">
        <v>1337.5751640000001</v>
      </c>
      <c r="AU26" s="38">
        <v>1674.7875779999999</v>
      </c>
      <c r="AV26" s="38">
        <v>1332.1980719999999</v>
      </c>
      <c r="AW26" s="38">
        <v>1968.3264610000001</v>
      </c>
      <c r="AX26" s="38">
        <v>1988.2782299999999</v>
      </c>
      <c r="AY26" s="38">
        <v>2490.3786449999998</v>
      </c>
      <c r="AZ26" s="38">
        <v>2171.6381970000002</v>
      </c>
      <c r="BA26" s="38">
        <v>2103.1164100000001</v>
      </c>
      <c r="BB26" s="38">
        <v>2162.7354949999999</v>
      </c>
      <c r="BC26" s="38">
        <v>1836.1472570000001</v>
      </c>
      <c r="BD26" s="38">
        <v>1651.9790350000001</v>
      </c>
      <c r="BE26" s="38">
        <v>1806.8949749999999</v>
      </c>
      <c r="BF26" s="38">
        <v>1904.3133740000001</v>
      </c>
      <c r="BG26" s="38">
        <v>2321.0117089999999</v>
      </c>
      <c r="BH26" s="38">
        <v>2412.8810659999999</v>
      </c>
      <c r="BI26" s="38">
        <v>1972.8414270000001</v>
      </c>
      <c r="BJ26" s="38">
        <v>1497.0718830000001</v>
      </c>
      <c r="BK26" s="38">
        <v>1492.3471500000001</v>
      </c>
      <c r="BL26" s="38">
        <v>1682.1721150000001</v>
      </c>
      <c r="BM26" s="38">
        <v>1923.7788880000001</v>
      </c>
      <c r="BN26" s="38">
        <v>2232.0031990000002</v>
      </c>
      <c r="BO26" s="38">
        <v>2694.1633660000002</v>
      </c>
      <c r="BP26" s="38">
        <v>2378.815521</v>
      </c>
      <c r="BQ26" s="38">
        <v>2691.1673919999998</v>
      </c>
      <c r="BR26" s="38">
        <v>2797.429803</v>
      </c>
      <c r="BS26" s="38">
        <v>2957.14635</v>
      </c>
      <c r="BT26" s="38">
        <v>3514.3456099999999</v>
      </c>
      <c r="BU26" s="38">
        <v>3552.7422700000002</v>
      </c>
      <c r="BV26" s="38">
        <v>3528.2344899999998</v>
      </c>
      <c r="BW26" s="38">
        <v>3061.2760320000002</v>
      </c>
      <c r="BX26" s="38">
        <v>3196.4460439999998</v>
      </c>
      <c r="BY26" s="38">
        <v>3573.8656700000001</v>
      </c>
      <c r="BZ26" s="38">
        <v>3881.5999400000001</v>
      </c>
      <c r="CA26" s="38">
        <v>4433.5643899999995</v>
      </c>
      <c r="CB26" s="38">
        <v>4301.5517499999996</v>
      </c>
      <c r="CC26" s="38">
        <v>4531.9818100000002</v>
      </c>
      <c r="CD26" s="38">
        <v>5546.81203</v>
      </c>
      <c r="CE26" s="38">
        <v>3823.9886200000001</v>
      </c>
      <c r="CF26" s="38">
        <v>2380.3904900000002</v>
      </c>
      <c r="CG26" s="38">
        <v>2975.33673</v>
      </c>
      <c r="CH26" s="38">
        <v>3572.860604</v>
      </c>
      <c r="CI26" s="38">
        <v>3641.5330009999998</v>
      </c>
      <c r="CJ26" s="38">
        <v>3701.5722059999998</v>
      </c>
      <c r="CK26" s="38">
        <v>4114.8988090000003</v>
      </c>
      <c r="CL26" s="38">
        <v>4221.398999</v>
      </c>
      <c r="CM26" s="38">
        <v>4422.7476619999998</v>
      </c>
      <c r="CN26" s="38">
        <v>5195.3278180699999</v>
      </c>
      <c r="CO26" s="38">
        <v>5738.8938010000002</v>
      </c>
      <c r="CP26" s="38">
        <v>4963.3386769999997</v>
      </c>
      <c r="CQ26" s="38">
        <v>5172.9631120000004</v>
      </c>
      <c r="CR26" s="38">
        <v>5640.9412295499997</v>
      </c>
      <c r="CS26" s="38">
        <v>5348.1243282200003</v>
      </c>
      <c r="CT26" s="38">
        <v>5639.7335842100001</v>
      </c>
      <c r="CU26" s="38">
        <v>5195.3718857100002</v>
      </c>
      <c r="CV26" s="38">
        <v>4982.8042649400004</v>
      </c>
      <c r="CW26" s="38">
        <v>4578.1432622000002</v>
      </c>
      <c r="CX26" s="38">
        <v>5189.3535385599998</v>
      </c>
      <c r="CY26" s="38">
        <v>5719.8498098199998</v>
      </c>
      <c r="CZ26" s="38">
        <v>5877.9400779500002</v>
      </c>
      <c r="DA26" s="38">
        <v>5082.9784520699995</v>
      </c>
      <c r="DB26" s="38">
        <v>5436.3675100600003</v>
      </c>
      <c r="DC26" s="38">
        <v>3852.23204558</v>
      </c>
      <c r="DD26" s="38">
        <v>2961.8213221400001</v>
      </c>
      <c r="DE26" s="38">
        <v>2700.7274500799999</v>
      </c>
      <c r="DF26" s="38">
        <v>1983.5855972300001</v>
      </c>
      <c r="DG26" s="38">
        <v>2045.832455</v>
      </c>
      <c r="DH26" s="38">
        <v>1649.3704957800001</v>
      </c>
      <c r="DI26" s="38">
        <v>2229.3265841100001</v>
      </c>
      <c r="DJ26" s="38">
        <v>2128.258945</v>
      </c>
      <c r="DK26" s="38">
        <v>2165.5837542200002</v>
      </c>
      <c r="DL26" s="38">
        <v>2301.2641847199998</v>
      </c>
      <c r="DM26" s="38">
        <v>2168.8615618700001</v>
      </c>
      <c r="DN26" s="38">
        <v>2357.5547253599998</v>
      </c>
      <c r="DO26" s="38">
        <v>2884.99892989</v>
      </c>
      <c r="DP26" s="38">
        <v>3009.87281355</v>
      </c>
      <c r="DQ26" s="38">
        <v>3661.43359126</v>
      </c>
      <c r="DR26" s="38">
        <v>3643.1263565499999</v>
      </c>
      <c r="DS26" s="38">
        <v>3603.2666603500002</v>
      </c>
      <c r="DT26" s="53">
        <v>3248.1080618300002</v>
      </c>
      <c r="DU26" s="53">
        <v>3106.7339420100002</v>
      </c>
      <c r="DV26" s="53">
        <v>2690.9079868399999</v>
      </c>
      <c r="DW26" s="53">
        <v>3446.3466743099998</v>
      </c>
      <c r="DX26" s="53">
        <v>2530.84852176</v>
      </c>
      <c r="DY26" s="53">
        <v>990.57203113000003</v>
      </c>
      <c r="DZ26" s="53">
        <v>1049.53472803</v>
      </c>
      <c r="EA26" s="53">
        <v>1610.9226480499999</v>
      </c>
      <c r="EB26" s="53">
        <v>1983.0556666099999</v>
      </c>
      <c r="EC26" s="53">
        <v>1958.4561183599999</v>
      </c>
      <c r="ED26" s="53">
        <v>1797.9783357700001</v>
      </c>
      <c r="EE26" s="53">
        <v>1910.34950127</v>
      </c>
      <c r="EF26" s="53">
        <v>2417.4437099400002</v>
      </c>
      <c r="EG26" s="53">
        <v>2560.1286487100001</v>
      </c>
      <c r="EH26" s="53">
        <v>2926.4116884499999</v>
      </c>
      <c r="EI26" s="53">
        <v>2701.8734162000001</v>
      </c>
      <c r="EJ26" s="53">
        <v>2002.0729114799999</v>
      </c>
      <c r="EK26" s="53">
        <v>1717.0772758000001</v>
      </c>
      <c r="EL26" s="53">
        <v>2027.53518736</v>
      </c>
      <c r="EM26" s="53">
        <v>2504.8636420299999</v>
      </c>
      <c r="EN26" s="53">
        <v>1893.20231201</v>
      </c>
      <c r="EO26" s="53">
        <v>2355.81482267</v>
      </c>
      <c r="EP26" s="53">
        <v>1698.33715953</v>
      </c>
      <c r="EQ26" s="53">
        <v>1990.2767499300001</v>
      </c>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row>
    <row r="27" spans="3:455" ht="20.100000000000001" customHeight="1">
      <c r="F27" s="37" t="s">
        <v>537</v>
      </c>
      <c r="G27" s="29" t="s">
        <v>200</v>
      </c>
      <c r="H27" s="38">
        <v>4.5600000000000003E-4</v>
      </c>
      <c r="I27" s="38">
        <v>8.0500000000000005E-4</v>
      </c>
      <c r="J27" s="38">
        <v>4.1929999999999997E-3</v>
      </c>
      <c r="K27" s="38">
        <v>8.829E-3</v>
      </c>
      <c r="L27" s="38">
        <v>0</v>
      </c>
      <c r="M27" s="38">
        <v>1.3962E-2</v>
      </c>
      <c r="N27" s="38">
        <v>1.66E-3</v>
      </c>
      <c r="O27" s="38">
        <v>0</v>
      </c>
      <c r="P27" s="38">
        <v>7.8689999999999993E-3</v>
      </c>
      <c r="Q27" s="38">
        <v>0</v>
      </c>
      <c r="R27" s="38">
        <v>2.245E-3</v>
      </c>
      <c r="S27" s="38">
        <v>1.3440000000000001E-2</v>
      </c>
      <c r="T27" s="38">
        <v>4.9740000000000001E-3</v>
      </c>
      <c r="U27" s="38">
        <v>5.0470000000000003E-3</v>
      </c>
      <c r="V27" s="38">
        <v>0</v>
      </c>
      <c r="W27" s="38">
        <v>0</v>
      </c>
      <c r="X27" s="38">
        <v>5.5859999999999998E-3</v>
      </c>
      <c r="Y27" s="38">
        <v>3.1229999999999999E-3</v>
      </c>
      <c r="Z27" s="38">
        <v>2.03E-4</v>
      </c>
      <c r="AA27" s="38">
        <v>0</v>
      </c>
      <c r="AB27" s="38">
        <v>0</v>
      </c>
      <c r="AC27" s="38">
        <v>2.7160000000000001E-3</v>
      </c>
      <c r="AD27" s="38">
        <v>6.7200000000000003E-3</v>
      </c>
      <c r="AE27" s="38">
        <v>0</v>
      </c>
      <c r="AF27" s="38">
        <v>1.0201E-2</v>
      </c>
      <c r="AG27" s="38">
        <v>0</v>
      </c>
      <c r="AH27" s="38">
        <v>0</v>
      </c>
      <c r="AI27" s="38">
        <v>0</v>
      </c>
      <c r="AJ27" s="38">
        <v>0</v>
      </c>
      <c r="AK27" s="38">
        <v>0</v>
      </c>
      <c r="AL27" s="38">
        <v>1.3699999999999999E-3</v>
      </c>
      <c r="AM27" s="38">
        <v>0</v>
      </c>
      <c r="AN27" s="38">
        <v>0</v>
      </c>
      <c r="AO27" s="38">
        <v>5.0000000000000001E-4</v>
      </c>
      <c r="AP27" s="38">
        <v>2.872E-3</v>
      </c>
      <c r="AQ27" s="38">
        <v>7.27E-4</v>
      </c>
      <c r="AR27" s="38">
        <v>0</v>
      </c>
      <c r="AS27" s="38">
        <v>1.1349999999999999E-3</v>
      </c>
      <c r="AT27" s="38">
        <v>7.26E-3</v>
      </c>
      <c r="AU27" s="38">
        <v>1.8710000000000001E-3</v>
      </c>
      <c r="AV27" s="38">
        <v>0</v>
      </c>
      <c r="AW27" s="38">
        <v>2.4382000000000001E-2</v>
      </c>
      <c r="AX27" s="38">
        <v>1.3691E-2</v>
      </c>
      <c r="AY27" s="38">
        <v>1.7056000000000002E-2</v>
      </c>
      <c r="AZ27" s="38">
        <v>7.698E-3</v>
      </c>
      <c r="BA27" s="38">
        <v>3.6489999999999999E-3</v>
      </c>
      <c r="BB27" s="38">
        <v>5.7039999999999999E-3</v>
      </c>
      <c r="BC27" s="38">
        <v>1.7694999999999999E-2</v>
      </c>
      <c r="BD27" s="38">
        <v>1.4359E-2</v>
      </c>
      <c r="BE27" s="38">
        <v>1.9285E-2</v>
      </c>
      <c r="BF27" s="38">
        <v>1.2574E-2</v>
      </c>
      <c r="BG27" s="38">
        <v>1.1998999999999999E-2</v>
      </c>
      <c r="BH27" s="38">
        <v>3.2969999999999999E-2</v>
      </c>
      <c r="BI27" s="38">
        <v>6.2451E-2</v>
      </c>
      <c r="BJ27" s="38">
        <v>7.7983999999999998E-2</v>
      </c>
      <c r="BK27" s="38">
        <v>7.7228000000000005E-2</v>
      </c>
      <c r="BL27" s="38">
        <v>7.1609000000000006E-2</v>
      </c>
      <c r="BM27" s="38">
        <v>1.3956E-2</v>
      </c>
      <c r="BN27" s="38">
        <v>1.2515999999999999E-2</v>
      </c>
      <c r="BO27" s="38">
        <v>1.2411999999999999E-2</v>
      </c>
      <c r="BP27" s="38">
        <v>7.0540000000000004E-3</v>
      </c>
      <c r="BQ27" s="38">
        <v>8.5540000000000008E-3</v>
      </c>
      <c r="BR27" s="38">
        <v>0.104473</v>
      </c>
      <c r="BS27" s="38">
        <v>0.14749899999999999</v>
      </c>
      <c r="BT27" s="38">
        <v>25.963843000000001</v>
      </c>
      <c r="BU27" s="38">
        <v>125.683654</v>
      </c>
      <c r="BV27" s="38">
        <v>203.269758</v>
      </c>
      <c r="BW27" s="38">
        <v>181.164526</v>
      </c>
      <c r="BX27" s="38">
        <v>210.066867</v>
      </c>
      <c r="BY27" s="38">
        <v>205.036981</v>
      </c>
      <c r="BZ27" s="38">
        <v>201.016549</v>
      </c>
      <c r="CA27" s="38">
        <v>96.668098999999998</v>
      </c>
      <c r="CB27" s="38">
        <v>252.169657</v>
      </c>
      <c r="CC27" s="38">
        <v>174.44657100000001</v>
      </c>
      <c r="CD27" s="38">
        <v>416.30596400000002</v>
      </c>
      <c r="CE27" s="38">
        <v>522.52425100000005</v>
      </c>
      <c r="CF27" s="38">
        <v>850.38473799999997</v>
      </c>
      <c r="CG27" s="38">
        <v>376.54515199999997</v>
      </c>
      <c r="CH27" s="38">
        <v>326.29055799999998</v>
      </c>
      <c r="CI27" s="38">
        <v>330.32474100000002</v>
      </c>
      <c r="CJ27" s="38">
        <v>286.230321</v>
      </c>
      <c r="CK27" s="38">
        <v>276.24484200000001</v>
      </c>
      <c r="CL27" s="38">
        <v>575.78409899999997</v>
      </c>
      <c r="CM27" s="38">
        <v>512.33290099999999</v>
      </c>
      <c r="CN27" s="38">
        <v>426.96814799999999</v>
      </c>
      <c r="CO27" s="38">
        <v>413.41738600000002</v>
      </c>
      <c r="CP27" s="38">
        <v>594.27862000000005</v>
      </c>
      <c r="CQ27" s="38">
        <v>560.65560500000004</v>
      </c>
      <c r="CR27" s="38">
        <v>595.39520572000004</v>
      </c>
      <c r="CS27" s="38">
        <v>400.93093590000001</v>
      </c>
      <c r="CT27" s="38">
        <v>579.53232875000003</v>
      </c>
      <c r="CU27" s="38">
        <v>603.89267586999995</v>
      </c>
      <c r="CV27" s="38">
        <v>638.06799733000003</v>
      </c>
      <c r="CW27" s="38">
        <v>599.57191540999997</v>
      </c>
      <c r="CX27" s="38">
        <v>727.61024498999996</v>
      </c>
      <c r="CY27" s="38">
        <v>430.59757967000002</v>
      </c>
      <c r="CZ27" s="38">
        <v>0</v>
      </c>
      <c r="DA27" s="38">
        <v>0</v>
      </c>
      <c r="DB27" s="38">
        <v>0</v>
      </c>
      <c r="DC27" s="38">
        <v>0</v>
      </c>
      <c r="DD27" s="38">
        <v>0</v>
      </c>
      <c r="DE27" s="38">
        <v>0</v>
      </c>
      <c r="DF27" s="38">
        <v>0</v>
      </c>
      <c r="DG27" s="38">
        <v>0</v>
      </c>
      <c r="DH27" s="38">
        <v>0</v>
      </c>
      <c r="DI27" s="38">
        <v>0</v>
      </c>
      <c r="DJ27" s="38">
        <v>0</v>
      </c>
      <c r="DK27" s="38">
        <v>0</v>
      </c>
      <c r="DL27" s="38">
        <v>5.0472099999999999E-3</v>
      </c>
      <c r="DM27" s="38">
        <v>0</v>
      </c>
      <c r="DN27" s="38">
        <v>0</v>
      </c>
      <c r="DO27" s="38">
        <v>0</v>
      </c>
      <c r="DP27" s="38">
        <v>0</v>
      </c>
      <c r="DQ27" s="38">
        <v>0</v>
      </c>
      <c r="DR27" s="38">
        <v>7.8448600000000004E-3</v>
      </c>
      <c r="DS27" s="38">
        <v>0</v>
      </c>
      <c r="DT27" s="53">
        <v>0</v>
      </c>
      <c r="DU27" s="53">
        <v>0</v>
      </c>
      <c r="DV27" s="24">
        <v>0</v>
      </c>
      <c r="DW27" s="53">
        <v>0</v>
      </c>
      <c r="DX27" s="53">
        <v>0</v>
      </c>
      <c r="DY27" s="53">
        <v>0</v>
      </c>
      <c r="DZ27" s="72">
        <v>8.4712399999999997E-3</v>
      </c>
      <c r="EA27" s="53">
        <v>0</v>
      </c>
      <c r="EB27" s="53">
        <v>0</v>
      </c>
      <c r="EC27" s="53">
        <v>0</v>
      </c>
      <c r="ED27" s="53">
        <v>0</v>
      </c>
      <c r="EE27" s="53">
        <v>0</v>
      </c>
      <c r="EF27" s="53">
        <v>0</v>
      </c>
      <c r="EG27" s="53">
        <v>0</v>
      </c>
      <c r="EH27" s="53">
        <v>0</v>
      </c>
      <c r="EI27" s="53">
        <v>0</v>
      </c>
      <c r="EJ27" s="53">
        <v>5.71989E-3</v>
      </c>
      <c r="EK27" s="53">
        <v>0</v>
      </c>
      <c r="EL27" s="53">
        <v>0</v>
      </c>
      <c r="EM27" s="53">
        <v>0</v>
      </c>
      <c r="EN27" s="53">
        <v>0</v>
      </c>
      <c r="EO27" s="53">
        <v>0</v>
      </c>
      <c r="EP27" s="53">
        <v>0</v>
      </c>
      <c r="EQ27" s="53">
        <v>2.3211579999999999E-2</v>
      </c>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row>
    <row r="28" spans="3:455" ht="20.100000000000001" customHeight="1">
      <c r="F28" s="37" t="s">
        <v>506</v>
      </c>
      <c r="G28" s="29" t="s">
        <v>200</v>
      </c>
      <c r="H28" s="38">
        <v>227.05559</v>
      </c>
      <c r="I28" s="38">
        <v>180.24167800000001</v>
      </c>
      <c r="J28" s="38">
        <v>186.44490099999999</v>
      </c>
      <c r="K28" s="38">
        <v>242.50287</v>
      </c>
      <c r="L28" s="38">
        <v>175.22879</v>
      </c>
      <c r="M28" s="38">
        <v>123.252915</v>
      </c>
      <c r="N28" s="38">
        <v>114.555262</v>
      </c>
      <c r="O28" s="38">
        <v>111.251914</v>
      </c>
      <c r="P28" s="38">
        <v>114.285179</v>
      </c>
      <c r="Q28" s="38">
        <v>115.167891</v>
      </c>
      <c r="R28" s="38">
        <v>143.20221799999999</v>
      </c>
      <c r="S28" s="38">
        <v>148.17644799999999</v>
      </c>
      <c r="T28" s="38">
        <v>183.16332499999999</v>
      </c>
      <c r="U28" s="38">
        <v>158.98988199999999</v>
      </c>
      <c r="V28" s="38">
        <v>138.06441899999999</v>
      </c>
      <c r="W28" s="38">
        <v>128.31044399999999</v>
      </c>
      <c r="X28" s="38">
        <v>158.51514499999999</v>
      </c>
      <c r="Y28" s="38">
        <v>180.95217400000001</v>
      </c>
      <c r="Z28" s="38">
        <v>174.130124</v>
      </c>
      <c r="AA28" s="38">
        <v>181.11257000000001</v>
      </c>
      <c r="AB28" s="38">
        <v>169.22301899999999</v>
      </c>
      <c r="AC28" s="38">
        <v>151.723333</v>
      </c>
      <c r="AD28" s="38">
        <v>190.64637999999999</v>
      </c>
      <c r="AE28" s="38">
        <v>179.14094299999999</v>
      </c>
      <c r="AF28" s="38">
        <v>162.588427</v>
      </c>
      <c r="AG28" s="38">
        <v>232.190044</v>
      </c>
      <c r="AH28" s="38">
        <v>230.43637699999999</v>
      </c>
      <c r="AI28" s="38">
        <v>272.904202</v>
      </c>
      <c r="AJ28" s="38">
        <v>230.85754900000001</v>
      </c>
      <c r="AK28" s="38">
        <v>220.41859500000001</v>
      </c>
      <c r="AL28" s="38">
        <v>219.78094899999999</v>
      </c>
      <c r="AM28" s="38">
        <v>156.244699</v>
      </c>
      <c r="AN28" s="38">
        <v>189.30648099999999</v>
      </c>
      <c r="AO28" s="38">
        <v>200.20390499999999</v>
      </c>
      <c r="AP28" s="38">
        <v>183.21760800000001</v>
      </c>
      <c r="AQ28" s="38">
        <v>219.134244</v>
      </c>
      <c r="AR28" s="38">
        <v>226.34333699999999</v>
      </c>
      <c r="AS28" s="38">
        <v>239.18903499999999</v>
      </c>
      <c r="AT28" s="38">
        <v>228.56054599999999</v>
      </c>
      <c r="AU28" s="38">
        <v>328.33279099999999</v>
      </c>
      <c r="AV28" s="38">
        <v>348.32971800000001</v>
      </c>
      <c r="AW28" s="38">
        <v>470.08532700000001</v>
      </c>
      <c r="AX28" s="38">
        <v>547.95389899999998</v>
      </c>
      <c r="AY28" s="38">
        <v>386.23686900000001</v>
      </c>
      <c r="AZ28" s="38">
        <v>369.90604500000001</v>
      </c>
      <c r="BA28" s="38">
        <v>540.88320099999999</v>
      </c>
      <c r="BB28" s="38">
        <v>378.279381</v>
      </c>
      <c r="BC28" s="38">
        <v>440.96439800000002</v>
      </c>
      <c r="BD28" s="38">
        <v>426.68348600000002</v>
      </c>
      <c r="BE28" s="38">
        <v>379.07314000000002</v>
      </c>
      <c r="BF28" s="38">
        <v>297.82772199999999</v>
      </c>
      <c r="BG28" s="38">
        <v>570.833572</v>
      </c>
      <c r="BH28" s="38">
        <v>615.68445399999996</v>
      </c>
      <c r="BI28" s="38">
        <v>565.34811200000001</v>
      </c>
      <c r="BJ28" s="38">
        <v>719.46452299999999</v>
      </c>
      <c r="BK28" s="38">
        <v>825.20003199999996</v>
      </c>
      <c r="BL28" s="38">
        <v>917.93401600000004</v>
      </c>
      <c r="BM28" s="38">
        <v>1131.4788759999999</v>
      </c>
      <c r="BN28" s="38">
        <v>1120.519685</v>
      </c>
      <c r="BO28" s="38">
        <v>1239.1618619999999</v>
      </c>
      <c r="BP28" s="38">
        <v>1068.815795</v>
      </c>
      <c r="BQ28" s="38">
        <v>1692.9663840000001</v>
      </c>
      <c r="BR28" s="38">
        <v>1664.4442240000001</v>
      </c>
      <c r="BS28" s="38">
        <v>2002.0849209999999</v>
      </c>
      <c r="BT28" s="38">
        <v>2187.329217</v>
      </c>
      <c r="BU28" s="38">
        <v>2753.966586</v>
      </c>
      <c r="BV28" s="38">
        <v>1965.8904520000001</v>
      </c>
      <c r="BW28" s="38">
        <v>1840.0299319999999</v>
      </c>
      <c r="BX28" s="38">
        <v>1694.7219090000001</v>
      </c>
      <c r="BY28" s="38">
        <v>2283.302909</v>
      </c>
      <c r="BZ28" s="38">
        <v>2053.9438810000001</v>
      </c>
      <c r="CA28" s="38">
        <v>2659.2571210000001</v>
      </c>
      <c r="CB28" s="38">
        <v>3593.0925229999998</v>
      </c>
      <c r="CC28" s="38">
        <v>4423.6710290000001</v>
      </c>
      <c r="CD28" s="38">
        <v>3955.3774060000001</v>
      </c>
      <c r="CE28" s="38">
        <v>4008.5472490000002</v>
      </c>
      <c r="CF28" s="38">
        <v>2661.8528249999999</v>
      </c>
      <c r="CG28" s="38">
        <v>2503.3948610000002</v>
      </c>
      <c r="CH28" s="38">
        <v>2821.0360019999998</v>
      </c>
      <c r="CI28" s="38">
        <v>3026.0368549999998</v>
      </c>
      <c r="CJ28" s="38">
        <v>2573.8079910000001</v>
      </c>
      <c r="CK28" s="38">
        <v>2875.6006539999998</v>
      </c>
      <c r="CL28" s="38">
        <v>2463.448386</v>
      </c>
      <c r="CM28" s="38">
        <v>2830.99926</v>
      </c>
      <c r="CN28" s="38">
        <v>2914.54979293</v>
      </c>
      <c r="CO28" s="38">
        <v>3840.6570080000001</v>
      </c>
      <c r="CP28" s="38">
        <v>3936.105317</v>
      </c>
      <c r="CQ28" s="38">
        <v>4535.1142819999995</v>
      </c>
      <c r="CR28" s="38">
        <v>4063.49265173</v>
      </c>
      <c r="CS28" s="38">
        <v>4185.5282423899998</v>
      </c>
      <c r="CT28" s="38">
        <v>3915.55125985</v>
      </c>
      <c r="CU28" s="38">
        <v>4772.7480508500003</v>
      </c>
      <c r="CV28" s="38">
        <v>4314.3209335700003</v>
      </c>
      <c r="CW28" s="38">
        <v>4945.8012272899996</v>
      </c>
      <c r="CX28" s="38">
        <v>4844.9947012499997</v>
      </c>
      <c r="CY28" s="38">
        <v>5351.28959571</v>
      </c>
      <c r="CZ28" s="38">
        <v>4805.6150117300003</v>
      </c>
      <c r="DA28" s="38">
        <v>5515.7706929699998</v>
      </c>
      <c r="DB28" s="38">
        <v>4653.6187050899998</v>
      </c>
      <c r="DC28" s="38">
        <v>4998.41426563</v>
      </c>
      <c r="DD28" s="38">
        <v>4247.5279818400004</v>
      </c>
      <c r="DE28" s="38">
        <v>5402.1410844700004</v>
      </c>
      <c r="DF28" s="38">
        <v>5128.5434481800003</v>
      </c>
      <c r="DG28" s="38">
        <v>4554.5458340900104</v>
      </c>
      <c r="DH28" s="38">
        <v>3172.3091014299998</v>
      </c>
      <c r="DI28" s="38">
        <v>4015.1923119500002</v>
      </c>
      <c r="DJ28" s="38">
        <v>3804.6397340899998</v>
      </c>
      <c r="DK28" s="38">
        <v>4474.4014801599997</v>
      </c>
      <c r="DL28" s="38">
        <v>5331.8414986300004</v>
      </c>
      <c r="DM28" s="38">
        <v>4522.6916866900101</v>
      </c>
      <c r="DN28" s="38">
        <v>4718.16507688001</v>
      </c>
      <c r="DO28" s="38">
        <v>5433.1536572900004</v>
      </c>
      <c r="DP28" s="38">
        <v>5903.46770551999</v>
      </c>
      <c r="DQ28" s="38">
        <v>6652.3217283900003</v>
      </c>
      <c r="DR28" s="38">
        <v>6711.9094118599996</v>
      </c>
      <c r="DS28" s="38">
        <v>7165.82915899</v>
      </c>
      <c r="DT28" s="53">
        <v>5993.0353487900002</v>
      </c>
      <c r="DU28" s="53">
        <v>6439.57259703</v>
      </c>
      <c r="DV28" s="53">
        <v>6849.5417732599999</v>
      </c>
      <c r="DW28" s="53">
        <v>6838.6935595699997</v>
      </c>
      <c r="DX28" s="53">
        <v>5366.2409192999903</v>
      </c>
      <c r="DY28" s="53">
        <v>3625.8429511899999</v>
      </c>
      <c r="DZ28" s="53">
        <v>4238.25871766</v>
      </c>
      <c r="EA28" s="53">
        <v>3596.4171841799998</v>
      </c>
      <c r="EB28" s="53">
        <v>4964.5602205699997</v>
      </c>
      <c r="EC28" s="53">
        <v>6180.6973335000002</v>
      </c>
      <c r="ED28" s="53">
        <v>6724.0077921399998</v>
      </c>
      <c r="EE28" s="53">
        <v>8865.9263456099998</v>
      </c>
      <c r="EF28" s="53">
        <v>10229.45676019</v>
      </c>
      <c r="EG28" s="53">
        <v>15302.40926808</v>
      </c>
      <c r="EH28" s="53">
        <v>14894.82248038</v>
      </c>
      <c r="EI28" s="53">
        <v>14409.50667739</v>
      </c>
      <c r="EJ28" s="53">
        <v>12242.85023948</v>
      </c>
      <c r="EK28" s="53">
        <v>12080.25571867</v>
      </c>
      <c r="EL28" s="53">
        <v>14205.28399838</v>
      </c>
      <c r="EM28" s="53">
        <v>13616.31378095</v>
      </c>
      <c r="EN28" s="53">
        <v>12577.606864769999</v>
      </c>
      <c r="EO28" s="53">
        <v>12637.402577229999</v>
      </c>
      <c r="EP28" s="53">
        <v>11734.939965559999</v>
      </c>
      <c r="EQ28" s="53">
        <v>11622.18334197</v>
      </c>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row>
    <row r="29" spans="3:455" ht="28.15" customHeight="1">
      <c r="F29" s="28" t="s">
        <v>260</v>
      </c>
      <c r="G29" s="29" t="s">
        <v>200</v>
      </c>
      <c r="H29" s="38">
        <v>27.107033000000001</v>
      </c>
      <c r="I29" s="38">
        <v>24.138812999999999</v>
      </c>
      <c r="J29" s="38">
        <v>13.903687</v>
      </c>
      <c r="K29" s="38">
        <v>7.7329889999999999</v>
      </c>
      <c r="L29" s="38">
        <v>6.9467850000000002</v>
      </c>
      <c r="M29" s="38">
        <v>0.89843099999999998</v>
      </c>
      <c r="N29" s="38">
        <v>7.0093420000000002</v>
      </c>
      <c r="O29" s="38">
        <v>9.7181409999999993</v>
      </c>
      <c r="P29" s="38">
        <v>8.6503239999999995</v>
      </c>
      <c r="Q29" s="38">
        <v>6.2310650000000001</v>
      </c>
      <c r="R29" s="38">
        <v>14.920629</v>
      </c>
      <c r="S29" s="38">
        <v>26.877074</v>
      </c>
      <c r="T29" s="38">
        <v>8.0630710000000008</v>
      </c>
      <c r="U29" s="38">
        <v>7.0526</v>
      </c>
      <c r="V29" s="38">
        <v>10.834215</v>
      </c>
      <c r="W29" s="38">
        <v>18.407022000000001</v>
      </c>
      <c r="X29" s="38">
        <v>8.5299270000000007</v>
      </c>
      <c r="Y29" s="38">
        <v>9.3924889999999994</v>
      </c>
      <c r="Z29" s="38">
        <v>19.33821</v>
      </c>
      <c r="AA29" s="38">
        <v>14.545634</v>
      </c>
      <c r="AB29" s="38">
        <v>11.815445</v>
      </c>
      <c r="AC29" s="38">
        <v>9.8052250000000001</v>
      </c>
      <c r="AD29" s="38">
        <v>16.354693000000001</v>
      </c>
      <c r="AE29" s="38">
        <v>17.401945000000001</v>
      </c>
      <c r="AF29" s="38">
        <v>11.792075000000001</v>
      </c>
      <c r="AG29" s="38">
        <v>6.5745509999999996</v>
      </c>
      <c r="AH29" s="38">
        <v>11.712348</v>
      </c>
      <c r="AI29" s="38">
        <v>15.559804</v>
      </c>
      <c r="AJ29" s="38">
        <v>11.496634</v>
      </c>
      <c r="AK29" s="38">
        <v>11.289391999999999</v>
      </c>
      <c r="AL29" s="38">
        <v>20.179283000000002</v>
      </c>
      <c r="AM29" s="38">
        <v>16.995992000000001</v>
      </c>
      <c r="AN29" s="38">
        <v>17.175058</v>
      </c>
      <c r="AO29" s="38">
        <v>13.23826</v>
      </c>
      <c r="AP29" s="38">
        <v>26.891743000000002</v>
      </c>
      <c r="AQ29" s="38">
        <v>22.254473000000001</v>
      </c>
      <c r="AR29" s="38">
        <v>10.485474999999999</v>
      </c>
      <c r="AS29" s="38">
        <v>4.6630229999999999</v>
      </c>
      <c r="AT29" s="38">
        <v>13.136219000000001</v>
      </c>
      <c r="AU29" s="38">
        <v>18.284023999999999</v>
      </c>
      <c r="AV29" s="38">
        <v>13.454756</v>
      </c>
      <c r="AW29" s="38">
        <v>9.1270360000000004</v>
      </c>
      <c r="AX29" s="38">
        <v>9.7211700000000008</v>
      </c>
      <c r="AY29" s="38">
        <v>23.488461000000001</v>
      </c>
      <c r="AZ29" s="38">
        <v>19.828994999999999</v>
      </c>
      <c r="BA29" s="38">
        <v>8.7861879999999992</v>
      </c>
      <c r="BB29" s="38">
        <v>21.158867000000001</v>
      </c>
      <c r="BC29" s="38">
        <v>20.513919999999999</v>
      </c>
      <c r="BD29" s="38">
        <v>14.500762</v>
      </c>
      <c r="BE29" s="38">
        <v>15.499508000000001</v>
      </c>
      <c r="BF29" s="38">
        <v>20.310314999999999</v>
      </c>
      <c r="BG29" s="38">
        <v>12.357586</v>
      </c>
      <c r="BH29" s="38">
        <v>9.9623249999999999</v>
      </c>
      <c r="BI29" s="38">
        <v>7.4585720000000002</v>
      </c>
      <c r="BJ29" s="38">
        <v>10.102819</v>
      </c>
      <c r="BK29" s="38">
        <v>13.512143</v>
      </c>
      <c r="BL29" s="38">
        <v>5.7109829999999997</v>
      </c>
      <c r="BM29" s="38">
        <v>11.328526</v>
      </c>
      <c r="BN29" s="38">
        <v>7.8663449999999999</v>
      </c>
      <c r="BO29" s="38">
        <v>14.833862999999999</v>
      </c>
      <c r="BP29" s="38">
        <v>11.16694</v>
      </c>
      <c r="BQ29" s="38">
        <v>14.693155000000001</v>
      </c>
      <c r="BR29" s="38">
        <v>8.6818989999999996</v>
      </c>
      <c r="BS29" s="38">
        <v>16.073741999999999</v>
      </c>
      <c r="BT29" s="38">
        <v>3.8965010000000002</v>
      </c>
      <c r="BU29" s="38">
        <v>13.453844999999999</v>
      </c>
      <c r="BV29" s="38">
        <v>8.1497320000000002</v>
      </c>
      <c r="BW29" s="38">
        <v>8.3740780000000008</v>
      </c>
      <c r="BX29" s="38">
        <v>4.2695650000000001</v>
      </c>
      <c r="BY29" s="38">
        <v>10.966581</v>
      </c>
      <c r="BZ29" s="38">
        <v>6.943333</v>
      </c>
      <c r="CA29" s="38">
        <v>22.553682999999999</v>
      </c>
      <c r="CB29" s="38">
        <v>8.4408790000000007</v>
      </c>
      <c r="CC29" s="38">
        <v>41.734093999999999</v>
      </c>
      <c r="CD29" s="38">
        <v>91.802392999999995</v>
      </c>
      <c r="CE29" s="38">
        <v>94.842000999999996</v>
      </c>
      <c r="CF29" s="38">
        <v>0.32165199999999999</v>
      </c>
      <c r="CG29" s="38">
        <v>5.6822730000000004</v>
      </c>
      <c r="CH29" s="38">
        <v>0.188946</v>
      </c>
      <c r="CI29" s="38">
        <v>8.4050480000000007</v>
      </c>
      <c r="CJ29" s="38">
        <v>1.3093109999999999</v>
      </c>
      <c r="CK29" s="38">
        <v>7.9846E-2</v>
      </c>
      <c r="CL29" s="38">
        <v>21.264574</v>
      </c>
      <c r="CM29" s="38">
        <v>15.78199</v>
      </c>
      <c r="CN29" s="38">
        <v>1.457373</v>
      </c>
      <c r="CO29" s="38">
        <v>18.557839000000001</v>
      </c>
      <c r="CP29" s="38">
        <v>14.986535999999999</v>
      </c>
      <c r="CQ29" s="38">
        <v>28.991429</v>
      </c>
      <c r="CR29" s="38">
        <v>1.213856</v>
      </c>
      <c r="CS29" s="38">
        <v>9.9720165000000005</v>
      </c>
      <c r="CT29" s="38">
        <v>28.794995100000001</v>
      </c>
      <c r="CU29" s="38">
        <v>9.4464409600000003</v>
      </c>
      <c r="CV29" s="38">
        <v>6.8573970199999996</v>
      </c>
      <c r="CW29" s="38">
        <v>18.757435430000001</v>
      </c>
      <c r="CX29" s="38">
        <v>8.8375345000000003</v>
      </c>
      <c r="CY29" s="38">
        <v>13.68082534</v>
      </c>
      <c r="CZ29" s="38">
        <v>15.509640600000001</v>
      </c>
      <c r="DA29" s="38">
        <v>9.8285589899999994</v>
      </c>
      <c r="DB29" s="38">
        <v>12.39922516</v>
      </c>
      <c r="DC29" s="38">
        <v>16.32569239</v>
      </c>
      <c r="DD29" s="38">
        <v>8.7194422199999995</v>
      </c>
      <c r="DE29" s="38">
        <v>17.708253760000002</v>
      </c>
      <c r="DF29" s="38">
        <v>32.220749310000002</v>
      </c>
      <c r="DG29" s="38">
        <v>9.9225896099999993</v>
      </c>
      <c r="DH29" s="38">
        <v>17.0512534</v>
      </c>
      <c r="DI29" s="38">
        <v>27.490282669999999</v>
      </c>
      <c r="DJ29" s="38">
        <v>9.8240958700000007</v>
      </c>
      <c r="DK29" s="38">
        <v>9.5889536199999998</v>
      </c>
      <c r="DL29" s="38">
        <v>10.348234959999999</v>
      </c>
      <c r="DM29" s="38">
        <v>22.813170320000001</v>
      </c>
      <c r="DN29" s="38">
        <v>1.7302690199999999</v>
      </c>
      <c r="DO29" s="38">
        <v>17.86431988</v>
      </c>
      <c r="DP29" s="38">
        <v>14.35064436</v>
      </c>
      <c r="DQ29" s="38">
        <v>17.327826810000001</v>
      </c>
      <c r="DR29" s="38">
        <v>4.6167341799999999</v>
      </c>
      <c r="DS29" s="38">
        <v>14.938848849999999</v>
      </c>
      <c r="DT29" s="53">
        <v>12.252547570000001</v>
      </c>
      <c r="DU29" s="53">
        <v>14.77195938</v>
      </c>
      <c r="DV29" s="53">
        <v>11.16553446</v>
      </c>
      <c r="DW29" s="53">
        <v>6.97880799</v>
      </c>
      <c r="DX29" s="53">
        <v>3.09265496</v>
      </c>
      <c r="DY29" s="53">
        <v>13.17463802</v>
      </c>
      <c r="DZ29" s="53">
        <v>10.06437603</v>
      </c>
      <c r="EA29" s="53">
        <v>5.8498030700000001</v>
      </c>
      <c r="EB29" s="53">
        <v>11.498039690000001</v>
      </c>
      <c r="EC29" s="53">
        <v>6.4892482400000002</v>
      </c>
      <c r="ED29" s="53">
        <v>8.8611291800000007</v>
      </c>
      <c r="EE29" s="53">
        <v>11.501052489999999</v>
      </c>
      <c r="EF29" s="53">
        <v>14.80200964</v>
      </c>
      <c r="EG29" s="53">
        <v>15.055884750000001</v>
      </c>
      <c r="EH29" s="53">
        <v>36.314588860000001</v>
      </c>
      <c r="EI29" s="53">
        <v>38.46412548</v>
      </c>
      <c r="EJ29" s="53">
        <v>16.053407190000001</v>
      </c>
      <c r="EK29" s="53">
        <v>7.1528741299999998</v>
      </c>
      <c r="EL29" s="53">
        <v>19.574115429999999</v>
      </c>
      <c r="EM29" s="53">
        <v>17.805474029999999</v>
      </c>
      <c r="EN29" s="53">
        <v>12.07903803</v>
      </c>
      <c r="EO29" s="53">
        <v>1.557739E-2</v>
      </c>
      <c r="EP29" s="53">
        <v>24.551067960000001</v>
      </c>
      <c r="EQ29" s="53">
        <v>23.73388229</v>
      </c>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row>
    <row r="30" spans="3:455" ht="28.15" customHeight="1">
      <c r="F30" s="28" t="s">
        <v>266</v>
      </c>
      <c r="G30" s="29" t="s">
        <v>200</v>
      </c>
      <c r="H30" s="38">
        <v>3.0845859999999998</v>
      </c>
      <c r="I30" s="38">
        <v>1.411386</v>
      </c>
      <c r="J30" s="38">
        <v>1.4764919999999999</v>
      </c>
      <c r="K30" s="38">
        <v>3.4155579999999999</v>
      </c>
      <c r="L30" s="38">
        <v>2.2475420000000002</v>
      </c>
      <c r="M30" s="38">
        <v>3.2108439999999998</v>
      </c>
      <c r="N30" s="38">
        <v>3.2754599999999998</v>
      </c>
      <c r="O30" s="38">
        <v>4.818454</v>
      </c>
      <c r="P30" s="38">
        <v>8.7797149999999995</v>
      </c>
      <c r="Q30" s="38">
        <v>5.5270679999999999</v>
      </c>
      <c r="R30" s="38">
        <v>5.1027630000000004</v>
      </c>
      <c r="S30" s="38">
        <v>3.1596929999999999</v>
      </c>
      <c r="T30" s="38">
        <v>4.1934659999999999</v>
      </c>
      <c r="U30" s="38">
        <v>7.5713749999999997</v>
      </c>
      <c r="V30" s="38">
        <v>7.3530379999999997</v>
      </c>
      <c r="W30" s="38">
        <v>9.7718760000000007</v>
      </c>
      <c r="X30" s="38">
        <v>7.1259649999999999</v>
      </c>
      <c r="Y30" s="38">
        <v>3.156412</v>
      </c>
      <c r="Z30" s="38">
        <v>25.704481999999999</v>
      </c>
      <c r="AA30" s="38">
        <v>3.5905269999999998</v>
      </c>
      <c r="AB30" s="38">
        <v>3.0077319999999999</v>
      </c>
      <c r="AC30" s="38">
        <v>3.6880000000000002</v>
      </c>
      <c r="AD30" s="38">
        <v>4.7233270000000003</v>
      </c>
      <c r="AE30" s="38">
        <v>2.537541</v>
      </c>
      <c r="AF30" s="38">
        <v>2.4694319999999998</v>
      </c>
      <c r="AG30" s="38">
        <v>4.7857880000000002</v>
      </c>
      <c r="AH30" s="38">
        <v>2.0039929999999999</v>
      </c>
      <c r="AI30" s="38">
        <v>1.966566</v>
      </c>
      <c r="AJ30" s="38">
        <v>1.9247069999999999</v>
      </c>
      <c r="AK30" s="38">
        <v>0.97728300000000001</v>
      </c>
      <c r="AL30" s="38">
        <v>2.3397489999999999</v>
      </c>
      <c r="AM30" s="38">
        <v>4.137632</v>
      </c>
      <c r="AN30" s="38">
        <v>17.483747000000001</v>
      </c>
      <c r="AO30" s="38">
        <v>12.385196000000001</v>
      </c>
      <c r="AP30" s="38">
        <v>3.8938839999999999</v>
      </c>
      <c r="AQ30" s="38">
        <v>7.2993740000000003</v>
      </c>
      <c r="AR30" s="38">
        <v>12.293875</v>
      </c>
      <c r="AS30" s="38">
        <v>22.628793999999999</v>
      </c>
      <c r="AT30" s="38">
        <v>6.5688979999999999</v>
      </c>
      <c r="AU30" s="38">
        <v>8.2333730000000003</v>
      </c>
      <c r="AV30" s="38">
        <v>9.6064860000000003</v>
      </c>
      <c r="AW30" s="38">
        <v>4.6109739999999997</v>
      </c>
      <c r="AX30" s="38">
        <v>7.7419929999999999</v>
      </c>
      <c r="AY30" s="38">
        <v>4.4779260000000001</v>
      </c>
      <c r="AZ30" s="38">
        <v>1.8994439999999999</v>
      </c>
      <c r="BA30" s="38">
        <v>2.27868</v>
      </c>
      <c r="BB30" s="38">
        <v>2.8205369999999998</v>
      </c>
      <c r="BC30" s="38">
        <v>6.4666629999999996</v>
      </c>
      <c r="BD30" s="38">
        <v>3.91743</v>
      </c>
      <c r="BE30" s="38">
        <v>18.646767000000001</v>
      </c>
      <c r="BF30" s="38">
        <v>13.418797</v>
      </c>
      <c r="BG30" s="38">
        <v>3.2686510000000002</v>
      </c>
      <c r="BH30" s="38">
        <v>12.178865999999999</v>
      </c>
      <c r="BI30" s="38">
        <v>5.7103219999999997</v>
      </c>
      <c r="BJ30" s="38">
        <v>5.5855119999999996</v>
      </c>
      <c r="BK30" s="38">
        <v>11.957808</v>
      </c>
      <c r="BL30" s="38">
        <v>34.538986000000001</v>
      </c>
      <c r="BM30" s="38">
        <v>18.238806</v>
      </c>
      <c r="BN30" s="38">
        <v>13.045968</v>
      </c>
      <c r="BO30" s="38">
        <v>10.239134999999999</v>
      </c>
      <c r="BP30" s="38">
        <v>5.7317049999999998</v>
      </c>
      <c r="BQ30" s="38">
        <v>0.70791300000000001</v>
      </c>
      <c r="BR30" s="38">
        <v>7.088349</v>
      </c>
      <c r="BS30" s="38">
        <v>1.9485209999999999</v>
      </c>
      <c r="BT30" s="38">
        <v>9.4607539999999997</v>
      </c>
      <c r="BU30" s="38">
        <v>14.472483</v>
      </c>
      <c r="BV30" s="38">
        <v>28.087257000000001</v>
      </c>
      <c r="BW30" s="38">
        <v>23.339127999999999</v>
      </c>
      <c r="BX30" s="38">
        <v>42.356172000000001</v>
      </c>
      <c r="BY30" s="38">
        <v>4.1791809999999998</v>
      </c>
      <c r="BZ30" s="38">
        <v>4.3905159999999999</v>
      </c>
      <c r="CA30" s="38">
        <v>21.126542000000001</v>
      </c>
      <c r="CB30" s="38">
        <v>26.000294</v>
      </c>
      <c r="CC30" s="38">
        <v>28.919065</v>
      </c>
      <c r="CD30" s="38">
        <v>32.330444999999997</v>
      </c>
      <c r="CE30" s="38">
        <v>80.572371000000004</v>
      </c>
      <c r="CF30" s="38">
        <v>98.386646999999996</v>
      </c>
      <c r="CG30" s="38">
        <v>11.695698</v>
      </c>
      <c r="CH30" s="38">
        <v>18.224699000000001</v>
      </c>
      <c r="CI30" s="38">
        <v>50.572172000000002</v>
      </c>
      <c r="CJ30" s="38">
        <v>31.981445999999998</v>
      </c>
      <c r="CK30" s="38">
        <v>6.6311629999999999</v>
      </c>
      <c r="CL30" s="38">
        <v>22.823163999999998</v>
      </c>
      <c r="CM30" s="38">
        <v>102.661503</v>
      </c>
      <c r="CN30" s="38">
        <v>110.60547099999999</v>
      </c>
      <c r="CO30" s="38">
        <v>253.81270499999999</v>
      </c>
      <c r="CP30" s="38">
        <v>571.78455299999996</v>
      </c>
      <c r="CQ30" s="38">
        <v>187.44766200000001</v>
      </c>
      <c r="CR30" s="38">
        <v>92.662901000000005</v>
      </c>
      <c r="CS30" s="38">
        <v>97.799942590000001</v>
      </c>
      <c r="CT30" s="38">
        <v>103.77699173000001</v>
      </c>
      <c r="CU30" s="38">
        <v>118.66016869000001</v>
      </c>
      <c r="CV30" s="38">
        <v>97.284976040000004</v>
      </c>
      <c r="CW30" s="38">
        <v>115.39507209999999</v>
      </c>
      <c r="CX30" s="38">
        <v>118.57714937999999</v>
      </c>
      <c r="CY30" s="38">
        <v>110.97593722000001</v>
      </c>
      <c r="CZ30" s="38">
        <v>159.06304996</v>
      </c>
      <c r="DA30" s="38">
        <v>188.45777505999999</v>
      </c>
      <c r="DB30" s="38">
        <v>158.07646614000001</v>
      </c>
      <c r="DC30" s="38">
        <v>118.95187910999999</v>
      </c>
      <c r="DD30" s="38">
        <v>97.857800339999997</v>
      </c>
      <c r="DE30" s="38">
        <v>103.50907248999999</v>
      </c>
      <c r="DF30" s="38">
        <v>60.779680630000001</v>
      </c>
      <c r="DG30" s="38">
        <v>155.49736114000001</v>
      </c>
      <c r="DH30" s="38">
        <v>169.69313735</v>
      </c>
      <c r="DI30" s="38">
        <v>98.685700490000002</v>
      </c>
      <c r="DJ30" s="38">
        <v>105.22723439000001</v>
      </c>
      <c r="DK30" s="38">
        <v>90.106845469999996</v>
      </c>
      <c r="DL30" s="38">
        <v>53.583155300000001</v>
      </c>
      <c r="DM30" s="38">
        <v>18.394896670000001</v>
      </c>
      <c r="DN30" s="38">
        <v>19.720449649999999</v>
      </c>
      <c r="DO30" s="38">
        <v>14.914017599999999</v>
      </c>
      <c r="DP30" s="38">
        <v>19.09011452</v>
      </c>
      <c r="DQ30" s="38">
        <v>24.264184180000001</v>
      </c>
      <c r="DR30" s="38">
        <v>16.159098220000001</v>
      </c>
      <c r="DS30" s="38">
        <v>24.076379750000001</v>
      </c>
      <c r="DT30" s="53">
        <v>28.944873680000001</v>
      </c>
      <c r="DU30" s="53">
        <v>36.93748463</v>
      </c>
      <c r="DV30" s="53">
        <v>61.27726775</v>
      </c>
      <c r="DW30" s="53">
        <v>67.577654859999996</v>
      </c>
      <c r="DX30" s="53">
        <v>53.354913750000001</v>
      </c>
      <c r="DY30" s="53">
        <v>185.99517072</v>
      </c>
      <c r="DZ30" s="53">
        <v>230.45176494</v>
      </c>
      <c r="EA30" s="53">
        <v>512.00068677000002</v>
      </c>
      <c r="EB30" s="53">
        <v>181.33157858999999</v>
      </c>
      <c r="EC30" s="53">
        <v>218.67686022000001</v>
      </c>
      <c r="ED30" s="53">
        <v>186.01877632</v>
      </c>
      <c r="EE30" s="53">
        <v>159.25160625999999</v>
      </c>
      <c r="EF30" s="53">
        <v>201.61756553999999</v>
      </c>
      <c r="EG30" s="53">
        <v>225.97259965000001</v>
      </c>
      <c r="EH30" s="53">
        <v>242.71172453</v>
      </c>
      <c r="EI30" s="53">
        <v>378.68247543000001</v>
      </c>
      <c r="EJ30" s="53">
        <v>292.92902533</v>
      </c>
      <c r="EK30" s="53">
        <v>224.43231219</v>
      </c>
      <c r="EL30" s="53">
        <v>159.01178874999999</v>
      </c>
      <c r="EM30" s="53">
        <v>193.41355300000001</v>
      </c>
      <c r="EN30" s="53">
        <v>78.047255489999998</v>
      </c>
      <c r="EO30" s="53">
        <v>123.54361874</v>
      </c>
      <c r="EP30" s="53">
        <v>114.33369567</v>
      </c>
      <c r="EQ30" s="53">
        <v>173.38108847999999</v>
      </c>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row>
    <row r="31" spans="3:455" ht="28.15" customHeight="1">
      <c r="C31" s="24" t="s">
        <v>538</v>
      </c>
      <c r="F31" s="28" t="s">
        <v>269</v>
      </c>
      <c r="G31" s="29" t="s">
        <v>200</v>
      </c>
      <c r="H31" s="38">
        <f t="shared" ref="H31:BS31" si="27">H32-SUM(H19:H30)</f>
        <v>280.53043200000025</v>
      </c>
      <c r="I31" s="38">
        <f t="shared" si="27"/>
        <v>268.41467899999998</v>
      </c>
      <c r="J31" s="38">
        <f t="shared" si="27"/>
        <v>247.85940300000016</v>
      </c>
      <c r="K31" s="38">
        <f t="shared" si="27"/>
        <v>242.35510899999986</v>
      </c>
      <c r="L31" s="38">
        <f t="shared" si="27"/>
        <v>213.30405099999984</v>
      </c>
      <c r="M31" s="38">
        <f t="shared" si="27"/>
        <v>214.27054599999997</v>
      </c>
      <c r="N31" s="38">
        <f t="shared" si="27"/>
        <v>179.16776600000003</v>
      </c>
      <c r="O31" s="38">
        <f t="shared" si="27"/>
        <v>150.43512599999985</v>
      </c>
      <c r="P31" s="38">
        <f t="shared" si="27"/>
        <v>156.34764000000018</v>
      </c>
      <c r="Q31" s="38">
        <f t="shared" si="27"/>
        <v>183.64390000000003</v>
      </c>
      <c r="R31" s="38">
        <f t="shared" si="27"/>
        <v>227.79038800000012</v>
      </c>
      <c r="S31" s="38">
        <f t="shared" si="27"/>
        <v>249.53545099999997</v>
      </c>
      <c r="T31" s="38">
        <f t="shared" si="27"/>
        <v>250.43590300000005</v>
      </c>
      <c r="U31" s="38">
        <f t="shared" si="27"/>
        <v>199.06995500000016</v>
      </c>
      <c r="V31" s="38">
        <f t="shared" si="27"/>
        <v>191.20121700000004</v>
      </c>
      <c r="W31" s="38">
        <f t="shared" si="27"/>
        <v>176.65286100000003</v>
      </c>
      <c r="X31" s="38">
        <f t="shared" si="27"/>
        <v>198.29369900000006</v>
      </c>
      <c r="Y31" s="38">
        <f t="shared" si="27"/>
        <v>201.73296199999982</v>
      </c>
      <c r="Z31" s="38">
        <f t="shared" si="27"/>
        <v>251.75630500000011</v>
      </c>
      <c r="AA31" s="38">
        <f t="shared" si="27"/>
        <v>237.22988200000009</v>
      </c>
      <c r="AB31" s="38">
        <f t="shared" si="27"/>
        <v>229.95960700000023</v>
      </c>
      <c r="AC31" s="38">
        <f t="shared" si="27"/>
        <v>237.16833199999996</v>
      </c>
      <c r="AD31" s="38">
        <f t="shared" si="27"/>
        <v>260.27743199999986</v>
      </c>
      <c r="AE31" s="38">
        <f t="shared" si="27"/>
        <v>203.83285300000011</v>
      </c>
      <c r="AF31" s="38">
        <f t="shared" si="27"/>
        <v>221.02289699999983</v>
      </c>
      <c r="AG31" s="38">
        <f t="shared" si="27"/>
        <v>179.79233500000009</v>
      </c>
      <c r="AH31" s="38">
        <f t="shared" si="27"/>
        <v>214.96835599999986</v>
      </c>
      <c r="AI31" s="38">
        <f t="shared" si="27"/>
        <v>230.98156600000016</v>
      </c>
      <c r="AJ31" s="38">
        <f t="shared" si="27"/>
        <v>194.85191999999984</v>
      </c>
      <c r="AK31" s="38">
        <f t="shared" si="27"/>
        <v>189.85867800000005</v>
      </c>
      <c r="AL31" s="38">
        <f t="shared" si="27"/>
        <v>224.36958900000036</v>
      </c>
      <c r="AM31" s="38">
        <f t="shared" si="27"/>
        <v>198.04795100000001</v>
      </c>
      <c r="AN31" s="38">
        <f t="shared" si="27"/>
        <v>213.89191399999982</v>
      </c>
      <c r="AO31" s="38">
        <f t="shared" si="27"/>
        <v>241.42511699999977</v>
      </c>
      <c r="AP31" s="38">
        <f t="shared" si="27"/>
        <v>238.60091999999986</v>
      </c>
      <c r="AQ31" s="38">
        <f t="shared" si="27"/>
        <v>269.46198499999991</v>
      </c>
      <c r="AR31" s="38">
        <f t="shared" si="27"/>
        <v>228.04834700000015</v>
      </c>
      <c r="AS31" s="38">
        <f t="shared" si="27"/>
        <v>204.09982299999979</v>
      </c>
      <c r="AT31" s="38">
        <f t="shared" si="27"/>
        <v>206.94371300000012</v>
      </c>
      <c r="AU31" s="38">
        <f t="shared" si="27"/>
        <v>229.49320699999998</v>
      </c>
      <c r="AV31" s="38">
        <f t="shared" si="27"/>
        <v>206.9739139999997</v>
      </c>
      <c r="AW31" s="38">
        <f t="shared" si="27"/>
        <v>218.78498199999922</v>
      </c>
      <c r="AX31" s="38">
        <f t="shared" si="27"/>
        <v>229.70505000000003</v>
      </c>
      <c r="AY31" s="38">
        <f t="shared" si="27"/>
        <v>246.1824660000002</v>
      </c>
      <c r="AZ31" s="38">
        <f t="shared" si="27"/>
        <v>250.91701499999999</v>
      </c>
      <c r="BA31" s="38">
        <f t="shared" si="27"/>
        <v>256.88313500000004</v>
      </c>
      <c r="BB31" s="38">
        <f t="shared" si="27"/>
        <v>265.33222199999955</v>
      </c>
      <c r="BC31" s="38">
        <f t="shared" si="27"/>
        <v>271.52728200000001</v>
      </c>
      <c r="BD31" s="38">
        <f t="shared" si="27"/>
        <v>237.6059009999999</v>
      </c>
      <c r="BE31" s="38">
        <f t="shared" si="27"/>
        <v>250.52335200000016</v>
      </c>
      <c r="BF31" s="38">
        <f t="shared" si="27"/>
        <v>242.89243100000022</v>
      </c>
      <c r="BG31" s="38">
        <f t="shared" si="27"/>
        <v>241.81588699999975</v>
      </c>
      <c r="BH31" s="38">
        <f t="shared" si="27"/>
        <v>316.57643899999948</v>
      </c>
      <c r="BI31" s="38">
        <f t="shared" si="27"/>
        <v>287.06905400000005</v>
      </c>
      <c r="BJ31" s="38">
        <f t="shared" si="27"/>
        <v>298.43537199999992</v>
      </c>
      <c r="BK31" s="38">
        <f t="shared" si="27"/>
        <v>264.43498503999945</v>
      </c>
      <c r="BL31" s="38">
        <f t="shared" si="27"/>
        <v>197.59897257999864</v>
      </c>
      <c r="BM31" s="38">
        <f t="shared" si="27"/>
        <v>250.00430197998958</v>
      </c>
      <c r="BN31" s="38">
        <f t="shared" si="27"/>
        <v>249.73439989998951</v>
      </c>
      <c r="BO31" s="38">
        <f t="shared" si="27"/>
        <v>246.57163675999072</v>
      </c>
      <c r="BP31" s="38">
        <f t="shared" si="27"/>
        <v>319.0007326899995</v>
      </c>
      <c r="BQ31" s="38">
        <f t="shared" si="27"/>
        <v>299.12433033999969</v>
      </c>
      <c r="BR31" s="38">
        <f t="shared" si="27"/>
        <v>302.42624687001171</v>
      </c>
      <c r="BS31" s="38">
        <f t="shared" si="27"/>
        <v>239.28547151001021</v>
      </c>
      <c r="BT31" s="38">
        <f t="shared" ref="BT31:DO31" si="28">BT32-SUM(BT19:BT30)</f>
        <v>271.61429297001177</v>
      </c>
      <c r="BU31" s="38">
        <f t="shared" si="28"/>
        <v>306.47635013997933</v>
      </c>
      <c r="BV31" s="38">
        <f t="shared" si="28"/>
        <v>396.64573879000909</v>
      </c>
      <c r="BW31" s="38">
        <f t="shared" si="28"/>
        <v>333.49290978000136</v>
      </c>
      <c r="BX31" s="38">
        <f t="shared" si="28"/>
        <v>477.48817961001168</v>
      </c>
      <c r="BY31" s="38">
        <f t="shared" si="28"/>
        <v>279.36642357999881</v>
      </c>
      <c r="BZ31" s="38">
        <f t="shared" si="28"/>
        <v>383.77498163001292</v>
      </c>
      <c r="CA31" s="38">
        <f t="shared" si="28"/>
        <v>508.35273597000014</v>
      </c>
      <c r="CB31" s="38">
        <f t="shared" si="28"/>
        <v>482.66680312000244</v>
      </c>
      <c r="CC31" s="38">
        <f t="shared" si="28"/>
        <v>473.58411135000097</v>
      </c>
      <c r="CD31" s="38">
        <f t="shared" si="28"/>
        <v>591.60384606000116</v>
      </c>
      <c r="CE31" s="38">
        <f t="shared" si="28"/>
        <v>819.15261225999711</v>
      </c>
      <c r="CF31" s="38">
        <f t="shared" si="28"/>
        <v>403.51047666999875</v>
      </c>
      <c r="CG31" s="38">
        <f t="shared" si="28"/>
        <v>293.45788574001017</v>
      </c>
      <c r="CH31" s="38">
        <f t="shared" si="28"/>
        <v>400.3946828799908</v>
      </c>
      <c r="CI31" s="38">
        <f t="shared" si="28"/>
        <v>464.8375471599993</v>
      </c>
      <c r="CJ31" s="38">
        <f t="shared" si="28"/>
        <v>638.36646491998908</v>
      </c>
      <c r="CK31" s="38">
        <f t="shared" si="28"/>
        <v>486.63591017999897</v>
      </c>
      <c r="CL31" s="38">
        <f t="shared" si="28"/>
        <v>510.9675532099991</v>
      </c>
      <c r="CM31" s="38">
        <f t="shared" si="28"/>
        <v>420.60556302000077</v>
      </c>
      <c r="CN31" s="38">
        <f t="shared" si="28"/>
        <v>579.99367847999929</v>
      </c>
      <c r="CO31" s="38">
        <f t="shared" si="28"/>
        <v>502.26295831000243</v>
      </c>
      <c r="CP31" s="38">
        <f t="shared" si="28"/>
        <v>583.88080284999887</v>
      </c>
      <c r="CQ31" s="38">
        <f t="shared" si="28"/>
        <v>801.33143419000226</v>
      </c>
      <c r="CR31" s="38">
        <f t="shared" si="28"/>
        <v>539.45542597999884</v>
      </c>
      <c r="CS31" s="38">
        <f t="shared" si="28"/>
        <v>687.87954564000029</v>
      </c>
      <c r="CT31" s="38">
        <f t="shared" si="28"/>
        <v>687.55869834000259</v>
      </c>
      <c r="CU31" s="38">
        <f t="shared" si="28"/>
        <v>787.76966607000031</v>
      </c>
      <c r="CV31" s="38">
        <f t="shared" si="28"/>
        <v>664.11530276999656</v>
      </c>
      <c r="CW31" s="38">
        <f t="shared" si="28"/>
        <v>729.85132858000179</v>
      </c>
      <c r="CX31" s="38">
        <f t="shared" si="28"/>
        <v>690.23854441999902</v>
      </c>
      <c r="CY31" s="38">
        <f t="shared" si="28"/>
        <v>337.19025314999999</v>
      </c>
      <c r="CZ31" s="38">
        <f t="shared" si="28"/>
        <v>647.94034040000224</v>
      </c>
      <c r="DA31" s="38">
        <f t="shared" si="28"/>
        <v>718.15954050999972</v>
      </c>
      <c r="DB31" s="38">
        <f t="shared" si="28"/>
        <v>572.22760139000093</v>
      </c>
      <c r="DC31" s="38">
        <f t="shared" si="28"/>
        <v>432.94455781000033</v>
      </c>
      <c r="DD31" s="38">
        <f t="shared" si="28"/>
        <v>942.85533575000227</v>
      </c>
      <c r="DE31" s="38">
        <f t="shared" si="28"/>
        <v>790.08971332999863</v>
      </c>
      <c r="DF31" s="38">
        <f t="shared" si="28"/>
        <v>680.75889094000195</v>
      </c>
      <c r="DG31" s="38">
        <f t="shared" si="28"/>
        <v>579.81768300999101</v>
      </c>
      <c r="DH31" s="38">
        <f t="shared" si="28"/>
        <v>781.54238050999993</v>
      </c>
      <c r="DI31" s="38">
        <f t="shared" si="28"/>
        <v>878.86527659001149</v>
      </c>
      <c r="DJ31" s="38">
        <f t="shared" si="28"/>
        <v>1071.411054289998</v>
      </c>
      <c r="DK31" s="38">
        <f t="shared" si="28"/>
        <v>1047.3208526799917</v>
      </c>
      <c r="DL31" s="38">
        <f t="shared" si="28"/>
        <v>1076.6106498399986</v>
      </c>
      <c r="DM31" s="38">
        <f t="shared" si="28"/>
        <v>651.79962667998916</v>
      </c>
      <c r="DN31" s="38">
        <f t="shared" si="28"/>
        <v>614.02415800999006</v>
      </c>
      <c r="DO31" s="38">
        <f t="shared" si="28"/>
        <v>728.1658035399978</v>
      </c>
      <c r="DP31" s="38">
        <f t="shared" ref="DP31:EE31" si="29">DP32-SUM(DP19:DP30)</f>
        <v>800.66925252001056</v>
      </c>
      <c r="DQ31" s="38">
        <f t="shared" si="29"/>
        <v>779.59931684999901</v>
      </c>
      <c r="DR31" s="38">
        <f t="shared" si="29"/>
        <v>889.23346458000196</v>
      </c>
      <c r="DS31" s="38">
        <f t="shared" si="29"/>
        <v>644.72096006999891</v>
      </c>
      <c r="DT31" s="38">
        <f t="shared" si="29"/>
        <v>647.73622483999679</v>
      </c>
      <c r="DU31" s="38">
        <f t="shared" si="29"/>
        <v>443.3006120300015</v>
      </c>
      <c r="DV31" s="38">
        <f t="shared" si="29"/>
        <v>664.34680680000019</v>
      </c>
      <c r="DW31" s="38">
        <f t="shared" si="29"/>
        <v>558.20643885999925</v>
      </c>
      <c r="DX31" s="38">
        <f t="shared" si="29"/>
        <v>641.05105745001129</v>
      </c>
      <c r="DY31" s="38">
        <f t="shared" si="29"/>
        <v>586.43121494999104</v>
      </c>
      <c r="DZ31" s="38">
        <f t="shared" si="29"/>
        <v>613.87108400000761</v>
      </c>
      <c r="EA31" s="38">
        <f t="shared" si="29"/>
        <v>553.27685848000056</v>
      </c>
      <c r="EB31" s="38">
        <f t="shared" si="29"/>
        <v>489.37795377000111</v>
      </c>
      <c r="EC31" s="38">
        <f t="shared" si="29"/>
        <v>682.27417999999852</v>
      </c>
      <c r="ED31" s="38">
        <f t="shared" si="29"/>
        <v>797.84969284999897</v>
      </c>
      <c r="EE31" s="38">
        <f t="shared" si="29"/>
        <v>1195.9111338799994</v>
      </c>
      <c r="EF31" s="38"/>
      <c r="EG31" s="38">
        <f t="shared" ref="EG31:EQ31" si="30">EG32-SUM(EG19:EG30)</f>
        <v>1044.0161882900029</v>
      </c>
      <c r="EH31" s="38">
        <f t="shared" si="30"/>
        <v>982.09743590999642</v>
      </c>
      <c r="EI31" s="38">
        <f t="shared" si="30"/>
        <v>983.23191514000064</v>
      </c>
      <c r="EJ31" s="38">
        <f t="shared" si="30"/>
        <v>852.20561081000051</v>
      </c>
      <c r="EK31" s="38">
        <f t="shared" si="30"/>
        <v>971.05945884000175</v>
      </c>
      <c r="EL31" s="38">
        <f t="shared" si="30"/>
        <v>992.12192851999862</v>
      </c>
      <c r="EM31" s="38">
        <f t="shared" si="30"/>
        <v>781.97679289000007</v>
      </c>
      <c r="EN31" s="38">
        <f t="shared" si="30"/>
        <v>1034.8360554200008</v>
      </c>
      <c r="EO31" s="38">
        <f t="shared" si="30"/>
        <v>886.47278764999646</v>
      </c>
      <c r="EP31" s="38">
        <f t="shared" si="30"/>
        <v>1032.0349537700022</v>
      </c>
      <c r="EQ31" s="38">
        <f t="shared" si="30"/>
        <v>846.7167562900031</v>
      </c>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71"/>
      <c r="FR31" s="71"/>
      <c r="FS31" s="71"/>
      <c r="FT31" s="71"/>
      <c r="FU31" s="71"/>
      <c r="FV31" s="71"/>
      <c r="FW31" s="71"/>
      <c r="FX31" s="71"/>
      <c r="FY31" s="71"/>
      <c r="FZ31" s="71"/>
      <c r="GA31" s="71"/>
      <c r="GB31" s="71"/>
      <c r="GC31" s="71"/>
      <c r="GD31" s="71"/>
      <c r="GE31" s="71"/>
      <c r="GF31" s="71"/>
      <c r="GG31" s="71"/>
      <c r="GH31" s="71"/>
      <c r="GI31" s="71"/>
      <c r="GJ31" s="71"/>
      <c r="GK31" s="71"/>
      <c r="GL31" s="71"/>
      <c r="GM31" s="71"/>
      <c r="GN31" s="71"/>
      <c r="GO31" s="71"/>
      <c r="GP31" s="71"/>
      <c r="GQ31" s="71"/>
      <c r="GR31" s="71"/>
      <c r="GS31" s="71"/>
      <c r="GT31" s="71"/>
      <c r="GU31" s="71"/>
      <c r="GV31" s="71"/>
      <c r="GW31" s="71"/>
      <c r="GX31" s="71"/>
      <c r="GY31" s="71"/>
      <c r="GZ31" s="71"/>
      <c r="HA31" s="71"/>
      <c r="HB31" s="71"/>
      <c r="HC31" s="71"/>
      <c r="HD31" s="71"/>
      <c r="HE31" s="71"/>
      <c r="HF31" s="71"/>
      <c r="HG31" s="71"/>
      <c r="HH31" s="71"/>
      <c r="HI31" s="71"/>
      <c r="HJ31" s="71"/>
      <c r="HK31" s="71"/>
      <c r="HL31" s="71"/>
      <c r="HM31" s="71"/>
      <c r="HN31" s="71"/>
      <c r="HO31" s="71"/>
      <c r="HP31" s="71"/>
      <c r="HQ31" s="71"/>
      <c r="HR31" s="71"/>
      <c r="HS31" s="71"/>
      <c r="HT31" s="71"/>
      <c r="HU31" s="71"/>
      <c r="HV31" s="71"/>
      <c r="HW31" s="71"/>
      <c r="HX31" s="71"/>
      <c r="HY31" s="71"/>
      <c r="HZ31" s="71"/>
      <c r="IA31" s="71"/>
      <c r="IB31" s="71"/>
      <c r="IC31" s="71"/>
      <c r="ID31" s="71"/>
      <c r="IE31" s="71"/>
      <c r="IF31" s="71"/>
      <c r="IG31" s="71"/>
      <c r="IH31" s="71"/>
      <c r="II31" s="71"/>
      <c r="IJ31" s="71"/>
      <c r="IK31" s="71"/>
      <c r="IL31" s="71"/>
      <c r="IM31" s="71"/>
      <c r="IN31" s="71"/>
      <c r="IO31" s="71"/>
      <c r="IP31" s="71"/>
      <c r="IQ31" s="71"/>
      <c r="IR31" s="71"/>
      <c r="IS31" s="71"/>
      <c r="IT31" s="71"/>
      <c r="IU31" s="71"/>
      <c r="IV31" s="71"/>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row>
    <row r="32" spans="3:455" ht="34.15" customHeight="1">
      <c r="F32" s="28" t="s">
        <v>407</v>
      </c>
      <c r="G32" s="29" t="s">
        <v>200</v>
      </c>
      <c r="H32" s="38">
        <v>1273.4408410000001</v>
      </c>
      <c r="I32" s="38">
        <v>1242.1737000000001</v>
      </c>
      <c r="J32" s="38">
        <v>1125.2020560000001</v>
      </c>
      <c r="K32" s="38">
        <v>1710.34232</v>
      </c>
      <c r="L32" s="38">
        <v>1576.046951</v>
      </c>
      <c r="M32" s="38">
        <v>1344.3145420000001</v>
      </c>
      <c r="N32" s="38">
        <v>1333.678001</v>
      </c>
      <c r="O32" s="38">
        <v>1424.7985610000001</v>
      </c>
      <c r="P32" s="38">
        <v>1421.0839530000001</v>
      </c>
      <c r="Q32" s="38">
        <v>1313.964279</v>
      </c>
      <c r="R32" s="38">
        <v>1846.9376130000001</v>
      </c>
      <c r="S32" s="38">
        <v>1703.5778769999999</v>
      </c>
      <c r="T32" s="38">
        <v>1769.7239520000001</v>
      </c>
      <c r="U32" s="38">
        <v>1675.0629570000001</v>
      </c>
      <c r="V32" s="38">
        <v>1780.635546</v>
      </c>
      <c r="W32" s="38">
        <v>1667.1079649999999</v>
      </c>
      <c r="X32" s="38">
        <v>1477.7132670000001</v>
      </c>
      <c r="Y32" s="38">
        <v>1509.7203609999999</v>
      </c>
      <c r="Z32" s="38">
        <v>1766.4952860000001</v>
      </c>
      <c r="AA32" s="38">
        <v>1495.2667240000001</v>
      </c>
      <c r="AB32" s="38">
        <v>1747.041939</v>
      </c>
      <c r="AC32" s="38">
        <v>1829.415493</v>
      </c>
      <c r="AD32" s="38">
        <v>1864.083255</v>
      </c>
      <c r="AE32" s="38">
        <v>1786.6123250000001</v>
      </c>
      <c r="AF32" s="38">
        <v>1983.3231989999999</v>
      </c>
      <c r="AG32" s="38">
        <v>1890.5398789999999</v>
      </c>
      <c r="AH32" s="38">
        <v>1730.104947</v>
      </c>
      <c r="AI32" s="38">
        <v>2249.4218740000001</v>
      </c>
      <c r="AJ32" s="38">
        <v>2139.4802479999998</v>
      </c>
      <c r="AK32" s="38">
        <v>1977.150277</v>
      </c>
      <c r="AL32" s="38">
        <v>2050.5080010000001</v>
      </c>
      <c r="AM32" s="38">
        <v>2203.2397980000001</v>
      </c>
      <c r="AN32" s="38">
        <v>2543.38852</v>
      </c>
      <c r="AO32" s="38">
        <v>2423.7815430000001</v>
      </c>
      <c r="AP32" s="38">
        <v>2678.352069</v>
      </c>
      <c r="AQ32" s="38">
        <v>2676.7011889999999</v>
      </c>
      <c r="AR32" s="38">
        <v>2057.1974650000002</v>
      </c>
      <c r="AS32" s="38">
        <v>2223.3472689999999</v>
      </c>
      <c r="AT32" s="38">
        <v>2575.2412180000001</v>
      </c>
      <c r="AU32" s="38">
        <v>3605.4039269999998</v>
      </c>
      <c r="AV32" s="38">
        <v>2906.6354409999999</v>
      </c>
      <c r="AW32" s="38">
        <v>3638.6932379999998</v>
      </c>
      <c r="AX32" s="38">
        <v>3427.339375</v>
      </c>
      <c r="AY32" s="38">
        <v>3924.6426660000002</v>
      </c>
      <c r="AZ32" s="38">
        <v>3585.5553610000002</v>
      </c>
      <c r="BA32" s="38">
        <v>4097.7107740000001</v>
      </c>
      <c r="BB32" s="38">
        <v>3703.4510059999998</v>
      </c>
      <c r="BC32" s="38">
        <v>3728.370973</v>
      </c>
      <c r="BD32" s="38">
        <v>3427.4359979999999</v>
      </c>
      <c r="BE32" s="38">
        <v>3560.1561000000002</v>
      </c>
      <c r="BF32" s="38">
        <v>3517.017304</v>
      </c>
      <c r="BG32" s="38">
        <v>4524.0352210000001</v>
      </c>
      <c r="BH32" s="38">
        <v>5000.3780690000003</v>
      </c>
      <c r="BI32" s="38">
        <v>3977.9916360000002</v>
      </c>
      <c r="BJ32" s="38">
        <v>3796.3276040000001</v>
      </c>
      <c r="BK32" s="38">
        <v>3764.9365496099999</v>
      </c>
      <c r="BL32" s="38">
        <v>4076.3164190900002</v>
      </c>
      <c r="BM32" s="38">
        <v>4559.9494452899899</v>
      </c>
      <c r="BN32" s="38">
        <v>4979.6002494299901</v>
      </c>
      <c r="BO32" s="38">
        <v>5551.6979383399903</v>
      </c>
      <c r="BP32" s="38">
        <v>5206.5575827399998</v>
      </c>
      <c r="BQ32" s="38">
        <v>6364.4843319700003</v>
      </c>
      <c r="BR32" s="38">
        <v>6543.7002017000104</v>
      </c>
      <c r="BS32" s="38">
        <v>6849.7277061500099</v>
      </c>
      <c r="BT32" s="38">
        <v>8242.3334153700107</v>
      </c>
      <c r="BU32" s="38">
        <v>9553.3018854799793</v>
      </c>
      <c r="BV32" s="38">
        <v>8171.3642323300101</v>
      </c>
      <c r="BW32" s="38">
        <v>7883.1960050799998</v>
      </c>
      <c r="BX32" s="38">
        <v>8113.5908589700102</v>
      </c>
      <c r="BY32" s="38">
        <v>8996.6867550700008</v>
      </c>
      <c r="BZ32" s="38">
        <v>9430.6140601800107</v>
      </c>
      <c r="CA32" s="38">
        <v>10131.65318014</v>
      </c>
      <c r="CB32" s="38">
        <v>11617.786203420001</v>
      </c>
      <c r="CC32" s="38">
        <v>12927.8472167</v>
      </c>
      <c r="CD32" s="38">
        <v>14867.10877463</v>
      </c>
      <c r="CE32" s="38">
        <v>14425.799387159999</v>
      </c>
      <c r="CF32" s="38">
        <v>11619.08733097</v>
      </c>
      <c r="CG32" s="38">
        <v>8678.0338960700101</v>
      </c>
      <c r="CH32" s="38">
        <v>9735.3844059999901</v>
      </c>
      <c r="CI32" s="38">
        <v>10363.577416349999</v>
      </c>
      <c r="CJ32" s="38">
        <v>9768.5845269499896</v>
      </c>
      <c r="CK32" s="38">
        <v>11268.064269840001</v>
      </c>
      <c r="CL32" s="38">
        <v>10297.96546302</v>
      </c>
      <c r="CM32" s="38">
        <v>11107.7151295</v>
      </c>
      <c r="CN32" s="38">
        <v>11407.524390279999</v>
      </c>
      <c r="CO32" s="38">
        <v>13152.90371375</v>
      </c>
      <c r="CP32" s="38">
        <v>13579.91650997</v>
      </c>
      <c r="CQ32" s="38">
        <v>14368.481679840001</v>
      </c>
      <c r="CR32" s="38">
        <v>13562.04657665</v>
      </c>
      <c r="CS32" s="38">
        <v>13353.11216232</v>
      </c>
      <c r="CT32" s="38">
        <v>13722.711280969999</v>
      </c>
      <c r="CU32" s="38">
        <v>13797.527963570001</v>
      </c>
      <c r="CV32" s="38">
        <v>12583.274054</v>
      </c>
      <c r="CW32" s="38">
        <v>13101.28695578</v>
      </c>
      <c r="CX32" s="38">
        <v>14122.85908708</v>
      </c>
      <c r="CY32" s="38">
        <v>13907.92851014</v>
      </c>
      <c r="CZ32" s="38">
        <v>13851.4518665</v>
      </c>
      <c r="DA32" s="38">
        <v>13759.46951898</v>
      </c>
      <c r="DB32" s="38">
        <v>13000.9786358</v>
      </c>
      <c r="DC32" s="38">
        <v>11443.5873302</v>
      </c>
      <c r="DD32" s="38">
        <v>10530.613495420001</v>
      </c>
      <c r="DE32" s="38">
        <v>11454.986821459999</v>
      </c>
      <c r="DF32" s="38">
        <v>10478.58266876</v>
      </c>
      <c r="DG32" s="38">
        <v>9353.4629359999999</v>
      </c>
      <c r="DH32" s="38">
        <v>8067.5675833699997</v>
      </c>
      <c r="DI32" s="38">
        <v>9459.8270792600106</v>
      </c>
      <c r="DJ32" s="38">
        <v>9573.4407998400002</v>
      </c>
      <c r="DK32" s="38">
        <v>9679.4857091399899</v>
      </c>
      <c r="DL32" s="38">
        <v>10658.563440309999</v>
      </c>
      <c r="DM32" s="38">
        <v>9909.2295571100003</v>
      </c>
      <c r="DN32" s="38">
        <v>10011.250771839999</v>
      </c>
      <c r="DO32" s="38">
        <v>11328.163827619999</v>
      </c>
      <c r="DP32" s="38">
        <v>12428.43534824</v>
      </c>
      <c r="DQ32" s="38">
        <v>14143.88936555</v>
      </c>
      <c r="DR32" s="38">
        <v>13656.24787438</v>
      </c>
      <c r="DS32" s="38">
        <v>13650.8814948</v>
      </c>
      <c r="DT32" s="53">
        <v>12241.917590569999</v>
      </c>
      <c r="DU32" s="53">
        <v>12413.6997603</v>
      </c>
      <c r="DV32" s="53">
        <v>13771.294212360001</v>
      </c>
      <c r="DW32" s="53">
        <v>13137.78821242</v>
      </c>
      <c r="DX32" s="53">
        <v>11712.936380220001</v>
      </c>
      <c r="DY32" s="53">
        <v>8838.0016244199905</v>
      </c>
      <c r="DZ32" s="53">
        <v>9667.6919312200098</v>
      </c>
      <c r="EA32" s="53">
        <v>8711.2484463100009</v>
      </c>
      <c r="EB32" s="53">
        <v>10398.68631402</v>
      </c>
      <c r="EC32" s="53">
        <v>11795.575710069999</v>
      </c>
      <c r="ED32" s="53">
        <v>12022.79966789</v>
      </c>
      <c r="EE32" s="53">
        <v>15100.76659868</v>
      </c>
      <c r="EF32" s="53">
        <v>16847.18776302</v>
      </c>
      <c r="EG32" s="53">
        <v>22546.158553590001</v>
      </c>
      <c r="EH32" s="53">
        <v>22324.360934699998</v>
      </c>
      <c r="EI32" s="53">
        <v>21215.855821040001</v>
      </c>
      <c r="EJ32" s="53">
        <v>18525.363731879999</v>
      </c>
      <c r="EK32" s="53">
        <v>18438.72811059</v>
      </c>
      <c r="EL32" s="53">
        <v>20909.123246359999</v>
      </c>
      <c r="EM32" s="53">
        <v>20774.117770749999</v>
      </c>
      <c r="EN32" s="53">
        <v>19466.446990109998</v>
      </c>
      <c r="EO32" s="53">
        <v>19717.292698559999</v>
      </c>
      <c r="EP32" s="53">
        <v>18684.490168200002</v>
      </c>
      <c r="EQ32" s="53">
        <v>18876.859629279999</v>
      </c>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row>
    <row r="33" spans="6:455" ht="10.15" customHeight="1">
      <c r="F33" s="39"/>
      <c r="G33" s="40"/>
      <c r="H33" s="39"/>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row>
    <row r="34" spans="6:455" ht="10.15" customHeight="1">
      <c r="DW34" s="26"/>
    </row>
    <row r="35" spans="6:455" ht="18" customHeight="1">
      <c r="DS35" s="26"/>
    </row>
    <row r="36" spans="6:455" ht="18" customHeight="1">
      <c r="F36" s="42" t="s">
        <v>539</v>
      </c>
      <c r="DS36" s="26"/>
    </row>
    <row r="37" spans="6:455" ht="18" customHeight="1">
      <c r="F37" s="42" t="s">
        <v>540</v>
      </c>
      <c r="DS37" s="26"/>
    </row>
    <row r="38" spans="6:455" ht="18" customHeight="1">
      <c r="F38" s="42" t="s">
        <v>541</v>
      </c>
      <c r="DS38" s="26"/>
    </row>
    <row r="39" spans="6:455" ht="18" customHeight="1">
      <c r="F39" s="25" t="s">
        <v>489</v>
      </c>
      <c r="DS39" s="26"/>
    </row>
    <row r="40" spans="6:455" ht="18" customHeight="1">
      <c r="F40" s="25" t="s">
        <v>512</v>
      </c>
      <c r="DS40" s="26"/>
    </row>
    <row r="41" spans="6:455" ht="18" customHeight="1">
      <c r="DW41" s="26"/>
    </row>
  </sheetData>
  <hyperlinks>
    <hyperlink ref="H1" location="Contents!A1" display="Back to Table of Contents" xr:uid="{B1DC0ED5-4BBF-4B31-98CE-871DA83D860E}"/>
  </hyperlinks>
  <pageMargins left="0" right="0" top="0" bottom="0" header="0" footer="0"/>
  <pageSetup paperSize="9" scale="1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4A166-CF14-4437-BFB6-4956FF306F4C}">
  <sheetPr>
    <pageSetUpPr fitToPage="1"/>
  </sheetPr>
  <dimension ref="A1:MH49"/>
  <sheetViews>
    <sheetView zoomScaleNormal="100" workbookViewId="0">
      <pane xSplit="7" ySplit="7" topLeftCell="EP21" activePane="bottomRight" state="frozen"/>
      <selection pane="topRight" activeCell="F17" sqref="F17"/>
      <selection pane="bottomLeft" activeCell="F17" sqref="F17"/>
      <selection pane="bottomRight" activeCell="EQ25" sqref="EQ25"/>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42578125" style="25" customWidth="1"/>
    <col min="7" max="7" width="12" style="25" customWidth="1"/>
    <col min="8" max="8" width="14.42578125" style="25" customWidth="1"/>
    <col min="9" max="17" width="14.42578125" style="26" customWidth="1"/>
    <col min="18" max="126" width="14.42578125" style="24" customWidth="1"/>
    <col min="127" max="127" width="14.5703125" style="24" customWidth="1"/>
    <col min="128" max="160" width="14.42578125" style="24" customWidth="1"/>
    <col min="161" max="16384" width="10.28515625" style="24"/>
  </cols>
  <sheetData>
    <row r="1" spans="1:346"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row>
    <row r="2" spans="1:346" ht="18" customHeight="1">
      <c r="A2" s="45"/>
      <c r="G2" s="26"/>
      <c r="H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row>
    <row r="3" spans="1:346" ht="18" customHeight="1">
      <c r="F3" s="28"/>
      <c r="G3" s="26"/>
      <c r="H3" s="108">
        <v>1990</v>
      </c>
      <c r="I3" s="108">
        <f t="shared" ref="I3:BT3" si="0">IF(H4=12,H3+1,H3)</f>
        <v>1990</v>
      </c>
      <c r="J3" s="108">
        <f t="shared" si="0"/>
        <v>1990</v>
      </c>
      <c r="K3" s="108">
        <f t="shared" si="0"/>
        <v>1990</v>
      </c>
      <c r="L3" s="108">
        <f t="shared" si="0"/>
        <v>1991</v>
      </c>
      <c r="M3" s="108">
        <f t="shared" si="0"/>
        <v>1991</v>
      </c>
      <c r="N3" s="108">
        <f t="shared" si="0"/>
        <v>1991</v>
      </c>
      <c r="O3" s="108">
        <f t="shared" si="0"/>
        <v>1991</v>
      </c>
      <c r="P3" s="108">
        <f t="shared" si="0"/>
        <v>1992</v>
      </c>
      <c r="Q3" s="108">
        <f t="shared" si="0"/>
        <v>1992</v>
      </c>
      <c r="R3" s="108">
        <f t="shared" si="0"/>
        <v>1992</v>
      </c>
      <c r="S3" s="108">
        <f t="shared" si="0"/>
        <v>1992</v>
      </c>
      <c r="T3" s="108">
        <f t="shared" si="0"/>
        <v>1993</v>
      </c>
      <c r="U3" s="108">
        <f t="shared" si="0"/>
        <v>1993</v>
      </c>
      <c r="V3" s="108">
        <f t="shared" si="0"/>
        <v>1993</v>
      </c>
      <c r="W3" s="108">
        <f t="shared" si="0"/>
        <v>1993</v>
      </c>
      <c r="X3" s="108">
        <f t="shared" si="0"/>
        <v>1994</v>
      </c>
      <c r="Y3" s="108">
        <f t="shared" si="0"/>
        <v>1994</v>
      </c>
      <c r="Z3" s="108">
        <f t="shared" si="0"/>
        <v>1994</v>
      </c>
      <c r="AA3" s="108">
        <f t="shared" si="0"/>
        <v>1994</v>
      </c>
      <c r="AB3" s="108">
        <f t="shared" si="0"/>
        <v>1995</v>
      </c>
      <c r="AC3" s="108">
        <f t="shared" si="0"/>
        <v>1995</v>
      </c>
      <c r="AD3" s="108">
        <f t="shared" si="0"/>
        <v>1995</v>
      </c>
      <c r="AE3" s="108">
        <f t="shared" si="0"/>
        <v>1995</v>
      </c>
      <c r="AF3" s="108">
        <f t="shared" si="0"/>
        <v>1996</v>
      </c>
      <c r="AG3" s="108">
        <f t="shared" si="0"/>
        <v>1996</v>
      </c>
      <c r="AH3" s="108">
        <f t="shared" si="0"/>
        <v>1996</v>
      </c>
      <c r="AI3" s="108">
        <f t="shared" si="0"/>
        <v>1996</v>
      </c>
      <c r="AJ3" s="108">
        <f t="shared" si="0"/>
        <v>1997</v>
      </c>
      <c r="AK3" s="108">
        <f t="shared" si="0"/>
        <v>1997</v>
      </c>
      <c r="AL3" s="108">
        <f t="shared" si="0"/>
        <v>1997</v>
      </c>
      <c r="AM3" s="108">
        <f t="shared" si="0"/>
        <v>1997</v>
      </c>
      <c r="AN3" s="108">
        <f t="shared" si="0"/>
        <v>1998</v>
      </c>
      <c r="AO3" s="108">
        <f t="shared" si="0"/>
        <v>1998</v>
      </c>
      <c r="AP3" s="108">
        <f t="shared" si="0"/>
        <v>1998</v>
      </c>
      <c r="AQ3" s="108">
        <f t="shared" si="0"/>
        <v>1998</v>
      </c>
      <c r="AR3" s="108">
        <f t="shared" si="0"/>
        <v>1999</v>
      </c>
      <c r="AS3" s="108">
        <f t="shared" si="0"/>
        <v>1999</v>
      </c>
      <c r="AT3" s="108">
        <f t="shared" si="0"/>
        <v>1999</v>
      </c>
      <c r="AU3" s="108">
        <f t="shared" si="0"/>
        <v>1999</v>
      </c>
      <c r="AV3" s="108">
        <f t="shared" si="0"/>
        <v>2000</v>
      </c>
      <c r="AW3" s="108">
        <f t="shared" si="0"/>
        <v>2000</v>
      </c>
      <c r="AX3" s="108">
        <f t="shared" si="0"/>
        <v>2000</v>
      </c>
      <c r="AY3" s="108">
        <f t="shared" si="0"/>
        <v>2000</v>
      </c>
      <c r="AZ3" s="108">
        <f t="shared" si="0"/>
        <v>2001</v>
      </c>
      <c r="BA3" s="108">
        <f t="shared" si="0"/>
        <v>2001</v>
      </c>
      <c r="BB3" s="108">
        <f t="shared" si="0"/>
        <v>2001</v>
      </c>
      <c r="BC3" s="108">
        <f t="shared" si="0"/>
        <v>2001</v>
      </c>
      <c r="BD3" s="108">
        <f t="shared" si="0"/>
        <v>2002</v>
      </c>
      <c r="BE3" s="108">
        <f t="shared" si="0"/>
        <v>2002</v>
      </c>
      <c r="BF3" s="108">
        <f t="shared" si="0"/>
        <v>2002</v>
      </c>
      <c r="BG3" s="108">
        <f t="shared" si="0"/>
        <v>2002</v>
      </c>
      <c r="BH3" s="108">
        <f t="shared" si="0"/>
        <v>2003</v>
      </c>
      <c r="BI3" s="108">
        <f t="shared" si="0"/>
        <v>2003</v>
      </c>
      <c r="BJ3" s="108">
        <f t="shared" si="0"/>
        <v>2003</v>
      </c>
      <c r="BK3" s="108">
        <f t="shared" si="0"/>
        <v>2003</v>
      </c>
      <c r="BL3" s="108">
        <f t="shared" si="0"/>
        <v>2004</v>
      </c>
      <c r="BM3" s="108">
        <f t="shared" si="0"/>
        <v>2004</v>
      </c>
      <c r="BN3" s="108">
        <f t="shared" si="0"/>
        <v>2004</v>
      </c>
      <c r="BO3" s="108">
        <f t="shared" si="0"/>
        <v>2004</v>
      </c>
      <c r="BP3" s="108">
        <f t="shared" si="0"/>
        <v>2005</v>
      </c>
      <c r="BQ3" s="108">
        <f t="shared" si="0"/>
        <v>2005</v>
      </c>
      <c r="BR3" s="108">
        <f t="shared" si="0"/>
        <v>2005</v>
      </c>
      <c r="BS3" s="108">
        <f t="shared" si="0"/>
        <v>2005</v>
      </c>
      <c r="BT3" s="108">
        <f t="shared" si="0"/>
        <v>2006</v>
      </c>
      <c r="BU3" s="108">
        <f t="shared" ref="BU3:EF3" si="1">IF(BT4=12,BT3+1,BT3)</f>
        <v>2006</v>
      </c>
      <c r="BV3" s="108">
        <f t="shared" si="1"/>
        <v>2006</v>
      </c>
      <c r="BW3" s="108">
        <f t="shared" si="1"/>
        <v>2006</v>
      </c>
      <c r="BX3" s="108">
        <f t="shared" si="1"/>
        <v>2007</v>
      </c>
      <c r="BY3" s="108">
        <f t="shared" si="1"/>
        <v>2007</v>
      </c>
      <c r="BZ3" s="108">
        <f t="shared" si="1"/>
        <v>2007</v>
      </c>
      <c r="CA3" s="108">
        <f t="shared" si="1"/>
        <v>2007</v>
      </c>
      <c r="CB3" s="108">
        <f t="shared" si="1"/>
        <v>2008</v>
      </c>
      <c r="CC3" s="108">
        <f t="shared" si="1"/>
        <v>2008</v>
      </c>
      <c r="CD3" s="108">
        <f t="shared" si="1"/>
        <v>2008</v>
      </c>
      <c r="CE3" s="108">
        <f t="shared" si="1"/>
        <v>2008</v>
      </c>
      <c r="CF3" s="108">
        <f t="shared" si="1"/>
        <v>2009</v>
      </c>
      <c r="CG3" s="108">
        <f t="shared" si="1"/>
        <v>2009</v>
      </c>
      <c r="CH3" s="108">
        <f t="shared" si="1"/>
        <v>2009</v>
      </c>
      <c r="CI3" s="108">
        <f t="shared" si="1"/>
        <v>2009</v>
      </c>
      <c r="CJ3" s="108">
        <f t="shared" si="1"/>
        <v>2010</v>
      </c>
      <c r="CK3" s="108">
        <f t="shared" si="1"/>
        <v>2010</v>
      </c>
      <c r="CL3" s="108">
        <f t="shared" si="1"/>
        <v>2010</v>
      </c>
      <c r="CM3" s="108">
        <f t="shared" si="1"/>
        <v>2010</v>
      </c>
      <c r="CN3" s="108">
        <f t="shared" si="1"/>
        <v>2011</v>
      </c>
      <c r="CO3" s="108">
        <f t="shared" si="1"/>
        <v>2011</v>
      </c>
      <c r="CP3" s="108">
        <f t="shared" si="1"/>
        <v>2011</v>
      </c>
      <c r="CQ3" s="108">
        <f t="shared" si="1"/>
        <v>2011</v>
      </c>
      <c r="CR3" s="108">
        <f t="shared" si="1"/>
        <v>2012</v>
      </c>
      <c r="CS3" s="108">
        <f t="shared" si="1"/>
        <v>2012</v>
      </c>
      <c r="CT3" s="108">
        <f t="shared" si="1"/>
        <v>2012</v>
      </c>
      <c r="CU3" s="108">
        <f t="shared" si="1"/>
        <v>2012</v>
      </c>
      <c r="CV3" s="108">
        <f t="shared" si="1"/>
        <v>2013</v>
      </c>
      <c r="CW3" s="108">
        <f t="shared" si="1"/>
        <v>2013</v>
      </c>
      <c r="CX3" s="108">
        <f t="shared" si="1"/>
        <v>2013</v>
      </c>
      <c r="CY3" s="108">
        <f t="shared" si="1"/>
        <v>2013</v>
      </c>
      <c r="CZ3" s="108">
        <f t="shared" si="1"/>
        <v>2014</v>
      </c>
      <c r="DA3" s="108">
        <f t="shared" si="1"/>
        <v>2014</v>
      </c>
      <c r="DB3" s="108">
        <f t="shared" si="1"/>
        <v>2014</v>
      </c>
      <c r="DC3" s="108">
        <f t="shared" si="1"/>
        <v>2014</v>
      </c>
      <c r="DD3" s="108">
        <f t="shared" si="1"/>
        <v>2015</v>
      </c>
      <c r="DE3" s="108">
        <f t="shared" si="1"/>
        <v>2015</v>
      </c>
      <c r="DF3" s="108">
        <f t="shared" si="1"/>
        <v>2015</v>
      </c>
      <c r="DG3" s="108">
        <f t="shared" si="1"/>
        <v>2015</v>
      </c>
      <c r="DH3" s="108">
        <f t="shared" si="1"/>
        <v>2016</v>
      </c>
      <c r="DI3" s="108">
        <f t="shared" si="1"/>
        <v>2016</v>
      </c>
      <c r="DJ3" s="108">
        <f t="shared" si="1"/>
        <v>2016</v>
      </c>
      <c r="DK3" s="108">
        <f t="shared" si="1"/>
        <v>2016</v>
      </c>
      <c r="DL3" s="108">
        <f t="shared" si="1"/>
        <v>2017</v>
      </c>
      <c r="DM3" s="108">
        <f t="shared" si="1"/>
        <v>2017</v>
      </c>
      <c r="DN3" s="108">
        <f t="shared" si="1"/>
        <v>2017</v>
      </c>
      <c r="DO3" s="108">
        <f t="shared" si="1"/>
        <v>2017</v>
      </c>
      <c r="DP3" s="108">
        <f t="shared" si="1"/>
        <v>2018</v>
      </c>
      <c r="DQ3" s="108">
        <f t="shared" si="1"/>
        <v>2018</v>
      </c>
      <c r="DR3" s="108">
        <f t="shared" si="1"/>
        <v>2018</v>
      </c>
      <c r="DS3" s="108">
        <f t="shared" si="1"/>
        <v>2018</v>
      </c>
      <c r="DT3" s="108">
        <f t="shared" si="1"/>
        <v>2019</v>
      </c>
      <c r="DU3" s="108">
        <f t="shared" si="1"/>
        <v>2019</v>
      </c>
      <c r="DV3" s="108">
        <f t="shared" si="1"/>
        <v>2019</v>
      </c>
      <c r="DW3" s="108">
        <f t="shared" si="1"/>
        <v>2019</v>
      </c>
      <c r="DX3" s="108">
        <f t="shared" si="1"/>
        <v>2020</v>
      </c>
      <c r="DY3" s="108">
        <f t="shared" si="1"/>
        <v>2020</v>
      </c>
      <c r="DZ3" s="108">
        <f t="shared" si="1"/>
        <v>2020</v>
      </c>
      <c r="EA3" s="108">
        <f t="shared" si="1"/>
        <v>2020</v>
      </c>
      <c r="EB3" s="108">
        <f t="shared" si="1"/>
        <v>2021</v>
      </c>
      <c r="EC3" s="108">
        <f t="shared" si="1"/>
        <v>2021</v>
      </c>
      <c r="ED3" s="108">
        <f t="shared" si="1"/>
        <v>2021</v>
      </c>
      <c r="EE3" s="108">
        <f t="shared" si="1"/>
        <v>2021</v>
      </c>
      <c r="EF3" s="108">
        <f t="shared" si="1"/>
        <v>2022</v>
      </c>
      <c r="EG3" s="108">
        <f t="shared" ref="EG3:EH3" si="2">IF(EF4=12,EF3+1,EF3)</f>
        <v>2022</v>
      </c>
      <c r="EH3" s="108">
        <f t="shared" si="2"/>
        <v>2022</v>
      </c>
      <c r="EI3" s="108">
        <f t="shared" ref="EI3" si="3">IF(EH4=12,EH3+1,EH3)</f>
        <v>2022</v>
      </c>
      <c r="EJ3" s="108">
        <f t="shared" ref="EJ3" si="4">IF(EI4=12,EI3+1,EI3)</f>
        <v>2023</v>
      </c>
      <c r="EK3" s="108">
        <f t="shared" ref="EK3" si="5">IF(EJ4=12,EJ3+1,EJ3)</f>
        <v>2023</v>
      </c>
      <c r="EL3" s="108">
        <f t="shared" ref="EL3" si="6">IF(EK4=12,EK3+1,EK3)</f>
        <v>2023</v>
      </c>
      <c r="EM3" s="108">
        <f t="shared" ref="EM3" si="7">IF(EL4=12,EL3+1,EL3)</f>
        <v>2023</v>
      </c>
      <c r="EN3" s="108">
        <f t="shared" ref="EN3" si="8">IF(EM4=12,EM3+1,EM3)</f>
        <v>2024</v>
      </c>
      <c r="EO3" s="108">
        <f t="shared" ref="EO3" si="9">IF(EN4=12,EN3+1,EN3)</f>
        <v>2024</v>
      </c>
      <c r="EP3" s="108">
        <f t="shared" ref="EP3" si="10">IF(EO4=12,EO3+1,EO3)</f>
        <v>2024</v>
      </c>
      <c r="EQ3" s="108">
        <f t="shared" ref="EQ3" si="11">IF(EP4=12,EP3+1,EP3)</f>
        <v>2024</v>
      </c>
      <c r="ER3" s="26"/>
      <c r="ES3" s="26"/>
      <c r="ET3" s="26"/>
      <c r="EU3" s="26"/>
      <c r="EV3" s="26"/>
      <c r="EW3" s="26"/>
      <c r="EX3" s="26"/>
      <c r="EY3" s="26"/>
      <c r="EZ3" s="26"/>
      <c r="FA3" s="26"/>
      <c r="FB3" s="26"/>
      <c r="FC3" s="26"/>
      <c r="FD3" s="26"/>
    </row>
    <row r="4" spans="1:346" ht="18" customHeight="1">
      <c r="F4" s="28"/>
      <c r="G4" s="26"/>
      <c r="H4" s="108">
        <v>3</v>
      </c>
      <c r="I4" s="108">
        <f t="shared" ref="I4:BT4" si="12">IF(H4=12,3,H4+3)</f>
        <v>6</v>
      </c>
      <c r="J4" s="108">
        <f t="shared" si="12"/>
        <v>9</v>
      </c>
      <c r="K4" s="108">
        <f t="shared" si="12"/>
        <v>12</v>
      </c>
      <c r="L4" s="108">
        <f t="shared" si="12"/>
        <v>3</v>
      </c>
      <c r="M4" s="108">
        <f t="shared" si="12"/>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ref="BU4:EF4" si="13">IF(BT4=12,3,BT4+3)</f>
        <v>6</v>
      </c>
      <c r="BV4" s="108">
        <f t="shared" si="13"/>
        <v>9</v>
      </c>
      <c r="BW4" s="108">
        <f t="shared" si="13"/>
        <v>12</v>
      </c>
      <c r="BX4" s="108">
        <f t="shared" si="13"/>
        <v>3</v>
      </c>
      <c r="BY4" s="108">
        <f t="shared" si="13"/>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ref="EG4:EH4" si="14">IF(EF4=12,3,EF4+3)</f>
        <v>6</v>
      </c>
      <c r="EH4" s="108">
        <f t="shared" si="14"/>
        <v>9</v>
      </c>
      <c r="EI4" s="108">
        <f t="shared" ref="EI4" si="15">IF(EH4=12,3,EH4+3)</f>
        <v>12</v>
      </c>
      <c r="EJ4" s="108">
        <f t="shared" ref="EJ4" si="16">IF(EI4=12,3,EI4+3)</f>
        <v>3</v>
      </c>
      <c r="EK4" s="108">
        <f t="shared" ref="EK4" si="17">IF(EJ4=12,3,EJ4+3)</f>
        <v>6</v>
      </c>
      <c r="EL4" s="108">
        <f t="shared" ref="EL4" si="18">IF(EK4=12,3,EK4+3)</f>
        <v>9</v>
      </c>
      <c r="EM4" s="108">
        <f t="shared" ref="EM4" si="19">IF(EL4=12,3,EL4+3)</f>
        <v>12</v>
      </c>
      <c r="EN4" s="108">
        <f t="shared" ref="EN4" si="20">IF(EM4=12,3,EM4+3)</f>
        <v>3</v>
      </c>
      <c r="EO4" s="108">
        <f t="shared" ref="EO4" si="21">IF(EN4=12,3,EN4+3)</f>
        <v>6</v>
      </c>
      <c r="EP4" s="108">
        <f t="shared" ref="EP4" si="22">IF(EO4=12,3,EO4+3)</f>
        <v>9</v>
      </c>
      <c r="EQ4" s="108">
        <f t="shared" ref="EQ4" si="23">IF(EP4=12,3,EP4+3)</f>
        <v>12</v>
      </c>
      <c r="ER4" s="26"/>
      <c r="ES4" s="26"/>
      <c r="ET4" s="26"/>
      <c r="EU4" s="26"/>
      <c r="EV4" s="26"/>
      <c r="EW4" s="26"/>
      <c r="EX4" s="26"/>
      <c r="EY4" s="26"/>
      <c r="EZ4" s="26"/>
      <c r="FA4" s="26"/>
      <c r="FB4" s="26"/>
      <c r="FC4" s="26"/>
      <c r="FD4" s="26"/>
    </row>
    <row r="5" spans="1:346" ht="18" customHeight="1">
      <c r="F5" s="28"/>
      <c r="G5" s="26"/>
      <c r="H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row>
    <row r="6" spans="1:346" ht="82.5" customHeight="1">
      <c r="F6" s="30" t="s">
        <v>23</v>
      </c>
      <c r="G6" s="73"/>
      <c r="H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row>
    <row r="7" spans="1:346" ht="34.15" customHeight="1">
      <c r="F7" s="32"/>
      <c r="G7" s="32"/>
      <c r="H7" s="58">
        <f t="shared" ref="H7:BS7" si="24">DATE(H3,H4,1)</f>
        <v>32933</v>
      </c>
      <c r="I7" s="58">
        <f t="shared" si="24"/>
        <v>33025</v>
      </c>
      <c r="J7" s="58">
        <f t="shared" si="24"/>
        <v>33117</v>
      </c>
      <c r="K7" s="58">
        <f t="shared" si="24"/>
        <v>33208</v>
      </c>
      <c r="L7" s="58">
        <f t="shared" si="24"/>
        <v>33298</v>
      </c>
      <c r="M7" s="58">
        <f t="shared" si="24"/>
        <v>33390</v>
      </c>
      <c r="N7" s="58">
        <f t="shared" si="24"/>
        <v>33482</v>
      </c>
      <c r="O7" s="58">
        <f t="shared" si="24"/>
        <v>33573</v>
      </c>
      <c r="P7" s="58">
        <f t="shared" si="24"/>
        <v>33664</v>
      </c>
      <c r="Q7" s="58">
        <f t="shared" si="24"/>
        <v>33756</v>
      </c>
      <c r="R7" s="58">
        <f t="shared" si="24"/>
        <v>33848</v>
      </c>
      <c r="S7" s="58">
        <f t="shared" si="24"/>
        <v>33939</v>
      </c>
      <c r="T7" s="58">
        <f t="shared" si="24"/>
        <v>34029</v>
      </c>
      <c r="U7" s="58">
        <f t="shared" si="24"/>
        <v>34121</v>
      </c>
      <c r="V7" s="58">
        <f t="shared" si="24"/>
        <v>34213</v>
      </c>
      <c r="W7" s="58">
        <f t="shared" si="24"/>
        <v>34304</v>
      </c>
      <c r="X7" s="58">
        <f t="shared" si="24"/>
        <v>34394</v>
      </c>
      <c r="Y7" s="58">
        <f t="shared" si="24"/>
        <v>34486</v>
      </c>
      <c r="Z7" s="58">
        <f t="shared" si="24"/>
        <v>34578</v>
      </c>
      <c r="AA7" s="58">
        <f t="shared" si="24"/>
        <v>34669</v>
      </c>
      <c r="AB7" s="58">
        <f t="shared" si="24"/>
        <v>34759</v>
      </c>
      <c r="AC7" s="58">
        <f t="shared" si="24"/>
        <v>34851</v>
      </c>
      <c r="AD7" s="58">
        <f t="shared" si="24"/>
        <v>34943</v>
      </c>
      <c r="AE7" s="58">
        <f t="shared" si="24"/>
        <v>35034</v>
      </c>
      <c r="AF7" s="58">
        <f t="shared" si="24"/>
        <v>35125</v>
      </c>
      <c r="AG7" s="58">
        <f t="shared" si="24"/>
        <v>35217</v>
      </c>
      <c r="AH7" s="58">
        <f t="shared" si="24"/>
        <v>35309</v>
      </c>
      <c r="AI7" s="58">
        <f t="shared" si="24"/>
        <v>35400</v>
      </c>
      <c r="AJ7" s="58">
        <f t="shared" si="24"/>
        <v>35490</v>
      </c>
      <c r="AK7" s="58">
        <f t="shared" si="24"/>
        <v>35582</v>
      </c>
      <c r="AL7" s="58">
        <f t="shared" si="24"/>
        <v>35674</v>
      </c>
      <c r="AM7" s="58">
        <f t="shared" si="24"/>
        <v>35765</v>
      </c>
      <c r="AN7" s="58">
        <f t="shared" si="24"/>
        <v>35855</v>
      </c>
      <c r="AO7" s="58">
        <f t="shared" si="24"/>
        <v>35947</v>
      </c>
      <c r="AP7" s="58">
        <f t="shared" si="24"/>
        <v>36039</v>
      </c>
      <c r="AQ7" s="58">
        <f t="shared" si="24"/>
        <v>36130</v>
      </c>
      <c r="AR7" s="58">
        <f t="shared" si="24"/>
        <v>36220</v>
      </c>
      <c r="AS7" s="58">
        <f t="shared" si="24"/>
        <v>36312</v>
      </c>
      <c r="AT7" s="58">
        <f t="shared" si="24"/>
        <v>36404</v>
      </c>
      <c r="AU7" s="58">
        <f t="shared" si="24"/>
        <v>36495</v>
      </c>
      <c r="AV7" s="58">
        <f t="shared" si="24"/>
        <v>36586</v>
      </c>
      <c r="AW7" s="58">
        <f t="shared" si="24"/>
        <v>36678</v>
      </c>
      <c r="AX7" s="58">
        <f t="shared" si="24"/>
        <v>36770</v>
      </c>
      <c r="AY7" s="58">
        <f t="shared" si="24"/>
        <v>36861</v>
      </c>
      <c r="AZ7" s="58">
        <f t="shared" si="24"/>
        <v>36951</v>
      </c>
      <c r="BA7" s="58">
        <f t="shared" si="24"/>
        <v>37043</v>
      </c>
      <c r="BB7" s="58">
        <f t="shared" si="24"/>
        <v>37135</v>
      </c>
      <c r="BC7" s="58">
        <f t="shared" si="24"/>
        <v>37226</v>
      </c>
      <c r="BD7" s="58">
        <f t="shared" si="24"/>
        <v>37316</v>
      </c>
      <c r="BE7" s="58">
        <f t="shared" si="24"/>
        <v>37408</v>
      </c>
      <c r="BF7" s="58">
        <f t="shared" si="24"/>
        <v>37500</v>
      </c>
      <c r="BG7" s="58">
        <f t="shared" si="24"/>
        <v>37591</v>
      </c>
      <c r="BH7" s="58">
        <f t="shared" si="24"/>
        <v>37681</v>
      </c>
      <c r="BI7" s="58">
        <f t="shared" si="24"/>
        <v>37773</v>
      </c>
      <c r="BJ7" s="58">
        <f t="shared" si="24"/>
        <v>37865</v>
      </c>
      <c r="BK7" s="58">
        <f t="shared" si="24"/>
        <v>37956</v>
      </c>
      <c r="BL7" s="58">
        <f t="shared" si="24"/>
        <v>38047</v>
      </c>
      <c r="BM7" s="58">
        <f t="shared" si="24"/>
        <v>38139</v>
      </c>
      <c r="BN7" s="58">
        <f t="shared" si="24"/>
        <v>38231</v>
      </c>
      <c r="BO7" s="58">
        <f t="shared" si="24"/>
        <v>38322</v>
      </c>
      <c r="BP7" s="58">
        <f t="shared" si="24"/>
        <v>38412</v>
      </c>
      <c r="BQ7" s="58">
        <f t="shared" si="24"/>
        <v>38504</v>
      </c>
      <c r="BR7" s="58">
        <f t="shared" si="24"/>
        <v>38596</v>
      </c>
      <c r="BS7" s="58">
        <f t="shared" si="24"/>
        <v>38687</v>
      </c>
      <c r="BT7" s="58">
        <f t="shared" ref="BT7:DE7" si="25">DATE(BT3,BT4,1)</f>
        <v>38777</v>
      </c>
      <c r="BU7" s="58">
        <f t="shared" si="25"/>
        <v>38869</v>
      </c>
      <c r="BV7" s="58">
        <f t="shared" si="25"/>
        <v>38961</v>
      </c>
      <c r="BW7" s="58">
        <f t="shared" si="25"/>
        <v>39052</v>
      </c>
      <c r="BX7" s="58">
        <f t="shared" si="25"/>
        <v>39142</v>
      </c>
      <c r="BY7" s="58">
        <f t="shared" si="25"/>
        <v>39234</v>
      </c>
      <c r="BZ7" s="58">
        <f t="shared" si="25"/>
        <v>39326</v>
      </c>
      <c r="CA7" s="58">
        <f t="shared" si="25"/>
        <v>39417</v>
      </c>
      <c r="CB7" s="58">
        <f t="shared" si="25"/>
        <v>39508</v>
      </c>
      <c r="CC7" s="58">
        <f t="shared" si="25"/>
        <v>39600</v>
      </c>
      <c r="CD7" s="58">
        <f t="shared" si="25"/>
        <v>39692</v>
      </c>
      <c r="CE7" s="58">
        <f t="shared" si="25"/>
        <v>39783</v>
      </c>
      <c r="CF7" s="58">
        <f t="shared" si="25"/>
        <v>39873</v>
      </c>
      <c r="CG7" s="58">
        <f t="shared" si="25"/>
        <v>39965</v>
      </c>
      <c r="CH7" s="58">
        <f t="shared" si="25"/>
        <v>40057</v>
      </c>
      <c r="CI7" s="58">
        <f t="shared" si="25"/>
        <v>40148</v>
      </c>
      <c r="CJ7" s="58">
        <f t="shared" si="25"/>
        <v>40238</v>
      </c>
      <c r="CK7" s="58">
        <f t="shared" si="25"/>
        <v>40330</v>
      </c>
      <c r="CL7" s="58">
        <f t="shared" si="25"/>
        <v>40422</v>
      </c>
      <c r="CM7" s="58">
        <f t="shared" si="25"/>
        <v>40513</v>
      </c>
      <c r="CN7" s="58">
        <f t="shared" si="25"/>
        <v>40603</v>
      </c>
      <c r="CO7" s="58">
        <f t="shared" si="25"/>
        <v>40695</v>
      </c>
      <c r="CP7" s="58">
        <f t="shared" si="25"/>
        <v>40787</v>
      </c>
      <c r="CQ7" s="58">
        <f t="shared" si="25"/>
        <v>40878</v>
      </c>
      <c r="CR7" s="58">
        <f t="shared" si="25"/>
        <v>40969</v>
      </c>
      <c r="CS7" s="58">
        <f t="shared" si="25"/>
        <v>41061</v>
      </c>
      <c r="CT7" s="58">
        <f t="shared" si="25"/>
        <v>41153</v>
      </c>
      <c r="CU7" s="58">
        <f t="shared" si="25"/>
        <v>41244</v>
      </c>
      <c r="CV7" s="58">
        <f t="shared" si="25"/>
        <v>41334</v>
      </c>
      <c r="CW7" s="58">
        <f t="shared" si="25"/>
        <v>41426</v>
      </c>
      <c r="CX7" s="58">
        <f t="shared" si="25"/>
        <v>41518</v>
      </c>
      <c r="CY7" s="58">
        <f t="shared" si="25"/>
        <v>41609</v>
      </c>
      <c r="CZ7" s="58">
        <f t="shared" si="25"/>
        <v>41699</v>
      </c>
      <c r="DA7" s="58">
        <f t="shared" si="25"/>
        <v>41791</v>
      </c>
      <c r="DB7" s="58">
        <f t="shared" si="25"/>
        <v>41883</v>
      </c>
      <c r="DC7" s="58">
        <f t="shared" si="25"/>
        <v>41974</v>
      </c>
      <c r="DD7" s="58">
        <f t="shared" si="25"/>
        <v>42064</v>
      </c>
      <c r="DE7" s="58">
        <f t="shared" si="25"/>
        <v>42156</v>
      </c>
      <c r="DF7" s="58">
        <f>DATE(DF3,DF4,1)</f>
        <v>42248</v>
      </c>
      <c r="DG7" s="58">
        <f t="shared" ref="DG7:EQ7" si="26">DATE(DG3,DG4,1)</f>
        <v>42339</v>
      </c>
      <c r="DH7" s="58">
        <f t="shared" si="26"/>
        <v>42430</v>
      </c>
      <c r="DI7" s="58">
        <f t="shared" si="26"/>
        <v>42522</v>
      </c>
      <c r="DJ7" s="58">
        <f t="shared" si="26"/>
        <v>42614</v>
      </c>
      <c r="DK7" s="58">
        <f t="shared" si="26"/>
        <v>42705</v>
      </c>
      <c r="DL7" s="58">
        <f t="shared" si="26"/>
        <v>42795</v>
      </c>
      <c r="DM7" s="58">
        <f t="shared" si="26"/>
        <v>42887</v>
      </c>
      <c r="DN7" s="58">
        <f t="shared" si="26"/>
        <v>42979</v>
      </c>
      <c r="DO7" s="58">
        <f t="shared" si="26"/>
        <v>43070</v>
      </c>
      <c r="DP7" s="58">
        <f t="shared" si="26"/>
        <v>43160</v>
      </c>
      <c r="DQ7" s="58">
        <f t="shared" si="26"/>
        <v>43252</v>
      </c>
      <c r="DR7" s="58">
        <f t="shared" si="26"/>
        <v>43344</v>
      </c>
      <c r="DS7" s="58">
        <f t="shared" si="26"/>
        <v>43435</v>
      </c>
      <c r="DT7" s="58">
        <f t="shared" si="26"/>
        <v>43525</v>
      </c>
      <c r="DU7" s="58">
        <f t="shared" si="26"/>
        <v>43617</v>
      </c>
      <c r="DV7" s="58">
        <f t="shared" si="26"/>
        <v>43709</v>
      </c>
      <c r="DW7" s="58">
        <f t="shared" si="26"/>
        <v>43800</v>
      </c>
      <c r="DX7" s="58">
        <f t="shared" si="26"/>
        <v>43891</v>
      </c>
      <c r="DY7" s="58">
        <f t="shared" si="26"/>
        <v>43983</v>
      </c>
      <c r="DZ7" s="58">
        <f t="shared" si="26"/>
        <v>44075</v>
      </c>
      <c r="EA7" s="58">
        <f t="shared" si="26"/>
        <v>44166</v>
      </c>
      <c r="EB7" s="58">
        <f t="shared" si="26"/>
        <v>44256</v>
      </c>
      <c r="EC7" s="58">
        <f t="shared" si="26"/>
        <v>44348</v>
      </c>
      <c r="ED7" s="58">
        <f t="shared" si="26"/>
        <v>44440</v>
      </c>
      <c r="EE7" s="58">
        <f t="shared" si="26"/>
        <v>44531</v>
      </c>
      <c r="EF7" s="58">
        <f t="shared" si="26"/>
        <v>44621</v>
      </c>
      <c r="EG7" s="58">
        <f t="shared" si="26"/>
        <v>44713</v>
      </c>
      <c r="EH7" s="58">
        <f t="shared" si="26"/>
        <v>44805</v>
      </c>
      <c r="EI7" s="58">
        <f t="shared" si="26"/>
        <v>44896</v>
      </c>
      <c r="EJ7" s="58">
        <f t="shared" si="26"/>
        <v>44986</v>
      </c>
      <c r="EK7" s="58">
        <f t="shared" si="26"/>
        <v>45078</v>
      </c>
      <c r="EL7" s="58">
        <f t="shared" si="26"/>
        <v>45170</v>
      </c>
      <c r="EM7" s="58">
        <f t="shared" si="26"/>
        <v>45261</v>
      </c>
      <c r="EN7" s="58">
        <f t="shared" si="26"/>
        <v>45352</v>
      </c>
      <c r="EO7" s="58">
        <f t="shared" si="26"/>
        <v>45444</v>
      </c>
      <c r="EP7" s="58">
        <f t="shared" si="26"/>
        <v>45536</v>
      </c>
      <c r="EQ7" s="58">
        <f t="shared" si="26"/>
        <v>45627</v>
      </c>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row>
    <row r="8" spans="1:346" ht="34.15" customHeight="1">
      <c r="F8" s="32" t="s">
        <v>200</v>
      </c>
      <c r="G8" s="32"/>
      <c r="H8" s="74"/>
      <c r="I8" s="74"/>
      <c r="J8" s="74"/>
      <c r="K8" s="74"/>
      <c r="L8" s="70"/>
      <c r="M8" s="70"/>
      <c r="N8" s="70"/>
      <c r="O8" s="70"/>
      <c r="P8" s="70"/>
      <c r="Q8" s="70"/>
    </row>
    <row r="9" spans="1:346" ht="28.15" customHeight="1">
      <c r="F9" s="35" t="s">
        <v>181</v>
      </c>
      <c r="G9" s="35"/>
      <c r="H9" s="36"/>
      <c r="I9" s="36"/>
      <c r="J9" s="36"/>
      <c r="K9" s="36"/>
      <c r="L9" s="36"/>
      <c r="M9" s="36"/>
      <c r="N9" s="36"/>
      <c r="O9" s="36"/>
      <c r="P9" s="36"/>
      <c r="Q9" s="36"/>
    </row>
    <row r="10" spans="1:346" ht="27.75" customHeight="1">
      <c r="F10" s="28" t="s">
        <v>257</v>
      </c>
      <c r="G10" s="29"/>
      <c r="H10" s="36"/>
      <c r="I10" s="36"/>
      <c r="J10" s="36"/>
      <c r="K10" s="36"/>
      <c r="L10" s="36"/>
      <c r="M10" s="36"/>
      <c r="N10" s="36"/>
      <c r="O10" s="36"/>
      <c r="P10" s="36"/>
      <c r="Q10" s="36"/>
    </row>
    <row r="11" spans="1:346" ht="20.100000000000001" customHeight="1">
      <c r="F11" s="37" t="s">
        <v>450</v>
      </c>
      <c r="G11" s="29" t="s">
        <v>200</v>
      </c>
      <c r="H11" s="38">
        <v>33.700000000000003</v>
      </c>
      <c r="I11" s="38">
        <v>31.6</v>
      </c>
      <c r="J11" s="38">
        <v>49.1</v>
      </c>
      <c r="K11" s="38">
        <v>55.6</v>
      </c>
      <c r="L11" s="38">
        <v>57.7</v>
      </c>
      <c r="M11" s="38">
        <v>54.7</v>
      </c>
      <c r="N11" s="38">
        <v>36.200000000000003</v>
      </c>
      <c r="O11" s="38">
        <v>46.2</v>
      </c>
      <c r="P11" s="38">
        <v>27.4</v>
      </c>
      <c r="Q11" s="38">
        <v>25.5</v>
      </c>
      <c r="R11" s="38">
        <v>34.6</v>
      </c>
      <c r="S11" s="38">
        <v>34</v>
      </c>
      <c r="T11" s="38">
        <v>19.899999999999999</v>
      </c>
      <c r="U11" s="38">
        <v>26.7</v>
      </c>
      <c r="V11" s="38">
        <v>34.799999999999997</v>
      </c>
      <c r="W11" s="38">
        <v>31.3</v>
      </c>
      <c r="X11" s="38">
        <v>32.4</v>
      </c>
      <c r="Y11" s="38">
        <v>46</v>
      </c>
      <c r="Z11" s="38">
        <v>41.8</v>
      </c>
      <c r="AA11" s="38">
        <v>43.7</v>
      </c>
      <c r="AB11" s="38">
        <v>28.1</v>
      </c>
      <c r="AC11" s="38">
        <v>57.1</v>
      </c>
      <c r="AD11" s="38">
        <v>50</v>
      </c>
      <c r="AE11" s="38">
        <v>54.3</v>
      </c>
      <c r="AF11" s="38">
        <v>28.1</v>
      </c>
      <c r="AG11" s="38">
        <v>42.4</v>
      </c>
      <c r="AH11" s="38">
        <v>61.2</v>
      </c>
      <c r="AI11" s="38">
        <v>80.3</v>
      </c>
      <c r="AJ11" s="38">
        <v>30.7</v>
      </c>
      <c r="AK11" s="38">
        <v>79.7</v>
      </c>
      <c r="AL11" s="38">
        <v>53.6</v>
      </c>
      <c r="AM11" s="38">
        <v>63.6</v>
      </c>
      <c r="AN11" s="38">
        <v>50.3</v>
      </c>
      <c r="AO11" s="38">
        <v>64.8</v>
      </c>
      <c r="AP11" s="38">
        <v>56</v>
      </c>
      <c r="AQ11" s="38">
        <v>61.6</v>
      </c>
      <c r="AR11" s="38">
        <v>39.700000000000003</v>
      </c>
      <c r="AS11" s="38">
        <v>25.1</v>
      </c>
      <c r="AT11" s="38">
        <v>20.3</v>
      </c>
      <c r="AU11" s="38">
        <v>40.6</v>
      </c>
      <c r="AV11" s="38">
        <v>25</v>
      </c>
      <c r="AW11" s="38">
        <v>24.2</v>
      </c>
      <c r="AX11" s="38">
        <v>33.1</v>
      </c>
      <c r="AY11" s="38">
        <v>47.6</v>
      </c>
      <c r="AZ11" s="38">
        <v>51.4</v>
      </c>
      <c r="BA11" s="38">
        <v>44.8</v>
      </c>
      <c r="BB11" s="38">
        <v>42.1</v>
      </c>
      <c r="BC11" s="38">
        <v>38.299999999999997</v>
      </c>
      <c r="BD11" s="38">
        <v>36.1</v>
      </c>
      <c r="BE11" s="38">
        <v>48.1</v>
      </c>
      <c r="BF11" s="38">
        <v>50.4</v>
      </c>
      <c r="BG11" s="38">
        <v>70.3</v>
      </c>
      <c r="BH11" s="38">
        <v>29.9</v>
      </c>
      <c r="BI11" s="38">
        <v>40.700000000000003</v>
      </c>
      <c r="BJ11" s="38">
        <v>39.299999999999997</v>
      </c>
      <c r="BK11" s="38">
        <v>80.599999999999994</v>
      </c>
      <c r="BL11" s="38">
        <v>53.2</v>
      </c>
      <c r="BM11" s="38">
        <v>57.4</v>
      </c>
      <c r="BN11" s="38">
        <v>73.7</v>
      </c>
      <c r="BO11" s="38">
        <v>75.099999999999994</v>
      </c>
      <c r="BP11" s="38">
        <v>52.5</v>
      </c>
      <c r="BQ11" s="38">
        <v>68.8</v>
      </c>
      <c r="BR11" s="38">
        <v>79.8</v>
      </c>
      <c r="BS11" s="38">
        <v>98.6</v>
      </c>
      <c r="BT11" s="38">
        <v>82</v>
      </c>
      <c r="BU11" s="38">
        <v>95.4</v>
      </c>
      <c r="BV11" s="38">
        <v>107.8</v>
      </c>
      <c r="BW11" s="38">
        <v>144.5</v>
      </c>
      <c r="BX11" s="38">
        <v>110.3</v>
      </c>
      <c r="BY11" s="38">
        <v>135.6</v>
      </c>
      <c r="BZ11" s="38">
        <v>113.4</v>
      </c>
      <c r="CA11" s="38">
        <v>159.80000000000001</v>
      </c>
      <c r="CB11" s="38">
        <v>94.6</v>
      </c>
      <c r="CC11" s="38">
        <v>126</v>
      </c>
      <c r="CD11" s="38">
        <v>120.4</v>
      </c>
      <c r="CE11" s="38">
        <v>135.80000000000001</v>
      </c>
      <c r="CF11" s="38">
        <v>86.2</v>
      </c>
      <c r="CG11" s="38">
        <v>149.9</v>
      </c>
      <c r="CH11" s="38">
        <v>148.69999999999999</v>
      </c>
      <c r="CI11" s="38">
        <v>212.3</v>
      </c>
      <c r="CJ11" s="38">
        <v>178.4</v>
      </c>
      <c r="CK11" s="38">
        <v>209.2</v>
      </c>
      <c r="CL11" s="38">
        <v>210.5</v>
      </c>
      <c r="CM11" s="38">
        <v>206.4</v>
      </c>
      <c r="CN11" s="38">
        <v>153.19999999999999</v>
      </c>
      <c r="CO11" s="38">
        <v>186.4</v>
      </c>
      <c r="CP11" s="38">
        <v>248.6</v>
      </c>
      <c r="CQ11" s="38">
        <v>278.3</v>
      </c>
      <c r="CR11" s="38">
        <v>163.1</v>
      </c>
      <c r="CS11" s="38">
        <v>229.7</v>
      </c>
      <c r="CT11" s="38">
        <v>275.7</v>
      </c>
      <c r="CU11" s="38">
        <v>354.6</v>
      </c>
      <c r="CV11" s="38">
        <v>283.39999999999998</v>
      </c>
      <c r="CW11" s="38">
        <v>449.5</v>
      </c>
      <c r="CX11" s="38">
        <v>305.10000000000002</v>
      </c>
      <c r="CY11" s="38">
        <v>303.89999999999998</v>
      </c>
      <c r="CZ11" s="38">
        <v>273.89999999999998</v>
      </c>
      <c r="DA11" s="38">
        <v>429.6</v>
      </c>
      <c r="DB11" s="38">
        <v>298.3</v>
      </c>
      <c r="DC11" s="38">
        <v>431.4</v>
      </c>
      <c r="DD11" s="38">
        <v>281.89999999999998</v>
      </c>
      <c r="DE11" s="38">
        <v>242.6</v>
      </c>
      <c r="DF11" s="38">
        <v>198.9</v>
      </c>
      <c r="DG11" s="38">
        <v>158.9</v>
      </c>
      <c r="DH11" s="38">
        <v>81</v>
      </c>
      <c r="DI11" s="38">
        <v>59.2</v>
      </c>
      <c r="DJ11" s="38">
        <v>95.6</v>
      </c>
      <c r="DK11" s="38">
        <v>85.4</v>
      </c>
      <c r="DL11" s="38">
        <v>135.4</v>
      </c>
      <c r="DM11" s="38">
        <v>110.2</v>
      </c>
      <c r="DN11" s="38">
        <v>91.7</v>
      </c>
      <c r="DO11" s="38">
        <v>87.1</v>
      </c>
      <c r="DP11" s="38">
        <v>76.599999999999994</v>
      </c>
      <c r="DQ11" s="38">
        <v>91.9</v>
      </c>
      <c r="DR11" s="38">
        <v>99.7</v>
      </c>
      <c r="DS11" s="38">
        <v>130.5</v>
      </c>
      <c r="DT11" s="53">
        <v>94.1</v>
      </c>
      <c r="DU11" s="53">
        <v>113.3</v>
      </c>
      <c r="DV11" s="53">
        <v>148.69999999999999</v>
      </c>
      <c r="DW11" s="53">
        <v>239.7</v>
      </c>
      <c r="DX11" s="53">
        <v>132.6</v>
      </c>
      <c r="DY11" s="53">
        <v>157.30000000000001</v>
      </c>
      <c r="DZ11" s="53">
        <v>154.4</v>
      </c>
      <c r="EA11" s="53">
        <v>157.69999999999999</v>
      </c>
      <c r="EB11" s="53">
        <v>129.4</v>
      </c>
      <c r="EC11" s="53">
        <v>181.6</v>
      </c>
      <c r="ED11" s="53">
        <v>197.1</v>
      </c>
      <c r="EE11" s="53">
        <v>221.8</v>
      </c>
      <c r="EF11" s="53">
        <v>129.1</v>
      </c>
      <c r="EG11" s="53">
        <v>138.1</v>
      </c>
      <c r="EH11" s="53">
        <v>160.69999999999999</v>
      </c>
      <c r="EI11" s="53">
        <v>163.5</v>
      </c>
      <c r="EJ11" s="53">
        <v>123.3</v>
      </c>
      <c r="EK11" s="53">
        <v>145.19999999999999</v>
      </c>
      <c r="EL11" s="53">
        <v>190.2</v>
      </c>
      <c r="EM11" s="53">
        <v>205.5</v>
      </c>
      <c r="EN11" s="53">
        <v>194.7</v>
      </c>
      <c r="EO11" s="53">
        <v>214.2</v>
      </c>
      <c r="EP11" s="53">
        <v>189.9</v>
      </c>
      <c r="EQ11" s="53">
        <v>284.8</v>
      </c>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row>
    <row r="12" spans="1:346" ht="20.100000000000001" customHeight="1">
      <c r="F12" s="37" t="s">
        <v>451</v>
      </c>
      <c r="G12" s="29" t="s">
        <v>200</v>
      </c>
      <c r="H12" s="38">
        <v>134.6</v>
      </c>
      <c r="I12" s="38">
        <v>102.3</v>
      </c>
      <c r="J12" s="38">
        <v>119.3</v>
      </c>
      <c r="K12" s="38">
        <v>91.6</v>
      </c>
      <c r="L12" s="38">
        <v>70.900000000000006</v>
      </c>
      <c r="M12" s="38">
        <v>83.5</v>
      </c>
      <c r="N12" s="38">
        <v>64.8</v>
      </c>
      <c r="O12" s="38">
        <v>127.1</v>
      </c>
      <c r="P12" s="38">
        <v>69.900000000000006</v>
      </c>
      <c r="Q12" s="38">
        <v>77</v>
      </c>
      <c r="R12" s="38">
        <v>105.6</v>
      </c>
      <c r="S12" s="38">
        <v>152.6</v>
      </c>
      <c r="T12" s="38">
        <v>110.6</v>
      </c>
      <c r="U12" s="38">
        <v>127.9</v>
      </c>
      <c r="V12" s="38">
        <v>103.7</v>
      </c>
      <c r="W12" s="38">
        <v>99.9</v>
      </c>
      <c r="X12" s="38">
        <v>80.3</v>
      </c>
      <c r="Y12" s="38">
        <v>78.2</v>
      </c>
      <c r="Z12" s="38">
        <v>138.69999999999999</v>
      </c>
      <c r="AA12" s="38">
        <v>133.69999999999999</v>
      </c>
      <c r="AB12" s="38">
        <v>91.3</v>
      </c>
      <c r="AC12" s="38">
        <v>138.30000000000001</v>
      </c>
      <c r="AD12" s="38">
        <v>143.1</v>
      </c>
      <c r="AE12" s="38">
        <v>137.30000000000001</v>
      </c>
      <c r="AF12" s="38">
        <v>111</v>
      </c>
      <c r="AG12" s="38">
        <v>122.5</v>
      </c>
      <c r="AH12" s="38">
        <v>141.69999999999999</v>
      </c>
      <c r="AI12" s="38">
        <v>160.9</v>
      </c>
      <c r="AJ12" s="38">
        <v>131.5</v>
      </c>
      <c r="AK12" s="38">
        <v>122.8</v>
      </c>
      <c r="AL12" s="38">
        <v>70.599999999999994</v>
      </c>
      <c r="AM12" s="38">
        <v>152</v>
      </c>
      <c r="AN12" s="38">
        <v>205.8</v>
      </c>
      <c r="AO12" s="38">
        <v>257.5</v>
      </c>
      <c r="AP12" s="38">
        <v>129.80000000000001</v>
      </c>
      <c r="AQ12" s="38">
        <v>187.2</v>
      </c>
      <c r="AR12" s="38">
        <v>186.7</v>
      </c>
      <c r="AS12" s="38">
        <v>165.7</v>
      </c>
      <c r="AT12" s="38">
        <v>176.9</v>
      </c>
      <c r="AU12" s="38">
        <v>138.6</v>
      </c>
      <c r="AV12" s="38">
        <v>135</v>
      </c>
      <c r="AW12" s="38">
        <v>140.1</v>
      </c>
      <c r="AX12" s="38">
        <v>185.2</v>
      </c>
      <c r="AY12" s="38">
        <v>194.1</v>
      </c>
      <c r="AZ12" s="38">
        <v>247.4</v>
      </c>
      <c r="BA12" s="38">
        <v>221.2</v>
      </c>
      <c r="BB12" s="38">
        <v>189.6</v>
      </c>
      <c r="BC12" s="38">
        <v>229.2</v>
      </c>
      <c r="BD12" s="38">
        <v>166.9</v>
      </c>
      <c r="BE12" s="38">
        <v>132.4</v>
      </c>
      <c r="BF12" s="38">
        <v>167.6</v>
      </c>
      <c r="BG12" s="38">
        <v>200.1</v>
      </c>
      <c r="BH12" s="38">
        <v>236.6</v>
      </c>
      <c r="BI12" s="38">
        <v>199.5</v>
      </c>
      <c r="BJ12" s="38">
        <v>191.4</v>
      </c>
      <c r="BK12" s="38">
        <v>207.5</v>
      </c>
      <c r="BL12" s="38">
        <v>115.7</v>
      </c>
      <c r="BM12" s="38">
        <v>199</v>
      </c>
      <c r="BN12" s="38">
        <v>136.69999999999999</v>
      </c>
      <c r="BO12" s="38">
        <v>211.5</v>
      </c>
      <c r="BP12" s="38">
        <v>216.7</v>
      </c>
      <c r="BQ12" s="38">
        <v>209.7</v>
      </c>
      <c r="BR12" s="38">
        <v>202.2</v>
      </c>
      <c r="BS12" s="38">
        <v>227.9</v>
      </c>
      <c r="BT12" s="38">
        <v>191.6</v>
      </c>
      <c r="BU12" s="38">
        <v>284.39999999999998</v>
      </c>
      <c r="BV12" s="38">
        <v>380.8</v>
      </c>
      <c r="BW12" s="38">
        <v>400</v>
      </c>
      <c r="BX12" s="38">
        <v>350</v>
      </c>
      <c r="BY12" s="38">
        <v>596.5</v>
      </c>
      <c r="BZ12" s="38">
        <v>584.9</v>
      </c>
      <c r="CA12" s="38">
        <v>610.20000000000005</v>
      </c>
      <c r="CB12" s="38">
        <v>614.79999999999995</v>
      </c>
      <c r="CC12" s="38">
        <v>731.2</v>
      </c>
      <c r="CD12" s="38">
        <v>660.9</v>
      </c>
      <c r="CE12" s="38">
        <v>877.6</v>
      </c>
      <c r="CF12" s="38">
        <v>912.4</v>
      </c>
      <c r="CG12" s="38">
        <v>867.5</v>
      </c>
      <c r="CH12" s="38">
        <v>649</v>
      </c>
      <c r="CI12" s="38">
        <v>614.70000000000005</v>
      </c>
      <c r="CJ12" s="38">
        <v>685.1</v>
      </c>
      <c r="CK12" s="38">
        <v>796.7</v>
      </c>
      <c r="CL12" s="38">
        <v>639.9</v>
      </c>
      <c r="CM12" s="38">
        <v>643.20000000000005</v>
      </c>
      <c r="CN12" s="38">
        <v>612.9</v>
      </c>
      <c r="CO12" s="38">
        <v>662.9</v>
      </c>
      <c r="CP12" s="38">
        <v>531.6</v>
      </c>
      <c r="CQ12" s="38">
        <v>618.70000000000005</v>
      </c>
      <c r="CR12" s="38">
        <v>432.9</v>
      </c>
      <c r="CS12" s="38">
        <v>694.1</v>
      </c>
      <c r="CT12" s="38">
        <v>808.3</v>
      </c>
      <c r="CU12" s="38">
        <v>1044</v>
      </c>
      <c r="CV12" s="38">
        <v>726.3</v>
      </c>
      <c r="CW12" s="38">
        <v>851.6</v>
      </c>
      <c r="CX12" s="38">
        <v>810.2</v>
      </c>
      <c r="CY12" s="38">
        <v>799.4</v>
      </c>
      <c r="CZ12" s="38">
        <v>798.2</v>
      </c>
      <c r="DA12" s="38">
        <v>1104.2</v>
      </c>
      <c r="DB12" s="38">
        <v>681.6</v>
      </c>
      <c r="DC12" s="38">
        <v>721.7</v>
      </c>
      <c r="DD12" s="38">
        <v>678.7</v>
      </c>
      <c r="DE12" s="38">
        <v>455.2</v>
      </c>
      <c r="DF12" s="38">
        <v>384</v>
      </c>
      <c r="DG12" s="38">
        <v>323.10000000000002</v>
      </c>
      <c r="DH12" s="38">
        <v>346.9</v>
      </c>
      <c r="DI12" s="38">
        <v>224.2</v>
      </c>
      <c r="DJ12" s="38">
        <v>259.60000000000002</v>
      </c>
      <c r="DK12" s="38">
        <v>249.8</v>
      </c>
      <c r="DL12" s="38">
        <v>214.6</v>
      </c>
      <c r="DM12" s="38">
        <v>225.4</v>
      </c>
      <c r="DN12" s="38">
        <v>191.8</v>
      </c>
      <c r="DO12" s="38">
        <v>158</v>
      </c>
      <c r="DP12" s="38">
        <v>106.7</v>
      </c>
      <c r="DQ12" s="38">
        <v>224.2</v>
      </c>
      <c r="DR12" s="38">
        <v>208.2</v>
      </c>
      <c r="DS12" s="38">
        <v>222</v>
      </c>
      <c r="DT12" s="53">
        <v>128.4</v>
      </c>
      <c r="DU12" s="53">
        <v>264.39999999999998</v>
      </c>
      <c r="DV12" s="53">
        <v>221.7</v>
      </c>
      <c r="DW12" s="53">
        <v>174.5</v>
      </c>
      <c r="DX12" s="53">
        <v>108.9</v>
      </c>
      <c r="DY12" s="53">
        <v>79.7</v>
      </c>
      <c r="DZ12" s="53">
        <v>69.5</v>
      </c>
      <c r="EA12" s="53">
        <v>134.6</v>
      </c>
      <c r="EB12" s="53">
        <v>73.3</v>
      </c>
      <c r="EC12" s="53">
        <v>99</v>
      </c>
      <c r="ED12" s="53">
        <v>99.2</v>
      </c>
      <c r="EE12" s="53">
        <v>129.80000000000001</v>
      </c>
      <c r="EF12" s="53">
        <v>125.9</v>
      </c>
      <c r="EG12" s="53">
        <v>107</v>
      </c>
      <c r="EH12" s="53">
        <v>65.400000000000006</v>
      </c>
      <c r="EI12" s="53">
        <v>81.099999999999994</v>
      </c>
      <c r="EJ12" s="53">
        <v>83.4</v>
      </c>
      <c r="EK12" s="53">
        <v>86.3</v>
      </c>
      <c r="EL12" s="53">
        <v>138.6</v>
      </c>
      <c r="EM12" s="53">
        <v>88.4</v>
      </c>
      <c r="EN12" s="53">
        <v>142.19999999999999</v>
      </c>
      <c r="EO12" s="53">
        <v>91.8</v>
      </c>
      <c r="EP12" s="53">
        <v>124.7</v>
      </c>
      <c r="EQ12" s="53">
        <v>177.6</v>
      </c>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row>
    <row r="13" spans="1:346" ht="20.100000000000001" customHeight="1">
      <c r="F13" s="37" t="s">
        <v>407</v>
      </c>
      <c r="G13" s="29" t="s">
        <v>200</v>
      </c>
      <c r="H13" s="38">
        <v>168.3</v>
      </c>
      <c r="I13" s="38">
        <v>133.9</v>
      </c>
      <c r="J13" s="38">
        <v>168.4</v>
      </c>
      <c r="K13" s="38">
        <v>147.19999999999999</v>
      </c>
      <c r="L13" s="38">
        <v>128.6</v>
      </c>
      <c r="M13" s="38">
        <v>138.19999999999999</v>
      </c>
      <c r="N13" s="38">
        <v>101</v>
      </c>
      <c r="O13" s="38">
        <v>173.3</v>
      </c>
      <c r="P13" s="38">
        <v>97.3</v>
      </c>
      <c r="Q13" s="38">
        <v>102.5</v>
      </c>
      <c r="R13" s="38">
        <v>140.19999999999999</v>
      </c>
      <c r="S13" s="38">
        <v>186.6</v>
      </c>
      <c r="T13" s="38">
        <v>130.5</v>
      </c>
      <c r="U13" s="38">
        <v>154.6</v>
      </c>
      <c r="V13" s="38">
        <v>138.5</v>
      </c>
      <c r="W13" s="38">
        <v>131.19999999999999</v>
      </c>
      <c r="X13" s="38">
        <v>112.7</v>
      </c>
      <c r="Y13" s="38">
        <v>124.2</v>
      </c>
      <c r="Z13" s="38">
        <v>180.5</v>
      </c>
      <c r="AA13" s="38">
        <v>177.4</v>
      </c>
      <c r="AB13" s="38">
        <v>119.4</v>
      </c>
      <c r="AC13" s="38">
        <v>195.4</v>
      </c>
      <c r="AD13" s="38">
        <v>193.1</v>
      </c>
      <c r="AE13" s="38">
        <v>191.6</v>
      </c>
      <c r="AF13" s="38">
        <v>139.1</v>
      </c>
      <c r="AG13" s="38">
        <v>164.9</v>
      </c>
      <c r="AH13" s="38">
        <v>202.9</v>
      </c>
      <c r="AI13" s="38">
        <v>241.2</v>
      </c>
      <c r="AJ13" s="38">
        <v>162.19999999999999</v>
      </c>
      <c r="AK13" s="38">
        <v>202.5</v>
      </c>
      <c r="AL13" s="38">
        <v>124.2</v>
      </c>
      <c r="AM13" s="38">
        <v>215.6</v>
      </c>
      <c r="AN13" s="38">
        <v>256.10000000000002</v>
      </c>
      <c r="AO13" s="38">
        <v>322.3</v>
      </c>
      <c r="AP13" s="38">
        <v>185.8</v>
      </c>
      <c r="AQ13" s="38">
        <v>248.8</v>
      </c>
      <c r="AR13" s="38">
        <v>226.4</v>
      </c>
      <c r="AS13" s="38">
        <v>190.8</v>
      </c>
      <c r="AT13" s="38">
        <v>197.2</v>
      </c>
      <c r="AU13" s="38">
        <v>179.2</v>
      </c>
      <c r="AV13" s="38">
        <v>160</v>
      </c>
      <c r="AW13" s="38">
        <v>164.3</v>
      </c>
      <c r="AX13" s="38">
        <v>218.3</v>
      </c>
      <c r="AY13" s="38">
        <v>241.7</v>
      </c>
      <c r="AZ13" s="38">
        <v>298.8</v>
      </c>
      <c r="BA13" s="38">
        <v>266</v>
      </c>
      <c r="BB13" s="38">
        <v>231.7</v>
      </c>
      <c r="BC13" s="38">
        <v>267.5</v>
      </c>
      <c r="BD13" s="38">
        <v>203</v>
      </c>
      <c r="BE13" s="38">
        <v>180.5</v>
      </c>
      <c r="BF13" s="38">
        <v>218</v>
      </c>
      <c r="BG13" s="38">
        <v>270.39999999999998</v>
      </c>
      <c r="BH13" s="38">
        <v>266.5</v>
      </c>
      <c r="BI13" s="38">
        <v>240.2</v>
      </c>
      <c r="BJ13" s="38">
        <v>230.7</v>
      </c>
      <c r="BK13" s="38">
        <v>288.10000000000002</v>
      </c>
      <c r="BL13" s="38">
        <v>168.9</v>
      </c>
      <c r="BM13" s="38">
        <v>256.39999999999998</v>
      </c>
      <c r="BN13" s="38">
        <v>210.4</v>
      </c>
      <c r="BO13" s="38">
        <v>286.60000000000002</v>
      </c>
      <c r="BP13" s="38">
        <v>269.2</v>
      </c>
      <c r="BQ13" s="38">
        <v>278.5</v>
      </c>
      <c r="BR13" s="38">
        <v>282</v>
      </c>
      <c r="BS13" s="38">
        <v>326.5</v>
      </c>
      <c r="BT13" s="38">
        <v>273.60000000000002</v>
      </c>
      <c r="BU13" s="38">
        <v>379.8</v>
      </c>
      <c r="BV13" s="38">
        <v>488.6</v>
      </c>
      <c r="BW13" s="38">
        <v>544.5</v>
      </c>
      <c r="BX13" s="38">
        <v>460.3</v>
      </c>
      <c r="BY13" s="38">
        <v>732.1</v>
      </c>
      <c r="BZ13" s="38">
        <v>698.3</v>
      </c>
      <c r="CA13" s="38">
        <v>770</v>
      </c>
      <c r="CB13" s="38">
        <v>709.4</v>
      </c>
      <c r="CC13" s="38">
        <v>857.2</v>
      </c>
      <c r="CD13" s="38">
        <v>781.3</v>
      </c>
      <c r="CE13" s="38">
        <v>1013.4</v>
      </c>
      <c r="CF13" s="38">
        <v>998.6</v>
      </c>
      <c r="CG13" s="38">
        <v>1017.4</v>
      </c>
      <c r="CH13" s="38">
        <v>797.7</v>
      </c>
      <c r="CI13" s="38">
        <v>827</v>
      </c>
      <c r="CJ13" s="38">
        <v>863.5</v>
      </c>
      <c r="CK13" s="38">
        <v>1005.9</v>
      </c>
      <c r="CL13" s="38">
        <v>850.4</v>
      </c>
      <c r="CM13" s="38">
        <v>849.6</v>
      </c>
      <c r="CN13" s="38">
        <v>766.1</v>
      </c>
      <c r="CO13" s="38">
        <v>849.3</v>
      </c>
      <c r="CP13" s="38">
        <v>780.2</v>
      </c>
      <c r="CQ13" s="38">
        <v>897</v>
      </c>
      <c r="CR13" s="38">
        <v>596</v>
      </c>
      <c r="CS13" s="38">
        <v>923.8</v>
      </c>
      <c r="CT13" s="38">
        <v>1084</v>
      </c>
      <c r="CU13" s="38">
        <v>1398.6</v>
      </c>
      <c r="CV13" s="38">
        <v>1009.7</v>
      </c>
      <c r="CW13" s="38">
        <v>1301.0999999999999</v>
      </c>
      <c r="CX13" s="38">
        <v>1115.3</v>
      </c>
      <c r="CY13" s="38">
        <v>1103.3</v>
      </c>
      <c r="CZ13" s="38">
        <v>1072.0999999999999</v>
      </c>
      <c r="DA13" s="38">
        <v>1533.8</v>
      </c>
      <c r="DB13" s="38">
        <v>979.9</v>
      </c>
      <c r="DC13" s="38">
        <v>1153.0999999999999</v>
      </c>
      <c r="DD13" s="38">
        <v>960.6</v>
      </c>
      <c r="DE13" s="38">
        <v>697.8</v>
      </c>
      <c r="DF13" s="38">
        <v>582.9</v>
      </c>
      <c r="DG13" s="38">
        <v>482</v>
      </c>
      <c r="DH13" s="38">
        <v>427.9</v>
      </c>
      <c r="DI13" s="38">
        <v>283.39999999999998</v>
      </c>
      <c r="DJ13" s="38">
        <v>355.2</v>
      </c>
      <c r="DK13" s="38">
        <v>335.2</v>
      </c>
      <c r="DL13" s="38">
        <v>350</v>
      </c>
      <c r="DM13" s="38">
        <v>335.6</v>
      </c>
      <c r="DN13" s="38">
        <v>283.5</v>
      </c>
      <c r="DO13" s="38">
        <v>245.1</v>
      </c>
      <c r="DP13" s="38">
        <v>183.3</v>
      </c>
      <c r="DQ13" s="38">
        <v>316.10000000000002</v>
      </c>
      <c r="DR13" s="38">
        <v>307.89999999999998</v>
      </c>
      <c r="DS13" s="38">
        <v>352.5</v>
      </c>
      <c r="DT13" s="53">
        <v>222.5</v>
      </c>
      <c r="DU13" s="53">
        <v>377.7</v>
      </c>
      <c r="DV13" s="53">
        <v>370.4</v>
      </c>
      <c r="DW13" s="53">
        <v>414.2</v>
      </c>
      <c r="DX13" s="53">
        <v>241.5</v>
      </c>
      <c r="DY13" s="53">
        <v>237</v>
      </c>
      <c r="DZ13" s="53">
        <v>223.9</v>
      </c>
      <c r="EA13" s="53">
        <v>292.3</v>
      </c>
      <c r="EB13" s="53">
        <v>202.7</v>
      </c>
      <c r="EC13" s="53">
        <v>280.60000000000002</v>
      </c>
      <c r="ED13" s="53">
        <v>296.3</v>
      </c>
      <c r="EE13" s="53">
        <v>351.6</v>
      </c>
      <c r="EF13" s="53">
        <v>255</v>
      </c>
      <c r="EG13" s="53">
        <v>245.1</v>
      </c>
      <c r="EH13" s="53">
        <v>226.1</v>
      </c>
      <c r="EI13" s="53">
        <v>244.6</v>
      </c>
      <c r="EJ13" s="53">
        <v>206.7</v>
      </c>
      <c r="EK13" s="53">
        <v>231.5</v>
      </c>
      <c r="EL13" s="53">
        <v>328.8</v>
      </c>
      <c r="EM13" s="53">
        <v>293.89999999999998</v>
      </c>
      <c r="EN13" s="53">
        <v>336.9</v>
      </c>
      <c r="EO13" s="53">
        <v>306</v>
      </c>
      <c r="EP13" s="53">
        <v>314.60000000000002</v>
      </c>
      <c r="EQ13" s="53">
        <v>462.4</v>
      </c>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row>
    <row r="14" spans="1:346" ht="28.15" customHeight="1">
      <c r="F14" s="28" t="s">
        <v>276</v>
      </c>
      <c r="G14" s="29" t="s">
        <v>200</v>
      </c>
      <c r="H14" s="38">
        <v>8</v>
      </c>
      <c r="I14" s="38">
        <v>5.9</v>
      </c>
      <c r="J14" s="38">
        <v>7.4</v>
      </c>
      <c r="K14" s="38">
        <v>6</v>
      </c>
      <c r="L14" s="38">
        <v>4.5999999999999996</v>
      </c>
      <c r="M14" s="38">
        <v>5.0999999999999996</v>
      </c>
      <c r="N14" s="38">
        <v>5.4</v>
      </c>
      <c r="O14" s="38">
        <v>6.3</v>
      </c>
      <c r="P14" s="38">
        <v>8.3000000000000007</v>
      </c>
      <c r="Q14" s="38">
        <v>7.5</v>
      </c>
      <c r="R14" s="38">
        <v>7.1</v>
      </c>
      <c r="S14" s="38">
        <v>7.1</v>
      </c>
      <c r="T14" s="38">
        <v>3.8</v>
      </c>
      <c r="U14" s="38">
        <v>6.2</v>
      </c>
      <c r="V14" s="38">
        <v>6.4</v>
      </c>
      <c r="W14" s="38">
        <v>7</v>
      </c>
      <c r="X14" s="38">
        <v>6.8</v>
      </c>
      <c r="Y14" s="38">
        <v>7.4</v>
      </c>
      <c r="Z14" s="38">
        <v>10.7</v>
      </c>
      <c r="AA14" s="38">
        <v>10.6</v>
      </c>
      <c r="AB14" s="38">
        <v>7.4</v>
      </c>
      <c r="AC14" s="38">
        <v>9.3000000000000007</v>
      </c>
      <c r="AD14" s="38">
        <v>12.7</v>
      </c>
      <c r="AE14" s="38">
        <v>12.1</v>
      </c>
      <c r="AF14" s="38">
        <v>10.8</v>
      </c>
      <c r="AG14" s="38">
        <v>17.100000000000001</v>
      </c>
      <c r="AH14" s="38">
        <v>15.4</v>
      </c>
      <c r="AI14" s="38">
        <v>16.899999999999999</v>
      </c>
      <c r="AJ14" s="38">
        <v>15.7</v>
      </c>
      <c r="AK14" s="38">
        <v>22.5</v>
      </c>
      <c r="AL14" s="38">
        <v>19.100000000000001</v>
      </c>
      <c r="AM14" s="38">
        <v>21.3</v>
      </c>
      <c r="AN14" s="38">
        <v>12.5</v>
      </c>
      <c r="AO14" s="38">
        <v>11.9</v>
      </c>
      <c r="AP14" s="38">
        <v>9.6</v>
      </c>
      <c r="AQ14" s="38">
        <v>9.4</v>
      </c>
      <c r="AR14" s="38">
        <v>9.8000000000000007</v>
      </c>
      <c r="AS14" s="38">
        <v>11.1</v>
      </c>
      <c r="AT14" s="38">
        <v>9.5</v>
      </c>
      <c r="AU14" s="38">
        <v>9.1999999999999993</v>
      </c>
      <c r="AV14" s="38">
        <v>7.9</v>
      </c>
      <c r="AW14" s="38">
        <v>8.6999999999999993</v>
      </c>
      <c r="AX14" s="38">
        <v>9.1999999999999993</v>
      </c>
      <c r="AY14" s="38">
        <v>9.3000000000000007</v>
      </c>
      <c r="AZ14" s="38">
        <v>7.6</v>
      </c>
      <c r="BA14" s="38">
        <v>15.1</v>
      </c>
      <c r="BB14" s="38">
        <v>11.9</v>
      </c>
      <c r="BC14" s="38">
        <v>14.4</v>
      </c>
      <c r="BD14" s="38">
        <v>10.199999999999999</v>
      </c>
      <c r="BE14" s="38">
        <v>13.9</v>
      </c>
      <c r="BF14" s="38">
        <v>16</v>
      </c>
      <c r="BG14" s="38">
        <v>21.1</v>
      </c>
      <c r="BH14" s="38">
        <v>14</v>
      </c>
      <c r="BI14" s="38">
        <v>26.7</v>
      </c>
      <c r="BJ14" s="38">
        <v>19.899999999999999</v>
      </c>
      <c r="BK14" s="38">
        <v>24.1</v>
      </c>
      <c r="BL14" s="38">
        <v>13.7</v>
      </c>
      <c r="BM14" s="38">
        <v>23.8</v>
      </c>
      <c r="BN14" s="38">
        <v>27.4</v>
      </c>
      <c r="BO14" s="38">
        <v>32</v>
      </c>
      <c r="BP14" s="38">
        <v>29.8</v>
      </c>
      <c r="BQ14" s="38">
        <v>37.6</v>
      </c>
      <c r="BR14" s="38">
        <v>32.200000000000003</v>
      </c>
      <c r="BS14" s="38">
        <v>46</v>
      </c>
      <c r="BT14" s="38">
        <v>41.5</v>
      </c>
      <c r="BU14" s="38">
        <v>46.7</v>
      </c>
      <c r="BV14" s="38">
        <v>50.5</v>
      </c>
      <c r="BW14" s="38">
        <v>60</v>
      </c>
      <c r="BX14" s="38">
        <v>38.799999999999997</v>
      </c>
      <c r="BY14" s="38">
        <v>43.9</v>
      </c>
      <c r="BZ14" s="38">
        <v>50.1</v>
      </c>
      <c r="CA14" s="38">
        <v>59.8</v>
      </c>
      <c r="CB14" s="38">
        <v>54.1</v>
      </c>
      <c r="CC14" s="38">
        <v>70.8</v>
      </c>
      <c r="CD14" s="38">
        <v>68.5</v>
      </c>
      <c r="CE14" s="38">
        <v>82.9</v>
      </c>
      <c r="CF14" s="38">
        <v>69.2</v>
      </c>
      <c r="CG14" s="38">
        <v>76.7</v>
      </c>
      <c r="CH14" s="38">
        <v>82.1</v>
      </c>
      <c r="CI14" s="38">
        <v>84.7</v>
      </c>
      <c r="CJ14" s="38">
        <v>60.4</v>
      </c>
      <c r="CK14" s="38">
        <v>94</v>
      </c>
      <c r="CL14" s="38">
        <v>85.1</v>
      </c>
      <c r="CM14" s="38">
        <v>122.3</v>
      </c>
      <c r="CN14" s="38">
        <v>109.6</v>
      </c>
      <c r="CO14" s="38">
        <v>202.7</v>
      </c>
      <c r="CP14" s="38">
        <v>227.4</v>
      </c>
      <c r="CQ14" s="38">
        <v>217.7</v>
      </c>
      <c r="CR14" s="38">
        <v>177.5</v>
      </c>
      <c r="CS14" s="38">
        <v>211.7</v>
      </c>
      <c r="CT14" s="38">
        <v>170.6</v>
      </c>
      <c r="CU14" s="38">
        <v>149.19999999999999</v>
      </c>
      <c r="CV14" s="38">
        <v>104.5</v>
      </c>
      <c r="CW14" s="38">
        <v>119.7</v>
      </c>
      <c r="CX14" s="38">
        <v>109.6</v>
      </c>
      <c r="CY14" s="38">
        <v>106.4</v>
      </c>
      <c r="CZ14" s="38">
        <v>101.8</v>
      </c>
      <c r="DA14" s="38">
        <v>80.900000000000006</v>
      </c>
      <c r="DB14" s="38">
        <v>80.3</v>
      </c>
      <c r="DC14" s="38">
        <v>78</v>
      </c>
      <c r="DD14" s="38">
        <v>43.4</v>
      </c>
      <c r="DE14" s="38">
        <v>50.1</v>
      </c>
      <c r="DF14" s="38">
        <v>56.3</v>
      </c>
      <c r="DG14" s="38">
        <v>63.4</v>
      </c>
      <c r="DH14" s="38">
        <v>23.4</v>
      </c>
      <c r="DI14" s="38">
        <v>30.3</v>
      </c>
      <c r="DJ14" s="38">
        <v>37.200000000000003</v>
      </c>
      <c r="DK14" s="38">
        <v>33.299999999999997</v>
      </c>
      <c r="DL14" s="38">
        <v>23.9</v>
      </c>
      <c r="DM14" s="38">
        <v>26</v>
      </c>
      <c r="DN14" s="38">
        <v>35.1</v>
      </c>
      <c r="DO14" s="38">
        <v>39</v>
      </c>
      <c r="DP14" s="38">
        <v>36.4</v>
      </c>
      <c r="DQ14" s="38">
        <v>43.6</v>
      </c>
      <c r="DR14" s="38">
        <v>43.6</v>
      </c>
      <c r="DS14" s="38">
        <v>50</v>
      </c>
      <c r="DT14" s="53">
        <v>36</v>
      </c>
      <c r="DU14" s="53">
        <v>52.5</v>
      </c>
      <c r="DV14" s="53">
        <v>63.2</v>
      </c>
      <c r="DW14" s="53">
        <v>77.599999999999994</v>
      </c>
      <c r="DX14" s="53">
        <v>75.099999999999994</v>
      </c>
      <c r="DY14" s="53">
        <v>87.2</v>
      </c>
      <c r="DZ14" s="53">
        <v>73.099999999999994</v>
      </c>
      <c r="EA14" s="53">
        <v>56.2</v>
      </c>
      <c r="EB14" s="53">
        <v>50.8</v>
      </c>
      <c r="EC14" s="53">
        <v>54.9</v>
      </c>
      <c r="ED14" s="53">
        <v>66.5</v>
      </c>
      <c r="EE14" s="53">
        <v>54</v>
      </c>
      <c r="EF14" s="53">
        <v>43.3</v>
      </c>
      <c r="EG14" s="53">
        <v>61.7</v>
      </c>
      <c r="EH14" s="53">
        <v>64.8</v>
      </c>
      <c r="EI14" s="53">
        <v>71.400000000000006</v>
      </c>
      <c r="EJ14" s="53">
        <v>62.4</v>
      </c>
      <c r="EK14" s="53">
        <v>82.4</v>
      </c>
      <c r="EL14" s="53">
        <v>86.6</v>
      </c>
      <c r="EM14" s="53">
        <v>90.9</v>
      </c>
      <c r="EN14" s="53">
        <v>79.3</v>
      </c>
      <c r="EO14" s="53">
        <v>87</v>
      </c>
      <c r="EP14" s="53">
        <v>79.599999999999994</v>
      </c>
      <c r="EQ14" s="53">
        <v>83.3</v>
      </c>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row>
    <row r="15" spans="1:346" ht="28.15" customHeight="1">
      <c r="F15" s="28" t="s">
        <v>452</v>
      </c>
      <c r="G15" s="29" t="s">
        <v>200</v>
      </c>
      <c r="H15" s="38">
        <v>1.9</v>
      </c>
      <c r="I15" s="38">
        <v>5.6</v>
      </c>
      <c r="J15" s="38">
        <v>5</v>
      </c>
      <c r="K15" s="38">
        <v>3.5</v>
      </c>
      <c r="L15" s="38">
        <v>1.6</v>
      </c>
      <c r="M15" s="38">
        <v>2.7</v>
      </c>
      <c r="N15" s="38">
        <v>3.4</v>
      </c>
      <c r="O15" s="38">
        <v>4.0999999999999996</v>
      </c>
      <c r="P15" s="38">
        <v>2.1</v>
      </c>
      <c r="Q15" s="38">
        <v>3.2</v>
      </c>
      <c r="R15" s="38">
        <v>3.1</v>
      </c>
      <c r="S15" s="38">
        <v>2.5</v>
      </c>
      <c r="T15" s="38">
        <v>1.3</v>
      </c>
      <c r="U15" s="38">
        <v>1.9</v>
      </c>
      <c r="V15" s="38">
        <v>2.6</v>
      </c>
      <c r="W15" s="38">
        <v>2.2000000000000002</v>
      </c>
      <c r="X15" s="38">
        <v>1.4</v>
      </c>
      <c r="Y15" s="38">
        <v>1.4</v>
      </c>
      <c r="Z15" s="38">
        <v>2.1</v>
      </c>
      <c r="AA15" s="38">
        <v>1.7</v>
      </c>
      <c r="AB15" s="38">
        <v>1.8</v>
      </c>
      <c r="AC15" s="38">
        <v>2.2000000000000002</v>
      </c>
      <c r="AD15" s="38">
        <v>2.1</v>
      </c>
      <c r="AE15" s="38">
        <v>2.2999999999999998</v>
      </c>
      <c r="AF15" s="38">
        <v>1.6</v>
      </c>
      <c r="AG15" s="38">
        <v>1.2</v>
      </c>
      <c r="AH15" s="38">
        <v>3.8</v>
      </c>
      <c r="AI15" s="38">
        <v>1.9</v>
      </c>
      <c r="AJ15" s="38">
        <v>2.2000000000000002</v>
      </c>
      <c r="AK15" s="38">
        <v>5.0999999999999996</v>
      </c>
      <c r="AL15" s="38">
        <v>4.9000000000000004</v>
      </c>
      <c r="AM15" s="38">
        <v>6.2</v>
      </c>
      <c r="AN15" s="38">
        <v>5.0999999999999996</v>
      </c>
      <c r="AO15" s="38">
        <v>6</v>
      </c>
      <c r="AP15" s="38">
        <v>7.4</v>
      </c>
      <c r="AQ15" s="38">
        <v>3.6</v>
      </c>
      <c r="AR15" s="38">
        <v>1.4</v>
      </c>
      <c r="AS15" s="38">
        <v>3.1</v>
      </c>
      <c r="AT15" s="38">
        <v>4.8</v>
      </c>
      <c r="AU15" s="38">
        <v>3.7</v>
      </c>
      <c r="AV15" s="38">
        <v>0</v>
      </c>
      <c r="AW15" s="38">
        <v>0</v>
      </c>
      <c r="AX15" s="38">
        <v>0</v>
      </c>
      <c r="AY15" s="38">
        <v>2.9</v>
      </c>
      <c r="AZ15" s="38">
        <v>1.1000000000000001</v>
      </c>
      <c r="BA15" s="38">
        <v>0</v>
      </c>
      <c r="BB15" s="38">
        <v>3</v>
      </c>
      <c r="BC15" s="38">
        <v>2.1</v>
      </c>
      <c r="BD15" s="38">
        <v>0.9</v>
      </c>
      <c r="BE15" s="38">
        <v>2.7</v>
      </c>
      <c r="BF15" s="38">
        <v>2.5</v>
      </c>
      <c r="BG15" s="38">
        <v>2</v>
      </c>
      <c r="BH15" s="38">
        <v>0.7</v>
      </c>
      <c r="BI15" s="38">
        <v>1.7</v>
      </c>
      <c r="BJ15" s="38">
        <v>3.5</v>
      </c>
      <c r="BK15" s="38">
        <v>3</v>
      </c>
      <c r="BL15" s="38">
        <v>1.3</v>
      </c>
      <c r="BM15" s="38">
        <v>2.8</v>
      </c>
      <c r="BN15" s="38">
        <v>6.1</v>
      </c>
      <c r="BO15" s="38">
        <v>4.5999999999999996</v>
      </c>
      <c r="BP15" s="38">
        <v>3.2</v>
      </c>
      <c r="BQ15" s="38">
        <v>6.8</v>
      </c>
      <c r="BR15" s="38">
        <v>11.9</v>
      </c>
      <c r="BS15" s="38">
        <v>15.8</v>
      </c>
      <c r="BT15" s="38">
        <v>10.1</v>
      </c>
      <c r="BU15" s="38">
        <v>18.3</v>
      </c>
      <c r="BV15" s="38">
        <v>24.7</v>
      </c>
      <c r="BW15" s="38">
        <v>27.6</v>
      </c>
      <c r="BX15" s="38">
        <v>24.3</v>
      </c>
      <c r="BY15" s="38">
        <v>37.5</v>
      </c>
      <c r="BZ15" s="38">
        <v>50</v>
      </c>
      <c r="CA15" s="38">
        <v>69.599999999999994</v>
      </c>
      <c r="CB15" s="38">
        <v>49.2</v>
      </c>
      <c r="CC15" s="38">
        <v>62.7</v>
      </c>
      <c r="CD15" s="38">
        <v>56.7</v>
      </c>
      <c r="CE15" s="38">
        <v>51.9</v>
      </c>
      <c r="CF15" s="38">
        <v>27.7</v>
      </c>
      <c r="CG15" s="38">
        <v>48.9</v>
      </c>
      <c r="CH15" s="38">
        <v>53.9</v>
      </c>
      <c r="CI15" s="38">
        <v>49.1</v>
      </c>
      <c r="CJ15" s="38">
        <v>23.7</v>
      </c>
      <c r="CK15" s="38">
        <v>42.4</v>
      </c>
      <c r="CL15" s="38">
        <v>58.6</v>
      </c>
      <c r="CM15" s="38">
        <v>65.3</v>
      </c>
      <c r="CN15" s="38">
        <v>43.4</v>
      </c>
      <c r="CO15" s="38">
        <v>46.6</v>
      </c>
      <c r="CP15" s="38">
        <v>54</v>
      </c>
      <c r="CQ15" s="38">
        <v>45.6</v>
      </c>
      <c r="CR15" s="38">
        <v>29.3</v>
      </c>
      <c r="CS15" s="38">
        <v>24.7</v>
      </c>
      <c r="CT15" s="38">
        <v>23.5</v>
      </c>
      <c r="CU15" s="38">
        <v>20.8</v>
      </c>
      <c r="CV15" s="38">
        <v>12.4</v>
      </c>
      <c r="CW15" s="38">
        <v>12.8</v>
      </c>
      <c r="CX15" s="38">
        <v>16.100000000000001</v>
      </c>
      <c r="CY15" s="38">
        <v>11</v>
      </c>
      <c r="CZ15" s="38">
        <v>6.4</v>
      </c>
      <c r="DA15" s="38">
        <v>10.4</v>
      </c>
      <c r="DB15" s="38">
        <v>9.9</v>
      </c>
      <c r="DC15" s="38">
        <v>12.8</v>
      </c>
      <c r="DD15" s="38">
        <v>7.5</v>
      </c>
      <c r="DE15" s="38">
        <v>10.4</v>
      </c>
      <c r="DF15" s="38">
        <v>15.4</v>
      </c>
      <c r="DG15" s="38">
        <v>10.7</v>
      </c>
      <c r="DH15" s="38">
        <v>7.9</v>
      </c>
      <c r="DI15" s="38">
        <v>4.3</v>
      </c>
      <c r="DJ15" s="38">
        <v>4.9000000000000004</v>
      </c>
      <c r="DK15" s="38">
        <v>6.3</v>
      </c>
      <c r="DL15" s="38">
        <v>5.0999999999999996</v>
      </c>
      <c r="DM15" s="38">
        <v>5.2</v>
      </c>
      <c r="DN15" s="38">
        <v>6.6</v>
      </c>
      <c r="DO15" s="38">
        <v>2.9</v>
      </c>
      <c r="DP15" s="38">
        <v>1.9</v>
      </c>
      <c r="DQ15" s="38">
        <v>1.6</v>
      </c>
      <c r="DR15" s="38">
        <v>5.2</v>
      </c>
      <c r="DS15" s="38">
        <v>3.6</v>
      </c>
      <c r="DT15" s="53">
        <v>2.2999999999999998</v>
      </c>
      <c r="DU15" s="53">
        <v>3.1</v>
      </c>
      <c r="DV15" s="53">
        <v>2.5</v>
      </c>
      <c r="DW15" s="53">
        <v>2.2999999999999998</v>
      </c>
      <c r="DX15" s="53">
        <v>1.1000000000000001</v>
      </c>
      <c r="DY15" s="53">
        <v>1.6</v>
      </c>
      <c r="DZ15" s="53">
        <v>1.8</v>
      </c>
      <c r="EA15" s="53">
        <v>2.2000000000000002</v>
      </c>
      <c r="EB15" s="53">
        <v>1.8</v>
      </c>
      <c r="EC15" s="53">
        <v>3.9</v>
      </c>
      <c r="ED15" s="53">
        <v>3.4</v>
      </c>
      <c r="EE15" s="53">
        <v>3.2</v>
      </c>
      <c r="EF15" s="53">
        <v>3.7</v>
      </c>
      <c r="EG15" s="53">
        <v>6.4</v>
      </c>
      <c r="EH15" s="53" t="s">
        <v>156</v>
      </c>
      <c r="EI15" s="53">
        <v>12</v>
      </c>
      <c r="EJ15" s="53">
        <v>9.1999999999999993</v>
      </c>
      <c r="EK15" s="53">
        <v>13.2</v>
      </c>
      <c r="EL15" s="53">
        <v>17.5</v>
      </c>
      <c r="EM15" s="53">
        <v>15.1</v>
      </c>
      <c r="EN15" s="53">
        <v>10.199999999999999</v>
      </c>
      <c r="EO15" s="53">
        <v>15.1</v>
      </c>
      <c r="EP15" s="53">
        <v>26.7</v>
      </c>
      <c r="EQ15" s="53">
        <v>19.3</v>
      </c>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row>
    <row r="16" spans="1:346" ht="28.15" customHeight="1">
      <c r="F16" s="35" t="s">
        <v>229</v>
      </c>
      <c r="G16" s="38" t="s">
        <v>200</v>
      </c>
      <c r="H16" s="38">
        <v>178.2</v>
      </c>
      <c r="I16" s="38">
        <v>145.4</v>
      </c>
      <c r="J16" s="38">
        <v>180.8</v>
      </c>
      <c r="K16" s="38">
        <v>156.69999999999999</v>
      </c>
      <c r="L16" s="38">
        <v>134.80000000000001</v>
      </c>
      <c r="M16" s="38">
        <v>146</v>
      </c>
      <c r="N16" s="38">
        <v>109.8</v>
      </c>
      <c r="O16" s="38">
        <v>183.7</v>
      </c>
      <c r="P16" s="38">
        <v>107.7</v>
      </c>
      <c r="Q16" s="38">
        <v>113.2</v>
      </c>
      <c r="R16" s="38">
        <v>150.4</v>
      </c>
      <c r="S16" s="38">
        <v>196.2</v>
      </c>
      <c r="T16" s="38">
        <v>135.6</v>
      </c>
      <c r="U16" s="38">
        <v>162.69999999999999</v>
      </c>
      <c r="V16" s="38">
        <v>147.5</v>
      </c>
      <c r="W16" s="38">
        <v>140.4</v>
      </c>
      <c r="X16" s="38">
        <v>120.9</v>
      </c>
      <c r="Y16" s="38">
        <v>133</v>
      </c>
      <c r="Z16" s="38">
        <v>193.3</v>
      </c>
      <c r="AA16" s="38">
        <v>189.7</v>
      </c>
      <c r="AB16" s="38">
        <v>128.6</v>
      </c>
      <c r="AC16" s="38">
        <v>206.9</v>
      </c>
      <c r="AD16" s="38">
        <v>207.9</v>
      </c>
      <c r="AE16" s="38">
        <v>206</v>
      </c>
      <c r="AF16" s="38">
        <v>151.5</v>
      </c>
      <c r="AG16" s="38">
        <v>183.2</v>
      </c>
      <c r="AH16" s="38">
        <v>222.1</v>
      </c>
      <c r="AI16" s="38">
        <v>260</v>
      </c>
      <c r="AJ16" s="38">
        <v>180.1</v>
      </c>
      <c r="AK16" s="38">
        <v>230.1</v>
      </c>
      <c r="AL16" s="38">
        <v>148.19999999999999</v>
      </c>
      <c r="AM16" s="38">
        <v>243.1</v>
      </c>
      <c r="AN16" s="38">
        <v>273.7</v>
      </c>
      <c r="AO16" s="38">
        <v>340.2</v>
      </c>
      <c r="AP16" s="38">
        <v>202.8</v>
      </c>
      <c r="AQ16" s="38">
        <v>261.8</v>
      </c>
      <c r="AR16" s="38">
        <v>237.6</v>
      </c>
      <c r="AS16" s="38">
        <v>205</v>
      </c>
      <c r="AT16" s="38">
        <v>211.5</v>
      </c>
      <c r="AU16" s="38">
        <v>192.1</v>
      </c>
      <c r="AV16" s="38">
        <v>167.9</v>
      </c>
      <c r="AW16" s="38">
        <v>173</v>
      </c>
      <c r="AX16" s="38">
        <v>227.5</v>
      </c>
      <c r="AY16" s="38">
        <v>253.9</v>
      </c>
      <c r="AZ16" s="38">
        <v>307.5</v>
      </c>
      <c r="BA16" s="38">
        <v>281.10000000000002</v>
      </c>
      <c r="BB16" s="38">
        <v>246.6</v>
      </c>
      <c r="BC16" s="38">
        <v>284</v>
      </c>
      <c r="BD16" s="38">
        <v>214.1</v>
      </c>
      <c r="BE16" s="38">
        <v>197.1</v>
      </c>
      <c r="BF16" s="38">
        <v>236.5</v>
      </c>
      <c r="BG16" s="38">
        <v>293.5</v>
      </c>
      <c r="BH16" s="38">
        <v>281.2</v>
      </c>
      <c r="BI16" s="38">
        <v>268.60000000000002</v>
      </c>
      <c r="BJ16" s="38">
        <v>254.1</v>
      </c>
      <c r="BK16" s="38">
        <v>315.2</v>
      </c>
      <c r="BL16" s="38">
        <v>183.9</v>
      </c>
      <c r="BM16" s="38">
        <v>283</v>
      </c>
      <c r="BN16" s="38">
        <v>243.9</v>
      </c>
      <c r="BO16" s="38">
        <v>323.2</v>
      </c>
      <c r="BP16" s="38">
        <v>302.2</v>
      </c>
      <c r="BQ16" s="38">
        <v>322.89999999999998</v>
      </c>
      <c r="BR16" s="38">
        <v>326.10000000000002</v>
      </c>
      <c r="BS16" s="38">
        <v>388.3</v>
      </c>
      <c r="BT16" s="38">
        <v>325.2</v>
      </c>
      <c r="BU16" s="38">
        <v>444.8</v>
      </c>
      <c r="BV16" s="38">
        <v>563.79999999999995</v>
      </c>
      <c r="BW16" s="38">
        <v>632.1</v>
      </c>
      <c r="BX16" s="38">
        <v>523.4</v>
      </c>
      <c r="BY16" s="38">
        <v>813.5</v>
      </c>
      <c r="BZ16" s="38">
        <v>798.4</v>
      </c>
      <c r="CA16" s="38">
        <v>899.4</v>
      </c>
      <c r="CB16" s="38">
        <v>812.7</v>
      </c>
      <c r="CC16" s="38">
        <v>990.7</v>
      </c>
      <c r="CD16" s="38">
        <v>906.5</v>
      </c>
      <c r="CE16" s="38">
        <v>1148.2</v>
      </c>
      <c r="CF16" s="38">
        <v>1095.5</v>
      </c>
      <c r="CG16" s="38">
        <v>1143</v>
      </c>
      <c r="CH16" s="38">
        <v>933.7</v>
      </c>
      <c r="CI16" s="38">
        <v>960.8</v>
      </c>
      <c r="CJ16" s="38">
        <v>947.6</v>
      </c>
      <c r="CK16" s="38">
        <v>1142.3</v>
      </c>
      <c r="CL16" s="38">
        <v>994.1</v>
      </c>
      <c r="CM16" s="38">
        <v>1037.2</v>
      </c>
      <c r="CN16" s="38">
        <v>919.1</v>
      </c>
      <c r="CO16" s="38">
        <v>1098.5999999999999</v>
      </c>
      <c r="CP16" s="38">
        <v>1061.5999999999999</v>
      </c>
      <c r="CQ16" s="38">
        <v>1160.3</v>
      </c>
      <c r="CR16" s="38">
        <v>802.8</v>
      </c>
      <c r="CS16" s="38">
        <v>1160.2</v>
      </c>
      <c r="CT16" s="38">
        <v>1278.0999999999999</v>
      </c>
      <c r="CU16" s="38">
        <v>1568.6</v>
      </c>
      <c r="CV16" s="38">
        <v>1126.5999999999999</v>
      </c>
      <c r="CW16" s="38">
        <v>1433.6</v>
      </c>
      <c r="CX16" s="38">
        <v>1241</v>
      </c>
      <c r="CY16" s="38">
        <v>1220.7</v>
      </c>
      <c r="CZ16" s="38">
        <v>1180.3</v>
      </c>
      <c r="DA16" s="38">
        <v>1625.1</v>
      </c>
      <c r="DB16" s="38">
        <v>1070.0999999999999</v>
      </c>
      <c r="DC16" s="38">
        <v>1243.9000000000001</v>
      </c>
      <c r="DD16" s="38">
        <v>1011.5</v>
      </c>
      <c r="DE16" s="38">
        <v>758.3</v>
      </c>
      <c r="DF16" s="38">
        <v>654.6</v>
      </c>
      <c r="DG16" s="38">
        <v>556.1</v>
      </c>
      <c r="DH16" s="38">
        <v>459.2</v>
      </c>
      <c r="DI16" s="38">
        <v>318</v>
      </c>
      <c r="DJ16" s="38">
        <v>397.3</v>
      </c>
      <c r="DK16" s="38">
        <v>374.8</v>
      </c>
      <c r="DL16" s="38">
        <v>379</v>
      </c>
      <c r="DM16" s="38">
        <v>366.8</v>
      </c>
      <c r="DN16" s="38">
        <v>325.2</v>
      </c>
      <c r="DO16" s="38">
        <v>287</v>
      </c>
      <c r="DP16" s="38">
        <v>221.6</v>
      </c>
      <c r="DQ16" s="38">
        <v>361.3</v>
      </c>
      <c r="DR16" s="38">
        <v>356.7</v>
      </c>
      <c r="DS16" s="38">
        <v>406.1</v>
      </c>
      <c r="DT16" s="53">
        <v>260.8</v>
      </c>
      <c r="DU16" s="53">
        <v>433.3</v>
      </c>
      <c r="DV16" s="53">
        <v>436.1</v>
      </c>
      <c r="DW16" s="53">
        <v>494.1</v>
      </c>
      <c r="DX16" s="53">
        <v>317.7</v>
      </c>
      <c r="DY16" s="53">
        <v>325.8</v>
      </c>
      <c r="DZ16" s="53">
        <v>298.8</v>
      </c>
      <c r="EA16" s="53">
        <v>350.7</v>
      </c>
      <c r="EB16" s="53">
        <v>255.3</v>
      </c>
      <c r="EC16" s="53">
        <v>339.4</v>
      </c>
      <c r="ED16" s="53">
        <v>366.2</v>
      </c>
      <c r="EE16" s="53">
        <v>408.8</v>
      </c>
      <c r="EF16" s="53">
        <v>302</v>
      </c>
      <c r="EG16" s="53">
        <v>313.2</v>
      </c>
      <c r="EH16" s="53" t="s">
        <v>156</v>
      </c>
      <c r="EI16" s="53">
        <v>328</v>
      </c>
      <c r="EJ16" s="53">
        <v>278.3</v>
      </c>
      <c r="EK16" s="53">
        <v>327.10000000000002</v>
      </c>
      <c r="EL16" s="53">
        <v>432.9</v>
      </c>
      <c r="EM16" s="53">
        <v>399.9</v>
      </c>
      <c r="EN16" s="53">
        <v>426.4</v>
      </c>
      <c r="EO16" s="53">
        <v>408.1</v>
      </c>
      <c r="EP16" s="53">
        <v>420.9</v>
      </c>
      <c r="EQ16" s="53">
        <v>565</v>
      </c>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row>
    <row r="17" spans="6:346" ht="34.15" customHeight="1">
      <c r="F17" s="35" t="s">
        <v>542</v>
      </c>
      <c r="G17" s="35"/>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53"/>
      <c r="DU17" s="53"/>
      <c r="DW17" s="53"/>
      <c r="DX17" s="53"/>
      <c r="DY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row>
    <row r="18" spans="6:346" ht="20.100000000000001" customHeight="1">
      <c r="F18" s="28" t="s">
        <v>146</v>
      </c>
      <c r="G18" s="29" t="s">
        <v>200</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t="s">
        <v>156</v>
      </c>
      <c r="AC18" s="38" t="s">
        <v>156</v>
      </c>
      <c r="AD18" s="38" t="s">
        <v>156</v>
      </c>
      <c r="AE18" s="38" t="s">
        <v>156</v>
      </c>
      <c r="AF18" s="38" t="s">
        <v>156</v>
      </c>
      <c r="AG18" s="38" t="s">
        <v>156</v>
      </c>
      <c r="AH18" s="38" t="s">
        <v>156</v>
      </c>
      <c r="AI18" s="38" t="s">
        <v>156</v>
      </c>
      <c r="AJ18" s="38" t="s">
        <v>156</v>
      </c>
      <c r="AK18" s="38" t="s">
        <v>156</v>
      </c>
      <c r="AL18" s="38" t="s">
        <v>156</v>
      </c>
      <c r="AM18" s="38" t="s">
        <v>156</v>
      </c>
      <c r="AN18" s="38" t="s">
        <v>156</v>
      </c>
      <c r="AO18" s="38" t="s">
        <v>156</v>
      </c>
      <c r="AP18" s="38" t="s">
        <v>156</v>
      </c>
      <c r="AQ18" s="38" t="s">
        <v>156</v>
      </c>
      <c r="AR18" s="38" t="s">
        <v>156</v>
      </c>
      <c r="AS18" s="38" t="s">
        <v>156</v>
      </c>
      <c r="AT18" s="38">
        <v>6.5</v>
      </c>
      <c r="AU18" s="38">
        <v>8.3000000000000007</v>
      </c>
      <c r="AV18" s="38">
        <v>6.5</v>
      </c>
      <c r="AW18" s="38">
        <v>7</v>
      </c>
      <c r="AX18" s="38">
        <v>6.9</v>
      </c>
      <c r="AY18" s="38">
        <v>7.7</v>
      </c>
      <c r="AZ18" s="38">
        <v>5.8</v>
      </c>
      <c r="BA18" s="38">
        <v>12.3</v>
      </c>
      <c r="BB18" s="38">
        <v>10</v>
      </c>
      <c r="BC18" s="38">
        <v>10.3</v>
      </c>
      <c r="BD18" s="38">
        <v>8.1</v>
      </c>
      <c r="BE18" s="38">
        <v>13.1</v>
      </c>
      <c r="BF18" s="38">
        <v>11.1</v>
      </c>
      <c r="BG18" s="38">
        <v>10.1</v>
      </c>
      <c r="BH18" s="38">
        <v>8.6</v>
      </c>
      <c r="BI18" s="38">
        <v>10</v>
      </c>
      <c r="BJ18" s="38">
        <v>7</v>
      </c>
      <c r="BK18" s="38">
        <v>8.9</v>
      </c>
      <c r="BL18" s="38">
        <v>8.1999999999999993</v>
      </c>
      <c r="BM18" s="38">
        <v>13.8</v>
      </c>
      <c r="BN18" s="38">
        <v>15.5</v>
      </c>
      <c r="BO18" s="38">
        <v>18.3</v>
      </c>
      <c r="BP18" s="38">
        <v>15.2</v>
      </c>
      <c r="BQ18" s="38">
        <v>22.4</v>
      </c>
      <c r="BR18" s="38">
        <v>31.5</v>
      </c>
      <c r="BS18" s="38">
        <v>36.700000000000003</v>
      </c>
      <c r="BT18" s="38">
        <v>24.6</v>
      </c>
      <c r="BU18" s="38">
        <v>46.7</v>
      </c>
      <c r="BV18" s="38">
        <v>52.7</v>
      </c>
      <c r="BW18" s="38">
        <v>53.5</v>
      </c>
      <c r="BX18" s="38">
        <v>51.2</v>
      </c>
      <c r="BY18" s="38">
        <v>77.099999999999994</v>
      </c>
      <c r="BZ18" s="38">
        <v>65.2</v>
      </c>
      <c r="CA18" s="38">
        <v>70.2</v>
      </c>
      <c r="CB18" s="38">
        <v>64.8</v>
      </c>
      <c r="CC18" s="38">
        <v>93.3</v>
      </c>
      <c r="CD18" s="38">
        <v>79.2</v>
      </c>
      <c r="CE18" s="38">
        <v>55.7</v>
      </c>
      <c r="CF18" s="38">
        <v>25.8</v>
      </c>
      <c r="CG18" s="38">
        <v>18</v>
      </c>
      <c r="CH18" s="38">
        <v>37</v>
      </c>
      <c r="CI18" s="38">
        <v>54</v>
      </c>
      <c r="CJ18" s="38">
        <v>47</v>
      </c>
      <c r="CK18" s="38">
        <v>63.7</v>
      </c>
      <c r="CL18" s="38">
        <v>68.900000000000006</v>
      </c>
      <c r="CM18" s="38">
        <v>81.8</v>
      </c>
      <c r="CN18" s="38">
        <v>70.900000000000006</v>
      </c>
      <c r="CO18" s="38">
        <v>101.5</v>
      </c>
      <c r="CP18" s="38">
        <v>108.9</v>
      </c>
      <c r="CQ18" s="38">
        <v>114.6</v>
      </c>
      <c r="CR18" s="38">
        <v>98.7</v>
      </c>
      <c r="CS18" s="38">
        <v>120.4</v>
      </c>
      <c r="CT18" s="38">
        <v>102.5</v>
      </c>
      <c r="CU18" s="38">
        <v>92.1</v>
      </c>
      <c r="CV18" s="38">
        <v>61</v>
      </c>
      <c r="CW18" s="38">
        <v>63.7</v>
      </c>
      <c r="CX18" s="38">
        <v>54.6</v>
      </c>
      <c r="CY18" s="38">
        <v>43.5</v>
      </c>
      <c r="CZ18" s="38">
        <v>36.200000000000003</v>
      </c>
      <c r="DA18" s="38">
        <v>42.5</v>
      </c>
      <c r="DB18" s="38">
        <v>44.2</v>
      </c>
      <c r="DC18" s="38">
        <v>40.799999999999997</v>
      </c>
      <c r="DD18" s="38">
        <v>31.3</v>
      </c>
      <c r="DE18" s="38">
        <v>28.1</v>
      </c>
      <c r="DF18" s="38">
        <v>30.2</v>
      </c>
      <c r="DG18" s="38">
        <v>31.4</v>
      </c>
      <c r="DH18" s="38">
        <v>36.6</v>
      </c>
      <c r="DI18" s="38">
        <v>32.200000000000003</v>
      </c>
      <c r="DJ18" s="38">
        <v>34.799999999999997</v>
      </c>
      <c r="DK18" s="38">
        <v>32.1</v>
      </c>
      <c r="DL18" s="38">
        <v>26.7</v>
      </c>
      <c r="DM18" s="38">
        <v>42.2</v>
      </c>
      <c r="DN18" s="38">
        <v>44.5</v>
      </c>
      <c r="DO18" s="38">
        <v>42.4</v>
      </c>
      <c r="DP18" s="38">
        <v>46.2</v>
      </c>
      <c r="DQ18" s="38">
        <v>59.8</v>
      </c>
      <c r="DR18" s="38">
        <v>73.2</v>
      </c>
      <c r="DS18" s="38">
        <v>81.599999999999994</v>
      </c>
      <c r="DT18" s="53">
        <v>65</v>
      </c>
      <c r="DU18" s="53">
        <v>109</v>
      </c>
      <c r="DV18" s="53">
        <v>117.1</v>
      </c>
      <c r="DW18" s="53">
        <v>123.8</v>
      </c>
      <c r="DX18" s="53">
        <v>95.9</v>
      </c>
      <c r="DY18" s="53">
        <v>83.3</v>
      </c>
      <c r="DZ18" s="53">
        <v>75.8</v>
      </c>
      <c r="EA18" s="53">
        <v>78.7</v>
      </c>
      <c r="EB18" s="53">
        <v>102.8</v>
      </c>
      <c r="EC18" s="53">
        <v>119.6</v>
      </c>
      <c r="ED18" s="53">
        <v>155.30000000000001</v>
      </c>
      <c r="EE18" s="53">
        <v>172.5</v>
      </c>
      <c r="EF18" s="53">
        <v>122.3</v>
      </c>
      <c r="EG18" s="53">
        <v>134.6</v>
      </c>
      <c r="EH18" s="53">
        <v>165.9</v>
      </c>
      <c r="EI18" s="53">
        <v>148.4</v>
      </c>
      <c r="EJ18" s="53">
        <v>135.6</v>
      </c>
      <c r="EK18" s="53">
        <v>176.2</v>
      </c>
      <c r="EL18" s="53">
        <v>181.1</v>
      </c>
      <c r="EM18" s="53">
        <v>168</v>
      </c>
      <c r="EN18" s="53">
        <v>128.80000000000001</v>
      </c>
      <c r="EO18" s="53">
        <v>150.69999999999999</v>
      </c>
      <c r="EP18" s="53">
        <v>146.30000000000001</v>
      </c>
      <c r="EQ18" s="53">
        <v>149.19999999999999</v>
      </c>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row>
    <row r="19" spans="6:346" ht="20.100000000000001" customHeight="1">
      <c r="F19" s="28" t="s">
        <v>253</v>
      </c>
      <c r="G19" s="29" t="s">
        <v>200</v>
      </c>
      <c r="H19" s="38">
        <v>6.4</v>
      </c>
      <c r="I19" s="38">
        <v>13.4</v>
      </c>
      <c r="J19" s="38">
        <v>13.8</v>
      </c>
      <c r="K19" s="38">
        <v>9.6999999999999993</v>
      </c>
      <c r="L19" s="38">
        <v>6.3</v>
      </c>
      <c r="M19" s="38">
        <v>9.3000000000000007</v>
      </c>
      <c r="N19" s="38">
        <v>10.3</v>
      </c>
      <c r="O19" s="38">
        <v>8.9</v>
      </c>
      <c r="P19" s="38">
        <v>6</v>
      </c>
      <c r="Q19" s="38">
        <v>10.5</v>
      </c>
      <c r="R19" s="38">
        <v>11</v>
      </c>
      <c r="S19" s="38">
        <v>9.6</v>
      </c>
      <c r="T19" s="38">
        <v>5.8</v>
      </c>
      <c r="U19" s="38">
        <v>11.7</v>
      </c>
      <c r="V19" s="38">
        <v>15.8</v>
      </c>
      <c r="W19" s="38">
        <v>16.7</v>
      </c>
      <c r="X19" s="38">
        <v>9.3000000000000007</v>
      </c>
      <c r="Y19" s="38">
        <v>16.899999999999999</v>
      </c>
      <c r="Z19" s="38">
        <v>17</v>
      </c>
      <c r="AA19" s="38">
        <v>12.5</v>
      </c>
      <c r="AB19" s="38">
        <v>8.6</v>
      </c>
      <c r="AC19" s="38">
        <v>10.3</v>
      </c>
      <c r="AD19" s="38">
        <v>15.3</v>
      </c>
      <c r="AE19" s="38">
        <v>11.9</v>
      </c>
      <c r="AF19" s="38">
        <v>8.4</v>
      </c>
      <c r="AG19" s="38">
        <v>17.3</v>
      </c>
      <c r="AH19" s="38">
        <v>15.6</v>
      </c>
      <c r="AI19" s="38">
        <v>16.399999999999999</v>
      </c>
      <c r="AJ19" s="38">
        <v>11.7</v>
      </c>
      <c r="AK19" s="38">
        <v>15.6</v>
      </c>
      <c r="AL19" s="38">
        <v>12.4</v>
      </c>
      <c r="AM19" s="38">
        <v>13.1</v>
      </c>
      <c r="AN19" s="38">
        <v>7.4</v>
      </c>
      <c r="AO19" s="38">
        <v>9.9</v>
      </c>
      <c r="AP19" s="38">
        <v>13.1</v>
      </c>
      <c r="AQ19" s="38">
        <v>15.3</v>
      </c>
      <c r="AR19" s="38">
        <v>3.6</v>
      </c>
      <c r="AS19" s="38">
        <v>9</v>
      </c>
      <c r="AT19" s="38">
        <v>12.2</v>
      </c>
      <c r="AU19" s="38">
        <v>9.1999999999999993</v>
      </c>
      <c r="AV19" s="38">
        <v>3.5</v>
      </c>
      <c r="AW19" s="38">
        <v>4.9000000000000004</v>
      </c>
      <c r="AX19" s="38">
        <v>11.3</v>
      </c>
      <c r="AY19" s="38">
        <v>9.6999999999999993</v>
      </c>
      <c r="AZ19" s="38">
        <v>4.0999999999999996</v>
      </c>
      <c r="BA19" s="38">
        <v>6.7</v>
      </c>
      <c r="BB19" s="38">
        <v>9.4</v>
      </c>
      <c r="BC19" s="38">
        <v>10.7</v>
      </c>
      <c r="BD19" s="38">
        <v>5.7</v>
      </c>
      <c r="BE19" s="38">
        <v>9.6</v>
      </c>
      <c r="BF19" s="38">
        <v>10.4</v>
      </c>
      <c r="BG19" s="38">
        <v>6.9</v>
      </c>
      <c r="BH19" s="38">
        <v>4.5999999999999996</v>
      </c>
      <c r="BI19" s="38">
        <v>8</v>
      </c>
      <c r="BJ19" s="38">
        <v>7.1</v>
      </c>
      <c r="BK19" s="38">
        <v>7.9</v>
      </c>
      <c r="BL19" s="38">
        <v>5</v>
      </c>
      <c r="BM19" s="38">
        <v>5.9</v>
      </c>
      <c r="BN19" s="38">
        <v>6.9</v>
      </c>
      <c r="BO19" s="38">
        <v>7.6</v>
      </c>
      <c r="BP19" s="38">
        <v>3.6</v>
      </c>
      <c r="BQ19" s="38">
        <v>5.6</v>
      </c>
      <c r="BR19" s="38">
        <v>6.3</v>
      </c>
      <c r="BS19" s="38">
        <v>7.3</v>
      </c>
      <c r="BT19" s="38">
        <v>4.4000000000000004</v>
      </c>
      <c r="BU19" s="38">
        <v>4.5999999999999996</v>
      </c>
      <c r="BV19" s="38">
        <v>8.6</v>
      </c>
      <c r="BW19" s="38">
        <v>10.199999999999999</v>
      </c>
      <c r="BX19" s="38">
        <v>3.3</v>
      </c>
      <c r="BY19" s="38">
        <v>4.8</v>
      </c>
      <c r="BZ19" s="38">
        <v>5</v>
      </c>
      <c r="CA19" s="38">
        <v>5.3</v>
      </c>
      <c r="CB19" s="38">
        <v>6.1</v>
      </c>
      <c r="CC19" s="38">
        <v>5.3</v>
      </c>
      <c r="CD19" s="38">
        <v>2.4</v>
      </c>
      <c r="CE19" s="38">
        <v>3.5</v>
      </c>
      <c r="CF19" s="38">
        <v>2</v>
      </c>
      <c r="CG19" s="38">
        <v>2.1</v>
      </c>
      <c r="CH19" s="38">
        <v>2.7</v>
      </c>
      <c r="CI19" s="38">
        <v>1</v>
      </c>
      <c r="CJ19" s="38">
        <v>0</v>
      </c>
      <c r="CK19" s="38">
        <v>0</v>
      </c>
      <c r="CL19" s="38">
        <v>0</v>
      </c>
      <c r="CM19" s="38">
        <v>0</v>
      </c>
      <c r="CN19" s="38">
        <v>0.6</v>
      </c>
      <c r="CO19" s="38">
        <v>0</v>
      </c>
      <c r="CP19" s="38">
        <v>0</v>
      </c>
      <c r="CQ19" s="38">
        <v>2.2000000000000002</v>
      </c>
      <c r="CR19" s="38">
        <v>1.1000000000000001</v>
      </c>
      <c r="CS19" s="38">
        <v>0</v>
      </c>
      <c r="CT19" s="38">
        <v>1.4</v>
      </c>
      <c r="CU19" s="38">
        <v>1.6</v>
      </c>
      <c r="CV19" s="38">
        <v>1.6</v>
      </c>
      <c r="CW19" s="38">
        <v>1.7</v>
      </c>
      <c r="CX19" s="38">
        <v>0</v>
      </c>
      <c r="CY19" s="38">
        <v>3.1</v>
      </c>
      <c r="CZ19" s="38">
        <v>2.5</v>
      </c>
      <c r="DA19" s="38">
        <v>2.7</v>
      </c>
      <c r="DB19" s="38">
        <v>1.8</v>
      </c>
      <c r="DC19" s="38">
        <v>1.5</v>
      </c>
      <c r="DD19" s="38">
        <v>0.9</v>
      </c>
      <c r="DE19" s="38">
        <v>1.2</v>
      </c>
      <c r="DF19" s="38">
        <v>1.6</v>
      </c>
      <c r="DG19" s="38">
        <v>1.5</v>
      </c>
      <c r="DH19" s="38">
        <v>0.3</v>
      </c>
      <c r="DI19" s="38">
        <v>0.9</v>
      </c>
      <c r="DJ19" s="38">
        <v>0.2</v>
      </c>
      <c r="DK19" s="38">
        <v>0.5</v>
      </c>
      <c r="DL19" s="38">
        <v>0.4</v>
      </c>
      <c r="DM19" s="38">
        <v>0.6</v>
      </c>
      <c r="DN19" s="38">
        <v>1</v>
      </c>
      <c r="DO19" s="38">
        <v>3.5</v>
      </c>
      <c r="DP19" s="38">
        <v>2</v>
      </c>
      <c r="DQ19" s="38">
        <v>1.9</v>
      </c>
      <c r="DR19" s="38">
        <v>3.3</v>
      </c>
      <c r="DS19" s="38">
        <v>2.2000000000000002</v>
      </c>
      <c r="DT19" s="53">
        <v>1.2</v>
      </c>
      <c r="DU19" s="53">
        <v>2.7</v>
      </c>
      <c r="DV19" s="53">
        <v>2.1</v>
      </c>
      <c r="DW19" s="53">
        <v>1.8</v>
      </c>
      <c r="DX19" s="53">
        <v>0.5</v>
      </c>
      <c r="DY19" s="53">
        <v>0.5</v>
      </c>
      <c r="DZ19" s="53">
        <v>1.2</v>
      </c>
      <c r="EA19" s="53">
        <v>0.8</v>
      </c>
      <c r="EB19" s="53">
        <v>0.5</v>
      </c>
      <c r="EC19" s="53">
        <v>1.5</v>
      </c>
      <c r="ED19" s="53">
        <v>2.2000000000000002</v>
      </c>
      <c r="EE19" s="53">
        <v>1.4</v>
      </c>
      <c r="EF19" s="53">
        <v>0.7</v>
      </c>
      <c r="EG19" s="53">
        <v>0.9</v>
      </c>
      <c r="EH19" s="53" t="s">
        <v>156</v>
      </c>
      <c r="EI19" s="53">
        <v>1.1000000000000001</v>
      </c>
      <c r="EJ19" s="53">
        <v>0.6</v>
      </c>
      <c r="EK19" s="53">
        <v>1.1000000000000001</v>
      </c>
      <c r="EL19" s="53">
        <v>1.5</v>
      </c>
      <c r="EM19" s="53">
        <v>1.3</v>
      </c>
      <c r="EN19" s="53">
        <v>0.7</v>
      </c>
      <c r="EO19" s="53">
        <v>1.4</v>
      </c>
      <c r="EP19" s="53" t="s">
        <v>156</v>
      </c>
      <c r="EQ19" s="53">
        <v>0.6</v>
      </c>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row>
    <row r="20" spans="6:346" ht="20.100000000000001" customHeight="1">
      <c r="F20" s="28" t="s">
        <v>291</v>
      </c>
      <c r="G20" s="29" t="s">
        <v>200</v>
      </c>
      <c r="H20" s="38">
        <v>67.900000000000006</v>
      </c>
      <c r="I20" s="38">
        <v>88.7</v>
      </c>
      <c r="J20" s="38">
        <v>67</v>
      </c>
      <c r="K20" s="38">
        <v>87.4</v>
      </c>
      <c r="L20" s="38">
        <v>63.2</v>
      </c>
      <c r="M20" s="38">
        <v>88.2</v>
      </c>
      <c r="N20" s="38">
        <v>79.400000000000006</v>
      </c>
      <c r="O20" s="38">
        <v>79.400000000000006</v>
      </c>
      <c r="P20" s="38">
        <v>67.8</v>
      </c>
      <c r="Q20" s="38">
        <v>78.099999999999994</v>
      </c>
      <c r="R20" s="38">
        <v>75.5</v>
      </c>
      <c r="S20" s="38">
        <v>83.8</v>
      </c>
      <c r="T20" s="38">
        <v>69.7</v>
      </c>
      <c r="U20" s="38">
        <v>91.1</v>
      </c>
      <c r="V20" s="38">
        <v>100.1</v>
      </c>
      <c r="W20" s="38">
        <v>111.6</v>
      </c>
      <c r="X20" s="38">
        <v>108.8</v>
      </c>
      <c r="Y20" s="38">
        <v>133.4</v>
      </c>
      <c r="Z20" s="38">
        <v>138.19999999999999</v>
      </c>
      <c r="AA20" s="38">
        <v>143.5</v>
      </c>
      <c r="AB20" s="38">
        <v>114.2</v>
      </c>
      <c r="AC20" s="38">
        <v>158.6</v>
      </c>
      <c r="AD20" s="38">
        <v>132.69999999999999</v>
      </c>
      <c r="AE20" s="38">
        <v>143.69999999999999</v>
      </c>
      <c r="AF20" s="38">
        <v>123.3</v>
      </c>
      <c r="AG20" s="38">
        <v>147.4</v>
      </c>
      <c r="AH20" s="38">
        <v>165.5</v>
      </c>
      <c r="AI20" s="38">
        <v>186.8</v>
      </c>
      <c r="AJ20" s="38">
        <v>150.1</v>
      </c>
      <c r="AK20" s="38">
        <v>225.9</v>
      </c>
      <c r="AL20" s="38">
        <v>196.7</v>
      </c>
      <c r="AM20" s="38">
        <v>163.9</v>
      </c>
      <c r="AN20" s="38">
        <v>136.1</v>
      </c>
      <c r="AO20" s="38">
        <v>151.69999999999999</v>
      </c>
      <c r="AP20" s="38">
        <v>134.30000000000001</v>
      </c>
      <c r="AQ20" s="38">
        <v>139.80000000000001</v>
      </c>
      <c r="AR20" s="38">
        <v>99.4</v>
      </c>
      <c r="AS20" s="38">
        <v>112.7</v>
      </c>
      <c r="AT20" s="38">
        <v>101.5</v>
      </c>
      <c r="AU20" s="38">
        <v>91.6</v>
      </c>
      <c r="AV20" s="38">
        <v>71.900000000000006</v>
      </c>
      <c r="AW20" s="38">
        <v>109.8</v>
      </c>
      <c r="AX20" s="38">
        <v>92.5</v>
      </c>
      <c r="AY20" s="38">
        <v>97.5</v>
      </c>
      <c r="AZ20" s="38">
        <v>83.3</v>
      </c>
      <c r="BA20" s="38">
        <v>96.8</v>
      </c>
      <c r="BB20" s="38">
        <v>86.4</v>
      </c>
      <c r="BC20" s="38">
        <v>84.2</v>
      </c>
      <c r="BD20" s="38">
        <v>73.900000000000006</v>
      </c>
      <c r="BE20" s="38">
        <v>86.8</v>
      </c>
      <c r="BF20" s="38">
        <v>95.2</v>
      </c>
      <c r="BG20" s="38">
        <v>99.3</v>
      </c>
      <c r="BH20" s="38">
        <v>84.6</v>
      </c>
      <c r="BI20" s="38">
        <v>99.3</v>
      </c>
      <c r="BJ20" s="38">
        <v>96.7</v>
      </c>
      <c r="BK20" s="38">
        <v>93.1</v>
      </c>
      <c r="BL20" s="38">
        <v>91.2</v>
      </c>
      <c r="BM20" s="38">
        <v>116.1</v>
      </c>
      <c r="BN20" s="38">
        <v>109.9</v>
      </c>
      <c r="BO20" s="38">
        <v>96.8</v>
      </c>
      <c r="BP20" s="38">
        <v>81.900000000000006</v>
      </c>
      <c r="BQ20" s="38">
        <v>103.1</v>
      </c>
      <c r="BR20" s="38">
        <v>100</v>
      </c>
      <c r="BS20" s="38">
        <v>99.1</v>
      </c>
      <c r="BT20" s="38">
        <v>90</v>
      </c>
      <c r="BU20" s="38">
        <v>110.5</v>
      </c>
      <c r="BV20" s="38">
        <v>104.3</v>
      </c>
      <c r="BW20" s="38">
        <v>125</v>
      </c>
      <c r="BX20" s="38">
        <v>103.6</v>
      </c>
      <c r="BY20" s="38">
        <v>123</v>
      </c>
      <c r="BZ20" s="38">
        <v>129.6</v>
      </c>
      <c r="CA20" s="38">
        <v>146.69999999999999</v>
      </c>
      <c r="CB20" s="38">
        <v>142.4</v>
      </c>
      <c r="CC20" s="38">
        <v>173.9</v>
      </c>
      <c r="CD20" s="38">
        <v>133.19999999999999</v>
      </c>
      <c r="CE20" s="38">
        <v>120.4</v>
      </c>
      <c r="CF20" s="38">
        <v>85.6</v>
      </c>
      <c r="CG20" s="38">
        <v>98.8</v>
      </c>
      <c r="CH20" s="38">
        <v>133.4</v>
      </c>
      <c r="CI20" s="38">
        <v>145.5</v>
      </c>
      <c r="CJ20" s="38">
        <v>130.80000000000001</v>
      </c>
      <c r="CK20" s="38">
        <v>165.7</v>
      </c>
      <c r="CL20" s="38">
        <v>160.30000000000001</v>
      </c>
      <c r="CM20" s="38">
        <v>167.3</v>
      </c>
      <c r="CN20" s="38">
        <v>146.4</v>
      </c>
      <c r="CO20" s="38">
        <v>178.2</v>
      </c>
      <c r="CP20" s="38">
        <v>184.2</v>
      </c>
      <c r="CQ20" s="38">
        <v>200</v>
      </c>
      <c r="CR20" s="38">
        <v>168.8</v>
      </c>
      <c r="CS20" s="38">
        <v>215</v>
      </c>
      <c r="CT20" s="38">
        <v>194.4</v>
      </c>
      <c r="CU20" s="38">
        <v>162.69999999999999</v>
      </c>
      <c r="CV20" s="38">
        <v>154.69999999999999</v>
      </c>
      <c r="CW20" s="38">
        <v>150</v>
      </c>
      <c r="CX20" s="38">
        <v>132.19999999999999</v>
      </c>
      <c r="CY20" s="38">
        <v>116.5</v>
      </c>
      <c r="CZ20" s="38">
        <v>81.7</v>
      </c>
      <c r="DA20" s="38">
        <v>103.9</v>
      </c>
      <c r="DB20" s="38">
        <v>90</v>
      </c>
      <c r="DC20" s="38">
        <v>101.7</v>
      </c>
      <c r="DD20" s="38">
        <v>91.6</v>
      </c>
      <c r="DE20" s="38">
        <v>112.4</v>
      </c>
      <c r="DF20" s="38">
        <v>133.69999999999999</v>
      </c>
      <c r="DG20" s="38">
        <v>138.19999999999999</v>
      </c>
      <c r="DH20" s="38">
        <v>119.3</v>
      </c>
      <c r="DI20" s="38">
        <v>156.9</v>
      </c>
      <c r="DJ20" s="38">
        <v>159.1</v>
      </c>
      <c r="DK20" s="38">
        <v>182.3</v>
      </c>
      <c r="DL20" s="38">
        <v>155.19999999999999</v>
      </c>
      <c r="DM20" s="38">
        <v>192.6</v>
      </c>
      <c r="DN20" s="38">
        <v>192.9</v>
      </c>
      <c r="DO20" s="38">
        <v>208.9</v>
      </c>
      <c r="DP20" s="38">
        <v>187.4</v>
      </c>
      <c r="DQ20" s="38">
        <v>220.9</v>
      </c>
      <c r="DR20" s="38">
        <v>239.7</v>
      </c>
      <c r="DS20" s="38">
        <v>244.1</v>
      </c>
      <c r="DT20" s="53">
        <v>223</v>
      </c>
      <c r="DU20" s="53">
        <v>259.8</v>
      </c>
      <c r="DV20" s="53">
        <v>281.3</v>
      </c>
      <c r="DW20" s="53">
        <v>303.89999999999998</v>
      </c>
      <c r="DX20" s="53">
        <v>272.3</v>
      </c>
      <c r="DY20" s="53">
        <v>304.39999999999998</v>
      </c>
      <c r="DZ20" s="53">
        <v>356.1</v>
      </c>
      <c r="EA20" s="53">
        <v>383.5</v>
      </c>
      <c r="EB20" s="53">
        <v>360.2</v>
      </c>
      <c r="EC20" s="53">
        <v>429.8</v>
      </c>
      <c r="ED20" s="53">
        <v>417.9</v>
      </c>
      <c r="EE20" s="53">
        <v>390.8</v>
      </c>
      <c r="EF20" s="53">
        <v>363.6</v>
      </c>
      <c r="EG20" s="53">
        <v>421.7</v>
      </c>
      <c r="EH20" s="53">
        <v>380.5</v>
      </c>
      <c r="EI20" s="53">
        <v>359.3</v>
      </c>
      <c r="EJ20" s="53">
        <v>275.5</v>
      </c>
      <c r="EK20" s="53">
        <v>310.5</v>
      </c>
      <c r="EL20" s="53">
        <v>333.4</v>
      </c>
      <c r="EM20" s="53">
        <v>323.10000000000002</v>
      </c>
      <c r="EN20" s="53">
        <v>284.39999999999998</v>
      </c>
      <c r="EO20" s="53">
        <v>296</v>
      </c>
      <c r="EP20" s="53">
        <v>297.5</v>
      </c>
      <c r="EQ20" s="53">
        <v>309.10000000000002</v>
      </c>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row>
    <row r="21" spans="6:346" ht="20.100000000000001" customHeight="1">
      <c r="F21" s="28" t="s">
        <v>454</v>
      </c>
      <c r="G21" s="29" t="s">
        <v>200</v>
      </c>
      <c r="H21" s="38">
        <v>2.5</v>
      </c>
      <c r="I21" s="38">
        <v>3.4</v>
      </c>
      <c r="J21" s="38">
        <v>4.5</v>
      </c>
      <c r="K21" s="38">
        <v>2.5</v>
      </c>
      <c r="L21" s="38">
        <v>1.7</v>
      </c>
      <c r="M21" s="38">
        <v>2.5</v>
      </c>
      <c r="N21" s="38">
        <v>8</v>
      </c>
      <c r="O21" s="38">
        <v>12.4</v>
      </c>
      <c r="P21" s="38">
        <v>6.3</v>
      </c>
      <c r="Q21" s="38">
        <v>10.199999999999999</v>
      </c>
      <c r="R21" s="38">
        <v>9.5</v>
      </c>
      <c r="S21" s="38">
        <v>7.2</v>
      </c>
      <c r="T21" s="38">
        <v>2.8</v>
      </c>
      <c r="U21" s="38">
        <v>4.5</v>
      </c>
      <c r="V21" s="38">
        <v>6.1</v>
      </c>
      <c r="W21" s="38">
        <v>9</v>
      </c>
      <c r="X21" s="38">
        <v>2.5</v>
      </c>
      <c r="Y21" s="38">
        <v>1.2</v>
      </c>
      <c r="Z21" s="38">
        <v>2.9</v>
      </c>
      <c r="AA21" s="38">
        <v>2.5</v>
      </c>
      <c r="AB21" s="38">
        <v>1.3</v>
      </c>
      <c r="AC21" s="38">
        <v>5.3</v>
      </c>
      <c r="AD21" s="38">
        <v>4.9000000000000004</v>
      </c>
      <c r="AE21" s="38">
        <v>1.1000000000000001</v>
      </c>
      <c r="AF21" s="38">
        <v>3.6</v>
      </c>
      <c r="AG21" s="38">
        <v>4.5</v>
      </c>
      <c r="AH21" s="38">
        <v>6.1</v>
      </c>
      <c r="AI21" s="38">
        <v>3.8</v>
      </c>
      <c r="AJ21" s="38">
        <v>6.6</v>
      </c>
      <c r="AK21" s="38">
        <v>9.3000000000000007</v>
      </c>
      <c r="AL21" s="38">
        <v>4</v>
      </c>
      <c r="AM21" s="38">
        <v>6.3</v>
      </c>
      <c r="AN21" s="38">
        <v>7.1</v>
      </c>
      <c r="AO21" s="38">
        <v>12.6</v>
      </c>
      <c r="AP21" s="38">
        <v>12.6</v>
      </c>
      <c r="AQ21" s="38">
        <v>13.7</v>
      </c>
      <c r="AR21" s="38">
        <v>7.2</v>
      </c>
      <c r="AS21" s="38">
        <v>8.1</v>
      </c>
      <c r="AT21" s="38">
        <v>8.8000000000000007</v>
      </c>
      <c r="AU21" s="38">
        <v>9</v>
      </c>
      <c r="AV21" s="38">
        <v>5</v>
      </c>
      <c r="AW21" s="38">
        <v>0</v>
      </c>
      <c r="AX21" s="38">
        <v>7.2</v>
      </c>
      <c r="AY21" s="38">
        <v>7.4</v>
      </c>
      <c r="AZ21" s="38">
        <v>3.4</v>
      </c>
      <c r="BA21" s="38">
        <v>5.4</v>
      </c>
      <c r="BB21" s="38">
        <v>4.4000000000000004</v>
      </c>
      <c r="BC21" s="38">
        <v>6.9</v>
      </c>
      <c r="BD21" s="38">
        <v>7.4</v>
      </c>
      <c r="BE21" s="38">
        <v>6.5</v>
      </c>
      <c r="BF21" s="38">
        <v>9</v>
      </c>
      <c r="BG21" s="38">
        <v>14.1</v>
      </c>
      <c r="BH21" s="38">
        <v>11.2</v>
      </c>
      <c r="BI21" s="38">
        <v>10.199999999999999</v>
      </c>
      <c r="BJ21" s="38">
        <v>13.1</v>
      </c>
      <c r="BK21" s="38">
        <v>17.600000000000001</v>
      </c>
      <c r="BL21" s="38">
        <v>13.8</v>
      </c>
      <c r="BM21" s="38">
        <v>19.2</v>
      </c>
      <c r="BN21" s="38">
        <v>29.8</v>
      </c>
      <c r="BO21" s="38">
        <v>35.1</v>
      </c>
      <c r="BP21" s="38">
        <v>27.3</v>
      </c>
      <c r="BQ21" s="38">
        <v>45.7</v>
      </c>
      <c r="BR21" s="38">
        <v>36.299999999999997</v>
      </c>
      <c r="BS21" s="38">
        <v>42.9</v>
      </c>
      <c r="BT21" s="38">
        <v>32.4</v>
      </c>
      <c r="BU21" s="38">
        <v>49.7</v>
      </c>
      <c r="BV21" s="38">
        <v>70.099999999999994</v>
      </c>
      <c r="BW21" s="38">
        <v>72.5</v>
      </c>
      <c r="BX21" s="38">
        <v>54</v>
      </c>
      <c r="BY21" s="38">
        <v>88.8</v>
      </c>
      <c r="BZ21" s="38">
        <v>112.8</v>
      </c>
      <c r="CA21" s="38">
        <v>98.5</v>
      </c>
      <c r="CB21" s="38">
        <v>91.9</v>
      </c>
      <c r="CC21" s="38">
        <v>146.6</v>
      </c>
      <c r="CD21" s="38">
        <v>162</v>
      </c>
      <c r="CE21" s="38">
        <v>182.5</v>
      </c>
      <c r="CF21" s="38">
        <v>105.6</v>
      </c>
      <c r="CG21" s="38">
        <v>138.6</v>
      </c>
      <c r="CH21" s="38">
        <v>140.5</v>
      </c>
      <c r="CI21" s="38">
        <v>136.5</v>
      </c>
      <c r="CJ21" s="38">
        <v>96.3</v>
      </c>
      <c r="CK21" s="38">
        <v>150.80000000000001</v>
      </c>
      <c r="CL21" s="38">
        <v>152</v>
      </c>
      <c r="CM21" s="38">
        <v>154.19999999999999</v>
      </c>
      <c r="CN21" s="38">
        <v>144.1</v>
      </c>
      <c r="CO21" s="38">
        <v>214.7</v>
      </c>
      <c r="CP21" s="38">
        <v>234.7</v>
      </c>
      <c r="CQ21" s="38">
        <v>311.8</v>
      </c>
      <c r="CR21" s="38">
        <v>267.89999999999998</v>
      </c>
      <c r="CS21" s="38">
        <v>336.2</v>
      </c>
      <c r="CT21" s="38">
        <v>280.5</v>
      </c>
      <c r="CU21" s="38">
        <v>278.39999999999998</v>
      </c>
      <c r="CV21" s="38">
        <v>248.2</v>
      </c>
      <c r="CW21" s="38">
        <v>204.2</v>
      </c>
      <c r="CX21" s="38">
        <v>222.2</v>
      </c>
      <c r="CY21" s="38">
        <v>184.2</v>
      </c>
      <c r="CZ21" s="38">
        <v>115.2</v>
      </c>
      <c r="DA21" s="38">
        <v>189</v>
      </c>
      <c r="DB21" s="38">
        <v>142.9</v>
      </c>
      <c r="DC21" s="38">
        <v>145.1</v>
      </c>
      <c r="DD21" s="38">
        <v>82.5</v>
      </c>
      <c r="DE21" s="38">
        <v>77.2</v>
      </c>
      <c r="DF21" s="38">
        <v>82.2</v>
      </c>
      <c r="DG21" s="38">
        <v>74.5</v>
      </c>
      <c r="DH21" s="38">
        <v>57.7</v>
      </c>
      <c r="DI21" s="38">
        <v>76.8</v>
      </c>
      <c r="DJ21" s="38">
        <v>79.8</v>
      </c>
      <c r="DK21" s="38">
        <v>73.7</v>
      </c>
      <c r="DL21" s="38">
        <v>53.5</v>
      </c>
      <c r="DM21" s="38">
        <v>84.3</v>
      </c>
      <c r="DN21" s="38">
        <v>83.8</v>
      </c>
      <c r="DO21" s="38">
        <v>68.900000000000006</v>
      </c>
      <c r="DP21" s="38">
        <v>50.1</v>
      </c>
      <c r="DQ21" s="38">
        <v>89</v>
      </c>
      <c r="DR21" s="38">
        <v>86.3</v>
      </c>
      <c r="DS21" s="38">
        <v>75.5</v>
      </c>
      <c r="DT21" s="53">
        <v>67.400000000000006</v>
      </c>
      <c r="DU21" s="53">
        <v>94.8</v>
      </c>
      <c r="DV21" s="53">
        <v>102.8</v>
      </c>
      <c r="DW21" s="53">
        <v>84.6</v>
      </c>
      <c r="DX21" s="53">
        <v>75.2</v>
      </c>
      <c r="DY21" s="53">
        <v>98.7</v>
      </c>
      <c r="DZ21" s="53">
        <v>111</v>
      </c>
      <c r="EA21" s="53">
        <v>110.2</v>
      </c>
      <c r="EB21" s="53">
        <v>101.2</v>
      </c>
      <c r="EC21" s="53">
        <v>150.80000000000001</v>
      </c>
      <c r="ED21" s="53">
        <v>174.6</v>
      </c>
      <c r="EE21" s="53">
        <v>130.80000000000001</v>
      </c>
      <c r="EF21" s="53">
        <v>139.5</v>
      </c>
      <c r="EG21" s="53">
        <v>201</v>
      </c>
      <c r="EH21" s="53">
        <v>200</v>
      </c>
      <c r="EI21" s="53">
        <v>174.5</v>
      </c>
      <c r="EJ21" s="53">
        <v>141.4</v>
      </c>
      <c r="EK21" s="53">
        <v>191.8</v>
      </c>
      <c r="EL21" s="53">
        <v>196.5</v>
      </c>
      <c r="EM21" s="53">
        <v>166.2</v>
      </c>
      <c r="EN21" s="53">
        <v>150.30000000000001</v>
      </c>
      <c r="EO21" s="53">
        <v>195.4</v>
      </c>
      <c r="EP21" s="53">
        <v>216</v>
      </c>
      <c r="EQ21" s="53">
        <v>208</v>
      </c>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row>
    <row r="22" spans="6:346" ht="20.100000000000001" customHeight="1">
      <c r="F22" s="28" t="s">
        <v>456</v>
      </c>
      <c r="G22" s="29" t="s">
        <v>200</v>
      </c>
      <c r="H22" s="38">
        <v>5.0999999999999996</v>
      </c>
      <c r="I22" s="38">
        <v>4.9000000000000004</v>
      </c>
      <c r="J22" s="38">
        <v>4.8</v>
      </c>
      <c r="K22" s="38">
        <v>5.6</v>
      </c>
      <c r="L22" s="38">
        <v>4.2</v>
      </c>
      <c r="M22" s="38">
        <v>4.5999999999999996</v>
      </c>
      <c r="N22" s="38">
        <v>3.3</v>
      </c>
      <c r="O22" s="38">
        <v>3.9</v>
      </c>
      <c r="P22" s="38">
        <v>3.2</v>
      </c>
      <c r="Q22" s="38">
        <v>3.5</v>
      </c>
      <c r="R22" s="38">
        <v>1.9</v>
      </c>
      <c r="S22" s="38">
        <v>2.6</v>
      </c>
      <c r="T22" s="38">
        <v>2.7</v>
      </c>
      <c r="U22" s="38">
        <v>2.6</v>
      </c>
      <c r="V22" s="38">
        <v>2.4</v>
      </c>
      <c r="W22" s="38">
        <v>2.4</v>
      </c>
      <c r="X22" s="38">
        <v>1.5</v>
      </c>
      <c r="Y22" s="38">
        <v>2.2000000000000002</v>
      </c>
      <c r="Z22" s="38">
        <v>1.9</v>
      </c>
      <c r="AA22" s="38">
        <v>1.8</v>
      </c>
      <c r="AB22" s="38">
        <v>1.5</v>
      </c>
      <c r="AC22" s="38">
        <v>0.5</v>
      </c>
      <c r="AD22" s="38">
        <v>2.1</v>
      </c>
      <c r="AE22" s="38">
        <v>1.6</v>
      </c>
      <c r="AF22" s="38">
        <v>2</v>
      </c>
      <c r="AG22" s="38">
        <v>3.6</v>
      </c>
      <c r="AH22" s="38">
        <v>3.3</v>
      </c>
      <c r="AI22" s="38">
        <v>3.7</v>
      </c>
      <c r="AJ22" s="38">
        <v>3.4</v>
      </c>
      <c r="AK22" s="38">
        <v>3.5</v>
      </c>
      <c r="AL22" s="38">
        <v>3.2</v>
      </c>
      <c r="AM22" s="38">
        <v>2.9</v>
      </c>
      <c r="AN22" s="38">
        <v>3.5</v>
      </c>
      <c r="AO22" s="38">
        <v>4.5</v>
      </c>
      <c r="AP22" s="38">
        <v>3.6</v>
      </c>
      <c r="AQ22" s="38">
        <v>5.8</v>
      </c>
      <c r="AR22" s="38">
        <v>4.5999999999999996</v>
      </c>
      <c r="AS22" s="38">
        <v>5</v>
      </c>
      <c r="AT22" s="38">
        <v>4.5</v>
      </c>
      <c r="AU22" s="38">
        <v>4.8</v>
      </c>
      <c r="AV22" s="38">
        <v>4.5999999999999996</v>
      </c>
      <c r="AW22" s="38">
        <v>7.6</v>
      </c>
      <c r="AX22" s="38">
        <v>4.9000000000000004</v>
      </c>
      <c r="AY22" s="38">
        <v>6.1</v>
      </c>
      <c r="AZ22" s="38">
        <v>5.8</v>
      </c>
      <c r="BA22" s="38">
        <v>6.8</v>
      </c>
      <c r="BB22" s="38">
        <v>7.8</v>
      </c>
      <c r="BC22" s="38">
        <v>8.6999999999999993</v>
      </c>
      <c r="BD22" s="38">
        <v>7</v>
      </c>
      <c r="BE22" s="38">
        <v>9.6999999999999993</v>
      </c>
      <c r="BF22" s="38">
        <v>8.3000000000000007</v>
      </c>
      <c r="BG22" s="38">
        <v>5.7</v>
      </c>
      <c r="BH22" s="38">
        <v>5.3</v>
      </c>
      <c r="BI22" s="38">
        <v>8</v>
      </c>
      <c r="BJ22" s="38">
        <v>6.9</v>
      </c>
      <c r="BK22" s="38">
        <v>6.1</v>
      </c>
      <c r="BL22" s="38">
        <v>3.6</v>
      </c>
      <c r="BM22" s="38">
        <v>7.2</v>
      </c>
      <c r="BN22" s="38">
        <v>8</v>
      </c>
      <c r="BO22" s="38">
        <v>5.9</v>
      </c>
      <c r="BP22" s="38">
        <v>6.7</v>
      </c>
      <c r="BQ22" s="38">
        <v>7</v>
      </c>
      <c r="BR22" s="38">
        <v>8.1</v>
      </c>
      <c r="BS22" s="38">
        <v>8.3000000000000007</v>
      </c>
      <c r="BT22" s="38">
        <v>5.6</v>
      </c>
      <c r="BU22" s="38">
        <v>7.2</v>
      </c>
      <c r="BV22" s="38">
        <v>7.7</v>
      </c>
      <c r="BW22" s="38">
        <v>10.8</v>
      </c>
      <c r="BX22" s="38">
        <v>9.5</v>
      </c>
      <c r="BY22" s="38">
        <v>9.3000000000000007</v>
      </c>
      <c r="BZ22" s="38">
        <v>7.2</v>
      </c>
      <c r="CA22" s="38">
        <v>10.5</v>
      </c>
      <c r="CB22" s="38">
        <v>8.9</v>
      </c>
      <c r="CC22" s="38">
        <v>10.4</v>
      </c>
      <c r="CD22" s="38">
        <v>9.1</v>
      </c>
      <c r="CE22" s="38">
        <v>9.1</v>
      </c>
      <c r="CF22" s="38">
        <v>5.4</v>
      </c>
      <c r="CG22" s="38">
        <v>7</v>
      </c>
      <c r="CH22" s="38">
        <v>9.5</v>
      </c>
      <c r="CI22" s="38">
        <v>6.5</v>
      </c>
      <c r="CJ22" s="38">
        <v>0</v>
      </c>
      <c r="CK22" s="38">
        <v>0</v>
      </c>
      <c r="CL22" s="38">
        <v>0</v>
      </c>
      <c r="CM22" s="38">
        <v>0</v>
      </c>
      <c r="CN22" s="38">
        <v>6.2</v>
      </c>
      <c r="CO22" s="38">
        <v>0</v>
      </c>
      <c r="CP22" s="38">
        <v>0</v>
      </c>
      <c r="CQ22" s="38">
        <v>11</v>
      </c>
      <c r="CR22" s="38">
        <v>9.3000000000000007</v>
      </c>
      <c r="CS22" s="38">
        <v>0</v>
      </c>
      <c r="CT22" s="38">
        <v>10.9</v>
      </c>
      <c r="CU22" s="38">
        <v>11</v>
      </c>
      <c r="CV22" s="38">
        <v>7.2</v>
      </c>
      <c r="CW22" s="38">
        <v>8.6999999999999993</v>
      </c>
      <c r="CX22" s="38">
        <v>0</v>
      </c>
      <c r="CY22" s="38">
        <v>8.1</v>
      </c>
      <c r="CZ22" s="38">
        <v>6.5</v>
      </c>
      <c r="DA22" s="38">
        <v>6.5</v>
      </c>
      <c r="DB22" s="38">
        <v>10.7</v>
      </c>
      <c r="DC22" s="38">
        <v>4.4000000000000004</v>
      </c>
      <c r="DD22" s="38">
        <v>6.2</v>
      </c>
      <c r="DE22" s="38">
        <v>5.8</v>
      </c>
      <c r="DF22" s="38">
        <v>6.6</v>
      </c>
      <c r="DG22" s="38">
        <v>5.3</v>
      </c>
      <c r="DH22" s="38">
        <v>4.0999999999999996</v>
      </c>
      <c r="DI22" s="38">
        <v>4</v>
      </c>
      <c r="DJ22" s="38">
        <v>6.2</v>
      </c>
      <c r="DK22" s="38">
        <v>5.0999999999999996</v>
      </c>
      <c r="DL22" s="38">
        <v>5</v>
      </c>
      <c r="DM22" s="38">
        <v>3.8</v>
      </c>
      <c r="DN22" s="38">
        <v>6</v>
      </c>
      <c r="DO22" s="38">
        <v>6</v>
      </c>
      <c r="DP22" s="38">
        <v>6.2</v>
      </c>
      <c r="DQ22" s="38">
        <v>8.9</v>
      </c>
      <c r="DR22" s="38">
        <v>10</v>
      </c>
      <c r="DS22" s="38">
        <v>9.4</v>
      </c>
      <c r="DT22" s="53">
        <v>6.8</v>
      </c>
      <c r="DU22" s="53">
        <v>9.5</v>
      </c>
      <c r="DV22" s="53">
        <v>7.5</v>
      </c>
      <c r="DW22" s="53">
        <v>10.9</v>
      </c>
      <c r="DX22" s="53">
        <v>8.8000000000000007</v>
      </c>
      <c r="DY22" s="53">
        <v>10</v>
      </c>
      <c r="DZ22" s="53">
        <v>9.1999999999999993</v>
      </c>
      <c r="EA22" s="53">
        <v>8.5</v>
      </c>
      <c r="EB22" s="53">
        <v>9.8000000000000007</v>
      </c>
      <c r="EC22" s="53">
        <v>9.3000000000000007</v>
      </c>
      <c r="ED22" s="53">
        <v>13.2</v>
      </c>
      <c r="EE22" s="53">
        <v>13.3</v>
      </c>
      <c r="EF22" s="53">
        <v>10.6</v>
      </c>
      <c r="EG22" s="53">
        <v>21.2</v>
      </c>
      <c r="EH22" s="53">
        <v>18.600000000000001</v>
      </c>
      <c r="EI22" s="53">
        <v>16.899999999999999</v>
      </c>
      <c r="EJ22" s="53">
        <v>18.899999999999999</v>
      </c>
      <c r="EK22" s="53">
        <v>19.600000000000001</v>
      </c>
      <c r="EL22" s="53">
        <v>18.899999999999999</v>
      </c>
      <c r="EM22" s="53">
        <v>15.1</v>
      </c>
      <c r="EN22" s="53">
        <v>14.3</v>
      </c>
      <c r="EO22" s="53">
        <v>18.3</v>
      </c>
      <c r="EP22" s="53" t="s">
        <v>156</v>
      </c>
      <c r="EQ22" s="53">
        <v>13.3</v>
      </c>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row>
    <row r="23" spans="6:346" ht="20.100000000000001" customHeight="1">
      <c r="F23" s="28" t="s">
        <v>543</v>
      </c>
      <c r="G23" s="29" t="s">
        <v>200</v>
      </c>
      <c r="H23" s="38" t="s">
        <v>156</v>
      </c>
      <c r="I23" s="38" t="s">
        <v>156</v>
      </c>
      <c r="J23" s="38" t="s">
        <v>156</v>
      </c>
      <c r="K23" s="38" t="s">
        <v>156</v>
      </c>
      <c r="L23" s="38" t="s">
        <v>156</v>
      </c>
      <c r="M23" s="38" t="s">
        <v>156</v>
      </c>
      <c r="N23" s="38" t="s">
        <v>156</v>
      </c>
      <c r="O23" s="38" t="s">
        <v>156</v>
      </c>
      <c r="P23" s="38" t="s">
        <v>156</v>
      </c>
      <c r="Q23" s="38" t="s">
        <v>156</v>
      </c>
      <c r="R23" s="38" t="s">
        <v>156</v>
      </c>
      <c r="S23" s="38" t="s">
        <v>156</v>
      </c>
      <c r="T23" s="38" t="s">
        <v>156</v>
      </c>
      <c r="U23" s="38" t="s">
        <v>156</v>
      </c>
      <c r="V23" s="38" t="s">
        <v>156</v>
      </c>
      <c r="W23" s="38" t="s">
        <v>156</v>
      </c>
      <c r="X23" s="38" t="s">
        <v>156</v>
      </c>
      <c r="Y23" s="38" t="s">
        <v>156</v>
      </c>
      <c r="Z23" s="38" t="s">
        <v>156</v>
      </c>
      <c r="AA23" s="38" t="s">
        <v>156</v>
      </c>
      <c r="AB23" s="38" t="s">
        <v>156</v>
      </c>
      <c r="AC23" s="38" t="s">
        <v>156</v>
      </c>
      <c r="AD23" s="38" t="s">
        <v>156</v>
      </c>
      <c r="AE23" s="38" t="s">
        <v>156</v>
      </c>
      <c r="AF23" s="38" t="s">
        <v>156</v>
      </c>
      <c r="AG23" s="38" t="s">
        <v>156</v>
      </c>
      <c r="AH23" s="38" t="s">
        <v>156</v>
      </c>
      <c r="AI23" s="38" t="s">
        <v>156</v>
      </c>
      <c r="AJ23" s="38" t="s">
        <v>156</v>
      </c>
      <c r="AK23" s="38" t="s">
        <v>156</v>
      </c>
      <c r="AL23" s="38" t="s">
        <v>156</v>
      </c>
      <c r="AM23" s="38" t="s">
        <v>156</v>
      </c>
      <c r="AN23" s="38" t="s">
        <v>156</v>
      </c>
      <c r="AO23" s="38" t="s">
        <v>156</v>
      </c>
      <c r="AP23" s="38" t="s">
        <v>156</v>
      </c>
      <c r="AQ23" s="38" t="s">
        <v>156</v>
      </c>
      <c r="AR23" s="38" t="s">
        <v>156</v>
      </c>
      <c r="AS23" s="38" t="s">
        <v>156</v>
      </c>
      <c r="AT23" s="38">
        <v>11.1</v>
      </c>
      <c r="AU23" s="38">
        <v>22</v>
      </c>
      <c r="AV23" s="38">
        <v>21.6</v>
      </c>
      <c r="AW23" s="38">
        <v>18.399999999999999</v>
      </c>
      <c r="AX23" s="38">
        <v>17.100000000000001</v>
      </c>
      <c r="AY23" s="38">
        <v>24.1</v>
      </c>
      <c r="AZ23" s="38">
        <v>14.7</v>
      </c>
      <c r="BA23" s="38">
        <v>16.899999999999999</v>
      </c>
      <c r="BB23" s="38">
        <v>14.9</v>
      </c>
      <c r="BC23" s="38">
        <v>16.7</v>
      </c>
      <c r="BD23" s="38">
        <v>9.8000000000000007</v>
      </c>
      <c r="BE23" s="38">
        <v>12.3</v>
      </c>
      <c r="BF23" s="38">
        <v>14.7</v>
      </c>
      <c r="BG23" s="38">
        <v>17.899999999999999</v>
      </c>
      <c r="BH23" s="38">
        <v>12.3</v>
      </c>
      <c r="BI23" s="38">
        <v>21</v>
      </c>
      <c r="BJ23" s="38">
        <v>14.4</v>
      </c>
      <c r="BK23" s="38">
        <v>22.8</v>
      </c>
      <c r="BL23" s="38">
        <v>15.5</v>
      </c>
      <c r="BM23" s="38">
        <v>31.5</v>
      </c>
      <c r="BN23" s="38">
        <v>30.8</v>
      </c>
      <c r="BO23" s="38">
        <v>40.4</v>
      </c>
      <c r="BP23" s="38">
        <v>43.3</v>
      </c>
      <c r="BQ23" s="38">
        <v>44.1</v>
      </c>
      <c r="BR23" s="38">
        <v>40</v>
      </c>
      <c r="BS23" s="38">
        <v>40.700000000000003</v>
      </c>
      <c r="BT23" s="38">
        <v>29.3</v>
      </c>
      <c r="BU23" s="38">
        <v>36</v>
      </c>
      <c r="BV23" s="38">
        <v>39.799999999999997</v>
      </c>
      <c r="BW23" s="38">
        <v>42.8</v>
      </c>
      <c r="BX23" s="38">
        <v>40.6</v>
      </c>
      <c r="BY23" s="38">
        <v>57.9</v>
      </c>
      <c r="BZ23" s="38">
        <v>66.8</v>
      </c>
      <c r="CA23" s="38">
        <v>85.9</v>
      </c>
      <c r="CB23" s="38">
        <v>64</v>
      </c>
      <c r="CC23" s="38">
        <v>86.5</v>
      </c>
      <c r="CD23" s="38">
        <v>95</v>
      </c>
      <c r="CE23" s="38">
        <v>78.5</v>
      </c>
      <c r="CF23" s="38">
        <v>41.2</v>
      </c>
      <c r="CG23" s="38">
        <v>45.2</v>
      </c>
      <c r="CH23" s="38">
        <v>48.6</v>
      </c>
      <c r="CI23" s="38">
        <v>51.3</v>
      </c>
      <c r="CJ23" s="38">
        <v>47.6</v>
      </c>
      <c r="CK23" s="38">
        <v>56.4</v>
      </c>
      <c r="CL23" s="38">
        <v>69.3</v>
      </c>
      <c r="CM23" s="38">
        <v>62.4</v>
      </c>
      <c r="CN23" s="38">
        <v>67.599999999999994</v>
      </c>
      <c r="CO23" s="38">
        <v>71.599999999999994</v>
      </c>
      <c r="CP23" s="38">
        <v>73.599999999999994</v>
      </c>
      <c r="CQ23" s="38">
        <v>49.3</v>
      </c>
      <c r="CR23" s="38">
        <v>64.099999999999994</v>
      </c>
      <c r="CS23" s="38">
        <v>78.400000000000006</v>
      </c>
      <c r="CT23" s="38">
        <v>43.9</v>
      </c>
      <c r="CU23" s="38">
        <v>49.3</v>
      </c>
      <c r="CV23" s="38">
        <v>31</v>
      </c>
      <c r="CW23" s="38">
        <v>40.299999999999997</v>
      </c>
      <c r="CX23" s="38">
        <v>37.799999999999997</v>
      </c>
      <c r="CY23" s="38">
        <v>19.2</v>
      </c>
      <c r="CZ23" s="38">
        <v>16.8</v>
      </c>
      <c r="DA23" s="38">
        <v>25.6</v>
      </c>
      <c r="DB23" s="38">
        <v>24.3</v>
      </c>
      <c r="DC23" s="38">
        <v>22.5</v>
      </c>
      <c r="DD23" s="38">
        <v>19.2</v>
      </c>
      <c r="DE23" s="38">
        <v>16.7</v>
      </c>
      <c r="DF23" s="38">
        <v>14.7</v>
      </c>
      <c r="DG23" s="38">
        <v>14.6</v>
      </c>
      <c r="DH23" s="38">
        <v>10.7</v>
      </c>
      <c r="DI23" s="38">
        <v>10.6</v>
      </c>
      <c r="DJ23" s="38">
        <v>12.3</v>
      </c>
      <c r="DK23" s="38">
        <v>17.899999999999999</v>
      </c>
      <c r="DL23" s="38">
        <v>20</v>
      </c>
      <c r="DM23" s="38">
        <v>30.4</v>
      </c>
      <c r="DN23" s="38">
        <v>39.700000000000003</v>
      </c>
      <c r="DO23" s="38">
        <v>48.9</v>
      </c>
      <c r="DP23" s="38">
        <v>46</v>
      </c>
      <c r="DQ23" s="38">
        <v>65.5</v>
      </c>
      <c r="DR23" s="38">
        <v>47</v>
      </c>
      <c r="DS23" s="38">
        <v>50.2</v>
      </c>
      <c r="DT23" s="53">
        <v>48.3</v>
      </c>
      <c r="DU23" s="53">
        <v>57.2</v>
      </c>
      <c r="DV23" s="53">
        <v>64.400000000000006</v>
      </c>
      <c r="DW23" s="53">
        <v>59.8</v>
      </c>
      <c r="DX23" s="53">
        <v>36.799999999999997</v>
      </c>
      <c r="DY23" s="53">
        <v>41.7</v>
      </c>
      <c r="DZ23" s="53">
        <v>48.9</v>
      </c>
      <c r="EA23" s="53">
        <v>54</v>
      </c>
      <c r="EB23" s="53">
        <v>45.7</v>
      </c>
      <c r="EC23" s="53">
        <v>61.3</v>
      </c>
      <c r="ED23" s="53">
        <v>61.5</v>
      </c>
      <c r="EE23" s="53">
        <v>68.2</v>
      </c>
      <c r="EF23" s="53">
        <v>64.5</v>
      </c>
      <c r="EG23" s="53">
        <v>81.5</v>
      </c>
      <c r="EH23" s="53">
        <v>79.2</v>
      </c>
      <c r="EI23" s="53">
        <v>90.3</v>
      </c>
      <c r="EJ23" s="53">
        <v>78.599999999999994</v>
      </c>
      <c r="EK23" s="53">
        <v>83.5</v>
      </c>
      <c r="EL23" s="53">
        <v>86.8</v>
      </c>
      <c r="EM23" s="53">
        <v>74.7</v>
      </c>
      <c r="EN23" s="53">
        <v>48.5</v>
      </c>
      <c r="EO23" s="53">
        <v>55.2</v>
      </c>
      <c r="EP23" s="53">
        <v>54</v>
      </c>
      <c r="EQ23" s="53">
        <v>50.8</v>
      </c>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row>
    <row r="24" spans="6:346" ht="20.100000000000001" customHeight="1">
      <c r="F24" s="28" t="s">
        <v>544</v>
      </c>
      <c r="G24" s="29" t="s">
        <v>200</v>
      </c>
      <c r="H24" s="38" t="s">
        <v>156</v>
      </c>
      <c r="I24" s="38" t="s">
        <v>156</v>
      </c>
      <c r="J24" s="38" t="s">
        <v>156</v>
      </c>
      <c r="K24" s="38" t="s">
        <v>156</v>
      </c>
      <c r="L24" s="38" t="s">
        <v>156</v>
      </c>
      <c r="M24" s="38" t="s">
        <v>156</v>
      </c>
      <c r="N24" s="38" t="s">
        <v>156</v>
      </c>
      <c r="O24" s="38" t="s">
        <v>156</v>
      </c>
      <c r="P24" s="38" t="s">
        <v>156</v>
      </c>
      <c r="Q24" s="38" t="s">
        <v>156</v>
      </c>
      <c r="R24" s="38" t="s">
        <v>156</v>
      </c>
      <c r="S24" s="38" t="s">
        <v>156</v>
      </c>
      <c r="T24" s="38" t="s">
        <v>156</v>
      </c>
      <c r="U24" s="38" t="s">
        <v>156</v>
      </c>
      <c r="V24" s="38" t="s">
        <v>156</v>
      </c>
      <c r="W24" s="38" t="s">
        <v>156</v>
      </c>
      <c r="X24" s="38" t="s">
        <v>156</v>
      </c>
      <c r="Y24" s="38" t="s">
        <v>156</v>
      </c>
      <c r="Z24" s="38" t="s">
        <v>156</v>
      </c>
      <c r="AA24" s="38" t="s">
        <v>156</v>
      </c>
      <c r="AB24" s="38" t="s">
        <v>156</v>
      </c>
      <c r="AC24" s="38" t="s">
        <v>156</v>
      </c>
      <c r="AD24" s="38" t="s">
        <v>156</v>
      </c>
      <c r="AE24" s="38" t="s">
        <v>156</v>
      </c>
      <c r="AF24" s="38" t="s">
        <v>156</v>
      </c>
      <c r="AG24" s="38" t="s">
        <v>156</v>
      </c>
      <c r="AH24" s="38" t="s">
        <v>156</v>
      </c>
      <c r="AI24" s="38" t="s">
        <v>156</v>
      </c>
      <c r="AJ24" s="38" t="s">
        <v>156</v>
      </c>
      <c r="AK24" s="38" t="s">
        <v>156</v>
      </c>
      <c r="AL24" s="38" t="s">
        <v>156</v>
      </c>
      <c r="AM24" s="38" t="s">
        <v>156</v>
      </c>
      <c r="AN24" s="38" t="s">
        <v>156</v>
      </c>
      <c r="AO24" s="38" t="s">
        <v>156</v>
      </c>
      <c r="AP24" s="38" t="s">
        <v>156</v>
      </c>
      <c r="AQ24" s="38" t="s">
        <v>156</v>
      </c>
      <c r="AR24" s="38" t="s">
        <v>156</v>
      </c>
      <c r="AS24" s="38" t="s">
        <v>156</v>
      </c>
      <c r="AT24" s="38">
        <v>16.100000000000001</v>
      </c>
      <c r="AU24" s="38">
        <v>14.7</v>
      </c>
      <c r="AV24" s="38">
        <v>10</v>
      </c>
      <c r="AW24" s="38">
        <v>14.6</v>
      </c>
      <c r="AX24" s="38">
        <v>14.9</v>
      </c>
      <c r="AY24" s="38">
        <v>16.3</v>
      </c>
      <c r="AZ24" s="38">
        <v>13.1</v>
      </c>
      <c r="BA24" s="38">
        <v>15.5</v>
      </c>
      <c r="BB24" s="38">
        <v>11.4</v>
      </c>
      <c r="BC24" s="38">
        <v>9.3000000000000007</v>
      </c>
      <c r="BD24" s="38">
        <v>6.7</v>
      </c>
      <c r="BE24" s="38">
        <v>10.3</v>
      </c>
      <c r="BF24" s="38">
        <v>8.8000000000000007</v>
      </c>
      <c r="BG24" s="38">
        <v>10.3</v>
      </c>
      <c r="BH24" s="38">
        <v>6.7</v>
      </c>
      <c r="BI24" s="38">
        <v>10.9</v>
      </c>
      <c r="BJ24" s="38">
        <v>5.8</v>
      </c>
      <c r="BK24" s="38">
        <v>6.3</v>
      </c>
      <c r="BL24" s="38">
        <v>6.2</v>
      </c>
      <c r="BM24" s="38">
        <v>11.5</v>
      </c>
      <c r="BN24" s="38">
        <v>7.8</v>
      </c>
      <c r="BO24" s="38">
        <v>7.9</v>
      </c>
      <c r="BP24" s="38">
        <v>7</v>
      </c>
      <c r="BQ24" s="38">
        <v>8.6</v>
      </c>
      <c r="BR24" s="38">
        <v>13.1</v>
      </c>
      <c r="BS24" s="38">
        <v>17.8</v>
      </c>
      <c r="BT24" s="38">
        <v>14.8</v>
      </c>
      <c r="BU24" s="38">
        <v>25.5</v>
      </c>
      <c r="BV24" s="38">
        <v>26.3</v>
      </c>
      <c r="BW24" s="38">
        <v>34.1</v>
      </c>
      <c r="BX24" s="38">
        <v>33.5</v>
      </c>
      <c r="BY24" s="38">
        <v>45.5</v>
      </c>
      <c r="BZ24" s="38">
        <v>56.9</v>
      </c>
      <c r="CA24" s="38">
        <v>51.5</v>
      </c>
      <c r="CB24" s="38">
        <v>39</v>
      </c>
      <c r="CC24" s="38">
        <v>39.1</v>
      </c>
      <c r="CD24" s="38">
        <v>34.799999999999997</v>
      </c>
      <c r="CE24" s="38">
        <v>20.2</v>
      </c>
      <c r="CF24" s="38">
        <v>17.600000000000001</v>
      </c>
      <c r="CG24" s="38">
        <v>7.9</v>
      </c>
      <c r="CH24" s="38">
        <v>12.3</v>
      </c>
      <c r="CI24" s="38">
        <v>10.4</v>
      </c>
      <c r="CJ24" s="38">
        <v>13</v>
      </c>
      <c r="CK24" s="38">
        <v>15.9</v>
      </c>
      <c r="CL24" s="38">
        <v>19</v>
      </c>
      <c r="CM24" s="38">
        <v>18.7</v>
      </c>
      <c r="CN24" s="38">
        <v>18</v>
      </c>
      <c r="CO24" s="38">
        <v>19.8</v>
      </c>
      <c r="CP24" s="38">
        <v>22</v>
      </c>
      <c r="CQ24" s="38">
        <v>22.9</v>
      </c>
      <c r="CR24" s="38">
        <v>21.2</v>
      </c>
      <c r="CS24" s="38">
        <v>21.4</v>
      </c>
      <c r="CT24" s="38">
        <v>21.1</v>
      </c>
      <c r="CU24" s="38">
        <v>19.600000000000001</v>
      </c>
      <c r="CV24" s="38">
        <v>18.5</v>
      </c>
      <c r="CW24" s="38">
        <v>20.6</v>
      </c>
      <c r="CX24" s="38">
        <v>13.1</v>
      </c>
      <c r="CY24" s="38">
        <v>12.3</v>
      </c>
      <c r="CZ24" s="38">
        <v>10.1</v>
      </c>
      <c r="DA24" s="38">
        <v>10.3</v>
      </c>
      <c r="DB24" s="38">
        <v>13.1</v>
      </c>
      <c r="DC24" s="38">
        <v>16.899999999999999</v>
      </c>
      <c r="DD24" s="38">
        <v>8.6999999999999993</v>
      </c>
      <c r="DE24" s="38">
        <v>13.2</v>
      </c>
      <c r="DF24" s="38">
        <v>16.399999999999999</v>
      </c>
      <c r="DG24" s="38">
        <v>12.3</v>
      </c>
      <c r="DH24" s="38">
        <v>9.1999999999999993</v>
      </c>
      <c r="DI24" s="38">
        <v>12</v>
      </c>
      <c r="DJ24" s="38">
        <v>11.9</v>
      </c>
      <c r="DK24" s="38">
        <v>13.4</v>
      </c>
      <c r="DL24" s="38">
        <v>7.7</v>
      </c>
      <c r="DM24" s="38">
        <v>21.6</v>
      </c>
      <c r="DN24" s="38">
        <v>27.6</v>
      </c>
      <c r="DO24" s="38">
        <v>29.3</v>
      </c>
      <c r="DP24" s="38">
        <v>18.600000000000001</v>
      </c>
      <c r="DQ24" s="38">
        <v>27.8</v>
      </c>
      <c r="DR24" s="38">
        <v>26</v>
      </c>
      <c r="DS24" s="38">
        <v>26</v>
      </c>
      <c r="DT24" s="53">
        <v>14.8</v>
      </c>
      <c r="DU24" s="53">
        <v>22.4</v>
      </c>
      <c r="DV24" s="53">
        <v>27.3</v>
      </c>
      <c r="DW24" s="53">
        <v>16</v>
      </c>
      <c r="DX24" s="53">
        <v>6.8</v>
      </c>
      <c r="DY24" s="53">
        <v>8.4</v>
      </c>
      <c r="DZ24" s="53">
        <v>13.1</v>
      </c>
      <c r="EA24" s="53">
        <v>23.1</v>
      </c>
      <c r="EB24" s="53">
        <v>13.4</v>
      </c>
      <c r="EC24" s="53">
        <v>15</v>
      </c>
      <c r="ED24" s="53">
        <v>20</v>
      </c>
      <c r="EE24" s="53">
        <v>24.3</v>
      </c>
      <c r="EF24" s="53">
        <v>21.2</v>
      </c>
      <c r="EG24" s="53">
        <v>25.1</v>
      </c>
      <c r="EH24" s="53">
        <v>29.6</v>
      </c>
      <c r="EI24" s="53">
        <v>26.4</v>
      </c>
      <c r="EJ24" s="53">
        <v>21.2</v>
      </c>
      <c r="EK24" s="53">
        <v>22.7</v>
      </c>
      <c r="EL24" s="53">
        <v>27.6</v>
      </c>
      <c r="EM24" s="53">
        <v>30.1</v>
      </c>
      <c r="EN24" s="53">
        <v>21.2</v>
      </c>
      <c r="EO24" s="53">
        <v>25.4</v>
      </c>
      <c r="EP24" s="53">
        <v>15.2</v>
      </c>
      <c r="EQ24" s="53">
        <v>12.9</v>
      </c>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row>
    <row r="25" spans="6:346" ht="20.100000000000001" customHeight="1">
      <c r="F25" s="28" t="s">
        <v>269</v>
      </c>
      <c r="G25" s="29" t="s">
        <v>200</v>
      </c>
      <c r="H25" s="38">
        <v>3.7</v>
      </c>
      <c r="I25" s="38">
        <v>4.4000000000000004</v>
      </c>
      <c r="J25" s="38">
        <v>1.6</v>
      </c>
      <c r="K25" s="38">
        <v>1.2</v>
      </c>
      <c r="L25" s="38">
        <v>1.3</v>
      </c>
      <c r="M25" s="38">
        <v>2.2999999999999998</v>
      </c>
      <c r="N25" s="38">
        <v>2.1</v>
      </c>
      <c r="O25" s="38">
        <v>3.2</v>
      </c>
      <c r="P25" s="38">
        <v>2.9</v>
      </c>
      <c r="Q25" s="38">
        <v>2.9</v>
      </c>
      <c r="R25" s="38">
        <v>3</v>
      </c>
      <c r="S25" s="38">
        <v>3.1</v>
      </c>
      <c r="T25" s="38">
        <v>1.7</v>
      </c>
      <c r="U25" s="38">
        <v>3.2</v>
      </c>
      <c r="V25" s="38">
        <v>2.7</v>
      </c>
      <c r="W25" s="38">
        <v>3</v>
      </c>
      <c r="X25" s="38">
        <v>1.1000000000000001</v>
      </c>
      <c r="Y25" s="38">
        <v>2.2000000000000002</v>
      </c>
      <c r="Z25" s="38">
        <v>0.8</v>
      </c>
      <c r="AA25" s="38">
        <v>2.1</v>
      </c>
      <c r="AB25" s="38">
        <v>1.1000000000000001</v>
      </c>
      <c r="AC25" s="38">
        <v>1.6</v>
      </c>
      <c r="AD25" s="38">
        <v>3.5</v>
      </c>
      <c r="AE25" s="38">
        <v>1</v>
      </c>
      <c r="AF25" s="38">
        <v>1</v>
      </c>
      <c r="AG25" s="38">
        <v>2</v>
      </c>
      <c r="AH25" s="38">
        <v>2.2000000000000002</v>
      </c>
      <c r="AI25" s="38">
        <v>2.8</v>
      </c>
      <c r="AJ25" s="38">
        <v>2.4550000000000001</v>
      </c>
      <c r="AK25" s="38">
        <v>2.895</v>
      </c>
      <c r="AL25" s="38">
        <v>1</v>
      </c>
      <c r="AM25" s="38">
        <v>2.8</v>
      </c>
      <c r="AN25" s="38">
        <v>0.7</v>
      </c>
      <c r="AO25" s="38">
        <v>1.2</v>
      </c>
      <c r="AP25" s="38">
        <v>2</v>
      </c>
      <c r="AQ25" s="38">
        <v>1.8</v>
      </c>
      <c r="AR25" s="38">
        <v>1.9</v>
      </c>
      <c r="AS25" s="38">
        <v>2</v>
      </c>
      <c r="AT25" s="38">
        <v>5.0999999999999996</v>
      </c>
      <c r="AU25" s="38">
        <v>4.4000000000000004</v>
      </c>
      <c r="AV25" s="38">
        <v>5.7</v>
      </c>
      <c r="AW25" s="38">
        <v>11.7</v>
      </c>
      <c r="AX25" s="38">
        <v>5.8</v>
      </c>
      <c r="AY25" s="38">
        <v>6.2</v>
      </c>
      <c r="AZ25" s="38">
        <v>4.5999999999999996</v>
      </c>
      <c r="BA25" s="38">
        <v>7.3</v>
      </c>
      <c r="BB25" s="38">
        <v>8.1999999999999993</v>
      </c>
      <c r="BC25" s="38">
        <v>7.4</v>
      </c>
      <c r="BD25" s="38">
        <v>4.5</v>
      </c>
      <c r="BE25" s="38">
        <v>3.4</v>
      </c>
      <c r="BF25" s="38">
        <v>6.9</v>
      </c>
      <c r="BG25" s="38">
        <v>5.4</v>
      </c>
      <c r="BH25" s="38">
        <v>5.4</v>
      </c>
      <c r="BI25" s="38">
        <v>7.9</v>
      </c>
      <c r="BJ25" s="38">
        <v>5.3</v>
      </c>
      <c r="BK25" s="38">
        <v>9.6999999999999993</v>
      </c>
      <c r="BL25" s="38">
        <v>8.8000000000000007</v>
      </c>
      <c r="BM25" s="38">
        <v>8.4</v>
      </c>
      <c r="BN25" s="38">
        <v>8.9</v>
      </c>
      <c r="BO25" s="38">
        <v>12.2</v>
      </c>
      <c r="BP25" s="38">
        <v>7.8</v>
      </c>
      <c r="BQ25" s="38">
        <v>9.8000000000000007</v>
      </c>
      <c r="BR25" s="38">
        <v>12.6</v>
      </c>
      <c r="BS25" s="38">
        <v>13</v>
      </c>
      <c r="BT25" s="38">
        <v>11</v>
      </c>
      <c r="BU25" s="38">
        <v>12.2</v>
      </c>
      <c r="BV25" s="38">
        <v>9.9</v>
      </c>
      <c r="BW25" s="38">
        <v>11.7</v>
      </c>
      <c r="BX25" s="38">
        <v>10.5</v>
      </c>
      <c r="BY25" s="38">
        <v>14.7</v>
      </c>
      <c r="BZ25" s="38">
        <v>19.8</v>
      </c>
      <c r="CA25" s="38">
        <v>27.9</v>
      </c>
      <c r="CB25" s="38">
        <v>23.6</v>
      </c>
      <c r="CC25" s="38">
        <v>39.5</v>
      </c>
      <c r="CD25" s="38">
        <v>46.8</v>
      </c>
      <c r="CE25" s="38">
        <v>43.8</v>
      </c>
      <c r="CF25" s="38">
        <v>23.4</v>
      </c>
      <c r="CG25" s="38">
        <v>40.299999999999997</v>
      </c>
      <c r="CH25" s="38">
        <v>37.4</v>
      </c>
      <c r="CI25" s="38">
        <v>39.799999999999997</v>
      </c>
      <c r="CJ25" s="38">
        <v>40.5</v>
      </c>
      <c r="CK25" s="38">
        <v>48.2</v>
      </c>
      <c r="CL25" s="38">
        <v>56.2</v>
      </c>
      <c r="CM25" s="38">
        <v>52.4</v>
      </c>
      <c r="CN25" s="38">
        <v>43.3</v>
      </c>
      <c r="CO25" s="38">
        <v>72.3</v>
      </c>
      <c r="CP25" s="38">
        <v>78.599999999999994</v>
      </c>
      <c r="CQ25" s="38">
        <v>57.3</v>
      </c>
      <c r="CR25" s="38">
        <v>38.200000000000003</v>
      </c>
      <c r="CS25" s="38">
        <v>53.3</v>
      </c>
      <c r="CT25" s="38">
        <v>45.9</v>
      </c>
      <c r="CU25" s="38">
        <v>39.200000000000003</v>
      </c>
      <c r="CV25" s="38">
        <v>33.1</v>
      </c>
      <c r="CW25" s="38">
        <v>42.9</v>
      </c>
      <c r="CX25" s="38">
        <v>52.8</v>
      </c>
      <c r="CY25" s="38">
        <v>43.1</v>
      </c>
      <c r="CZ25" s="38">
        <v>30.4</v>
      </c>
      <c r="DA25" s="38">
        <v>43.2</v>
      </c>
      <c r="DB25" s="38">
        <v>40.5</v>
      </c>
      <c r="DC25" s="38">
        <v>35.5</v>
      </c>
      <c r="DD25" s="38">
        <v>26.4</v>
      </c>
      <c r="DE25" s="38">
        <v>29</v>
      </c>
      <c r="DF25" s="38">
        <v>36.9</v>
      </c>
      <c r="DG25" s="38">
        <v>30.9</v>
      </c>
      <c r="DH25" s="38">
        <v>21.2</v>
      </c>
      <c r="DI25" s="38">
        <v>25.9</v>
      </c>
      <c r="DJ25" s="38">
        <v>33.1</v>
      </c>
      <c r="DK25" s="38">
        <v>38.5</v>
      </c>
      <c r="DL25" s="38">
        <v>40.1</v>
      </c>
      <c r="DM25" s="38">
        <v>38.200000000000003</v>
      </c>
      <c r="DN25" s="38">
        <v>38</v>
      </c>
      <c r="DO25" s="38">
        <v>46.3</v>
      </c>
      <c r="DP25" s="38">
        <v>43.9</v>
      </c>
      <c r="DQ25" s="38">
        <v>48.8</v>
      </c>
      <c r="DR25" s="38">
        <v>50.1</v>
      </c>
      <c r="DS25" s="38">
        <v>50.1</v>
      </c>
      <c r="DT25" s="53">
        <v>40.9</v>
      </c>
      <c r="DU25" s="53">
        <v>53.8</v>
      </c>
      <c r="DV25" s="53">
        <v>56.6</v>
      </c>
      <c r="DW25" s="53">
        <v>72.400000000000006</v>
      </c>
      <c r="DX25" s="53">
        <v>38.1</v>
      </c>
      <c r="DY25" s="53">
        <v>47.5</v>
      </c>
      <c r="DZ25" s="53">
        <v>54.7</v>
      </c>
      <c r="EA25" s="53">
        <v>52.8</v>
      </c>
      <c r="EB25" s="53">
        <v>48.6</v>
      </c>
      <c r="EC25" s="53">
        <v>65.900000000000006</v>
      </c>
      <c r="ED25" s="53">
        <v>83</v>
      </c>
      <c r="EE25" s="53">
        <v>93.2</v>
      </c>
      <c r="EF25" s="53">
        <v>85.9</v>
      </c>
      <c r="EG25" s="53">
        <v>103.2</v>
      </c>
      <c r="EH25" s="53">
        <v>148.5</v>
      </c>
      <c r="EI25" s="53">
        <v>147.9</v>
      </c>
      <c r="EJ25" s="53">
        <v>152.5</v>
      </c>
      <c r="EK25" s="53">
        <v>189</v>
      </c>
      <c r="EL25" s="53">
        <v>210</v>
      </c>
      <c r="EM25" s="53">
        <v>230.3</v>
      </c>
      <c r="EN25" s="53">
        <v>171.9</v>
      </c>
      <c r="EO25" s="53">
        <v>185.9</v>
      </c>
      <c r="EP25" s="53">
        <v>163.6</v>
      </c>
      <c r="EQ25" s="53">
        <v>145.80000000000001</v>
      </c>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row>
    <row r="26" spans="6:346" ht="28.15" customHeight="1">
      <c r="F26" s="35" t="s">
        <v>545</v>
      </c>
      <c r="G26" s="38" t="s">
        <v>200</v>
      </c>
      <c r="H26" s="38">
        <v>119.6</v>
      </c>
      <c r="I26" s="38">
        <v>150.6</v>
      </c>
      <c r="J26" s="38">
        <v>131.30000000000001</v>
      </c>
      <c r="K26" s="38">
        <v>157.30000000000001</v>
      </c>
      <c r="L26" s="38">
        <v>120.4</v>
      </c>
      <c r="M26" s="38">
        <v>156.80000000000001</v>
      </c>
      <c r="N26" s="38">
        <v>144.6</v>
      </c>
      <c r="O26" s="38">
        <v>153.80000000000001</v>
      </c>
      <c r="P26" s="38">
        <v>114.9</v>
      </c>
      <c r="Q26" s="38">
        <v>150.30000000000001</v>
      </c>
      <c r="R26" s="38">
        <v>150.69999999999999</v>
      </c>
      <c r="S26" s="38">
        <v>165</v>
      </c>
      <c r="T26" s="38">
        <v>117.9</v>
      </c>
      <c r="U26" s="38">
        <v>165.2</v>
      </c>
      <c r="V26" s="38">
        <v>178.5</v>
      </c>
      <c r="W26" s="38">
        <v>199.7</v>
      </c>
      <c r="X26" s="38">
        <v>167.4</v>
      </c>
      <c r="Y26" s="38">
        <v>211.8</v>
      </c>
      <c r="Z26" s="38">
        <v>213.3</v>
      </c>
      <c r="AA26" s="38">
        <v>219.9</v>
      </c>
      <c r="AB26" s="38">
        <v>181.1</v>
      </c>
      <c r="AC26" s="38">
        <v>233.1</v>
      </c>
      <c r="AD26" s="38">
        <v>212.3</v>
      </c>
      <c r="AE26" s="38">
        <v>214.9</v>
      </c>
      <c r="AF26" s="38">
        <v>206.6</v>
      </c>
      <c r="AG26" s="38">
        <v>266.60000000000002</v>
      </c>
      <c r="AH26" s="38">
        <v>255</v>
      </c>
      <c r="AI26" s="38">
        <v>272.8</v>
      </c>
      <c r="AJ26" s="38">
        <v>217.7</v>
      </c>
      <c r="AK26" s="38">
        <v>319.60000000000002</v>
      </c>
      <c r="AL26" s="38">
        <v>277.8</v>
      </c>
      <c r="AM26" s="38">
        <v>254.5</v>
      </c>
      <c r="AN26" s="38">
        <v>202.8</v>
      </c>
      <c r="AO26" s="38">
        <v>244.7</v>
      </c>
      <c r="AP26" s="38">
        <v>218.9</v>
      </c>
      <c r="AQ26" s="38">
        <v>226.6</v>
      </c>
      <c r="AR26" s="38">
        <v>156.1</v>
      </c>
      <c r="AS26" s="38">
        <v>180.8</v>
      </c>
      <c r="AT26" s="38">
        <v>165.8</v>
      </c>
      <c r="AU26" s="38">
        <v>164</v>
      </c>
      <c r="AV26" s="38">
        <v>128.80000000000001</v>
      </c>
      <c r="AW26" s="38">
        <v>174</v>
      </c>
      <c r="AX26" s="38">
        <v>160.6</v>
      </c>
      <c r="AY26" s="38">
        <v>175</v>
      </c>
      <c r="AZ26" s="38">
        <v>134.80000000000001</v>
      </c>
      <c r="BA26" s="38">
        <v>167.7</v>
      </c>
      <c r="BB26" s="38">
        <v>152.5</v>
      </c>
      <c r="BC26" s="38">
        <v>154.19999999999999</v>
      </c>
      <c r="BD26" s="38">
        <v>123.1</v>
      </c>
      <c r="BE26" s="38">
        <v>151.69999999999999</v>
      </c>
      <c r="BF26" s="38">
        <v>164.4</v>
      </c>
      <c r="BG26" s="38">
        <v>169.7</v>
      </c>
      <c r="BH26" s="38">
        <v>138.69999999999999</v>
      </c>
      <c r="BI26" s="38">
        <v>175.3</v>
      </c>
      <c r="BJ26" s="38">
        <v>156.30000000000001</v>
      </c>
      <c r="BK26" s="38">
        <v>172.4</v>
      </c>
      <c r="BL26" s="38">
        <v>152.30000000000001</v>
      </c>
      <c r="BM26" s="38">
        <v>213.6</v>
      </c>
      <c r="BN26" s="38">
        <v>217.6</v>
      </c>
      <c r="BO26" s="38">
        <v>224.2</v>
      </c>
      <c r="BP26" s="38">
        <v>192.8</v>
      </c>
      <c r="BQ26" s="38">
        <v>246.3</v>
      </c>
      <c r="BR26" s="38">
        <v>247.9</v>
      </c>
      <c r="BS26" s="38">
        <v>265.8</v>
      </c>
      <c r="BT26" s="38">
        <v>212.1</v>
      </c>
      <c r="BU26" s="38">
        <v>292.39999999999998</v>
      </c>
      <c r="BV26" s="38">
        <v>319.39999999999998</v>
      </c>
      <c r="BW26" s="38">
        <v>360.6</v>
      </c>
      <c r="BX26" s="38">
        <v>306.2</v>
      </c>
      <c r="BY26" s="38">
        <v>421.1</v>
      </c>
      <c r="BZ26" s="38">
        <v>463.3</v>
      </c>
      <c r="CA26" s="38">
        <v>496.5</v>
      </c>
      <c r="CB26" s="38">
        <v>440.7</v>
      </c>
      <c r="CC26" s="38">
        <v>594.6</v>
      </c>
      <c r="CD26" s="38">
        <v>562.5</v>
      </c>
      <c r="CE26" s="38">
        <v>513.70000000000005</v>
      </c>
      <c r="CF26" s="38">
        <v>306.60000000000002</v>
      </c>
      <c r="CG26" s="38">
        <v>357.9</v>
      </c>
      <c r="CH26" s="38">
        <v>421.4</v>
      </c>
      <c r="CI26" s="38">
        <v>445</v>
      </c>
      <c r="CJ26" s="38">
        <v>375.2</v>
      </c>
      <c r="CK26" s="38">
        <v>500.7</v>
      </c>
      <c r="CL26" s="38">
        <v>525.70000000000005</v>
      </c>
      <c r="CM26" s="38">
        <v>536.79999999999995</v>
      </c>
      <c r="CN26" s="38">
        <v>497.1</v>
      </c>
      <c r="CO26" s="38">
        <v>658.1</v>
      </c>
      <c r="CP26" s="38">
        <v>702</v>
      </c>
      <c r="CQ26" s="38">
        <v>769.1</v>
      </c>
      <c r="CR26" s="38">
        <v>669.3</v>
      </c>
      <c r="CS26" s="38">
        <v>824.7</v>
      </c>
      <c r="CT26" s="38">
        <v>700.6</v>
      </c>
      <c r="CU26" s="38">
        <v>653.9</v>
      </c>
      <c r="CV26" s="38">
        <v>555.29999999999995</v>
      </c>
      <c r="CW26" s="38">
        <v>532.1</v>
      </c>
      <c r="CX26" s="38">
        <v>512.70000000000005</v>
      </c>
      <c r="CY26" s="38">
        <v>430</v>
      </c>
      <c r="CZ26" s="38">
        <v>299.39999999999998</v>
      </c>
      <c r="DA26" s="38">
        <v>423.7</v>
      </c>
      <c r="DB26" s="38">
        <v>367.5</v>
      </c>
      <c r="DC26" s="38">
        <v>368.4</v>
      </c>
      <c r="DD26" s="38">
        <v>266.8</v>
      </c>
      <c r="DE26" s="38">
        <v>283.60000000000002</v>
      </c>
      <c r="DF26" s="38">
        <v>322.3</v>
      </c>
      <c r="DG26" s="38">
        <v>308.7</v>
      </c>
      <c r="DH26" s="38">
        <v>259.10000000000002</v>
      </c>
      <c r="DI26" s="38">
        <v>319.3</v>
      </c>
      <c r="DJ26" s="38">
        <v>337.4</v>
      </c>
      <c r="DK26" s="38">
        <v>363.5</v>
      </c>
      <c r="DL26" s="38">
        <v>308.60000000000002</v>
      </c>
      <c r="DM26" s="38">
        <v>413.7</v>
      </c>
      <c r="DN26" s="38">
        <v>433.5</v>
      </c>
      <c r="DO26" s="38">
        <v>454.2</v>
      </c>
      <c r="DP26" s="38">
        <v>400.4</v>
      </c>
      <c r="DQ26" s="38">
        <v>522.6</v>
      </c>
      <c r="DR26" s="38">
        <v>535.6</v>
      </c>
      <c r="DS26" s="38">
        <v>539.1</v>
      </c>
      <c r="DT26" s="53">
        <v>467.4</v>
      </c>
      <c r="DU26" s="53">
        <v>609.20000000000005</v>
      </c>
      <c r="DV26" s="53">
        <v>659.1</v>
      </c>
      <c r="DW26" s="53">
        <v>673.2</v>
      </c>
      <c r="DX26" s="53">
        <v>534.4</v>
      </c>
      <c r="DY26" s="53">
        <v>594.5</v>
      </c>
      <c r="DZ26" s="53">
        <v>670</v>
      </c>
      <c r="EA26" s="53">
        <v>711.6</v>
      </c>
      <c r="EB26" s="53">
        <v>682.2</v>
      </c>
      <c r="EC26" s="53">
        <v>853.2</v>
      </c>
      <c r="ED26" s="53">
        <v>927.7</v>
      </c>
      <c r="EE26" s="53">
        <v>894.5</v>
      </c>
      <c r="EF26" s="53">
        <v>808.3</v>
      </c>
      <c r="EG26" s="53">
        <v>989.2</v>
      </c>
      <c r="EH26" s="53" t="s">
        <v>156</v>
      </c>
      <c r="EI26" s="53">
        <v>964.8</v>
      </c>
      <c r="EJ26" s="53">
        <v>824.3</v>
      </c>
      <c r="EK26" s="53">
        <v>994.4</v>
      </c>
      <c r="EL26" s="53">
        <v>1055.8</v>
      </c>
      <c r="EM26" s="53">
        <v>1008.8</v>
      </c>
      <c r="EN26" s="53">
        <v>820.1</v>
      </c>
      <c r="EO26" s="53">
        <v>928.3</v>
      </c>
      <c r="EP26" s="53">
        <v>910.4</v>
      </c>
      <c r="EQ26" s="53">
        <v>889.7</v>
      </c>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row>
    <row r="27" spans="6:346" ht="34.15" customHeight="1">
      <c r="F27" s="35" t="s">
        <v>458</v>
      </c>
      <c r="G27" s="38" t="s">
        <v>200</v>
      </c>
      <c r="H27" s="38">
        <v>297.8</v>
      </c>
      <c r="I27" s="38">
        <v>296</v>
      </c>
      <c r="J27" s="38">
        <v>312.10000000000002</v>
      </c>
      <c r="K27" s="38">
        <v>314</v>
      </c>
      <c r="L27" s="38">
        <v>255.2</v>
      </c>
      <c r="M27" s="38">
        <v>302.8</v>
      </c>
      <c r="N27" s="38">
        <v>254.4</v>
      </c>
      <c r="O27" s="38">
        <v>337.5</v>
      </c>
      <c r="P27" s="38">
        <v>222.6</v>
      </c>
      <c r="Q27" s="38">
        <v>263.5</v>
      </c>
      <c r="R27" s="38">
        <v>301.10000000000002</v>
      </c>
      <c r="S27" s="38">
        <v>361.2</v>
      </c>
      <c r="T27" s="38">
        <v>253.5</v>
      </c>
      <c r="U27" s="38">
        <v>327.9</v>
      </c>
      <c r="V27" s="38">
        <v>326</v>
      </c>
      <c r="W27" s="38">
        <v>340.1</v>
      </c>
      <c r="X27" s="38">
        <v>288.3</v>
      </c>
      <c r="Y27" s="38">
        <v>344.8</v>
      </c>
      <c r="Z27" s="38">
        <v>406.6</v>
      </c>
      <c r="AA27" s="38">
        <v>409.6</v>
      </c>
      <c r="AB27" s="38">
        <v>309.7</v>
      </c>
      <c r="AC27" s="38">
        <v>440</v>
      </c>
      <c r="AD27" s="38">
        <v>420.2</v>
      </c>
      <c r="AE27" s="38">
        <v>420.9</v>
      </c>
      <c r="AF27" s="38">
        <v>358.1</v>
      </c>
      <c r="AG27" s="38">
        <v>449.8</v>
      </c>
      <c r="AH27" s="38">
        <v>477.1</v>
      </c>
      <c r="AI27" s="38">
        <v>532.79999999999995</v>
      </c>
      <c r="AJ27" s="38">
        <v>397.8</v>
      </c>
      <c r="AK27" s="38">
        <v>549.70000000000005</v>
      </c>
      <c r="AL27" s="38">
        <v>426</v>
      </c>
      <c r="AM27" s="38">
        <v>497.6</v>
      </c>
      <c r="AN27" s="38">
        <v>476.5</v>
      </c>
      <c r="AO27" s="38">
        <v>584.9</v>
      </c>
      <c r="AP27" s="38">
        <v>421.7</v>
      </c>
      <c r="AQ27" s="38">
        <v>488.4</v>
      </c>
      <c r="AR27" s="38">
        <v>393.7</v>
      </c>
      <c r="AS27" s="38">
        <v>385.8</v>
      </c>
      <c r="AT27" s="38">
        <v>377.3</v>
      </c>
      <c r="AU27" s="38">
        <v>356.1</v>
      </c>
      <c r="AV27" s="38">
        <v>296.7</v>
      </c>
      <c r="AW27" s="38">
        <v>347</v>
      </c>
      <c r="AX27" s="38">
        <v>388.1</v>
      </c>
      <c r="AY27" s="38">
        <v>428.9</v>
      </c>
      <c r="AZ27" s="38">
        <v>442.3</v>
      </c>
      <c r="BA27" s="38">
        <v>448.8</v>
      </c>
      <c r="BB27" s="38">
        <v>399.1</v>
      </c>
      <c r="BC27" s="38">
        <v>438.2</v>
      </c>
      <c r="BD27" s="38">
        <v>337.2</v>
      </c>
      <c r="BE27" s="38">
        <v>348.8</v>
      </c>
      <c r="BF27" s="38">
        <v>400.9</v>
      </c>
      <c r="BG27" s="38">
        <v>463.2</v>
      </c>
      <c r="BH27" s="38">
        <v>419.9</v>
      </c>
      <c r="BI27" s="38">
        <v>443.9</v>
      </c>
      <c r="BJ27" s="38">
        <v>410.4</v>
      </c>
      <c r="BK27" s="38">
        <v>487.6</v>
      </c>
      <c r="BL27" s="38">
        <v>336.2</v>
      </c>
      <c r="BM27" s="38">
        <v>496.6</v>
      </c>
      <c r="BN27" s="38">
        <v>461.5</v>
      </c>
      <c r="BO27" s="38">
        <v>547.4</v>
      </c>
      <c r="BP27" s="38">
        <v>495</v>
      </c>
      <c r="BQ27" s="38">
        <v>569.20000000000005</v>
      </c>
      <c r="BR27" s="38">
        <v>574</v>
      </c>
      <c r="BS27" s="38">
        <v>654.1</v>
      </c>
      <c r="BT27" s="38">
        <v>537.29999999999995</v>
      </c>
      <c r="BU27" s="38">
        <v>737.2</v>
      </c>
      <c r="BV27" s="38">
        <v>883.2</v>
      </c>
      <c r="BW27" s="38">
        <v>992.7</v>
      </c>
      <c r="BX27" s="38">
        <v>829.6</v>
      </c>
      <c r="BY27" s="38">
        <v>1234.5999999999999</v>
      </c>
      <c r="BZ27" s="38">
        <v>1261.7</v>
      </c>
      <c r="CA27" s="38">
        <v>1395.9</v>
      </c>
      <c r="CB27" s="38">
        <v>1253.4000000000001</v>
      </c>
      <c r="CC27" s="38">
        <v>1585.3</v>
      </c>
      <c r="CD27" s="38">
        <v>1469</v>
      </c>
      <c r="CE27" s="38">
        <v>1661.9</v>
      </c>
      <c r="CF27" s="38">
        <v>1402.1</v>
      </c>
      <c r="CG27" s="38">
        <v>1500.9</v>
      </c>
      <c r="CH27" s="38">
        <v>1355.1</v>
      </c>
      <c r="CI27" s="38">
        <v>1405.8</v>
      </c>
      <c r="CJ27" s="38">
        <v>1322.8</v>
      </c>
      <c r="CK27" s="38">
        <v>1643</v>
      </c>
      <c r="CL27" s="38">
        <v>1519.8</v>
      </c>
      <c r="CM27" s="38">
        <v>1574</v>
      </c>
      <c r="CN27" s="38">
        <v>1416.2</v>
      </c>
      <c r="CO27" s="38">
        <v>1756.7</v>
      </c>
      <c r="CP27" s="38">
        <v>1763.6</v>
      </c>
      <c r="CQ27" s="38">
        <v>1929.4</v>
      </c>
      <c r="CR27" s="38">
        <v>1472.1</v>
      </c>
      <c r="CS27" s="38">
        <v>1984.9</v>
      </c>
      <c r="CT27" s="38">
        <v>1978.7</v>
      </c>
      <c r="CU27" s="38">
        <v>2222.5</v>
      </c>
      <c r="CV27" s="38">
        <v>1681.9</v>
      </c>
      <c r="CW27" s="38">
        <v>1965.7</v>
      </c>
      <c r="CX27" s="38">
        <v>1753.7</v>
      </c>
      <c r="CY27" s="38">
        <v>1650.7</v>
      </c>
      <c r="CZ27" s="38">
        <v>1479.7</v>
      </c>
      <c r="DA27" s="38">
        <v>2048.8000000000002</v>
      </c>
      <c r="DB27" s="38">
        <v>1437.6</v>
      </c>
      <c r="DC27" s="38">
        <v>1612.3</v>
      </c>
      <c r="DD27" s="38">
        <v>1278.3</v>
      </c>
      <c r="DE27" s="38">
        <v>1041.9000000000001</v>
      </c>
      <c r="DF27" s="38">
        <v>976.9</v>
      </c>
      <c r="DG27" s="38">
        <v>864.8</v>
      </c>
      <c r="DH27" s="38">
        <v>718.3</v>
      </c>
      <c r="DI27" s="38">
        <v>637.29999999999995</v>
      </c>
      <c r="DJ27" s="38">
        <v>734.7</v>
      </c>
      <c r="DK27" s="38">
        <v>738.3</v>
      </c>
      <c r="DL27" s="38">
        <v>687.6</v>
      </c>
      <c r="DM27" s="38">
        <v>780.5</v>
      </c>
      <c r="DN27" s="38">
        <v>758.7</v>
      </c>
      <c r="DO27" s="38">
        <v>741.2</v>
      </c>
      <c r="DP27" s="38">
        <v>622</v>
      </c>
      <c r="DQ27" s="38">
        <v>883.9</v>
      </c>
      <c r="DR27" s="38">
        <v>892.3</v>
      </c>
      <c r="DS27" s="38">
        <v>945.2</v>
      </c>
      <c r="DT27" s="53">
        <v>728.2</v>
      </c>
      <c r="DU27" s="53">
        <v>1042.5</v>
      </c>
      <c r="DV27" s="53">
        <v>1095.2</v>
      </c>
      <c r="DW27" s="53">
        <v>1167.3</v>
      </c>
      <c r="DX27" s="53">
        <v>852.1</v>
      </c>
      <c r="DY27" s="53">
        <v>920.3</v>
      </c>
      <c r="DZ27" s="53">
        <v>968.8</v>
      </c>
      <c r="EA27" s="53">
        <v>1062.3</v>
      </c>
      <c r="EB27" s="53">
        <v>937.5</v>
      </c>
      <c r="EC27" s="53">
        <v>1192.5999999999999</v>
      </c>
      <c r="ED27" s="53">
        <v>1293.9000000000001</v>
      </c>
      <c r="EE27" s="53">
        <v>1303.3</v>
      </c>
      <c r="EF27" s="53">
        <v>1110.3</v>
      </c>
      <c r="EG27" s="53">
        <v>1302.4000000000001</v>
      </c>
      <c r="EH27" s="53" t="s">
        <v>156</v>
      </c>
      <c r="EI27" s="53">
        <v>1292.8</v>
      </c>
      <c r="EJ27" s="53">
        <v>1102.5999999999999</v>
      </c>
      <c r="EK27" s="53">
        <v>1321.5</v>
      </c>
      <c r="EL27" s="53">
        <v>1488.7</v>
      </c>
      <c r="EM27" s="53">
        <v>1408.7</v>
      </c>
      <c r="EN27" s="53">
        <v>1246.5</v>
      </c>
      <c r="EO27" s="53">
        <v>1336.4</v>
      </c>
      <c r="EP27" s="53">
        <v>1331.3</v>
      </c>
      <c r="EQ27" s="53">
        <v>1454.7</v>
      </c>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row>
    <row r="28" spans="6:346" ht="34.15" customHeight="1">
      <c r="F28" s="35" t="s">
        <v>546</v>
      </c>
      <c r="G28" s="24"/>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53"/>
      <c r="DU28" s="53"/>
      <c r="DW28" s="53"/>
      <c r="DX28" s="53"/>
      <c r="DY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row>
    <row r="29" spans="6:346" ht="20.100000000000001" customHeight="1">
      <c r="F29" s="28" t="s">
        <v>458</v>
      </c>
      <c r="G29" s="29" t="s">
        <v>200</v>
      </c>
      <c r="H29" s="38">
        <v>348.3</v>
      </c>
      <c r="I29" s="38">
        <v>287.89999999999998</v>
      </c>
      <c r="J29" s="38">
        <v>310.89999999999998</v>
      </c>
      <c r="K29" s="38">
        <v>281</v>
      </c>
      <c r="L29" s="38">
        <v>298.3</v>
      </c>
      <c r="M29" s="38">
        <v>296.89999999999998</v>
      </c>
      <c r="N29" s="38">
        <v>251.4</v>
      </c>
      <c r="O29" s="38">
        <v>302.60000000000002</v>
      </c>
      <c r="P29" s="38">
        <v>263.2</v>
      </c>
      <c r="Q29" s="38">
        <v>255.7</v>
      </c>
      <c r="R29" s="38">
        <v>295.3</v>
      </c>
      <c r="S29" s="38">
        <v>325</v>
      </c>
      <c r="T29" s="38">
        <v>302.10000000000002</v>
      </c>
      <c r="U29" s="38">
        <v>318.39999999999998</v>
      </c>
      <c r="V29" s="38">
        <v>317.8</v>
      </c>
      <c r="W29" s="38">
        <v>310.39999999999998</v>
      </c>
      <c r="X29" s="38">
        <v>345.6</v>
      </c>
      <c r="Y29" s="38">
        <v>328.2</v>
      </c>
      <c r="Z29" s="38">
        <v>396.9</v>
      </c>
      <c r="AA29" s="38">
        <v>376.5</v>
      </c>
      <c r="AB29" s="38">
        <v>368.6</v>
      </c>
      <c r="AC29" s="38">
        <v>417.1</v>
      </c>
      <c r="AD29" s="38">
        <v>411.9</v>
      </c>
      <c r="AE29" s="38">
        <v>392.1</v>
      </c>
      <c r="AF29" s="38">
        <v>423.1</v>
      </c>
      <c r="AG29" s="38">
        <v>421.9</v>
      </c>
      <c r="AH29" s="38">
        <v>471.3</v>
      </c>
      <c r="AI29" s="38">
        <v>501.8</v>
      </c>
      <c r="AJ29" s="38">
        <v>457.8</v>
      </c>
      <c r="AK29" s="38">
        <v>517.1</v>
      </c>
      <c r="AL29" s="38">
        <v>422.9</v>
      </c>
      <c r="AM29" s="38">
        <v>471.6</v>
      </c>
      <c r="AN29" s="38">
        <v>532.9</v>
      </c>
      <c r="AO29" s="38">
        <v>559</v>
      </c>
      <c r="AP29" s="38">
        <v>421.4</v>
      </c>
      <c r="AQ29" s="38">
        <v>464.6</v>
      </c>
      <c r="AR29" s="38">
        <v>428.6</v>
      </c>
      <c r="AS29" s="38">
        <v>371.9</v>
      </c>
      <c r="AT29" s="38">
        <v>379.4</v>
      </c>
      <c r="AU29" s="38">
        <v>337.8</v>
      </c>
      <c r="AV29" s="38">
        <v>321.3</v>
      </c>
      <c r="AW29" s="38">
        <v>339.9</v>
      </c>
      <c r="AX29" s="38">
        <v>391.8</v>
      </c>
      <c r="AY29" s="38">
        <v>404.1</v>
      </c>
      <c r="AZ29" s="38">
        <v>464.3</v>
      </c>
      <c r="BA29" s="38">
        <v>450.5</v>
      </c>
      <c r="BB29" s="38">
        <v>403.1</v>
      </c>
      <c r="BC29" s="38">
        <v>409.3</v>
      </c>
      <c r="BD29" s="38">
        <v>360.9</v>
      </c>
      <c r="BE29" s="38">
        <v>347</v>
      </c>
      <c r="BF29" s="38">
        <v>406.7</v>
      </c>
      <c r="BG29" s="38">
        <v>428</v>
      </c>
      <c r="BH29" s="38">
        <v>450.2</v>
      </c>
      <c r="BI29" s="38">
        <v>440.2</v>
      </c>
      <c r="BJ29" s="38">
        <v>418.5</v>
      </c>
      <c r="BK29" s="38">
        <v>448.4</v>
      </c>
      <c r="BL29" s="38">
        <v>370.8</v>
      </c>
      <c r="BM29" s="38">
        <v>487.9</v>
      </c>
      <c r="BN29" s="38">
        <v>467.4</v>
      </c>
      <c r="BO29" s="38">
        <v>502.9</v>
      </c>
      <c r="BP29" s="38">
        <v>550.4</v>
      </c>
      <c r="BQ29" s="38">
        <v>552.5</v>
      </c>
      <c r="BR29" s="38">
        <v>581.20000000000005</v>
      </c>
      <c r="BS29" s="38">
        <v>606.4</v>
      </c>
      <c r="BT29" s="38">
        <v>601.20000000000005</v>
      </c>
      <c r="BU29" s="38">
        <v>708.2</v>
      </c>
      <c r="BV29" s="38">
        <v>899.5</v>
      </c>
      <c r="BW29" s="38">
        <v>925</v>
      </c>
      <c r="BX29" s="38">
        <v>931.6</v>
      </c>
      <c r="BY29" s="38">
        <v>1176.0999999999999</v>
      </c>
      <c r="BZ29" s="38">
        <v>1281.2</v>
      </c>
      <c r="CA29" s="38">
        <v>1312.2</v>
      </c>
      <c r="CB29" s="38">
        <v>1402.4</v>
      </c>
      <c r="CC29" s="38">
        <v>1504.8</v>
      </c>
      <c r="CD29" s="38">
        <v>1481.6</v>
      </c>
      <c r="CE29" s="38">
        <v>1577</v>
      </c>
      <c r="CF29" s="38">
        <v>1539.2</v>
      </c>
      <c r="CG29" s="38">
        <v>1419.5</v>
      </c>
      <c r="CH29" s="38">
        <v>1370.4</v>
      </c>
      <c r="CI29" s="38">
        <v>1336.6</v>
      </c>
      <c r="CJ29" s="38">
        <v>1462.2</v>
      </c>
      <c r="CK29" s="38">
        <v>1558.4</v>
      </c>
      <c r="CL29" s="38">
        <v>1523</v>
      </c>
      <c r="CM29" s="38">
        <v>1497.4</v>
      </c>
      <c r="CN29" s="38">
        <v>1590.5</v>
      </c>
      <c r="CO29" s="38">
        <v>1670.3</v>
      </c>
      <c r="CP29" s="38">
        <v>1748.3</v>
      </c>
      <c r="CQ29" s="38">
        <v>1827.9</v>
      </c>
      <c r="CR29" s="38">
        <v>1671.4</v>
      </c>
      <c r="CS29" s="38">
        <v>1909</v>
      </c>
      <c r="CT29" s="38">
        <v>1969.3</v>
      </c>
      <c r="CU29" s="38">
        <v>2104.5</v>
      </c>
      <c r="CV29" s="38">
        <v>1852</v>
      </c>
      <c r="CW29" s="38">
        <v>1929.3</v>
      </c>
      <c r="CX29" s="38">
        <v>1739</v>
      </c>
      <c r="CY29" s="38">
        <v>1563.1</v>
      </c>
      <c r="CZ29" s="38">
        <v>1598.2</v>
      </c>
      <c r="DA29" s="38">
        <v>2042.6</v>
      </c>
      <c r="DB29" s="38">
        <v>1409.6</v>
      </c>
      <c r="DC29" s="38">
        <v>1532.9</v>
      </c>
      <c r="DD29" s="38">
        <v>1375</v>
      </c>
      <c r="DE29" s="38">
        <v>1041.3</v>
      </c>
      <c r="DF29" s="38">
        <v>946.2</v>
      </c>
      <c r="DG29" s="38">
        <v>819.2</v>
      </c>
      <c r="DH29" s="38">
        <v>796.2</v>
      </c>
      <c r="DI29" s="38">
        <v>628.9</v>
      </c>
      <c r="DJ29" s="38">
        <v>705.9</v>
      </c>
      <c r="DK29" s="38">
        <v>696.1</v>
      </c>
      <c r="DL29" s="38">
        <v>774.8</v>
      </c>
      <c r="DM29" s="38">
        <v>764.1</v>
      </c>
      <c r="DN29" s="38">
        <v>726.2</v>
      </c>
      <c r="DO29" s="38">
        <v>695.9</v>
      </c>
      <c r="DP29" s="38">
        <v>721.7</v>
      </c>
      <c r="DQ29" s="38">
        <v>860.2</v>
      </c>
      <c r="DR29" s="38">
        <v>856.3</v>
      </c>
      <c r="DS29" s="38">
        <v>881.7</v>
      </c>
      <c r="DT29" s="53">
        <v>848.3</v>
      </c>
      <c r="DU29" s="53">
        <v>1011.2</v>
      </c>
      <c r="DV29" s="53">
        <v>1053.4000000000001</v>
      </c>
      <c r="DW29" s="53">
        <v>1085.9000000000001</v>
      </c>
      <c r="DX29" s="53">
        <v>996.5</v>
      </c>
      <c r="DY29" s="53">
        <v>894.8</v>
      </c>
      <c r="DZ29" s="53">
        <v>924.3</v>
      </c>
      <c r="EA29" s="53">
        <v>995.4</v>
      </c>
      <c r="EB29" s="53">
        <v>1086.2</v>
      </c>
      <c r="EC29" s="53">
        <v>1165.5</v>
      </c>
      <c r="ED29" s="53">
        <v>1234.9000000000001</v>
      </c>
      <c r="EE29" s="53">
        <v>1223.3</v>
      </c>
      <c r="EF29" s="53">
        <v>1280.5999999999999</v>
      </c>
      <c r="EG29" s="53">
        <v>1275.9000000000001</v>
      </c>
      <c r="EH29" s="53">
        <v>1260.5999999999999</v>
      </c>
      <c r="EI29" s="53">
        <v>1224.2</v>
      </c>
      <c r="EJ29" s="53">
        <v>1266.2</v>
      </c>
      <c r="EK29" s="53">
        <v>1295.0999999999999</v>
      </c>
      <c r="EL29" s="53">
        <v>1424.8</v>
      </c>
      <c r="EM29" s="53">
        <v>1329.7</v>
      </c>
      <c r="EN29" s="53">
        <v>1430.4</v>
      </c>
      <c r="EO29" s="53">
        <v>1316.5</v>
      </c>
      <c r="EP29" s="53">
        <v>1273.9000000000001</v>
      </c>
      <c r="EQ29" s="53">
        <v>1353.1</v>
      </c>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row>
    <row r="30" spans="6:346" ht="20.100000000000001" customHeight="1">
      <c r="F30" s="28" t="s">
        <v>547</v>
      </c>
      <c r="G30" s="75" t="s">
        <v>548</v>
      </c>
      <c r="H30" s="38">
        <v>1709.7</v>
      </c>
      <c r="I30" s="38">
        <v>1555.8</v>
      </c>
      <c r="J30" s="38">
        <v>1591.9</v>
      </c>
      <c r="K30" s="38">
        <v>1613.4</v>
      </c>
      <c r="L30" s="38">
        <v>1560.8</v>
      </c>
      <c r="M30" s="38">
        <v>1448.2</v>
      </c>
      <c r="N30" s="38">
        <v>1614.9</v>
      </c>
      <c r="O30" s="38">
        <v>1338.2</v>
      </c>
      <c r="P30" s="38">
        <v>1412.8</v>
      </c>
      <c r="Q30" s="38">
        <v>1508</v>
      </c>
      <c r="R30" s="38">
        <v>1519.6</v>
      </c>
      <c r="S30" s="38">
        <v>1849.9</v>
      </c>
      <c r="T30" s="38">
        <v>1515.9</v>
      </c>
      <c r="U30" s="38">
        <v>2073.6</v>
      </c>
      <c r="V30" s="38">
        <v>2309</v>
      </c>
      <c r="W30" s="38">
        <v>2380.3000000000002</v>
      </c>
      <c r="X30" s="38">
        <v>2470.8000000000002</v>
      </c>
      <c r="Y30" s="38">
        <v>2423.8000000000002</v>
      </c>
      <c r="Z30" s="38">
        <v>2518.9</v>
      </c>
      <c r="AA30" s="38">
        <v>2652.6</v>
      </c>
      <c r="AB30" s="38">
        <v>2496.5</v>
      </c>
      <c r="AC30" s="38">
        <v>2617.1</v>
      </c>
      <c r="AD30" s="38">
        <v>2561.8000000000002</v>
      </c>
      <c r="AE30" s="38">
        <v>2213.6999999999998</v>
      </c>
      <c r="AF30" s="38">
        <v>2916.6</v>
      </c>
      <c r="AG30" s="38">
        <v>2840.9</v>
      </c>
      <c r="AH30" s="38">
        <v>2978.4</v>
      </c>
      <c r="AI30" s="38">
        <v>3051</v>
      </c>
      <c r="AJ30" s="38">
        <v>3456.9</v>
      </c>
      <c r="AK30" s="38">
        <v>3346.8</v>
      </c>
      <c r="AL30" s="38">
        <v>3322.2</v>
      </c>
      <c r="AM30" s="38">
        <v>2888.6</v>
      </c>
      <c r="AN30" s="38">
        <v>2524.3000000000002</v>
      </c>
      <c r="AO30" s="38">
        <v>2396.1999999999998</v>
      </c>
      <c r="AP30" s="38">
        <v>2030.2</v>
      </c>
      <c r="AQ30" s="38">
        <v>2652.3</v>
      </c>
      <c r="AR30" s="38">
        <v>1575.8</v>
      </c>
      <c r="AS30" s="38">
        <v>1778.4</v>
      </c>
      <c r="AT30" s="38">
        <v>1629.5</v>
      </c>
      <c r="AU30" s="38">
        <v>1403</v>
      </c>
      <c r="AV30" s="38">
        <v>1340.5</v>
      </c>
      <c r="AW30" s="38">
        <v>1573.5</v>
      </c>
      <c r="AX30" s="38">
        <v>1481.3</v>
      </c>
      <c r="AY30" s="38">
        <v>1553.5</v>
      </c>
      <c r="AZ30" s="38">
        <v>1526.3</v>
      </c>
      <c r="BA30" s="38">
        <v>1301.3</v>
      </c>
      <c r="BB30" s="38">
        <v>1297.7</v>
      </c>
      <c r="BC30" s="38">
        <v>1326.7</v>
      </c>
      <c r="BD30" s="38">
        <v>1156</v>
      </c>
      <c r="BE30" s="38">
        <v>1068.5</v>
      </c>
      <c r="BF30" s="38">
        <v>1359.8</v>
      </c>
      <c r="BG30" s="38">
        <v>1122.0999999999999</v>
      </c>
      <c r="BH30" s="38">
        <v>1313.1</v>
      </c>
      <c r="BI30" s="38">
        <v>1362.4</v>
      </c>
      <c r="BJ30" s="38">
        <v>1284.8</v>
      </c>
      <c r="BK30" s="38">
        <v>1363.3</v>
      </c>
      <c r="BL30" s="38">
        <v>1332.9</v>
      </c>
      <c r="BM30" s="38">
        <v>1687.3</v>
      </c>
      <c r="BN30" s="38">
        <v>1739.4</v>
      </c>
      <c r="BO30" s="38">
        <v>1687.9</v>
      </c>
      <c r="BP30" s="38">
        <v>1728.8</v>
      </c>
      <c r="BQ30" s="38">
        <v>1650.5</v>
      </c>
      <c r="BR30" s="38">
        <v>1648.3</v>
      </c>
      <c r="BS30" s="38">
        <v>1641</v>
      </c>
      <c r="BT30" s="38">
        <v>1780.3</v>
      </c>
      <c r="BU30" s="38">
        <v>1799.1</v>
      </c>
      <c r="BV30" s="38">
        <v>2010.6</v>
      </c>
      <c r="BW30" s="38">
        <v>2093.5</v>
      </c>
      <c r="BX30" s="38">
        <v>2193.4</v>
      </c>
      <c r="BY30" s="38">
        <v>2200.1999999999998</v>
      </c>
      <c r="BZ30" s="38">
        <v>2272.1999999999998</v>
      </c>
      <c r="CA30" s="38">
        <v>2404.3000000000002</v>
      </c>
      <c r="CB30" s="38">
        <v>2509.8000000000002</v>
      </c>
      <c r="CC30" s="38">
        <v>2608.6</v>
      </c>
      <c r="CD30" s="38">
        <v>2401.1</v>
      </c>
      <c r="CE30" s="38">
        <v>2173.5</v>
      </c>
      <c r="CF30" s="38">
        <v>1552.7</v>
      </c>
      <c r="CG30" s="38">
        <v>1629.4</v>
      </c>
      <c r="CH30" s="38">
        <v>1905.1</v>
      </c>
      <c r="CI30" s="38">
        <v>2219.1</v>
      </c>
      <c r="CJ30" s="38">
        <v>1970.9</v>
      </c>
      <c r="CK30" s="38">
        <v>2182.6</v>
      </c>
      <c r="CL30" s="38">
        <v>2200.1999999999998</v>
      </c>
      <c r="CM30" s="38">
        <v>2305.6999999999998</v>
      </c>
      <c r="CN30" s="38">
        <v>2534.1999999999998</v>
      </c>
      <c r="CO30" s="38">
        <v>2678.3</v>
      </c>
      <c r="CP30" s="38">
        <v>2841.2</v>
      </c>
      <c r="CQ30" s="38">
        <v>2866.6</v>
      </c>
      <c r="CR30" s="38">
        <v>2903.6</v>
      </c>
      <c r="CS30" s="38">
        <v>2793.2</v>
      </c>
      <c r="CT30" s="38">
        <v>2464.6</v>
      </c>
      <c r="CU30" s="38">
        <v>2113.3000000000002</v>
      </c>
      <c r="CV30" s="38">
        <v>1955.6</v>
      </c>
      <c r="CW30" s="38">
        <v>1827.1</v>
      </c>
      <c r="CX30" s="38">
        <v>1694.8</v>
      </c>
      <c r="CY30" s="38">
        <v>1707.2</v>
      </c>
      <c r="CZ30" s="38">
        <v>1456.9</v>
      </c>
      <c r="DA30" s="38">
        <v>1549.2</v>
      </c>
      <c r="DB30" s="38">
        <v>1544.7</v>
      </c>
      <c r="DC30" s="38">
        <v>1557.7</v>
      </c>
      <c r="DD30" s="38">
        <v>1439.7</v>
      </c>
      <c r="DE30" s="38">
        <v>1407</v>
      </c>
      <c r="DF30" s="38">
        <v>1463.5</v>
      </c>
      <c r="DG30" s="38">
        <v>1626.7</v>
      </c>
      <c r="DH30" s="38">
        <v>1626</v>
      </c>
      <c r="DI30" s="38">
        <v>1644.6</v>
      </c>
      <c r="DJ30" s="38">
        <v>1673.6</v>
      </c>
      <c r="DK30" s="38">
        <v>1789.2</v>
      </c>
      <c r="DL30" s="38">
        <v>1961.4</v>
      </c>
      <c r="DM30" s="38">
        <v>2120.4</v>
      </c>
      <c r="DN30" s="38">
        <v>2132.1999999999998</v>
      </c>
      <c r="DO30" s="38">
        <v>2128.3000000000002</v>
      </c>
      <c r="DP30" s="38">
        <v>2248.6999999999998</v>
      </c>
      <c r="DQ30" s="38">
        <v>2483.9</v>
      </c>
      <c r="DR30" s="38">
        <v>2606.6</v>
      </c>
      <c r="DS30" s="38">
        <v>2458.9</v>
      </c>
      <c r="DT30" s="53">
        <v>2645.7</v>
      </c>
      <c r="DU30" s="53">
        <v>2509</v>
      </c>
      <c r="DV30" s="53">
        <v>2573.3000000000002</v>
      </c>
      <c r="DW30" s="53">
        <v>2691.5</v>
      </c>
      <c r="DX30" s="53">
        <v>2655.2</v>
      </c>
      <c r="DY30" s="53">
        <v>2350</v>
      </c>
      <c r="DZ30" s="53">
        <v>2745.4</v>
      </c>
      <c r="EA30" s="53">
        <v>2971.3</v>
      </c>
      <c r="EB30" s="53">
        <v>3266.4</v>
      </c>
      <c r="EC30" s="53">
        <v>3434.1</v>
      </c>
      <c r="ED30" s="53">
        <v>3353.5</v>
      </c>
      <c r="EE30" s="53">
        <v>3146.3</v>
      </c>
      <c r="EF30" s="53">
        <v>3096.1</v>
      </c>
      <c r="EG30" s="53">
        <v>2917.9</v>
      </c>
      <c r="EH30" s="53">
        <v>2853.8</v>
      </c>
      <c r="EI30" s="53">
        <v>2849.5</v>
      </c>
      <c r="EJ30" s="53">
        <v>2838.5</v>
      </c>
      <c r="EK30" s="53">
        <v>2753.1</v>
      </c>
      <c r="EL30" s="53">
        <v>2603.8000000000002</v>
      </c>
      <c r="EM30" s="53">
        <v>2647.5</v>
      </c>
      <c r="EN30" s="53">
        <v>2320.4</v>
      </c>
      <c r="EO30" s="53">
        <v>2444.4</v>
      </c>
      <c r="EP30" s="53">
        <v>2431.8000000000002</v>
      </c>
      <c r="EQ30" s="53">
        <v>2378.6</v>
      </c>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row>
    <row r="31" spans="6:346" ht="10.15" customHeight="1">
      <c r="F31" s="39"/>
      <c r="G31" s="39"/>
      <c r="H31" s="39"/>
      <c r="I31" s="40"/>
      <c r="J31" s="40"/>
      <c r="K31" s="40"/>
      <c r="L31" s="40"/>
      <c r="M31" s="40"/>
      <c r="N31" s="40"/>
      <c r="O31" s="40"/>
      <c r="P31" s="40"/>
      <c r="Q31" s="40"/>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row>
    <row r="32" spans="6:346" ht="10.15" customHeight="1"/>
    <row r="34" spans="6:8" ht="18" customHeight="1">
      <c r="F34" s="25" t="s">
        <v>489</v>
      </c>
    </row>
    <row r="35" spans="6:8" ht="17.25" customHeight="1">
      <c r="F35" s="76" t="s">
        <v>460</v>
      </c>
      <c r="G35" s="76"/>
    </row>
    <row r="36" spans="6:8" ht="18" customHeight="1">
      <c r="F36" s="57"/>
      <c r="G36" s="57"/>
    </row>
    <row r="47" spans="6:8" ht="18" customHeight="1">
      <c r="F47" s="24"/>
      <c r="G47" s="35"/>
      <c r="H47" s="35"/>
    </row>
    <row r="48" spans="6:8" ht="18" customHeight="1">
      <c r="F48" s="24"/>
      <c r="G48" s="28"/>
      <c r="H48" s="24"/>
    </row>
    <row r="49" spans="6:8" ht="18" customHeight="1">
      <c r="F49" s="24"/>
      <c r="G49" s="28"/>
      <c r="H49" s="24"/>
    </row>
  </sheetData>
  <hyperlinks>
    <hyperlink ref="H1" location="Contents!A1" display="Back to Table of Contents" xr:uid="{B90D87FF-070B-43B2-87AB-01AA0C01C90F}"/>
  </hyperlinks>
  <pageMargins left="0" right="0" top="0" bottom="0" header="0" footer="0"/>
  <pageSetup paperSize="9" scale="10"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E52D-8450-43ED-A663-1178F61D71E1}">
  <sheetPr>
    <pageSetUpPr fitToPage="1"/>
  </sheetPr>
  <dimension ref="A1:R1505"/>
  <sheetViews>
    <sheetView zoomScale="80" zoomScaleNormal="80" workbookViewId="0">
      <pane xSplit="6" ySplit="8" topLeftCell="G429" activePane="bottomRight" state="frozen"/>
      <selection pane="topRight" activeCell="F17" sqref="F17"/>
      <selection pane="bottomLeft" activeCell="F17" sqref="F17"/>
      <selection pane="bottomRight" activeCell="I432" sqref="I432"/>
    </sheetView>
  </sheetViews>
  <sheetFormatPr defaultColWidth="10.28515625" defaultRowHeight="18" customHeight="1"/>
  <cols>
    <col min="1" max="1" width="16.7109375" style="24" customWidth="1"/>
    <col min="2" max="3" width="10.28515625" style="24"/>
    <col min="4" max="4" width="13.28515625" style="24" bestFit="1" customWidth="1"/>
    <col min="5" max="5" width="2.5703125" style="24" customWidth="1"/>
    <col min="6" max="6" width="21.42578125" style="25" customWidth="1"/>
    <col min="7" max="7" width="14.42578125" style="26" customWidth="1"/>
    <col min="8" max="8" width="14.42578125" style="25" customWidth="1"/>
    <col min="9" max="9" width="14.42578125" style="24" customWidth="1"/>
    <col min="10" max="14" width="14.42578125" style="26" customWidth="1"/>
    <col min="15" max="16" width="14.42578125" style="24" customWidth="1"/>
    <col min="17" max="18" width="9.85546875" customWidth="1"/>
    <col min="19" max="16384" width="10.28515625" style="24"/>
  </cols>
  <sheetData>
    <row r="1" spans="1:18" ht="57" customHeight="1">
      <c r="A1" s="23" t="s">
        <v>134</v>
      </c>
      <c r="H1" s="20" t="s">
        <v>113</v>
      </c>
    </row>
    <row r="2" spans="1:18" ht="18" customHeight="1">
      <c r="A2" s="110">
        <f ca="1">TODAY()</f>
        <v>45749</v>
      </c>
      <c r="H2" s="26"/>
    </row>
    <row r="3" spans="1:18" ht="18" customHeight="1">
      <c r="A3" s="111">
        <f ca="1">YEAR(A2)</f>
        <v>2025</v>
      </c>
      <c r="F3" s="28"/>
      <c r="G3" s="29"/>
      <c r="H3" s="26"/>
    </row>
    <row r="4" spans="1:18" ht="18" customHeight="1">
      <c r="A4" s="111">
        <f ca="1">MONTH(A2)</f>
        <v>4</v>
      </c>
      <c r="F4" s="28"/>
      <c r="G4" s="29"/>
      <c r="H4" s="26"/>
    </row>
    <row r="5" spans="1:18" ht="18" customHeight="1">
      <c r="A5" s="111">
        <f ca="1">ROUND(A4/3,0)*3</f>
        <v>3</v>
      </c>
      <c r="F5" s="28"/>
      <c r="G5" s="29"/>
      <c r="H5" s="26"/>
    </row>
    <row r="6" spans="1:18" ht="82.5" customHeight="1">
      <c r="E6" s="26"/>
      <c r="F6" s="30" t="s">
        <v>24</v>
      </c>
      <c r="G6" s="31"/>
      <c r="H6" s="26"/>
    </row>
    <row r="7" spans="1:18" ht="57.75" customHeight="1">
      <c r="E7" s="26"/>
      <c r="F7" s="28"/>
      <c r="G7" s="77" t="s">
        <v>142</v>
      </c>
      <c r="H7" s="77" t="s">
        <v>139</v>
      </c>
      <c r="I7" s="78" t="s">
        <v>187</v>
      </c>
      <c r="J7" s="78" t="s">
        <v>188</v>
      </c>
      <c r="K7" s="77" t="s">
        <v>549</v>
      </c>
      <c r="L7" s="77" t="s">
        <v>550</v>
      </c>
      <c r="M7" s="78" t="s">
        <v>551</v>
      </c>
      <c r="N7" s="74" t="s">
        <v>226</v>
      </c>
      <c r="O7" s="78" t="s">
        <v>552</v>
      </c>
      <c r="P7" s="74" t="s">
        <v>553</v>
      </c>
    </row>
    <row r="8" spans="1:18" ht="27.75" customHeight="1">
      <c r="E8" s="26"/>
      <c r="F8" s="28"/>
      <c r="G8" s="29" t="s">
        <v>554</v>
      </c>
      <c r="H8" s="26" t="s">
        <v>555</v>
      </c>
      <c r="I8" s="36" t="s">
        <v>554</v>
      </c>
      <c r="J8" s="36" t="s">
        <v>554</v>
      </c>
      <c r="K8" s="26" t="s">
        <v>554</v>
      </c>
      <c r="L8" s="26" t="s">
        <v>555</v>
      </c>
      <c r="M8" s="36" t="s">
        <v>554</v>
      </c>
      <c r="N8" s="26" t="s">
        <v>556</v>
      </c>
      <c r="O8" s="36" t="s">
        <v>554</v>
      </c>
      <c r="P8" s="36" t="s">
        <v>554</v>
      </c>
    </row>
    <row r="9" spans="1:18" ht="27.75" customHeight="1">
      <c r="F9" s="28"/>
      <c r="G9" s="29"/>
      <c r="I9" s="36"/>
      <c r="J9" s="36"/>
      <c r="M9" s="36"/>
      <c r="O9" s="26"/>
    </row>
    <row r="10" spans="1:18" ht="27.75" customHeight="1">
      <c r="F10" s="28"/>
      <c r="G10" s="46"/>
      <c r="H10" s="46"/>
      <c r="I10" s="46"/>
      <c r="J10" s="46"/>
      <c r="M10" s="46"/>
      <c r="O10" s="26"/>
      <c r="P10" s="26"/>
    </row>
    <row r="11" spans="1:18" ht="27.75" customHeight="1">
      <c r="F11" s="28"/>
      <c r="G11" s="79"/>
      <c r="H11" s="79"/>
      <c r="I11" s="79"/>
      <c r="J11" s="79"/>
      <c r="K11" s="79"/>
      <c r="L11" s="79"/>
      <c r="M11" s="79"/>
      <c r="N11" s="79"/>
      <c r="O11" s="79"/>
      <c r="P11" s="79"/>
      <c r="Q11" s="28"/>
    </row>
    <row r="12" spans="1:18" ht="28.15" customHeight="1">
      <c r="F12" s="80"/>
      <c r="G12" s="46"/>
      <c r="H12" s="36"/>
      <c r="I12" s="46"/>
      <c r="J12" s="46"/>
      <c r="K12" s="36"/>
      <c r="L12" s="36"/>
      <c r="M12" s="46"/>
      <c r="N12" s="46"/>
      <c r="O12" s="38"/>
      <c r="P12" s="38"/>
      <c r="Q12" s="24"/>
      <c r="R12" s="24"/>
    </row>
    <row r="13" spans="1:18" ht="49.5" customHeight="1">
      <c r="B13" s="111">
        <v>1990</v>
      </c>
      <c r="C13" s="111">
        <v>1</v>
      </c>
      <c r="F13" s="80">
        <f t="shared" ref="F13:F76" si="0">DATE(B13,C13,1)</f>
        <v>32874</v>
      </c>
      <c r="G13" s="38">
        <v>331.66207300000002</v>
      </c>
      <c r="H13" s="38">
        <v>2.1678609999999998</v>
      </c>
      <c r="I13" s="38">
        <v>60.480516999999999</v>
      </c>
      <c r="J13" s="38">
        <v>47.068053623302397</v>
      </c>
      <c r="K13" s="38">
        <v>3231.8471251746901</v>
      </c>
      <c r="L13" s="38">
        <v>13898.7309440969</v>
      </c>
      <c r="M13" s="38">
        <v>20.829551070000001</v>
      </c>
      <c r="N13" s="38" t="s">
        <v>156</v>
      </c>
      <c r="O13" s="38" t="s">
        <v>156</v>
      </c>
      <c r="P13" s="38">
        <v>1905.9781823435901</v>
      </c>
      <c r="Q13" s="24"/>
      <c r="R13" s="24"/>
    </row>
    <row r="14" spans="1:18" ht="20.100000000000001" customHeight="1">
      <c r="B14" s="111">
        <f>IF(C13=12,B13+1,B13)</f>
        <v>1990</v>
      </c>
      <c r="C14" s="111">
        <f>IF(C13=12,1,C13+1)</f>
        <v>2</v>
      </c>
      <c r="F14" s="80">
        <f t="shared" si="0"/>
        <v>32905</v>
      </c>
      <c r="G14" s="38">
        <v>337.34680400000002</v>
      </c>
      <c r="H14" s="38">
        <v>2.1138629999999998</v>
      </c>
      <c r="I14" s="38">
        <v>61.228129000000003</v>
      </c>
      <c r="J14" s="38">
        <v>49.628782820335303</v>
      </c>
      <c r="K14" s="38">
        <v>3171.0749138021101</v>
      </c>
      <c r="L14" s="38">
        <v>16394.4904326455</v>
      </c>
      <c r="M14" s="38">
        <v>22.08651583</v>
      </c>
      <c r="N14" s="38" t="s">
        <v>156</v>
      </c>
      <c r="O14" s="38" t="s">
        <v>156</v>
      </c>
      <c r="P14" s="38">
        <v>1819.0896159317199</v>
      </c>
      <c r="Q14" s="24"/>
      <c r="R14" s="24"/>
    </row>
    <row r="15" spans="1:18" ht="20.100000000000001" customHeight="1">
      <c r="B15" s="111">
        <f t="shared" ref="B15:B78" si="1">IF(C14=12,B14+1,B14)</f>
        <v>1990</v>
      </c>
      <c r="C15" s="111">
        <f t="shared" ref="C15:C78" si="2">IF(C14=12,1,C14+1)</f>
        <v>3</v>
      </c>
      <c r="F15" s="80">
        <f t="shared" si="0"/>
        <v>32933</v>
      </c>
      <c r="G15" s="38">
        <v>342.23529600000001</v>
      </c>
      <c r="H15" s="38">
        <v>2.0886900000000002</v>
      </c>
      <c r="I15" s="38">
        <v>61.551743000000002</v>
      </c>
      <c r="J15" s="38">
        <v>50.685219157943997</v>
      </c>
      <c r="K15" s="38">
        <v>3414.61489099136</v>
      </c>
      <c r="L15" s="38">
        <v>16185.5390172808</v>
      </c>
      <c r="M15" s="38">
        <v>21.670452999999998</v>
      </c>
      <c r="N15" s="38" t="s">
        <v>156</v>
      </c>
      <c r="O15" s="38" t="s">
        <v>156</v>
      </c>
      <c r="P15" s="38">
        <v>1995.6342462452801</v>
      </c>
      <c r="Q15" s="24"/>
      <c r="R15" s="24"/>
    </row>
    <row r="16" spans="1:18" ht="20.100000000000001" customHeight="1">
      <c r="B16" s="111">
        <f t="shared" si="1"/>
        <v>1990</v>
      </c>
      <c r="C16" s="111">
        <f t="shared" si="2"/>
        <v>4</v>
      </c>
      <c r="F16" s="80">
        <f t="shared" si="0"/>
        <v>32964</v>
      </c>
      <c r="G16" s="38">
        <v>342.87373500000001</v>
      </c>
      <c r="H16" s="38">
        <v>2.0432060000000001</v>
      </c>
      <c r="I16" s="38">
        <v>60.941820999999997</v>
      </c>
      <c r="J16" s="38">
        <v>50.289028111382002</v>
      </c>
      <c r="K16" s="38">
        <v>3398.4055019378402</v>
      </c>
      <c r="L16" s="38">
        <v>13604.721671321</v>
      </c>
      <c r="M16" s="38">
        <v>22.756668430000001</v>
      </c>
      <c r="N16" s="38" t="s">
        <v>156</v>
      </c>
      <c r="O16" s="38" t="s">
        <v>156</v>
      </c>
      <c r="P16" s="38">
        <v>2132.02128658632</v>
      </c>
      <c r="Q16" s="24"/>
      <c r="R16" s="24"/>
    </row>
    <row r="17" spans="2:18" ht="20.100000000000001" customHeight="1">
      <c r="B17" s="111">
        <f t="shared" si="1"/>
        <v>1990</v>
      </c>
      <c r="C17" s="111">
        <f t="shared" si="2"/>
        <v>5</v>
      </c>
      <c r="F17" s="80">
        <f t="shared" si="0"/>
        <v>32994</v>
      </c>
      <c r="G17" s="38">
        <v>362.03893199999999</v>
      </c>
      <c r="H17" s="38">
        <v>2.044807</v>
      </c>
      <c r="I17" s="38">
        <v>62.849077000000001</v>
      </c>
      <c r="J17" s="38">
        <v>49.697990678721197</v>
      </c>
      <c r="K17" s="38">
        <v>4282.59935639582</v>
      </c>
      <c r="L17" s="38">
        <v>14660.607325418199</v>
      </c>
      <c r="M17" s="38">
        <v>24.539418730000001</v>
      </c>
      <c r="N17" s="38" t="s">
        <v>156</v>
      </c>
      <c r="O17" s="38" t="s">
        <v>156</v>
      </c>
      <c r="P17" s="38">
        <v>2259.1426741996202</v>
      </c>
      <c r="Q17" s="24"/>
      <c r="R17" s="24"/>
    </row>
    <row r="18" spans="2:18" ht="20.100000000000001" customHeight="1">
      <c r="B18" s="111">
        <f t="shared" si="1"/>
        <v>1990</v>
      </c>
      <c r="C18" s="111">
        <f t="shared" si="2"/>
        <v>6</v>
      </c>
      <c r="F18" s="80">
        <f t="shared" si="0"/>
        <v>33025</v>
      </c>
      <c r="G18" s="38">
        <v>348.778865</v>
      </c>
      <c r="H18" s="38">
        <v>2.009852</v>
      </c>
      <c r="I18" s="38">
        <v>61.179698000000002</v>
      </c>
      <c r="J18" s="38">
        <v>50.130891926224699</v>
      </c>
      <c r="K18" s="38">
        <v>3497.7528521221998</v>
      </c>
      <c r="L18" s="38">
        <v>14657.3969187081</v>
      </c>
      <c r="M18" s="38">
        <v>24.005237229999999</v>
      </c>
      <c r="N18" s="38" t="s">
        <v>156</v>
      </c>
      <c r="O18" s="38" t="s">
        <v>156</v>
      </c>
      <c r="P18" s="38">
        <v>2232.7528068137799</v>
      </c>
      <c r="Q18" s="24"/>
      <c r="R18" s="24"/>
    </row>
    <row r="19" spans="2:18" ht="20.100000000000001" customHeight="1">
      <c r="B19" s="111">
        <f t="shared" si="1"/>
        <v>1990</v>
      </c>
      <c r="C19" s="111">
        <f t="shared" si="2"/>
        <v>7</v>
      </c>
      <c r="F19" s="80">
        <f t="shared" si="0"/>
        <v>33055</v>
      </c>
      <c r="G19" s="38">
        <v>326.12061499999999</v>
      </c>
      <c r="H19" s="38">
        <v>2.0156290000000001</v>
      </c>
      <c r="I19" s="38">
        <v>61.190766000000004</v>
      </c>
      <c r="J19" s="38">
        <v>48.9418228209435</v>
      </c>
      <c r="K19" s="38">
        <v>3273.2502638522401</v>
      </c>
      <c r="L19" s="38">
        <v>14025.862589619899</v>
      </c>
      <c r="M19" s="38">
        <v>23.634865319999999</v>
      </c>
      <c r="N19" s="38" t="s">
        <v>156</v>
      </c>
      <c r="O19" s="38" t="s">
        <v>156</v>
      </c>
      <c r="P19" s="38">
        <v>2169.4179083562999</v>
      </c>
      <c r="Q19" s="24"/>
      <c r="R19" s="24"/>
    </row>
    <row r="20" spans="2:18" ht="20.100000000000001" customHeight="1">
      <c r="B20" s="111">
        <f t="shared" si="1"/>
        <v>1990</v>
      </c>
      <c r="C20" s="111">
        <f t="shared" si="2"/>
        <v>8</v>
      </c>
      <c r="F20" s="80">
        <f t="shared" si="0"/>
        <v>33086</v>
      </c>
      <c r="G20" s="38">
        <v>328.22692799999999</v>
      </c>
      <c r="H20" s="38">
        <v>2.0668120000000001</v>
      </c>
      <c r="I20" s="38">
        <v>59.949078999999998</v>
      </c>
      <c r="J20" s="38">
        <v>47.9425133589071</v>
      </c>
      <c r="K20" s="38">
        <v>3403.83677962104</v>
      </c>
      <c r="L20" s="38">
        <v>15976.3420675505</v>
      </c>
      <c r="M20" s="38">
        <v>23.26883342</v>
      </c>
      <c r="N20" s="38" t="s">
        <v>156</v>
      </c>
      <c r="O20" s="38" t="s">
        <v>156</v>
      </c>
      <c r="P20" s="38">
        <v>2028.5271552429199</v>
      </c>
      <c r="Q20" s="24"/>
      <c r="R20" s="24"/>
    </row>
    <row r="21" spans="2:18" ht="20.100000000000001" customHeight="1">
      <c r="B21" s="111">
        <f t="shared" si="1"/>
        <v>1990</v>
      </c>
      <c r="C21" s="111">
        <f t="shared" si="2"/>
        <v>9</v>
      </c>
      <c r="F21" s="80">
        <f t="shared" si="0"/>
        <v>33117</v>
      </c>
      <c r="G21" s="38">
        <v>329.09606500000001</v>
      </c>
      <c r="H21" s="38">
        <v>2.1094050000000002</v>
      </c>
      <c r="I21" s="38">
        <v>58.990012</v>
      </c>
      <c r="J21" s="38">
        <v>47.436903360992503</v>
      </c>
      <c r="K21" s="38">
        <v>3617.13493602171</v>
      </c>
      <c r="L21" s="38">
        <v>14317.657741453801</v>
      </c>
      <c r="M21" s="38">
        <v>23.057982419999998</v>
      </c>
      <c r="N21" s="38" t="s">
        <v>156</v>
      </c>
      <c r="O21" s="38" t="s">
        <v>156</v>
      </c>
      <c r="P21" s="38">
        <v>1910.50060277275</v>
      </c>
      <c r="Q21" s="24"/>
      <c r="R21" s="24"/>
    </row>
    <row r="22" spans="2:18" ht="20.100000000000001" customHeight="1">
      <c r="B22" s="111">
        <f t="shared" si="1"/>
        <v>1990</v>
      </c>
      <c r="C22" s="111">
        <f t="shared" si="2"/>
        <v>10</v>
      </c>
      <c r="F22" s="80">
        <f t="shared" si="0"/>
        <v>33147</v>
      </c>
      <c r="G22" s="38">
        <v>325.71741900000001</v>
      </c>
      <c r="H22" s="38">
        <v>2.3000419999999999</v>
      </c>
      <c r="I22" s="38">
        <v>61.187646000000001</v>
      </c>
      <c r="J22" s="38">
        <v>49.904337381602701</v>
      </c>
      <c r="K22" s="38">
        <v>3485.3131552917898</v>
      </c>
      <c r="L22" s="38">
        <v>14453.4897046927</v>
      </c>
      <c r="M22" s="38">
        <v>24.584798320000001</v>
      </c>
      <c r="N22" s="38" t="s">
        <v>156</v>
      </c>
      <c r="O22" s="38" t="s">
        <v>156</v>
      </c>
      <c r="P22" s="38">
        <v>1903.21332831325</v>
      </c>
      <c r="Q22" s="24"/>
      <c r="R22" s="24"/>
    </row>
    <row r="23" spans="2:18" ht="20.100000000000001" customHeight="1">
      <c r="B23" s="111">
        <f t="shared" si="1"/>
        <v>1990</v>
      </c>
      <c r="C23" s="111">
        <f t="shared" si="2"/>
        <v>11</v>
      </c>
      <c r="F23" s="80">
        <f t="shared" si="0"/>
        <v>33178</v>
      </c>
      <c r="G23" s="38">
        <v>340.86313100000001</v>
      </c>
      <c r="H23" s="38">
        <v>2.377532</v>
      </c>
      <c r="I23" s="38">
        <v>63.384798000000004</v>
      </c>
      <c r="J23" s="38">
        <v>51.141384783909501</v>
      </c>
      <c r="K23" s="38">
        <v>3458.7312483978499</v>
      </c>
      <c r="L23" s="38">
        <v>15097.918580841901</v>
      </c>
      <c r="M23" s="38">
        <v>23.446688569999999</v>
      </c>
      <c r="N23" s="38" t="s">
        <v>156</v>
      </c>
      <c r="O23" s="38" t="s">
        <v>156</v>
      </c>
      <c r="P23" s="38">
        <v>1811.81600627697</v>
      </c>
      <c r="Q23" s="24"/>
      <c r="R23" s="24"/>
    </row>
    <row r="24" spans="2:18" ht="20.100000000000001" customHeight="1">
      <c r="B24" s="111">
        <f t="shared" si="1"/>
        <v>1990</v>
      </c>
      <c r="C24" s="111">
        <f t="shared" si="2"/>
        <v>12</v>
      </c>
      <c r="F24" s="80">
        <f t="shared" si="0"/>
        <v>33208</v>
      </c>
      <c r="G24" s="38">
        <v>339.40234900000002</v>
      </c>
      <c r="H24" s="38">
        <v>2.1908750000000001</v>
      </c>
      <c r="I24" s="38">
        <v>62.944735999999999</v>
      </c>
      <c r="J24" s="38">
        <v>48.835089279506803</v>
      </c>
      <c r="K24" s="38">
        <v>3350.6073815073801</v>
      </c>
      <c r="L24" s="38">
        <v>14992.855750537699</v>
      </c>
      <c r="M24" s="38">
        <v>24.700939399999999</v>
      </c>
      <c r="N24" s="38" t="s">
        <v>156</v>
      </c>
      <c r="O24" s="38" t="s">
        <v>156</v>
      </c>
      <c r="P24" s="38">
        <v>1675.77835652114</v>
      </c>
      <c r="Q24" s="24"/>
      <c r="R24" s="24"/>
    </row>
    <row r="25" spans="2:18" ht="20.100000000000001" customHeight="1">
      <c r="B25" s="111">
        <f t="shared" si="1"/>
        <v>1991</v>
      </c>
      <c r="C25" s="111">
        <f t="shared" si="2"/>
        <v>1</v>
      </c>
      <c r="F25" s="80">
        <f t="shared" si="0"/>
        <v>33239</v>
      </c>
      <c r="G25" s="38">
        <v>298.80551500000001</v>
      </c>
      <c r="H25" s="38">
        <v>2.1141510000000001</v>
      </c>
      <c r="I25" s="38">
        <v>61.746716999999997</v>
      </c>
      <c r="J25" s="38">
        <v>49.903765253087002</v>
      </c>
      <c r="K25" s="38">
        <v>3245.9582890138299</v>
      </c>
      <c r="L25" s="38">
        <v>14472.51188047</v>
      </c>
      <c r="M25" s="38">
        <v>24.340207370000002</v>
      </c>
      <c r="N25" s="38" t="s">
        <v>156</v>
      </c>
      <c r="O25" s="38" t="s">
        <v>156</v>
      </c>
      <c r="P25" s="38">
        <v>1655.7224954859601</v>
      </c>
      <c r="Q25" s="24"/>
      <c r="R25" s="24"/>
    </row>
    <row r="26" spans="2:18" ht="20.100000000000001" customHeight="1">
      <c r="B26" s="111">
        <f t="shared" si="1"/>
        <v>1991</v>
      </c>
      <c r="C26" s="111">
        <f t="shared" si="2"/>
        <v>2</v>
      </c>
      <c r="F26" s="80">
        <f t="shared" si="0"/>
        <v>33270</v>
      </c>
      <c r="G26" s="38">
        <v>289.23569400000002</v>
      </c>
      <c r="H26" s="38">
        <v>2.0297619999999998</v>
      </c>
      <c r="I26" s="38">
        <v>61.664319999999996</v>
      </c>
      <c r="J26" s="38">
        <v>49.511196354297603</v>
      </c>
      <c r="K26" s="38">
        <v>3179.5268202080201</v>
      </c>
      <c r="L26" s="38">
        <v>14249.820937566999</v>
      </c>
      <c r="M26" s="38">
        <v>23.8400994</v>
      </c>
      <c r="N26" s="38" t="s">
        <v>156</v>
      </c>
      <c r="O26" s="38" t="s">
        <v>156</v>
      </c>
      <c r="P26" s="38">
        <v>1626.05498921051</v>
      </c>
      <c r="Q26" s="24"/>
      <c r="R26" s="24"/>
    </row>
    <row r="27" spans="2:18" ht="20.100000000000001" customHeight="1">
      <c r="B27" s="111">
        <f t="shared" si="1"/>
        <v>1991</v>
      </c>
      <c r="C27" s="111">
        <f t="shared" si="2"/>
        <v>3</v>
      </c>
      <c r="F27" s="80">
        <f t="shared" si="0"/>
        <v>33298</v>
      </c>
      <c r="G27" s="38">
        <v>281.16853500000002</v>
      </c>
      <c r="H27" s="38">
        <v>2.0267379999999999</v>
      </c>
      <c r="I27" s="38">
        <v>62.951191999999999</v>
      </c>
      <c r="J27" s="38">
        <v>49.689975715836702</v>
      </c>
      <c r="K27" s="38">
        <v>3288.9273800738001</v>
      </c>
      <c r="L27" s="38">
        <v>14900.8944197162</v>
      </c>
      <c r="M27" s="38">
        <v>26.104785530000001</v>
      </c>
      <c r="N27" s="38" t="s">
        <v>156</v>
      </c>
      <c r="O27" s="38" t="s">
        <v>156</v>
      </c>
      <c r="P27" s="38">
        <v>1576.1936255595001</v>
      </c>
      <c r="Q27" s="24"/>
      <c r="R27" s="24"/>
    </row>
    <row r="28" spans="2:18" ht="20.100000000000001" customHeight="1">
      <c r="B28" s="111">
        <f t="shared" si="1"/>
        <v>1991</v>
      </c>
      <c r="C28" s="111">
        <f t="shared" si="2"/>
        <v>4</v>
      </c>
      <c r="F28" s="80">
        <f t="shared" si="0"/>
        <v>33329</v>
      </c>
      <c r="G28" s="38">
        <v>281.59870000000001</v>
      </c>
      <c r="H28" s="38">
        <v>2.0306799999999998</v>
      </c>
      <c r="I28" s="38">
        <v>62.933666000000002</v>
      </c>
      <c r="J28" s="38">
        <v>48.840069140797297</v>
      </c>
      <c r="K28" s="38">
        <v>3255.1352575488499</v>
      </c>
      <c r="L28" s="38">
        <v>14977.3903055877</v>
      </c>
      <c r="M28" s="38">
        <v>22.198461869999999</v>
      </c>
      <c r="N28" s="38" t="s">
        <v>156</v>
      </c>
      <c r="O28" s="38" t="s">
        <v>156</v>
      </c>
      <c r="P28" s="38">
        <v>1573.06429583817</v>
      </c>
      <c r="Q28" s="24"/>
      <c r="R28" s="24"/>
    </row>
    <row r="29" spans="2:18" ht="20.100000000000001" customHeight="1">
      <c r="B29" s="111">
        <f t="shared" si="1"/>
        <v>1991</v>
      </c>
      <c r="C29" s="111">
        <f t="shared" si="2"/>
        <v>5</v>
      </c>
      <c r="F29" s="80">
        <f t="shared" si="0"/>
        <v>33359</v>
      </c>
      <c r="G29" s="38">
        <v>266.65842400000002</v>
      </c>
      <c r="H29" s="38">
        <v>1.9773799999999999</v>
      </c>
      <c r="I29" s="38">
        <v>61.583756999999999</v>
      </c>
      <c r="J29" s="38">
        <v>48.139551653780998</v>
      </c>
      <c r="K29" s="38">
        <v>3285.0194232908402</v>
      </c>
      <c r="L29" s="38">
        <v>14475.534917090101</v>
      </c>
      <c r="M29" s="38">
        <v>26.235209709999999</v>
      </c>
      <c r="N29" s="38" t="s">
        <v>156</v>
      </c>
      <c r="O29" s="38" t="s">
        <v>156</v>
      </c>
      <c r="P29" s="38">
        <v>1562.37700439482</v>
      </c>
      <c r="Q29" s="24"/>
      <c r="R29" s="24"/>
    </row>
    <row r="30" spans="2:18" ht="20.100000000000001" customHeight="1">
      <c r="B30" s="111">
        <f t="shared" si="1"/>
        <v>1991</v>
      </c>
      <c r="C30" s="111">
        <f t="shared" si="2"/>
        <v>6</v>
      </c>
      <c r="F30" s="80">
        <f t="shared" si="0"/>
        <v>33390</v>
      </c>
      <c r="G30" s="38">
        <v>281.73745300000002</v>
      </c>
      <c r="H30" s="38">
        <v>1.9515560000000001</v>
      </c>
      <c r="I30" s="38">
        <v>63.027588999999999</v>
      </c>
      <c r="J30" s="38">
        <v>49.392533266348302</v>
      </c>
      <c r="K30" s="38">
        <v>3131.02927177535</v>
      </c>
      <c r="L30" s="38">
        <v>14472.1561401282</v>
      </c>
      <c r="M30" s="38">
        <v>27.153653200000001</v>
      </c>
      <c r="N30" s="38" t="s">
        <v>156</v>
      </c>
      <c r="O30" s="38" t="s">
        <v>156</v>
      </c>
      <c r="P30" s="38">
        <v>1549.41689740328</v>
      </c>
      <c r="Q30" s="24"/>
      <c r="R30" s="24"/>
    </row>
    <row r="31" spans="2:18" ht="20.100000000000001" customHeight="1">
      <c r="B31" s="111">
        <f t="shared" si="1"/>
        <v>1991</v>
      </c>
      <c r="C31" s="111">
        <f t="shared" si="2"/>
        <v>7</v>
      </c>
      <c r="F31" s="80">
        <f t="shared" si="0"/>
        <v>33420</v>
      </c>
      <c r="G31" s="38">
        <v>262.966387</v>
      </c>
      <c r="H31" s="38">
        <v>1.8547899999999999</v>
      </c>
      <c r="I31" s="38">
        <v>61.311870999999996</v>
      </c>
      <c r="J31" s="38">
        <v>48.560910548699702</v>
      </c>
      <c r="K31" s="38">
        <v>2897.1102150537599</v>
      </c>
      <c r="L31" s="38">
        <v>15008.8628021982</v>
      </c>
      <c r="M31" s="38">
        <v>27.02719956</v>
      </c>
      <c r="N31" s="38" t="s">
        <v>156</v>
      </c>
      <c r="O31" s="38" t="s">
        <v>156</v>
      </c>
      <c r="P31" s="38">
        <v>1570.29655172414</v>
      </c>
      <c r="Q31" s="24"/>
      <c r="R31" s="24"/>
    </row>
    <row r="32" spans="2:18" ht="20.100000000000001" customHeight="1">
      <c r="B32" s="111">
        <f t="shared" si="1"/>
        <v>1991</v>
      </c>
      <c r="C32" s="111">
        <f t="shared" si="2"/>
        <v>8</v>
      </c>
      <c r="F32" s="80">
        <f t="shared" si="0"/>
        <v>33451</v>
      </c>
      <c r="G32" s="38">
        <v>256.29361399999999</v>
      </c>
      <c r="H32" s="38">
        <v>1.7615050000000001</v>
      </c>
      <c r="I32" s="38">
        <v>61.170211999999999</v>
      </c>
      <c r="J32" s="38">
        <v>48.354701885670202</v>
      </c>
      <c r="K32" s="38">
        <v>2919.4812788018398</v>
      </c>
      <c r="L32" s="38">
        <v>14210.7466399435</v>
      </c>
      <c r="M32" s="38">
        <v>26.776304750000001</v>
      </c>
      <c r="N32" s="38" t="s">
        <v>156</v>
      </c>
      <c r="O32" s="38" t="s">
        <v>156</v>
      </c>
      <c r="P32" s="38">
        <v>1608.98360655738</v>
      </c>
      <c r="Q32" s="24"/>
      <c r="R32" s="24"/>
    </row>
    <row r="33" spans="2:18" ht="20.100000000000001" customHeight="1">
      <c r="B33" s="111">
        <f t="shared" si="1"/>
        <v>1991</v>
      </c>
      <c r="C33" s="111">
        <f t="shared" si="2"/>
        <v>9</v>
      </c>
      <c r="F33" s="80">
        <f t="shared" si="0"/>
        <v>33482</v>
      </c>
      <c r="G33" s="38">
        <v>258.74328500000001</v>
      </c>
      <c r="H33" s="38">
        <v>1.7684800000000001</v>
      </c>
      <c r="I33" s="38">
        <v>59.862144999999998</v>
      </c>
      <c r="J33" s="38">
        <v>47.820588879084802</v>
      </c>
      <c r="K33" s="38">
        <v>2921.0694386196201</v>
      </c>
      <c r="L33" s="38">
        <v>13995.092741882099</v>
      </c>
      <c r="M33" s="38">
        <v>25.569747759999998</v>
      </c>
      <c r="N33" s="38" t="s">
        <v>156</v>
      </c>
      <c r="O33" s="38" t="s">
        <v>156</v>
      </c>
      <c r="P33" s="38" t="s">
        <v>156</v>
      </c>
      <c r="Q33" s="24"/>
      <c r="R33" s="24"/>
    </row>
    <row r="34" spans="2:18" ht="20.100000000000001" customHeight="1">
      <c r="B34" s="111">
        <f t="shared" si="1"/>
        <v>1991</v>
      </c>
      <c r="C34" s="111">
        <f t="shared" si="2"/>
        <v>10</v>
      </c>
      <c r="F34" s="80">
        <f t="shared" si="0"/>
        <v>33512</v>
      </c>
      <c r="G34" s="38">
        <v>246.34693899999999</v>
      </c>
      <c r="H34" s="38">
        <v>1.633572</v>
      </c>
      <c r="I34" s="38">
        <v>60.309168999999997</v>
      </c>
      <c r="J34" s="38">
        <v>47.193866827802303</v>
      </c>
      <c r="K34" s="38">
        <v>2992.3163519053701</v>
      </c>
      <c r="L34" s="38">
        <v>14280.598077627899</v>
      </c>
      <c r="M34" s="38">
        <v>25.911703500000002</v>
      </c>
      <c r="N34" s="38" t="s">
        <v>156</v>
      </c>
      <c r="O34" s="38" t="s">
        <v>156</v>
      </c>
      <c r="P34" s="38">
        <v>1444.58808290155</v>
      </c>
      <c r="Q34" s="24"/>
      <c r="R34" s="24"/>
    </row>
    <row r="35" spans="2:18" ht="20.100000000000001" customHeight="1">
      <c r="B35" s="111">
        <f t="shared" si="1"/>
        <v>1991</v>
      </c>
      <c r="C35" s="111">
        <f t="shared" si="2"/>
        <v>11</v>
      </c>
      <c r="F35" s="80">
        <f t="shared" si="0"/>
        <v>33543</v>
      </c>
      <c r="G35" s="38">
        <v>246.67195799999999</v>
      </c>
      <c r="H35" s="38">
        <v>1.615694</v>
      </c>
      <c r="I35" s="38">
        <v>60.111998</v>
      </c>
      <c r="J35" s="38">
        <v>47.060689301732602</v>
      </c>
      <c r="K35" s="38">
        <v>3119.2727345823</v>
      </c>
      <c r="L35" s="38">
        <v>14567.6629255978</v>
      </c>
      <c r="M35" s="38">
        <v>27.52981548</v>
      </c>
      <c r="N35" s="38" t="s">
        <v>156</v>
      </c>
      <c r="O35" s="38" t="s">
        <v>156</v>
      </c>
      <c r="P35" s="38">
        <v>1396.69082615307</v>
      </c>
      <c r="Q35" s="24"/>
      <c r="R35" s="24"/>
    </row>
    <row r="36" spans="2:18" ht="20.100000000000001" customHeight="1">
      <c r="B36" s="111">
        <f t="shared" si="1"/>
        <v>1991</v>
      </c>
      <c r="C36" s="111">
        <f t="shared" si="2"/>
        <v>12</v>
      </c>
      <c r="F36" s="80">
        <f t="shared" si="0"/>
        <v>33573</v>
      </c>
      <c r="G36" s="38">
        <v>253.56802500000001</v>
      </c>
      <c r="H36" s="38">
        <v>1.5941829999999999</v>
      </c>
      <c r="I36" s="38">
        <v>61.876899999999999</v>
      </c>
      <c r="J36" s="38">
        <v>49.6924342022714</v>
      </c>
      <c r="K36" s="38">
        <v>3039.8444673018598</v>
      </c>
      <c r="L36" s="38">
        <v>14591.1596238808</v>
      </c>
      <c r="M36" s="38">
        <v>26.653906809999999</v>
      </c>
      <c r="N36" s="38" t="s">
        <v>156</v>
      </c>
      <c r="O36" s="38" t="s">
        <v>156</v>
      </c>
      <c r="P36" s="38">
        <v>1494.0165798199901</v>
      </c>
      <c r="Q36" s="24"/>
      <c r="R36" s="24"/>
    </row>
    <row r="37" spans="2:18" ht="20.100000000000001" customHeight="1">
      <c r="B37" s="111">
        <f t="shared" si="1"/>
        <v>1992</v>
      </c>
      <c r="C37" s="111">
        <f t="shared" si="2"/>
        <v>1</v>
      </c>
      <c r="F37" s="80">
        <f t="shared" si="0"/>
        <v>33604</v>
      </c>
      <c r="G37" s="38">
        <v>240.82402200000001</v>
      </c>
      <c r="H37" s="38">
        <v>1.5657099999999999</v>
      </c>
      <c r="I37" s="38">
        <v>63.940747999999999</v>
      </c>
      <c r="J37" s="38">
        <v>49.861479924907698</v>
      </c>
      <c r="K37" s="38">
        <v>3036.3935574229699</v>
      </c>
      <c r="L37" s="38">
        <v>15137.175383334299</v>
      </c>
      <c r="M37" s="38">
        <v>27.808333609999998</v>
      </c>
      <c r="N37" s="38" t="s">
        <v>156</v>
      </c>
      <c r="O37" s="38" t="s">
        <v>156</v>
      </c>
      <c r="P37" s="38">
        <v>1644.6057591623</v>
      </c>
      <c r="Q37" s="24"/>
      <c r="R37" s="24"/>
    </row>
    <row r="38" spans="2:18" ht="20.100000000000001" customHeight="1">
      <c r="B38" s="111">
        <f t="shared" si="1"/>
        <v>1992</v>
      </c>
      <c r="C38" s="111">
        <f t="shared" si="2"/>
        <v>2</v>
      </c>
      <c r="F38" s="80">
        <f t="shared" si="0"/>
        <v>33635</v>
      </c>
      <c r="G38" s="38">
        <v>229.52654799999999</v>
      </c>
      <c r="H38" s="38">
        <v>1.6271059999999999</v>
      </c>
      <c r="I38" s="38">
        <v>63.090462000000002</v>
      </c>
      <c r="J38" s="38">
        <v>48.949280723265503</v>
      </c>
      <c r="K38" s="38">
        <v>2924.7649979554899</v>
      </c>
      <c r="L38" s="38">
        <v>15236.807659303</v>
      </c>
      <c r="M38" s="38">
        <v>27.63514644</v>
      </c>
      <c r="N38" s="38" t="s">
        <v>156</v>
      </c>
      <c r="O38" s="38" t="s">
        <v>156</v>
      </c>
      <c r="P38" s="38">
        <v>1639.2094109904599</v>
      </c>
      <c r="Q38" s="24"/>
      <c r="R38" s="24"/>
    </row>
    <row r="39" spans="2:18" ht="20.100000000000001" customHeight="1">
      <c r="B39" s="111">
        <f t="shared" si="1"/>
        <v>1992</v>
      </c>
      <c r="C39" s="111">
        <f t="shared" si="2"/>
        <v>3</v>
      </c>
      <c r="F39" s="80">
        <f t="shared" si="0"/>
        <v>33664</v>
      </c>
      <c r="G39" s="38">
        <v>225.42962299999999</v>
      </c>
      <c r="H39" s="38">
        <v>1.6521589999999999</v>
      </c>
      <c r="I39" s="38">
        <v>60.862889000000003</v>
      </c>
      <c r="J39" s="38">
        <v>48.5998078432658</v>
      </c>
      <c r="K39" s="38">
        <v>2982.7051152737699</v>
      </c>
      <c r="L39" s="38">
        <v>14671.7346689431</v>
      </c>
      <c r="M39" s="38">
        <v>27.147793669999999</v>
      </c>
      <c r="N39" s="38" t="s">
        <v>156</v>
      </c>
      <c r="O39" s="38" t="s">
        <v>156</v>
      </c>
      <c r="P39" s="38">
        <v>1630.6658255227101</v>
      </c>
      <c r="Q39" s="24"/>
      <c r="R39" s="24"/>
    </row>
    <row r="40" spans="2:18" ht="20.100000000000001" customHeight="1">
      <c r="B40" s="111">
        <f t="shared" si="1"/>
        <v>1992</v>
      </c>
      <c r="C40" s="111">
        <f t="shared" si="2"/>
        <v>4</v>
      </c>
      <c r="F40" s="80">
        <f t="shared" si="0"/>
        <v>33695</v>
      </c>
      <c r="G40" s="38">
        <v>223.67760100000001</v>
      </c>
      <c r="H40" s="38">
        <v>1.7065999999999999</v>
      </c>
      <c r="I40" s="38">
        <v>61.631321999999997</v>
      </c>
      <c r="J40" s="38">
        <v>47.156025485609298</v>
      </c>
      <c r="K40" s="38">
        <v>2888.4304257057302</v>
      </c>
      <c r="L40" s="38">
        <v>14256.688392085</v>
      </c>
      <c r="M40" s="38">
        <v>25.96664857</v>
      </c>
      <c r="N40" s="38" t="s">
        <v>156</v>
      </c>
      <c r="O40" s="38" t="s">
        <v>156</v>
      </c>
      <c r="P40" s="38">
        <v>1665.2378186231999</v>
      </c>
      <c r="Q40" s="24"/>
      <c r="R40" s="24"/>
    </row>
    <row r="41" spans="2:18" ht="20.100000000000001" customHeight="1">
      <c r="B41" s="111">
        <f t="shared" si="1"/>
        <v>1992</v>
      </c>
      <c r="C41" s="111">
        <f t="shared" si="2"/>
        <v>5</v>
      </c>
      <c r="F41" s="80">
        <f t="shared" si="0"/>
        <v>33725</v>
      </c>
      <c r="G41" s="38">
        <v>237.17095599999999</v>
      </c>
      <c r="H41" s="38">
        <v>1.7148049999999999</v>
      </c>
      <c r="I41" s="38">
        <v>61.763314000000001</v>
      </c>
      <c r="J41" s="38">
        <v>49.2053793402076</v>
      </c>
      <c r="K41" s="38">
        <v>2894.46141162704</v>
      </c>
      <c r="L41" s="38">
        <v>14404.4834098396</v>
      </c>
      <c r="M41" s="38">
        <v>26.386820969999999</v>
      </c>
      <c r="N41" s="38" t="s">
        <v>156</v>
      </c>
      <c r="O41" s="38" t="s">
        <v>156</v>
      </c>
      <c r="P41" s="38">
        <v>1782.3551800965499</v>
      </c>
      <c r="Q41" s="24"/>
      <c r="R41" s="24"/>
    </row>
    <row r="42" spans="2:18" ht="20.100000000000001" customHeight="1">
      <c r="B42" s="111">
        <f t="shared" si="1"/>
        <v>1992</v>
      </c>
      <c r="C42" s="111">
        <f t="shared" si="2"/>
        <v>6</v>
      </c>
      <c r="F42" s="80">
        <f t="shared" si="0"/>
        <v>33756</v>
      </c>
      <c r="G42" s="38">
        <v>223.86305100000001</v>
      </c>
      <c r="H42" s="38">
        <v>1.7472650000000001</v>
      </c>
      <c r="I42" s="38">
        <v>62.130840999999997</v>
      </c>
      <c r="J42" s="38">
        <v>48.809114821353802</v>
      </c>
      <c r="K42" s="38">
        <v>2976.3533816425102</v>
      </c>
      <c r="L42" s="38">
        <v>14391.745608466301</v>
      </c>
      <c r="M42" s="38">
        <v>25.745657999999999</v>
      </c>
      <c r="N42" s="38" t="s">
        <v>156</v>
      </c>
      <c r="O42" s="38" t="s">
        <v>156</v>
      </c>
      <c r="P42" s="38">
        <v>1877.4430039889501</v>
      </c>
      <c r="Q42" s="24"/>
      <c r="R42" s="24"/>
    </row>
    <row r="43" spans="2:18" ht="20.100000000000001" customHeight="1">
      <c r="B43" s="111">
        <f t="shared" si="1"/>
        <v>1992</v>
      </c>
      <c r="C43" s="111">
        <f t="shared" si="2"/>
        <v>7</v>
      </c>
      <c r="F43" s="80">
        <f t="shared" si="0"/>
        <v>33786</v>
      </c>
      <c r="G43" s="38">
        <v>237.455535</v>
      </c>
      <c r="H43" s="38">
        <v>1.7621169999999999</v>
      </c>
      <c r="I43" s="38">
        <v>63.037821999999998</v>
      </c>
      <c r="J43" s="38">
        <v>50.197472219418302</v>
      </c>
      <c r="K43" s="38">
        <v>3240.7823756868602</v>
      </c>
      <c r="L43" s="38">
        <v>15137.789572901</v>
      </c>
      <c r="M43" s="38">
        <v>26.419635490000001</v>
      </c>
      <c r="N43" s="38" t="s">
        <v>156</v>
      </c>
      <c r="O43" s="38" t="s">
        <v>156</v>
      </c>
      <c r="P43" s="38">
        <v>1874.7868707209</v>
      </c>
      <c r="Q43" s="24"/>
      <c r="R43" s="24"/>
    </row>
    <row r="44" spans="2:18" ht="20.100000000000001" customHeight="1">
      <c r="B44" s="111">
        <f t="shared" si="1"/>
        <v>1992</v>
      </c>
      <c r="C44" s="111">
        <f t="shared" si="2"/>
        <v>8</v>
      </c>
      <c r="F44" s="80">
        <f t="shared" si="0"/>
        <v>33817</v>
      </c>
      <c r="G44" s="38">
        <v>234.57927100000001</v>
      </c>
      <c r="H44" s="38">
        <v>1.7945340000000001</v>
      </c>
      <c r="I44" s="38">
        <v>64.095982000000006</v>
      </c>
      <c r="J44" s="38">
        <v>51.085846142268998</v>
      </c>
      <c r="K44" s="38">
        <v>3351.63154010169</v>
      </c>
      <c r="L44" s="38">
        <v>15245.841031796101</v>
      </c>
      <c r="M44" s="38">
        <v>27.278433710000002</v>
      </c>
      <c r="N44" s="38" t="s">
        <v>156</v>
      </c>
      <c r="O44" s="38" t="s">
        <v>156</v>
      </c>
      <c r="P44" s="38">
        <v>1941.67359502621</v>
      </c>
      <c r="Q44" s="24"/>
      <c r="R44" s="24"/>
    </row>
    <row r="45" spans="2:18" ht="20.100000000000001" customHeight="1">
      <c r="B45" s="111">
        <f t="shared" si="1"/>
        <v>1992</v>
      </c>
      <c r="C45" s="111">
        <f t="shared" si="2"/>
        <v>9</v>
      </c>
      <c r="F45" s="80">
        <f t="shared" si="0"/>
        <v>33848</v>
      </c>
      <c r="G45" s="38">
        <v>240.52274399999999</v>
      </c>
      <c r="H45" s="38">
        <v>1.841675</v>
      </c>
      <c r="I45" s="38">
        <v>64.437910000000002</v>
      </c>
      <c r="J45" s="38">
        <v>50.282087395869702</v>
      </c>
      <c r="K45" s="38">
        <v>3451.0065072479101</v>
      </c>
      <c r="L45" s="38">
        <v>15308.4503262775</v>
      </c>
      <c r="M45" s="38">
        <v>26.75575658</v>
      </c>
      <c r="N45" s="38" t="s">
        <v>156</v>
      </c>
      <c r="O45" s="38" t="s">
        <v>156</v>
      </c>
      <c r="P45" s="38">
        <v>1980.2053443479699</v>
      </c>
      <c r="Q45" s="24"/>
      <c r="R45" s="24"/>
    </row>
    <row r="46" spans="2:18" ht="20.100000000000001" customHeight="1">
      <c r="B46" s="111">
        <f t="shared" si="1"/>
        <v>1992</v>
      </c>
      <c r="C46" s="111">
        <f t="shared" si="2"/>
        <v>10</v>
      </c>
      <c r="F46" s="80">
        <f t="shared" si="0"/>
        <v>33878</v>
      </c>
      <c r="G46" s="38">
        <v>238.01782900000001</v>
      </c>
      <c r="H46" s="38">
        <v>1.836408</v>
      </c>
      <c r="I46" s="38">
        <v>65.723518999999996</v>
      </c>
      <c r="J46" s="38">
        <v>50.710842120556002</v>
      </c>
      <c r="K46" s="38">
        <v>3267.6003496714302</v>
      </c>
      <c r="L46" s="38">
        <v>15346.7065694954</v>
      </c>
      <c r="M46" s="38">
        <v>27.678963020000001</v>
      </c>
      <c r="N46" s="38" t="s">
        <v>156</v>
      </c>
      <c r="O46" s="38" t="s">
        <v>156</v>
      </c>
      <c r="P46" s="38">
        <v>1951.0539479880699</v>
      </c>
      <c r="Q46" s="24"/>
      <c r="R46" s="24"/>
    </row>
    <row r="47" spans="2:18" ht="20.100000000000001" customHeight="1">
      <c r="B47" s="111">
        <f t="shared" si="1"/>
        <v>1992</v>
      </c>
      <c r="C47" s="111">
        <f t="shared" si="2"/>
        <v>11</v>
      </c>
      <c r="F47" s="80">
        <f t="shared" si="0"/>
        <v>33909</v>
      </c>
      <c r="G47" s="38">
        <v>240.93515199999999</v>
      </c>
      <c r="H47" s="38">
        <v>1.793636</v>
      </c>
      <c r="I47" s="38">
        <v>66.380627000000004</v>
      </c>
      <c r="J47" s="38">
        <v>51.776663394817596</v>
      </c>
      <c r="K47" s="38">
        <v>3343.5266633647002</v>
      </c>
      <c r="L47" s="38">
        <v>15624.267509433101</v>
      </c>
      <c r="M47" s="38">
        <v>28.61272353</v>
      </c>
      <c r="N47" s="38" t="s">
        <v>156</v>
      </c>
      <c r="O47" s="38" t="s">
        <v>156</v>
      </c>
      <c r="P47" s="38">
        <v>1875.65295053515</v>
      </c>
      <c r="Q47" s="24"/>
      <c r="R47" s="24"/>
    </row>
    <row r="48" spans="2:18" ht="20.100000000000001" customHeight="1">
      <c r="B48" s="111">
        <f t="shared" si="1"/>
        <v>1992</v>
      </c>
      <c r="C48" s="111">
        <f t="shared" si="2"/>
        <v>12</v>
      </c>
      <c r="F48" s="80">
        <f t="shared" si="0"/>
        <v>33939</v>
      </c>
      <c r="G48" s="38">
        <v>244.60867400000001</v>
      </c>
      <c r="H48" s="38">
        <v>1.7604519999999999</v>
      </c>
      <c r="I48" s="38">
        <v>67.577618999999999</v>
      </c>
      <c r="J48" s="38">
        <v>49.849494012373597</v>
      </c>
      <c r="K48" s="38">
        <v>3102.0748603889901</v>
      </c>
      <c r="L48" s="38">
        <v>15518.6545715269</v>
      </c>
      <c r="M48" s="38">
        <v>28.312305200000001</v>
      </c>
      <c r="N48" s="38" t="s">
        <v>156</v>
      </c>
      <c r="O48" s="38" t="s">
        <v>156</v>
      </c>
      <c r="P48" s="38">
        <v>1697.6067062818299</v>
      </c>
      <c r="Q48" s="24"/>
      <c r="R48" s="24"/>
    </row>
    <row r="49" spans="2:18" ht="20.100000000000001" customHeight="1">
      <c r="B49" s="111">
        <f t="shared" si="1"/>
        <v>1993</v>
      </c>
      <c r="C49" s="111">
        <f t="shared" si="2"/>
        <v>1</v>
      </c>
      <c r="F49" s="80">
        <f t="shared" si="0"/>
        <v>33970</v>
      </c>
      <c r="G49" s="38">
        <v>252.83624399999999</v>
      </c>
      <c r="H49" s="38">
        <v>1.8001750000000001</v>
      </c>
      <c r="I49" s="38">
        <v>68.533108999999996</v>
      </c>
      <c r="J49" s="38">
        <v>52.542493020280197</v>
      </c>
      <c r="K49" s="38">
        <v>3309.0618338443601</v>
      </c>
      <c r="L49" s="38">
        <v>15512.028170167699</v>
      </c>
      <c r="M49" s="38">
        <v>29.11788584</v>
      </c>
      <c r="N49" s="38" t="s">
        <v>156</v>
      </c>
      <c r="O49" s="38" t="s">
        <v>156</v>
      </c>
      <c r="P49" s="38">
        <v>1711.9997715504101</v>
      </c>
      <c r="Q49" s="24"/>
      <c r="R49" s="24"/>
    </row>
    <row r="50" spans="2:18" ht="20.100000000000001" customHeight="1">
      <c r="B50" s="111">
        <f t="shared" si="1"/>
        <v>1993</v>
      </c>
      <c r="C50" s="111">
        <f t="shared" si="2"/>
        <v>2</v>
      </c>
      <c r="F50" s="80">
        <f t="shared" si="0"/>
        <v>34001</v>
      </c>
      <c r="G50" s="38">
        <v>257.98976699999997</v>
      </c>
      <c r="H50" s="38">
        <v>1.788443</v>
      </c>
      <c r="I50" s="38">
        <v>68.692668999999995</v>
      </c>
      <c r="J50" s="38">
        <v>52.388866580170301</v>
      </c>
      <c r="K50" s="38">
        <v>3277.7864329763102</v>
      </c>
      <c r="L50" s="38">
        <v>15649.697334926699</v>
      </c>
      <c r="M50" s="38">
        <v>28.048507560000001</v>
      </c>
      <c r="N50" s="38" t="s">
        <v>156</v>
      </c>
      <c r="O50" s="38" t="s">
        <v>156</v>
      </c>
      <c r="P50" s="38">
        <v>1675.8222843872099</v>
      </c>
      <c r="Q50" s="24"/>
      <c r="R50" s="24"/>
    </row>
    <row r="51" spans="2:18" ht="20.100000000000001" customHeight="1">
      <c r="B51" s="111">
        <f t="shared" si="1"/>
        <v>1993</v>
      </c>
      <c r="C51" s="111">
        <f t="shared" si="2"/>
        <v>3</v>
      </c>
      <c r="F51" s="80">
        <f t="shared" si="0"/>
        <v>34029</v>
      </c>
      <c r="G51" s="38">
        <v>234.95115000000001</v>
      </c>
      <c r="H51" s="38">
        <v>1.735595</v>
      </c>
      <c r="I51" s="38">
        <v>64.575891999999996</v>
      </c>
      <c r="J51" s="38">
        <v>48.287198643468699</v>
      </c>
      <c r="K51" s="38">
        <v>3250.72054128022</v>
      </c>
      <c r="L51" s="38">
        <v>15190.010732192701</v>
      </c>
      <c r="M51" s="38">
        <v>25.833286810000001</v>
      </c>
      <c r="N51" s="38" t="s">
        <v>156</v>
      </c>
      <c r="O51" s="38" t="s">
        <v>156</v>
      </c>
      <c r="P51" s="38">
        <v>1615.25746778953</v>
      </c>
      <c r="Q51" s="24"/>
      <c r="R51" s="24"/>
    </row>
    <row r="52" spans="2:18" ht="20.100000000000001" customHeight="1">
      <c r="B52" s="111">
        <f t="shared" si="1"/>
        <v>1993</v>
      </c>
      <c r="C52" s="111">
        <f t="shared" si="2"/>
        <v>4</v>
      </c>
      <c r="F52" s="80">
        <f t="shared" si="0"/>
        <v>34060</v>
      </c>
      <c r="G52" s="38">
        <v>238.91645500000001</v>
      </c>
      <c r="H52" s="38">
        <v>1.6732629999999999</v>
      </c>
      <c r="I52" s="38">
        <v>63.852744000000001</v>
      </c>
      <c r="J52" s="38">
        <v>46.801606995445603</v>
      </c>
      <c r="K52" s="38">
        <v>3123.36757854498</v>
      </c>
      <c r="L52" s="38">
        <v>15288.6584289743</v>
      </c>
      <c r="M52" s="38">
        <v>24.767443010000001</v>
      </c>
      <c r="N52" s="38" t="s">
        <v>156</v>
      </c>
      <c r="O52" s="38" t="s">
        <v>156</v>
      </c>
      <c r="P52" s="38">
        <v>1533.2346001583501</v>
      </c>
      <c r="Q52" s="24"/>
      <c r="R52" s="24"/>
    </row>
    <row r="53" spans="2:18" ht="20.100000000000001" customHeight="1">
      <c r="B53" s="111">
        <f t="shared" si="1"/>
        <v>1993</v>
      </c>
      <c r="C53" s="111">
        <f t="shared" si="2"/>
        <v>5</v>
      </c>
      <c r="F53" s="80">
        <f t="shared" si="0"/>
        <v>34090</v>
      </c>
      <c r="G53" s="38">
        <v>239.431006</v>
      </c>
      <c r="H53" s="38">
        <v>1.664846</v>
      </c>
      <c r="I53" s="38">
        <v>63.673028000000002</v>
      </c>
      <c r="J53" s="38">
        <v>48.158533971534197</v>
      </c>
      <c r="K53" s="38">
        <v>2833.85137530362</v>
      </c>
      <c r="L53" s="38">
        <v>16887.410460182102</v>
      </c>
      <c r="M53" s="38">
        <v>25.544856979999999</v>
      </c>
      <c r="N53" s="38" t="s">
        <v>156</v>
      </c>
      <c r="O53" s="38" t="s">
        <v>156</v>
      </c>
      <c r="P53" s="38">
        <v>1569.7211620016999</v>
      </c>
      <c r="Q53" s="24"/>
      <c r="R53" s="24"/>
    </row>
    <row r="54" spans="2:18" ht="20.100000000000001" customHeight="1">
      <c r="B54" s="111">
        <f t="shared" si="1"/>
        <v>1993</v>
      </c>
      <c r="C54" s="111">
        <f t="shared" si="2"/>
        <v>6</v>
      </c>
      <c r="F54" s="80">
        <f t="shared" si="0"/>
        <v>34121</v>
      </c>
      <c r="G54" s="38">
        <v>248.80059900000001</v>
      </c>
      <c r="H54" s="38">
        <v>1.715174</v>
      </c>
      <c r="I54" s="38">
        <v>64.512929999999997</v>
      </c>
      <c r="J54" s="38">
        <v>48.465255316936201</v>
      </c>
      <c r="K54" s="38">
        <v>2638.38960054574</v>
      </c>
      <c r="L54" s="38">
        <v>17982.5240962102</v>
      </c>
      <c r="M54" s="38">
        <v>24.77125955</v>
      </c>
      <c r="N54" s="38" t="s">
        <v>156</v>
      </c>
      <c r="O54" s="38" t="s">
        <v>156</v>
      </c>
      <c r="P54" s="38">
        <v>1592.59276599651</v>
      </c>
      <c r="Q54" s="24"/>
      <c r="R54" s="24"/>
    </row>
    <row r="55" spans="2:18" ht="20.100000000000001" customHeight="1">
      <c r="B55" s="111">
        <f t="shared" si="1"/>
        <v>1993</v>
      </c>
      <c r="C55" s="111">
        <f t="shared" si="2"/>
        <v>7</v>
      </c>
      <c r="F55" s="80">
        <f t="shared" si="0"/>
        <v>34151</v>
      </c>
      <c r="G55" s="38">
        <v>246.59415799999999</v>
      </c>
      <c r="H55" s="38">
        <v>1.7519750000000001</v>
      </c>
      <c r="I55" s="38">
        <v>64.287602000000007</v>
      </c>
      <c r="J55" s="38">
        <v>49.101305921157</v>
      </c>
      <c r="K55" s="38">
        <v>2642.5829875518698</v>
      </c>
      <c r="L55" s="38">
        <v>18712.718295719402</v>
      </c>
      <c r="M55" s="38">
        <v>25.037035729999999</v>
      </c>
      <c r="N55" s="38" t="s">
        <v>156</v>
      </c>
      <c r="O55" s="38" t="s">
        <v>156</v>
      </c>
      <c r="P55" s="38">
        <v>1565.6856868856401</v>
      </c>
      <c r="Q55" s="24"/>
      <c r="R55" s="24"/>
    </row>
    <row r="56" spans="2:18" ht="20.100000000000001" customHeight="1">
      <c r="B56" s="111">
        <f t="shared" si="1"/>
        <v>1993</v>
      </c>
      <c r="C56" s="111">
        <f t="shared" si="2"/>
        <v>8</v>
      </c>
      <c r="F56" s="80">
        <f t="shared" si="0"/>
        <v>34182</v>
      </c>
      <c r="G56" s="38">
        <v>242.470945</v>
      </c>
      <c r="H56" s="38">
        <v>1.7706</v>
      </c>
      <c r="I56" s="38">
        <v>64.590919</v>
      </c>
      <c r="J56" s="38">
        <v>48.053981328770902</v>
      </c>
      <c r="K56" s="38">
        <v>2762.8488913389701</v>
      </c>
      <c r="L56" s="38">
        <v>18111.0778879713</v>
      </c>
      <c r="M56" s="38">
        <v>25.561794989999999</v>
      </c>
      <c r="N56" s="38" t="s">
        <v>156</v>
      </c>
      <c r="O56" s="38" t="s">
        <v>156</v>
      </c>
      <c r="P56" s="38">
        <v>1497.1431134306499</v>
      </c>
      <c r="Q56" s="24"/>
      <c r="R56" s="24"/>
    </row>
    <row r="57" spans="2:18" ht="20.100000000000001" customHeight="1">
      <c r="B57" s="111">
        <f t="shared" si="1"/>
        <v>1993</v>
      </c>
      <c r="C57" s="111">
        <f t="shared" si="2"/>
        <v>9</v>
      </c>
      <c r="F57" s="80">
        <f t="shared" si="0"/>
        <v>34213</v>
      </c>
      <c r="G57" s="38">
        <v>249.67537999999999</v>
      </c>
      <c r="H57" s="38">
        <v>1.813612</v>
      </c>
      <c r="I57" s="38">
        <v>66.572563000000002</v>
      </c>
      <c r="J57" s="38">
        <v>48.939104247410697</v>
      </c>
      <c r="K57" s="38">
        <v>2953.91608207646</v>
      </c>
      <c r="L57" s="38">
        <v>17694.556305689999</v>
      </c>
      <c r="M57" s="38">
        <v>26.077467980000002</v>
      </c>
      <c r="N57" s="38" t="s">
        <v>156</v>
      </c>
      <c r="O57" s="38" t="s">
        <v>156</v>
      </c>
      <c r="P57" s="38">
        <v>1541.42522522523</v>
      </c>
      <c r="Q57" s="24"/>
      <c r="R57" s="24"/>
    </row>
    <row r="58" spans="2:18" ht="20.100000000000001" customHeight="1">
      <c r="B58" s="111">
        <f t="shared" si="1"/>
        <v>1993</v>
      </c>
      <c r="C58" s="111">
        <f t="shared" si="2"/>
        <v>10</v>
      </c>
      <c r="F58" s="80">
        <f t="shared" si="0"/>
        <v>34243</v>
      </c>
      <c r="G58" s="38">
        <v>245.932548</v>
      </c>
      <c r="H58" s="38">
        <v>1.728002</v>
      </c>
      <c r="I58" s="38">
        <v>65.328819999999993</v>
      </c>
      <c r="J58" s="38">
        <v>50.176442943972702</v>
      </c>
      <c r="K58" s="38">
        <v>2920.6744929237602</v>
      </c>
      <c r="L58" s="38">
        <v>17797.811953659999</v>
      </c>
      <c r="M58" s="38">
        <v>25.993024739999999</v>
      </c>
      <c r="N58" s="38" t="s">
        <v>156</v>
      </c>
      <c r="O58" s="38" t="s">
        <v>156</v>
      </c>
      <c r="P58" s="38">
        <v>1479.65559641462</v>
      </c>
      <c r="Q58" s="24"/>
      <c r="R58" s="24"/>
    </row>
    <row r="59" spans="2:18" ht="20.100000000000001" customHeight="1">
      <c r="B59" s="111">
        <f t="shared" si="1"/>
        <v>1993</v>
      </c>
      <c r="C59" s="111">
        <f t="shared" si="2"/>
        <v>11</v>
      </c>
      <c r="F59" s="80">
        <f t="shared" si="0"/>
        <v>34274</v>
      </c>
      <c r="G59" s="38">
        <v>244.328621</v>
      </c>
      <c r="H59" s="38">
        <v>1.6701630000000001</v>
      </c>
      <c r="I59" s="38">
        <v>64.812392000000003</v>
      </c>
      <c r="J59" s="38">
        <v>49.477927143179699</v>
      </c>
      <c r="K59" s="38">
        <v>2572.54906204906</v>
      </c>
      <c r="L59" s="38">
        <v>18266.147928924402</v>
      </c>
      <c r="M59" s="38">
        <v>25.033078369999998</v>
      </c>
      <c r="N59" s="38" t="s">
        <v>156</v>
      </c>
      <c r="O59" s="38" t="s">
        <v>156</v>
      </c>
      <c r="P59" s="38">
        <v>1491.0254566493099</v>
      </c>
      <c r="Q59" s="24"/>
      <c r="R59" s="24"/>
    </row>
    <row r="60" spans="2:18" ht="20.100000000000001" customHeight="1">
      <c r="B60" s="111">
        <f t="shared" si="1"/>
        <v>1993</v>
      </c>
      <c r="C60" s="111">
        <f t="shared" si="2"/>
        <v>12</v>
      </c>
      <c r="F60" s="80">
        <f t="shared" si="0"/>
        <v>34304</v>
      </c>
      <c r="G60" s="38">
        <v>235.47472999999999</v>
      </c>
      <c r="H60" s="38">
        <v>1.630044</v>
      </c>
      <c r="I60" s="38">
        <v>63.822206999999999</v>
      </c>
      <c r="J60" s="38">
        <v>49.253111039957297</v>
      </c>
      <c r="K60" s="38">
        <v>2485.9926973275301</v>
      </c>
      <c r="L60" s="38">
        <v>18305.974868763798</v>
      </c>
      <c r="M60" s="38">
        <v>25.791301369999999</v>
      </c>
      <c r="N60" s="38" t="s">
        <v>156</v>
      </c>
      <c r="O60" s="38" t="s">
        <v>156</v>
      </c>
      <c r="P60" s="38">
        <v>1499.2983511586499</v>
      </c>
      <c r="Q60" s="24"/>
      <c r="R60" s="24"/>
    </row>
    <row r="61" spans="2:18" ht="20.100000000000001" customHeight="1">
      <c r="B61" s="111">
        <f t="shared" si="1"/>
        <v>1994</v>
      </c>
      <c r="C61" s="111">
        <f t="shared" si="2"/>
        <v>1</v>
      </c>
      <c r="F61" s="80">
        <f t="shared" si="0"/>
        <v>34335</v>
      </c>
      <c r="G61" s="38">
        <v>217.72335000000001</v>
      </c>
      <c r="H61" s="38">
        <v>1.6011930000000001</v>
      </c>
      <c r="I61" s="38">
        <v>62.327891000000001</v>
      </c>
      <c r="J61" s="38">
        <v>49.482503626626503</v>
      </c>
      <c r="K61" s="38">
        <v>2570.3003880392598</v>
      </c>
      <c r="L61" s="38">
        <v>17913.650299513702</v>
      </c>
      <c r="M61" s="38">
        <v>24.87801486</v>
      </c>
      <c r="N61" s="38" t="s">
        <v>156</v>
      </c>
      <c r="O61" s="38" t="s">
        <v>156</v>
      </c>
      <c r="P61" s="38">
        <v>1478.9737306843299</v>
      </c>
      <c r="Q61" s="24"/>
      <c r="R61" s="24"/>
    </row>
    <row r="62" spans="2:18" ht="20.100000000000001" customHeight="1">
      <c r="B62" s="111">
        <f t="shared" si="1"/>
        <v>1994</v>
      </c>
      <c r="C62" s="111">
        <f t="shared" si="2"/>
        <v>2</v>
      </c>
      <c r="F62" s="80">
        <f t="shared" si="0"/>
        <v>34366</v>
      </c>
      <c r="G62" s="38">
        <v>198.548486</v>
      </c>
      <c r="H62" s="38">
        <v>1.6145039999999999</v>
      </c>
      <c r="I62" s="38">
        <v>60.528706999999997</v>
      </c>
      <c r="J62" s="38">
        <v>46.8795061286893</v>
      </c>
      <c r="K62" s="38">
        <v>2565.87114588127</v>
      </c>
      <c r="L62" s="38">
        <v>17210.467620543201</v>
      </c>
      <c r="M62" s="38">
        <v>23.716756889999999</v>
      </c>
      <c r="N62" s="38" t="s">
        <v>156</v>
      </c>
      <c r="O62" s="38" t="s">
        <v>156</v>
      </c>
      <c r="P62" s="38">
        <v>1480.0213867627201</v>
      </c>
      <c r="Q62" s="24"/>
      <c r="R62" s="24"/>
    </row>
    <row r="63" spans="2:18" ht="20.100000000000001" customHeight="1">
      <c r="B63" s="111">
        <f t="shared" si="1"/>
        <v>1994</v>
      </c>
      <c r="C63" s="111">
        <f t="shared" si="2"/>
        <v>3</v>
      </c>
      <c r="F63" s="80">
        <f t="shared" si="0"/>
        <v>34394</v>
      </c>
      <c r="G63" s="38">
        <v>204.752759</v>
      </c>
      <c r="H63" s="38">
        <v>1.7330300000000001</v>
      </c>
      <c r="I63" s="38">
        <v>59.502547</v>
      </c>
      <c r="J63" s="38">
        <v>45.603605519861503</v>
      </c>
      <c r="K63" s="38">
        <v>2365.1941655359601</v>
      </c>
      <c r="L63" s="38">
        <v>17376.793889165801</v>
      </c>
      <c r="M63" s="38">
        <v>24.129697459999999</v>
      </c>
      <c r="N63" s="38" t="s">
        <v>156</v>
      </c>
      <c r="O63" s="38" t="s">
        <v>156</v>
      </c>
      <c r="P63" s="38">
        <v>1491.0405581175401</v>
      </c>
      <c r="Q63" s="24"/>
      <c r="R63" s="24"/>
    </row>
    <row r="64" spans="2:18" ht="20.100000000000001" customHeight="1">
      <c r="B64" s="111">
        <f t="shared" si="1"/>
        <v>1994</v>
      </c>
      <c r="C64" s="111">
        <f t="shared" si="2"/>
        <v>4</v>
      </c>
      <c r="F64" s="80">
        <f t="shared" si="0"/>
        <v>34425</v>
      </c>
      <c r="G64" s="38">
        <v>207.228061</v>
      </c>
      <c r="H64" s="38">
        <v>1.786897</v>
      </c>
      <c r="I64" s="38">
        <v>58.437947999999999</v>
      </c>
      <c r="J64" s="38">
        <v>46.909793074236198</v>
      </c>
      <c r="K64" s="38">
        <v>2698.5914001497499</v>
      </c>
      <c r="L64" s="38">
        <v>17076.6270862532</v>
      </c>
      <c r="M64" s="38">
        <v>21.558337089999998</v>
      </c>
      <c r="N64" s="38" t="s">
        <v>156</v>
      </c>
      <c r="O64" s="38" t="s">
        <v>156</v>
      </c>
      <c r="P64" s="38">
        <v>1434.03813108584</v>
      </c>
      <c r="Q64" s="24"/>
      <c r="R64" s="24"/>
    </row>
    <row r="65" spans="2:18" ht="20.100000000000001" customHeight="1">
      <c r="B65" s="111">
        <f t="shared" si="1"/>
        <v>1994</v>
      </c>
      <c r="C65" s="111">
        <f t="shared" si="2"/>
        <v>5</v>
      </c>
      <c r="F65" s="80">
        <f t="shared" si="0"/>
        <v>34455</v>
      </c>
      <c r="G65" s="38">
        <v>205.397052</v>
      </c>
      <c r="H65" s="38">
        <v>1.775666</v>
      </c>
      <c r="I65" s="38">
        <v>56.407497999999997</v>
      </c>
      <c r="J65" s="38">
        <v>45.1871446926163</v>
      </c>
      <c r="K65" s="38">
        <v>2641.1981886286098</v>
      </c>
      <c r="L65" s="38">
        <v>16937.1525538567</v>
      </c>
      <c r="M65" s="38">
        <v>22.714369560000002</v>
      </c>
      <c r="N65" s="38" t="s">
        <v>156</v>
      </c>
      <c r="O65" s="38" t="s">
        <v>156</v>
      </c>
      <c r="P65" s="38">
        <v>1380.02407282947</v>
      </c>
      <c r="Q65" s="24"/>
      <c r="R65" s="24"/>
    </row>
    <row r="66" spans="2:18" ht="20.100000000000001" customHeight="1">
      <c r="B66" s="111">
        <f t="shared" si="1"/>
        <v>1994</v>
      </c>
      <c r="C66" s="111">
        <f t="shared" si="2"/>
        <v>6</v>
      </c>
      <c r="F66" s="80">
        <f t="shared" si="0"/>
        <v>34486</v>
      </c>
      <c r="G66" s="38">
        <v>204.954714</v>
      </c>
      <c r="H66" s="38">
        <v>1.8445560000000001</v>
      </c>
      <c r="I66" s="38">
        <v>55.608550999999999</v>
      </c>
      <c r="J66" s="38">
        <v>44.687780779564399</v>
      </c>
      <c r="K66" s="38">
        <v>2940.0772670807501</v>
      </c>
      <c r="L66" s="38">
        <v>16957.4655797165</v>
      </c>
      <c r="M66" s="38">
        <v>20.797320559999999</v>
      </c>
      <c r="N66" s="38" t="s">
        <v>156</v>
      </c>
      <c r="O66" s="38" t="s">
        <v>156</v>
      </c>
      <c r="P66" s="38">
        <v>1398.13982500217</v>
      </c>
      <c r="Q66" s="24"/>
      <c r="R66" s="24"/>
    </row>
    <row r="67" spans="2:18" ht="20.100000000000001" customHeight="1">
      <c r="B67" s="111">
        <f t="shared" si="1"/>
        <v>1994</v>
      </c>
      <c r="C67" s="111">
        <f t="shared" si="2"/>
        <v>7</v>
      </c>
      <c r="F67" s="80">
        <f t="shared" si="0"/>
        <v>34516</v>
      </c>
      <c r="G67" s="38">
        <v>203.619519</v>
      </c>
      <c r="H67" s="38">
        <v>1.9258710000000001</v>
      </c>
      <c r="I67" s="38">
        <v>55.707718</v>
      </c>
      <c r="J67" s="38">
        <v>44.701821181523897</v>
      </c>
      <c r="K67" s="38">
        <v>3150.8700699876499</v>
      </c>
      <c r="L67" s="38">
        <v>16919.3466215136</v>
      </c>
      <c r="M67" s="38">
        <v>21.122380060000001</v>
      </c>
      <c r="N67" s="38" t="s">
        <v>156</v>
      </c>
      <c r="O67" s="38" t="s">
        <v>156</v>
      </c>
      <c r="P67" s="38">
        <v>1407.13287748484</v>
      </c>
      <c r="Q67" s="24"/>
      <c r="R67" s="24"/>
    </row>
    <row r="68" spans="2:18" ht="20.100000000000001" customHeight="1">
      <c r="B68" s="111">
        <f t="shared" si="1"/>
        <v>1994</v>
      </c>
      <c r="C68" s="111">
        <f t="shared" si="2"/>
        <v>8</v>
      </c>
      <c r="F68" s="80">
        <f t="shared" si="0"/>
        <v>34547</v>
      </c>
      <c r="G68" s="38">
        <v>211.34633600000001</v>
      </c>
      <c r="H68" s="38">
        <v>1.998543</v>
      </c>
      <c r="I68" s="38">
        <v>55.001376999999998</v>
      </c>
      <c r="J68" s="38">
        <v>43.874271085961702</v>
      </c>
      <c r="K68" s="38">
        <v>3189.7872386601998</v>
      </c>
      <c r="L68" s="38">
        <v>16509.169607861601</v>
      </c>
      <c r="M68" s="38">
        <v>20.701983670000001</v>
      </c>
      <c r="N68" s="38" t="s">
        <v>156</v>
      </c>
      <c r="O68" s="38" t="s">
        <v>156</v>
      </c>
      <c r="P68" s="38">
        <v>1401.54953133615</v>
      </c>
      <c r="Q68" s="24"/>
      <c r="R68" s="24"/>
    </row>
    <row r="69" spans="2:18" ht="20.100000000000001" customHeight="1">
      <c r="B69" s="111">
        <f t="shared" si="1"/>
        <v>1994</v>
      </c>
      <c r="C69" s="111">
        <f t="shared" si="2"/>
        <v>9</v>
      </c>
      <c r="F69" s="80">
        <f t="shared" si="0"/>
        <v>34578</v>
      </c>
      <c r="G69" s="38">
        <v>210.251949</v>
      </c>
      <c r="H69" s="38">
        <v>2.0219909999999999</v>
      </c>
      <c r="I69" s="38">
        <v>54.907848999999999</v>
      </c>
      <c r="J69" s="38">
        <v>43.3099651315231</v>
      </c>
      <c r="K69" s="38">
        <v>3234.93060422186</v>
      </c>
      <c r="L69" s="38">
        <v>16890.306136970499</v>
      </c>
      <c r="M69" s="38">
        <v>20.31832494</v>
      </c>
      <c r="N69" s="38" t="s">
        <v>156</v>
      </c>
      <c r="O69" s="38" t="s">
        <v>156</v>
      </c>
      <c r="P69" s="38">
        <v>1381.96629889669</v>
      </c>
      <c r="Q69" s="24"/>
      <c r="R69" s="24"/>
    </row>
    <row r="70" spans="2:18" ht="20.100000000000001" customHeight="1">
      <c r="B70" s="111">
        <f t="shared" si="1"/>
        <v>1994</v>
      </c>
      <c r="C70" s="111">
        <f t="shared" si="2"/>
        <v>10</v>
      </c>
      <c r="F70" s="80">
        <f t="shared" si="0"/>
        <v>34608</v>
      </c>
      <c r="G70" s="38">
        <v>205.702451</v>
      </c>
      <c r="H70" s="38">
        <v>2.1055480000000002</v>
      </c>
      <c r="I70" s="38">
        <v>54.838726999999999</v>
      </c>
      <c r="J70" s="38">
        <v>43.120919524658198</v>
      </c>
      <c r="K70" s="38">
        <v>3329.93975373791</v>
      </c>
      <c r="L70" s="38">
        <v>17016.454689644499</v>
      </c>
      <c r="M70" s="38">
        <v>21.283355870000001</v>
      </c>
      <c r="N70" s="38" t="s">
        <v>156</v>
      </c>
      <c r="O70" s="38" t="s">
        <v>156</v>
      </c>
      <c r="P70" s="38">
        <v>1420.76057298772</v>
      </c>
      <c r="Q70" s="24"/>
      <c r="R70" s="24"/>
    </row>
    <row r="71" spans="2:18" ht="20.100000000000001" customHeight="1">
      <c r="B71" s="111">
        <f t="shared" si="1"/>
        <v>1994</v>
      </c>
      <c r="C71" s="111">
        <f t="shared" si="2"/>
        <v>11</v>
      </c>
      <c r="F71" s="80">
        <f t="shared" si="0"/>
        <v>34639</v>
      </c>
      <c r="G71" s="38">
        <v>214.559527</v>
      </c>
      <c r="H71" s="38">
        <v>2.188358</v>
      </c>
      <c r="I71" s="38">
        <v>53.643194999999999</v>
      </c>
      <c r="J71" s="38">
        <v>42.720659876635096</v>
      </c>
      <c r="K71" s="38">
        <v>3318.8773201537601</v>
      </c>
      <c r="L71" s="38">
        <v>16454.720118365301</v>
      </c>
      <c r="M71" s="38">
        <v>20.83803172</v>
      </c>
      <c r="N71" s="38" t="s">
        <v>156</v>
      </c>
      <c r="O71" s="38" t="s">
        <v>156</v>
      </c>
      <c r="P71" s="38">
        <v>1450.9265560166</v>
      </c>
      <c r="Q71" s="24"/>
      <c r="R71" s="24"/>
    </row>
    <row r="72" spans="2:18" ht="20.100000000000001" customHeight="1">
      <c r="B72" s="111">
        <f t="shared" si="1"/>
        <v>1994</v>
      </c>
      <c r="C72" s="111">
        <f t="shared" si="2"/>
        <v>12</v>
      </c>
      <c r="F72" s="80">
        <f t="shared" si="0"/>
        <v>34669</v>
      </c>
      <c r="G72" s="38">
        <v>205.93283700000001</v>
      </c>
      <c r="H72" s="38">
        <v>2.307728</v>
      </c>
      <c r="I72" s="38">
        <v>52.880161000000001</v>
      </c>
      <c r="J72" s="38">
        <v>42.424831610824</v>
      </c>
      <c r="K72" s="38">
        <v>3520.50112107623</v>
      </c>
      <c r="L72" s="38">
        <v>15803.768600970299</v>
      </c>
      <c r="M72" s="38">
        <v>19.656144860000001</v>
      </c>
      <c r="N72" s="38" t="s">
        <v>156</v>
      </c>
      <c r="O72" s="38" t="s">
        <v>156</v>
      </c>
      <c r="P72" s="38">
        <v>1526.5131986615399</v>
      </c>
      <c r="Q72" s="24"/>
      <c r="R72" s="24"/>
    </row>
    <row r="73" spans="2:18" ht="20.100000000000001" customHeight="1">
      <c r="B73" s="111">
        <f t="shared" si="1"/>
        <v>1995</v>
      </c>
      <c r="C73" s="111">
        <f t="shared" si="2"/>
        <v>1</v>
      </c>
      <c r="F73" s="80">
        <f t="shared" si="0"/>
        <v>34700</v>
      </c>
      <c r="G73" s="38">
        <v>209.789817</v>
      </c>
      <c r="H73" s="38">
        <v>2.5116610000000001</v>
      </c>
      <c r="I73" s="38">
        <v>53.863019000000001</v>
      </c>
      <c r="J73" s="38">
        <v>41.747622288556698</v>
      </c>
      <c r="K73" s="38">
        <v>3736.54408834274</v>
      </c>
      <c r="L73" s="38">
        <v>15936.669296009901</v>
      </c>
      <c r="M73" s="38">
        <v>21.333947340000002</v>
      </c>
      <c r="N73" s="38" t="s">
        <v>156</v>
      </c>
      <c r="O73" s="38" t="s">
        <v>156</v>
      </c>
      <c r="P73" s="38">
        <v>1578.97544033739</v>
      </c>
      <c r="Q73" s="24"/>
      <c r="R73" s="24"/>
    </row>
    <row r="74" spans="2:18" ht="20.100000000000001" customHeight="1">
      <c r="B74" s="111">
        <f t="shared" si="1"/>
        <v>1995</v>
      </c>
      <c r="C74" s="111">
        <f t="shared" si="2"/>
        <v>2</v>
      </c>
      <c r="F74" s="80">
        <f t="shared" si="0"/>
        <v>34731</v>
      </c>
      <c r="G74" s="38">
        <v>217.94417300000001</v>
      </c>
      <c r="H74" s="38">
        <v>2.6895129999999998</v>
      </c>
      <c r="I74" s="38">
        <v>53.707396000000003</v>
      </c>
      <c r="J74" s="38">
        <v>44.1334938790216</v>
      </c>
      <c r="K74" s="38">
        <v>3844.5419245920102</v>
      </c>
      <c r="L74" s="38">
        <v>16286.3308082409</v>
      </c>
      <c r="M74" s="38">
        <v>21.6156884</v>
      </c>
      <c r="N74" s="38" t="s">
        <v>156</v>
      </c>
      <c r="O74" s="38" t="s">
        <v>156</v>
      </c>
      <c r="P74" s="38">
        <v>1626.5638723765601</v>
      </c>
      <c r="Q74" s="24"/>
      <c r="R74" s="24"/>
    </row>
    <row r="75" spans="2:18" ht="20.100000000000001" customHeight="1">
      <c r="B75" s="111">
        <f t="shared" si="1"/>
        <v>1995</v>
      </c>
      <c r="C75" s="111">
        <f t="shared" si="2"/>
        <v>3</v>
      </c>
      <c r="F75" s="80">
        <f t="shared" si="0"/>
        <v>34759</v>
      </c>
      <c r="G75" s="38">
        <v>211.32238599999999</v>
      </c>
      <c r="H75" s="38">
        <v>2.6805979999999998</v>
      </c>
      <c r="I75" s="38">
        <v>55.564267999999998</v>
      </c>
      <c r="J75" s="38">
        <v>44.003077424370296</v>
      </c>
      <c r="K75" s="38">
        <v>3934.38891618355</v>
      </c>
      <c r="L75" s="38">
        <v>16746.287088867899</v>
      </c>
      <c r="M75" s="38">
        <v>21.299976579999999</v>
      </c>
      <c r="N75" s="38" t="s">
        <v>156</v>
      </c>
      <c r="O75" s="38" t="s">
        <v>156</v>
      </c>
      <c r="P75" s="38">
        <v>1641.67752035066</v>
      </c>
      <c r="Q75" s="24"/>
      <c r="R75" s="24"/>
    </row>
    <row r="76" spans="2:18" ht="20.100000000000001" customHeight="1">
      <c r="B76" s="111">
        <f t="shared" si="1"/>
        <v>1995</v>
      </c>
      <c r="C76" s="111">
        <f t="shared" si="2"/>
        <v>4</v>
      </c>
      <c r="F76" s="80">
        <f t="shared" si="0"/>
        <v>34790</v>
      </c>
      <c r="G76" s="38">
        <v>226.74465799999999</v>
      </c>
      <c r="H76" s="38">
        <v>2.5959750000000001</v>
      </c>
      <c r="I76" s="38">
        <v>57.413454000000002</v>
      </c>
      <c r="J76" s="38">
        <v>44.432672924879803</v>
      </c>
      <c r="K76" s="38">
        <v>3943.7310414560202</v>
      </c>
      <c r="L76" s="38">
        <v>17247.424778546701</v>
      </c>
      <c r="M76" s="38">
        <v>22.555164309999999</v>
      </c>
      <c r="N76" s="38" t="s">
        <v>156</v>
      </c>
      <c r="O76" s="38" t="s">
        <v>156</v>
      </c>
      <c r="P76" s="38">
        <v>1600.4839085481301</v>
      </c>
      <c r="Q76" s="24"/>
      <c r="R76" s="24"/>
    </row>
    <row r="77" spans="2:18" ht="20.100000000000001" customHeight="1">
      <c r="B77" s="111">
        <f t="shared" si="1"/>
        <v>1995</v>
      </c>
      <c r="C77" s="111">
        <f t="shared" si="2"/>
        <v>5</v>
      </c>
      <c r="F77" s="80">
        <f t="shared" ref="F77:F140" si="3">DATE(B77,C77,1)</f>
        <v>34820</v>
      </c>
      <c r="G77" s="38">
        <v>234.88097200000001</v>
      </c>
      <c r="H77" s="38">
        <v>2.6539450000000002</v>
      </c>
      <c r="I77" s="38">
        <v>60.201124</v>
      </c>
      <c r="J77" s="38">
        <v>46.883906080264801</v>
      </c>
      <c r="K77" s="38">
        <v>3953.8673623506802</v>
      </c>
      <c r="L77" s="38">
        <v>17131.565363740901</v>
      </c>
      <c r="M77" s="38">
        <v>23.46489528</v>
      </c>
      <c r="N77" s="38" t="s">
        <v>156</v>
      </c>
      <c r="O77" s="38" t="s">
        <v>156</v>
      </c>
      <c r="P77" s="38">
        <v>1600.5625</v>
      </c>
      <c r="Q77" s="24"/>
      <c r="R77" s="24"/>
    </row>
    <row r="78" spans="2:18" ht="20.100000000000001" customHeight="1">
      <c r="B78" s="111">
        <f t="shared" si="1"/>
        <v>1995</v>
      </c>
      <c r="C78" s="111">
        <f t="shared" si="2"/>
        <v>6</v>
      </c>
      <c r="F78" s="80">
        <f t="shared" si="3"/>
        <v>34851</v>
      </c>
      <c r="G78" s="38">
        <v>242.80405099999999</v>
      </c>
      <c r="H78" s="38">
        <v>2.6151390000000001</v>
      </c>
      <c r="I78" s="38">
        <v>62.141297999999999</v>
      </c>
      <c r="J78" s="38">
        <v>49.039350146484999</v>
      </c>
      <c r="K78" s="38">
        <v>4007.7581098339701</v>
      </c>
      <c r="L78" s="38">
        <v>17371.481420794698</v>
      </c>
      <c r="M78" s="38">
        <v>23.189696739999999</v>
      </c>
      <c r="N78" s="38" t="s">
        <v>156</v>
      </c>
      <c r="O78" s="38" t="s">
        <v>156</v>
      </c>
      <c r="P78" s="38">
        <v>1627.3687394957999</v>
      </c>
      <c r="Q78" s="24"/>
      <c r="R78" s="24"/>
    </row>
    <row r="79" spans="2:18" ht="20.100000000000001" customHeight="1">
      <c r="B79" s="111">
        <f t="shared" ref="B79:B142" si="4">IF(C78=12,B78+1,B78)</f>
        <v>1995</v>
      </c>
      <c r="C79" s="111">
        <f t="shared" ref="C79:C142" si="5">IF(C78=12,1,C78+1)</f>
        <v>7</v>
      </c>
      <c r="F79" s="80">
        <f t="shared" si="3"/>
        <v>34881</v>
      </c>
      <c r="G79" s="38">
        <v>254.418285</v>
      </c>
      <c r="H79" s="38">
        <v>2.5595629999999998</v>
      </c>
      <c r="I79" s="38">
        <v>62.948788</v>
      </c>
      <c r="J79" s="38">
        <v>48.633448271504299</v>
      </c>
      <c r="K79" s="38">
        <v>4260.5573496659199</v>
      </c>
      <c r="L79" s="38">
        <v>17213.1192997627</v>
      </c>
      <c r="M79" s="38">
        <v>22.91172444</v>
      </c>
      <c r="N79" s="38" t="s">
        <v>156</v>
      </c>
      <c r="O79" s="38" t="s">
        <v>156</v>
      </c>
      <c r="P79" s="38">
        <v>1586.35073611283</v>
      </c>
      <c r="Q79" s="24"/>
      <c r="R79" s="24"/>
    </row>
    <row r="80" spans="2:18" ht="20.100000000000001" customHeight="1">
      <c r="B80" s="111">
        <f t="shared" si="4"/>
        <v>1995</v>
      </c>
      <c r="C80" s="111">
        <f t="shared" si="5"/>
        <v>8</v>
      </c>
      <c r="F80" s="80">
        <f t="shared" si="3"/>
        <v>34912</v>
      </c>
      <c r="G80" s="38">
        <v>240.84416400000001</v>
      </c>
      <c r="H80" s="38">
        <v>2.587135</v>
      </c>
      <c r="I80" s="38">
        <v>61.372031</v>
      </c>
      <c r="J80" s="38">
        <v>49.629136421289097</v>
      </c>
      <c r="K80" s="38">
        <v>4191.3449372578498</v>
      </c>
      <c r="L80" s="38">
        <v>16718.9795557246</v>
      </c>
      <c r="M80" s="38">
        <v>22.528504999999999</v>
      </c>
      <c r="N80" s="38" t="s">
        <v>156</v>
      </c>
      <c r="O80" s="38" t="s">
        <v>156</v>
      </c>
      <c r="P80" s="38">
        <v>1547.8185576481401</v>
      </c>
      <c r="Q80" s="24"/>
      <c r="R80" s="24"/>
    </row>
    <row r="81" spans="2:18" ht="20.100000000000001" customHeight="1">
      <c r="B81" s="111">
        <f t="shared" si="4"/>
        <v>1995</v>
      </c>
      <c r="C81" s="111">
        <f t="shared" si="5"/>
        <v>9</v>
      </c>
      <c r="F81" s="80">
        <f t="shared" si="3"/>
        <v>34943</v>
      </c>
      <c r="G81" s="38">
        <v>239.36291499999999</v>
      </c>
      <c r="H81" s="38">
        <v>2.5634619999999999</v>
      </c>
      <c r="I81" s="38">
        <v>62.488512</v>
      </c>
      <c r="J81" s="38">
        <v>50.033820175981901</v>
      </c>
      <c r="K81" s="38">
        <v>4062.5467066789802</v>
      </c>
      <c r="L81" s="38">
        <v>16364.1452326339</v>
      </c>
      <c r="M81" s="38">
        <v>22.49997467</v>
      </c>
      <c r="N81" s="38" t="s">
        <v>156</v>
      </c>
      <c r="O81" s="38" t="s">
        <v>156</v>
      </c>
      <c r="P81" s="38">
        <v>1524.9724019794401</v>
      </c>
      <c r="Q81" s="24"/>
      <c r="R81" s="24"/>
    </row>
    <row r="82" spans="2:18" ht="20.100000000000001" customHeight="1">
      <c r="B82" s="111">
        <f t="shared" si="4"/>
        <v>1995</v>
      </c>
      <c r="C82" s="111">
        <f t="shared" si="5"/>
        <v>10</v>
      </c>
      <c r="F82" s="80">
        <f t="shared" si="3"/>
        <v>34973</v>
      </c>
      <c r="G82" s="38">
        <v>229.38437200000001</v>
      </c>
      <c r="H82" s="38">
        <v>2.383006</v>
      </c>
      <c r="I82" s="38">
        <v>60.918210000000002</v>
      </c>
      <c r="J82" s="38">
        <v>49.012867819807298</v>
      </c>
      <c r="K82" s="38">
        <v>3832.1249383690001</v>
      </c>
      <c r="L82" s="38">
        <v>16345.6329699419</v>
      </c>
      <c r="M82" s="38">
        <v>22.51499995</v>
      </c>
      <c r="N82" s="38" t="s">
        <v>156</v>
      </c>
      <c r="O82" s="38" t="s">
        <v>156</v>
      </c>
      <c r="P82" s="38">
        <v>1500.2438134336901</v>
      </c>
      <c r="Q82" s="24"/>
      <c r="R82" s="24"/>
    </row>
    <row r="83" spans="2:18" ht="20.100000000000001" customHeight="1">
      <c r="B83" s="111">
        <f t="shared" si="4"/>
        <v>1995</v>
      </c>
      <c r="C83" s="111">
        <f t="shared" si="5"/>
        <v>11</v>
      </c>
      <c r="F83" s="80">
        <f t="shared" si="3"/>
        <v>35004</v>
      </c>
      <c r="G83" s="38">
        <v>243.328506</v>
      </c>
      <c r="H83" s="38">
        <v>2.3615339999999998</v>
      </c>
      <c r="I83" s="38">
        <v>62.543357</v>
      </c>
      <c r="J83" s="38">
        <v>50.641776004352302</v>
      </c>
      <c r="K83" s="38">
        <v>3856.87920867415</v>
      </c>
      <c r="L83" s="38">
        <v>16590.447355816599</v>
      </c>
      <c r="M83" s="38">
        <v>22.9023334</v>
      </c>
      <c r="N83" s="38" t="s">
        <v>156</v>
      </c>
      <c r="O83" s="38" t="s">
        <v>156</v>
      </c>
      <c r="P83" s="38">
        <v>1504.05297264713</v>
      </c>
      <c r="Q83" s="24"/>
      <c r="R83" s="24"/>
    </row>
    <row r="84" spans="2:18" ht="20.100000000000001" customHeight="1">
      <c r="B84" s="111">
        <f t="shared" si="4"/>
        <v>1995</v>
      </c>
      <c r="C84" s="111">
        <f t="shared" si="5"/>
        <v>12</v>
      </c>
      <c r="F84" s="80">
        <f t="shared" si="3"/>
        <v>35034</v>
      </c>
      <c r="G84" s="38">
        <v>239.451572</v>
      </c>
      <c r="H84" s="38">
        <v>2.315404</v>
      </c>
      <c r="I84" s="38">
        <v>62.015017</v>
      </c>
      <c r="J84" s="38">
        <v>49.989168000712297</v>
      </c>
      <c r="K84" s="38">
        <v>4028.3586464161999</v>
      </c>
      <c r="L84" s="38">
        <v>16991.479653860501</v>
      </c>
      <c r="M84" s="38">
        <v>22.21049266</v>
      </c>
      <c r="N84" s="38" t="s">
        <v>156</v>
      </c>
      <c r="O84" s="38" t="s">
        <v>156</v>
      </c>
      <c r="P84" s="38">
        <v>1496.59651991125</v>
      </c>
      <c r="Q84" s="24"/>
      <c r="R84" s="24"/>
    </row>
    <row r="85" spans="2:18" ht="20.100000000000001" customHeight="1">
      <c r="B85" s="111">
        <f t="shared" si="4"/>
        <v>1996</v>
      </c>
      <c r="C85" s="111">
        <f t="shared" si="5"/>
        <v>1</v>
      </c>
      <c r="F85" s="80">
        <f t="shared" si="3"/>
        <v>35065</v>
      </c>
      <c r="G85" s="38">
        <v>265.69087400000001</v>
      </c>
      <c r="H85" s="38">
        <v>2.2736860000000001</v>
      </c>
      <c r="I85" s="38">
        <v>62.747773000000002</v>
      </c>
      <c r="J85" s="38">
        <v>50.856035326634803</v>
      </c>
      <c r="K85" s="38">
        <v>3993.31390257252</v>
      </c>
      <c r="L85" s="38">
        <v>17233.261176075201</v>
      </c>
      <c r="M85" s="38">
        <v>22.882956610000001</v>
      </c>
      <c r="N85" s="38" t="s">
        <v>156</v>
      </c>
      <c r="O85" s="38">
        <v>9225.6923700194693</v>
      </c>
      <c r="P85" s="38">
        <v>1532.0131307447</v>
      </c>
      <c r="Q85" s="24"/>
      <c r="R85" s="24"/>
    </row>
    <row r="86" spans="2:18" ht="20.100000000000001" customHeight="1">
      <c r="B86" s="111">
        <f t="shared" si="4"/>
        <v>1996</v>
      </c>
      <c r="C86" s="111">
        <f t="shared" si="5"/>
        <v>2</v>
      </c>
      <c r="F86" s="80">
        <f t="shared" si="3"/>
        <v>35096</v>
      </c>
      <c r="G86" s="38">
        <v>260.57227499999999</v>
      </c>
      <c r="H86" s="38">
        <v>2.1768299999999998</v>
      </c>
      <c r="I86" s="38">
        <v>61.516357999999997</v>
      </c>
      <c r="J86" s="38">
        <v>50.533001066432099</v>
      </c>
      <c r="K86" s="38">
        <v>3746.6446953781501</v>
      </c>
      <c r="L86" s="38">
        <v>17189.477512649799</v>
      </c>
      <c r="M86" s="38">
        <v>22.316506789999998</v>
      </c>
      <c r="N86" s="38" t="s">
        <v>156</v>
      </c>
      <c r="O86" s="38">
        <v>9225.6923700194693</v>
      </c>
      <c r="P86" s="38">
        <v>1489.90059402265</v>
      </c>
      <c r="Q86" s="24"/>
      <c r="R86" s="24"/>
    </row>
    <row r="87" spans="2:18" ht="20.100000000000001" customHeight="1">
      <c r="B87" s="111">
        <f t="shared" si="4"/>
        <v>1996</v>
      </c>
      <c r="C87" s="111">
        <f t="shared" si="5"/>
        <v>3</v>
      </c>
      <c r="F87" s="80">
        <f t="shared" si="3"/>
        <v>35125</v>
      </c>
      <c r="G87" s="38">
        <v>253.170198</v>
      </c>
      <c r="H87" s="38">
        <v>2.1056569999999999</v>
      </c>
      <c r="I87" s="38">
        <v>60.739165999999997</v>
      </c>
      <c r="J87" s="38">
        <v>49.108973864594098</v>
      </c>
      <c r="K87" s="38">
        <v>3445.1376560854501</v>
      </c>
      <c r="L87" s="38">
        <v>16705.392293666901</v>
      </c>
      <c r="M87" s="38">
        <v>21.671654499999999</v>
      </c>
      <c r="N87" s="38" t="s">
        <v>156</v>
      </c>
      <c r="O87" s="38">
        <v>9225.6923700194693</v>
      </c>
      <c r="P87" s="38">
        <v>1471.8471283783799</v>
      </c>
      <c r="Q87" s="24"/>
      <c r="R87" s="24"/>
    </row>
    <row r="88" spans="2:18" ht="20.100000000000001" customHeight="1">
      <c r="B88" s="111">
        <f t="shared" si="4"/>
        <v>1996</v>
      </c>
      <c r="C88" s="111">
        <f t="shared" si="5"/>
        <v>4</v>
      </c>
      <c r="F88" s="80">
        <f t="shared" si="3"/>
        <v>35156</v>
      </c>
      <c r="G88" s="38">
        <v>248.29097200000001</v>
      </c>
      <c r="H88" s="38">
        <v>2.092187</v>
      </c>
      <c r="I88" s="38">
        <v>59.804217999999999</v>
      </c>
      <c r="J88" s="38">
        <v>48.202778693153597</v>
      </c>
      <c r="K88" s="38">
        <v>3311.1001739994999</v>
      </c>
      <c r="L88" s="38">
        <v>16166.155875017001</v>
      </c>
      <c r="M88" s="38">
        <v>22.71737341</v>
      </c>
      <c r="N88" s="38" t="s">
        <v>156</v>
      </c>
      <c r="O88" s="38">
        <v>8736.5531279114002</v>
      </c>
      <c r="P88" s="38">
        <v>1439.5686206555099</v>
      </c>
      <c r="Q88" s="24"/>
      <c r="R88" s="24"/>
    </row>
    <row r="89" spans="2:18" ht="20.100000000000001" customHeight="1">
      <c r="B89" s="111">
        <f t="shared" si="4"/>
        <v>1996</v>
      </c>
      <c r="C89" s="111">
        <f t="shared" si="5"/>
        <v>5</v>
      </c>
      <c r="F89" s="80">
        <f t="shared" si="3"/>
        <v>35186</v>
      </c>
      <c r="G89" s="38">
        <v>250.541416</v>
      </c>
      <c r="H89" s="38">
        <v>2.0615540000000001</v>
      </c>
      <c r="I89" s="38">
        <v>58.827303999999998</v>
      </c>
      <c r="J89" s="38">
        <v>46.942837472037098</v>
      </c>
      <c r="K89" s="38">
        <v>3387.7461027936401</v>
      </c>
      <c r="L89" s="38">
        <v>15821.0227680224</v>
      </c>
      <c r="M89" s="38">
        <v>23.386754759999999</v>
      </c>
      <c r="N89" s="38" t="s">
        <v>156</v>
      </c>
      <c r="O89" s="38">
        <v>8736.5531279114002</v>
      </c>
      <c r="P89" s="38">
        <v>1451.35376818702</v>
      </c>
      <c r="Q89" s="24"/>
      <c r="R89" s="24"/>
    </row>
    <row r="90" spans="2:18" ht="20.100000000000001" customHeight="1">
      <c r="B90" s="111">
        <f t="shared" si="4"/>
        <v>1996</v>
      </c>
      <c r="C90" s="111">
        <f t="shared" si="5"/>
        <v>6</v>
      </c>
      <c r="F90" s="80">
        <f t="shared" si="3"/>
        <v>35217</v>
      </c>
      <c r="G90" s="38">
        <v>246.01744600000001</v>
      </c>
      <c r="H90" s="38">
        <v>2.0380129999999999</v>
      </c>
      <c r="I90" s="38">
        <v>60.256425</v>
      </c>
      <c r="J90" s="38">
        <v>48.681021312182899</v>
      </c>
      <c r="K90" s="38">
        <v>3400.4489031150001</v>
      </c>
      <c r="L90" s="38">
        <v>15826.8980549517</v>
      </c>
      <c r="M90" s="38">
        <v>23.065093109999999</v>
      </c>
      <c r="N90" s="38" t="s">
        <v>156</v>
      </c>
      <c r="O90" s="38">
        <v>8736.5531279114002</v>
      </c>
      <c r="P90" s="38">
        <v>1462.2508401344201</v>
      </c>
      <c r="Q90" s="24"/>
      <c r="R90" s="24"/>
    </row>
    <row r="91" spans="2:18" ht="20.100000000000001" customHeight="1">
      <c r="B91" s="111">
        <f t="shared" si="4"/>
        <v>1996</v>
      </c>
      <c r="C91" s="111">
        <f t="shared" si="5"/>
        <v>7</v>
      </c>
      <c r="F91" s="80">
        <f t="shared" si="3"/>
        <v>35247</v>
      </c>
      <c r="G91" s="38">
        <v>234.396637</v>
      </c>
      <c r="H91" s="38">
        <v>1.9482219999999999</v>
      </c>
      <c r="I91" s="38">
        <v>60.724930000000001</v>
      </c>
      <c r="J91" s="38">
        <v>47.905876860530299</v>
      </c>
      <c r="K91" s="38">
        <v>2672.18783706254</v>
      </c>
      <c r="L91" s="38">
        <v>15689.1383117478</v>
      </c>
      <c r="M91" s="38">
        <v>22.730088640000002</v>
      </c>
      <c r="N91" s="38" t="s">
        <v>156</v>
      </c>
      <c r="O91" s="38">
        <v>8282.1276527326809</v>
      </c>
      <c r="P91" s="38">
        <v>1454.3330933525301</v>
      </c>
      <c r="Q91" s="24"/>
      <c r="R91" s="24"/>
    </row>
    <row r="92" spans="2:18" ht="20.100000000000001" customHeight="1">
      <c r="B92" s="111">
        <f t="shared" si="4"/>
        <v>1996</v>
      </c>
      <c r="C92" s="111">
        <f t="shared" si="5"/>
        <v>8</v>
      </c>
      <c r="F92" s="80">
        <f t="shared" si="3"/>
        <v>35278</v>
      </c>
      <c r="G92" s="38">
        <v>240.846799</v>
      </c>
      <c r="H92" s="38">
        <v>1.927651</v>
      </c>
      <c r="I92" s="38">
        <v>60.737467000000002</v>
      </c>
      <c r="J92" s="38">
        <v>49.1008581947683</v>
      </c>
      <c r="K92" s="38">
        <v>2573.31891551953</v>
      </c>
      <c r="L92" s="38">
        <v>15947.502983226599</v>
      </c>
      <c r="M92" s="38">
        <v>22.42063645</v>
      </c>
      <c r="N92" s="38" t="s">
        <v>156</v>
      </c>
      <c r="O92" s="38">
        <v>8282.1276527326809</v>
      </c>
      <c r="P92" s="38">
        <v>1443.33717038126</v>
      </c>
      <c r="Q92" s="24"/>
      <c r="R92" s="24"/>
    </row>
    <row r="93" spans="2:18" ht="20.100000000000001" customHeight="1">
      <c r="B93" s="111">
        <f t="shared" si="4"/>
        <v>1996</v>
      </c>
      <c r="C93" s="111">
        <f t="shared" si="5"/>
        <v>9</v>
      </c>
      <c r="F93" s="80">
        <f t="shared" si="3"/>
        <v>35309</v>
      </c>
      <c r="G93" s="38">
        <v>239.102844</v>
      </c>
      <c r="H93" s="38">
        <v>1.902692</v>
      </c>
      <c r="I93" s="38">
        <v>61.197490000000002</v>
      </c>
      <c r="J93" s="38">
        <v>47.749009880066097</v>
      </c>
      <c r="K93" s="38">
        <v>2599.9170951156798</v>
      </c>
      <c r="L93" s="38">
        <v>15617.241917367701</v>
      </c>
      <c r="M93" s="38">
        <v>23.138341860000001</v>
      </c>
      <c r="N93" s="38" t="s">
        <v>156</v>
      </c>
      <c r="O93" s="38">
        <v>8282.1276527326809</v>
      </c>
      <c r="P93" s="38">
        <v>1429.3095434316799</v>
      </c>
      <c r="Q93" s="24"/>
      <c r="R93" s="24"/>
    </row>
    <row r="94" spans="2:18" ht="20.100000000000001" customHeight="1">
      <c r="B94" s="111">
        <f t="shared" si="4"/>
        <v>1996</v>
      </c>
      <c r="C94" s="111">
        <f t="shared" si="5"/>
        <v>10</v>
      </c>
      <c r="F94" s="80">
        <f t="shared" si="3"/>
        <v>35339</v>
      </c>
      <c r="G94" s="38">
        <v>227.75375299999999</v>
      </c>
      <c r="H94" s="38">
        <v>1.8325309999999999</v>
      </c>
      <c r="I94" s="38">
        <v>60.903849000000001</v>
      </c>
      <c r="J94" s="38">
        <v>48.270698587586899</v>
      </c>
      <c r="K94" s="38">
        <v>2526.1777642647198</v>
      </c>
      <c r="L94" s="38">
        <v>15548.457317517599</v>
      </c>
      <c r="M94" s="38">
        <v>22.744776259999998</v>
      </c>
      <c r="N94" s="38" t="s">
        <v>156</v>
      </c>
      <c r="O94" s="38">
        <v>7901.6478128357903</v>
      </c>
      <c r="P94" s="38">
        <v>1427.2688359143899</v>
      </c>
      <c r="Q94" s="24"/>
      <c r="R94" s="24"/>
    </row>
    <row r="95" spans="2:18" ht="20.100000000000001" customHeight="1">
      <c r="B95" s="111">
        <f t="shared" si="4"/>
        <v>1996</v>
      </c>
      <c r="C95" s="111">
        <f t="shared" si="5"/>
        <v>11</v>
      </c>
      <c r="F95" s="80">
        <f t="shared" si="3"/>
        <v>35370</v>
      </c>
      <c r="G95" s="38">
        <v>222.50257500000001</v>
      </c>
      <c r="H95" s="38">
        <v>1.783436</v>
      </c>
      <c r="I95" s="38">
        <v>60.158329000000002</v>
      </c>
      <c r="J95" s="38">
        <v>46.523820952656699</v>
      </c>
      <c r="K95" s="38">
        <v>2576.29998964482</v>
      </c>
      <c r="L95" s="38">
        <v>15530.001205750201</v>
      </c>
      <c r="M95" s="38">
        <v>22.43631426</v>
      </c>
      <c r="N95" s="38" t="s">
        <v>156</v>
      </c>
      <c r="O95" s="38">
        <v>7901.6478128357903</v>
      </c>
      <c r="P95" s="38">
        <v>1408.7371907669999</v>
      </c>
      <c r="Q95" s="24"/>
      <c r="R95" s="24"/>
    </row>
    <row r="96" spans="2:18" ht="20.100000000000001" customHeight="1">
      <c r="B96" s="111">
        <f t="shared" si="4"/>
        <v>1996</v>
      </c>
      <c r="C96" s="111">
        <f t="shared" si="5"/>
        <v>12</v>
      </c>
      <c r="F96" s="80">
        <f t="shared" si="3"/>
        <v>35400</v>
      </c>
      <c r="G96" s="38">
        <v>229.61408700000001</v>
      </c>
      <c r="H96" s="38">
        <v>1.8428929999999999</v>
      </c>
      <c r="I96" s="38">
        <v>60.890883000000002</v>
      </c>
      <c r="J96" s="38">
        <v>45.936186325915301</v>
      </c>
      <c r="K96" s="38">
        <v>2749.3308328524699</v>
      </c>
      <c r="L96" s="38">
        <v>15059.756175091499</v>
      </c>
      <c r="M96" s="38">
        <v>21.987101549999998</v>
      </c>
      <c r="N96" s="38" t="s">
        <v>156</v>
      </c>
      <c r="O96" s="38">
        <v>7901.6478128357903</v>
      </c>
      <c r="P96" s="38">
        <v>1406.58241758242</v>
      </c>
      <c r="Q96" s="24"/>
      <c r="R96" s="24"/>
    </row>
    <row r="97" spans="2:18" ht="20.100000000000001" customHeight="1">
      <c r="B97" s="111">
        <f t="shared" si="4"/>
        <v>1997</v>
      </c>
      <c r="C97" s="111">
        <f t="shared" si="5"/>
        <v>1</v>
      </c>
      <c r="F97" s="80">
        <f t="shared" si="3"/>
        <v>35431</v>
      </c>
      <c r="G97" s="38">
        <v>231.12007700000001</v>
      </c>
      <c r="H97" s="38">
        <v>1.9444570000000001</v>
      </c>
      <c r="I97" s="38">
        <v>61.870120999999997</v>
      </c>
      <c r="J97" s="38">
        <v>46.038266362839003</v>
      </c>
      <c r="K97" s="38">
        <v>2574.8178011723899</v>
      </c>
      <c r="L97" s="38">
        <v>14949.6699117186</v>
      </c>
      <c r="M97" s="38">
        <v>23.605135019999999</v>
      </c>
      <c r="N97" s="38" t="s">
        <v>156</v>
      </c>
      <c r="O97" s="38">
        <v>7827.0222251158302</v>
      </c>
      <c r="P97" s="38">
        <v>1459.3500485565501</v>
      </c>
      <c r="Q97" s="24"/>
      <c r="R97" s="24"/>
    </row>
    <row r="98" spans="2:18" ht="20.100000000000001" customHeight="1">
      <c r="B98" s="111">
        <f t="shared" si="4"/>
        <v>1997</v>
      </c>
      <c r="C98" s="111">
        <f t="shared" si="5"/>
        <v>2</v>
      </c>
      <c r="F98" s="80">
        <f t="shared" si="3"/>
        <v>35462</v>
      </c>
      <c r="G98" s="38">
        <v>237.791293</v>
      </c>
      <c r="H98" s="38">
        <v>2.0410010000000001</v>
      </c>
      <c r="I98" s="38">
        <v>62.522680000000001</v>
      </c>
      <c r="J98" s="38">
        <v>46.889787534368701</v>
      </c>
      <c r="K98" s="38">
        <v>2674.2929459528</v>
      </c>
      <c r="L98" s="38">
        <v>14729.229029575499</v>
      </c>
      <c r="M98" s="38">
        <v>22.754321579999999</v>
      </c>
      <c r="N98" s="38" t="s">
        <v>156</v>
      </c>
      <c r="O98" s="38">
        <v>7827.0222251158302</v>
      </c>
      <c r="P98" s="38">
        <v>1487.1024011299401</v>
      </c>
      <c r="Q98" s="24"/>
      <c r="R98" s="24"/>
    </row>
    <row r="99" spans="2:18" ht="20.100000000000001" customHeight="1">
      <c r="B99" s="111">
        <f t="shared" si="4"/>
        <v>1997</v>
      </c>
      <c r="C99" s="111">
        <f t="shared" si="5"/>
        <v>3</v>
      </c>
      <c r="F99" s="80">
        <f t="shared" si="3"/>
        <v>35490</v>
      </c>
      <c r="G99" s="38">
        <v>233.46247399999999</v>
      </c>
      <c r="H99" s="38">
        <v>2.055053</v>
      </c>
      <c r="I99" s="38">
        <v>60.342525999999999</v>
      </c>
      <c r="J99" s="38">
        <v>45.204367439058601</v>
      </c>
      <c r="K99" s="38">
        <v>3119.9378635642502</v>
      </c>
      <c r="L99" s="38">
        <v>14576.9304918036</v>
      </c>
      <c r="M99" s="38">
        <v>23.192225199999999</v>
      </c>
      <c r="N99" s="38" t="s">
        <v>156</v>
      </c>
      <c r="O99" s="38">
        <v>7827.0222251158302</v>
      </c>
      <c r="P99" s="38">
        <v>1505.96557477337</v>
      </c>
      <c r="Q99" s="24"/>
      <c r="R99" s="24"/>
    </row>
    <row r="100" spans="2:18" ht="20.100000000000001" customHeight="1">
      <c r="B100" s="111">
        <f t="shared" si="4"/>
        <v>1997</v>
      </c>
      <c r="C100" s="111">
        <f t="shared" si="5"/>
        <v>4</v>
      </c>
      <c r="F100" s="80">
        <f t="shared" si="3"/>
        <v>35521</v>
      </c>
      <c r="G100" s="38">
        <v>242.84463500000001</v>
      </c>
      <c r="H100" s="38">
        <v>2.0835680000000001</v>
      </c>
      <c r="I100" s="38">
        <v>61.847647000000002</v>
      </c>
      <c r="J100" s="38">
        <v>44.952661003598003</v>
      </c>
      <c r="K100" s="38">
        <v>2837.6383392799198</v>
      </c>
      <c r="L100" s="38">
        <v>14440.9021665814</v>
      </c>
      <c r="M100" s="38">
        <v>23.278272380000001</v>
      </c>
      <c r="N100" s="38" t="s">
        <v>156</v>
      </c>
      <c r="O100" s="38">
        <v>8715.2903143010499</v>
      </c>
      <c r="P100" s="38">
        <v>1596.70759219089</v>
      </c>
      <c r="Q100" s="24"/>
      <c r="R100" s="24"/>
    </row>
    <row r="101" spans="2:18" ht="20.100000000000001" customHeight="1">
      <c r="B101" s="111">
        <f t="shared" si="4"/>
        <v>1997</v>
      </c>
      <c r="C101" s="111">
        <f t="shared" si="5"/>
        <v>5</v>
      </c>
      <c r="F101" s="80">
        <f t="shared" si="3"/>
        <v>35551</v>
      </c>
      <c r="G101" s="38">
        <v>242.29938000000001</v>
      </c>
      <c r="H101" s="38">
        <v>2.1012550000000001</v>
      </c>
      <c r="I101" s="38">
        <v>61.107899000000003</v>
      </c>
      <c r="J101" s="38">
        <v>44.903275168538897</v>
      </c>
      <c r="K101" s="38">
        <v>2809.1028999835198</v>
      </c>
      <c r="L101" s="38">
        <v>14325.784985206899</v>
      </c>
      <c r="M101" s="38">
        <v>22.694829410000001</v>
      </c>
      <c r="N101" s="38" t="s">
        <v>156</v>
      </c>
      <c r="O101" s="38">
        <v>8715.2903143010499</v>
      </c>
      <c r="P101" s="38">
        <v>1614.3726455276901</v>
      </c>
      <c r="Q101" s="24"/>
      <c r="R101" s="24"/>
    </row>
    <row r="102" spans="2:18" ht="20.100000000000001" customHeight="1">
      <c r="B102" s="111">
        <f t="shared" si="4"/>
        <v>1997</v>
      </c>
      <c r="C102" s="111">
        <f t="shared" si="5"/>
        <v>6</v>
      </c>
      <c r="F102" s="80">
        <f t="shared" si="3"/>
        <v>35582</v>
      </c>
      <c r="G102" s="38">
        <v>253.78311299999999</v>
      </c>
      <c r="H102" s="38">
        <v>2.1651310000000001</v>
      </c>
      <c r="I102" s="38">
        <v>61.863033999999999</v>
      </c>
      <c r="J102" s="38">
        <v>45.882133119344203</v>
      </c>
      <c r="K102" s="38">
        <v>3289.52389233954</v>
      </c>
      <c r="L102" s="38">
        <v>14698.587241543701</v>
      </c>
      <c r="M102" s="38">
        <v>23.971268460000001</v>
      </c>
      <c r="N102" s="38" t="s">
        <v>156</v>
      </c>
      <c r="O102" s="38">
        <v>8715.2903143010499</v>
      </c>
      <c r="P102" s="38">
        <v>1748.3426793932199</v>
      </c>
      <c r="Q102" s="24"/>
      <c r="R102" s="24"/>
    </row>
    <row r="103" spans="2:18" ht="20.100000000000001" customHeight="1">
      <c r="B103" s="111">
        <f t="shared" si="4"/>
        <v>1997</v>
      </c>
      <c r="C103" s="111">
        <f t="shared" si="5"/>
        <v>7</v>
      </c>
      <c r="F103" s="80">
        <f t="shared" si="3"/>
        <v>35612</v>
      </c>
      <c r="G103" s="38">
        <v>245.23074399999999</v>
      </c>
      <c r="H103" s="38">
        <v>2.1953640000000001</v>
      </c>
      <c r="I103" s="38">
        <v>63.103163000000002</v>
      </c>
      <c r="J103" s="38">
        <v>45.9724153065346</v>
      </c>
      <c r="K103" s="38">
        <v>3478.66195864886</v>
      </c>
      <c r="L103" s="38">
        <v>14099.706009391</v>
      </c>
      <c r="M103" s="38">
        <v>23.650835829999998</v>
      </c>
      <c r="N103" s="38" t="s">
        <v>156</v>
      </c>
      <c r="O103" s="38">
        <v>7685.3704916606303</v>
      </c>
      <c r="P103" s="38">
        <v>1866.02713090662</v>
      </c>
      <c r="Q103" s="24"/>
      <c r="R103" s="24"/>
    </row>
    <row r="104" spans="2:18" ht="20.100000000000001" customHeight="1">
      <c r="B104" s="111">
        <f t="shared" si="4"/>
        <v>1997</v>
      </c>
      <c r="C104" s="111">
        <f t="shared" si="5"/>
        <v>8</v>
      </c>
      <c r="F104" s="80">
        <f t="shared" si="3"/>
        <v>35643</v>
      </c>
      <c r="G104" s="38">
        <v>254.62276399999999</v>
      </c>
      <c r="H104" s="38">
        <v>2.220313</v>
      </c>
      <c r="I104" s="38">
        <v>63.615960999999999</v>
      </c>
      <c r="J104" s="38">
        <v>45.340936270341203</v>
      </c>
      <c r="K104" s="38">
        <v>3391.5458147597801</v>
      </c>
      <c r="L104" s="38">
        <v>14096.777965306501</v>
      </c>
      <c r="M104" s="38">
        <v>24.203440270000002</v>
      </c>
      <c r="N104" s="38" t="s">
        <v>156</v>
      </c>
      <c r="O104" s="38">
        <v>7685.3704916606303</v>
      </c>
      <c r="P104" s="38">
        <v>2026.3091634945699</v>
      </c>
      <c r="Q104" s="24"/>
      <c r="R104" s="24"/>
    </row>
    <row r="105" spans="2:18" ht="20.100000000000001" customHeight="1">
      <c r="B105" s="111">
        <f t="shared" si="4"/>
        <v>1997</v>
      </c>
      <c r="C105" s="111">
        <f t="shared" si="5"/>
        <v>9</v>
      </c>
      <c r="F105" s="80">
        <f t="shared" si="3"/>
        <v>35674</v>
      </c>
      <c r="G105" s="38">
        <v>258.55665599999998</v>
      </c>
      <c r="H105" s="38">
        <v>2.3141440000000002</v>
      </c>
      <c r="I105" s="38">
        <v>64.328475999999995</v>
      </c>
      <c r="J105" s="38">
        <v>47.071928604240597</v>
      </c>
      <c r="K105" s="38">
        <v>3279.17725901932</v>
      </c>
      <c r="L105" s="38">
        <v>14461.7430501281</v>
      </c>
      <c r="M105" s="38">
        <v>24.623818239999999</v>
      </c>
      <c r="N105" s="38" t="s">
        <v>156</v>
      </c>
      <c r="O105" s="38">
        <v>7685.3704916606303</v>
      </c>
      <c r="P105" s="38">
        <v>2251.4997204517499</v>
      </c>
      <c r="Q105" s="24"/>
      <c r="R105" s="24"/>
    </row>
    <row r="106" spans="2:18" ht="20.100000000000001" customHeight="1">
      <c r="B106" s="111">
        <f t="shared" si="4"/>
        <v>1997</v>
      </c>
      <c r="C106" s="111">
        <f t="shared" si="5"/>
        <v>10</v>
      </c>
      <c r="F106" s="80">
        <f t="shared" si="3"/>
        <v>35704</v>
      </c>
      <c r="G106" s="38">
        <v>258.60567500000002</v>
      </c>
      <c r="H106" s="38">
        <v>2.2565170000000001</v>
      </c>
      <c r="I106" s="38">
        <v>65.107596999999998</v>
      </c>
      <c r="J106" s="38">
        <v>46.393539270363803</v>
      </c>
      <c r="K106" s="38">
        <v>3136.2179793158298</v>
      </c>
      <c r="L106" s="38">
        <v>14587.517983858999</v>
      </c>
      <c r="M106" s="38">
        <v>25.113104549999999</v>
      </c>
      <c r="N106" s="38" t="s">
        <v>156</v>
      </c>
      <c r="O106" s="38">
        <v>7858.5858044054203</v>
      </c>
      <c r="P106" s="38">
        <v>2240.9211965621198</v>
      </c>
      <c r="Q106" s="24"/>
      <c r="R106" s="24"/>
    </row>
    <row r="107" spans="2:18" ht="20.100000000000001" customHeight="1">
      <c r="B107" s="111">
        <f t="shared" si="4"/>
        <v>1997</v>
      </c>
      <c r="C107" s="111">
        <f t="shared" si="5"/>
        <v>11</v>
      </c>
      <c r="F107" s="80">
        <f t="shared" si="3"/>
        <v>35735</v>
      </c>
      <c r="G107" s="38">
        <v>270.834811</v>
      </c>
      <c r="H107" s="38">
        <v>2.346994</v>
      </c>
      <c r="I107" s="38">
        <v>68.558019000000002</v>
      </c>
      <c r="J107" s="38">
        <v>47.715759000770603</v>
      </c>
      <c r="K107" s="38">
        <v>3031.2974333165598</v>
      </c>
      <c r="L107" s="38">
        <v>14395.2953622117</v>
      </c>
      <c r="M107" s="38">
        <v>26.33085552</v>
      </c>
      <c r="N107" s="38" t="s">
        <v>156</v>
      </c>
      <c r="O107" s="38">
        <v>7858.5858044054203</v>
      </c>
      <c r="P107" s="38">
        <v>2107.1728738187899</v>
      </c>
      <c r="Q107" s="24"/>
      <c r="R107" s="24"/>
    </row>
    <row r="108" spans="2:18" ht="20.100000000000001" customHeight="1">
      <c r="B108" s="111">
        <f t="shared" si="4"/>
        <v>1997</v>
      </c>
      <c r="C108" s="111">
        <f t="shared" si="5"/>
        <v>12</v>
      </c>
      <c r="F108" s="80">
        <f t="shared" si="3"/>
        <v>35765</v>
      </c>
      <c r="G108" s="38">
        <v>282.36789499999998</v>
      </c>
      <c r="H108" s="38">
        <v>2.4421729999999999</v>
      </c>
      <c r="I108" s="38">
        <v>71.768439000000001</v>
      </c>
      <c r="J108" s="38">
        <v>50.015250239537203</v>
      </c>
      <c r="K108" s="38">
        <v>3062.3661074868</v>
      </c>
      <c r="L108" s="38">
        <v>14047.771011127799</v>
      </c>
      <c r="M108" s="38">
        <v>27.556025609999999</v>
      </c>
      <c r="N108" s="38" t="s">
        <v>156</v>
      </c>
      <c r="O108" s="38">
        <v>7858.5858044054203</v>
      </c>
      <c r="P108" s="38">
        <v>2052.3280876243198</v>
      </c>
      <c r="Q108" s="24"/>
      <c r="R108" s="24"/>
    </row>
    <row r="109" spans="2:18" ht="20.100000000000001" customHeight="1">
      <c r="B109" s="111">
        <f t="shared" si="4"/>
        <v>1998</v>
      </c>
      <c r="C109" s="111">
        <f t="shared" si="5"/>
        <v>1</v>
      </c>
      <c r="F109" s="80">
        <f t="shared" si="3"/>
        <v>35796</v>
      </c>
      <c r="G109" s="38">
        <v>291.99273499999998</v>
      </c>
      <c r="H109" s="38">
        <v>2.3845559999999999</v>
      </c>
      <c r="I109" s="38">
        <v>71.704550999999995</v>
      </c>
      <c r="J109" s="38">
        <v>49.2848746765047</v>
      </c>
      <c r="K109" s="38">
        <v>2770.8309386973201</v>
      </c>
      <c r="L109" s="38">
        <v>13950.092896055699</v>
      </c>
      <c r="M109" s="38">
        <v>28.134920220000001</v>
      </c>
      <c r="N109" s="38" t="s">
        <v>156</v>
      </c>
      <c r="O109" s="38">
        <v>6866.9587262402802</v>
      </c>
      <c r="P109" s="38">
        <v>1937.8056328233699</v>
      </c>
      <c r="Q109" s="24"/>
      <c r="R109" s="24"/>
    </row>
    <row r="110" spans="2:18" ht="20.100000000000001" customHeight="1">
      <c r="B110" s="111">
        <f t="shared" si="4"/>
        <v>1998</v>
      </c>
      <c r="C110" s="111">
        <f t="shared" si="5"/>
        <v>2</v>
      </c>
      <c r="F110" s="80">
        <f t="shared" si="3"/>
        <v>35827</v>
      </c>
      <c r="G110" s="38">
        <v>279.57549399999999</v>
      </c>
      <c r="H110" s="38">
        <v>2.2797139999999998</v>
      </c>
      <c r="I110" s="38">
        <v>70.071507999999994</v>
      </c>
      <c r="J110" s="38">
        <v>48.450547144784402</v>
      </c>
      <c r="K110" s="38">
        <v>2659.2831339712902</v>
      </c>
      <c r="L110" s="38">
        <v>14265.2291701801</v>
      </c>
      <c r="M110" s="38">
        <v>26.551809160000001</v>
      </c>
      <c r="N110" s="38" t="s">
        <v>156</v>
      </c>
      <c r="O110" s="38">
        <v>6866.9587262402802</v>
      </c>
      <c r="P110" s="38">
        <v>1750.7891617273499</v>
      </c>
      <c r="Q110" s="24"/>
      <c r="R110" s="24"/>
    </row>
    <row r="111" spans="2:18" ht="20.100000000000001" customHeight="1">
      <c r="B111" s="111">
        <f t="shared" si="4"/>
        <v>1998</v>
      </c>
      <c r="C111" s="111">
        <f t="shared" si="5"/>
        <v>3</v>
      </c>
      <c r="F111" s="80">
        <f t="shared" si="3"/>
        <v>35855</v>
      </c>
      <c r="G111" s="38">
        <v>276.40208000000001</v>
      </c>
      <c r="H111" s="38">
        <v>2.2462719999999998</v>
      </c>
      <c r="I111" s="38">
        <v>69.655621999999994</v>
      </c>
      <c r="J111" s="38">
        <v>49.1702800850397</v>
      </c>
      <c r="K111" s="38">
        <v>2617.03488084949</v>
      </c>
      <c r="L111" s="38">
        <v>14304.564144943601</v>
      </c>
      <c r="M111" s="38">
        <v>26.435200890000001</v>
      </c>
      <c r="N111" s="38" t="s">
        <v>156</v>
      </c>
      <c r="O111" s="38">
        <v>6866.9587262402802</v>
      </c>
      <c r="P111" s="38">
        <v>1739.5065824825399</v>
      </c>
      <c r="Q111" s="24"/>
      <c r="R111" s="24"/>
    </row>
    <row r="112" spans="2:18" ht="20.100000000000001" customHeight="1">
      <c r="B112" s="111">
        <f t="shared" si="4"/>
        <v>1998</v>
      </c>
      <c r="C112" s="111">
        <f t="shared" si="5"/>
        <v>4</v>
      </c>
      <c r="F112" s="80">
        <f t="shared" si="3"/>
        <v>35886</v>
      </c>
      <c r="G112" s="38">
        <v>284.50400500000001</v>
      </c>
      <c r="H112" s="38">
        <v>2.2548659999999998</v>
      </c>
      <c r="I112" s="38">
        <v>68.727108999999999</v>
      </c>
      <c r="J112" s="38">
        <v>50.442249242681903</v>
      </c>
      <c r="K112" s="38">
        <v>2649.09392221697</v>
      </c>
      <c r="L112" s="38">
        <v>15183.733267636901</v>
      </c>
      <c r="M112" s="38">
        <v>27.925850799999999</v>
      </c>
      <c r="N112" s="38" t="s">
        <v>156</v>
      </c>
      <c r="O112" s="38">
        <v>6860.6199979678504</v>
      </c>
      <c r="P112" s="38">
        <v>1769.23557942144</v>
      </c>
      <c r="Q112" s="24"/>
      <c r="R112" s="24"/>
    </row>
    <row r="113" spans="2:18" ht="20.100000000000001" customHeight="1">
      <c r="B113" s="111">
        <f t="shared" si="4"/>
        <v>1998</v>
      </c>
      <c r="C113" s="111">
        <f t="shared" si="5"/>
        <v>5</v>
      </c>
      <c r="F113" s="80">
        <f t="shared" si="3"/>
        <v>35916</v>
      </c>
      <c r="G113" s="38">
        <v>291.03263900000002</v>
      </c>
      <c r="H113" s="38">
        <v>2.276411</v>
      </c>
      <c r="I113" s="38">
        <v>71.259077000000005</v>
      </c>
      <c r="J113" s="38">
        <v>49.031563339486397</v>
      </c>
      <c r="K113" s="38">
        <v>2754.5407849971002</v>
      </c>
      <c r="L113" s="38">
        <v>15262.7347934013</v>
      </c>
      <c r="M113" s="38">
        <v>30.088111940000001</v>
      </c>
      <c r="N113" s="38" t="s">
        <v>156</v>
      </c>
      <c r="O113" s="38">
        <v>6860.6199979678504</v>
      </c>
      <c r="P113" s="38">
        <v>1837.54297994269</v>
      </c>
      <c r="Q113" s="24"/>
      <c r="R113" s="24"/>
    </row>
    <row r="114" spans="2:18" ht="20.100000000000001" customHeight="1">
      <c r="B114" s="111">
        <f t="shared" si="4"/>
        <v>1998</v>
      </c>
      <c r="C114" s="111">
        <f t="shared" si="5"/>
        <v>6</v>
      </c>
      <c r="F114" s="80">
        <f t="shared" si="3"/>
        <v>35947</v>
      </c>
      <c r="G114" s="38">
        <v>298.34085599999997</v>
      </c>
      <c r="H114" s="38">
        <v>2.295658</v>
      </c>
      <c r="I114" s="38">
        <v>72.294087000000005</v>
      </c>
      <c r="J114" s="38">
        <v>50.116587396459202</v>
      </c>
      <c r="K114" s="38">
        <v>2812.9287555659698</v>
      </c>
      <c r="L114" s="38">
        <v>15697.0350194318</v>
      </c>
      <c r="M114" s="38">
        <v>29.575782490000002</v>
      </c>
      <c r="N114" s="38" t="s">
        <v>156</v>
      </c>
      <c r="O114" s="38">
        <v>6860.6199979678504</v>
      </c>
      <c r="P114" s="38">
        <v>1909.44206773619</v>
      </c>
      <c r="Q114" s="24"/>
      <c r="R114" s="24"/>
    </row>
    <row r="115" spans="2:18" ht="20.100000000000001" customHeight="1">
      <c r="B115" s="111">
        <f t="shared" si="4"/>
        <v>1998</v>
      </c>
      <c r="C115" s="111">
        <f t="shared" si="5"/>
        <v>7</v>
      </c>
      <c r="F115" s="80">
        <f t="shared" si="3"/>
        <v>35977</v>
      </c>
      <c r="G115" s="38">
        <v>277.91611799999998</v>
      </c>
      <c r="H115" s="38">
        <v>2.1996560000000001</v>
      </c>
      <c r="I115" s="38">
        <v>69.598034999999996</v>
      </c>
      <c r="J115" s="38">
        <v>46.649185736669097</v>
      </c>
      <c r="K115" s="38">
        <v>2720.4679544896499</v>
      </c>
      <c r="L115" s="38">
        <v>15298.923008542901</v>
      </c>
      <c r="M115" s="38">
        <v>28.650585530000001</v>
      </c>
      <c r="N115" s="38" t="s">
        <v>156</v>
      </c>
      <c r="O115" s="38">
        <v>6220.6957700328403</v>
      </c>
      <c r="P115" s="38">
        <v>1772.3758943313201</v>
      </c>
      <c r="Q115" s="24"/>
      <c r="R115" s="24"/>
    </row>
    <row r="116" spans="2:18" ht="20.100000000000001" customHeight="1">
      <c r="B116" s="111">
        <f t="shared" si="4"/>
        <v>1998</v>
      </c>
      <c r="C116" s="111">
        <f t="shared" si="5"/>
        <v>8</v>
      </c>
      <c r="F116" s="80">
        <f t="shared" si="3"/>
        <v>36008</v>
      </c>
      <c r="G116" s="38">
        <v>286.893304</v>
      </c>
      <c r="H116" s="38">
        <v>2.2643430000000002</v>
      </c>
      <c r="I116" s="38">
        <v>72.571729000000005</v>
      </c>
      <c r="J116" s="38">
        <v>49.133026054651801</v>
      </c>
      <c r="K116" s="38">
        <v>2783.2474292474299</v>
      </c>
      <c r="L116" s="38">
        <v>15633.6142374917</v>
      </c>
      <c r="M116" s="38">
        <v>30.777394619999999</v>
      </c>
      <c r="N116" s="38" t="s">
        <v>156</v>
      </c>
      <c r="O116" s="38">
        <v>6220.6957700328403</v>
      </c>
      <c r="P116" s="38">
        <v>1931.47348053722</v>
      </c>
      <c r="Q116" s="24"/>
      <c r="R116" s="24"/>
    </row>
    <row r="117" spans="2:18" ht="20.100000000000001" customHeight="1">
      <c r="B117" s="111">
        <f t="shared" si="4"/>
        <v>1998</v>
      </c>
      <c r="C117" s="111">
        <f t="shared" si="5"/>
        <v>9</v>
      </c>
      <c r="F117" s="80">
        <f t="shared" si="3"/>
        <v>36039</v>
      </c>
      <c r="G117" s="38">
        <v>286.589223</v>
      </c>
      <c r="H117" s="38">
        <v>2.2707899999999999</v>
      </c>
      <c r="I117" s="38">
        <v>71.121234999999999</v>
      </c>
      <c r="J117" s="38">
        <v>49.186790507669599</v>
      </c>
      <c r="K117" s="38">
        <v>2792.18800797424</v>
      </c>
      <c r="L117" s="38">
        <v>15835.520450252799</v>
      </c>
      <c r="M117" s="38">
        <v>31.48780842</v>
      </c>
      <c r="N117" s="38" t="s">
        <v>156</v>
      </c>
      <c r="O117" s="38">
        <v>6220.6957700328403</v>
      </c>
      <c r="P117" s="38">
        <v>1772.23718428756</v>
      </c>
      <c r="Q117" s="24"/>
      <c r="R117" s="24"/>
    </row>
    <row r="118" spans="2:18" ht="20.100000000000001" customHeight="1">
      <c r="B118" s="111">
        <f t="shared" si="4"/>
        <v>1998</v>
      </c>
      <c r="C118" s="111">
        <f t="shared" si="5"/>
        <v>10</v>
      </c>
      <c r="F118" s="80">
        <f t="shared" si="3"/>
        <v>36069</v>
      </c>
      <c r="G118" s="38">
        <v>268.76868200000001</v>
      </c>
      <c r="H118" s="38">
        <v>2.1700840000000001</v>
      </c>
      <c r="I118" s="38">
        <v>69.972708999999995</v>
      </c>
      <c r="J118" s="38">
        <v>46.765081226575802</v>
      </c>
      <c r="K118" s="38">
        <v>2756.7774982849301</v>
      </c>
      <c r="L118" s="38">
        <v>15434.3807006242</v>
      </c>
      <c r="M118" s="38">
        <v>29.790636719999998</v>
      </c>
      <c r="N118" s="38" t="s">
        <v>156</v>
      </c>
      <c r="O118" s="38">
        <v>5431.3149650641299</v>
      </c>
      <c r="P118" s="38">
        <v>1604.3914533955899</v>
      </c>
      <c r="Q118" s="24"/>
      <c r="R118" s="24"/>
    </row>
    <row r="119" spans="2:18" ht="20.100000000000001" customHeight="1">
      <c r="B119" s="111">
        <f t="shared" si="4"/>
        <v>1998</v>
      </c>
      <c r="C119" s="111">
        <f t="shared" si="5"/>
        <v>11</v>
      </c>
      <c r="F119" s="80">
        <f t="shared" si="3"/>
        <v>36100</v>
      </c>
      <c r="G119" s="38">
        <v>277.949456</v>
      </c>
      <c r="H119" s="38">
        <v>2.1012680000000001</v>
      </c>
      <c r="I119" s="38">
        <v>66.235142999999994</v>
      </c>
      <c r="J119" s="38">
        <v>43.6294689599384</v>
      </c>
      <c r="K119" s="38">
        <v>2692.5623255813998</v>
      </c>
      <c r="L119" s="38">
        <v>15037.702728460499</v>
      </c>
      <c r="M119" s="38">
        <v>28.954678149999999</v>
      </c>
      <c r="N119" s="38" t="s">
        <v>156</v>
      </c>
      <c r="O119" s="38">
        <v>5431.3149650641299</v>
      </c>
      <c r="P119" s="38">
        <v>1550.4762180016501</v>
      </c>
      <c r="Q119" s="24"/>
      <c r="R119" s="24"/>
    </row>
    <row r="120" spans="2:18" ht="20.100000000000001" customHeight="1">
      <c r="B120" s="111">
        <f t="shared" si="4"/>
        <v>1998</v>
      </c>
      <c r="C120" s="111">
        <f t="shared" si="5"/>
        <v>12</v>
      </c>
      <c r="F120" s="80">
        <f t="shared" si="3"/>
        <v>36130</v>
      </c>
      <c r="G120" s="38">
        <v>275.74481400000002</v>
      </c>
      <c r="H120" s="38">
        <v>2.1237810000000001</v>
      </c>
      <c r="I120" s="38">
        <v>66.057181</v>
      </c>
      <c r="J120" s="38">
        <v>44.322287515914702</v>
      </c>
      <c r="K120" s="38">
        <v>2613.7045179158699</v>
      </c>
      <c r="L120" s="38">
        <v>15314.6180155277</v>
      </c>
      <c r="M120" s="38">
        <v>30.349828410000001</v>
      </c>
      <c r="N120" s="38" t="s">
        <v>156</v>
      </c>
      <c r="O120" s="38">
        <v>5431.3149650641299</v>
      </c>
      <c r="P120" s="38">
        <v>1571.7021932830701</v>
      </c>
      <c r="Q120" s="24"/>
      <c r="R120" s="24"/>
    </row>
    <row r="121" spans="2:18" ht="20.100000000000001" customHeight="1">
      <c r="B121" s="111">
        <f t="shared" si="4"/>
        <v>1999</v>
      </c>
      <c r="C121" s="111">
        <f t="shared" si="5"/>
        <v>1</v>
      </c>
      <c r="F121" s="80">
        <f t="shared" si="3"/>
        <v>36161</v>
      </c>
      <c r="G121" s="38">
        <v>248.61005</v>
      </c>
      <c r="H121" s="38">
        <v>2.0086349999999999</v>
      </c>
      <c r="I121" s="38">
        <v>65.65831</v>
      </c>
      <c r="J121" s="38">
        <v>44.5616324396956</v>
      </c>
      <c r="K121" s="38">
        <v>2616.8637600062202</v>
      </c>
      <c r="L121" s="38">
        <v>15052.753670579301</v>
      </c>
      <c r="M121" s="38">
        <v>28.548001809999999</v>
      </c>
      <c r="N121" s="38" t="s">
        <v>156</v>
      </c>
      <c r="O121" s="38">
        <v>6507.04920188489</v>
      </c>
      <c r="P121" s="38">
        <v>1537.3451410658299</v>
      </c>
      <c r="Q121" s="24"/>
      <c r="R121" s="24"/>
    </row>
    <row r="122" spans="2:18" ht="20.100000000000001" customHeight="1">
      <c r="B122" s="111">
        <f t="shared" si="4"/>
        <v>1999</v>
      </c>
      <c r="C122" s="111">
        <f t="shared" si="5"/>
        <v>2</v>
      </c>
      <c r="F122" s="80">
        <f t="shared" si="3"/>
        <v>36192</v>
      </c>
      <c r="G122" s="38">
        <v>245.21759399999999</v>
      </c>
      <c r="H122" s="38">
        <v>1.969147</v>
      </c>
      <c r="I122" s="38">
        <v>63.932476000000001</v>
      </c>
      <c r="J122" s="38">
        <v>43.430778812017799</v>
      </c>
      <c r="K122" s="38">
        <v>2576.9512060393999</v>
      </c>
      <c r="L122" s="38">
        <v>14853.940828942899</v>
      </c>
      <c r="M122" s="38">
        <v>28.83943296</v>
      </c>
      <c r="N122" s="38" t="s">
        <v>156</v>
      </c>
      <c r="O122" s="38">
        <v>6507.04920188489</v>
      </c>
      <c r="P122" s="38">
        <v>1479.7803978475099</v>
      </c>
      <c r="Q122" s="24"/>
      <c r="R122" s="24"/>
    </row>
    <row r="123" spans="2:18" ht="20.100000000000001" customHeight="1">
      <c r="B123" s="111">
        <f t="shared" si="4"/>
        <v>1999</v>
      </c>
      <c r="C123" s="111">
        <f t="shared" si="5"/>
        <v>3</v>
      </c>
      <c r="F123" s="80">
        <f t="shared" si="3"/>
        <v>36220</v>
      </c>
      <c r="G123" s="38">
        <v>257.95963499999999</v>
      </c>
      <c r="H123" s="38">
        <v>1.927953</v>
      </c>
      <c r="I123" s="38">
        <v>63.576929999999997</v>
      </c>
      <c r="J123" s="38">
        <v>44.109405642222299</v>
      </c>
      <c r="K123" s="38">
        <v>2309.36571280814</v>
      </c>
      <c r="L123" s="38">
        <v>14821.8007169949</v>
      </c>
      <c r="M123" s="38">
        <v>28.246765280000002</v>
      </c>
      <c r="N123" s="38" t="s">
        <v>156</v>
      </c>
      <c r="O123" s="38">
        <v>6507.04920188489</v>
      </c>
      <c r="P123" s="38">
        <v>1478.863219395</v>
      </c>
      <c r="Q123" s="24"/>
      <c r="R123" s="24"/>
    </row>
    <row r="124" spans="2:18" ht="20.100000000000001" customHeight="1">
      <c r="B124" s="111">
        <f t="shared" si="4"/>
        <v>1999</v>
      </c>
      <c r="C124" s="111">
        <f t="shared" si="5"/>
        <v>4</v>
      </c>
      <c r="F124" s="80">
        <f t="shared" si="3"/>
        <v>36251</v>
      </c>
      <c r="G124" s="38">
        <v>242.45909599999999</v>
      </c>
      <c r="H124" s="38">
        <v>1.928544</v>
      </c>
      <c r="I124" s="38">
        <v>58.500732999999997</v>
      </c>
      <c r="J124" s="38">
        <v>42.211591437220299</v>
      </c>
      <c r="K124" s="38">
        <v>2288.3453371836199</v>
      </c>
      <c r="L124" s="38">
        <v>14360.5170038623</v>
      </c>
      <c r="M124" s="38">
        <v>25.141913670000001</v>
      </c>
      <c r="N124" s="38" t="s">
        <v>156</v>
      </c>
      <c r="O124" s="38">
        <v>6967.1519788242804</v>
      </c>
      <c r="P124" s="38">
        <v>1488.92410547546</v>
      </c>
      <c r="Q124" s="24"/>
      <c r="R124" s="24"/>
    </row>
    <row r="125" spans="2:18" ht="20.100000000000001" customHeight="1">
      <c r="B125" s="111">
        <f t="shared" si="4"/>
        <v>1999</v>
      </c>
      <c r="C125" s="111">
        <f t="shared" si="5"/>
        <v>5</v>
      </c>
      <c r="F125" s="80">
        <f t="shared" si="3"/>
        <v>36281</v>
      </c>
      <c r="G125" s="38">
        <v>245.62565799999999</v>
      </c>
      <c r="H125" s="38">
        <v>1.9739169999999999</v>
      </c>
      <c r="I125" s="38">
        <v>52.734462000000001</v>
      </c>
      <c r="J125" s="38">
        <v>40.380200496191499</v>
      </c>
      <c r="K125" s="38">
        <v>2227.1251873788901</v>
      </c>
      <c r="L125" s="38">
        <v>14051.9997874418</v>
      </c>
      <c r="M125" s="38">
        <v>23.44993779</v>
      </c>
      <c r="N125" s="38" t="s">
        <v>156</v>
      </c>
      <c r="O125" s="38">
        <v>6967.1519788242804</v>
      </c>
      <c r="P125" s="38">
        <v>1468.4750242595101</v>
      </c>
      <c r="Q125" s="24"/>
      <c r="R125" s="24"/>
    </row>
    <row r="126" spans="2:18" ht="20.100000000000001" customHeight="1">
      <c r="B126" s="111">
        <f t="shared" si="4"/>
        <v>1999</v>
      </c>
      <c r="C126" s="111">
        <f t="shared" si="5"/>
        <v>6</v>
      </c>
      <c r="F126" s="80">
        <f t="shared" si="3"/>
        <v>36312</v>
      </c>
      <c r="G126" s="38">
        <v>239.561148</v>
      </c>
      <c r="H126" s="38">
        <v>2.0319859999999998</v>
      </c>
      <c r="I126" s="38">
        <v>52.688035999999997</v>
      </c>
      <c r="J126" s="38">
        <v>41.894426828329401</v>
      </c>
      <c r="K126" s="38">
        <v>2283.8084059254902</v>
      </c>
      <c r="L126" s="38">
        <v>13148.7328765656</v>
      </c>
      <c r="M126" s="38">
        <v>25.00405683</v>
      </c>
      <c r="N126" s="38" t="s">
        <v>156</v>
      </c>
      <c r="O126" s="38">
        <v>6967.1519788242804</v>
      </c>
      <c r="P126" s="38">
        <v>1530.09319932124</v>
      </c>
      <c r="Q126" s="24"/>
      <c r="R126" s="24"/>
    </row>
    <row r="127" spans="2:18" ht="20.100000000000001" customHeight="1">
      <c r="B127" s="111">
        <f t="shared" si="4"/>
        <v>1999</v>
      </c>
      <c r="C127" s="111">
        <f t="shared" si="5"/>
        <v>7</v>
      </c>
      <c r="F127" s="80">
        <f t="shared" si="3"/>
        <v>36342</v>
      </c>
      <c r="G127" s="38">
        <v>252.11869300000001</v>
      </c>
      <c r="H127" s="38">
        <v>2.073693</v>
      </c>
      <c r="I127" s="38">
        <v>51.887255000000003</v>
      </c>
      <c r="J127" s="38">
        <v>40.040273928229098</v>
      </c>
      <c r="K127" s="38">
        <v>2283.4535714285698</v>
      </c>
      <c r="L127" s="38">
        <v>12853.463759386201</v>
      </c>
      <c r="M127" s="38">
        <v>24.46878431</v>
      </c>
      <c r="N127" s="38" t="s">
        <v>156</v>
      </c>
      <c r="O127" s="38">
        <v>8209.2218368841404</v>
      </c>
      <c r="P127" s="38">
        <v>1507.46650035638</v>
      </c>
      <c r="Q127" s="24"/>
      <c r="R127" s="24"/>
    </row>
    <row r="128" spans="2:18" ht="20.100000000000001" customHeight="1">
      <c r="B128" s="111">
        <f t="shared" si="4"/>
        <v>1999</v>
      </c>
      <c r="C128" s="111">
        <f t="shared" si="5"/>
        <v>8</v>
      </c>
      <c r="F128" s="80">
        <f t="shared" si="3"/>
        <v>36373</v>
      </c>
      <c r="G128" s="38">
        <v>259.04223400000001</v>
      </c>
      <c r="H128" s="38">
        <v>2.1882739999999998</v>
      </c>
      <c r="I128" s="38">
        <v>52.980705</v>
      </c>
      <c r="J128" s="38">
        <v>40.650602381405797</v>
      </c>
      <c r="K128" s="38">
        <v>2460.50276929448</v>
      </c>
      <c r="L128" s="38">
        <v>13009.051079626999</v>
      </c>
      <c r="M128" s="38">
        <v>24.666497400000001</v>
      </c>
      <c r="N128" s="38" t="s">
        <v>156</v>
      </c>
      <c r="O128" s="38">
        <v>8209.2218368841404</v>
      </c>
      <c r="P128" s="38">
        <v>1476.96151271754</v>
      </c>
      <c r="Q128" s="24"/>
      <c r="R128" s="24"/>
    </row>
    <row r="129" spans="2:18" ht="20.100000000000001" customHeight="1">
      <c r="B129" s="111">
        <f t="shared" si="4"/>
        <v>1999</v>
      </c>
      <c r="C129" s="111">
        <f t="shared" si="5"/>
        <v>9</v>
      </c>
      <c r="F129" s="80">
        <f t="shared" si="3"/>
        <v>36404</v>
      </c>
      <c r="G129" s="38">
        <v>260.08784400000002</v>
      </c>
      <c r="H129" s="38">
        <v>2.2485539999999999</v>
      </c>
      <c r="I129" s="38">
        <v>52.725682999999997</v>
      </c>
      <c r="J129" s="38">
        <v>39.457810631685497</v>
      </c>
      <c r="K129" s="38">
        <v>2537.4833915715899</v>
      </c>
      <c r="L129" s="38">
        <v>13138.105441735899</v>
      </c>
      <c r="M129" s="38">
        <v>24.887168030000002</v>
      </c>
      <c r="N129" s="38" t="s">
        <v>156</v>
      </c>
      <c r="O129" s="38">
        <v>8209.2218368841404</v>
      </c>
      <c r="P129" s="38">
        <v>1552.1462755692801</v>
      </c>
      <c r="Q129" s="24"/>
      <c r="R129" s="24"/>
    </row>
    <row r="130" spans="2:18" ht="20.100000000000001" customHeight="1">
      <c r="B130" s="111">
        <f t="shared" si="4"/>
        <v>1999</v>
      </c>
      <c r="C130" s="111">
        <f t="shared" si="5"/>
        <v>10</v>
      </c>
      <c r="F130" s="80">
        <f t="shared" si="3"/>
        <v>36434</v>
      </c>
      <c r="G130" s="38">
        <v>276.20347700000002</v>
      </c>
      <c r="H130" s="38">
        <v>2.2986200000000001</v>
      </c>
      <c r="I130" s="38">
        <v>53.439895</v>
      </c>
      <c r="J130" s="38">
        <v>39.206332766294402</v>
      </c>
      <c r="K130" s="38">
        <v>2568.8400638356902</v>
      </c>
      <c r="L130" s="38">
        <v>16547.628762885899</v>
      </c>
      <c r="M130" s="38">
        <v>24.140245319999998</v>
      </c>
      <c r="N130" s="38" t="s">
        <v>156</v>
      </c>
      <c r="O130" s="38">
        <v>10223.8242071439</v>
      </c>
      <c r="P130" s="38">
        <v>1544.47751458977</v>
      </c>
      <c r="Q130" s="24"/>
      <c r="R130" s="24"/>
    </row>
    <row r="131" spans="2:18" ht="20.100000000000001" customHeight="1">
      <c r="B131" s="111">
        <f t="shared" si="4"/>
        <v>1999</v>
      </c>
      <c r="C131" s="111">
        <f t="shared" si="5"/>
        <v>11</v>
      </c>
      <c r="F131" s="80">
        <f t="shared" si="3"/>
        <v>36465</v>
      </c>
      <c r="G131" s="38">
        <v>283.529856</v>
      </c>
      <c r="H131" s="38">
        <v>2.3290609999999998</v>
      </c>
      <c r="I131" s="38">
        <v>52.870094000000002</v>
      </c>
      <c r="J131" s="38">
        <v>38.405019299264801</v>
      </c>
      <c r="K131" s="38">
        <v>2704.7844562482501</v>
      </c>
      <c r="L131" s="38">
        <v>15374.742960641999</v>
      </c>
      <c r="M131" s="38">
        <v>24.946032509999998</v>
      </c>
      <c r="N131" s="38" t="s">
        <v>156</v>
      </c>
      <c r="O131" s="38">
        <v>10223.8242071439</v>
      </c>
      <c r="P131" s="38">
        <v>1671.1696961287601</v>
      </c>
      <c r="Q131" s="24"/>
      <c r="R131" s="24"/>
    </row>
    <row r="132" spans="2:18" ht="20.100000000000001" customHeight="1">
      <c r="B132" s="111">
        <f t="shared" si="4"/>
        <v>1999</v>
      </c>
      <c r="C132" s="111">
        <f t="shared" si="5"/>
        <v>12</v>
      </c>
      <c r="F132" s="80">
        <f t="shared" si="3"/>
        <v>36495</v>
      </c>
      <c r="G132" s="38">
        <v>286.38006100000001</v>
      </c>
      <c r="H132" s="38">
        <v>2.3516550000000001</v>
      </c>
      <c r="I132" s="38">
        <v>52.504480999999998</v>
      </c>
      <c r="J132" s="38">
        <v>37.478927306433199</v>
      </c>
      <c r="K132" s="38">
        <v>2733.42665577564</v>
      </c>
      <c r="L132" s="38">
        <v>16582.239038696302</v>
      </c>
      <c r="M132" s="38">
        <v>24.645875329999999</v>
      </c>
      <c r="N132" s="38" t="s">
        <v>156</v>
      </c>
      <c r="O132" s="38">
        <v>10223.8242071439</v>
      </c>
      <c r="P132" s="38">
        <v>1693.09199841553</v>
      </c>
      <c r="Q132" s="24"/>
      <c r="R132" s="24"/>
    </row>
    <row r="133" spans="2:18" ht="20.100000000000001" customHeight="1">
      <c r="B133" s="111">
        <f t="shared" si="4"/>
        <v>2000</v>
      </c>
      <c r="C133" s="111">
        <f t="shared" si="5"/>
        <v>1</v>
      </c>
      <c r="F133" s="80">
        <f t="shared" si="3"/>
        <v>36526</v>
      </c>
      <c r="G133" s="38">
        <v>290.70232600000003</v>
      </c>
      <c r="H133" s="38">
        <v>2.42761</v>
      </c>
      <c r="I133" s="38">
        <v>51.621243999999997</v>
      </c>
      <c r="J133" s="38">
        <v>37.412255914261998</v>
      </c>
      <c r="K133" s="38">
        <v>2621.1032248979</v>
      </c>
      <c r="L133" s="38">
        <v>15037.0262553828</v>
      </c>
      <c r="M133" s="38">
        <v>23.23590038</v>
      </c>
      <c r="N133" s="38" t="s">
        <v>156</v>
      </c>
      <c r="O133" s="38">
        <v>12794.8039716902</v>
      </c>
      <c r="P133" s="38">
        <v>1750.04434084434</v>
      </c>
      <c r="Q133" s="24"/>
      <c r="R133" s="24"/>
    </row>
    <row r="134" spans="2:18" ht="20.100000000000001" customHeight="1">
      <c r="B134" s="111">
        <f t="shared" si="4"/>
        <v>2000</v>
      </c>
      <c r="C134" s="111">
        <f t="shared" si="5"/>
        <v>2</v>
      </c>
      <c r="F134" s="80">
        <f t="shared" si="3"/>
        <v>36557</v>
      </c>
      <c r="G134" s="38">
        <v>320.628918</v>
      </c>
      <c r="H134" s="38">
        <v>2.6409899999999999</v>
      </c>
      <c r="I134" s="38">
        <v>53.783999999999999</v>
      </c>
      <c r="J134" s="38">
        <v>39.5079050779974</v>
      </c>
      <c r="K134" s="38">
        <v>2912.5157093581302</v>
      </c>
      <c r="L134" s="38">
        <v>15963.236652482499</v>
      </c>
      <c r="M134" s="38">
        <v>24.706073060000001</v>
      </c>
      <c r="N134" s="38" t="s">
        <v>156</v>
      </c>
      <c r="O134" s="38">
        <v>12794.8039716902</v>
      </c>
      <c r="P134" s="38">
        <v>1774.06048949964</v>
      </c>
      <c r="Q134" s="24"/>
      <c r="R134" s="24"/>
    </row>
    <row r="135" spans="2:18" ht="20.100000000000001" customHeight="1">
      <c r="B135" s="111">
        <f t="shared" si="4"/>
        <v>2000</v>
      </c>
      <c r="C135" s="111">
        <f t="shared" si="5"/>
        <v>3</v>
      </c>
      <c r="F135" s="80">
        <f t="shared" si="3"/>
        <v>36586</v>
      </c>
      <c r="G135" s="38">
        <v>323.13737500000002</v>
      </c>
      <c r="H135" s="38">
        <v>2.678617</v>
      </c>
      <c r="I135" s="38">
        <v>54.856923000000002</v>
      </c>
      <c r="J135" s="38">
        <v>38.8495085851292</v>
      </c>
      <c r="K135" s="38">
        <v>3033.2020565183002</v>
      </c>
      <c r="L135" s="38">
        <v>16133.3257180171</v>
      </c>
      <c r="M135" s="38">
        <v>25.475018840000001</v>
      </c>
      <c r="N135" s="38" t="s">
        <v>156</v>
      </c>
      <c r="O135" s="38">
        <v>12794.8039716902</v>
      </c>
      <c r="P135" s="38">
        <v>1740.7677018633501</v>
      </c>
      <c r="Q135" s="24"/>
      <c r="R135" s="24"/>
    </row>
    <row r="136" spans="2:18" ht="20.100000000000001" customHeight="1">
      <c r="B136" s="111">
        <f t="shared" si="4"/>
        <v>2000</v>
      </c>
      <c r="C136" s="111">
        <f t="shared" si="5"/>
        <v>4</v>
      </c>
      <c r="F136" s="80">
        <f t="shared" si="3"/>
        <v>36617</v>
      </c>
      <c r="G136" s="38">
        <v>348.44751400000001</v>
      </c>
      <c r="H136" s="38">
        <v>2.6470940000000001</v>
      </c>
      <c r="I136" s="38">
        <v>53.950445999999999</v>
      </c>
      <c r="J136" s="38">
        <v>40.392373790650801</v>
      </c>
      <c r="K136" s="38">
        <v>3024.18601398601</v>
      </c>
      <c r="L136" s="38">
        <v>16601.092769442999</v>
      </c>
      <c r="M136" s="38">
        <v>26.75950065</v>
      </c>
      <c r="N136" s="38" t="s">
        <v>156</v>
      </c>
      <c r="O136" s="38">
        <v>15148.8464722235</v>
      </c>
      <c r="P136" s="38">
        <v>1887.9016942601299</v>
      </c>
      <c r="Q136" s="24"/>
      <c r="R136" s="24"/>
    </row>
    <row r="137" spans="2:18" ht="20.100000000000001" customHeight="1">
      <c r="B137" s="111">
        <f t="shared" si="4"/>
        <v>2000</v>
      </c>
      <c r="C137" s="111">
        <f t="shared" si="5"/>
        <v>5</v>
      </c>
      <c r="F137" s="80">
        <f t="shared" si="3"/>
        <v>36647</v>
      </c>
      <c r="G137" s="38">
        <v>339.66335099999998</v>
      </c>
      <c r="H137" s="38">
        <v>2.6340479999999999</v>
      </c>
      <c r="I137" s="38">
        <v>56.293241999999999</v>
      </c>
      <c r="J137" s="38">
        <v>41.204952170410799</v>
      </c>
      <c r="K137" s="38">
        <v>2977.3403885436101</v>
      </c>
      <c r="L137" s="38">
        <v>17060.257781624699</v>
      </c>
      <c r="M137" s="38">
        <v>28.64038554</v>
      </c>
      <c r="N137" s="38" t="s">
        <v>156</v>
      </c>
      <c r="O137" s="38">
        <v>15148.8464722235</v>
      </c>
      <c r="P137" s="38">
        <v>1887.8194835680799</v>
      </c>
      <c r="Q137" s="24"/>
      <c r="R137" s="24"/>
    </row>
    <row r="138" spans="2:18" ht="20.100000000000001" customHeight="1">
      <c r="B138" s="111">
        <f t="shared" si="4"/>
        <v>2000</v>
      </c>
      <c r="C138" s="111">
        <f t="shared" si="5"/>
        <v>6</v>
      </c>
      <c r="F138" s="80">
        <f t="shared" si="3"/>
        <v>36678</v>
      </c>
      <c r="G138" s="38">
        <v>326.58942300000001</v>
      </c>
      <c r="H138" s="38">
        <v>2.5633110000000001</v>
      </c>
      <c r="I138" s="38">
        <v>55.415374999999997</v>
      </c>
      <c r="J138" s="38">
        <v>40.057922683603501</v>
      </c>
      <c r="K138" s="38">
        <v>2961.09137597171</v>
      </c>
      <c r="L138" s="38">
        <v>16610.352746615699</v>
      </c>
      <c r="M138" s="38">
        <v>27.39139458</v>
      </c>
      <c r="N138" s="38" t="s">
        <v>156</v>
      </c>
      <c r="O138" s="38">
        <v>15148.8464722235</v>
      </c>
      <c r="P138" s="38">
        <v>1896.6399345335501</v>
      </c>
      <c r="Q138" s="24"/>
      <c r="R138" s="24"/>
    </row>
    <row r="139" spans="2:18" ht="20.100000000000001" customHeight="1">
      <c r="B139" s="111">
        <f t="shared" si="4"/>
        <v>2000</v>
      </c>
      <c r="C139" s="111">
        <f t="shared" si="5"/>
        <v>7</v>
      </c>
      <c r="F139" s="80">
        <f t="shared" si="3"/>
        <v>36708</v>
      </c>
      <c r="G139" s="38">
        <v>336.60846700000002</v>
      </c>
      <c r="H139" s="38">
        <v>2.583806</v>
      </c>
      <c r="I139" s="38">
        <v>54.875832000000003</v>
      </c>
      <c r="J139" s="38">
        <v>41.942578730589503</v>
      </c>
      <c r="K139" s="38">
        <v>3093.6997651251299</v>
      </c>
      <c r="L139" s="38">
        <v>17042.016439202798</v>
      </c>
      <c r="M139" s="38">
        <v>27.495784050000001</v>
      </c>
      <c r="N139" s="38" t="s">
        <v>156</v>
      </c>
      <c r="O139" s="38">
        <v>11410.774436378801</v>
      </c>
      <c r="P139" s="38">
        <v>1929.85341316719</v>
      </c>
      <c r="Q139" s="24"/>
      <c r="R139" s="24"/>
    </row>
    <row r="140" spans="2:18" ht="20.100000000000001" customHeight="1">
      <c r="B140" s="111">
        <f t="shared" si="4"/>
        <v>2000</v>
      </c>
      <c r="C140" s="111">
        <f t="shared" si="5"/>
        <v>8</v>
      </c>
      <c r="F140" s="80">
        <f t="shared" si="3"/>
        <v>36739</v>
      </c>
      <c r="G140" s="38">
        <v>336.46401200000003</v>
      </c>
      <c r="H140" s="38">
        <v>2.6776620000000002</v>
      </c>
      <c r="I140" s="38">
        <v>55.960622000000001</v>
      </c>
      <c r="J140" s="38">
        <v>42.204990095952603</v>
      </c>
      <c r="K140" s="38">
        <v>3097.1441660433802</v>
      </c>
      <c r="L140" s="38">
        <v>16562.909829270298</v>
      </c>
      <c r="M140" s="38">
        <v>27.840322189999998</v>
      </c>
      <c r="N140" s="38" t="s">
        <v>156</v>
      </c>
      <c r="O140" s="38">
        <v>11410.774436378801</v>
      </c>
      <c r="P140" s="38">
        <v>1852.5180267062301</v>
      </c>
      <c r="Q140" s="24"/>
      <c r="R140" s="24"/>
    </row>
    <row r="141" spans="2:18" ht="20.100000000000001" customHeight="1">
      <c r="B141" s="111">
        <f t="shared" si="4"/>
        <v>2000</v>
      </c>
      <c r="C141" s="111">
        <f t="shared" si="5"/>
        <v>9</v>
      </c>
      <c r="F141" s="80">
        <f t="shared" ref="F141:F204" si="6">DATE(B141,C141,1)</f>
        <v>36770</v>
      </c>
      <c r="G141" s="38">
        <v>357.746622</v>
      </c>
      <c r="H141" s="38">
        <v>2.8358910000000002</v>
      </c>
      <c r="I141" s="38">
        <v>58.868046999999997</v>
      </c>
      <c r="J141" s="38">
        <v>43.654145965347503</v>
      </c>
      <c r="K141" s="38">
        <v>3318.6423808626901</v>
      </c>
      <c r="L141" s="38">
        <v>17233.234695060499</v>
      </c>
      <c r="M141" s="38">
        <v>28.29612187</v>
      </c>
      <c r="N141" s="38" t="s">
        <v>156</v>
      </c>
      <c r="O141" s="38">
        <v>11410.774436378801</v>
      </c>
      <c r="P141" s="38">
        <v>2022.0449488752599</v>
      </c>
      <c r="Q141" s="24"/>
      <c r="R141" s="24"/>
    </row>
    <row r="142" spans="2:18" ht="20.100000000000001" customHeight="1">
      <c r="B142" s="111">
        <f t="shared" si="4"/>
        <v>2000</v>
      </c>
      <c r="C142" s="111">
        <f t="shared" si="5"/>
        <v>10</v>
      </c>
      <c r="F142" s="80">
        <f t="shared" si="6"/>
        <v>36800</v>
      </c>
      <c r="G142" s="38">
        <v>367.20630399999999</v>
      </c>
      <c r="H142" s="38">
        <v>2.9166669999999999</v>
      </c>
      <c r="I142" s="38">
        <v>61.656402</v>
      </c>
      <c r="J142" s="38">
        <v>47.000854869929398</v>
      </c>
      <c r="K142" s="38">
        <v>3627.3491067732398</v>
      </c>
      <c r="L142" s="38">
        <v>17597.6693340559</v>
      </c>
      <c r="M142" s="38">
        <v>31.91952796</v>
      </c>
      <c r="N142" s="38" t="s">
        <v>156</v>
      </c>
      <c r="O142" s="38">
        <v>11704.582746677699</v>
      </c>
      <c r="P142" s="38">
        <v>2168.8318300973001</v>
      </c>
      <c r="Q142" s="24"/>
      <c r="R142" s="24"/>
    </row>
    <row r="143" spans="2:18" ht="20.100000000000001" customHeight="1">
      <c r="B143" s="111">
        <f t="shared" ref="B143:B206" si="7">IF(C142=12,B142+1,B142)</f>
        <v>2000</v>
      </c>
      <c r="C143" s="111">
        <f t="shared" ref="C143:C206" si="8">IF(C142=12,1,C142+1)</f>
        <v>11</v>
      </c>
      <c r="F143" s="80">
        <f t="shared" si="6"/>
        <v>36831</v>
      </c>
      <c r="G143" s="38">
        <v>375.01597800000002</v>
      </c>
      <c r="H143" s="38">
        <v>2.8756390000000001</v>
      </c>
      <c r="I143" s="38">
        <v>62.655847999999999</v>
      </c>
      <c r="J143" s="38">
        <v>45.812857702041001</v>
      </c>
      <c r="K143" s="38">
        <v>3748.5754574059001</v>
      </c>
      <c r="L143" s="38">
        <v>18045.476263031</v>
      </c>
      <c r="M143" s="38">
        <v>31.849286039999999</v>
      </c>
      <c r="N143" s="38" t="s">
        <v>156</v>
      </c>
      <c r="O143" s="38">
        <v>11704.582746677699</v>
      </c>
      <c r="P143" s="38">
        <v>2160.71526304699</v>
      </c>
      <c r="Q143" s="24"/>
      <c r="R143" s="24"/>
    </row>
    <row r="144" spans="2:18" ht="20.100000000000001" customHeight="1">
      <c r="B144" s="111">
        <f t="shared" si="7"/>
        <v>2000</v>
      </c>
      <c r="C144" s="111">
        <f t="shared" si="8"/>
        <v>12</v>
      </c>
      <c r="F144" s="80">
        <f t="shared" si="6"/>
        <v>36861</v>
      </c>
      <c r="G144" s="38">
        <v>351.90593799999999</v>
      </c>
      <c r="H144" s="38">
        <v>2.804834</v>
      </c>
      <c r="I144" s="38">
        <v>60.752741</v>
      </c>
      <c r="J144" s="38">
        <v>44.928154201782903</v>
      </c>
      <c r="K144" s="38">
        <v>3454.12114147684</v>
      </c>
      <c r="L144" s="38">
        <v>17041.921665304799</v>
      </c>
      <c r="M144" s="38">
        <v>30.9219653</v>
      </c>
      <c r="N144" s="38" t="s">
        <v>156</v>
      </c>
      <c r="O144" s="38">
        <v>11704.582746677699</v>
      </c>
      <c r="P144" s="38">
        <v>1982.4361209772901</v>
      </c>
      <c r="Q144" s="24"/>
      <c r="R144" s="24"/>
    </row>
    <row r="145" spans="2:18" ht="20.100000000000001" customHeight="1">
      <c r="B145" s="111">
        <f t="shared" si="7"/>
        <v>2001</v>
      </c>
      <c r="C145" s="111">
        <f t="shared" si="8"/>
        <v>1</v>
      </c>
      <c r="F145" s="80">
        <f t="shared" si="6"/>
        <v>36892</v>
      </c>
      <c r="G145" s="38">
        <v>341.15739300000001</v>
      </c>
      <c r="H145" s="38">
        <v>2.8706529999999999</v>
      </c>
      <c r="I145" s="38">
        <v>59.687257000000002</v>
      </c>
      <c r="J145" s="38">
        <v>45.831999775611997</v>
      </c>
      <c r="K145" s="38">
        <v>3325.2021522488699</v>
      </c>
      <c r="L145" s="38">
        <v>16428.413890992899</v>
      </c>
      <c r="M145" s="38">
        <v>29.427228840000001</v>
      </c>
      <c r="N145" s="38" t="s">
        <v>156</v>
      </c>
      <c r="O145" s="38">
        <v>13680.2013661004</v>
      </c>
      <c r="P145" s="38">
        <v>1916.6045520022999</v>
      </c>
      <c r="Q145" s="24"/>
      <c r="R145" s="24"/>
    </row>
    <row r="146" spans="2:18" ht="20.100000000000001" customHeight="1">
      <c r="B146" s="111">
        <f t="shared" si="7"/>
        <v>2001</v>
      </c>
      <c r="C146" s="111">
        <f t="shared" si="8"/>
        <v>2</v>
      </c>
      <c r="F146" s="80">
        <f t="shared" si="6"/>
        <v>36923</v>
      </c>
      <c r="G146" s="38">
        <v>344.87884400000002</v>
      </c>
      <c r="H146" s="38">
        <v>2.967409</v>
      </c>
      <c r="I146" s="38">
        <v>60.872630999999998</v>
      </c>
      <c r="J146" s="38">
        <v>47.594859489364502</v>
      </c>
      <c r="K146" s="38">
        <v>3383.0151246933101</v>
      </c>
      <c r="L146" s="38">
        <v>16244.7508695121</v>
      </c>
      <c r="M146" s="38">
        <v>31.71105695</v>
      </c>
      <c r="N146" s="38" t="s">
        <v>156</v>
      </c>
      <c r="O146" s="38">
        <v>13680.2013661004</v>
      </c>
      <c r="P146" s="38">
        <v>1861.58901644962</v>
      </c>
      <c r="Q146" s="24"/>
      <c r="R146" s="24"/>
    </row>
    <row r="147" spans="2:18" ht="20.100000000000001" customHeight="1">
      <c r="B147" s="111">
        <f t="shared" si="7"/>
        <v>2001</v>
      </c>
      <c r="C147" s="111">
        <f t="shared" si="8"/>
        <v>3</v>
      </c>
      <c r="F147" s="80">
        <f t="shared" si="6"/>
        <v>36951</v>
      </c>
      <c r="G147" s="38">
        <v>365.15383000000003</v>
      </c>
      <c r="H147" s="38">
        <v>3.1202839999999998</v>
      </c>
      <c r="I147" s="38">
        <v>63.817346999999998</v>
      </c>
      <c r="J147" s="38">
        <v>49.272642370792198</v>
      </c>
      <c r="K147" s="38">
        <v>3600.0316763993701</v>
      </c>
      <c r="L147" s="38">
        <v>17223.942751170602</v>
      </c>
      <c r="M147" s="38">
        <v>33.115284979999998</v>
      </c>
      <c r="N147" s="38" t="s">
        <v>156</v>
      </c>
      <c r="O147" s="38">
        <v>13680.2013661004</v>
      </c>
      <c r="P147" s="38">
        <v>2017.4192842879299</v>
      </c>
      <c r="Q147" s="24"/>
      <c r="R147" s="24"/>
    </row>
    <row r="148" spans="2:18" ht="20.100000000000001" customHeight="1">
      <c r="B148" s="111">
        <f t="shared" si="7"/>
        <v>2001</v>
      </c>
      <c r="C148" s="111">
        <f t="shared" si="8"/>
        <v>4</v>
      </c>
      <c r="F148" s="80">
        <f t="shared" si="6"/>
        <v>36982</v>
      </c>
      <c r="G148" s="38">
        <v>369.36675600000001</v>
      </c>
      <c r="H148" s="38">
        <v>3.0211769999999998</v>
      </c>
      <c r="I148" s="38">
        <v>67.425479999999993</v>
      </c>
      <c r="J148" s="38">
        <v>53.752494721824597</v>
      </c>
      <c r="K148" s="38">
        <v>3531.8820135583401</v>
      </c>
      <c r="L148" s="38">
        <v>16882.072568352101</v>
      </c>
      <c r="M148" s="38">
        <v>33.489208740000002</v>
      </c>
      <c r="N148" s="38" t="s">
        <v>156</v>
      </c>
      <c r="O148" s="38">
        <v>12327.5721141023</v>
      </c>
      <c r="P148" s="38">
        <v>2042.0281551000201</v>
      </c>
      <c r="Q148" s="24"/>
      <c r="R148" s="24"/>
    </row>
    <row r="149" spans="2:18" ht="20.100000000000001" customHeight="1">
      <c r="B149" s="111">
        <f t="shared" si="7"/>
        <v>2001</v>
      </c>
      <c r="C149" s="111">
        <f t="shared" si="8"/>
        <v>5</v>
      </c>
      <c r="F149" s="80">
        <f t="shared" si="6"/>
        <v>37012</v>
      </c>
      <c r="G149" s="38">
        <v>349.37303500000002</v>
      </c>
      <c r="H149" s="38">
        <v>2.907127</v>
      </c>
      <c r="I149" s="38">
        <v>69.744</v>
      </c>
      <c r="J149" s="38">
        <v>55.569581957393403</v>
      </c>
      <c r="K149" s="38">
        <v>3387.3552291801202</v>
      </c>
      <c r="L149" s="38">
        <v>16702.7866935743</v>
      </c>
      <c r="M149" s="38">
        <v>33.583926640000001</v>
      </c>
      <c r="N149" s="38" t="s">
        <v>156</v>
      </c>
      <c r="O149" s="38">
        <v>12327.5721141023</v>
      </c>
      <c r="P149" s="38">
        <v>1959.69428226779</v>
      </c>
      <c r="Q149" s="24"/>
      <c r="R149" s="24"/>
    </row>
    <row r="150" spans="2:18" ht="20.100000000000001" customHeight="1">
      <c r="B150" s="111">
        <f t="shared" si="7"/>
        <v>2001</v>
      </c>
      <c r="C150" s="111">
        <f t="shared" si="8"/>
        <v>6</v>
      </c>
      <c r="F150" s="80">
        <f t="shared" si="6"/>
        <v>37043</v>
      </c>
      <c r="G150" s="38">
        <v>354.918768</v>
      </c>
      <c r="H150" s="38">
        <v>2.873691</v>
      </c>
      <c r="I150" s="38">
        <v>73.512921000000006</v>
      </c>
      <c r="J150" s="38">
        <v>56.652955704673502</v>
      </c>
      <c r="K150" s="38">
        <v>3231.7609743169701</v>
      </c>
      <c r="L150" s="38">
        <v>16669.98789086</v>
      </c>
      <c r="M150" s="38">
        <v>33.62655281</v>
      </c>
      <c r="N150" s="38" t="s">
        <v>156</v>
      </c>
      <c r="O150" s="38">
        <v>12327.5721141023</v>
      </c>
      <c r="P150" s="38">
        <v>1864.10849056604</v>
      </c>
      <c r="Q150" s="24"/>
      <c r="R150" s="24"/>
    </row>
    <row r="151" spans="2:18" ht="20.100000000000001" customHeight="1">
      <c r="B151" s="111">
        <f t="shared" si="7"/>
        <v>2001</v>
      </c>
      <c r="C151" s="111">
        <f t="shared" si="8"/>
        <v>7</v>
      </c>
      <c r="F151" s="80">
        <f t="shared" si="6"/>
        <v>37073</v>
      </c>
      <c r="G151" s="38">
        <v>345.11557499999998</v>
      </c>
      <c r="H151" s="38">
        <v>2.8852069999999999</v>
      </c>
      <c r="I151" s="38">
        <v>75.031327000000005</v>
      </c>
      <c r="J151" s="38">
        <v>60.013489992972303</v>
      </c>
      <c r="K151" s="38">
        <v>3223.2675490135398</v>
      </c>
      <c r="L151" s="38">
        <v>16845.9035823208</v>
      </c>
      <c r="M151" s="38">
        <v>33.436063529999998</v>
      </c>
      <c r="N151" s="38" t="s">
        <v>156</v>
      </c>
      <c r="O151" s="38">
        <v>11154.309009599699</v>
      </c>
      <c r="P151" s="38">
        <v>1777.5959735919801</v>
      </c>
      <c r="Q151" s="24"/>
      <c r="R151" s="24"/>
    </row>
    <row r="152" spans="2:18" ht="20.100000000000001" customHeight="1">
      <c r="B152" s="111">
        <f t="shared" si="7"/>
        <v>2001</v>
      </c>
      <c r="C152" s="111">
        <f t="shared" si="8"/>
        <v>8</v>
      </c>
      <c r="F152" s="80">
        <f t="shared" si="6"/>
        <v>37104</v>
      </c>
      <c r="G152" s="38">
        <v>341.23468300000002</v>
      </c>
      <c r="H152" s="38">
        <v>2.7878970000000001</v>
      </c>
      <c r="I152" s="38">
        <v>75.258937000000003</v>
      </c>
      <c r="J152" s="38">
        <v>57.863756235396501</v>
      </c>
      <c r="K152" s="38">
        <v>3028.33497074979</v>
      </c>
      <c r="L152" s="38">
        <v>16639.835868992901</v>
      </c>
      <c r="M152" s="38">
        <v>32.954655619999997</v>
      </c>
      <c r="N152" s="38" t="s">
        <v>156</v>
      </c>
      <c r="O152" s="38">
        <v>11154.309009599699</v>
      </c>
      <c r="P152" s="38">
        <v>1660.74913312227</v>
      </c>
      <c r="Q152" s="24"/>
      <c r="R152" s="24"/>
    </row>
    <row r="153" spans="2:18" ht="20.100000000000001" customHeight="1">
      <c r="B153" s="111">
        <f t="shared" si="7"/>
        <v>2001</v>
      </c>
      <c r="C153" s="111">
        <f t="shared" si="8"/>
        <v>9</v>
      </c>
      <c r="F153" s="80">
        <f t="shared" si="6"/>
        <v>37135</v>
      </c>
      <c r="G153" s="38">
        <v>338.93278800000002</v>
      </c>
      <c r="H153" s="38">
        <v>2.7802319999999998</v>
      </c>
      <c r="I153" s="38">
        <v>78.955400999999995</v>
      </c>
      <c r="J153" s="38">
        <v>60.462591658634402</v>
      </c>
      <c r="K153" s="38">
        <v>2976.2108268944698</v>
      </c>
      <c r="L153" s="38">
        <v>18001.942139873201</v>
      </c>
      <c r="M153" s="38">
        <v>34.709894120000001</v>
      </c>
      <c r="N153" s="38" t="s">
        <v>156</v>
      </c>
      <c r="O153" s="38">
        <v>11154.309009599699</v>
      </c>
      <c r="P153" s="38">
        <v>1579.9460973484399</v>
      </c>
      <c r="Q153" s="24"/>
      <c r="R153" s="24"/>
    </row>
    <row r="154" spans="2:18" ht="20.100000000000001" customHeight="1">
      <c r="B154" s="111">
        <f t="shared" si="7"/>
        <v>2001</v>
      </c>
      <c r="C154" s="111">
        <f t="shared" si="8"/>
        <v>10</v>
      </c>
      <c r="F154" s="80">
        <f t="shared" si="6"/>
        <v>37165</v>
      </c>
      <c r="G154" s="38">
        <v>324.64543800000001</v>
      </c>
      <c r="H154" s="38">
        <v>2.7031160000000001</v>
      </c>
      <c r="I154" s="38">
        <v>78.986706999999996</v>
      </c>
      <c r="J154" s="38">
        <v>62.231615098127499</v>
      </c>
      <c r="K154" s="38">
        <v>2925.2139962019201</v>
      </c>
      <c r="L154" s="38">
        <v>18049.7018826436</v>
      </c>
      <c r="M154" s="38">
        <v>34.712350739999998</v>
      </c>
      <c r="N154" s="38" t="s">
        <v>156</v>
      </c>
      <c r="O154" s="38">
        <v>11559.1300096286</v>
      </c>
      <c r="P154" s="38">
        <v>1591.0858874154701</v>
      </c>
      <c r="Q154" s="24"/>
      <c r="R154" s="24"/>
    </row>
    <row r="155" spans="2:18" ht="20.100000000000001" customHeight="1">
      <c r="B155" s="111">
        <f t="shared" si="7"/>
        <v>2001</v>
      </c>
      <c r="C155" s="111">
        <f t="shared" si="8"/>
        <v>11</v>
      </c>
      <c r="F155" s="80">
        <f t="shared" si="6"/>
        <v>37196</v>
      </c>
      <c r="G155" s="38">
        <v>312.731809</v>
      </c>
      <c r="H155" s="38">
        <v>2.5644870000000002</v>
      </c>
      <c r="I155" s="38">
        <v>78.427283000000003</v>
      </c>
      <c r="J155" s="38">
        <v>59.401707521870598</v>
      </c>
      <c r="K155" s="38">
        <v>2750.06809091796</v>
      </c>
      <c r="L155" s="38">
        <v>17290.015095929</v>
      </c>
      <c r="M155" s="38">
        <v>34.115132690000003</v>
      </c>
      <c r="N155" s="38" t="s">
        <v>156</v>
      </c>
      <c r="O155" s="38">
        <v>11559.1300096286</v>
      </c>
      <c r="P155" s="38">
        <v>1508.1556390619801</v>
      </c>
      <c r="Q155" s="24"/>
      <c r="R155" s="24"/>
    </row>
    <row r="156" spans="2:18" ht="20.100000000000001" customHeight="1">
      <c r="B156" s="111">
        <f t="shared" si="7"/>
        <v>2001</v>
      </c>
      <c r="C156" s="111">
        <f t="shared" si="8"/>
        <v>12</v>
      </c>
      <c r="F156" s="80">
        <f t="shared" si="6"/>
        <v>37226</v>
      </c>
      <c r="G156" s="38">
        <v>312.57558899999998</v>
      </c>
      <c r="H156" s="38">
        <v>2.6076619999999999</v>
      </c>
      <c r="I156" s="38">
        <v>77.004040000000003</v>
      </c>
      <c r="J156" s="38">
        <v>58.273498548812803</v>
      </c>
      <c r="K156" s="38">
        <v>2844.7501498142301</v>
      </c>
      <c r="L156" s="38">
        <v>17760.877657296602</v>
      </c>
      <c r="M156" s="38">
        <v>33.93455694</v>
      </c>
      <c r="N156" s="38" t="s">
        <v>156</v>
      </c>
      <c r="O156" s="38">
        <v>11559.1300096286</v>
      </c>
      <c r="P156" s="38">
        <v>1454.1513387182699</v>
      </c>
      <c r="Q156" s="24"/>
      <c r="R156" s="24"/>
    </row>
    <row r="157" spans="2:18" ht="20.100000000000001" customHeight="1">
      <c r="B157" s="111">
        <f t="shared" si="7"/>
        <v>2002</v>
      </c>
      <c r="C157" s="111">
        <f t="shared" si="8"/>
        <v>1</v>
      </c>
      <c r="F157" s="80">
        <f t="shared" si="6"/>
        <v>37257</v>
      </c>
      <c r="G157" s="38">
        <v>305.95990599999999</v>
      </c>
      <c r="H157" s="38">
        <v>2.650706</v>
      </c>
      <c r="I157" s="38">
        <v>76.336631999999994</v>
      </c>
      <c r="J157" s="38">
        <v>57.820891902314699</v>
      </c>
      <c r="K157" s="38">
        <v>2887.04673685526</v>
      </c>
      <c r="L157" s="38">
        <v>18214.570565254598</v>
      </c>
      <c r="M157" s="38">
        <v>32.936259569999997</v>
      </c>
      <c r="N157" s="38" t="s">
        <v>156</v>
      </c>
      <c r="O157" s="38">
        <v>10767.2324486748</v>
      </c>
      <c r="P157" s="38">
        <v>1390.22417631345</v>
      </c>
      <c r="Q157" s="24"/>
      <c r="R157" s="24"/>
    </row>
    <row r="158" spans="2:18" ht="20.100000000000001" customHeight="1">
      <c r="B158" s="111">
        <f t="shared" si="7"/>
        <v>2002</v>
      </c>
      <c r="C158" s="111">
        <f t="shared" si="8"/>
        <v>2</v>
      </c>
      <c r="F158" s="80">
        <f t="shared" si="6"/>
        <v>37288</v>
      </c>
      <c r="G158" s="38">
        <v>313.54443099999997</v>
      </c>
      <c r="H158" s="38">
        <v>2.6708590000000001</v>
      </c>
      <c r="I158" s="38">
        <v>77.797942000000006</v>
      </c>
      <c r="J158" s="38">
        <v>57.7953865181087</v>
      </c>
      <c r="K158" s="38">
        <v>2928.7968148877198</v>
      </c>
      <c r="L158" s="38">
        <v>20102.269371367998</v>
      </c>
      <c r="M158" s="38">
        <v>32.386724719999997</v>
      </c>
      <c r="N158" s="38" t="s">
        <v>156</v>
      </c>
      <c r="O158" s="38">
        <v>10767.2324486748</v>
      </c>
      <c r="P158" s="38">
        <v>1419.24123402128</v>
      </c>
      <c r="Q158" s="24"/>
      <c r="R158" s="24"/>
    </row>
    <row r="159" spans="2:18" ht="20.100000000000001" customHeight="1">
      <c r="B159" s="111">
        <f t="shared" si="7"/>
        <v>2002</v>
      </c>
      <c r="C159" s="111">
        <f t="shared" si="8"/>
        <v>3</v>
      </c>
      <c r="F159" s="80">
        <f t="shared" si="6"/>
        <v>37316</v>
      </c>
      <c r="G159" s="38">
        <v>300.33389</v>
      </c>
      <c r="H159" s="38">
        <v>2.6623109999999999</v>
      </c>
      <c r="I159" s="38">
        <v>77.014168999999995</v>
      </c>
      <c r="J159" s="38">
        <v>56.177588931225202</v>
      </c>
      <c r="K159" s="38">
        <v>2932.5595618293301</v>
      </c>
      <c r="L159" s="38">
        <v>19525.547873050298</v>
      </c>
      <c r="M159" s="38">
        <v>32.649267000000002</v>
      </c>
      <c r="N159" s="38" t="s">
        <v>156</v>
      </c>
      <c r="O159" s="38">
        <v>10767.2324486748</v>
      </c>
      <c r="P159" s="38">
        <v>1547.9918107492299</v>
      </c>
      <c r="Q159" s="24"/>
      <c r="R159" s="24"/>
    </row>
    <row r="160" spans="2:18" ht="20.100000000000001" customHeight="1">
      <c r="B160" s="111">
        <f t="shared" si="7"/>
        <v>2002</v>
      </c>
      <c r="C160" s="111">
        <f t="shared" si="8"/>
        <v>4</v>
      </c>
      <c r="F160" s="80">
        <f t="shared" si="6"/>
        <v>37347</v>
      </c>
      <c r="G160" s="38">
        <v>299.72712200000001</v>
      </c>
      <c r="H160" s="38">
        <v>2.6184959999999999</v>
      </c>
      <c r="I160" s="38">
        <v>74.379900000000006</v>
      </c>
      <c r="J160" s="38">
        <v>55.0338170374024</v>
      </c>
      <c r="K160" s="38">
        <v>2859.0868953068598</v>
      </c>
      <c r="L160" s="38">
        <v>19732.4150948676</v>
      </c>
      <c r="M160" s="38">
        <v>32.479951300000003</v>
      </c>
      <c r="N160" s="38" t="s">
        <v>156</v>
      </c>
      <c r="O160" s="38">
        <v>10291.1750488052</v>
      </c>
      <c r="P160" s="38">
        <v>1652.6206309819199</v>
      </c>
      <c r="Q160" s="24"/>
      <c r="R160" s="24"/>
    </row>
    <row r="161" spans="2:18" ht="20.100000000000001" customHeight="1">
      <c r="B161" s="111">
        <f t="shared" si="7"/>
        <v>2002</v>
      </c>
      <c r="C161" s="111">
        <f t="shared" si="8"/>
        <v>5</v>
      </c>
      <c r="F161" s="80">
        <f t="shared" si="6"/>
        <v>37377</v>
      </c>
      <c r="G161" s="38">
        <v>290.674825</v>
      </c>
      <c r="H161" s="38">
        <v>2.5204439999999999</v>
      </c>
      <c r="I161" s="38">
        <v>72.959267999999994</v>
      </c>
      <c r="J161" s="38">
        <v>53.602567867311699</v>
      </c>
      <c r="K161" s="38">
        <v>2923.4821315926602</v>
      </c>
      <c r="L161" s="38">
        <v>19356.589304499401</v>
      </c>
      <c r="M161" s="38">
        <v>30.882621669999999</v>
      </c>
      <c r="N161" s="38" t="s">
        <v>156</v>
      </c>
      <c r="O161" s="38">
        <v>10291.1750488052</v>
      </c>
      <c r="P161" s="38">
        <v>1519.1820184132901</v>
      </c>
      <c r="Q161" s="24"/>
      <c r="R161" s="24"/>
    </row>
    <row r="162" spans="2:18" ht="20.100000000000001" customHeight="1">
      <c r="B162" s="111">
        <f t="shared" si="7"/>
        <v>2002</v>
      </c>
      <c r="C162" s="111">
        <f t="shared" si="8"/>
        <v>6</v>
      </c>
      <c r="F162" s="80">
        <f t="shared" si="6"/>
        <v>37408</v>
      </c>
      <c r="G162" s="38">
        <v>281.33687600000002</v>
      </c>
      <c r="H162" s="38">
        <v>2.4406159999999999</v>
      </c>
      <c r="I162" s="38">
        <v>69.725962999999993</v>
      </c>
      <c r="J162" s="38">
        <v>51.543938107422399</v>
      </c>
      <c r="K162" s="38">
        <v>2756.7704309836699</v>
      </c>
      <c r="L162" s="38">
        <v>18777.675292114702</v>
      </c>
      <c r="M162" s="38">
        <v>29.560915860000001</v>
      </c>
      <c r="N162" s="38" t="s">
        <v>156</v>
      </c>
      <c r="O162" s="38">
        <v>10291.1750488052</v>
      </c>
      <c r="P162" s="38">
        <v>1571.5192622950799</v>
      </c>
      <c r="Q162" s="24"/>
      <c r="R162" s="24"/>
    </row>
    <row r="163" spans="2:18" ht="20.100000000000001" customHeight="1">
      <c r="B163" s="111">
        <f t="shared" si="7"/>
        <v>2002</v>
      </c>
      <c r="C163" s="111">
        <f t="shared" si="8"/>
        <v>7</v>
      </c>
      <c r="F163" s="80">
        <f t="shared" si="6"/>
        <v>37438</v>
      </c>
      <c r="G163" s="38">
        <v>283.43586900000003</v>
      </c>
      <c r="H163" s="38">
        <v>2.4788540000000001</v>
      </c>
      <c r="I163" s="38">
        <v>72.071376000000001</v>
      </c>
      <c r="J163" s="38">
        <v>50.034456837538499</v>
      </c>
      <c r="K163" s="38">
        <v>2922.48005276805</v>
      </c>
      <c r="L163" s="38">
        <v>19478.4399225296</v>
      </c>
      <c r="M163" s="38">
        <v>30.59556323</v>
      </c>
      <c r="N163" s="38" t="s">
        <v>156</v>
      </c>
      <c r="O163" s="38">
        <v>10950.6842406456</v>
      </c>
      <c r="P163" s="38">
        <v>1575.40200437575</v>
      </c>
      <c r="Q163" s="24"/>
      <c r="R163" s="24"/>
    </row>
    <row r="164" spans="2:18" ht="20.100000000000001" customHeight="1">
      <c r="B164" s="111">
        <f t="shared" si="7"/>
        <v>2002</v>
      </c>
      <c r="C164" s="111">
        <f t="shared" si="8"/>
        <v>8</v>
      </c>
      <c r="F164" s="80">
        <f t="shared" si="6"/>
        <v>37469</v>
      </c>
      <c r="G164" s="38">
        <v>289.94064300000002</v>
      </c>
      <c r="H164" s="38">
        <v>2.4800460000000002</v>
      </c>
      <c r="I164" s="38">
        <v>74.230374999999995</v>
      </c>
      <c r="J164" s="38">
        <v>50.7362397139403</v>
      </c>
      <c r="K164" s="38">
        <v>2892.0618330354901</v>
      </c>
      <c r="L164" s="38">
        <v>20062.070753325999</v>
      </c>
      <c r="M164" s="38">
        <v>31.861727070000001</v>
      </c>
      <c r="N164" s="38" t="s">
        <v>156</v>
      </c>
      <c r="O164" s="38">
        <v>10950.6842406456</v>
      </c>
      <c r="P164" s="38">
        <v>1535.8361772941</v>
      </c>
      <c r="Q164" s="24"/>
      <c r="R164" s="24"/>
    </row>
    <row r="165" spans="2:18" ht="20.100000000000001" customHeight="1">
      <c r="B165" s="111">
        <f t="shared" si="7"/>
        <v>2002</v>
      </c>
      <c r="C165" s="111">
        <f t="shared" si="8"/>
        <v>9</v>
      </c>
      <c r="F165" s="80">
        <f t="shared" si="6"/>
        <v>37500</v>
      </c>
      <c r="G165" s="38">
        <v>287.02004599999998</v>
      </c>
      <c r="H165" s="38">
        <v>2.438018</v>
      </c>
      <c r="I165" s="38">
        <v>73.447936999999996</v>
      </c>
      <c r="J165" s="38">
        <v>49.379286809980897</v>
      </c>
      <c r="K165" s="38">
        <v>2713.9885559535301</v>
      </c>
      <c r="L165" s="38">
        <v>22178.655288355501</v>
      </c>
      <c r="M165" s="38">
        <v>30.789992900000001</v>
      </c>
      <c r="N165" s="38" t="s">
        <v>156</v>
      </c>
      <c r="O165" s="38">
        <v>10950.6842406456</v>
      </c>
      <c r="P165" s="38">
        <v>1544.4593143131101</v>
      </c>
      <c r="Q165" s="24"/>
      <c r="R165" s="24"/>
    </row>
    <row r="166" spans="2:18" ht="20.100000000000001" customHeight="1">
      <c r="B166" s="111">
        <f t="shared" si="7"/>
        <v>2002</v>
      </c>
      <c r="C166" s="111">
        <f t="shared" si="8"/>
        <v>10</v>
      </c>
      <c r="F166" s="80">
        <f t="shared" si="6"/>
        <v>37530</v>
      </c>
      <c r="G166" s="38">
        <v>282.92654299999998</v>
      </c>
      <c r="H166" s="38">
        <v>2.4206089999999998</v>
      </c>
      <c r="I166" s="38">
        <v>72.599441999999996</v>
      </c>
      <c r="J166" s="38">
        <v>46.306607160568802</v>
      </c>
      <c r="K166" s="38">
        <v>2662.0241766407498</v>
      </c>
      <c r="L166" s="38">
        <v>19861.057738599498</v>
      </c>
      <c r="M166" s="38">
        <v>30.972295469999999</v>
      </c>
      <c r="N166" s="38" t="s">
        <v>156</v>
      </c>
      <c r="O166" s="38">
        <v>11980.5878013488</v>
      </c>
      <c r="P166" s="38">
        <v>1541.2373395007601</v>
      </c>
      <c r="Q166" s="24"/>
      <c r="R166" s="24"/>
    </row>
    <row r="167" spans="2:18" ht="20.100000000000001" customHeight="1">
      <c r="B167" s="111">
        <f t="shared" si="7"/>
        <v>2002</v>
      </c>
      <c r="C167" s="111">
        <f t="shared" si="8"/>
        <v>11</v>
      </c>
      <c r="F167" s="80">
        <f t="shared" si="6"/>
        <v>37561</v>
      </c>
      <c r="G167" s="38">
        <v>281.35326700000002</v>
      </c>
      <c r="H167" s="38">
        <v>2.41465</v>
      </c>
      <c r="I167" s="38">
        <v>74.275918000000004</v>
      </c>
      <c r="J167" s="38">
        <v>46.471230069976102</v>
      </c>
      <c r="K167" s="38">
        <v>2618.1539341636399</v>
      </c>
      <c r="L167" s="38">
        <v>20641.434783466699</v>
      </c>
      <c r="M167" s="38">
        <v>29.85477461</v>
      </c>
      <c r="N167" s="38" t="s">
        <v>156</v>
      </c>
      <c r="O167" s="38">
        <v>11980.5878013488</v>
      </c>
      <c r="P167" s="38">
        <v>1449.4204750450999</v>
      </c>
      <c r="Q167" s="24"/>
      <c r="R167" s="24"/>
    </row>
    <row r="168" spans="2:18" ht="20.100000000000001" customHeight="1">
      <c r="B168" s="111">
        <f t="shared" si="7"/>
        <v>2002</v>
      </c>
      <c r="C168" s="111">
        <f t="shared" si="8"/>
        <v>12</v>
      </c>
      <c r="F168" s="80">
        <f t="shared" si="6"/>
        <v>37591</v>
      </c>
      <c r="G168" s="38">
        <v>268.50768900000003</v>
      </c>
      <c r="H168" s="38">
        <v>2.4521839999999999</v>
      </c>
      <c r="I168" s="38">
        <v>72.757267999999996</v>
      </c>
      <c r="J168" s="38">
        <v>44.702197258621403</v>
      </c>
      <c r="K168" s="38">
        <v>2724.80963475306</v>
      </c>
      <c r="L168" s="38">
        <v>20301.8696159834</v>
      </c>
      <c r="M168" s="38">
        <v>30.302155419999998</v>
      </c>
      <c r="N168" s="38" t="s">
        <v>156</v>
      </c>
      <c r="O168" s="38">
        <v>11980.5878013488</v>
      </c>
      <c r="P168" s="38">
        <v>1469.6094716801499</v>
      </c>
      <c r="Q168" s="24"/>
      <c r="R168" s="24"/>
    </row>
    <row r="169" spans="2:18" ht="20.100000000000001" customHeight="1">
      <c r="B169" s="111">
        <f t="shared" si="7"/>
        <v>2003</v>
      </c>
      <c r="C169" s="111">
        <f t="shared" si="8"/>
        <v>1</v>
      </c>
      <c r="F169" s="80">
        <f t="shared" si="6"/>
        <v>37622</v>
      </c>
      <c r="G169" s="38">
        <v>269.52303999999998</v>
      </c>
      <c r="H169" s="38">
        <v>2.374819</v>
      </c>
      <c r="I169" s="38">
        <v>69.338573999999994</v>
      </c>
      <c r="J169" s="38">
        <v>43.944526201627298</v>
      </c>
      <c r="K169" s="38">
        <v>2698.8491342301099</v>
      </c>
      <c r="L169" s="38">
        <v>21338.022559003399</v>
      </c>
      <c r="M169" s="38">
        <v>29.420334359999998</v>
      </c>
      <c r="N169" s="38" t="s">
        <v>156</v>
      </c>
      <c r="O169" s="38">
        <v>14738.9047178904</v>
      </c>
      <c r="P169" s="38">
        <v>1468.9307678867799</v>
      </c>
      <c r="Q169" s="24"/>
      <c r="R169" s="24"/>
    </row>
    <row r="170" spans="2:18" ht="20.100000000000001" customHeight="1">
      <c r="B170" s="111">
        <f t="shared" si="7"/>
        <v>2003</v>
      </c>
      <c r="C170" s="111">
        <f t="shared" si="8"/>
        <v>2</v>
      </c>
      <c r="F170" s="80">
        <f t="shared" si="6"/>
        <v>37653</v>
      </c>
      <c r="G170" s="38">
        <v>277.16814599999998</v>
      </c>
      <c r="H170" s="38">
        <v>2.3903810000000001</v>
      </c>
      <c r="I170" s="38">
        <v>69.432159999999996</v>
      </c>
      <c r="J170" s="38">
        <v>42.796496026654502</v>
      </c>
      <c r="K170" s="38">
        <v>2720.7915811501498</v>
      </c>
      <c r="L170" s="38">
        <v>20570.4926259276</v>
      </c>
      <c r="M170" s="38">
        <v>28.102879189999999</v>
      </c>
      <c r="N170" s="38" t="s">
        <v>156</v>
      </c>
      <c r="O170" s="38">
        <v>14738.9047178904</v>
      </c>
      <c r="P170" s="38">
        <v>1491.01734966243</v>
      </c>
      <c r="Q170" s="24"/>
      <c r="R170" s="24"/>
    </row>
    <row r="171" spans="2:18" ht="20.100000000000001" customHeight="1">
      <c r="B171" s="111">
        <f t="shared" si="7"/>
        <v>2003</v>
      </c>
      <c r="C171" s="111">
        <f t="shared" si="8"/>
        <v>3</v>
      </c>
      <c r="F171" s="80">
        <f t="shared" si="6"/>
        <v>37681</v>
      </c>
      <c r="G171" s="38">
        <v>281.00724500000001</v>
      </c>
      <c r="H171" s="38">
        <v>2.3789310000000001</v>
      </c>
      <c r="I171" s="38">
        <v>66.458091999999994</v>
      </c>
      <c r="J171" s="38">
        <v>41.983408104389497</v>
      </c>
      <c r="K171" s="38">
        <v>2715.47815874351</v>
      </c>
      <c r="L171" s="38">
        <v>19135.119669314299</v>
      </c>
      <c r="M171" s="38">
        <v>27.8594838</v>
      </c>
      <c r="N171" s="38" t="s">
        <v>156</v>
      </c>
      <c r="O171" s="38">
        <v>14738.9047178904</v>
      </c>
      <c r="P171" s="38">
        <v>1358.6983808913101</v>
      </c>
      <c r="Q171" s="24"/>
      <c r="R171" s="24"/>
    </row>
    <row r="172" spans="2:18" ht="20.100000000000001" customHeight="1">
      <c r="B172" s="111">
        <f t="shared" si="7"/>
        <v>2003</v>
      </c>
      <c r="C172" s="111">
        <f t="shared" si="8"/>
        <v>4</v>
      </c>
      <c r="F172" s="80">
        <f t="shared" si="6"/>
        <v>37712</v>
      </c>
      <c r="G172" s="38">
        <v>280.90838100000002</v>
      </c>
      <c r="H172" s="38">
        <v>2.341539</v>
      </c>
      <c r="I172" s="38">
        <v>65.568569999999994</v>
      </c>
      <c r="J172" s="38">
        <v>40.681774868481099</v>
      </c>
      <c r="K172" s="38">
        <v>2664.4881807355</v>
      </c>
      <c r="L172" s="38">
        <v>19005.615246688001</v>
      </c>
      <c r="M172" s="38">
        <v>28.731096040000001</v>
      </c>
      <c r="N172" s="38" t="s">
        <v>156</v>
      </c>
      <c r="O172" s="38">
        <v>13620.3211345503</v>
      </c>
      <c r="P172" s="38">
        <v>1380.72791023843</v>
      </c>
      <c r="Q172" s="24"/>
      <c r="R172" s="24"/>
    </row>
    <row r="173" spans="2:18" ht="20.100000000000001" customHeight="1">
      <c r="B173" s="111">
        <f t="shared" si="7"/>
        <v>2003</v>
      </c>
      <c r="C173" s="111">
        <f t="shared" si="8"/>
        <v>5</v>
      </c>
      <c r="F173" s="80">
        <f t="shared" si="6"/>
        <v>37742</v>
      </c>
      <c r="G173" s="38">
        <v>275.73081200000001</v>
      </c>
      <c r="H173" s="38">
        <v>2.2119780000000002</v>
      </c>
      <c r="I173" s="38">
        <v>61.385568999999997</v>
      </c>
      <c r="J173" s="38">
        <v>38.815769639762301</v>
      </c>
      <c r="K173" s="38">
        <v>2493.53651850401</v>
      </c>
      <c r="L173" s="38">
        <v>19175.8301528907</v>
      </c>
      <c r="M173" s="38">
        <v>26.688823769999999</v>
      </c>
      <c r="N173" s="38" t="s">
        <v>156</v>
      </c>
      <c r="O173" s="38">
        <v>13620.3211345503</v>
      </c>
      <c r="P173" s="38">
        <v>1373.71513544503</v>
      </c>
      <c r="Q173" s="24"/>
      <c r="R173" s="24"/>
    </row>
    <row r="174" spans="2:18" ht="20.100000000000001" customHeight="1">
      <c r="B174" s="111">
        <f t="shared" si="7"/>
        <v>2003</v>
      </c>
      <c r="C174" s="111">
        <f t="shared" si="8"/>
        <v>6</v>
      </c>
      <c r="F174" s="80">
        <f t="shared" si="6"/>
        <v>37773</v>
      </c>
      <c r="G174" s="38">
        <v>256.95668999999998</v>
      </c>
      <c r="H174" s="38">
        <v>2.1764549999999998</v>
      </c>
      <c r="I174" s="38">
        <v>60.296115999999998</v>
      </c>
      <c r="J174" s="38">
        <v>37.949741028205402</v>
      </c>
      <c r="K174" s="38">
        <v>2428.9475211121999</v>
      </c>
      <c r="L174" s="38">
        <v>17564.820965711599</v>
      </c>
      <c r="M174" s="38">
        <v>27.11941989</v>
      </c>
      <c r="N174" s="38" t="s">
        <v>156</v>
      </c>
      <c r="O174" s="38">
        <v>13620.3211345503</v>
      </c>
      <c r="P174" s="38">
        <v>1229.61581920904</v>
      </c>
      <c r="Q174" s="24"/>
      <c r="R174" s="24"/>
    </row>
    <row r="175" spans="2:18" ht="20.100000000000001" customHeight="1">
      <c r="B175" s="111">
        <f t="shared" si="7"/>
        <v>2003</v>
      </c>
      <c r="C175" s="111">
        <f t="shared" si="8"/>
        <v>7</v>
      </c>
      <c r="F175" s="80">
        <f t="shared" si="6"/>
        <v>37803</v>
      </c>
      <c r="G175" s="38">
        <v>256.20113199999997</v>
      </c>
      <c r="H175" s="38">
        <v>2.206998</v>
      </c>
      <c r="I175" s="38">
        <v>59.361820000000002</v>
      </c>
      <c r="J175" s="38">
        <v>37.790516750364702</v>
      </c>
      <c r="K175" s="38">
        <v>2473.5288040279902</v>
      </c>
      <c r="L175" s="38">
        <v>17265.607949904799</v>
      </c>
      <c r="M175" s="38">
        <v>26.494599010000002</v>
      </c>
      <c r="N175" s="38" t="s">
        <v>156</v>
      </c>
      <c r="O175" s="38">
        <v>12997.7236922678</v>
      </c>
      <c r="P175" s="38">
        <v>1231.9501264709099</v>
      </c>
      <c r="Q175" s="24"/>
      <c r="R175" s="24"/>
    </row>
    <row r="176" spans="2:18" ht="20.100000000000001" customHeight="1">
      <c r="B176" s="111">
        <f t="shared" si="7"/>
        <v>2003</v>
      </c>
      <c r="C176" s="111">
        <f t="shared" si="8"/>
        <v>8</v>
      </c>
      <c r="F176" s="80">
        <f t="shared" si="6"/>
        <v>37834</v>
      </c>
      <c r="G176" s="38">
        <v>272.28624200000002</v>
      </c>
      <c r="H176" s="38">
        <v>2.2518060000000002</v>
      </c>
      <c r="I176" s="38">
        <v>59.260925999999998</v>
      </c>
      <c r="J176" s="38">
        <v>38.496213310751003</v>
      </c>
      <c r="K176" s="38">
        <v>2590.5263705759899</v>
      </c>
      <c r="L176" s="38">
        <v>17947.964702189802</v>
      </c>
      <c r="M176" s="38">
        <v>27.185599100000001</v>
      </c>
      <c r="N176" s="38" t="s">
        <v>156</v>
      </c>
      <c r="O176" s="38">
        <v>12997.7236922678</v>
      </c>
      <c r="P176" s="38">
        <v>1332.3493856161899</v>
      </c>
      <c r="Q176" s="24"/>
      <c r="R176" s="24"/>
    </row>
    <row r="177" spans="2:18" ht="20.100000000000001" customHeight="1">
      <c r="B177" s="111">
        <f t="shared" si="7"/>
        <v>2003</v>
      </c>
      <c r="C177" s="111">
        <f t="shared" si="8"/>
        <v>9</v>
      </c>
      <c r="F177" s="80">
        <f t="shared" si="6"/>
        <v>37865</v>
      </c>
      <c r="G177" s="38">
        <v>274.16457200000002</v>
      </c>
      <c r="H177" s="38">
        <v>2.2228859999999999</v>
      </c>
      <c r="I177" s="38">
        <v>59.219293999999998</v>
      </c>
      <c r="J177" s="38">
        <v>38.221750179695498</v>
      </c>
      <c r="K177" s="38">
        <v>2616.0613637275801</v>
      </c>
      <c r="L177" s="38">
        <v>18579.778528083199</v>
      </c>
      <c r="M177" s="38">
        <v>27.248505720000001</v>
      </c>
      <c r="N177" s="38" t="s">
        <v>156</v>
      </c>
      <c r="O177" s="38">
        <v>12997.7236922678</v>
      </c>
      <c r="P177" s="38">
        <v>1289.54331751462</v>
      </c>
      <c r="Q177" s="24"/>
      <c r="R177" s="24"/>
    </row>
    <row r="178" spans="2:18" ht="20.100000000000001" customHeight="1">
      <c r="B178" s="111">
        <f t="shared" si="7"/>
        <v>2003</v>
      </c>
      <c r="C178" s="111">
        <f t="shared" si="8"/>
        <v>10</v>
      </c>
      <c r="F178" s="80">
        <f t="shared" si="6"/>
        <v>37895</v>
      </c>
      <c r="G178" s="38">
        <v>266.69372099999998</v>
      </c>
      <c r="H178" s="38">
        <v>2.1440830000000002</v>
      </c>
      <c r="I178" s="38">
        <v>56.007117999999998</v>
      </c>
      <c r="J178" s="38">
        <v>36.755271082160696</v>
      </c>
      <c r="K178" s="38">
        <v>2562.6027264883501</v>
      </c>
      <c r="L178" s="38">
        <v>18391.319095577099</v>
      </c>
      <c r="M178" s="38">
        <v>26.468474530000002</v>
      </c>
      <c r="N178" s="38" t="s">
        <v>156</v>
      </c>
      <c r="O178" s="38">
        <v>13005.562787406199</v>
      </c>
      <c r="P178" s="38">
        <v>1244.71858495267</v>
      </c>
      <c r="Q178" s="24"/>
      <c r="R178" s="24"/>
    </row>
    <row r="179" spans="2:18" ht="20.100000000000001" customHeight="1">
      <c r="B179" s="111">
        <f t="shared" si="7"/>
        <v>2003</v>
      </c>
      <c r="C179" s="111">
        <f t="shared" si="8"/>
        <v>11</v>
      </c>
      <c r="F179" s="80">
        <f t="shared" si="6"/>
        <v>37926</v>
      </c>
      <c r="G179" s="38">
        <v>269.73264599999999</v>
      </c>
      <c r="H179" s="38">
        <v>2.1104959999999999</v>
      </c>
      <c r="I179" s="38">
        <v>54.011597000000002</v>
      </c>
      <c r="J179" s="38">
        <v>35.699932939076398</v>
      </c>
      <c r="K179" s="38">
        <v>2710.0356008222798</v>
      </c>
      <c r="L179" s="38">
        <v>18142.136177580898</v>
      </c>
      <c r="M179" s="38">
        <v>25.368070119999999</v>
      </c>
      <c r="N179" s="38" t="s">
        <v>156</v>
      </c>
      <c r="O179" s="38">
        <v>13005.562787406199</v>
      </c>
      <c r="P179" s="38">
        <v>1296.80108991826</v>
      </c>
      <c r="Q179" s="24"/>
      <c r="R179" s="24"/>
    </row>
    <row r="180" spans="2:18" ht="20.100000000000001" customHeight="1">
      <c r="B180" s="111">
        <f t="shared" si="7"/>
        <v>2003</v>
      </c>
      <c r="C180" s="111">
        <f t="shared" si="8"/>
        <v>12</v>
      </c>
      <c r="F180" s="80">
        <f t="shared" si="6"/>
        <v>37956</v>
      </c>
      <c r="G180" s="38">
        <v>270.01195999999999</v>
      </c>
      <c r="H180" s="38">
        <v>2.0978300000000001</v>
      </c>
      <c r="I180" s="38">
        <v>52.069378</v>
      </c>
      <c r="J180" s="38">
        <v>34.783120339022297</v>
      </c>
      <c r="K180" s="38">
        <v>2714.1748746795201</v>
      </c>
      <c r="L180" s="38">
        <v>18242.504974195901</v>
      </c>
      <c r="M180" s="38">
        <v>25.06095835</v>
      </c>
      <c r="N180" s="38" t="s">
        <v>156</v>
      </c>
      <c r="O180" s="38">
        <v>13005.562787406199</v>
      </c>
      <c r="P180" s="38">
        <v>1183.51388935768</v>
      </c>
      <c r="Q180" s="24"/>
      <c r="R180" s="24"/>
    </row>
    <row r="181" spans="2:18" ht="20.100000000000001" customHeight="1">
      <c r="B181" s="111">
        <f t="shared" si="7"/>
        <v>2004</v>
      </c>
      <c r="C181" s="111">
        <f t="shared" si="8"/>
        <v>1</v>
      </c>
      <c r="F181" s="80">
        <f t="shared" si="6"/>
        <v>37987</v>
      </c>
      <c r="G181" s="38">
        <v>257.43498499999998</v>
      </c>
      <c r="H181" s="38">
        <v>2.068219</v>
      </c>
      <c r="I181" s="38">
        <v>49.868653000000002</v>
      </c>
      <c r="J181" s="38">
        <v>36.309259427685802</v>
      </c>
      <c r="K181" s="38">
        <v>2788.7710237936699</v>
      </c>
      <c r="L181" s="38">
        <v>17409.521339260798</v>
      </c>
      <c r="M181" s="38">
        <v>23.808453020000002</v>
      </c>
      <c r="N181" s="38" t="s">
        <v>156</v>
      </c>
      <c r="O181" s="38">
        <v>19188.507736569602</v>
      </c>
      <c r="P181" s="38">
        <v>1281.0860197368399</v>
      </c>
      <c r="Q181" s="24"/>
      <c r="R181" s="24"/>
    </row>
    <row r="182" spans="2:18" ht="20.100000000000001" customHeight="1">
      <c r="B182" s="111">
        <f t="shared" si="7"/>
        <v>2004</v>
      </c>
      <c r="C182" s="111">
        <f t="shared" si="8"/>
        <v>2</v>
      </c>
      <c r="F182" s="80">
        <f t="shared" si="6"/>
        <v>38018</v>
      </c>
      <c r="G182" s="38">
        <v>268.33156300000002</v>
      </c>
      <c r="H182" s="38">
        <v>2.1001850000000002</v>
      </c>
      <c r="I182" s="38">
        <v>50.392586999999999</v>
      </c>
      <c r="J182" s="38">
        <v>37.7972703847419</v>
      </c>
      <c r="K182" s="38">
        <v>3015.6365781710902</v>
      </c>
      <c r="L182" s="38">
        <v>16790.487232057101</v>
      </c>
      <c r="M182" s="38">
        <v>24.084442469999999</v>
      </c>
      <c r="N182" s="38" t="s">
        <v>156</v>
      </c>
      <c r="O182" s="38">
        <v>19188.507736569602</v>
      </c>
      <c r="P182" s="38">
        <v>1224.06248045042</v>
      </c>
      <c r="Q182" s="24"/>
      <c r="R182" s="24"/>
    </row>
    <row r="183" spans="2:18" ht="20.100000000000001" customHeight="1">
      <c r="B183" s="111">
        <f t="shared" si="7"/>
        <v>2004</v>
      </c>
      <c r="C183" s="111">
        <f t="shared" si="8"/>
        <v>3</v>
      </c>
      <c r="F183" s="80">
        <f t="shared" si="6"/>
        <v>38047</v>
      </c>
      <c r="G183" s="38">
        <v>293.00746500000002</v>
      </c>
      <c r="H183" s="38">
        <v>2.25088</v>
      </c>
      <c r="I183" s="38">
        <v>55.329923000000001</v>
      </c>
      <c r="J183" s="38">
        <v>41.200665190572401</v>
      </c>
      <c r="K183" s="38">
        <v>3594.4336782324599</v>
      </c>
      <c r="L183" s="38">
        <v>17935.0608634255</v>
      </c>
      <c r="M183" s="38">
        <v>25.629323930000002</v>
      </c>
      <c r="N183" s="38" t="s">
        <v>156</v>
      </c>
      <c r="O183" s="38">
        <v>19188.507736569602</v>
      </c>
      <c r="P183" s="38">
        <v>1408.5488567853499</v>
      </c>
      <c r="Q183" s="24"/>
      <c r="R183" s="24"/>
    </row>
    <row r="184" spans="2:18" ht="20.100000000000001" customHeight="1">
      <c r="B184" s="111">
        <f t="shared" si="7"/>
        <v>2004</v>
      </c>
      <c r="C184" s="111">
        <f t="shared" si="8"/>
        <v>4</v>
      </c>
      <c r="F184" s="80">
        <f t="shared" si="6"/>
        <v>38078</v>
      </c>
      <c r="G184" s="38">
        <v>279.94070799999997</v>
      </c>
      <c r="H184" s="38">
        <v>2.3352650000000001</v>
      </c>
      <c r="I184" s="38">
        <v>60.536544999999997</v>
      </c>
      <c r="J184" s="38">
        <v>45.409251214086098</v>
      </c>
      <c r="K184" s="38">
        <v>3824.6372380074499</v>
      </c>
      <c r="L184" s="38">
        <v>17935.563709747799</v>
      </c>
      <c r="M184" s="38">
        <v>29.024791870000001</v>
      </c>
      <c r="N184" s="38" t="s">
        <v>156</v>
      </c>
      <c r="O184" s="38">
        <v>18877.080127310299</v>
      </c>
      <c r="P184" s="38">
        <v>1383.7106525750701</v>
      </c>
      <c r="Q184" s="24"/>
      <c r="R184" s="24"/>
    </row>
    <row r="185" spans="2:18" ht="20.100000000000001" customHeight="1">
      <c r="B185" s="111">
        <f t="shared" si="7"/>
        <v>2004</v>
      </c>
      <c r="C185" s="111">
        <f t="shared" si="8"/>
        <v>5</v>
      </c>
      <c r="F185" s="80">
        <f t="shared" si="6"/>
        <v>38108</v>
      </c>
      <c r="G185" s="38">
        <v>317.80604199999999</v>
      </c>
      <c r="H185" s="38">
        <v>2.4470740000000002</v>
      </c>
      <c r="I185" s="38">
        <v>69.805408</v>
      </c>
      <c r="J185" s="38">
        <v>54.306253862254103</v>
      </c>
      <c r="K185" s="38">
        <v>3782.3890978037598</v>
      </c>
      <c r="L185" s="38">
        <v>17962.290195506899</v>
      </c>
      <c r="M185" s="38">
        <v>31.343250340000001</v>
      </c>
      <c r="N185" s="38" t="s">
        <v>156</v>
      </c>
      <c r="O185" s="38">
        <v>18877.080127310299</v>
      </c>
      <c r="P185" s="38">
        <v>1534.4856754724301</v>
      </c>
      <c r="Q185" s="24"/>
      <c r="R185" s="24"/>
    </row>
    <row r="186" spans="2:18" ht="20.100000000000001" customHeight="1">
      <c r="B186" s="111">
        <f t="shared" si="7"/>
        <v>2004</v>
      </c>
      <c r="C186" s="111">
        <f t="shared" si="8"/>
        <v>6</v>
      </c>
      <c r="F186" s="80">
        <f t="shared" si="6"/>
        <v>38139</v>
      </c>
      <c r="G186" s="38">
        <v>311.12069700000001</v>
      </c>
      <c r="H186" s="38">
        <v>2.4510260000000001</v>
      </c>
      <c r="I186" s="38">
        <v>71.352529000000004</v>
      </c>
      <c r="J186" s="38">
        <v>54.569692482543097</v>
      </c>
      <c r="K186" s="38">
        <v>3792.9191287220501</v>
      </c>
      <c r="L186" s="38">
        <v>18852.432990319499</v>
      </c>
      <c r="M186" s="38">
        <v>32.429047019999999</v>
      </c>
      <c r="N186" s="38" t="s">
        <v>156</v>
      </c>
      <c r="O186" s="38">
        <v>18877.080127310299</v>
      </c>
      <c r="P186" s="38">
        <v>1473.38588398109</v>
      </c>
      <c r="Q186" s="24"/>
      <c r="R186" s="24"/>
    </row>
    <row r="187" spans="2:18" ht="20.100000000000001" customHeight="1">
      <c r="B187" s="111">
        <f t="shared" si="7"/>
        <v>2004</v>
      </c>
      <c r="C187" s="111">
        <f t="shared" si="8"/>
        <v>7</v>
      </c>
      <c r="F187" s="80">
        <f t="shared" si="6"/>
        <v>38169</v>
      </c>
      <c r="G187" s="38">
        <v>303.93557499999997</v>
      </c>
      <c r="H187" s="38">
        <v>2.483536</v>
      </c>
      <c r="I187" s="38">
        <v>72.226797000000005</v>
      </c>
      <c r="J187" s="38">
        <v>53.859183815249899</v>
      </c>
      <c r="K187" s="38">
        <v>3775.1131247185999</v>
      </c>
      <c r="L187" s="38">
        <v>18111.542401429</v>
      </c>
      <c r="M187" s="38">
        <v>31.120372100000001</v>
      </c>
      <c r="N187" s="38" t="s">
        <v>156</v>
      </c>
      <c r="O187" s="38">
        <v>18384.453291103899</v>
      </c>
      <c r="P187" s="38">
        <v>1457.3266659046701</v>
      </c>
      <c r="Q187" s="24"/>
      <c r="R187" s="24"/>
    </row>
    <row r="188" spans="2:18" ht="20.100000000000001" customHeight="1">
      <c r="B188" s="111">
        <f t="shared" si="7"/>
        <v>2004</v>
      </c>
      <c r="C188" s="111">
        <f t="shared" si="8"/>
        <v>8</v>
      </c>
      <c r="F188" s="80">
        <f t="shared" si="6"/>
        <v>38200</v>
      </c>
      <c r="G188" s="38">
        <v>314.80955699999998</v>
      </c>
      <c r="H188" s="38">
        <v>2.498761</v>
      </c>
      <c r="I188" s="38">
        <v>75.352300999999997</v>
      </c>
      <c r="J188" s="38">
        <v>58.463044695574197</v>
      </c>
      <c r="K188" s="38">
        <v>3957.2217344716701</v>
      </c>
      <c r="L188" s="38">
        <v>18568.937351398301</v>
      </c>
      <c r="M188" s="38">
        <v>30.908727420000002</v>
      </c>
      <c r="N188" s="38" t="s">
        <v>156</v>
      </c>
      <c r="O188" s="38">
        <v>18384.453291103899</v>
      </c>
      <c r="P188" s="38">
        <v>1448.1641903531399</v>
      </c>
      <c r="Q188" s="24"/>
      <c r="R188" s="24"/>
    </row>
    <row r="189" spans="2:18" ht="20.100000000000001" customHeight="1">
      <c r="B189" s="111">
        <f t="shared" si="7"/>
        <v>2004</v>
      </c>
      <c r="C189" s="111">
        <f t="shared" si="8"/>
        <v>9</v>
      </c>
      <c r="F189" s="80">
        <f t="shared" si="6"/>
        <v>38231</v>
      </c>
      <c r="G189" s="38">
        <v>324.12882100000002</v>
      </c>
      <c r="H189" s="38">
        <v>2.5072649999999999</v>
      </c>
      <c r="I189" s="38">
        <v>73.308610000000002</v>
      </c>
      <c r="J189" s="38">
        <v>59.409058739157601</v>
      </c>
      <c r="K189" s="38">
        <v>4078.5590159438998</v>
      </c>
      <c r="L189" s="38">
        <v>18670.904095247701</v>
      </c>
      <c r="M189" s="38">
        <v>31.646280919999999</v>
      </c>
      <c r="N189" s="38" t="s">
        <v>156</v>
      </c>
      <c r="O189" s="38">
        <v>18384.453291103899</v>
      </c>
      <c r="P189" s="38">
        <v>1409.55629891442</v>
      </c>
      <c r="Q189" s="24"/>
      <c r="R189" s="24"/>
    </row>
    <row r="190" spans="2:18" ht="20.100000000000001" customHeight="1">
      <c r="B190" s="111">
        <f t="shared" si="7"/>
        <v>2004</v>
      </c>
      <c r="C190" s="111">
        <f t="shared" si="8"/>
        <v>10</v>
      </c>
      <c r="F190" s="80">
        <f t="shared" si="6"/>
        <v>38261</v>
      </c>
      <c r="G190" s="38">
        <v>303.70492200000001</v>
      </c>
      <c r="H190" s="38">
        <v>2.4126289999999999</v>
      </c>
      <c r="I190" s="38">
        <v>75.161333999999997</v>
      </c>
      <c r="J190" s="38">
        <v>58.615559574064697</v>
      </c>
      <c r="K190" s="38">
        <v>4130.7873782732904</v>
      </c>
      <c r="L190" s="38">
        <v>18344.799306651501</v>
      </c>
      <c r="M190" s="38">
        <v>30.631801060000001</v>
      </c>
      <c r="N190" s="38" t="s">
        <v>156</v>
      </c>
      <c r="O190" s="38">
        <v>18139.782254563401</v>
      </c>
      <c r="P190" s="38">
        <v>1384.3021724058201</v>
      </c>
      <c r="Q190" s="24"/>
      <c r="R190" s="24"/>
    </row>
    <row r="191" spans="2:18" ht="20.100000000000001" customHeight="1">
      <c r="B191" s="111">
        <f t="shared" si="7"/>
        <v>2004</v>
      </c>
      <c r="C191" s="111">
        <f t="shared" si="8"/>
        <v>11</v>
      </c>
      <c r="F191" s="80">
        <f t="shared" si="6"/>
        <v>38292</v>
      </c>
      <c r="G191" s="38">
        <v>296.13764300000003</v>
      </c>
      <c r="H191" s="38">
        <v>2.392776</v>
      </c>
      <c r="I191" s="38">
        <v>73.583873999999994</v>
      </c>
      <c r="J191" s="38">
        <v>57.908771720193599</v>
      </c>
      <c r="K191" s="38">
        <v>3955.05104524628</v>
      </c>
      <c r="L191" s="38">
        <v>18375.735974065199</v>
      </c>
      <c r="M191" s="38">
        <v>29.67081245</v>
      </c>
      <c r="N191" s="38" t="s">
        <v>156</v>
      </c>
      <c r="O191" s="38">
        <v>18139.782254563401</v>
      </c>
      <c r="P191" s="38">
        <v>1394.68800830594</v>
      </c>
      <c r="Q191" s="24"/>
      <c r="R191" s="24"/>
    </row>
    <row r="192" spans="2:18" ht="20.100000000000001" customHeight="1">
      <c r="B192" s="111">
        <f t="shared" si="7"/>
        <v>2004</v>
      </c>
      <c r="C192" s="111">
        <f t="shared" si="8"/>
        <v>12</v>
      </c>
      <c r="F192" s="80">
        <f t="shared" si="6"/>
        <v>38322</v>
      </c>
      <c r="G192" s="38">
        <v>316.08739000000003</v>
      </c>
      <c r="H192" s="38">
        <v>2.4014220000000002</v>
      </c>
      <c r="I192" s="38">
        <v>74.120386999999994</v>
      </c>
      <c r="J192" s="38">
        <v>57.260885239873801</v>
      </c>
      <c r="K192" s="38">
        <v>4040.0555531443902</v>
      </c>
      <c r="L192" s="38">
        <v>18865.869740302802</v>
      </c>
      <c r="M192" s="38">
        <v>29.79434462</v>
      </c>
      <c r="N192" s="38" t="s">
        <v>156</v>
      </c>
      <c r="O192" s="38">
        <v>18139.782254563401</v>
      </c>
      <c r="P192" s="38">
        <v>1334.7010943912401</v>
      </c>
      <c r="Q192" s="24"/>
      <c r="R192" s="24"/>
    </row>
    <row r="193" spans="2:18" ht="20.100000000000001" customHeight="1">
      <c r="B193" s="111">
        <f t="shared" si="7"/>
        <v>2005</v>
      </c>
      <c r="C193" s="111">
        <f t="shared" si="8"/>
        <v>1</v>
      </c>
      <c r="F193" s="80">
        <f t="shared" si="6"/>
        <v>38353</v>
      </c>
      <c r="G193" s="38">
        <v>308.26802400000003</v>
      </c>
      <c r="H193" s="38">
        <v>2.465932</v>
      </c>
      <c r="I193" s="38">
        <v>74.584018999999998</v>
      </c>
      <c r="J193" s="38">
        <v>58.909588808908701</v>
      </c>
      <c r="K193" s="38">
        <v>4109.26455979618</v>
      </c>
      <c r="L193" s="38">
        <v>17855.156927731801</v>
      </c>
      <c r="M193" s="38">
        <v>30.654723019999999</v>
      </c>
      <c r="N193" s="38" t="s">
        <v>156</v>
      </c>
      <c r="O193" s="38">
        <v>17226.432701488298</v>
      </c>
      <c r="P193" s="38">
        <v>1391.8258845627699</v>
      </c>
      <c r="Q193" s="24"/>
      <c r="R193" s="24"/>
    </row>
    <row r="194" spans="2:18" ht="20.100000000000001" customHeight="1">
      <c r="B194" s="111">
        <f t="shared" si="7"/>
        <v>2005</v>
      </c>
      <c r="C194" s="111">
        <f t="shared" si="8"/>
        <v>2</v>
      </c>
      <c r="F194" s="80">
        <f t="shared" si="6"/>
        <v>38384</v>
      </c>
      <c r="G194" s="38">
        <v>295.27533799999998</v>
      </c>
      <c r="H194" s="38">
        <v>2.4639709999999999</v>
      </c>
      <c r="I194" s="38">
        <v>73.590013999999996</v>
      </c>
      <c r="J194" s="38">
        <v>60.045164399521703</v>
      </c>
      <c r="K194" s="38">
        <v>4188.2257089012601</v>
      </c>
      <c r="L194" s="38">
        <v>17368.495858145201</v>
      </c>
      <c r="M194" s="38">
        <v>30.422473010000001</v>
      </c>
      <c r="N194" s="38" t="s">
        <v>156</v>
      </c>
      <c r="O194" s="38">
        <v>17226.432701488298</v>
      </c>
      <c r="P194" s="38">
        <v>1579.00689655172</v>
      </c>
      <c r="Q194" s="24"/>
      <c r="R194" s="24"/>
    </row>
    <row r="195" spans="2:18" ht="20.100000000000001" customHeight="1">
      <c r="B195" s="111">
        <f t="shared" si="7"/>
        <v>2005</v>
      </c>
      <c r="C195" s="111">
        <f t="shared" si="8"/>
        <v>3</v>
      </c>
      <c r="F195" s="80">
        <f t="shared" si="6"/>
        <v>38412</v>
      </c>
      <c r="G195" s="38">
        <v>308.443782</v>
      </c>
      <c r="H195" s="38">
        <v>2.5521769999999999</v>
      </c>
      <c r="I195" s="38">
        <v>75.244946999999996</v>
      </c>
      <c r="J195" s="38">
        <v>58.877712916821302</v>
      </c>
      <c r="K195" s="38">
        <v>4236.2786904300701</v>
      </c>
      <c r="L195" s="38">
        <v>18569.292072115601</v>
      </c>
      <c r="M195" s="38">
        <v>30.322079469999998</v>
      </c>
      <c r="N195" s="38" t="s">
        <v>156</v>
      </c>
      <c r="O195" s="38">
        <v>17226.432701488298</v>
      </c>
      <c r="P195" s="38">
        <v>1457.42528006764</v>
      </c>
      <c r="Q195" s="24"/>
      <c r="R195" s="24"/>
    </row>
    <row r="196" spans="2:18" ht="20.100000000000001" customHeight="1">
      <c r="B196" s="111">
        <f t="shared" si="7"/>
        <v>2005</v>
      </c>
      <c r="C196" s="111">
        <f t="shared" si="8"/>
        <v>4</v>
      </c>
      <c r="F196" s="80">
        <f t="shared" si="6"/>
        <v>38443</v>
      </c>
      <c r="G196" s="38">
        <v>326.45254999999997</v>
      </c>
      <c r="H196" s="38">
        <v>2.5286550000000001</v>
      </c>
      <c r="I196" s="38">
        <v>110.770483</v>
      </c>
      <c r="J196" s="38">
        <v>62.388645145786597</v>
      </c>
      <c r="K196" s="38">
        <v>4341.5591711605202</v>
      </c>
      <c r="L196" s="38">
        <v>18816.327634598201</v>
      </c>
      <c r="M196" s="38">
        <v>46.98785994</v>
      </c>
      <c r="N196" s="38" t="s">
        <v>156</v>
      </c>
      <c r="O196" s="38">
        <v>20048.2637675921</v>
      </c>
      <c r="P196" s="38">
        <v>1653.5915884269</v>
      </c>
      <c r="Q196" s="24"/>
      <c r="R196" s="24"/>
    </row>
    <row r="197" spans="2:18" ht="20.100000000000001" customHeight="1">
      <c r="B197" s="111">
        <f t="shared" si="7"/>
        <v>2005</v>
      </c>
      <c r="C197" s="111">
        <f t="shared" si="8"/>
        <v>5</v>
      </c>
      <c r="F197" s="80">
        <f t="shared" si="6"/>
        <v>38473</v>
      </c>
      <c r="G197" s="38">
        <v>323.36762700000003</v>
      </c>
      <c r="H197" s="38">
        <v>2.4465590000000002</v>
      </c>
      <c r="I197" s="38">
        <v>119.056727</v>
      </c>
      <c r="J197" s="38">
        <v>62.904809834781702</v>
      </c>
      <c r="K197" s="38">
        <v>4491.4009361961898</v>
      </c>
      <c r="L197" s="38">
        <v>18070.521410286699</v>
      </c>
      <c r="M197" s="38">
        <v>49.72869017</v>
      </c>
      <c r="N197" s="38" t="s">
        <v>156</v>
      </c>
      <c r="O197" s="38">
        <v>20048.2637675921</v>
      </c>
      <c r="P197" s="38">
        <v>1737.0484575995999</v>
      </c>
      <c r="Q197" s="24"/>
      <c r="R197" s="24"/>
    </row>
    <row r="198" spans="2:18" ht="20.100000000000001" customHeight="1">
      <c r="B198" s="111">
        <f t="shared" si="7"/>
        <v>2005</v>
      </c>
      <c r="C198" s="111">
        <f t="shared" si="8"/>
        <v>6</v>
      </c>
      <c r="F198" s="80">
        <f t="shared" si="6"/>
        <v>38504</v>
      </c>
      <c r="G198" s="38">
        <v>313.64743499999997</v>
      </c>
      <c r="H198" s="38">
        <v>2.40341</v>
      </c>
      <c r="I198" s="38">
        <v>127.31518</v>
      </c>
      <c r="J198" s="38">
        <v>64.909569664278806</v>
      </c>
      <c r="K198" s="38">
        <v>4510.01124620061</v>
      </c>
      <c r="L198" s="38">
        <v>17822.157237025898</v>
      </c>
      <c r="M198" s="38">
        <v>50.926554940000003</v>
      </c>
      <c r="N198" s="38" t="s">
        <v>156</v>
      </c>
      <c r="O198" s="38">
        <v>20048.2637675921</v>
      </c>
      <c r="P198" s="38">
        <v>1737.1188826899299</v>
      </c>
      <c r="Q198" s="24"/>
      <c r="R198" s="24"/>
    </row>
    <row r="199" spans="2:18" ht="20.100000000000001" customHeight="1">
      <c r="B199" s="111">
        <f t="shared" si="7"/>
        <v>2005</v>
      </c>
      <c r="C199" s="111">
        <f t="shared" si="8"/>
        <v>7</v>
      </c>
      <c r="F199" s="80">
        <f t="shared" si="6"/>
        <v>38534</v>
      </c>
      <c r="G199" s="38">
        <v>332.52685000000002</v>
      </c>
      <c r="H199" s="38">
        <v>2.409316</v>
      </c>
      <c r="I199" s="38">
        <v>136.17890600000001</v>
      </c>
      <c r="J199" s="38">
        <v>67.324924660719901</v>
      </c>
      <c r="K199" s="38">
        <v>4847.6217829610596</v>
      </c>
      <c r="L199" s="38">
        <v>18273.806686287</v>
      </c>
      <c r="M199" s="38">
        <v>52.306957300000001</v>
      </c>
      <c r="N199" s="38" t="s">
        <v>156</v>
      </c>
      <c r="O199" s="38">
        <v>19830.426475620399</v>
      </c>
      <c r="P199" s="38">
        <v>1707.08162486369</v>
      </c>
      <c r="Q199" s="24"/>
      <c r="R199" s="24"/>
    </row>
    <row r="200" spans="2:18" ht="20.100000000000001" customHeight="1">
      <c r="B200" s="111">
        <f t="shared" si="7"/>
        <v>2005</v>
      </c>
      <c r="C200" s="111">
        <f t="shared" si="8"/>
        <v>8</v>
      </c>
      <c r="F200" s="80">
        <f t="shared" si="6"/>
        <v>38565</v>
      </c>
      <c r="G200" s="38">
        <v>318.420006</v>
      </c>
      <c r="H200" s="38">
        <v>2.484585</v>
      </c>
      <c r="I200" s="38">
        <v>137.58557400000001</v>
      </c>
      <c r="J200" s="38">
        <v>66.373043525199506</v>
      </c>
      <c r="K200" s="38">
        <v>5002.3319988662897</v>
      </c>
      <c r="L200" s="38">
        <v>18402.4640222749</v>
      </c>
      <c r="M200" s="38">
        <v>49.952657989999999</v>
      </c>
      <c r="N200" s="38" t="s">
        <v>156</v>
      </c>
      <c r="O200" s="38">
        <v>19830.426475620399</v>
      </c>
      <c r="P200" s="38">
        <v>1652.1233638521501</v>
      </c>
      <c r="Q200" s="24"/>
      <c r="R200" s="24"/>
    </row>
    <row r="201" spans="2:18" ht="20.100000000000001" customHeight="1">
      <c r="B201" s="111">
        <f t="shared" si="7"/>
        <v>2005</v>
      </c>
      <c r="C201" s="111">
        <f t="shared" si="8"/>
        <v>9</v>
      </c>
      <c r="F201" s="80">
        <f t="shared" si="6"/>
        <v>38596</v>
      </c>
      <c r="G201" s="38">
        <v>331.44815</v>
      </c>
      <c r="H201" s="38">
        <v>2.434123</v>
      </c>
      <c r="I201" s="38">
        <v>136.94608400000001</v>
      </c>
      <c r="J201" s="38">
        <v>65.450558430917496</v>
      </c>
      <c r="K201" s="38">
        <v>5093.6513334212004</v>
      </c>
      <c r="L201" s="38">
        <v>19306.317424762001</v>
      </c>
      <c r="M201" s="38">
        <v>50.327120139999998</v>
      </c>
      <c r="N201" s="38" t="s">
        <v>156</v>
      </c>
      <c r="O201" s="38">
        <v>19830.426475620399</v>
      </c>
      <c r="P201" s="38">
        <v>1681.91958625292</v>
      </c>
      <c r="Q201" s="24"/>
      <c r="R201" s="24"/>
    </row>
    <row r="202" spans="2:18" ht="20.100000000000001" customHeight="1">
      <c r="B202" s="111">
        <f t="shared" si="7"/>
        <v>2005</v>
      </c>
      <c r="C202" s="111">
        <f t="shared" si="8"/>
        <v>10</v>
      </c>
      <c r="F202" s="80">
        <f t="shared" si="6"/>
        <v>38626</v>
      </c>
      <c r="G202" s="38">
        <v>322.42288300000001</v>
      </c>
      <c r="H202" s="38">
        <v>2.6091850000000001</v>
      </c>
      <c r="I202" s="38">
        <v>144.47076200000001</v>
      </c>
      <c r="J202" s="38">
        <v>66.126812771727202</v>
      </c>
      <c r="K202" s="38">
        <v>5432.3884639438102</v>
      </c>
      <c r="L202" s="38">
        <v>20531.257521736199</v>
      </c>
      <c r="M202" s="38">
        <v>51.832610789999997</v>
      </c>
      <c r="N202" s="38" t="s">
        <v>156</v>
      </c>
      <c r="O202" s="38">
        <v>17168.9336617177</v>
      </c>
      <c r="P202" s="38">
        <v>1730.2767610368301</v>
      </c>
      <c r="Q202" s="24"/>
      <c r="R202" s="24"/>
    </row>
    <row r="203" spans="2:18" ht="20.100000000000001" customHeight="1">
      <c r="B203" s="111">
        <f t="shared" si="7"/>
        <v>2005</v>
      </c>
      <c r="C203" s="111">
        <f t="shared" si="8"/>
        <v>11</v>
      </c>
      <c r="F203" s="80">
        <f t="shared" si="6"/>
        <v>38657</v>
      </c>
      <c r="G203" s="38">
        <v>336.19800500000002</v>
      </c>
      <c r="H203" s="38">
        <v>2.7093020000000001</v>
      </c>
      <c r="I203" s="38">
        <v>150.496385</v>
      </c>
      <c r="J203" s="38">
        <v>67.047354986773399</v>
      </c>
      <c r="K203" s="38">
        <v>5946.7156610456796</v>
      </c>
      <c r="L203" s="38">
        <v>21184.429177939201</v>
      </c>
      <c r="M203" s="38">
        <v>52.764413320000003</v>
      </c>
      <c r="N203" s="38" t="s">
        <v>156</v>
      </c>
      <c r="O203" s="38">
        <v>17168.9336617177</v>
      </c>
      <c r="P203" s="38">
        <v>1937.8354653917399</v>
      </c>
      <c r="Q203" s="24"/>
      <c r="R203" s="24"/>
    </row>
    <row r="204" spans="2:18" ht="20.100000000000001" customHeight="1">
      <c r="B204" s="111">
        <f t="shared" si="7"/>
        <v>2005</v>
      </c>
      <c r="C204" s="111">
        <f t="shared" si="8"/>
        <v>12</v>
      </c>
      <c r="F204" s="80">
        <f t="shared" si="6"/>
        <v>38687</v>
      </c>
      <c r="G204" s="38">
        <v>362.665616</v>
      </c>
      <c r="H204" s="38">
        <v>2.8551389999999999</v>
      </c>
      <c r="I204" s="38">
        <v>146.15863100000001</v>
      </c>
      <c r="J204" s="38">
        <v>66.908748539369299</v>
      </c>
      <c r="K204" s="38">
        <v>6189.1369394731501</v>
      </c>
      <c r="L204" s="38">
        <v>22375.754363026801</v>
      </c>
      <c r="M204" s="38">
        <v>53.45438996</v>
      </c>
      <c r="N204" s="38" t="s">
        <v>156</v>
      </c>
      <c r="O204" s="38">
        <v>17168.9336617177</v>
      </c>
      <c r="P204" s="38">
        <v>2139.6723500600701</v>
      </c>
      <c r="Q204" s="24"/>
      <c r="R204" s="24"/>
    </row>
    <row r="205" spans="2:18" ht="20.100000000000001" customHeight="1">
      <c r="B205" s="111">
        <f t="shared" si="7"/>
        <v>2006</v>
      </c>
      <c r="C205" s="111">
        <f t="shared" si="8"/>
        <v>1</v>
      </c>
      <c r="F205" s="80">
        <f t="shared" ref="F205:F268" si="9">DATE(B205,C205,1)</f>
        <v>38718</v>
      </c>
      <c r="G205" s="38">
        <v>362.06006600000001</v>
      </c>
      <c r="H205" s="38">
        <v>3.0567410000000002</v>
      </c>
      <c r="I205" s="38">
        <v>142.905022</v>
      </c>
      <c r="J205" s="38">
        <v>62.9810929700024</v>
      </c>
      <c r="K205" s="38">
        <v>6424.1677613122501</v>
      </c>
      <c r="L205" s="38">
        <v>23627.3890958583</v>
      </c>
      <c r="M205" s="38">
        <v>52.176177369999998</v>
      </c>
      <c r="N205" s="38" t="s">
        <v>156</v>
      </c>
      <c r="O205" s="38">
        <v>28564.653812700799</v>
      </c>
      <c r="P205" s="38">
        <v>2419.6914635243302</v>
      </c>
      <c r="Q205" s="24"/>
      <c r="R205" s="24"/>
    </row>
    <row r="206" spans="2:18" ht="20.100000000000001" customHeight="1">
      <c r="B206" s="111">
        <f t="shared" si="7"/>
        <v>2006</v>
      </c>
      <c r="C206" s="111">
        <f t="shared" si="8"/>
        <v>2</v>
      </c>
      <c r="F206" s="80">
        <f t="shared" si="9"/>
        <v>38749</v>
      </c>
      <c r="G206" s="38">
        <v>372.58711</v>
      </c>
      <c r="H206" s="38">
        <v>3.1888329999999998</v>
      </c>
      <c r="I206" s="38">
        <v>143.35484700000001</v>
      </c>
      <c r="J206" s="38">
        <v>64.460034919503997</v>
      </c>
      <c r="K206" s="38">
        <v>6761.5490009925297</v>
      </c>
      <c r="L206" s="38">
        <v>23919.741903329199</v>
      </c>
      <c r="M206" s="38">
        <v>53.267812540000001</v>
      </c>
      <c r="N206" s="38" t="s">
        <v>156</v>
      </c>
      <c r="O206" s="38">
        <v>28564.653812700799</v>
      </c>
      <c r="P206" s="38">
        <v>2688.68858495529</v>
      </c>
      <c r="Q206" s="24"/>
      <c r="R206" s="24"/>
    </row>
    <row r="207" spans="2:18" ht="20.100000000000001" customHeight="1">
      <c r="B207" s="111">
        <f t="shared" ref="B207:B270" si="10">IF(C206=12,B206+1,B206)</f>
        <v>2006</v>
      </c>
      <c r="C207" s="111">
        <f t="shared" ref="C207:C270" si="11">IF(C206=12,1,C206+1)</f>
        <v>3</v>
      </c>
      <c r="F207" s="80">
        <f t="shared" si="9"/>
        <v>38777</v>
      </c>
      <c r="G207" s="38">
        <v>380.19944500000003</v>
      </c>
      <c r="H207" s="38">
        <v>3.3804509999999999</v>
      </c>
      <c r="I207" s="38">
        <v>148.945324</v>
      </c>
      <c r="J207" s="38">
        <v>64.827130122418296</v>
      </c>
      <c r="K207" s="38">
        <v>7640.2869370607395</v>
      </c>
      <c r="L207" s="38">
        <v>25075.115833142099</v>
      </c>
      <c r="M207" s="38">
        <v>54.36084924</v>
      </c>
      <c r="N207" s="38" t="s">
        <v>156</v>
      </c>
      <c r="O207" s="38">
        <v>28564.653812700799</v>
      </c>
      <c r="P207" s="38">
        <v>3084.59823535447</v>
      </c>
      <c r="Q207" s="24"/>
      <c r="R207" s="24"/>
    </row>
    <row r="208" spans="2:18" ht="20.100000000000001" customHeight="1">
      <c r="B208" s="111">
        <f t="shared" si="10"/>
        <v>2006</v>
      </c>
      <c r="C208" s="111">
        <f t="shared" si="11"/>
        <v>4</v>
      </c>
      <c r="F208" s="80">
        <f t="shared" si="9"/>
        <v>38808</v>
      </c>
      <c r="G208" s="38">
        <v>408.15605599999998</v>
      </c>
      <c r="H208" s="38">
        <v>3.3599100000000002</v>
      </c>
      <c r="I208" s="38">
        <v>140.422472</v>
      </c>
      <c r="J208" s="38">
        <v>63.364525210368001</v>
      </c>
      <c r="K208" s="38">
        <v>8901.4256739024495</v>
      </c>
      <c r="L208" s="38">
        <v>26649.244087164399</v>
      </c>
      <c r="M208" s="38">
        <v>55.715177130000001</v>
      </c>
      <c r="N208" s="38" t="s">
        <v>156</v>
      </c>
      <c r="O208" s="38">
        <v>32069.513367334199</v>
      </c>
      <c r="P208" s="38">
        <v>3225.3933044017399</v>
      </c>
      <c r="Q208" s="24"/>
      <c r="R208" s="24"/>
    </row>
    <row r="209" spans="2:18" ht="20.100000000000001" customHeight="1">
      <c r="B209" s="111">
        <f t="shared" si="10"/>
        <v>2006</v>
      </c>
      <c r="C209" s="111">
        <f t="shared" si="11"/>
        <v>5</v>
      </c>
      <c r="F209" s="80">
        <f t="shared" si="9"/>
        <v>38838</v>
      </c>
      <c r="G209" s="38">
        <v>402.30412899999999</v>
      </c>
      <c r="H209" s="38">
        <v>3.5617640000000002</v>
      </c>
      <c r="I209" s="38">
        <v>129.511967</v>
      </c>
      <c r="J209" s="38">
        <v>63.361227217604501</v>
      </c>
      <c r="K209" s="38">
        <v>9721.8975911374491</v>
      </c>
      <c r="L209" s="38">
        <v>28558.272110776401</v>
      </c>
      <c r="M209" s="38">
        <v>54.632344080000003</v>
      </c>
      <c r="N209" s="38" t="s">
        <v>156</v>
      </c>
      <c r="O209" s="38">
        <v>32069.513367334199</v>
      </c>
      <c r="P209" s="38">
        <v>3610.5002923244001</v>
      </c>
      <c r="Q209" s="24"/>
      <c r="R209" s="24"/>
    </row>
    <row r="210" spans="2:18" ht="20.100000000000001" customHeight="1">
      <c r="B210" s="111">
        <f t="shared" si="10"/>
        <v>2006</v>
      </c>
      <c r="C210" s="111">
        <f t="shared" si="11"/>
        <v>6</v>
      </c>
      <c r="F210" s="80">
        <f t="shared" si="9"/>
        <v>38869</v>
      </c>
      <c r="G210" s="38">
        <v>429.33959900000002</v>
      </c>
      <c r="H210" s="38">
        <v>3.547892</v>
      </c>
      <c r="I210" s="38">
        <v>137.004345</v>
      </c>
      <c r="J210" s="38">
        <v>63.024734420572798</v>
      </c>
      <c r="K210" s="38">
        <v>10225.7066003317</v>
      </c>
      <c r="L210" s="38">
        <v>26373.493005670502</v>
      </c>
      <c r="M210" s="38">
        <v>61.20079664</v>
      </c>
      <c r="N210" s="38" t="s">
        <v>156</v>
      </c>
      <c r="O210" s="38">
        <v>32069.513367334199</v>
      </c>
      <c r="P210" s="38">
        <v>4177.7155303671097</v>
      </c>
      <c r="Q210" s="24"/>
      <c r="R210" s="24"/>
    </row>
    <row r="211" spans="2:18" ht="20.100000000000001" customHeight="1">
      <c r="B211" s="111">
        <f t="shared" si="10"/>
        <v>2006</v>
      </c>
      <c r="C211" s="111">
        <f t="shared" si="11"/>
        <v>7</v>
      </c>
      <c r="F211" s="80">
        <f t="shared" si="9"/>
        <v>38899</v>
      </c>
      <c r="G211" s="38">
        <v>416.224512</v>
      </c>
      <c r="H211" s="38">
        <v>3.3925149999999999</v>
      </c>
      <c r="I211" s="38">
        <v>127.13462699999999</v>
      </c>
      <c r="J211" s="38">
        <v>62.919007439669898</v>
      </c>
      <c r="K211" s="38">
        <v>10093.936016841</v>
      </c>
      <c r="L211" s="38">
        <v>28007.624698132098</v>
      </c>
      <c r="M211" s="38">
        <v>61.41155286</v>
      </c>
      <c r="N211" s="38" t="s">
        <v>156</v>
      </c>
      <c r="O211" s="38">
        <v>29621.077372966502</v>
      </c>
      <c r="P211" s="38">
        <v>4490.1845618653597</v>
      </c>
      <c r="Q211" s="24"/>
      <c r="R211" s="24"/>
    </row>
    <row r="212" spans="2:18" ht="20.100000000000001" customHeight="1">
      <c r="B212" s="111">
        <f t="shared" si="10"/>
        <v>2006</v>
      </c>
      <c r="C212" s="111">
        <f t="shared" si="11"/>
        <v>8</v>
      </c>
      <c r="F212" s="80">
        <f t="shared" si="9"/>
        <v>38930</v>
      </c>
      <c r="G212" s="38">
        <v>425.52109300000001</v>
      </c>
      <c r="H212" s="38">
        <v>3.3408190000000002</v>
      </c>
      <c r="I212" s="38">
        <v>122.69261899999999</v>
      </c>
      <c r="J212" s="38">
        <v>62.265809861288602</v>
      </c>
      <c r="K212" s="38">
        <v>10137.5690047393</v>
      </c>
      <c r="L212" s="38">
        <v>26740.804119077799</v>
      </c>
      <c r="M212" s="38">
        <v>60.325397809999998</v>
      </c>
      <c r="N212" s="38" t="s">
        <v>156</v>
      </c>
      <c r="O212" s="38">
        <v>29621.077372966502</v>
      </c>
      <c r="P212" s="38">
        <v>4315.9937709966398</v>
      </c>
      <c r="Q212" s="24"/>
      <c r="R212" s="24"/>
    </row>
    <row r="213" spans="2:18" ht="20.100000000000001" customHeight="1">
      <c r="B213" s="111">
        <f t="shared" si="10"/>
        <v>2006</v>
      </c>
      <c r="C213" s="111">
        <f t="shared" si="11"/>
        <v>9</v>
      </c>
      <c r="F213" s="80">
        <f t="shared" si="9"/>
        <v>38961</v>
      </c>
      <c r="G213" s="38">
        <v>414.46517399999999</v>
      </c>
      <c r="H213" s="38">
        <v>3.3338649999999999</v>
      </c>
      <c r="I213" s="38">
        <v>122.02472299999999</v>
      </c>
      <c r="J213" s="38">
        <v>61.945779737739599</v>
      </c>
      <c r="K213" s="38">
        <v>10093.1532705769</v>
      </c>
      <c r="L213" s="38">
        <v>26508.484974965701</v>
      </c>
      <c r="M213" s="38">
        <v>61.006271679999998</v>
      </c>
      <c r="N213" s="38" t="s">
        <v>156</v>
      </c>
      <c r="O213" s="38">
        <v>29621.077372966502</v>
      </c>
      <c r="P213" s="38">
        <v>4266.7086368366299</v>
      </c>
      <c r="Q213" s="24"/>
      <c r="R213" s="24"/>
    </row>
    <row r="214" spans="2:18" ht="20.100000000000001" customHeight="1">
      <c r="B214" s="111">
        <f t="shared" si="10"/>
        <v>2006</v>
      </c>
      <c r="C214" s="111">
        <f t="shared" si="11"/>
        <v>10</v>
      </c>
      <c r="F214" s="80">
        <f t="shared" si="9"/>
        <v>38991</v>
      </c>
      <c r="G214" s="38">
        <v>423.92755</v>
      </c>
      <c r="H214" s="38">
        <v>3.427581</v>
      </c>
      <c r="I214" s="38">
        <v>121.224531</v>
      </c>
      <c r="J214" s="38">
        <v>61.409887627959101</v>
      </c>
      <c r="K214" s="38">
        <v>9768.1797395079593</v>
      </c>
      <c r="L214" s="38">
        <v>26116.4904703588</v>
      </c>
      <c r="M214" s="38">
        <v>60.395514339999998</v>
      </c>
      <c r="N214" s="38" t="s">
        <v>156</v>
      </c>
      <c r="O214" s="38">
        <v>31578.7711123761</v>
      </c>
      <c r="P214" s="38">
        <v>4663.7584695250898</v>
      </c>
      <c r="Q214" s="24"/>
      <c r="R214" s="24"/>
    </row>
    <row r="215" spans="2:18" ht="20.100000000000001" customHeight="1">
      <c r="B215" s="111">
        <f t="shared" si="10"/>
        <v>2006</v>
      </c>
      <c r="C215" s="111">
        <f t="shared" si="11"/>
        <v>11</v>
      </c>
      <c r="F215" s="80">
        <f t="shared" si="9"/>
        <v>39022</v>
      </c>
      <c r="G215" s="38">
        <v>414.95371499999999</v>
      </c>
      <c r="H215" s="38">
        <v>3.4809399999999999</v>
      </c>
      <c r="I215" s="38">
        <v>118.35456600000001</v>
      </c>
      <c r="J215" s="38">
        <v>60.4576729330443</v>
      </c>
      <c r="K215" s="38">
        <v>9101.0056860429504</v>
      </c>
      <c r="L215" s="38">
        <v>26137.334098462699</v>
      </c>
      <c r="M215" s="38">
        <v>59.779552070000001</v>
      </c>
      <c r="N215" s="38" t="s">
        <v>156</v>
      </c>
      <c r="O215" s="38">
        <v>31578.7711123761</v>
      </c>
      <c r="P215" s="38">
        <v>4977.0608828006098</v>
      </c>
      <c r="Q215" s="24"/>
      <c r="R215" s="24"/>
    </row>
    <row r="216" spans="2:18" ht="20.100000000000001" customHeight="1">
      <c r="B216" s="111">
        <f t="shared" si="10"/>
        <v>2006</v>
      </c>
      <c r="C216" s="111">
        <f t="shared" si="11"/>
        <v>12</v>
      </c>
      <c r="F216" s="80">
        <f t="shared" si="9"/>
        <v>39052</v>
      </c>
      <c r="G216" s="38">
        <v>414.11156699999998</v>
      </c>
      <c r="H216" s="38">
        <v>3.4302359999999998</v>
      </c>
      <c r="I216" s="38">
        <v>115.91291200000001</v>
      </c>
      <c r="J216" s="38">
        <v>59.080000663731397</v>
      </c>
      <c r="K216" s="38">
        <v>8119.6380638946903</v>
      </c>
      <c r="L216" s="38">
        <v>26117.3929416717</v>
      </c>
      <c r="M216" s="38">
        <v>58.7459633</v>
      </c>
      <c r="N216" s="38" t="s">
        <v>156</v>
      </c>
      <c r="O216" s="38">
        <v>31578.7711123761</v>
      </c>
      <c r="P216" s="38">
        <v>5077.6039138943197</v>
      </c>
      <c r="Q216" s="24"/>
      <c r="R216" s="24"/>
    </row>
    <row r="217" spans="2:18" ht="20.100000000000001" customHeight="1">
      <c r="B217" s="111">
        <f t="shared" si="10"/>
        <v>2007</v>
      </c>
      <c r="C217" s="111">
        <f t="shared" si="11"/>
        <v>1</v>
      </c>
      <c r="F217" s="80">
        <f t="shared" si="9"/>
        <v>39083</v>
      </c>
      <c r="G217" s="38">
        <v>408.94508999999999</v>
      </c>
      <c r="H217" s="38">
        <v>3.5670839999999999</v>
      </c>
      <c r="I217" s="38">
        <v>114.661236</v>
      </c>
      <c r="J217" s="38">
        <v>59.167054378416097</v>
      </c>
      <c r="K217" s="38">
        <v>8110.3389757101104</v>
      </c>
      <c r="L217" s="38">
        <v>26191.208891777402</v>
      </c>
      <c r="M217" s="38">
        <v>58.910698359999998</v>
      </c>
      <c r="N217" s="38" t="s">
        <v>156</v>
      </c>
      <c r="O217" s="38">
        <v>47557.306183543304</v>
      </c>
      <c r="P217" s="38">
        <v>5392.3726950567598</v>
      </c>
      <c r="Q217" s="24"/>
      <c r="R217" s="24"/>
    </row>
    <row r="218" spans="2:18" ht="20.100000000000001" customHeight="1">
      <c r="B218" s="111">
        <f t="shared" si="10"/>
        <v>2007</v>
      </c>
      <c r="C218" s="111">
        <f t="shared" si="11"/>
        <v>2</v>
      </c>
      <c r="F218" s="80">
        <f t="shared" si="9"/>
        <v>39114</v>
      </c>
      <c r="G218" s="38">
        <v>421.36497500000002</v>
      </c>
      <c r="H218" s="38">
        <v>3.6761699999999999</v>
      </c>
      <c r="I218" s="38">
        <v>112.516183</v>
      </c>
      <c r="J218" s="38">
        <v>62.505517872968802</v>
      </c>
      <c r="K218" s="38">
        <v>7758.6415272956801</v>
      </c>
      <c r="L218" s="38">
        <v>26724.3702792039</v>
      </c>
      <c r="M218" s="38">
        <v>60.591540930000001</v>
      </c>
      <c r="N218" s="38" t="s">
        <v>156</v>
      </c>
      <c r="O218" s="38">
        <v>47557.306183543304</v>
      </c>
      <c r="P218" s="38">
        <v>4958.1491493383801</v>
      </c>
      <c r="Q218" s="24"/>
      <c r="R218" s="24"/>
    </row>
    <row r="219" spans="2:18" ht="20.100000000000001" customHeight="1">
      <c r="B219" s="111">
        <f t="shared" si="10"/>
        <v>2007</v>
      </c>
      <c r="C219" s="111">
        <f t="shared" si="11"/>
        <v>3</v>
      </c>
      <c r="F219" s="80">
        <f t="shared" si="9"/>
        <v>39142</v>
      </c>
      <c r="G219" s="38">
        <v>425.15429899999998</v>
      </c>
      <c r="H219" s="38">
        <v>3.5339269999999998</v>
      </c>
      <c r="I219" s="38">
        <v>114.954061</v>
      </c>
      <c r="J219" s="38">
        <v>58.629717866107697</v>
      </c>
      <c r="K219" s="38">
        <v>8491.2363491430897</v>
      </c>
      <c r="L219" s="38">
        <v>26954.865676663601</v>
      </c>
      <c r="M219" s="38">
        <v>59.56372949</v>
      </c>
      <c r="N219" s="38" t="s">
        <v>156</v>
      </c>
      <c r="O219" s="38">
        <v>47557.306183543304</v>
      </c>
      <c r="P219" s="38">
        <v>4618.1305415535699</v>
      </c>
      <c r="Q219" s="24"/>
      <c r="R219" s="24"/>
    </row>
    <row r="220" spans="2:18" ht="20.100000000000001" customHeight="1">
      <c r="B220" s="111">
        <f t="shared" si="10"/>
        <v>2007</v>
      </c>
      <c r="C220" s="111">
        <f t="shared" si="11"/>
        <v>4</v>
      </c>
      <c r="F220" s="80">
        <f t="shared" si="9"/>
        <v>39173</v>
      </c>
      <c r="G220" s="38">
        <v>399.406068</v>
      </c>
      <c r="H220" s="38">
        <v>3.4577149999999999</v>
      </c>
      <c r="I220" s="38">
        <v>101.453237</v>
      </c>
      <c r="J220" s="38">
        <v>59.8827351302659</v>
      </c>
      <c r="K220" s="38">
        <v>9148.1658754792807</v>
      </c>
      <c r="L220" s="38">
        <v>26662.895461141001</v>
      </c>
      <c r="M220" s="38">
        <v>60.572956650000002</v>
      </c>
      <c r="N220" s="38" t="s">
        <v>156</v>
      </c>
      <c r="O220" s="38">
        <v>45452.151336222203</v>
      </c>
      <c r="P220" s="38">
        <v>4115.4488311038904</v>
      </c>
      <c r="Q220" s="24"/>
      <c r="R220" s="24"/>
    </row>
    <row r="221" spans="2:18" ht="20.100000000000001" customHeight="1">
      <c r="B221" s="111">
        <f t="shared" si="10"/>
        <v>2007</v>
      </c>
      <c r="C221" s="111">
        <f t="shared" si="11"/>
        <v>5</v>
      </c>
      <c r="F221" s="80">
        <f t="shared" si="9"/>
        <v>39203</v>
      </c>
      <c r="G221" s="38">
        <v>402.62734599999999</v>
      </c>
      <c r="H221" s="38">
        <v>3.4289350000000001</v>
      </c>
      <c r="I221" s="38">
        <v>99.770741000000001</v>
      </c>
      <c r="J221" s="38">
        <v>59.534313324604803</v>
      </c>
      <c r="K221" s="38">
        <v>9417.5821049464994</v>
      </c>
      <c r="L221" s="38">
        <v>26208.262596734901</v>
      </c>
      <c r="M221" s="38">
        <v>61.399397929999999</v>
      </c>
      <c r="N221" s="38" t="s">
        <v>156</v>
      </c>
      <c r="O221" s="38">
        <v>45452.151336222203</v>
      </c>
      <c r="P221" s="38">
        <v>4418.5963807635098</v>
      </c>
      <c r="Q221" s="24"/>
      <c r="R221" s="24"/>
    </row>
    <row r="222" spans="2:18" ht="20.100000000000001" customHeight="1">
      <c r="B222" s="111">
        <f t="shared" si="10"/>
        <v>2007</v>
      </c>
      <c r="C222" s="111">
        <f t="shared" si="11"/>
        <v>6</v>
      </c>
      <c r="F222" s="80">
        <f t="shared" si="9"/>
        <v>39234</v>
      </c>
      <c r="G222" s="38">
        <v>406.90702299999998</v>
      </c>
      <c r="H222" s="38">
        <v>3.3508330000000002</v>
      </c>
      <c r="I222" s="38">
        <v>99.898381999999998</v>
      </c>
      <c r="J222" s="38">
        <v>58.948519450718798</v>
      </c>
      <c r="K222" s="38">
        <v>9051.1998780434697</v>
      </c>
      <c r="L222" s="38">
        <v>25093.902321703099</v>
      </c>
      <c r="M222" s="38">
        <v>60.447183850000002</v>
      </c>
      <c r="N222" s="38" t="s">
        <v>156</v>
      </c>
      <c r="O222" s="38">
        <v>45452.151336222203</v>
      </c>
      <c r="P222" s="38">
        <v>4566.2253687315597</v>
      </c>
      <c r="Q222" s="24"/>
      <c r="R222" s="24"/>
    </row>
    <row r="223" spans="2:18" ht="20.100000000000001" customHeight="1">
      <c r="B223" s="111">
        <f t="shared" si="10"/>
        <v>2007</v>
      </c>
      <c r="C223" s="111">
        <f t="shared" si="11"/>
        <v>7</v>
      </c>
      <c r="F223" s="80">
        <f t="shared" si="9"/>
        <v>39264</v>
      </c>
      <c r="G223" s="38">
        <v>379.17996299999999</v>
      </c>
      <c r="H223" s="38">
        <v>3.1977159999999998</v>
      </c>
      <c r="I223" s="38">
        <v>92.688301999999993</v>
      </c>
      <c r="J223" s="38">
        <v>58.2772998051001</v>
      </c>
      <c r="K223" s="38">
        <v>8878.1805890874002</v>
      </c>
      <c r="L223" s="38">
        <v>25630.212945955602</v>
      </c>
      <c r="M223" s="38">
        <v>59.426150120000003</v>
      </c>
      <c r="N223" s="38" t="s">
        <v>156</v>
      </c>
      <c r="O223" s="38">
        <v>46760.000128885498</v>
      </c>
      <c r="P223" s="38">
        <v>4207.2757437421496</v>
      </c>
      <c r="Q223" s="24"/>
      <c r="R223" s="24"/>
    </row>
    <row r="224" spans="2:18" ht="20.100000000000001" customHeight="1">
      <c r="B224" s="111">
        <f t="shared" si="10"/>
        <v>2007</v>
      </c>
      <c r="C224" s="111">
        <f t="shared" si="11"/>
        <v>8</v>
      </c>
      <c r="F224" s="80">
        <f t="shared" si="9"/>
        <v>39295</v>
      </c>
      <c r="G224" s="38">
        <v>408.127456</v>
      </c>
      <c r="H224" s="38">
        <v>3.243306</v>
      </c>
      <c r="I224" s="38">
        <v>97.999711000000005</v>
      </c>
      <c r="J224" s="38">
        <v>62.873169280427597</v>
      </c>
      <c r="K224" s="38">
        <v>9351.3487902340494</v>
      </c>
      <c r="L224" s="38">
        <v>27158.846242246898</v>
      </c>
      <c r="M224" s="38">
        <v>61.645898680000002</v>
      </c>
      <c r="N224" s="38" t="s">
        <v>156</v>
      </c>
      <c r="O224" s="38">
        <v>46760.000128885498</v>
      </c>
      <c r="P224" s="38">
        <v>4460.3062426384004</v>
      </c>
      <c r="Q224" s="24"/>
      <c r="R224" s="24"/>
    </row>
    <row r="225" spans="2:18" ht="20.100000000000001" customHeight="1">
      <c r="B225" s="111">
        <f t="shared" si="10"/>
        <v>2007</v>
      </c>
      <c r="C225" s="111">
        <f t="shared" si="11"/>
        <v>9</v>
      </c>
      <c r="F225" s="80">
        <f t="shared" si="9"/>
        <v>39326</v>
      </c>
      <c r="G225" s="38">
        <v>391.37195600000001</v>
      </c>
      <c r="H225" s="38">
        <v>3.0547080000000002</v>
      </c>
      <c r="I225" s="38">
        <v>99.347530000000006</v>
      </c>
      <c r="J225" s="38">
        <v>63.164162678978897</v>
      </c>
      <c r="K225" s="38">
        <v>9172.36934015927</v>
      </c>
      <c r="L225" s="38">
        <v>28461.059606746701</v>
      </c>
      <c r="M225" s="38">
        <v>60.612195329999999</v>
      </c>
      <c r="N225" s="38" t="s">
        <v>156</v>
      </c>
      <c r="O225" s="38">
        <v>46760.000128885498</v>
      </c>
      <c r="P225" s="38">
        <v>3820.5638515105502</v>
      </c>
      <c r="Q225" s="24"/>
      <c r="R225" s="24"/>
    </row>
    <row r="226" spans="2:18" ht="20.100000000000001" customHeight="1">
      <c r="B226" s="111">
        <f t="shared" si="10"/>
        <v>2007</v>
      </c>
      <c r="C226" s="111">
        <f t="shared" si="11"/>
        <v>10</v>
      </c>
      <c r="F226" s="80">
        <f t="shared" si="9"/>
        <v>39356</v>
      </c>
      <c r="G226" s="38">
        <v>351.16245700000002</v>
      </c>
      <c r="H226" s="38">
        <v>2.8331270000000002</v>
      </c>
      <c r="I226" s="38">
        <v>90.414156000000006</v>
      </c>
      <c r="J226" s="38">
        <v>60.333723753642602</v>
      </c>
      <c r="K226" s="38">
        <v>8682.2811377245507</v>
      </c>
      <c r="L226" s="38">
        <v>28516.481358484401</v>
      </c>
      <c r="M226" s="38">
        <v>58.602097860000001</v>
      </c>
      <c r="N226" s="38" t="s">
        <v>156</v>
      </c>
      <c r="O226" s="38">
        <v>38276.741909836397</v>
      </c>
      <c r="P226" s="38">
        <v>3683.2124804811801</v>
      </c>
      <c r="Q226" s="24"/>
      <c r="R226" s="24"/>
    </row>
    <row r="227" spans="2:18" ht="20.100000000000001" customHeight="1">
      <c r="B227" s="111">
        <f t="shared" si="10"/>
        <v>2007</v>
      </c>
      <c r="C227" s="111">
        <f t="shared" si="11"/>
        <v>11</v>
      </c>
      <c r="F227" s="80">
        <f t="shared" si="9"/>
        <v>39387</v>
      </c>
      <c r="G227" s="38">
        <v>350.418048</v>
      </c>
      <c r="H227" s="38">
        <v>2.821812</v>
      </c>
      <c r="I227" s="38">
        <v>91.740350000000007</v>
      </c>
      <c r="J227" s="38">
        <v>61.674293144633403</v>
      </c>
      <c r="K227" s="38">
        <v>8276.8733567046402</v>
      </c>
      <c r="L227" s="38">
        <v>30639.5586770845</v>
      </c>
      <c r="M227" s="38">
        <v>62.283644459999998</v>
      </c>
      <c r="N227" s="38" t="s">
        <v>156</v>
      </c>
      <c r="O227" s="38">
        <v>38276.741909836397</v>
      </c>
      <c r="P227" s="38">
        <v>3343.1124504715699</v>
      </c>
      <c r="Q227" s="24"/>
      <c r="R227" s="24"/>
    </row>
    <row r="228" spans="2:18" ht="20.100000000000001" customHeight="1">
      <c r="B228" s="111">
        <f t="shared" si="10"/>
        <v>2007</v>
      </c>
      <c r="C228" s="111">
        <f t="shared" si="11"/>
        <v>12</v>
      </c>
      <c r="F228" s="80">
        <f t="shared" si="9"/>
        <v>39417</v>
      </c>
      <c r="G228" s="38">
        <v>365.25115299999999</v>
      </c>
      <c r="H228" s="38">
        <v>2.8431489999999999</v>
      </c>
      <c r="I228" s="38">
        <v>93.731519000000006</v>
      </c>
      <c r="J228" s="38">
        <v>66.499267697433098</v>
      </c>
      <c r="K228" s="38">
        <v>8369.26876762141</v>
      </c>
      <c r="L228" s="38">
        <v>38531.032224847499</v>
      </c>
      <c r="M228" s="38">
        <v>65.361809679999993</v>
      </c>
      <c r="N228" s="38" t="s">
        <v>156</v>
      </c>
      <c r="O228" s="38">
        <v>38276.741909836397</v>
      </c>
      <c r="P228" s="38">
        <v>3246.8778941774799</v>
      </c>
      <c r="Q228" s="24"/>
      <c r="R228" s="24"/>
    </row>
    <row r="229" spans="2:18" ht="20.100000000000001" customHeight="1">
      <c r="B229" s="111">
        <f t="shared" si="10"/>
        <v>2008</v>
      </c>
      <c r="C229" s="111">
        <f t="shared" si="11"/>
        <v>1</v>
      </c>
      <c r="F229" s="80">
        <f t="shared" si="9"/>
        <v>39448</v>
      </c>
      <c r="G229" s="38">
        <v>347.94070699999997</v>
      </c>
      <c r="H229" s="38">
        <v>2.8430369999999998</v>
      </c>
      <c r="I229" s="38">
        <v>93.606550999999996</v>
      </c>
      <c r="J229" s="38">
        <v>68.051984831045701</v>
      </c>
      <c r="K229" s="38">
        <v>8304.9546060821594</v>
      </c>
      <c r="L229" s="38">
        <v>35238.595685252498</v>
      </c>
      <c r="M229" s="38">
        <v>68.562071009999997</v>
      </c>
      <c r="N229" s="38" t="s">
        <v>156</v>
      </c>
      <c r="O229" s="38">
        <v>23469.493394997098</v>
      </c>
      <c r="P229" s="38">
        <v>2818.6389347336799</v>
      </c>
      <c r="Q229" s="24"/>
      <c r="R229" s="24"/>
    </row>
    <row r="230" spans="2:18" ht="20.100000000000001" customHeight="1">
      <c r="B230" s="111">
        <f t="shared" si="10"/>
        <v>2008</v>
      </c>
      <c r="C230" s="111">
        <f t="shared" si="11"/>
        <v>2</v>
      </c>
      <c r="F230" s="80">
        <f t="shared" si="9"/>
        <v>39479</v>
      </c>
      <c r="G230" s="38">
        <v>348.019901</v>
      </c>
      <c r="H230" s="38">
        <v>2.8058420000000002</v>
      </c>
      <c r="I230" s="38">
        <v>96.659615000000002</v>
      </c>
      <c r="J230" s="38">
        <v>69.439094859451203</v>
      </c>
      <c r="K230" s="38">
        <v>8587.1867616400305</v>
      </c>
      <c r="L230" s="38">
        <v>36347.651578225799</v>
      </c>
      <c r="M230" s="38">
        <v>64.584851319999999</v>
      </c>
      <c r="N230" s="38" t="s">
        <v>156</v>
      </c>
      <c r="O230" s="38">
        <v>23469.493394997098</v>
      </c>
      <c r="P230" s="38">
        <v>2731.6574033868901</v>
      </c>
      <c r="Q230" s="24"/>
      <c r="R230" s="24"/>
    </row>
    <row r="231" spans="2:18" ht="20.100000000000001" customHeight="1">
      <c r="B231" s="111">
        <f t="shared" si="10"/>
        <v>2008</v>
      </c>
      <c r="C231" s="111">
        <f t="shared" si="11"/>
        <v>3</v>
      </c>
      <c r="F231" s="80">
        <f t="shared" si="9"/>
        <v>39508</v>
      </c>
      <c r="G231" s="38">
        <v>355.88950799999998</v>
      </c>
      <c r="H231" s="38">
        <v>3.056127</v>
      </c>
      <c r="I231" s="38">
        <v>103.50672299999999</v>
      </c>
      <c r="J231" s="38">
        <v>77.820042335898194</v>
      </c>
      <c r="K231" s="38">
        <v>8597.2400474098904</v>
      </c>
      <c r="L231" s="38">
        <v>39557.890869784002</v>
      </c>
      <c r="M231" s="38">
        <v>68.198650029999996</v>
      </c>
      <c r="N231" s="38" t="s">
        <v>156</v>
      </c>
      <c r="O231" s="38">
        <v>23469.493394997098</v>
      </c>
      <c r="P231" s="38">
        <v>2556.6176338618002</v>
      </c>
      <c r="Q231" s="24"/>
      <c r="R231" s="24"/>
    </row>
    <row r="232" spans="2:18" ht="20.100000000000001" customHeight="1">
      <c r="B232" s="111">
        <f t="shared" si="10"/>
        <v>2008</v>
      </c>
      <c r="C232" s="111">
        <f t="shared" si="11"/>
        <v>4</v>
      </c>
      <c r="F232" s="80">
        <f t="shared" si="9"/>
        <v>39539</v>
      </c>
      <c r="G232" s="38">
        <v>385.69958300000002</v>
      </c>
      <c r="H232" s="38">
        <v>3.189759</v>
      </c>
      <c r="I232" s="38">
        <v>126.550966</v>
      </c>
      <c r="J232" s="38">
        <v>88.577437130085997</v>
      </c>
      <c r="K232" s="38">
        <v>9141.3676318296693</v>
      </c>
      <c r="L232" s="38">
        <v>33212.150499476797</v>
      </c>
      <c r="M232" s="38">
        <v>83.860153769999997</v>
      </c>
      <c r="N232" s="38" t="s">
        <v>156</v>
      </c>
      <c r="O232" s="38">
        <v>22546.6203901554</v>
      </c>
      <c r="P232" s="38">
        <v>3141.3510294443199</v>
      </c>
      <c r="Q232" s="24"/>
      <c r="R232" s="24"/>
    </row>
    <row r="233" spans="2:18" ht="20.100000000000001" customHeight="1">
      <c r="B233" s="111">
        <f t="shared" si="10"/>
        <v>2008</v>
      </c>
      <c r="C233" s="111">
        <f t="shared" si="11"/>
        <v>5</v>
      </c>
      <c r="F233" s="80">
        <f t="shared" si="9"/>
        <v>39569</v>
      </c>
      <c r="G233" s="38">
        <v>377.34766999999999</v>
      </c>
      <c r="H233" s="38">
        <v>3.0874199999999998</v>
      </c>
      <c r="I233" s="38">
        <v>172.519319</v>
      </c>
      <c r="J233" s="38">
        <v>92.016286671058793</v>
      </c>
      <c r="K233" s="38">
        <v>8809.8115274782904</v>
      </c>
      <c r="L233" s="38">
        <v>30676.885712650801</v>
      </c>
      <c r="M233" s="38">
        <v>88.242699250000001</v>
      </c>
      <c r="N233" s="38" t="s">
        <v>156</v>
      </c>
      <c r="O233" s="38">
        <v>22546.6203901554</v>
      </c>
      <c r="P233" s="38">
        <v>2650.7923658938798</v>
      </c>
      <c r="Q233" s="24"/>
      <c r="R233" s="24"/>
    </row>
    <row r="234" spans="2:18" ht="20.100000000000001" customHeight="1">
      <c r="B234" s="111">
        <f t="shared" si="10"/>
        <v>2008</v>
      </c>
      <c r="C234" s="111">
        <f t="shared" si="11"/>
        <v>6</v>
      </c>
      <c r="F234" s="80">
        <f t="shared" si="9"/>
        <v>39600</v>
      </c>
      <c r="G234" s="38">
        <v>368.15283499999998</v>
      </c>
      <c r="H234" s="38">
        <v>3.1051489999999999</v>
      </c>
      <c r="I234" s="38">
        <v>221.36982800000001</v>
      </c>
      <c r="J234" s="38">
        <v>99.362026996168595</v>
      </c>
      <c r="K234" s="38">
        <v>8735.8985038623305</v>
      </c>
      <c r="L234" s="38">
        <v>30521.552303818698</v>
      </c>
      <c r="M234" s="38">
        <v>87.134986319999996</v>
      </c>
      <c r="N234" s="38" t="s">
        <v>156</v>
      </c>
      <c r="O234" s="38">
        <v>22546.6203901554</v>
      </c>
      <c r="P234" s="38">
        <v>2471.5272514292401</v>
      </c>
      <c r="Q234" s="24"/>
      <c r="R234" s="24"/>
    </row>
    <row r="235" spans="2:18" ht="20.100000000000001" customHeight="1">
      <c r="B235" s="111">
        <f t="shared" si="10"/>
        <v>2008</v>
      </c>
      <c r="C235" s="111">
        <f t="shared" si="11"/>
        <v>7</v>
      </c>
      <c r="F235" s="80">
        <f t="shared" si="9"/>
        <v>39630</v>
      </c>
      <c r="G235" s="38">
        <v>384.40466400000003</v>
      </c>
      <c r="H235" s="38">
        <v>3.1693850000000001</v>
      </c>
      <c r="I235" s="38">
        <v>245.038397</v>
      </c>
      <c r="J235" s="38">
        <v>105.004078474656</v>
      </c>
      <c r="K235" s="38">
        <v>8325.9221136090491</v>
      </c>
      <c r="L235" s="38">
        <v>31627.451509619499</v>
      </c>
      <c r="M235" s="38">
        <v>101.1208207</v>
      </c>
      <c r="N235" s="38" t="s">
        <v>156</v>
      </c>
      <c r="O235" s="38">
        <v>46993.644480936397</v>
      </c>
      <c r="P235" s="38">
        <v>2167.5486132841702</v>
      </c>
      <c r="Q235" s="24"/>
      <c r="R235" s="24"/>
    </row>
    <row r="236" spans="2:18" ht="20.100000000000001" customHeight="1">
      <c r="B236" s="111">
        <f t="shared" si="10"/>
        <v>2008</v>
      </c>
      <c r="C236" s="111">
        <f t="shared" si="11"/>
        <v>8</v>
      </c>
      <c r="F236" s="80">
        <f t="shared" si="9"/>
        <v>39661</v>
      </c>
      <c r="G236" s="38">
        <v>408.65999099999999</v>
      </c>
      <c r="H236" s="38">
        <v>3.2884380000000002</v>
      </c>
      <c r="I236" s="38">
        <v>285.44080500000001</v>
      </c>
      <c r="J236" s="38">
        <v>113.32038712757</v>
      </c>
      <c r="K236" s="38">
        <v>8591.9175832750898</v>
      </c>
      <c r="L236" s="38">
        <v>30955.549621007602</v>
      </c>
      <c r="M236" s="38">
        <v>109.8993194</v>
      </c>
      <c r="N236" s="38" t="s">
        <v>156</v>
      </c>
      <c r="O236" s="38">
        <v>46993.644480936397</v>
      </c>
      <c r="P236" s="38">
        <v>2276.07629876291</v>
      </c>
      <c r="Q236" s="24"/>
      <c r="R236" s="24"/>
    </row>
    <row r="237" spans="2:18" ht="20.100000000000001" customHeight="1">
      <c r="B237" s="111">
        <f t="shared" si="10"/>
        <v>2008</v>
      </c>
      <c r="C237" s="111">
        <f t="shared" si="11"/>
        <v>9</v>
      </c>
      <c r="F237" s="80">
        <f t="shared" si="9"/>
        <v>39692</v>
      </c>
      <c r="G237" s="38">
        <v>444.86738300000002</v>
      </c>
      <c r="H237" s="38">
        <v>3.3843179999999999</v>
      </c>
      <c r="I237" s="38">
        <v>321.25780300000002</v>
      </c>
      <c r="J237" s="38">
        <v>131.112325753991</v>
      </c>
      <c r="K237" s="38">
        <v>6341.8248790238404</v>
      </c>
      <c r="L237" s="38">
        <v>32578.216936714402</v>
      </c>
      <c r="M237" s="38">
        <v>120.5990327</v>
      </c>
      <c r="N237" s="38" t="s">
        <v>156</v>
      </c>
      <c r="O237" s="38">
        <v>46993.644480936397</v>
      </c>
      <c r="P237" s="38">
        <v>2340.47274923033</v>
      </c>
      <c r="Q237" s="24"/>
      <c r="R237" s="24"/>
    </row>
    <row r="238" spans="2:18" ht="20.100000000000001" customHeight="1">
      <c r="B238" s="111">
        <f t="shared" si="10"/>
        <v>2008</v>
      </c>
      <c r="C238" s="111">
        <f t="shared" si="11"/>
        <v>10</v>
      </c>
      <c r="F238" s="80">
        <f t="shared" si="9"/>
        <v>39722</v>
      </c>
      <c r="G238" s="38">
        <v>480.762427</v>
      </c>
      <c r="H238" s="38">
        <v>3.5487510000000002</v>
      </c>
      <c r="I238" s="38">
        <v>379.744057</v>
      </c>
      <c r="J238" s="38">
        <v>158.59648634403999</v>
      </c>
      <c r="K238" s="38">
        <v>5646.2297626827003</v>
      </c>
      <c r="L238" s="38">
        <v>39193.238559811398</v>
      </c>
      <c r="M238" s="38">
        <v>137.7208354</v>
      </c>
      <c r="N238" s="38" t="s">
        <v>156</v>
      </c>
      <c r="O238" s="38">
        <v>29447.490005743799</v>
      </c>
      <c r="P238" s="38">
        <v>2674.91656264844</v>
      </c>
      <c r="Q238" s="24"/>
      <c r="R238" s="24"/>
    </row>
    <row r="239" spans="2:18" ht="20.100000000000001" customHeight="1">
      <c r="B239" s="111">
        <f t="shared" si="10"/>
        <v>2008</v>
      </c>
      <c r="C239" s="111">
        <f t="shared" si="11"/>
        <v>11</v>
      </c>
      <c r="F239" s="80">
        <f t="shared" si="9"/>
        <v>39753</v>
      </c>
      <c r="G239" s="38">
        <v>467.28489500000001</v>
      </c>
      <c r="H239" s="38">
        <v>3.225552</v>
      </c>
      <c r="I239" s="38">
        <v>404.69688000000002</v>
      </c>
      <c r="J239" s="38">
        <v>165.372793817922</v>
      </c>
      <c r="K239" s="38">
        <v>6040.0426701490496</v>
      </c>
      <c r="L239" s="38">
        <v>36608.546672437398</v>
      </c>
      <c r="M239" s="38">
        <v>127.9173943</v>
      </c>
      <c r="N239" s="38" t="s">
        <v>156</v>
      </c>
      <c r="O239" s="38">
        <v>29447.490005743799</v>
      </c>
      <c r="P239" s="38">
        <v>2508.1535621892499</v>
      </c>
      <c r="Q239" s="24"/>
      <c r="R239" s="24"/>
    </row>
    <row r="240" spans="2:18" ht="20.100000000000001" customHeight="1">
      <c r="B240" s="111">
        <f t="shared" si="10"/>
        <v>2008</v>
      </c>
      <c r="C240" s="111">
        <f t="shared" si="11"/>
        <v>12</v>
      </c>
      <c r="F240" s="80">
        <f t="shared" si="9"/>
        <v>39783</v>
      </c>
      <c r="G240" s="38">
        <v>426.08300000000003</v>
      </c>
      <c r="H240" s="38">
        <v>2.773917</v>
      </c>
      <c r="I240" s="38">
        <v>384.86118499999998</v>
      </c>
      <c r="J240" s="38">
        <v>164.829199427015</v>
      </c>
      <c r="K240" s="38">
        <v>4803.1166781183401</v>
      </c>
      <c r="L240" s="38">
        <v>38836.623156143702</v>
      </c>
      <c r="M240" s="38">
        <v>110.1697975</v>
      </c>
      <c r="N240" s="38" t="s">
        <v>156</v>
      </c>
      <c r="O240" s="38">
        <v>29447.490005743799</v>
      </c>
      <c r="P240" s="38">
        <v>2030.2297874777801</v>
      </c>
      <c r="Q240" s="24"/>
      <c r="R240" s="24"/>
    </row>
    <row r="241" spans="2:18" ht="20.100000000000001" customHeight="1">
      <c r="B241" s="111">
        <f t="shared" si="10"/>
        <v>2009</v>
      </c>
      <c r="C241" s="111">
        <f t="shared" si="11"/>
        <v>1</v>
      </c>
      <c r="F241" s="80">
        <f t="shared" si="9"/>
        <v>39814</v>
      </c>
      <c r="G241" s="38">
        <v>343.35049700000002</v>
      </c>
      <c r="H241" s="38">
        <v>2.3800859999999999</v>
      </c>
      <c r="I241" s="38">
        <v>354.15409399999999</v>
      </c>
      <c r="J241" s="38">
        <v>148.994470295669</v>
      </c>
      <c r="K241" s="38">
        <v>4843.4498276713402</v>
      </c>
      <c r="L241" s="38">
        <v>40793.205053227401</v>
      </c>
      <c r="M241" s="38">
        <v>111.19937179999999</v>
      </c>
      <c r="N241" s="38" t="s">
        <v>156</v>
      </c>
      <c r="O241" s="38">
        <v>23298.666154983799</v>
      </c>
      <c r="P241" s="38">
        <v>1835.2559925928499</v>
      </c>
      <c r="Q241" s="24"/>
      <c r="R241" s="24"/>
    </row>
    <row r="242" spans="2:18" ht="20.100000000000001" customHeight="1">
      <c r="B242" s="111">
        <f t="shared" si="10"/>
        <v>2009</v>
      </c>
      <c r="C242" s="111">
        <f t="shared" si="11"/>
        <v>2</v>
      </c>
      <c r="F242" s="80">
        <f t="shared" si="9"/>
        <v>39845</v>
      </c>
      <c r="G242" s="38">
        <v>343.0317</v>
      </c>
      <c r="H242" s="38">
        <v>2.4135460000000002</v>
      </c>
      <c r="I242" s="38">
        <v>340.98181199999999</v>
      </c>
      <c r="J242" s="38">
        <v>152.14248373475101</v>
      </c>
      <c r="K242" s="38">
        <v>5353.8183449123899</v>
      </c>
      <c r="L242" s="38">
        <v>47408.201075251403</v>
      </c>
      <c r="M242" s="38">
        <v>117.982882</v>
      </c>
      <c r="N242" s="38" t="s">
        <v>156</v>
      </c>
      <c r="O242" s="38">
        <v>23298.666154983799</v>
      </c>
      <c r="P242" s="38">
        <v>1821.6658682508501</v>
      </c>
      <c r="Q242" s="24"/>
      <c r="R242" s="24"/>
    </row>
    <row r="243" spans="2:18" ht="20.100000000000001" customHeight="1">
      <c r="B243" s="111">
        <f t="shared" si="10"/>
        <v>2009</v>
      </c>
      <c r="C243" s="111">
        <f t="shared" si="11"/>
        <v>3</v>
      </c>
      <c r="F243" s="80">
        <f t="shared" si="9"/>
        <v>39873</v>
      </c>
      <c r="G243" s="38">
        <v>311.51526699999999</v>
      </c>
      <c r="H243" s="38">
        <v>2.206804</v>
      </c>
      <c r="I243" s="38">
        <v>287.927099</v>
      </c>
      <c r="J243" s="38">
        <v>132.573306685304</v>
      </c>
      <c r="K243" s="38">
        <v>6219.8533603523301</v>
      </c>
      <c r="L243" s="38">
        <v>44990.000251301899</v>
      </c>
      <c r="M243" s="38">
        <v>110.8834627</v>
      </c>
      <c r="N243" s="38" t="s">
        <v>156</v>
      </c>
      <c r="O243" s="38">
        <v>23298.666154983799</v>
      </c>
      <c r="P243" s="38">
        <v>1938.45092061643</v>
      </c>
      <c r="Q243" s="24"/>
      <c r="R243" s="24"/>
    </row>
    <row r="244" spans="2:18" ht="20.100000000000001" customHeight="1">
      <c r="B244" s="111">
        <f t="shared" si="10"/>
        <v>2009</v>
      </c>
      <c r="C244" s="111">
        <f t="shared" si="11"/>
        <v>4</v>
      </c>
      <c r="F244" s="80">
        <f t="shared" si="9"/>
        <v>39904</v>
      </c>
      <c r="G244" s="38">
        <v>277.91481599999997</v>
      </c>
      <c r="H244" s="38">
        <v>2.1345350000000001</v>
      </c>
      <c r="I244" s="38">
        <v>242.126069</v>
      </c>
      <c r="J244" s="38">
        <v>108.566201423064</v>
      </c>
      <c r="K244" s="38">
        <v>6254.0316511543797</v>
      </c>
      <c r="L244" s="38">
        <v>41008.9280513825</v>
      </c>
      <c r="M244" s="38">
        <v>86.763782129999996</v>
      </c>
      <c r="N244" s="38" t="s">
        <v>156</v>
      </c>
      <c r="O244" s="38">
        <v>19198.233880522399</v>
      </c>
      <c r="P244" s="38">
        <v>1757.80429281533</v>
      </c>
      <c r="Q244" s="24"/>
      <c r="R244" s="24"/>
    </row>
    <row r="245" spans="2:18" ht="20.100000000000001" customHeight="1">
      <c r="B245" s="111">
        <f t="shared" si="10"/>
        <v>2009</v>
      </c>
      <c r="C245" s="111">
        <f t="shared" si="11"/>
        <v>5</v>
      </c>
      <c r="F245" s="80">
        <f t="shared" si="9"/>
        <v>39934</v>
      </c>
      <c r="G245" s="38">
        <v>260.36103500000002</v>
      </c>
      <c r="H245" s="38">
        <v>1.975927</v>
      </c>
      <c r="I245" s="38">
        <v>172.41882899999999</v>
      </c>
      <c r="J245" s="38">
        <v>99.316828683800694</v>
      </c>
      <c r="K245" s="38">
        <v>6240.0793113856598</v>
      </c>
      <c r="L245" s="38">
        <v>41524.338447853203</v>
      </c>
      <c r="M245" s="38">
        <v>75.665364929999996</v>
      </c>
      <c r="N245" s="38" t="s">
        <v>156</v>
      </c>
      <c r="O245" s="38">
        <v>19198.233880522399</v>
      </c>
      <c r="P245" s="38">
        <v>1765.5539173341999</v>
      </c>
      <c r="Q245" s="24"/>
      <c r="R245" s="24"/>
    </row>
    <row r="246" spans="2:18" ht="20.100000000000001" customHeight="1">
      <c r="B246" s="111">
        <f t="shared" si="10"/>
        <v>2009</v>
      </c>
      <c r="C246" s="111">
        <f t="shared" si="11"/>
        <v>6</v>
      </c>
      <c r="F246" s="80">
        <f t="shared" si="9"/>
        <v>39965</v>
      </c>
      <c r="G246" s="38">
        <v>253.53675100000001</v>
      </c>
      <c r="H246" s="38">
        <v>1.971835</v>
      </c>
      <c r="I246" s="38">
        <v>159.90321599999999</v>
      </c>
      <c r="J246" s="38">
        <v>91.109084166716102</v>
      </c>
      <c r="K246" s="38">
        <v>6312.8519277630003</v>
      </c>
      <c r="L246" s="38">
        <v>39132.170643034697</v>
      </c>
      <c r="M246" s="38">
        <v>76.249182950000005</v>
      </c>
      <c r="N246" s="38" t="s">
        <v>156</v>
      </c>
      <c r="O246" s="38">
        <v>19198.233880522399</v>
      </c>
      <c r="P246" s="38">
        <v>1800.8979631166701</v>
      </c>
      <c r="Q246" s="24"/>
      <c r="R246" s="24"/>
    </row>
    <row r="247" spans="2:18" ht="20.100000000000001" customHeight="1">
      <c r="B247" s="111">
        <f t="shared" si="10"/>
        <v>2009</v>
      </c>
      <c r="C247" s="111">
        <f t="shared" si="11"/>
        <v>7</v>
      </c>
      <c r="F247" s="80">
        <f t="shared" si="9"/>
        <v>39995</v>
      </c>
      <c r="G247" s="38">
        <v>267.09444400000001</v>
      </c>
      <c r="H247" s="38">
        <v>2.1270319999999998</v>
      </c>
      <c r="I247" s="38">
        <v>153.710915</v>
      </c>
      <c r="J247" s="38">
        <v>95.901290194936195</v>
      </c>
      <c r="K247" s="38">
        <v>6964.6989062397497</v>
      </c>
      <c r="L247" s="38">
        <v>40362.597471989102</v>
      </c>
      <c r="M247" s="38">
        <v>72.790246589999995</v>
      </c>
      <c r="N247" s="38" t="s">
        <v>156</v>
      </c>
      <c r="O247" s="38">
        <v>17826.660467698399</v>
      </c>
      <c r="P247" s="38">
        <v>1968.4719640221899</v>
      </c>
      <c r="Q247" s="24"/>
      <c r="R247" s="24"/>
    </row>
    <row r="248" spans="2:18" ht="20.100000000000001" customHeight="1">
      <c r="B248" s="111">
        <f t="shared" si="10"/>
        <v>2009</v>
      </c>
      <c r="C248" s="111">
        <f t="shared" si="11"/>
        <v>8</v>
      </c>
      <c r="F248" s="80">
        <f t="shared" si="9"/>
        <v>40026</v>
      </c>
      <c r="G248" s="38">
        <v>268.05876899999998</v>
      </c>
      <c r="H248" s="38">
        <v>2.2275</v>
      </c>
      <c r="I248" s="38">
        <v>143.55626599999999</v>
      </c>
      <c r="J248" s="38">
        <v>87.832377566917501</v>
      </c>
      <c r="K248" s="38">
        <v>7325.3015196099104</v>
      </c>
      <c r="L248" s="38">
        <v>39245.687305496896</v>
      </c>
      <c r="M248" s="38">
        <v>73.691318949999996</v>
      </c>
      <c r="N248" s="38" t="s">
        <v>156</v>
      </c>
      <c r="O248" s="38">
        <v>17826.660467698399</v>
      </c>
      <c r="P248" s="38">
        <v>1895.4973437779599</v>
      </c>
      <c r="Q248" s="24"/>
      <c r="R248" s="24"/>
    </row>
    <row r="249" spans="2:18" ht="20.100000000000001" customHeight="1">
      <c r="B249" s="111">
        <f t="shared" si="10"/>
        <v>2009</v>
      </c>
      <c r="C249" s="111">
        <f t="shared" si="11"/>
        <v>9</v>
      </c>
      <c r="F249" s="80">
        <f t="shared" si="9"/>
        <v>40057</v>
      </c>
      <c r="G249" s="38">
        <v>277.30797000000001</v>
      </c>
      <c r="H249" s="38">
        <v>2.1890640000000001</v>
      </c>
      <c r="I249" s="38">
        <v>144.93725599999999</v>
      </c>
      <c r="J249" s="38">
        <v>87.185368401701197</v>
      </c>
      <c r="K249" s="38">
        <v>7178.7687226796197</v>
      </c>
      <c r="L249" s="38">
        <v>38900.047812416</v>
      </c>
      <c r="M249" s="38">
        <v>74.075101329999995</v>
      </c>
      <c r="N249" s="38" t="s">
        <v>156</v>
      </c>
      <c r="O249" s="38">
        <v>17826.660467698399</v>
      </c>
      <c r="P249" s="38">
        <v>2066.9799212593598</v>
      </c>
      <c r="Q249" s="24"/>
      <c r="R249" s="24"/>
    </row>
    <row r="250" spans="2:18" ht="20.100000000000001" customHeight="1">
      <c r="B250" s="111">
        <f t="shared" si="10"/>
        <v>2009</v>
      </c>
      <c r="C250" s="111">
        <f t="shared" si="11"/>
        <v>10</v>
      </c>
      <c r="F250" s="80">
        <f t="shared" si="9"/>
        <v>40087</v>
      </c>
      <c r="G250" s="38">
        <v>270.80944499999998</v>
      </c>
      <c r="H250" s="38">
        <v>2.1211669999999998</v>
      </c>
      <c r="I250" s="38">
        <v>133.612808</v>
      </c>
      <c r="J250" s="38">
        <v>80.342547250547398</v>
      </c>
      <c r="K250" s="38">
        <v>7037.4285386090296</v>
      </c>
      <c r="L250" s="38">
        <v>39013.1925060102</v>
      </c>
      <c r="M250" s="38">
        <v>70.739580480000001</v>
      </c>
      <c r="N250" s="38" t="s">
        <v>156</v>
      </c>
      <c r="O250" s="38">
        <v>15008.511041092999</v>
      </c>
      <c r="P250" s="38">
        <v>1996.8593190822901</v>
      </c>
      <c r="Q250" s="24"/>
      <c r="R250" s="24"/>
    </row>
    <row r="251" spans="2:18" ht="20.100000000000001" customHeight="1">
      <c r="B251" s="111">
        <f t="shared" si="10"/>
        <v>2009</v>
      </c>
      <c r="C251" s="111">
        <f t="shared" si="11"/>
        <v>11</v>
      </c>
      <c r="F251" s="80">
        <f t="shared" si="9"/>
        <v>40118</v>
      </c>
      <c r="G251" s="38">
        <v>278.20190100000002</v>
      </c>
      <c r="H251" s="38">
        <v>2.1733850000000001</v>
      </c>
      <c r="I251" s="38">
        <v>133.30156099999999</v>
      </c>
      <c r="J251" s="38">
        <v>82.483977413074101</v>
      </c>
      <c r="K251" s="38">
        <v>7084.7896155470698</v>
      </c>
      <c r="L251" s="38">
        <v>40843.2263230647</v>
      </c>
      <c r="M251" s="38">
        <v>69.97518934</v>
      </c>
      <c r="N251" s="38" t="s">
        <v>156</v>
      </c>
      <c r="O251" s="38">
        <v>15008.511041092999</v>
      </c>
      <c r="P251" s="38">
        <v>2276.0502702725198</v>
      </c>
      <c r="Q251" s="24"/>
      <c r="R251" s="24"/>
    </row>
    <row r="252" spans="2:18" ht="20.100000000000001" customHeight="1">
      <c r="B252" s="111">
        <f t="shared" si="10"/>
        <v>2009</v>
      </c>
      <c r="C252" s="111">
        <f t="shared" si="11"/>
        <v>12</v>
      </c>
      <c r="F252" s="80">
        <f t="shared" si="9"/>
        <v>40148</v>
      </c>
      <c r="G252" s="38">
        <v>287.66443900000002</v>
      </c>
      <c r="H252" s="38">
        <v>2.3932380000000002</v>
      </c>
      <c r="I252" s="38">
        <v>138.98084299999999</v>
      </c>
      <c r="J252" s="38">
        <v>79.809592293616703</v>
      </c>
      <c r="K252" s="38">
        <v>7333.6267382768901</v>
      </c>
      <c r="L252" s="38">
        <v>40159.763245796697</v>
      </c>
      <c r="M252" s="38">
        <v>71.274772429999999</v>
      </c>
      <c r="N252" s="38" t="s">
        <v>156</v>
      </c>
      <c r="O252" s="38">
        <v>15008.511041092999</v>
      </c>
      <c r="P252" s="38">
        <v>2396.7241547983599</v>
      </c>
      <c r="Q252" s="24"/>
      <c r="R252" s="24"/>
    </row>
    <row r="253" spans="2:18" ht="20.100000000000001" customHeight="1">
      <c r="B253" s="111">
        <f t="shared" si="10"/>
        <v>2010</v>
      </c>
      <c r="C253" s="111">
        <f t="shared" si="11"/>
        <v>1</v>
      </c>
      <c r="F253" s="80">
        <f t="shared" si="9"/>
        <v>40179</v>
      </c>
      <c r="G253" s="38">
        <v>308.27061900000001</v>
      </c>
      <c r="H253" s="38">
        <v>2.5037240000000001</v>
      </c>
      <c r="I253" s="38">
        <v>137.66796299999999</v>
      </c>
      <c r="J253" s="38">
        <v>82.828918878917406</v>
      </c>
      <c r="K253" s="38">
        <v>7537.6930823808498</v>
      </c>
      <c r="L253" s="38">
        <v>40092.809272406601</v>
      </c>
      <c r="M253" s="38">
        <v>74.930066280000005</v>
      </c>
      <c r="N253" s="38" t="s">
        <v>156</v>
      </c>
      <c r="O253" s="38">
        <v>25741.172397980601</v>
      </c>
      <c r="P253" s="38">
        <v>2599.3239494833501</v>
      </c>
      <c r="Q253" s="24"/>
      <c r="R253" s="24"/>
    </row>
    <row r="254" spans="2:18" ht="20.100000000000001" customHeight="1">
      <c r="B254" s="111">
        <f t="shared" si="10"/>
        <v>2010</v>
      </c>
      <c r="C254" s="111">
        <f t="shared" si="11"/>
        <v>2</v>
      </c>
      <c r="F254" s="80">
        <f t="shared" si="9"/>
        <v>40210</v>
      </c>
      <c r="G254" s="38">
        <v>324.02644500000002</v>
      </c>
      <c r="H254" s="38">
        <v>2.512813</v>
      </c>
      <c r="I254" s="38">
        <v>140.32255599999999</v>
      </c>
      <c r="J254" s="38">
        <v>85.768259995503499</v>
      </c>
      <c r="K254" s="38">
        <v>6556.7975700721399</v>
      </c>
      <c r="L254" s="38">
        <v>40120.933620376898</v>
      </c>
      <c r="M254" s="38">
        <v>86.973761719999999</v>
      </c>
      <c r="N254" s="38" t="s">
        <v>156</v>
      </c>
      <c r="O254" s="38">
        <v>25741.172397980601</v>
      </c>
      <c r="P254" s="38">
        <v>2647.8417554646699</v>
      </c>
      <c r="Q254" s="24"/>
      <c r="R254" s="24"/>
    </row>
    <row r="255" spans="2:18" ht="20.100000000000001" customHeight="1">
      <c r="B255" s="111">
        <f t="shared" si="10"/>
        <v>2010</v>
      </c>
      <c r="C255" s="111">
        <f t="shared" si="11"/>
        <v>3</v>
      </c>
      <c r="F255" s="80">
        <f t="shared" si="9"/>
        <v>40238</v>
      </c>
      <c r="G255" s="38">
        <v>308.36348500000003</v>
      </c>
      <c r="H255" s="38">
        <v>2.4963359999999999</v>
      </c>
      <c r="I255" s="38">
        <v>145.330782</v>
      </c>
      <c r="J255" s="38">
        <v>85.360934566689295</v>
      </c>
      <c r="K255" s="38">
        <v>7088.4020009719097</v>
      </c>
      <c r="L255" s="38">
        <v>40571.325829799098</v>
      </c>
      <c r="M255" s="38">
        <v>86.609447250000002</v>
      </c>
      <c r="N255" s="38" t="s">
        <v>156</v>
      </c>
      <c r="O255" s="38">
        <v>25741.172397980601</v>
      </c>
      <c r="P255" s="38">
        <v>2471.7784236282801</v>
      </c>
      <c r="Q255" s="24"/>
      <c r="R255" s="24"/>
    </row>
    <row r="256" spans="2:18" ht="20.100000000000001" customHeight="1">
      <c r="B256" s="111">
        <f t="shared" si="10"/>
        <v>2010</v>
      </c>
      <c r="C256" s="111">
        <f t="shared" si="11"/>
        <v>4</v>
      </c>
      <c r="F256" s="80">
        <f t="shared" si="9"/>
        <v>40269</v>
      </c>
      <c r="G256" s="38">
        <v>313.24067600000001</v>
      </c>
      <c r="H256" s="38">
        <v>2.532994</v>
      </c>
      <c r="I256" s="38">
        <v>172.801953</v>
      </c>
      <c r="J256" s="38">
        <v>87.563942741816902</v>
      </c>
      <c r="K256" s="38">
        <v>7496.8040857522501</v>
      </c>
      <c r="L256" s="38">
        <v>41143.498219270397</v>
      </c>
      <c r="M256" s="38">
        <v>120.16149710000001</v>
      </c>
      <c r="N256" s="38" t="s">
        <v>156</v>
      </c>
      <c r="O256" s="38">
        <v>28640.919834911099</v>
      </c>
      <c r="P256" s="38">
        <v>2465.1772528742599</v>
      </c>
      <c r="Q256" s="24"/>
      <c r="R256" s="24"/>
    </row>
    <row r="257" spans="2:18" ht="20.100000000000001" customHeight="1">
      <c r="B257" s="111">
        <f t="shared" si="10"/>
        <v>2010</v>
      </c>
      <c r="C257" s="111">
        <f t="shared" si="11"/>
        <v>5</v>
      </c>
      <c r="F257" s="80">
        <f t="shared" si="9"/>
        <v>40299</v>
      </c>
      <c r="G257" s="38">
        <v>343.040819</v>
      </c>
      <c r="H257" s="38">
        <v>2.5721889999999998</v>
      </c>
      <c r="I257" s="38">
        <v>197.483136</v>
      </c>
      <c r="J257" s="38">
        <v>98.181537037513394</v>
      </c>
      <c r="K257" s="38">
        <v>7771.2998435319596</v>
      </c>
      <c r="L257" s="38">
        <v>44524.3209513443</v>
      </c>
      <c r="M257" s="38">
        <v>134.59307290000001</v>
      </c>
      <c r="N257" s="38" t="s">
        <v>156</v>
      </c>
      <c r="O257" s="38">
        <v>28640.919834911099</v>
      </c>
      <c r="P257" s="38">
        <v>2648.9501781834101</v>
      </c>
      <c r="Q257" s="24"/>
      <c r="R257" s="24"/>
    </row>
    <row r="258" spans="2:18" ht="20.100000000000001" customHeight="1">
      <c r="B258" s="111">
        <f t="shared" si="10"/>
        <v>2010</v>
      </c>
      <c r="C258" s="111">
        <f t="shared" si="11"/>
        <v>6</v>
      </c>
      <c r="F258" s="80">
        <f t="shared" si="9"/>
        <v>40330</v>
      </c>
      <c r="G258" s="38">
        <v>337.28114399999998</v>
      </c>
      <c r="H258" s="38">
        <v>2.422345</v>
      </c>
      <c r="I258" s="38">
        <v>211.63937100000001</v>
      </c>
      <c r="J258" s="38">
        <v>102.85117374897899</v>
      </c>
      <c r="K258" s="38">
        <v>7839.2406940397996</v>
      </c>
      <c r="L258" s="38">
        <v>46896.013005849702</v>
      </c>
      <c r="M258" s="38">
        <v>140.29614789999999</v>
      </c>
      <c r="N258" s="38" t="s">
        <v>156</v>
      </c>
      <c r="O258" s="38">
        <v>28640.919834911099</v>
      </c>
      <c r="P258" s="38">
        <v>2360.5127454581798</v>
      </c>
      <c r="Q258" s="24"/>
      <c r="R258" s="24"/>
    </row>
    <row r="259" spans="2:18" ht="20.100000000000001" customHeight="1">
      <c r="B259" s="111">
        <f t="shared" si="10"/>
        <v>2010</v>
      </c>
      <c r="C259" s="111">
        <f t="shared" si="11"/>
        <v>7</v>
      </c>
      <c r="F259" s="80">
        <f t="shared" si="9"/>
        <v>40360</v>
      </c>
      <c r="G259" s="38">
        <v>310.96594199999998</v>
      </c>
      <c r="H259" s="38">
        <v>2.3649010000000001</v>
      </c>
      <c r="I259" s="38">
        <v>211.107516</v>
      </c>
      <c r="J259" s="38">
        <v>100.363301454549</v>
      </c>
      <c r="K259" s="38">
        <v>7888.0471465154596</v>
      </c>
      <c r="L259" s="38">
        <v>45469.177545705599</v>
      </c>
      <c r="M259" s="38">
        <v>149.3336228</v>
      </c>
      <c r="N259" s="38" t="s">
        <v>156</v>
      </c>
      <c r="O259" s="38">
        <v>26084.443249816999</v>
      </c>
      <c r="P259" s="38">
        <v>2042.77418226533</v>
      </c>
      <c r="Q259" s="24"/>
      <c r="R259" s="24"/>
    </row>
    <row r="260" spans="2:18" ht="20.100000000000001" customHeight="1">
      <c r="B260" s="111">
        <f t="shared" si="10"/>
        <v>2010</v>
      </c>
      <c r="C260" s="111">
        <f t="shared" si="11"/>
        <v>8</v>
      </c>
      <c r="F260" s="80">
        <f t="shared" si="9"/>
        <v>40391</v>
      </c>
      <c r="G260" s="38">
        <v>303.63318400000003</v>
      </c>
      <c r="H260" s="38">
        <v>2.3921790000000001</v>
      </c>
      <c r="I260" s="38">
        <v>222.17666299999999</v>
      </c>
      <c r="J260" s="38">
        <v>98.693954858154299</v>
      </c>
      <c r="K260" s="38">
        <v>8199.7717365858807</v>
      </c>
      <c r="L260" s="38">
        <v>44344.606938874997</v>
      </c>
      <c r="M260" s="38">
        <v>144.488033</v>
      </c>
      <c r="N260" s="38" t="s">
        <v>156</v>
      </c>
      <c r="O260" s="38">
        <v>26084.443249816999</v>
      </c>
      <c r="P260" s="38">
        <v>2026.14441803557</v>
      </c>
      <c r="Q260" s="24"/>
      <c r="R260" s="24"/>
    </row>
    <row r="261" spans="2:18" ht="20.100000000000001" customHeight="1">
      <c r="B261" s="111">
        <f t="shared" si="10"/>
        <v>2010</v>
      </c>
      <c r="C261" s="111">
        <f t="shared" si="11"/>
        <v>9</v>
      </c>
      <c r="F261" s="80">
        <f t="shared" si="9"/>
        <v>40422</v>
      </c>
      <c r="G261" s="38">
        <v>297.433176</v>
      </c>
      <c r="H261" s="38">
        <v>2.3809049999999998</v>
      </c>
      <c r="I261" s="38">
        <v>209.88067899999999</v>
      </c>
      <c r="J261" s="38">
        <v>97.676043192406794</v>
      </c>
      <c r="K261" s="38">
        <v>8260.0371977129307</v>
      </c>
      <c r="L261" s="38">
        <v>43904.604783689902</v>
      </c>
      <c r="M261" s="38">
        <v>141.96187069999999</v>
      </c>
      <c r="N261" s="38" t="s">
        <v>156</v>
      </c>
      <c r="O261" s="38">
        <v>26084.443249816999</v>
      </c>
      <c r="P261" s="38">
        <v>2135.1076180477498</v>
      </c>
      <c r="Q261" s="24"/>
      <c r="R261" s="24"/>
    </row>
    <row r="262" spans="2:18" ht="20.100000000000001" customHeight="1">
      <c r="B262" s="111">
        <f t="shared" si="10"/>
        <v>2010</v>
      </c>
      <c r="C262" s="111">
        <f t="shared" si="11"/>
        <v>10</v>
      </c>
      <c r="F262" s="80">
        <f t="shared" si="9"/>
        <v>40452</v>
      </c>
      <c r="G262" s="38">
        <v>295.98677300000003</v>
      </c>
      <c r="H262" s="38">
        <v>2.4226420000000002</v>
      </c>
      <c r="I262" s="38">
        <v>199.035201</v>
      </c>
      <c r="J262" s="38">
        <v>91.804364325789905</v>
      </c>
      <c r="K262" s="38">
        <v>8575.7626632627107</v>
      </c>
      <c r="L262" s="38">
        <v>44094.3886007037</v>
      </c>
      <c r="M262" s="38">
        <v>126.49528669999999</v>
      </c>
      <c r="N262" s="38" t="s">
        <v>156</v>
      </c>
      <c r="O262" s="38">
        <v>26068.921344876399</v>
      </c>
      <c r="P262" s="38">
        <v>2139.1721037152201</v>
      </c>
      <c r="Q262" s="24"/>
      <c r="R262" s="24"/>
    </row>
    <row r="263" spans="2:18" ht="20.100000000000001" customHeight="1">
      <c r="B263" s="111">
        <f t="shared" si="10"/>
        <v>2010</v>
      </c>
      <c r="C263" s="111">
        <f t="shared" si="11"/>
        <v>11</v>
      </c>
      <c r="F263" s="80">
        <f t="shared" si="9"/>
        <v>40483</v>
      </c>
      <c r="G263" s="38">
        <v>311.776275</v>
      </c>
      <c r="H263" s="38">
        <v>2.4543330000000001</v>
      </c>
      <c r="I263" s="38">
        <v>188.58183299999999</v>
      </c>
      <c r="J263" s="38">
        <v>91.622211634889595</v>
      </c>
      <c r="K263" s="38">
        <v>8551.42378187551</v>
      </c>
      <c r="L263" s="38">
        <v>45361.832461906903</v>
      </c>
      <c r="M263" s="38">
        <v>127.4666282</v>
      </c>
      <c r="N263" s="38" t="s">
        <v>156</v>
      </c>
      <c r="O263" s="38">
        <v>26068.921344876399</v>
      </c>
      <c r="P263" s="38">
        <v>2356.7655734094401</v>
      </c>
      <c r="Q263" s="24"/>
      <c r="R263" s="24"/>
    </row>
    <row r="264" spans="2:18" ht="20.100000000000001" customHeight="1">
      <c r="B264" s="111">
        <f t="shared" si="10"/>
        <v>2010</v>
      </c>
      <c r="C264" s="111">
        <f t="shared" si="11"/>
        <v>12</v>
      </c>
      <c r="F264" s="80">
        <f t="shared" si="9"/>
        <v>40513</v>
      </c>
      <c r="G264" s="38">
        <v>315.72603600000002</v>
      </c>
      <c r="H264" s="38">
        <v>2.4553569999999998</v>
      </c>
      <c r="I264" s="38">
        <v>186.50062199999999</v>
      </c>
      <c r="J264" s="38">
        <v>93.560275135589507</v>
      </c>
      <c r="K264" s="38">
        <v>9011.57925494558</v>
      </c>
      <c r="L264" s="38">
        <v>45940.886310674003</v>
      </c>
      <c r="M264" s="38">
        <v>132.87470870000001</v>
      </c>
      <c r="N264" s="38" t="s">
        <v>156</v>
      </c>
      <c r="O264" s="38">
        <v>26068.921344876399</v>
      </c>
      <c r="P264" s="38">
        <v>2262.29555276358</v>
      </c>
      <c r="Q264" s="24"/>
      <c r="R264" s="24"/>
    </row>
    <row r="265" spans="2:18" ht="20.100000000000001" customHeight="1">
      <c r="B265" s="111">
        <f t="shared" si="10"/>
        <v>2011</v>
      </c>
      <c r="C265" s="111">
        <f t="shared" si="11"/>
        <v>1</v>
      </c>
      <c r="F265" s="80">
        <f t="shared" si="9"/>
        <v>40544</v>
      </c>
      <c r="G265" s="38">
        <v>304.37157167213797</v>
      </c>
      <c r="H265" s="38">
        <v>2.5148609999999998</v>
      </c>
      <c r="I265" s="38">
        <v>222.83294674900199</v>
      </c>
      <c r="J265" s="38">
        <v>97.462654799107995</v>
      </c>
      <c r="K265" s="38">
        <v>9822.4795361023098</v>
      </c>
      <c r="L265" s="38">
        <v>44958.445035174198</v>
      </c>
      <c r="M265" s="38">
        <v>141.8518555</v>
      </c>
      <c r="N265" s="38" t="s">
        <v>156</v>
      </c>
      <c r="O265" s="38">
        <v>24211.738547952598</v>
      </c>
      <c r="P265" s="38">
        <v>2275.6481589151899</v>
      </c>
      <c r="Q265" s="24"/>
      <c r="R265" s="24"/>
    </row>
    <row r="266" spans="2:18" ht="20.100000000000001" customHeight="1">
      <c r="B266" s="111">
        <f t="shared" si="10"/>
        <v>2011</v>
      </c>
      <c r="C266" s="111">
        <f t="shared" si="11"/>
        <v>2</v>
      </c>
      <c r="F266" s="80">
        <f t="shared" si="9"/>
        <v>40575</v>
      </c>
      <c r="G266" s="38">
        <v>338.14943499999998</v>
      </c>
      <c r="H266" s="38">
        <v>2.5519780000000001</v>
      </c>
      <c r="I266" s="38">
        <v>196.65887000000001</v>
      </c>
      <c r="J266" s="38">
        <v>99.916102386021507</v>
      </c>
      <c r="K266" s="38">
        <v>9575.1481147379</v>
      </c>
      <c r="L266" s="38">
        <v>44561.952055568203</v>
      </c>
      <c r="M266" s="38">
        <v>146.64401849999999</v>
      </c>
      <c r="N266" s="38" t="s">
        <v>156</v>
      </c>
      <c r="O266" s="38">
        <v>24211.738547952598</v>
      </c>
      <c r="P266" s="38">
        <v>2232.6351778960002</v>
      </c>
      <c r="Q266" s="24"/>
      <c r="R266" s="24"/>
    </row>
    <row r="267" spans="2:18" ht="20.100000000000001" customHeight="1">
      <c r="B267" s="111">
        <f t="shared" si="10"/>
        <v>2011</v>
      </c>
      <c r="C267" s="111">
        <f t="shared" si="11"/>
        <v>3</v>
      </c>
      <c r="F267" s="80">
        <f t="shared" si="9"/>
        <v>40603</v>
      </c>
      <c r="G267" s="38">
        <v>347.39066300000002</v>
      </c>
      <c r="H267" s="38">
        <v>2.5863770000000001</v>
      </c>
      <c r="I267" s="38">
        <v>206.074061</v>
      </c>
      <c r="J267" s="38">
        <v>101.059437762464</v>
      </c>
      <c r="K267" s="38">
        <v>9495.7941864508102</v>
      </c>
      <c r="L267" s="38">
        <v>46235.1158909511</v>
      </c>
      <c r="M267" s="38">
        <v>149.77398840000001</v>
      </c>
      <c r="N267" s="38" t="s">
        <v>156</v>
      </c>
      <c r="O267" s="38">
        <v>24211.738547952598</v>
      </c>
      <c r="P267" s="38">
        <v>2313.25054497575</v>
      </c>
      <c r="Q267" s="24"/>
      <c r="R267" s="24"/>
    </row>
    <row r="268" spans="2:18" ht="20.100000000000001" customHeight="1">
      <c r="B268" s="111">
        <f t="shared" si="10"/>
        <v>2011</v>
      </c>
      <c r="C268" s="111">
        <f t="shared" si="11"/>
        <v>4</v>
      </c>
      <c r="F268" s="80">
        <f t="shared" si="9"/>
        <v>40634</v>
      </c>
      <c r="G268" s="38">
        <v>334.77671099999998</v>
      </c>
      <c r="H268" s="38">
        <v>2.5902280000000002</v>
      </c>
      <c r="I268" s="38">
        <v>226.99325999999999</v>
      </c>
      <c r="J268" s="38">
        <v>96.827346444688203</v>
      </c>
      <c r="K268" s="38">
        <v>8917.9252511507202</v>
      </c>
      <c r="L268" s="38">
        <v>45873.636684257101</v>
      </c>
      <c r="M268" s="38">
        <v>150.9624298</v>
      </c>
      <c r="N268" s="38" t="s">
        <v>156</v>
      </c>
      <c r="O268" s="38">
        <v>19219.774763094101</v>
      </c>
      <c r="P268" s="38">
        <v>2228.4163345870402</v>
      </c>
      <c r="Q268" s="24"/>
      <c r="R268" s="24"/>
    </row>
    <row r="269" spans="2:18" ht="20.100000000000001" customHeight="1">
      <c r="B269" s="111">
        <f t="shared" si="10"/>
        <v>2011</v>
      </c>
      <c r="C269" s="111">
        <f t="shared" si="11"/>
        <v>5</v>
      </c>
      <c r="F269" s="80">
        <f t="shared" ref="F269:F332" si="12">DATE(B269,C269,1)</f>
        <v>40664</v>
      </c>
      <c r="G269" s="38">
        <v>340.88064700000001</v>
      </c>
      <c r="H269" s="38">
        <v>2.5416569999999998</v>
      </c>
      <c r="I269" s="38">
        <v>258.92417599999999</v>
      </c>
      <c r="J269" s="38">
        <v>99.0353818423268</v>
      </c>
      <c r="K269" s="38">
        <v>8507.90337239978</v>
      </c>
      <c r="L269" s="38">
        <v>45377.903566513203</v>
      </c>
      <c r="M269" s="38">
        <v>155.62021870000001</v>
      </c>
      <c r="N269" s="38" t="s">
        <v>156</v>
      </c>
      <c r="O269" s="38">
        <v>19219.774763094101</v>
      </c>
      <c r="P269" s="38">
        <v>2161.9084384641201</v>
      </c>
      <c r="Q269" s="24"/>
      <c r="R269" s="24"/>
    </row>
    <row r="270" spans="2:18" ht="20.100000000000001" customHeight="1">
      <c r="B270" s="111">
        <f t="shared" si="10"/>
        <v>2011</v>
      </c>
      <c r="C270" s="111">
        <f t="shared" si="11"/>
        <v>6</v>
      </c>
      <c r="F270" s="80">
        <f t="shared" si="12"/>
        <v>40695</v>
      </c>
      <c r="G270" s="38">
        <v>347.604626</v>
      </c>
      <c r="H270" s="38">
        <v>2.5169809999999999</v>
      </c>
      <c r="I270" s="38">
        <v>252.436993</v>
      </c>
      <c r="J270" s="38">
        <v>103.886342316031</v>
      </c>
      <c r="K270" s="38">
        <v>8779.8694926733006</v>
      </c>
      <c r="L270" s="38">
        <v>48363.180628395203</v>
      </c>
      <c r="M270" s="38">
        <v>155.53768669999999</v>
      </c>
      <c r="N270" s="38" t="s">
        <v>156</v>
      </c>
      <c r="O270" s="38">
        <v>19219.774763094101</v>
      </c>
      <c r="P270" s="38">
        <v>2053.8046491844102</v>
      </c>
      <c r="Q270" s="24"/>
      <c r="R270" s="24"/>
    </row>
    <row r="271" spans="2:18" ht="20.100000000000001" customHeight="1">
      <c r="B271" s="111">
        <f t="shared" ref="B271:B334" si="13">IF(C270=12,B270+1,B270)</f>
        <v>2011</v>
      </c>
      <c r="C271" s="111">
        <f t="shared" ref="C271:C334" si="14">IF(C270=12,1,C270+1)</f>
        <v>7</v>
      </c>
      <c r="F271" s="80">
        <f t="shared" si="12"/>
        <v>40725</v>
      </c>
      <c r="G271" s="38">
        <v>334.637654</v>
      </c>
      <c r="H271" s="38">
        <v>2.4549669999999999</v>
      </c>
      <c r="I271" s="38">
        <v>251.90678800000001</v>
      </c>
      <c r="J271" s="38">
        <v>105.065329330886</v>
      </c>
      <c r="K271" s="38">
        <v>8553.0469611326007</v>
      </c>
      <c r="L271" s="38">
        <v>46713.453204191697</v>
      </c>
      <c r="M271" s="38">
        <v>148.69157240000001</v>
      </c>
      <c r="N271" s="38" t="s">
        <v>156</v>
      </c>
      <c r="O271" s="38">
        <v>17260.037400866899</v>
      </c>
      <c r="P271" s="38">
        <v>2075.2891011822599</v>
      </c>
      <c r="Q271" s="24"/>
      <c r="R271" s="24"/>
    </row>
    <row r="272" spans="2:18" ht="20.100000000000001" customHeight="1">
      <c r="B272" s="111">
        <f t="shared" si="13"/>
        <v>2011</v>
      </c>
      <c r="C272" s="111">
        <f t="shared" si="14"/>
        <v>8</v>
      </c>
      <c r="F272" s="80">
        <f t="shared" si="12"/>
        <v>40756</v>
      </c>
      <c r="G272" s="38">
        <v>344.91431699999998</v>
      </c>
      <c r="H272" s="38">
        <v>2.4359769999999998</v>
      </c>
      <c r="I272" s="38">
        <v>251.554193</v>
      </c>
      <c r="J272" s="38">
        <v>108.610984759061</v>
      </c>
      <c r="K272" s="38">
        <v>8235.2166550400398</v>
      </c>
      <c r="L272" s="38">
        <v>51401.132766651499</v>
      </c>
      <c r="M272" s="38">
        <v>152.66158189999999</v>
      </c>
      <c r="N272" s="38" t="s">
        <v>156</v>
      </c>
      <c r="O272" s="38">
        <v>17260.037400866899</v>
      </c>
      <c r="P272" s="38">
        <v>2171.1478048447502</v>
      </c>
      <c r="Q272" s="24"/>
      <c r="R272" s="24"/>
    </row>
    <row r="273" spans="2:18" ht="20.100000000000001" customHeight="1">
      <c r="B273" s="111">
        <f t="shared" si="13"/>
        <v>2011</v>
      </c>
      <c r="C273" s="111">
        <f t="shared" si="14"/>
        <v>9</v>
      </c>
      <c r="F273" s="80">
        <f t="shared" si="12"/>
        <v>40787</v>
      </c>
      <c r="G273" s="38">
        <v>330.60382199999998</v>
      </c>
      <c r="H273" s="38">
        <v>2.4083290000000002</v>
      </c>
      <c r="I273" s="38">
        <v>247.03349600000001</v>
      </c>
      <c r="J273" s="38">
        <v>108.25372878487499</v>
      </c>
      <c r="K273" s="38">
        <v>7877.1024351057504</v>
      </c>
      <c r="L273" s="38">
        <v>55741.194137960403</v>
      </c>
      <c r="M273" s="38">
        <v>158.15579320000001</v>
      </c>
      <c r="N273" s="38" t="s">
        <v>156</v>
      </c>
      <c r="O273" s="38">
        <v>17260.037400866899</v>
      </c>
      <c r="P273" s="38">
        <v>2296.34953611845</v>
      </c>
      <c r="Q273" s="24"/>
      <c r="R273" s="24"/>
    </row>
    <row r="274" spans="2:18" ht="20.100000000000001" customHeight="1">
      <c r="B274" s="111">
        <f t="shared" si="13"/>
        <v>2011</v>
      </c>
      <c r="C274" s="111">
        <f t="shared" si="14"/>
        <v>10</v>
      </c>
      <c r="F274" s="80">
        <f t="shared" si="12"/>
        <v>40817</v>
      </c>
      <c r="G274" s="38">
        <v>331.42732100000001</v>
      </c>
      <c r="H274" s="38">
        <v>2.3297159999999999</v>
      </c>
      <c r="I274" s="38">
        <v>244.50760399999999</v>
      </c>
      <c r="J274" s="38">
        <v>113.675933705414</v>
      </c>
      <c r="K274" s="38">
        <v>7504.4187001974797</v>
      </c>
      <c r="L274" s="38">
        <v>53604.303042584397</v>
      </c>
      <c r="M274" s="38">
        <v>148.25419880000001</v>
      </c>
      <c r="N274" s="38" t="s">
        <v>156</v>
      </c>
      <c r="O274" s="38">
        <v>15531.7702991804</v>
      </c>
      <c r="P274" s="38">
        <v>2171.2746661555998</v>
      </c>
      <c r="Q274" s="24"/>
      <c r="R274" s="24"/>
    </row>
    <row r="275" spans="2:18" ht="20.100000000000001" customHeight="1">
      <c r="B275" s="111">
        <f t="shared" si="13"/>
        <v>2011</v>
      </c>
      <c r="C275" s="111">
        <f t="shared" si="14"/>
        <v>11</v>
      </c>
      <c r="F275" s="80">
        <f t="shared" si="12"/>
        <v>40848</v>
      </c>
      <c r="G275" s="38">
        <v>320.502745</v>
      </c>
      <c r="H275" s="38">
        <v>2.2424680000000001</v>
      </c>
      <c r="I275" s="38">
        <v>235.78167099999999</v>
      </c>
      <c r="J275" s="38">
        <v>114.09562133271</v>
      </c>
      <c r="K275" s="38">
        <v>7505.7376182066901</v>
      </c>
      <c r="L275" s="38">
        <v>55037.274932412198</v>
      </c>
      <c r="M275" s="38">
        <v>127.70318109999999</v>
      </c>
      <c r="N275" s="38" t="s">
        <v>156</v>
      </c>
      <c r="O275" s="38">
        <v>15531.7702991804</v>
      </c>
      <c r="P275" s="38">
        <v>1878.9328530919199</v>
      </c>
      <c r="Q275" s="24"/>
      <c r="R275" s="24"/>
    </row>
    <row r="276" spans="2:18" ht="20.100000000000001" customHeight="1">
      <c r="B276" s="111">
        <f t="shared" si="13"/>
        <v>2011</v>
      </c>
      <c r="C276" s="111">
        <f t="shared" si="14"/>
        <v>12</v>
      </c>
      <c r="F276" s="80">
        <f t="shared" si="12"/>
        <v>40878</v>
      </c>
      <c r="G276" s="38">
        <v>304.37218799999999</v>
      </c>
      <c r="H276" s="38">
        <v>2.1389480000000001</v>
      </c>
      <c r="I276" s="38">
        <v>223.65429599999999</v>
      </c>
      <c r="J276" s="38">
        <v>112.97732633812799</v>
      </c>
      <c r="K276" s="38">
        <v>7913.9910820444602</v>
      </c>
      <c r="L276" s="38">
        <v>51769.631885444003</v>
      </c>
      <c r="M276" s="38">
        <v>122.52026410000001</v>
      </c>
      <c r="N276" s="38" t="s">
        <v>156</v>
      </c>
      <c r="O276" s="38">
        <v>15531.7702991804</v>
      </c>
      <c r="P276" s="38">
        <v>1881.4818666523199</v>
      </c>
      <c r="Q276" s="24"/>
      <c r="R276" s="24"/>
    </row>
    <row r="277" spans="2:18" ht="20.100000000000001" customHeight="1">
      <c r="B277" s="111">
        <f t="shared" si="13"/>
        <v>2012</v>
      </c>
      <c r="C277" s="111">
        <f t="shared" si="14"/>
        <v>1</v>
      </c>
      <c r="F277" s="80">
        <f t="shared" si="12"/>
        <v>40909</v>
      </c>
      <c r="G277" s="38">
        <v>281.80145430974397</v>
      </c>
      <c r="H277" s="38">
        <v>2.1070479347654101</v>
      </c>
      <c r="I277" s="38">
        <v>203.38067248175599</v>
      </c>
      <c r="J277" s="38">
        <v>110.520319507148</v>
      </c>
      <c r="K277" s="38">
        <v>7860.6534333236004</v>
      </c>
      <c r="L277" s="38">
        <v>51233.734019137402</v>
      </c>
      <c r="M277" s="38">
        <v>120.0217801</v>
      </c>
      <c r="N277" s="38" t="s">
        <v>156</v>
      </c>
      <c r="O277" s="38">
        <v>12659.402809342</v>
      </c>
      <c r="P277" s="38">
        <v>1887.6181708710501</v>
      </c>
      <c r="Q277" s="24"/>
      <c r="R277" s="24"/>
    </row>
    <row r="278" spans="2:18" ht="20.100000000000001" customHeight="1">
      <c r="B278" s="111">
        <f t="shared" si="13"/>
        <v>2012</v>
      </c>
      <c r="C278" s="111">
        <f t="shared" si="14"/>
        <v>2</v>
      </c>
      <c r="F278" s="80">
        <f t="shared" si="12"/>
        <v>40940</v>
      </c>
      <c r="G278" s="38">
        <v>283.08955388193903</v>
      </c>
      <c r="H278" s="38">
        <v>2.1092326882444299</v>
      </c>
      <c r="I278" s="38">
        <v>184.384166129156</v>
      </c>
      <c r="J278" s="38">
        <v>106.62129705152999</v>
      </c>
      <c r="K278" s="38">
        <v>7916.5994645323399</v>
      </c>
      <c r="L278" s="38">
        <v>52160.251797647397</v>
      </c>
      <c r="M278" s="38">
        <v>118.11440380000001</v>
      </c>
      <c r="N278" s="38" t="s">
        <v>156</v>
      </c>
      <c r="O278" s="38">
        <v>12659.402809342</v>
      </c>
      <c r="P278" s="38">
        <v>1841.7204516670499</v>
      </c>
      <c r="Q278" s="24"/>
      <c r="R278" s="24"/>
    </row>
    <row r="279" spans="2:18" ht="20.100000000000001" customHeight="1">
      <c r="B279" s="111">
        <f t="shared" si="13"/>
        <v>2012</v>
      </c>
      <c r="C279" s="111">
        <f t="shared" si="14"/>
        <v>3</v>
      </c>
      <c r="F279" s="80">
        <f t="shared" si="12"/>
        <v>40969</v>
      </c>
      <c r="G279" s="38">
        <v>296.88782295071502</v>
      </c>
      <c r="H279" s="38">
        <v>2.1551583800524701</v>
      </c>
      <c r="I279" s="38">
        <v>183.93715752562099</v>
      </c>
      <c r="J279" s="38">
        <v>106.439703790574</v>
      </c>
      <c r="K279" s="38">
        <v>7993.1150299097799</v>
      </c>
      <c r="L279" s="38">
        <v>52265.185852139097</v>
      </c>
      <c r="M279" s="38">
        <v>122.16619919999999</v>
      </c>
      <c r="N279" s="38" t="s">
        <v>156</v>
      </c>
      <c r="O279" s="38">
        <v>12659.402809342</v>
      </c>
      <c r="P279" s="38">
        <v>1932.5856082811899</v>
      </c>
      <c r="Q279" s="24"/>
      <c r="R279" s="24"/>
    </row>
    <row r="280" spans="2:18" ht="20.100000000000001" customHeight="1">
      <c r="B280" s="111">
        <f t="shared" si="13"/>
        <v>2012</v>
      </c>
      <c r="C280" s="111">
        <f t="shared" si="14"/>
        <v>4</v>
      </c>
      <c r="F280" s="80">
        <f t="shared" si="12"/>
        <v>41000</v>
      </c>
      <c r="G280" s="38">
        <v>299.14776581433802</v>
      </c>
      <c r="H280" s="38">
        <v>2.1303144863255801</v>
      </c>
      <c r="I280" s="38">
        <v>184.54427689563499</v>
      </c>
      <c r="J280" s="38">
        <v>103.285207350947</v>
      </c>
      <c r="K280" s="38">
        <v>7887.2002975850701</v>
      </c>
      <c r="L280" s="38">
        <v>52101.633839426198</v>
      </c>
      <c r="M280" s="38">
        <v>125.9449482</v>
      </c>
      <c r="N280" s="38" t="s">
        <v>156</v>
      </c>
      <c r="O280" s="38">
        <v>13610.428107150499</v>
      </c>
      <c r="P280" s="38">
        <v>1987.8496783298699</v>
      </c>
      <c r="Q280" s="24"/>
      <c r="R280" s="24"/>
    </row>
    <row r="281" spans="2:18" ht="20.100000000000001" customHeight="1">
      <c r="B281" s="111">
        <f t="shared" si="13"/>
        <v>2012</v>
      </c>
      <c r="C281" s="111">
        <f t="shared" si="14"/>
        <v>5</v>
      </c>
      <c r="F281" s="80">
        <f t="shared" si="12"/>
        <v>41030</v>
      </c>
      <c r="G281" s="38">
        <v>303.550207183716</v>
      </c>
      <c r="H281" s="38">
        <v>2.1233900267668102</v>
      </c>
      <c r="I281" s="38">
        <v>186.00409423905199</v>
      </c>
      <c r="J281" s="38">
        <v>105.00784789668801</v>
      </c>
      <c r="K281" s="38">
        <v>7918.2543466521702</v>
      </c>
      <c r="L281" s="38">
        <v>52940.811113571101</v>
      </c>
      <c r="M281" s="38">
        <v>128.3570421</v>
      </c>
      <c r="N281" s="38" t="s">
        <v>156</v>
      </c>
      <c r="O281" s="38">
        <v>13610.428107150499</v>
      </c>
      <c r="P281" s="38">
        <v>1972.59402103614</v>
      </c>
      <c r="Q281" s="24"/>
      <c r="R281" s="24"/>
    </row>
    <row r="282" spans="2:18" ht="20.100000000000001" customHeight="1">
      <c r="B282" s="111">
        <f t="shared" si="13"/>
        <v>2012</v>
      </c>
      <c r="C282" s="111">
        <f t="shared" si="14"/>
        <v>6</v>
      </c>
      <c r="F282" s="80">
        <f t="shared" si="12"/>
        <v>41061</v>
      </c>
      <c r="G282" s="38">
        <v>295.75863895297903</v>
      </c>
      <c r="H282" s="38">
        <v>2.0927869209228001</v>
      </c>
      <c r="I282" s="38">
        <v>181.89066965518299</v>
      </c>
      <c r="J282" s="38">
        <v>101.888540350721</v>
      </c>
      <c r="K282" s="38">
        <v>7592.5376199920502</v>
      </c>
      <c r="L282" s="38">
        <v>51354.081592991402</v>
      </c>
      <c r="M282" s="38">
        <v>124.0242145</v>
      </c>
      <c r="N282" s="38" t="s">
        <v>156</v>
      </c>
      <c r="O282" s="38">
        <v>13610.428107150499</v>
      </c>
      <c r="P282" s="38">
        <v>1981.2755732401899</v>
      </c>
      <c r="Q282" s="24"/>
      <c r="R282" s="24"/>
    </row>
    <row r="283" spans="2:18" ht="20.100000000000001" customHeight="1">
      <c r="B283" s="111">
        <f t="shared" si="13"/>
        <v>2012</v>
      </c>
      <c r="C283" s="111">
        <f t="shared" si="14"/>
        <v>7</v>
      </c>
      <c r="F283" s="80">
        <f t="shared" si="12"/>
        <v>41091</v>
      </c>
      <c r="G283" s="38">
        <v>279.45146873587203</v>
      </c>
      <c r="H283" s="38">
        <v>1.97417637186397</v>
      </c>
      <c r="I283" s="38">
        <v>173.366610044602</v>
      </c>
      <c r="J283" s="38">
        <v>97.150915422397304</v>
      </c>
      <c r="K283" s="38">
        <v>7371.3656276785296</v>
      </c>
      <c r="L283" s="38">
        <v>50270.3099122231</v>
      </c>
      <c r="M283" s="38">
        <v>114.7545811</v>
      </c>
      <c r="N283" s="38" t="s">
        <v>156</v>
      </c>
      <c r="O283" s="38">
        <v>11443.2622267229</v>
      </c>
      <c r="P283" s="38">
        <v>1810.1206734590701</v>
      </c>
      <c r="Q283" s="24"/>
      <c r="R283" s="24"/>
    </row>
    <row r="284" spans="2:18" ht="20.100000000000001" customHeight="1">
      <c r="B284" s="111">
        <f t="shared" si="13"/>
        <v>2012</v>
      </c>
      <c r="C284" s="111">
        <f t="shared" si="14"/>
        <v>8</v>
      </c>
      <c r="F284" s="80">
        <f t="shared" si="12"/>
        <v>41122</v>
      </c>
      <c r="G284" s="38">
        <v>265.06878589857303</v>
      </c>
      <c r="H284" s="38">
        <v>1.9322202078128199</v>
      </c>
      <c r="I284" s="38">
        <v>171.31652146485999</v>
      </c>
      <c r="J284" s="38">
        <v>94.207387280555693</v>
      </c>
      <c r="K284" s="38">
        <v>7447.2490227176804</v>
      </c>
      <c r="L284" s="38">
        <v>53956.001123004397</v>
      </c>
      <c r="M284" s="38">
        <v>103.6844572</v>
      </c>
      <c r="N284" s="38" t="s">
        <v>156</v>
      </c>
      <c r="O284" s="38">
        <v>11443.2622267229</v>
      </c>
      <c r="P284" s="38">
        <v>1750.7805364215801</v>
      </c>
      <c r="Q284" s="24"/>
      <c r="R284" s="24"/>
    </row>
    <row r="285" spans="2:18" ht="20.100000000000001" customHeight="1">
      <c r="B285" s="111">
        <f t="shared" si="13"/>
        <v>2012</v>
      </c>
      <c r="C285" s="111">
        <f t="shared" si="14"/>
        <v>9</v>
      </c>
      <c r="F285" s="80">
        <f t="shared" si="12"/>
        <v>41153</v>
      </c>
      <c r="G285" s="38">
        <v>262.45525891371301</v>
      </c>
      <c r="H285" s="38">
        <v>2.0159484724758898</v>
      </c>
      <c r="I285" s="38">
        <v>163.08961752552401</v>
      </c>
      <c r="J285" s="38">
        <v>91.937964729141498</v>
      </c>
      <c r="K285" s="38">
        <v>7738.9347149170098</v>
      </c>
      <c r="L285" s="38">
        <v>62949.572839498403</v>
      </c>
      <c r="M285" s="38">
        <v>90.293156719999999</v>
      </c>
      <c r="N285" s="38" t="s">
        <v>156</v>
      </c>
      <c r="O285" s="38">
        <v>11443.2622267229</v>
      </c>
      <c r="P285" s="38">
        <v>1817.8255461098199</v>
      </c>
      <c r="Q285" s="24"/>
      <c r="R285" s="24"/>
    </row>
    <row r="286" spans="2:18" ht="20.100000000000001" customHeight="1">
      <c r="B286" s="111">
        <f t="shared" si="13"/>
        <v>2012</v>
      </c>
      <c r="C286" s="111">
        <f t="shared" si="14"/>
        <v>10</v>
      </c>
      <c r="F286" s="80">
        <f t="shared" si="12"/>
        <v>41183</v>
      </c>
      <c r="G286" s="38">
        <v>280.85927267779101</v>
      </c>
      <c r="H286" s="38">
        <v>2.1076510985915098</v>
      </c>
      <c r="I286" s="38">
        <v>142.01126297507199</v>
      </c>
      <c r="J286" s="38">
        <v>92.872726922188704</v>
      </c>
      <c r="K286" s="38">
        <v>7731.0805482703399</v>
      </c>
      <c r="L286" s="38">
        <v>66307.029714004093</v>
      </c>
      <c r="M286" s="38">
        <v>91.787937709999994</v>
      </c>
      <c r="N286" s="38" t="s">
        <v>156</v>
      </c>
      <c r="O286" s="38">
        <v>10844.8749418443</v>
      </c>
      <c r="P286" s="38">
        <v>1925.72930377541</v>
      </c>
      <c r="Q286" s="24"/>
      <c r="R286" s="24"/>
    </row>
    <row r="287" spans="2:18" ht="20.100000000000001" customHeight="1">
      <c r="B287" s="111">
        <f t="shared" si="13"/>
        <v>2012</v>
      </c>
      <c r="C287" s="111">
        <f t="shared" si="14"/>
        <v>11</v>
      </c>
      <c r="F287" s="80">
        <f t="shared" si="12"/>
        <v>41214</v>
      </c>
      <c r="G287" s="38">
        <v>274.18868829240398</v>
      </c>
      <c r="H287" s="38">
        <v>2.0768383709695799</v>
      </c>
      <c r="I287" s="38">
        <v>131.187910405671</v>
      </c>
      <c r="J287" s="38">
        <v>88.104301642529606</v>
      </c>
      <c r="K287" s="38">
        <v>7650.5815230546496</v>
      </c>
      <c r="L287" s="38">
        <v>59809.8651320875</v>
      </c>
      <c r="M287" s="38">
        <v>97.023778500000006</v>
      </c>
      <c r="N287" s="38" t="s">
        <v>156</v>
      </c>
      <c r="O287" s="38">
        <v>10844.8749418443</v>
      </c>
      <c r="P287" s="38">
        <v>1750.6444361379199</v>
      </c>
      <c r="Q287" s="24"/>
      <c r="R287" s="24"/>
    </row>
    <row r="288" spans="2:18" ht="20.100000000000001" customHeight="1">
      <c r="B288" s="111">
        <f t="shared" si="13"/>
        <v>2012</v>
      </c>
      <c r="C288" s="111">
        <f t="shared" si="14"/>
        <v>12</v>
      </c>
      <c r="F288" s="80">
        <f t="shared" si="12"/>
        <v>41244</v>
      </c>
      <c r="G288" s="38">
        <v>270.51178623261802</v>
      </c>
      <c r="H288" s="38">
        <v>2.12110280230148</v>
      </c>
      <c r="I288" s="38">
        <v>132.48772552569201</v>
      </c>
      <c r="J288" s="38">
        <v>85.710947681931003</v>
      </c>
      <c r="K288" s="38">
        <v>7649.6418487270103</v>
      </c>
      <c r="L288" s="38">
        <v>56215.096114240398</v>
      </c>
      <c r="M288" s="38">
        <v>99.021144789999994</v>
      </c>
      <c r="N288" s="38" t="s">
        <v>156</v>
      </c>
      <c r="O288" s="38">
        <v>10844.8749418443</v>
      </c>
      <c r="P288" s="38">
        <v>1918.3860146131799</v>
      </c>
      <c r="Q288" s="24"/>
      <c r="R288" s="24"/>
    </row>
    <row r="289" spans="2:18" ht="20.100000000000001" customHeight="1">
      <c r="B289" s="111">
        <f t="shared" si="13"/>
        <v>2013</v>
      </c>
      <c r="C289" s="111">
        <f t="shared" si="14"/>
        <v>1</v>
      </c>
      <c r="F289" s="80">
        <f t="shared" si="12"/>
        <v>41275</v>
      </c>
      <c r="G289" s="38">
        <v>287.92996992594698</v>
      </c>
      <c r="H289" s="38">
        <v>2.1552160543324499</v>
      </c>
      <c r="I289" s="38">
        <v>136.19941636180201</v>
      </c>
      <c r="J289" s="38">
        <v>85.518470408524806</v>
      </c>
      <c r="K289" s="38">
        <v>7678.5605462112899</v>
      </c>
      <c r="L289" s="38">
        <v>56749.126343702999</v>
      </c>
      <c r="M289" s="38">
        <v>112.88182550000001</v>
      </c>
      <c r="N289" s="38" t="s">
        <v>156</v>
      </c>
      <c r="O289" s="38">
        <v>13989.9733852148</v>
      </c>
      <c r="P289" s="38">
        <v>1935.53332002297</v>
      </c>
      <c r="Q289" s="24"/>
      <c r="R289" s="24"/>
    </row>
    <row r="290" spans="2:18" ht="20.100000000000001" customHeight="1">
      <c r="B290" s="111">
        <f t="shared" si="13"/>
        <v>2013</v>
      </c>
      <c r="C290" s="111">
        <f t="shared" si="14"/>
        <v>2</v>
      </c>
      <c r="F290" s="80">
        <f t="shared" si="12"/>
        <v>41306</v>
      </c>
      <c r="G290" s="38">
        <v>290.59683863859101</v>
      </c>
      <c r="H290" s="38">
        <v>2.19322827639155</v>
      </c>
      <c r="I290" s="38">
        <v>139.48675830243499</v>
      </c>
      <c r="J290" s="38">
        <v>86.564646435244001</v>
      </c>
      <c r="K290" s="38">
        <v>7800.7314745239</v>
      </c>
      <c r="L290" s="38">
        <v>55254.870883593299</v>
      </c>
      <c r="M290" s="38">
        <v>121.0376679</v>
      </c>
      <c r="N290" s="38" t="s">
        <v>156</v>
      </c>
      <c r="O290" s="38">
        <v>13989.9733852148</v>
      </c>
      <c r="P290" s="38">
        <v>2036.32982984366</v>
      </c>
      <c r="Q290" s="24"/>
      <c r="R290" s="24"/>
    </row>
    <row r="291" spans="2:18" ht="20.100000000000001" customHeight="1">
      <c r="B291" s="111">
        <f t="shared" si="13"/>
        <v>2013</v>
      </c>
      <c r="C291" s="111">
        <f t="shared" si="14"/>
        <v>3</v>
      </c>
      <c r="F291" s="80">
        <f t="shared" si="12"/>
        <v>41334</v>
      </c>
      <c r="G291" s="38">
        <v>299.09378444888603</v>
      </c>
      <c r="H291" s="38">
        <v>2.1303207435877201</v>
      </c>
      <c r="I291" s="38">
        <v>136.95094511434999</v>
      </c>
      <c r="J291" s="38">
        <v>85.572152568258204</v>
      </c>
      <c r="K291" s="38">
        <v>7433.3738011216101</v>
      </c>
      <c r="L291" s="38">
        <v>50976.057655247001</v>
      </c>
      <c r="M291" s="38">
        <v>118.7716418</v>
      </c>
      <c r="N291" s="38" t="s">
        <v>156</v>
      </c>
      <c r="O291" s="38">
        <v>13989.9733852148</v>
      </c>
      <c r="P291" s="38">
        <v>1970.6440344733301</v>
      </c>
      <c r="Q291" s="24"/>
      <c r="R291" s="24"/>
    </row>
    <row r="292" spans="2:18" ht="20.100000000000001" customHeight="1">
      <c r="B292" s="111">
        <f t="shared" si="13"/>
        <v>2013</v>
      </c>
      <c r="C292" s="111">
        <f t="shared" si="14"/>
        <v>4</v>
      </c>
      <c r="F292" s="80">
        <f t="shared" si="12"/>
        <v>41365</v>
      </c>
      <c r="G292" s="38">
        <v>287.07042183806999</v>
      </c>
      <c r="H292" s="38">
        <v>2.0323666046828799</v>
      </c>
      <c r="I292" s="38">
        <v>139.623827940502</v>
      </c>
      <c r="J292" s="38">
        <v>83.301886353603095</v>
      </c>
      <c r="K292" s="38">
        <v>7039.5660657426897</v>
      </c>
      <c r="L292" s="38">
        <v>47330.463948565499</v>
      </c>
      <c r="M292" s="38">
        <v>118.45964859999999</v>
      </c>
      <c r="N292" s="38" t="s">
        <v>156</v>
      </c>
      <c r="O292" s="38">
        <v>14335.559970635601</v>
      </c>
      <c r="P292" s="38">
        <v>1865.5886133387901</v>
      </c>
      <c r="Q292" s="24"/>
      <c r="R292" s="24"/>
    </row>
    <row r="293" spans="2:18" ht="20.100000000000001" customHeight="1">
      <c r="B293" s="111">
        <f t="shared" si="13"/>
        <v>2013</v>
      </c>
      <c r="C293" s="111">
        <f t="shared" si="14"/>
        <v>5</v>
      </c>
      <c r="F293" s="80">
        <f t="shared" si="12"/>
        <v>41395</v>
      </c>
      <c r="G293" s="38">
        <v>290.151654052315</v>
      </c>
      <c r="H293" s="38">
        <v>2.0962977481614899</v>
      </c>
      <c r="I293" s="38">
        <v>140.211132530854</v>
      </c>
      <c r="J293" s="38">
        <v>87.576982915048802</v>
      </c>
      <c r="K293" s="38">
        <v>7371.2641338125704</v>
      </c>
      <c r="L293" s="38">
        <v>48236.8214287218</v>
      </c>
      <c r="M293" s="38">
        <v>118.1046819</v>
      </c>
      <c r="N293" s="38" t="s">
        <v>156</v>
      </c>
      <c r="O293" s="38">
        <v>14335.559970635601</v>
      </c>
      <c r="P293" s="38">
        <v>1875.89381354683</v>
      </c>
      <c r="Q293" s="24"/>
      <c r="R293" s="24"/>
    </row>
    <row r="294" spans="2:18" ht="20.100000000000001" customHeight="1">
      <c r="B294" s="111">
        <f t="shared" si="13"/>
        <v>2013</v>
      </c>
      <c r="C294" s="111">
        <f t="shared" si="14"/>
        <v>6</v>
      </c>
      <c r="F294" s="80">
        <f t="shared" si="12"/>
        <v>41426</v>
      </c>
      <c r="G294" s="38">
        <v>304.57235015155999</v>
      </c>
      <c r="H294" s="38">
        <v>2.17279229011793</v>
      </c>
      <c r="I294" s="38">
        <v>143.85439250554899</v>
      </c>
      <c r="J294" s="38">
        <v>88.7259096200344</v>
      </c>
      <c r="K294" s="38">
        <v>7461.4529588985797</v>
      </c>
      <c r="L294" s="38">
        <v>48554.5158854861</v>
      </c>
      <c r="M294" s="38">
        <v>112.0931839</v>
      </c>
      <c r="N294" s="38" t="s">
        <v>156</v>
      </c>
      <c r="O294" s="38">
        <v>14335.559970635601</v>
      </c>
      <c r="P294" s="38">
        <v>1928.1894423474</v>
      </c>
      <c r="Q294" s="24"/>
      <c r="R294" s="24"/>
    </row>
    <row r="295" spans="2:18" ht="20.100000000000001" customHeight="1">
      <c r="B295" s="111">
        <f t="shared" si="13"/>
        <v>2013</v>
      </c>
      <c r="C295" s="111">
        <f t="shared" si="14"/>
        <v>7</v>
      </c>
      <c r="F295" s="80">
        <f t="shared" si="12"/>
        <v>41456</v>
      </c>
      <c r="G295" s="38">
        <v>312.81116674502903</v>
      </c>
      <c r="H295" s="38">
        <v>2.1962467806093802</v>
      </c>
      <c r="I295" s="38">
        <v>138.50157610943799</v>
      </c>
      <c r="J295" s="38">
        <v>89.855637566980107</v>
      </c>
      <c r="K295" s="38">
        <v>7592.1786348324904</v>
      </c>
      <c r="L295" s="38">
        <v>47145.046401370797</v>
      </c>
      <c r="M295" s="38">
        <v>116.9426112</v>
      </c>
      <c r="N295" s="38" t="s">
        <v>156</v>
      </c>
      <c r="O295" s="38">
        <v>21127.801097252199</v>
      </c>
      <c r="P295" s="38">
        <v>1989.1751125326</v>
      </c>
      <c r="Q295" s="24"/>
      <c r="R295" s="24"/>
    </row>
    <row r="296" spans="2:18" ht="20.100000000000001" customHeight="1">
      <c r="B296" s="111">
        <f t="shared" si="13"/>
        <v>2013</v>
      </c>
      <c r="C296" s="111">
        <f t="shared" si="14"/>
        <v>8</v>
      </c>
      <c r="F296" s="80">
        <f t="shared" si="12"/>
        <v>41487</v>
      </c>
      <c r="G296" s="38">
        <v>306.72357895254601</v>
      </c>
      <c r="H296" s="38">
        <v>2.2432965236750699</v>
      </c>
      <c r="I296" s="38">
        <v>134.40951925460101</v>
      </c>
      <c r="J296" s="38">
        <v>90.983085300705795</v>
      </c>
      <c r="K296" s="38">
        <v>7866.1273526969399</v>
      </c>
      <c r="L296" s="38">
        <v>50422.256803549099</v>
      </c>
      <c r="M296" s="38">
        <v>124.6572592</v>
      </c>
      <c r="N296" s="38" t="s">
        <v>156</v>
      </c>
      <c r="O296" s="38">
        <v>21127.801097252199</v>
      </c>
      <c r="P296" s="38">
        <v>2109.7286265039602</v>
      </c>
      <c r="Q296" s="24"/>
      <c r="R296" s="24"/>
    </row>
    <row r="297" spans="2:18" ht="20.100000000000001" customHeight="1">
      <c r="B297" s="111">
        <f t="shared" si="13"/>
        <v>2013</v>
      </c>
      <c r="C297" s="111">
        <f t="shared" si="14"/>
        <v>9</v>
      </c>
      <c r="F297" s="80">
        <f t="shared" si="12"/>
        <v>41518</v>
      </c>
      <c r="G297" s="38">
        <v>304.25207317023001</v>
      </c>
      <c r="H297" s="38">
        <v>2.1614844611744299</v>
      </c>
      <c r="I297" s="38">
        <v>131.10322468166299</v>
      </c>
      <c r="J297" s="38">
        <v>88.040391129057497</v>
      </c>
      <c r="K297" s="38">
        <v>7797.7784909503298</v>
      </c>
      <c r="L297" s="38">
        <v>49146.933437960499</v>
      </c>
      <c r="M297" s="38">
        <v>124.35888749999999</v>
      </c>
      <c r="N297" s="38" t="s">
        <v>156</v>
      </c>
      <c r="O297" s="38">
        <v>21127.801097252199</v>
      </c>
      <c r="P297" s="38">
        <v>2015.1454936064699</v>
      </c>
      <c r="Q297" s="24"/>
      <c r="R297" s="24"/>
    </row>
    <row r="298" spans="2:18" ht="20.100000000000001" customHeight="1">
      <c r="B298" s="111">
        <f t="shared" si="13"/>
        <v>2013</v>
      </c>
      <c r="C298" s="111">
        <f t="shared" si="14"/>
        <v>10</v>
      </c>
      <c r="F298" s="80">
        <f t="shared" si="12"/>
        <v>41548</v>
      </c>
      <c r="G298" s="38">
        <v>294.69689257379798</v>
      </c>
      <c r="H298" s="38">
        <v>2.12317094457556</v>
      </c>
      <c r="I298" s="38">
        <v>130.61399760808601</v>
      </c>
      <c r="J298" s="38">
        <v>84.534226484097601</v>
      </c>
      <c r="K298" s="38">
        <v>7576.8335560859696</v>
      </c>
      <c r="L298" s="38">
        <v>47135.758683010499</v>
      </c>
      <c r="M298" s="38">
        <v>119.1454914</v>
      </c>
      <c r="N298" s="38" t="s">
        <v>156</v>
      </c>
      <c r="O298" s="38">
        <v>14899.1491720538</v>
      </c>
      <c r="P298" s="38">
        <v>1968.5937974415101</v>
      </c>
      <c r="Q298" s="24"/>
      <c r="R298" s="24"/>
    </row>
    <row r="299" spans="2:18" ht="20.100000000000001" customHeight="1">
      <c r="B299" s="111">
        <f t="shared" si="13"/>
        <v>2013</v>
      </c>
      <c r="C299" s="111">
        <f t="shared" si="14"/>
        <v>11</v>
      </c>
      <c r="F299" s="80">
        <f t="shared" si="12"/>
        <v>41579</v>
      </c>
      <c r="G299" s="38">
        <v>298.91143359181501</v>
      </c>
      <c r="H299" s="38">
        <v>2.1366446147888198</v>
      </c>
      <c r="I299" s="38">
        <v>137.11526620047101</v>
      </c>
      <c r="J299" s="38">
        <v>84.444176584408794</v>
      </c>
      <c r="K299" s="38">
        <v>7649.65179171</v>
      </c>
      <c r="L299" s="38">
        <v>46399.563865792697</v>
      </c>
      <c r="M299" s="38">
        <v>121.2166385</v>
      </c>
      <c r="N299" s="38" t="s">
        <v>156</v>
      </c>
      <c r="O299" s="38">
        <v>14899.1491720538</v>
      </c>
      <c r="P299" s="38">
        <v>1991.2720022568899</v>
      </c>
      <c r="Q299" s="24"/>
      <c r="R299" s="24"/>
    </row>
    <row r="300" spans="2:18" ht="20.100000000000001" customHeight="1">
      <c r="B300" s="111">
        <f t="shared" si="13"/>
        <v>2013</v>
      </c>
      <c r="C300" s="111">
        <f t="shared" si="14"/>
        <v>12</v>
      </c>
      <c r="F300" s="80">
        <f t="shared" si="12"/>
        <v>41609</v>
      </c>
      <c r="G300" s="38">
        <v>304.56705627640503</v>
      </c>
      <c r="H300" s="38">
        <v>2.2112155608065902</v>
      </c>
      <c r="I300" s="38">
        <v>137.77668026045899</v>
      </c>
      <c r="J300" s="38">
        <v>88.599273714831696</v>
      </c>
      <c r="K300" s="38">
        <v>8017.7650421825201</v>
      </c>
      <c r="L300" s="38">
        <v>45392.909136298003</v>
      </c>
      <c r="M300" s="38">
        <v>128.19358690000001</v>
      </c>
      <c r="N300" s="38" t="s">
        <v>156</v>
      </c>
      <c r="O300" s="38">
        <v>14899.1491720538</v>
      </c>
      <c r="P300" s="38">
        <v>2077.4671726422998</v>
      </c>
      <c r="Q300" s="24"/>
      <c r="R300" s="24"/>
    </row>
    <row r="301" spans="2:18" ht="20.100000000000001" customHeight="1">
      <c r="B301" s="111">
        <f t="shared" si="13"/>
        <v>2014</v>
      </c>
      <c r="C301" s="111">
        <f t="shared" si="14"/>
        <v>1</v>
      </c>
      <c r="F301" s="80">
        <f t="shared" si="12"/>
        <v>41640</v>
      </c>
      <c r="G301" s="38">
        <v>318.36320152417801</v>
      </c>
      <c r="H301" s="38">
        <v>2.1846620671209802</v>
      </c>
      <c r="I301" s="38">
        <v>137.81765610242201</v>
      </c>
      <c r="J301" s="38">
        <v>90.631865327546507</v>
      </c>
      <c r="K301" s="38">
        <v>8246.9442982574692</v>
      </c>
      <c r="L301" s="38">
        <v>45581.822656024597</v>
      </c>
      <c r="M301" s="38">
        <v>128.47743639999999</v>
      </c>
      <c r="N301" s="38" t="s">
        <v>156</v>
      </c>
      <c r="O301" s="38">
        <v>17547.367068232201</v>
      </c>
      <c r="P301" s="38">
        <v>2186.7694612580299</v>
      </c>
      <c r="Q301" s="24"/>
      <c r="R301" s="24"/>
    </row>
    <row r="302" spans="2:18" ht="20.100000000000001" customHeight="1">
      <c r="B302" s="111">
        <f t="shared" si="13"/>
        <v>2014</v>
      </c>
      <c r="C302" s="111">
        <f t="shared" si="14"/>
        <v>2</v>
      </c>
      <c r="F302" s="80">
        <f t="shared" si="12"/>
        <v>41671</v>
      </c>
      <c r="G302" s="38">
        <v>318.85810300949601</v>
      </c>
      <c r="H302" s="38">
        <v>2.1709403288514002</v>
      </c>
      <c r="I302" s="38">
        <v>131.93159388746901</v>
      </c>
      <c r="J302" s="38">
        <v>89.291982843547004</v>
      </c>
      <c r="K302" s="38">
        <v>7856.1209523466896</v>
      </c>
      <c r="L302" s="38">
        <v>47042.717788987902</v>
      </c>
      <c r="M302" s="38">
        <v>123.0288474</v>
      </c>
      <c r="N302" s="38" t="s">
        <v>156</v>
      </c>
      <c r="O302" s="38">
        <v>17547.367068232201</v>
      </c>
      <c r="P302" s="38">
        <v>2285.14541322576</v>
      </c>
      <c r="Q302" s="24"/>
      <c r="R302" s="24"/>
    </row>
    <row r="303" spans="2:18" ht="20.100000000000001" customHeight="1">
      <c r="B303" s="111">
        <f t="shared" si="13"/>
        <v>2014</v>
      </c>
      <c r="C303" s="111">
        <f t="shared" si="14"/>
        <v>3</v>
      </c>
      <c r="F303" s="80">
        <f t="shared" si="12"/>
        <v>41699</v>
      </c>
      <c r="G303" s="38">
        <v>306.25200677523702</v>
      </c>
      <c r="H303" s="38">
        <v>2.1608166031084202</v>
      </c>
      <c r="I303" s="38">
        <v>127.103068654151</v>
      </c>
      <c r="J303" s="38">
        <v>84.495812535515398</v>
      </c>
      <c r="K303" s="38">
        <v>7435.7506166672201</v>
      </c>
      <c r="L303" s="38">
        <v>49296.388469124002</v>
      </c>
      <c r="M303" s="38">
        <v>110.2745329</v>
      </c>
      <c r="N303" s="38" t="s">
        <v>156</v>
      </c>
      <c r="O303" s="38">
        <v>17547.367068232201</v>
      </c>
      <c r="P303" s="38">
        <v>2244.3336006863501</v>
      </c>
      <c r="Q303" s="24"/>
      <c r="R303" s="24"/>
    </row>
    <row r="304" spans="2:18" ht="20.100000000000001" customHeight="1">
      <c r="B304" s="111">
        <f t="shared" si="13"/>
        <v>2014</v>
      </c>
      <c r="C304" s="111">
        <f t="shared" si="14"/>
        <v>4</v>
      </c>
      <c r="F304" s="80">
        <f t="shared" si="12"/>
        <v>41730</v>
      </c>
      <c r="G304" s="38">
        <v>299.251414984858</v>
      </c>
      <c r="H304" s="38">
        <v>2.2094336149038298</v>
      </c>
      <c r="I304" s="38">
        <v>116.672365058826</v>
      </c>
      <c r="J304" s="38">
        <v>79.538159928928707</v>
      </c>
      <c r="K304" s="38">
        <v>7246.2422926580302</v>
      </c>
      <c r="L304" s="38">
        <v>47540.711027393198</v>
      </c>
      <c r="M304" s="38">
        <v>105.00249340000001</v>
      </c>
      <c r="N304" s="38" t="s">
        <v>156</v>
      </c>
      <c r="O304" s="38">
        <v>19773.5114332345</v>
      </c>
      <c r="P304" s="38">
        <v>2221.9266720207502</v>
      </c>
      <c r="Q304" s="24"/>
      <c r="R304" s="24"/>
    </row>
    <row r="305" spans="2:18" ht="20.100000000000001" customHeight="1">
      <c r="B305" s="111">
        <f t="shared" si="13"/>
        <v>2014</v>
      </c>
      <c r="C305" s="111">
        <f t="shared" si="14"/>
        <v>5</v>
      </c>
      <c r="F305" s="80">
        <f t="shared" si="12"/>
        <v>41760</v>
      </c>
      <c r="G305" s="38">
        <v>315.73291777212302</v>
      </c>
      <c r="H305" s="38">
        <v>2.2604922707751598</v>
      </c>
      <c r="I305" s="38">
        <v>112.000023274076</v>
      </c>
      <c r="J305" s="38">
        <v>80.034815077915098</v>
      </c>
      <c r="K305" s="38">
        <v>7249.2642552895804</v>
      </c>
      <c r="L305" s="38">
        <v>49765.437787841904</v>
      </c>
      <c r="M305" s="38">
        <v>95.905382990000007</v>
      </c>
      <c r="N305" s="38" t="s">
        <v>156</v>
      </c>
      <c r="O305" s="38">
        <v>19773.5114332345</v>
      </c>
      <c r="P305" s="38">
        <v>2242.30706526526</v>
      </c>
      <c r="Q305" s="24"/>
      <c r="R305" s="24"/>
    </row>
    <row r="306" spans="2:18" ht="20.100000000000001" customHeight="1">
      <c r="B306" s="111">
        <f t="shared" si="13"/>
        <v>2014</v>
      </c>
      <c r="C306" s="111">
        <f t="shared" si="14"/>
        <v>6</v>
      </c>
      <c r="F306" s="80">
        <f t="shared" si="12"/>
        <v>41791</v>
      </c>
      <c r="G306" s="38">
        <v>301.70160461611403</v>
      </c>
      <c r="H306" s="38">
        <v>2.28929910464915</v>
      </c>
      <c r="I306" s="38">
        <v>109.384193065245</v>
      </c>
      <c r="J306" s="38">
        <v>78.396284526577901</v>
      </c>
      <c r="K306" s="38">
        <v>7406.8393794586</v>
      </c>
      <c r="L306" s="38">
        <v>45922.952011192501</v>
      </c>
      <c r="M306" s="38">
        <v>86.438097529999993</v>
      </c>
      <c r="N306" s="38" t="s">
        <v>156</v>
      </c>
      <c r="O306" s="38">
        <v>19773.5114332345</v>
      </c>
      <c r="P306" s="38">
        <v>2127.8266370889201</v>
      </c>
      <c r="Q306" s="24"/>
      <c r="R306" s="24"/>
    </row>
    <row r="307" spans="2:18" ht="20.100000000000001" customHeight="1">
      <c r="B307" s="111">
        <f t="shared" si="13"/>
        <v>2014</v>
      </c>
      <c r="C307" s="111">
        <f t="shared" si="14"/>
        <v>7</v>
      </c>
      <c r="F307" s="80">
        <f t="shared" si="12"/>
        <v>41821</v>
      </c>
      <c r="G307" s="38">
        <v>309.67291027610497</v>
      </c>
      <c r="H307" s="38">
        <v>2.4013051473008402</v>
      </c>
      <c r="I307" s="38">
        <v>107.60038474835901</v>
      </c>
      <c r="J307" s="38">
        <v>76.526698835963799</v>
      </c>
      <c r="K307" s="38">
        <v>7459.1624129048196</v>
      </c>
      <c r="L307" s="38">
        <v>45686.021671724702</v>
      </c>
      <c r="M307" s="38">
        <v>84.879528210000004</v>
      </c>
      <c r="N307" s="38" t="s">
        <v>156</v>
      </c>
      <c r="O307" s="38">
        <v>22439.867282572599</v>
      </c>
      <c r="P307" s="38">
        <v>2404.7264923657899</v>
      </c>
      <c r="Q307" s="24"/>
      <c r="R307" s="24"/>
    </row>
    <row r="308" spans="2:18" ht="20.100000000000001" customHeight="1">
      <c r="B308" s="111">
        <f t="shared" si="13"/>
        <v>2014</v>
      </c>
      <c r="C308" s="111">
        <f t="shared" si="14"/>
        <v>8</v>
      </c>
      <c r="F308" s="80">
        <f t="shared" si="12"/>
        <v>41852</v>
      </c>
      <c r="G308" s="38">
        <v>308.14329868895402</v>
      </c>
      <c r="H308" s="38">
        <v>2.5297174415898498</v>
      </c>
      <c r="I308" s="38">
        <v>107.161360355604</v>
      </c>
      <c r="J308" s="38">
        <v>75.330049820226193</v>
      </c>
      <c r="K308" s="38">
        <v>7533.4311071705297</v>
      </c>
      <c r="L308" s="38">
        <v>46273.856533378697</v>
      </c>
      <c r="M308" s="38">
        <v>83.272632990000005</v>
      </c>
      <c r="N308" s="38" t="s">
        <v>156</v>
      </c>
      <c r="O308" s="38">
        <v>22439.867282572599</v>
      </c>
      <c r="P308" s="38">
        <v>2512.45465825258</v>
      </c>
      <c r="Q308" s="24"/>
      <c r="R308" s="24"/>
    </row>
    <row r="309" spans="2:18" ht="20.100000000000001" customHeight="1">
      <c r="B309" s="111">
        <f t="shared" si="13"/>
        <v>2014</v>
      </c>
      <c r="C309" s="111">
        <f t="shared" si="14"/>
        <v>9</v>
      </c>
      <c r="F309" s="80">
        <f t="shared" si="12"/>
        <v>41883</v>
      </c>
      <c r="G309" s="38">
        <v>332.56877834766198</v>
      </c>
      <c r="H309" s="38">
        <v>2.63896831933446</v>
      </c>
      <c r="I309" s="38">
        <v>107.174086972533</v>
      </c>
      <c r="J309" s="38">
        <v>77.059708111011403</v>
      </c>
      <c r="K309" s="38">
        <v>7735.0827857120503</v>
      </c>
      <c r="L309" s="38">
        <v>44678.371265478898</v>
      </c>
      <c r="M309" s="38">
        <v>79.480548690000006</v>
      </c>
      <c r="N309" s="38" t="s">
        <v>156</v>
      </c>
      <c r="O309" s="38">
        <v>22439.867282572599</v>
      </c>
      <c r="P309" s="38">
        <v>2608.2010659614798</v>
      </c>
      <c r="Q309" s="24"/>
      <c r="R309" s="24"/>
    </row>
    <row r="310" spans="2:18" ht="20.100000000000001" customHeight="1">
      <c r="B310" s="111">
        <f t="shared" si="13"/>
        <v>2014</v>
      </c>
      <c r="C310" s="111">
        <f t="shared" si="14"/>
        <v>10</v>
      </c>
      <c r="F310" s="80">
        <f t="shared" si="12"/>
        <v>41913</v>
      </c>
      <c r="G310" s="38">
        <v>349.09507426790799</v>
      </c>
      <c r="H310" s="38">
        <v>2.6036926015266499</v>
      </c>
      <c r="I310" s="38">
        <v>113.639805505374</v>
      </c>
      <c r="J310" s="38">
        <v>75.496888931458201</v>
      </c>
      <c r="K310" s="38">
        <v>7768.0231606081998</v>
      </c>
      <c r="L310" s="38">
        <v>45719.346842047598</v>
      </c>
      <c r="M310" s="38">
        <v>75.618835140000002</v>
      </c>
      <c r="N310" s="38" t="s">
        <v>156</v>
      </c>
      <c r="O310" s="38">
        <v>23437.931306755399</v>
      </c>
      <c r="P310" s="38">
        <v>2688.2967163583398</v>
      </c>
      <c r="Q310" s="24"/>
      <c r="R310" s="24"/>
    </row>
    <row r="311" spans="2:18" ht="20.100000000000001" customHeight="1">
      <c r="B311" s="111">
        <f t="shared" si="13"/>
        <v>2014</v>
      </c>
      <c r="C311" s="111">
        <f t="shared" si="14"/>
        <v>11</v>
      </c>
      <c r="F311" s="80">
        <f t="shared" si="12"/>
        <v>41944</v>
      </c>
      <c r="G311" s="38">
        <v>353.51011914604601</v>
      </c>
      <c r="H311" s="38">
        <v>2.7740929636745002</v>
      </c>
      <c r="I311" s="38">
        <v>115.666327753272</v>
      </c>
      <c r="J311" s="38">
        <v>77.659027468024505</v>
      </c>
      <c r="K311" s="38">
        <v>7657.9610622015798</v>
      </c>
      <c r="L311" s="38">
        <v>44776.824624181303</v>
      </c>
      <c r="M311" s="38">
        <v>72.681385059999997</v>
      </c>
      <c r="N311" s="38" t="s">
        <v>156</v>
      </c>
      <c r="O311" s="38">
        <v>23437.931306755399</v>
      </c>
      <c r="P311" s="38">
        <v>2663.6865462984101</v>
      </c>
      <c r="Q311" s="24"/>
      <c r="R311" s="24"/>
    </row>
    <row r="312" spans="2:18" ht="20.100000000000001" customHeight="1">
      <c r="B312" s="111">
        <f t="shared" si="13"/>
        <v>2014</v>
      </c>
      <c r="C312" s="111">
        <f t="shared" si="14"/>
        <v>12</v>
      </c>
      <c r="F312" s="80">
        <f t="shared" si="12"/>
        <v>41974</v>
      </c>
      <c r="G312" s="38">
        <v>393.04543213299701</v>
      </c>
      <c r="H312" s="38">
        <v>2.82457588806703</v>
      </c>
      <c r="I312" s="38">
        <v>119.648738998323</v>
      </c>
      <c r="J312" s="38">
        <v>81.259004810544695</v>
      </c>
      <c r="K312" s="38">
        <v>7649.5713485119904</v>
      </c>
      <c r="L312" s="38">
        <v>47464.553355347198</v>
      </c>
      <c r="M312" s="38">
        <v>74.027621949999997</v>
      </c>
      <c r="N312" s="38" t="s">
        <v>156</v>
      </c>
      <c r="O312" s="38">
        <v>23437.931306755399</v>
      </c>
      <c r="P312" s="38">
        <v>2776.5096771501098</v>
      </c>
      <c r="Q312" s="24"/>
      <c r="R312" s="24"/>
    </row>
    <row r="313" spans="2:18" ht="20.100000000000001" customHeight="1">
      <c r="B313" s="111">
        <f t="shared" si="13"/>
        <v>2015</v>
      </c>
      <c r="C313" s="111">
        <f t="shared" si="14"/>
        <v>1</v>
      </c>
      <c r="F313" s="80">
        <f t="shared" si="12"/>
        <v>42005</v>
      </c>
      <c r="G313" s="38">
        <v>390.30794557256098</v>
      </c>
      <c r="H313" s="38">
        <v>2.7206566939350401</v>
      </c>
      <c r="I313" s="38">
        <v>124.703969450698</v>
      </c>
      <c r="J313" s="38">
        <v>78.975780516200402</v>
      </c>
      <c r="K313" s="38">
        <v>7276.9290991554499</v>
      </c>
      <c r="L313" s="38">
        <v>49230.953992675801</v>
      </c>
      <c r="M313" s="38">
        <v>73.356775420000005</v>
      </c>
      <c r="N313" s="38" t="s">
        <v>156</v>
      </c>
      <c r="O313" s="38">
        <v>18721.766133454599</v>
      </c>
      <c r="P313" s="38">
        <v>2744.4179901304701</v>
      </c>
      <c r="Q313" s="24"/>
      <c r="R313" s="24"/>
    </row>
    <row r="314" spans="2:18" ht="20.100000000000001" customHeight="1">
      <c r="B314" s="111">
        <f t="shared" si="13"/>
        <v>2015</v>
      </c>
      <c r="C314" s="111">
        <f t="shared" si="14"/>
        <v>2</v>
      </c>
      <c r="F314" s="80">
        <f t="shared" si="12"/>
        <v>42036</v>
      </c>
      <c r="G314" s="38">
        <v>398.84654918165501</v>
      </c>
      <c r="H314" s="38">
        <v>2.79773305713459</v>
      </c>
      <c r="I314" s="38">
        <v>126.671800684321</v>
      </c>
      <c r="J314" s="38">
        <v>83.520773391187504</v>
      </c>
      <c r="K314" s="38">
        <v>7442.5542951630096</v>
      </c>
      <c r="L314" s="38">
        <v>53601.166952542197</v>
      </c>
      <c r="M314" s="38">
        <v>72.52859067</v>
      </c>
      <c r="N314" s="38" t="s">
        <v>156</v>
      </c>
      <c r="O314" s="38">
        <v>18721.766133454599</v>
      </c>
      <c r="P314" s="38">
        <v>2765.53789447902</v>
      </c>
      <c r="Q314" s="24"/>
      <c r="R314" s="24"/>
    </row>
    <row r="315" spans="2:18" ht="20.100000000000001" customHeight="1">
      <c r="B315" s="111">
        <f t="shared" si="13"/>
        <v>2015</v>
      </c>
      <c r="C315" s="111">
        <f t="shared" si="14"/>
        <v>3</v>
      </c>
      <c r="F315" s="80">
        <f t="shared" si="12"/>
        <v>42064</v>
      </c>
      <c r="G315" s="38">
        <v>391.28525990245703</v>
      </c>
      <c r="H315" s="38">
        <v>2.75505863443985</v>
      </c>
      <c r="I315" s="38">
        <v>128.49022370101301</v>
      </c>
      <c r="J315" s="38">
        <v>83.985438312304098</v>
      </c>
      <c r="K315" s="38">
        <v>7761.3750753978502</v>
      </c>
      <c r="L315" s="38">
        <v>50532.687073730798</v>
      </c>
      <c r="M315" s="38">
        <v>66.398126770000005</v>
      </c>
      <c r="N315" s="38" t="s">
        <v>156</v>
      </c>
      <c r="O315" s="38">
        <v>18721.766133454599</v>
      </c>
      <c r="P315" s="38">
        <v>2738.3492721641601</v>
      </c>
      <c r="Q315" s="24"/>
      <c r="R315" s="24"/>
    </row>
    <row r="316" spans="2:18" ht="20.100000000000001" customHeight="1">
      <c r="B316" s="111">
        <f t="shared" si="13"/>
        <v>2015</v>
      </c>
      <c r="C316" s="111">
        <f t="shared" si="14"/>
        <v>4</v>
      </c>
      <c r="F316" s="80">
        <f t="shared" si="12"/>
        <v>42095</v>
      </c>
      <c r="G316" s="38">
        <v>388.17927618125498</v>
      </c>
      <c r="H316" s="38">
        <v>2.7888223025413001</v>
      </c>
      <c r="I316" s="38">
        <v>121.136575186383</v>
      </c>
      <c r="J316" s="38">
        <v>78.878263916781407</v>
      </c>
      <c r="K316" s="38">
        <v>8003.4158383450604</v>
      </c>
      <c r="L316" s="38">
        <v>52468.319758340302</v>
      </c>
      <c r="M316" s="38">
        <v>59.328952000000001</v>
      </c>
      <c r="N316" s="38" t="s">
        <v>156</v>
      </c>
      <c r="O316" s="38">
        <v>16890.775127547899</v>
      </c>
      <c r="P316" s="38">
        <v>2869.8402399310298</v>
      </c>
      <c r="Q316" s="24"/>
      <c r="R316" s="24"/>
    </row>
    <row r="317" spans="2:18" ht="20.100000000000001" customHeight="1">
      <c r="B317" s="111">
        <f t="shared" si="13"/>
        <v>2015</v>
      </c>
      <c r="C317" s="111">
        <f t="shared" si="14"/>
        <v>5</v>
      </c>
      <c r="F317" s="80">
        <f t="shared" si="12"/>
        <v>42125</v>
      </c>
      <c r="G317" s="38">
        <v>386.77325445890301</v>
      </c>
      <c r="H317" s="38">
        <v>2.64891616178602</v>
      </c>
      <c r="I317" s="38">
        <v>111.04578213248099</v>
      </c>
      <c r="J317" s="38">
        <v>76.610968009527397</v>
      </c>
      <c r="K317" s="38">
        <v>7846.3320850608497</v>
      </c>
      <c r="L317" s="38">
        <v>53462.805447344101</v>
      </c>
      <c r="M317" s="38">
        <v>63.66012053</v>
      </c>
      <c r="N317" s="38" t="s">
        <v>156</v>
      </c>
      <c r="O317" s="38">
        <v>16890.775127547899</v>
      </c>
      <c r="P317" s="38">
        <v>2897.8699862159501</v>
      </c>
      <c r="Q317" s="24"/>
      <c r="R317" s="24"/>
    </row>
    <row r="318" spans="2:18" ht="20.100000000000001" customHeight="1">
      <c r="B318" s="111">
        <f t="shared" si="13"/>
        <v>2015</v>
      </c>
      <c r="C318" s="111">
        <f t="shared" si="14"/>
        <v>6</v>
      </c>
      <c r="F318" s="80">
        <f t="shared" si="12"/>
        <v>42156</v>
      </c>
      <c r="G318" s="38">
        <v>386.94051021693502</v>
      </c>
      <c r="H318" s="38">
        <v>2.53322073486168</v>
      </c>
      <c r="I318" s="38">
        <v>109.481563531932</v>
      </c>
      <c r="J318" s="38">
        <v>76.920973250404501</v>
      </c>
      <c r="K318" s="38">
        <v>7514.1914966255599</v>
      </c>
      <c r="L318" s="38">
        <v>51827.194852672903</v>
      </c>
      <c r="M318" s="38">
        <v>67.85900651</v>
      </c>
      <c r="N318" s="38" t="s">
        <v>156</v>
      </c>
      <c r="O318" s="38">
        <v>16890.775127547899</v>
      </c>
      <c r="P318" s="38">
        <v>2938.6019976274602</v>
      </c>
      <c r="Q318" s="24"/>
      <c r="R318" s="24"/>
    </row>
    <row r="319" spans="2:18" ht="20.100000000000001" customHeight="1">
      <c r="B319" s="111">
        <f t="shared" si="13"/>
        <v>2015</v>
      </c>
      <c r="C319" s="111">
        <f t="shared" si="14"/>
        <v>7</v>
      </c>
      <c r="F319" s="80">
        <f t="shared" si="12"/>
        <v>42186</v>
      </c>
      <c r="G319" s="38">
        <v>393.296061451718</v>
      </c>
      <c r="H319" s="38">
        <v>2.3997274911578002</v>
      </c>
      <c r="I319" s="38">
        <v>111.999143913777</v>
      </c>
      <c r="J319" s="38">
        <v>77.932805350128405</v>
      </c>
      <c r="K319" s="38">
        <v>7320.6088731620002</v>
      </c>
      <c r="L319" s="38">
        <v>50410.534421358701</v>
      </c>
      <c r="M319" s="38">
        <v>62.214011390000003</v>
      </c>
      <c r="N319" s="38">
        <v>9.4912596827294404</v>
      </c>
      <c r="O319" s="38">
        <v>14467.248362855</v>
      </c>
      <c r="P319" s="38">
        <v>2869.0952727415502</v>
      </c>
      <c r="Q319" s="24"/>
      <c r="R319" s="24"/>
    </row>
    <row r="320" spans="2:18" ht="20.100000000000001" customHeight="1">
      <c r="B320" s="111">
        <f t="shared" si="13"/>
        <v>2015</v>
      </c>
      <c r="C320" s="111">
        <f t="shared" si="14"/>
        <v>8</v>
      </c>
      <c r="F320" s="80">
        <f t="shared" si="12"/>
        <v>42217</v>
      </c>
      <c r="G320" s="38">
        <v>386.03673344749501</v>
      </c>
      <c r="H320" s="38">
        <v>2.3480622423005602</v>
      </c>
      <c r="I320" s="38">
        <v>111.43254895679701</v>
      </c>
      <c r="J320" s="38">
        <v>79.685905052688398</v>
      </c>
      <c r="K320" s="38">
        <v>7207.0697565430401</v>
      </c>
      <c r="L320" s="38">
        <v>49988.722000533897</v>
      </c>
      <c r="M320" s="38">
        <v>64.148030890000001</v>
      </c>
      <c r="N320" s="38">
        <v>9.7973806336321907</v>
      </c>
      <c r="O320" s="38">
        <v>14467.248362855</v>
      </c>
      <c r="P320" s="38">
        <v>2728.0365798736402</v>
      </c>
      <c r="Q320" s="24"/>
      <c r="R320" s="24"/>
    </row>
    <row r="321" spans="2:18" ht="20.100000000000001" customHeight="1">
      <c r="B321" s="111">
        <f t="shared" si="13"/>
        <v>2015</v>
      </c>
      <c r="C321" s="111">
        <f t="shared" si="14"/>
        <v>9</v>
      </c>
      <c r="F321" s="80">
        <f t="shared" si="12"/>
        <v>42248</v>
      </c>
      <c r="G321" s="38">
        <v>392.387902411504</v>
      </c>
      <c r="H321" s="38">
        <v>2.3969781133583501</v>
      </c>
      <c r="I321" s="38">
        <v>111.141584872311</v>
      </c>
      <c r="J321" s="38">
        <v>80.966196169873498</v>
      </c>
      <c r="K321" s="38">
        <v>7472.9120668468504</v>
      </c>
      <c r="L321" s="38">
        <v>52511.660112490397</v>
      </c>
      <c r="M321" s="38">
        <v>67.418274139999994</v>
      </c>
      <c r="N321" s="38">
        <v>10.433671146793101</v>
      </c>
      <c r="O321" s="38">
        <v>14467.248362855</v>
      </c>
      <c r="P321" s="38">
        <v>2625.7941061368801</v>
      </c>
      <c r="Q321" s="24"/>
      <c r="R321" s="24"/>
    </row>
    <row r="322" spans="2:18" ht="20.100000000000001" customHeight="1">
      <c r="B322" s="111">
        <f t="shared" si="13"/>
        <v>2015</v>
      </c>
      <c r="C322" s="111">
        <f t="shared" si="14"/>
        <v>10</v>
      </c>
      <c r="F322" s="80">
        <f t="shared" si="12"/>
        <v>42278</v>
      </c>
      <c r="G322" s="38">
        <v>366.30738451300999</v>
      </c>
      <c r="H322" s="38">
        <v>2.2695895686159302</v>
      </c>
      <c r="I322" s="38">
        <v>103.969319435252</v>
      </c>
      <c r="J322" s="38">
        <v>77.583120322583099</v>
      </c>
      <c r="K322" s="38">
        <v>7329.02557500278</v>
      </c>
      <c r="L322" s="38">
        <v>54481.022099810099</v>
      </c>
      <c r="M322" s="38">
        <v>64.280713649999996</v>
      </c>
      <c r="N322" s="38">
        <v>9.9085506935716108</v>
      </c>
      <c r="O322" s="38">
        <v>14640.240393513999</v>
      </c>
      <c r="P322" s="38">
        <v>2594.4498530804499</v>
      </c>
      <c r="Q322" s="24"/>
      <c r="R322" s="24"/>
    </row>
    <row r="323" spans="2:18" ht="20.100000000000001" customHeight="1">
      <c r="B323" s="111">
        <f t="shared" si="13"/>
        <v>2015</v>
      </c>
      <c r="C323" s="111">
        <f t="shared" si="14"/>
        <v>11</v>
      </c>
      <c r="F323" s="80">
        <f t="shared" si="12"/>
        <v>42309</v>
      </c>
      <c r="G323" s="38">
        <v>360.52186460904102</v>
      </c>
      <c r="H323" s="38">
        <v>2.2031625085201201</v>
      </c>
      <c r="I323" s="38">
        <v>103.657504523554</v>
      </c>
      <c r="J323" s="38">
        <v>74.892530519463605</v>
      </c>
      <c r="K323" s="38">
        <v>6823.2325495189898</v>
      </c>
      <c r="L323" s="38">
        <v>50550.7767780297</v>
      </c>
      <c r="M323" s="38">
        <v>57.569068899999998</v>
      </c>
      <c r="N323" s="38">
        <v>9.6476263360560299</v>
      </c>
      <c r="O323" s="38">
        <v>14640.240393513999</v>
      </c>
      <c r="P323" s="38">
        <v>2440.3994130066098</v>
      </c>
      <c r="Q323" s="24"/>
      <c r="R323" s="24"/>
    </row>
    <row r="324" spans="2:18" ht="20.100000000000001" customHeight="1">
      <c r="B324" s="111">
        <f t="shared" si="13"/>
        <v>2015</v>
      </c>
      <c r="C324" s="111">
        <f t="shared" si="14"/>
        <v>12</v>
      </c>
      <c r="F324" s="80">
        <f t="shared" si="12"/>
        <v>42339</v>
      </c>
      <c r="G324" s="38">
        <v>324.47410986806398</v>
      </c>
      <c r="H324" s="38">
        <v>2.1377885906191598</v>
      </c>
      <c r="I324" s="38">
        <v>99.995021205338006</v>
      </c>
      <c r="J324" s="38">
        <v>72.638997894455599</v>
      </c>
      <c r="K324" s="38">
        <v>6294.0162907138501</v>
      </c>
      <c r="L324" s="38">
        <v>49378.550083816299</v>
      </c>
      <c r="M324" s="38">
        <v>50.147213010000002</v>
      </c>
      <c r="N324" s="38">
        <v>9.0617871698957195</v>
      </c>
      <c r="O324" s="38">
        <v>14640.240393513999</v>
      </c>
      <c r="P324" s="38">
        <v>2259.8815400283702</v>
      </c>
      <c r="Q324" s="24"/>
      <c r="R324" s="24"/>
    </row>
    <row r="325" spans="2:18" ht="20.100000000000001" customHeight="1">
      <c r="B325" s="111">
        <f t="shared" si="13"/>
        <v>2016</v>
      </c>
      <c r="C325" s="111">
        <f t="shared" si="14"/>
        <v>1</v>
      </c>
      <c r="F325" s="80">
        <f t="shared" si="12"/>
        <v>42370</v>
      </c>
      <c r="G325" s="38">
        <v>301.30715320209703</v>
      </c>
      <c r="H325" s="38">
        <v>2.2187211619593601</v>
      </c>
      <c r="I325" s="38">
        <v>102.897044160638</v>
      </c>
      <c r="J325" s="38">
        <v>71.885528665007499</v>
      </c>
      <c r="K325" s="38">
        <v>6467.2000691447702</v>
      </c>
      <c r="L325" s="38">
        <v>51955.689548931397</v>
      </c>
      <c r="M325" s="38">
        <v>51.826238250000003</v>
      </c>
      <c r="N325" s="38">
        <v>8.9148424228925904</v>
      </c>
      <c r="O325" s="38">
        <v>11262.096508200601</v>
      </c>
      <c r="P325" s="38">
        <v>2261.90975212593</v>
      </c>
      <c r="Q325" s="24"/>
      <c r="R325" s="24"/>
    </row>
    <row r="326" spans="2:18" ht="20.100000000000001" customHeight="1">
      <c r="B326" s="111">
        <f t="shared" si="13"/>
        <v>2016</v>
      </c>
      <c r="C326" s="111">
        <f t="shared" si="14"/>
        <v>2</v>
      </c>
      <c r="F326" s="80">
        <f t="shared" si="12"/>
        <v>42401</v>
      </c>
      <c r="G326" s="38">
        <v>287.80550373178198</v>
      </c>
      <c r="H326" s="38">
        <v>2.2098337249192901</v>
      </c>
      <c r="I326" s="38">
        <v>101.0842269562</v>
      </c>
      <c r="J326" s="38">
        <v>71.597011014045094</v>
      </c>
      <c r="K326" s="38">
        <v>6650.4226104879599</v>
      </c>
      <c r="L326" s="38">
        <v>58525.484663555697</v>
      </c>
      <c r="M326" s="38">
        <v>55.909652489999999</v>
      </c>
      <c r="N326" s="38">
        <v>8.4245724229236796</v>
      </c>
      <c r="O326" s="38">
        <v>11262.096508200601</v>
      </c>
      <c r="P326" s="38">
        <v>2224.5771256950102</v>
      </c>
      <c r="Q326" s="24"/>
      <c r="R326" s="24"/>
    </row>
    <row r="327" spans="2:18" ht="20.100000000000001" customHeight="1">
      <c r="B327" s="111">
        <f t="shared" si="13"/>
        <v>2016</v>
      </c>
      <c r="C327" s="111">
        <f t="shared" si="14"/>
        <v>3</v>
      </c>
      <c r="F327" s="80">
        <f t="shared" si="12"/>
        <v>42430</v>
      </c>
      <c r="G327" s="38">
        <v>291.32263691779298</v>
      </c>
      <c r="H327" s="38">
        <v>2.1557882723897599</v>
      </c>
      <c r="I327" s="38">
        <v>96.110023415105303</v>
      </c>
      <c r="J327" s="38">
        <v>66.8045087059796</v>
      </c>
      <c r="K327" s="38">
        <v>6593.79485844378</v>
      </c>
      <c r="L327" s="38">
        <v>56376.093775886402</v>
      </c>
      <c r="M327" s="38">
        <v>62.628941859999998</v>
      </c>
      <c r="N327" s="38">
        <v>7.70319152232305</v>
      </c>
      <c r="O327" s="38">
        <v>11262.096508200601</v>
      </c>
      <c r="P327" s="38">
        <v>2347.6934180406802</v>
      </c>
      <c r="Q327" s="24"/>
      <c r="R327" s="24"/>
    </row>
    <row r="328" spans="2:18" ht="20.100000000000001" customHeight="1">
      <c r="B328" s="111">
        <f t="shared" si="13"/>
        <v>2016</v>
      </c>
      <c r="C328" s="111">
        <f t="shared" si="14"/>
        <v>4</v>
      </c>
      <c r="F328" s="80">
        <f t="shared" si="12"/>
        <v>42461</v>
      </c>
      <c r="G328" s="38">
        <v>307.03092054407801</v>
      </c>
      <c r="H328" s="38">
        <v>2.1431482807812898</v>
      </c>
      <c r="I328" s="38">
        <v>99.386425609301298</v>
      </c>
      <c r="J328" s="38">
        <v>65.404795600535394</v>
      </c>
      <c r="K328" s="38">
        <v>6320.8223412854504</v>
      </c>
      <c r="L328" s="38">
        <v>53482.005305155202</v>
      </c>
      <c r="M328" s="38">
        <v>65.078999289999999</v>
      </c>
      <c r="N328" s="38">
        <v>6.7300921197362404</v>
      </c>
      <c r="O328" s="38">
        <v>11284.716854103501</v>
      </c>
      <c r="P328" s="38">
        <v>2421.5796460247302</v>
      </c>
      <c r="Q328" s="24"/>
      <c r="R328" s="24"/>
    </row>
    <row r="329" spans="2:18" ht="20.100000000000001" customHeight="1">
      <c r="B329" s="111">
        <f t="shared" si="13"/>
        <v>2016</v>
      </c>
      <c r="C329" s="111">
        <f t="shared" si="14"/>
        <v>5</v>
      </c>
      <c r="F329" s="80">
        <f t="shared" si="12"/>
        <v>42491</v>
      </c>
      <c r="G329" s="38">
        <v>326.83236778953199</v>
      </c>
      <c r="H329" s="38">
        <v>2.22107712188541</v>
      </c>
      <c r="I329" s="38">
        <v>107.342654820831</v>
      </c>
      <c r="J329" s="38">
        <v>70.144365278245104</v>
      </c>
      <c r="K329" s="38">
        <v>6440.5512923064498</v>
      </c>
      <c r="L329" s="38">
        <v>60458.503870303</v>
      </c>
      <c r="M329" s="38">
        <v>66.126420620000005</v>
      </c>
      <c r="N329" s="38">
        <v>6.6093035951683703</v>
      </c>
      <c r="O329" s="38">
        <v>11284.716854103501</v>
      </c>
      <c r="P329" s="38">
        <v>2599.9233030549499</v>
      </c>
      <c r="Q329" s="24"/>
      <c r="R329" s="24"/>
    </row>
    <row r="330" spans="2:18" ht="20.100000000000001" customHeight="1">
      <c r="B330" s="111">
        <f t="shared" si="13"/>
        <v>2016</v>
      </c>
      <c r="C330" s="111">
        <f t="shared" si="14"/>
        <v>6</v>
      </c>
      <c r="F330" s="80">
        <f t="shared" si="12"/>
        <v>42522</v>
      </c>
      <c r="G330" s="38">
        <v>336.25495262728498</v>
      </c>
      <c r="H330" s="38">
        <v>2.2429232714782601</v>
      </c>
      <c r="I330" s="38">
        <v>109.24148239849799</v>
      </c>
      <c r="J330" s="38">
        <v>68.641351890542595</v>
      </c>
      <c r="K330" s="38">
        <v>6472.3477941353904</v>
      </c>
      <c r="L330" s="38">
        <v>62887.059731257701</v>
      </c>
      <c r="M330" s="38">
        <v>60.349770190000001</v>
      </c>
      <c r="N330" s="38">
        <v>6.6276310978142901</v>
      </c>
      <c r="O330" s="38">
        <v>11284.716854103501</v>
      </c>
      <c r="P330" s="38">
        <v>2661.5809799205199</v>
      </c>
      <c r="Q330" s="24"/>
      <c r="R330" s="24"/>
    </row>
    <row r="331" spans="2:18" ht="20.100000000000001" customHeight="1">
      <c r="B331" s="111">
        <f t="shared" si="13"/>
        <v>2016</v>
      </c>
      <c r="C331" s="111">
        <f t="shared" si="14"/>
        <v>7</v>
      </c>
      <c r="F331" s="80">
        <f t="shared" si="12"/>
        <v>42552</v>
      </c>
      <c r="G331" s="38">
        <v>315.42056645141298</v>
      </c>
      <c r="H331" s="38">
        <v>2.2235791585151801</v>
      </c>
      <c r="I331" s="38">
        <v>109.76489727273101</v>
      </c>
      <c r="J331" s="38">
        <v>69.082223832489703</v>
      </c>
      <c r="K331" s="38">
        <v>6254.5754866154703</v>
      </c>
      <c r="L331" s="38">
        <v>59730.914969604601</v>
      </c>
      <c r="M331" s="38">
        <v>63.888664290000001</v>
      </c>
      <c r="N331" s="38">
        <v>6.8234134007899696</v>
      </c>
      <c r="O331" s="38">
        <v>12219.7450127958</v>
      </c>
      <c r="P331" s="38">
        <v>2788.2754098251198</v>
      </c>
      <c r="Q331" s="24"/>
      <c r="R331" s="24"/>
    </row>
    <row r="332" spans="2:18" ht="20.100000000000001" customHeight="1">
      <c r="B332" s="111">
        <f t="shared" si="13"/>
        <v>2016</v>
      </c>
      <c r="C332" s="111">
        <f t="shared" si="14"/>
        <v>8</v>
      </c>
      <c r="F332" s="80">
        <f t="shared" si="12"/>
        <v>42583</v>
      </c>
      <c r="G332" s="38">
        <v>309.36382280580898</v>
      </c>
      <c r="H332" s="38">
        <v>2.2169612153475402</v>
      </c>
      <c r="I332" s="38">
        <v>113.848148044995</v>
      </c>
      <c r="J332" s="38">
        <v>72.846567912731601</v>
      </c>
      <c r="K332" s="38">
        <v>6324.60643897516</v>
      </c>
      <c r="L332" s="38">
        <v>59980.029080908498</v>
      </c>
      <c r="M332" s="38">
        <v>67.172764569999998</v>
      </c>
      <c r="N332" s="38">
        <v>7.1979527868512596</v>
      </c>
      <c r="O332" s="38">
        <v>12219.7450127958</v>
      </c>
      <c r="P332" s="38">
        <v>2952.9565918328799</v>
      </c>
      <c r="Q332" s="24"/>
      <c r="R332" s="24"/>
    </row>
    <row r="333" spans="2:18" ht="20.100000000000001" customHeight="1">
      <c r="B333" s="111">
        <f t="shared" si="13"/>
        <v>2016</v>
      </c>
      <c r="C333" s="111">
        <f t="shared" si="14"/>
        <v>9</v>
      </c>
      <c r="F333" s="80">
        <f t="shared" ref="F333:F371" si="15">DATE(B333,C333,1)</f>
        <v>42614</v>
      </c>
      <c r="G333" s="38">
        <v>305.42708117751903</v>
      </c>
      <c r="H333" s="38">
        <v>2.2006007845923601</v>
      </c>
      <c r="I333" s="38">
        <v>130.41732332639501</v>
      </c>
      <c r="J333" s="38">
        <v>79.049175150844704</v>
      </c>
      <c r="K333" s="38">
        <v>6269.9585723564296</v>
      </c>
      <c r="L333" s="38">
        <v>58664.307134453098</v>
      </c>
      <c r="M333" s="38">
        <v>66.233876190000004</v>
      </c>
      <c r="N333" s="38">
        <v>7.4585391669674896</v>
      </c>
      <c r="O333" s="38">
        <v>12219.7450127958</v>
      </c>
      <c r="P333" s="38">
        <v>3066.7372631664798</v>
      </c>
      <c r="Q333" s="24"/>
      <c r="R333" s="24"/>
    </row>
    <row r="334" spans="2:18" ht="20.100000000000001" customHeight="1">
      <c r="B334" s="111">
        <f t="shared" si="13"/>
        <v>2016</v>
      </c>
      <c r="C334" s="111">
        <f t="shared" si="14"/>
        <v>10</v>
      </c>
      <c r="F334" s="80">
        <f t="shared" si="15"/>
        <v>42644</v>
      </c>
      <c r="G334" s="38">
        <v>299.47496176326399</v>
      </c>
      <c r="H334" s="38">
        <v>2.2069792588916401</v>
      </c>
      <c r="I334" s="38">
        <v>175.363611249445</v>
      </c>
      <c r="J334" s="38">
        <v>87.852559314068898</v>
      </c>
      <c r="K334" s="38">
        <v>6575.3065753313804</v>
      </c>
      <c r="L334" s="38">
        <v>55354.333615558397</v>
      </c>
      <c r="M334" s="38">
        <v>66.032706500000003</v>
      </c>
      <c r="N334" s="38">
        <v>7.6450598923167004</v>
      </c>
      <c r="O334" s="38">
        <v>12882.1863224314</v>
      </c>
      <c r="P334" s="38">
        <v>2897.1722038016601</v>
      </c>
      <c r="Q334" s="24"/>
      <c r="R334" s="24"/>
    </row>
    <row r="335" spans="2:18" ht="20.100000000000001" customHeight="1">
      <c r="B335" s="111">
        <f t="shared" ref="B335:B371" si="16">IF(C334=12,B334+1,B334)</f>
        <v>2016</v>
      </c>
      <c r="C335" s="111">
        <f t="shared" ref="C335:C371" si="17">IF(C334=12,1,C334+1)</f>
        <v>11</v>
      </c>
      <c r="F335" s="80">
        <f t="shared" si="15"/>
        <v>42675</v>
      </c>
      <c r="G335" s="38">
        <v>338.47223270250697</v>
      </c>
      <c r="H335" s="38">
        <v>2.3125412384918</v>
      </c>
      <c r="I335" s="38">
        <v>239.47046308057099</v>
      </c>
      <c r="J335" s="38">
        <v>103.67184055383299</v>
      </c>
      <c r="K335" s="38">
        <v>7303.1561326487599</v>
      </c>
      <c r="L335" s="38">
        <v>57067.334178708399</v>
      </c>
      <c r="M335" s="38">
        <v>77.798159519999999</v>
      </c>
      <c r="N335" s="38">
        <v>8.0115142953625593</v>
      </c>
      <c r="O335" s="38">
        <v>12882.1863224314</v>
      </c>
      <c r="P335" s="38">
        <v>3271.2732317946202</v>
      </c>
      <c r="Q335" s="24"/>
      <c r="R335" s="24"/>
    </row>
    <row r="336" spans="2:18" ht="20.100000000000001" customHeight="1">
      <c r="B336" s="111">
        <f t="shared" si="16"/>
        <v>2016</v>
      </c>
      <c r="C336" s="111">
        <f t="shared" si="17"/>
        <v>12</v>
      </c>
      <c r="F336" s="80">
        <f t="shared" si="15"/>
        <v>42705</v>
      </c>
      <c r="G336" s="38">
        <v>387.452502838366</v>
      </c>
      <c r="H336" s="38">
        <v>2.4073653941766699</v>
      </c>
      <c r="I336" s="38">
        <v>257.59707286768599</v>
      </c>
      <c r="J336" s="38">
        <v>108.88969284199</v>
      </c>
      <c r="K336" s="38">
        <v>7754.8335625914196</v>
      </c>
      <c r="L336" s="38">
        <v>53576.044936187704</v>
      </c>
      <c r="M336" s="38">
        <v>88.404360990000001</v>
      </c>
      <c r="N336" s="38">
        <v>8.21266687416826</v>
      </c>
      <c r="O336" s="38">
        <v>12882.1863224314</v>
      </c>
      <c r="P336" s="38">
        <v>3428.87111832758</v>
      </c>
      <c r="Q336" s="24"/>
      <c r="R336" s="24"/>
    </row>
    <row r="337" spans="2:18" ht="20.100000000000001" customHeight="1">
      <c r="B337" s="111">
        <f t="shared" si="16"/>
        <v>2017</v>
      </c>
      <c r="C337" s="111">
        <f t="shared" si="17"/>
        <v>1</v>
      </c>
      <c r="F337" s="80">
        <f t="shared" si="15"/>
        <v>42736</v>
      </c>
      <c r="G337" s="38">
        <v>426.50759253681298</v>
      </c>
      <c r="H337" s="38">
        <v>2.46017127077765</v>
      </c>
      <c r="I337" s="38">
        <v>249.531252288476</v>
      </c>
      <c r="J337" s="38">
        <v>103.060401983906</v>
      </c>
      <c r="K337" s="38">
        <v>7765.3689899499404</v>
      </c>
      <c r="L337" s="38">
        <v>57253.781164313601</v>
      </c>
      <c r="M337" s="38">
        <v>88.818806789999996</v>
      </c>
      <c r="N337" s="38">
        <v>8.6202505775792702</v>
      </c>
      <c r="O337" s="38">
        <v>12641.607405172001</v>
      </c>
      <c r="P337" s="38">
        <v>3598.8405469709301</v>
      </c>
      <c r="Q337" s="24"/>
      <c r="R337" s="24"/>
    </row>
    <row r="338" spans="2:18" ht="20.100000000000001" customHeight="1">
      <c r="B338" s="111">
        <f t="shared" si="16"/>
        <v>2017</v>
      </c>
      <c r="C338" s="111">
        <f t="shared" si="17"/>
        <v>2</v>
      </c>
      <c r="F338" s="80">
        <f t="shared" si="15"/>
        <v>42767</v>
      </c>
      <c r="G338" s="38">
        <v>400.46454776292802</v>
      </c>
      <c r="H338" s="38">
        <v>2.4537463022499102</v>
      </c>
      <c r="I338" s="38">
        <v>230.134066931684</v>
      </c>
      <c r="J338" s="38">
        <v>98.6395347597919</v>
      </c>
      <c r="K338" s="38">
        <v>7679.0799485795296</v>
      </c>
      <c r="L338" s="38">
        <v>53628.5130995699</v>
      </c>
      <c r="M338" s="38">
        <v>91.976494520000003</v>
      </c>
      <c r="N338" s="38">
        <v>8.4222162076197407</v>
      </c>
      <c r="O338" s="38">
        <v>12641.607405172001</v>
      </c>
      <c r="P338" s="38">
        <v>3501.2225650512801</v>
      </c>
      <c r="Q338" s="24"/>
      <c r="R338" s="24"/>
    </row>
    <row r="339" spans="2:18" ht="20.100000000000001" customHeight="1">
      <c r="B339" s="111">
        <f t="shared" si="16"/>
        <v>2017</v>
      </c>
      <c r="C339" s="111">
        <f t="shared" si="17"/>
        <v>3</v>
      </c>
      <c r="F339" s="80">
        <f t="shared" si="15"/>
        <v>42795</v>
      </c>
      <c r="G339" s="38">
        <v>425.71599608484701</v>
      </c>
      <c r="H339" s="38">
        <v>2.5195601105203802</v>
      </c>
      <c r="I339" s="38">
        <v>217.651917226009</v>
      </c>
      <c r="J339" s="38">
        <v>100.100019811523</v>
      </c>
      <c r="K339" s="38">
        <v>7619.8359464626201</v>
      </c>
      <c r="L339" s="38">
        <v>54913.684188952502</v>
      </c>
      <c r="M339" s="38">
        <v>93.321632460000004</v>
      </c>
      <c r="N339" s="38">
        <v>8.2333197395444504</v>
      </c>
      <c r="O339" s="38">
        <v>12641.607405172001</v>
      </c>
      <c r="P339" s="38">
        <v>3774.7108446611001</v>
      </c>
      <c r="Q339" s="24"/>
      <c r="R339" s="24"/>
    </row>
    <row r="340" spans="2:18" ht="20.100000000000001" customHeight="1">
      <c r="B340" s="111">
        <f t="shared" si="16"/>
        <v>2017</v>
      </c>
      <c r="C340" s="111">
        <f t="shared" si="17"/>
        <v>4</v>
      </c>
      <c r="F340" s="80">
        <f t="shared" si="15"/>
        <v>42826</v>
      </c>
      <c r="G340" s="38">
        <v>409.212184059614</v>
      </c>
      <c r="H340" s="38">
        <v>2.6039629140429401</v>
      </c>
      <c r="I340" s="38">
        <v>212.77686493830601</v>
      </c>
      <c r="J340" s="38">
        <v>100.09863140564499</v>
      </c>
      <c r="K340" s="38">
        <v>7636.2230842639201</v>
      </c>
      <c r="L340" s="38">
        <v>56017.276133904597</v>
      </c>
      <c r="M340" s="38">
        <v>80.921200389999996</v>
      </c>
      <c r="N340" s="38">
        <v>8.7906034170493594</v>
      </c>
      <c r="O340" s="38">
        <v>12112.5916966192</v>
      </c>
      <c r="P340" s="38">
        <v>3717.02823973144</v>
      </c>
      <c r="Q340" s="24"/>
      <c r="R340" s="24"/>
    </row>
    <row r="341" spans="2:18" ht="20.100000000000001" customHeight="1">
      <c r="B341" s="111">
        <f t="shared" si="16"/>
        <v>2017</v>
      </c>
      <c r="C341" s="111">
        <f t="shared" si="17"/>
        <v>5</v>
      </c>
      <c r="F341" s="80">
        <f t="shared" si="15"/>
        <v>42856</v>
      </c>
      <c r="G341" s="38">
        <v>402.31921600457099</v>
      </c>
      <c r="H341" s="38">
        <v>2.5607730655577798</v>
      </c>
      <c r="I341" s="38">
        <v>232.90899725029399</v>
      </c>
      <c r="J341" s="38">
        <v>103.186410769712</v>
      </c>
      <c r="K341" s="38">
        <v>7917.5520094694602</v>
      </c>
      <c r="L341" s="38">
        <v>57474.7079557088</v>
      </c>
      <c r="M341" s="38">
        <v>69.849007490000005</v>
      </c>
      <c r="N341" s="38">
        <v>8.55013483819919</v>
      </c>
      <c r="O341" s="38">
        <v>12112.5916966192</v>
      </c>
      <c r="P341" s="38">
        <v>3686.2352041866202</v>
      </c>
      <c r="Q341" s="24"/>
      <c r="R341" s="24"/>
    </row>
    <row r="342" spans="2:18" ht="20.100000000000001" customHeight="1">
      <c r="B342" s="111">
        <f t="shared" si="16"/>
        <v>2017</v>
      </c>
      <c r="C342" s="111">
        <f t="shared" si="17"/>
        <v>6</v>
      </c>
      <c r="F342" s="80">
        <f t="shared" si="15"/>
        <v>42887</v>
      </c>
      <c r="G342" s="38">
        <v>361.73873627408898</v>
      </c>
      <c r="H342" s="38">
        <v>2.5040552177294901</v>
      </c>
      <c r="I342" s="38">
        <v>213.22867978480801</v>
      </c>
      <c r="J342" s="38">
        <v>99.169481630241606</v>
      </c>
      <c r="K342" s="38">
        <v>7714.6138154261998</v>
      </c>
      <c r="L342" s="38">
        <v>57491.075481001797</v>
      </c>
      <c r="M342" s="38">
        <v>64.578634449999996</v>
      </c>
      <c r="N342" s="38">
        <v>8.9495084519823305</v>
      </c>
      <c r="O342" s="38">
        <v>12112.5916966192</v>
      </c>
      <c r="P342" s="38">
        <v>3512.89901732112</v>
      </c>
      <c r="Q342" s="24"/>
      <c r="R342" s="24"/>
    </row>
    <row r="343" spans="2:18" ht="20.100000000000001" customHeight="1">
      <c r="B343" s="111">
        <f t="shared" si="16"/>
        <v>2017</v>
      </c>
      <c r="C343" s="111">
        <f t="shared" si="17"/>
        <v>7</v>
      </c>
      <c r="F343" s="80">
        <f t="shared" si="15"/>
        <v>42917</v>
      </c>
      <c r="G343" s="38">
        <v>377.03875341968399</v>
      </c>
      <c r="H343" s="38">
        <v>2.56262466640516</v>
      </c>
      <c r="I343" s="38">
        <v>182.28377939164201</v>
      </c>
      <c r="J343" s="38">
        <v>97.997179694175401</v>
      </c>
      <c r="K343" s="38">
        <v>7849.28133874583</v>
      </c>
      <c r="L343" s="38">
        <v>52960.058798383798</v>
      </c>
      <c r="M343" s="38">
        <v>72.087199659999996</v>
      </c>
      <c r="N343" s="38">
        <v>8.4043822894358904</v>
      </c>
      <c r="O343" s="38">
        <v>12040.2138258132</v>
      </c>
      <c r="P343" s="38">
        <v>3371.7772466625602</v>
      </c>
      <c r="Q343" s="24"/>
      <c r="R343" s="24"/>
    </row>
    <row r="344" spans="2:18" ht="20.100000000000001" customHeight="1">
      <c r="B344" s="111">
        <f t="shared" si="16"/>
        <v>2017</v>
      </c>
      <c r="C344" s="111">
        <f t="shared" si="17"/>
        <v>8</v>
      </c>
      <c r="F344" s="80">
        <f t="shared" si="15"/>
        <v>42948</v>
      </c>
      <c r="G344" s="38">
        <v>364.98223493036699</v>
      </c>
      <c r="H344" s="38">
        <v>2.5363093375196102</v>
      </c>
      <c r="I344" s="38">
        <v>176.67444793778299</v>
      </c>
      <c r="J344" s="38">
        <v>102.756589810064</v>
      </c>
      <c r="K344" s="38">
        <v>7835.7242904947898</v>
      </c>
      <c r="L344" s="38">
        <v>55322.326217291302</v>
      </c>
      <c r="M344" s="38">
        <v>77.627506819999994</v>
      </c>
      <c r="N344" s="38">
        <v>8.3818924138504194</v>
      </c>
      <c r="O344" s="38">
        <v>12040.2138258132</v>
      </c>
      <c r="P344" s="38">
        <v>3567.5078884639101</v>
      </c>
      <c r="Q344" s="24"/>
      <c r="R344" s="24"/>
    </row>
    <row r="345" spans="2:18" ht="20.100000000000001" customHeight="1">
      <c r="B345" s="111">
        <f t="shared" si="16"/>
        <v>2017</v>
      </c>
      <c r="C345" s="111">
        <f t="shared" si="17"/>
        <v>9</v>
      </c>
      <c r="F345" s="80">
        <f t="shared" si="15"/>
        <v>42979</v>
      </c>
      <c r="G345" s="38">
        <v>383.72981932082502</v>
      </c>
      <c r="H345" s="38">
        <v>2.37221481061234</v>
      </c>
      <c r="I345" s="38">
        <v>199.18206323181801</v>
      </c>
      <c r="J345" s="38">
        <v>104.929192614562</v>
      </c>
      <c r="K345" s="38">
        <v>8249.4613790743006</v>
      </c>
      <c r="L345" s="38">
        <v>53908.643665121803</v>
      </c>
      <c r="M345" s="38">
        <v>75.052244239999993</v>
      </c>
      <c r="N345" s="38">
        <v>8.2457325866506306</v>
      </c>
      <c r="O345" s="38">
        <v>12040.2138258132</v>
      </c>
      <c r="P345" s="38">
        <v>3676.0726974506601</v>
      </c>
      <c r="Q345" s="24"/>
      <c r="R345" s="24"/>
    </row>
    <row r="346" spans="2:18" ht="20.100000000000001" customHeight="1">
      <c r="B346" s="111">
        <f t="shared" si="16"/>
        <v>2017</v>
      </c>
      <c r="C346" s="111">
        <f t="shared" si="17"/>
        <v>10</v>
      </c>
      <c r="F346" s="80">
        <f t="shared" si="15"/>
        <v>43009</v>
      </c>
      <c r="G346" s="38">
        <v>433.36433067579799</v>
      </c>
      <c r="H346" s="38">
        <v>2.74574942496259</v>
      </c>
      <c r="I346" s="38">
        <v>202.45222303866501</v>
      </c>
      <c r="J346" s="38">
        <v>109.43848517023</v>
      </c>
      <c r="K346" s="38">
        <v>8626.5330304748695</v>
      </c>
      <c r="L346" s="38">
        <v>55016.923696675003</v>
      </c>
      <c r="M346" s="38">
        <v>65.965211710000005</v>
      </c>
      <c r="N346" s="38">
        <v>8.1721277146522802</v>
      </c>
      <c r="O346" s="38">
        <v>14416.227693332199</v>
      </c>
      <c r="P346" s="38">
        <v>4032.6271740758302</v>
      </c>
      <c r="Q346" s="24"/>
      <c r="R346" s="24"/>
    </row>
    <row r="347" spans="2:18" ht="20.100000000000001" customHeight="1">
      <c r="B347" s="111">
        <f t="shared" si="16"/>
        <v>2017</v>
      </c>
      <c r="C347" s="111">
        <f t="shared" si="17"/>
        <v>11</v>
      </c>
      <c r="F347" s="80">
        <f t="shared" si="15"/>
        <v>43040</v>
      </c>
      <c r="G347" s="38">
        <v>547.71978481003896</v>
      </c>
      <c r="H347" s="38">
        <v>2.8068710098124399</v>
      </c>
      <c r="I347" s="38">
        <v>200.889600083342</v>
      </c>
      <c r="J347" s="38">
        <v>114.812384998939</v>
      </c>
      <c r="K347" s="38">
        <v>8901.8236291409794</v>
      </c>
      <c r="L347" s="38">
        <v>56049.560760992797</v>
      </c>
      <c r="M347" s="38">
        <v>67.030654299999995</v>
      </c>
      <c r="N347" s="38">
        <v>8.5530632681042604</v>
      </c>
      <c r="O347" s="38">
        <v>14416.227693332199</v>
      </c>
      <c r="P347" s="38">
        <v>4224.8384328511502</v>
      </c>
      <c r="Q347" s="24"/>
      <c r="R347" s="24"/>
    </row>
    <row r="348" spans="2:18" ht="20.100000000000001" customHeight="1">
      <c r="B348" s="111">
        <f t="shared" si="16"/>
        <v>2017</v>
      </c>
      <c r="C348" s="111">
        <f t="shared" si="17"/>
        <v>12</v>
      </c>
      <c r="F348" s="80">
        <f t="shared" si="15"/>
        <v>43070</v>
      </c>
      <c r="G348" s="38">
        <v>533.679548050157</v>
      </c>
      <c r="H348" s="38">
        <v>2.8064773237378602</v>
      </c>
      <c r="I348" s="38">
        <v>203.76342370289899</v>
      </c>
      <c r="J348" s="38">
        <v>113.358253245253</v>
      </c>
      <c r="K348" s="38">
        <v>8941.8088394506303</v>
      </c>
      <c r="L348" s="38">
        <v>54477.679227131703</v>
      </c>
      <c r="M348" s="38">
        <v>70.798867759999993</v>
      </c>
      <c r="N348" s="38">
        <v>8.9269971313961296</v>
      </c>
      <c r="O348" s="38">
        <v>14416.227693332199</v>
      </c>
      <c r="P348" s="38">
        <v>4247.6780886590996</v>
      </c>
      <c r="Q348" s="24"/>
      <c r="R348" s="24"/>
    </row>
    <row r="349" spans="2:18" ht="20.100000000000001" customHeight="1">
      <c r="B349" s="111">
        <f t="shared" si="16"/>
        <v>2018</v>
      </c>
      <c r="C349" s="111">
        <f t="shared" si="17"/>
        <v>1</v>
      </c>
      <c r="F349" s="80">
        <f t="shared" si="15"/>
        <v>43101</v>
      </c>
      <c r="G349" s="38">
        <v>485.64757303034099</v>
      </c>
      <c r="H349" s="38">
        <v>2.7227229811757798</v>
      </c>
      <c r="I349" s="38">
        <v>220.24883630354199</v>
      </c>
      <c r="J349" s="38">
        <v>112.368804470353</v>
      </c>
      <c r="K349" s="38">
        <v>8897.3006373446606</v>
      </c>
      <c r="L349" s="38">
        <v>55077.358344306202</v>
      </c>
      <c r="M349" s="38">
        <v>74.552593049999999</v>
      </c>
      <c r="N349" s="38">
        <v>9.4154770965645191</v>
      </c>
      <c r="O349" s="38">
        <v>16570.562074470901</v>
      </c>
      <c r="P349" s="38">
        <v>4138.9851798033897</v>
      </c>
      <c r="Q349" s="24"/>
      <c r="R349" s="24"/>
    </row>
    <row r="350" spans="2:18" ht="20.100000000000001" customHeight="1">
      <c r="B350" s="111">
        <f t="shared" si="16"/>
        <v>2018</v>
      </c>
      <c r="C350" s="111">
        <f t="shared" si="17"/>
        <v>2</v>
      </c>
      <c r="F350" s="80">
        <f t="shared" si="15"/>
        <v>43132</v>
      </c>
      <c r="G350" s="38">
        <v>481.30440090822299</v>
      </c>
      <c r="H350" s="38">
        <v>2.9091551815594601</v>
      </c>
      <c r="I350" s="38">
        <v>230.12887310475699</v>
      </c>
      <c r="J350" s="38">
        <v>116.709441417543</v>
      </c>
      <c r="K350" s="38">
        <v>8764.1525141726997</v>
      </c>
      <c r="L350" s="38">
        <v>55806.362057540799</v>
      </c>
      <c r="M350" s="38">
        <v>78.311384070000003</v>
      </c>
      <c r="N350" s="38">
        <v>10.1885972920801</v>
      </c>
      <c r="O350" s="38">
        <v>16570.562074470901</v>
      </c>
      <c r="P350" s="38">
        <v>4363.3278753928098</v>
      </c>
      <c r="Q350" s="24"/>
      <c r="R350" s="24"/>
    </row>
    <row r="351" spans="2:18" ht="20.100000000000001" customHeight="1">
      <c r="B351" s="111">
        <f t="shared" si="16"/>
        <v>2018</v>
      </c>
      <c r="C351" s="111">
        <f t="shared" si="17"/>
        <v>3</v>
      </c>
      <c r="F351" s="80">
        <f t="shared" si="15"/>
        <v>43160</v>
      </c>
      <c r="G351" s="38">
        <v>465.19971292783902</v>
      </c>
      <c r="H351" s="38">
        <v>2.8682648956722199</v>
      </c>
      <c r="I351" s="38">
        <v>235.991836904801</v>
      </c>
      <c r="J351" s="38">
        <v>118.275898860867</v>
      </c>
      <c r="K351" s="38">
        <v>8901.5457225757691</v>
      </c>
      <c r="L351" s="38">
        <v>56508.283274490001</v>
      </c>
      <c r="M351" s="38">
        <v>74.955853930000004</v>
      </c>
      <c r="N351" s="38">
        <v>10.2621766451675</v>
      </c>
      <c r="O351" s="38">
        <v>16570.562074470901</v>
      </c>
      <c r="P351" s="38">
        <v>4477.3235165976503</v>
      </c>
      <c r="Q351" s="24"/>
      <c r="R351" s="24"/>
    </row>
    <row r="352" spans="2:18" ht="20.100000000000001" customHeight="1">
      <c r="B352" s="111">
        <f t="shared" si="16"/>
        <v>2018</v>
      </c>
      <c r="C352" s="111">
        <f t="shared" si="17"/>
        <v>4</v>
      </c>
      <c r="F352" s="80">
        <f t="shared" si="15"/>
        <v>43191</v>
      </c>
      <c r="G352" s="38">
        <v>476.13185357036002</v>
      </c>
      <c r="H352" s="38">
        <v>2.9348139027245601</v>
      </c>
      <c r="I352" s="38">
        <v>227.95029225951899</v>
      </c>
      <c r="J352" s="38">
        <v>112.929485790269</v>
      </c>
      <c r="K352" s="38">
        <v>8968.7955509600197</v>
      </c>
      <c r="L352" s="38">
        <v>55266.030747851299</v>
      </c>
      <c r="M352" s="38">
        <v>70.654486259999999</v>
      </c>
      <c r="N352" s="38">
        <v>10.6312722244339</v>
      </c>
      <c r="O352" s="38">
        <v>17997.151136278098</v>
      </c>
      <c r="P352" s="38">
        <v>4474.3658827197096</v>
      </c>
      <c r="Q352" s="24"/>
      <c r="R352" s="24"/>
    </row>
    <row r="353" spans="2:18" ht="20.100000000000001" customHeight="1">
      <c r="B353" s="111">
        <f t="shared" si="16"/>
        <v>2018</v>
      </c>
      <c r="C353" s="111">
        <f t="shared" si="17"/>
        <v>5</v>
      </c>
      <c r="F353" s="80">
        <f t="shared" si="15"/>
        <v>43221</v>
      </c>
      <c r="G353" s="38">
        <v>591.44058360220299</v>
      </c>
      <c r="H353" s="38">
        <v>3.0958669874263198</v>
      </c>
      <c r="I353" s="38">
        <v>225.96355419457501</v>
      </c>
      <c r="J353" s="38">
        <v>116.20778205768799</v>
      </c>
      <c r="K353" s="38">
        <v>9150.7272138116605</v>
      </c>
      <c r="L353" s="38">
        <v>58239.960859231098</v>
      </c>
      <c r="M353" s="38">
        <v>70.675126390000003</v>
      </c>
      <c r="N353" s="38">
        <v>11.1089860852976</v>
      </c>
      <c r="O353" s="38">
        <v>17997.151136278098</v>
      </c>
      <c r="P353" s="38">
        <v>4338.6785326132003</v>
      </c>
      <c r="Q353" s="24"/>
      <c r="R353" s="24"/>
    </row>
    <row r="354" spans="2:18" ht="20.100000000000001" customHeight="1">
      <c r="B354" s="111">
        <f t="shared" si="16"/>
        <v>2018</v>
      </c>
      <c r="C354" s="111">
        <f t="shared" si="17"/>
        <v>6</v>
      </c>
      <c r="F354" s="80">
        <f t="shared" si="15"/>
        <v>43252</v>
      </c>
      <c r="G354" s="38">
        <v>625.96559029320395</v>
      </c>
      <c r="H354" s="38">
        <v>3.153530549529</v>
      </c>
      <c r="I354" s="38">
        <v>222.452418930748</v>
      </c>
      <c r="J354" s="38">
        <v>119.261489843921</v>
      </c>
      <c r="K354" s="38">
        <v>9095.1690517532697</v>
      </c>
      <c r="L354" s="38">
        <v>55739.157080207602</v>
      </c>
      <c r="M354" s="38">
        <v>69.901772949999994</v>
      </c>
      <c r="N354" s="38">
        <v>11.2871385215619</v>
      </c>
      <c r="O354" s="38">
        <v>17997.151136278098</v>
      </c>
      <c r="P354" s="38">
        <v>4201.7393378604002</v>
      </c>
      <c r="Q354" s="24"/>
      <c r="R354" s="24"/>
    </row>
    <row r="355" spans="2:18" ht="20.100000000000001" customHeight="1">
      <c r="B355" s="111">
        <f t="shared" si="16"/>
        <v>2018</v>
      </c>
      <c r="C355" s="111">
        <f t="shared" si="17"/>
        <v>7</v>
      </c>
      <c r="F355" s="80">
        <f t="shared" si="15"/>
        <v>43282</v>
      </c>
      <c r="G355" s="38">
        <v>608.20573284640204</v>
      </c>
      <c r="H355" s="38">
        <v>3.0790196841889301</v>
      </c>
      <c r="I355" s="38">
        <v>227.76894729334501</v>
      </c>
      <c r="J355" s="38">
        <v>127.805673356295</v>
      </c>
      <c r="K355" s="38">
        <v>8601.6301266128394</v>
      </c>
      <c r="L355" s="38">
        <v>55486.473370740998</v>
      </c>
      <c r="M355" s="38">
        <v>72.680890779999999</v>
      </c>
      <c r="N355" s="38">
        <v>11.641107061403901</v>
      </c>
      <c r="O355" s="38">
        <v>17854.384483363901</v>
      </c>
      <c r="P355" s="38">
        <v>4169.1637162262496</v>
      </c>
      <c r="Q355" s="24"/>
      <c r="R355" s="24"/>
    </row>
    <row r="356" spans="2:18" ht="20.100000000000001" customHeight="1">
      <c r="B356" s="111">
        <f t="shared" si="16"/>
        <v>2018</v>
      </c>
      <c r="C356" s="111">
        <f t="shared" si="17"/>
        <v>8</v>
      </c>
      <c r="F356" s="80">
        <f t="shared" si="15"/>
        <v>43313</v>
      </c>
      <c r="G356" s="38">
        <v>589.05281978803703</v>
      </c>
      <c r="H356" s="38">
        <v>3.0049180375957998</v>
      </c>
      <c r="I356" s="38">
        <v>221.694543373187</v>
      </c>
      <c r="J356" s="38">
        <v>134.51946648748</v>
      </c>
      <c r="K356" s="38">
        <v>8790.0498524433406</v>
      </c>
      <c r="L356" s="38">
        <v>56699.736791350697</v>
      </c>
      <c r="M356" s="38">
        <v>74.048107490000007</v>
      </c>
      <c r="N356" s="38">
        <v>12.393650977713399</v>
      </c>
      <c r="O356" s="38">
        <v>17854.384483363901</v>
      </c>
      <c r="P356" s="38">
        <v>3873.40600912327</v>
      </c>
      <c r="Q356" s="24"/>
      <c r="R356" s="24"/>
    </row>
    <row r="357" spans="2:18" ht="20.100000000000001" customHeight="1">
      <c r="B357" s="111">
        <f t="shared" si="16"/>
        <v>2018</v>
      </c>
      <c r="C357" s="111">
        <f t="shared" si="17"/>
        <v>9</v>
      </c>
      <c r="F357" s="80">
        <f t="shared" si="15"/>
        <v>43344</v>
      </c>
      <c r="G357" s="38">
        <v>680.84832666432703</v>
      </c>
      <c r="H357" s="38">
        <v>3.0087267024026998</v>
      </c>
      <c r="I357" s="38">
        <v>223.521232330971</v>
      </c>
      <c r="J357" s="38">
        <v>131.86657095517899</v>
      </c>
      <c r="K357" s="38">
        <v>8513.9613000017598</v>
      </c>
      <c r="L357" s="38">
        <v>56434.164951780098</v>
      </c>
      <c r="M357" s="38">
        <v>78.092578259999996</v>
      </c>
      <c r="N357" s="38">
        <v>13.2368720968025</v>
      </c>
      <c r="O357" s="38">
        <v>17854.384483363901</v>
      </c>
      <c r="P357" s="38">
        <v>3474.4434307718502</v>
      </c>
      <c r="Q357" s="24"/>
      <c r="R357" s="24"/>
    </row>
    <row r="358" spans="2:18" ht="20.100000000000001" customHeight="1">
      <c r="B358" s="111">
        <f t="shared" si="16"/>
        <v>2018</v>
      </c>
      <c r="C358" s="111">
        <f t="shared" si="17"/>
        <v>10</v>
      </c>
      <c r="F358" s="80">
        <f t="shared" si="15"/>
        <v>43374</v>
      </c>
      <c r="G358" s="38">
        <v>720.45168041421596</v>
      </c>
      <c r="H358" s="38">
        <v>3.0318904478549502</v>
      </c>
      <c r="I358" s="38">
        <v>238.24758784747101</v>
      </c>
      <c r="J358" s="38">
        <v>134.19489862395901</v>
      </c>
      <c r="K358" s="38">
        <v>8898.9221366292604</v>
      </c>
      <c r="L358" s="38">
        <v>57897.846938107999</v>
      </c>
      <c r="M358" s="38">
        <v>82.429706969999998</v>
      </c>
      <c r="N358" s="38">
        <v>13.3798306013576</v>
      </c>
      <c r="O358" s="38">
        <v>15930.347240487001</v>
      </c>
      <c r="P358" s="38">
        <v>3592.35962819528</v>
      </c>
      <c r="Q358" s="24"/>
      <c r="R358" s="24"/>
    </row>
    <row r="359" spans="2:18" ht="20.100000000000001" customHeight="1">
      <c r="B359" s="111">
        <f t="shared" si="16"/>
        <v>2018</v>
      </c>
      <c r="C359" s="111">
        <f t="shared" si="17"/>
        <v>11</v>
      </c>
      <c r="F359" s="80">
        <f t="shared" si="15"/>
        <v>43405</v>
      </c>
      <c r="G359" s="38">
        <v>654.10738299938396</v>
      </c>
      <c r="H359" s="38">
        <v>2.9222482561554899</v>
      </c>
      <c r="I359" s="38">
        <v>241.06312294605399</v>
      </c>
      <c r="J359" s="38">
        <v>127.2779490657</v>
      </c>
      <c r="K359" s="38">
        <v>8752.5012606291493</v>
      </c>
      <c r="L359" s="38">
        <v>54958.427535989002</v>
      </c>
      <c r="M359" s="38">
        <v>82.486644769999998</v>
      </c>
      <c r="N359" s="38">
        <v>13.323565283396899</v>
      </c>
      <c r="O359" s="38">
        <v>15930.347240487001</v>
      </c>
      <c r="P359" s="38">
        <v>3634.2393627573701</v>
      </c>
      <c r="Q359" s="24"/>
      <c r="R359" s="24"/>
    </row>
    <row r="360" spans="2:18" ht="20.100000000000001" customHeight="1">
      <c r="B360" s="111">
        <f t="shared" si="16"/>
        <v>2018</v>
      </c>
      <c r="C360" s="111">
        <f t="shared" si="17"/>
        <v>12</v>
      </c>
      <c r="F360" s="80">
        <f t="shared" si="15"/>
        <v>43435</v>
      </c>
      <c r="G360" s="38">
        <v>586.97180479880899</v>
      </c>
      <c r="H360" s="38">
        <v>2.8616119064637799</v>
      </c>
      <c r="I360" s="38">
        <v>241.12185721514001</v>
      </c>
      <c r="J360" s="38">
        <v>124.803936574932</v>
      </c>
      <c r="K360" s="38">
        <v>9453.3398410444806</v>
      </c>
      <c r="L360" s="38">
        <v>56787.330051032201</v>
      </c>
      <c r="M360" s="38">
        <v>80.811940719999996</v>
      </c>
      <c r="N360" s="38">
        <v>13.413193202900001</v>
      </c>
      <c r="O360" s="38">
        <v>15930.347240487001</v>
      </c>
      <c r="P360" s="38">
        <v>3651.88032638711</v>
      </c>
      <c r="Q360" s="24"/>
      <c r="R360" s="24"/>
    </row>
    <row r="361" spans="2:18" ht="20.100000000000001" customHeight="1">
      <c r="B361" s="111">
        <f t="shared" si="16"/>
        <v>2019</v>
      </c>
      <c r="C361" s="111">
        <f t="shared" si="17"/>
        <v>1</v>
      </c>
      <c r="F361" s="80">
        <f t="shared" si="15"/>
        <v>43466</v>
      </c>
      <c r="G361" s="38">
        <v>552.92051634406801</v>
      </c>
      <c r="H361" s="38">
        <v>2.7219143005395798</v>
      </c>
      <c r="I361" s="38">
        <v>242.74051276048601</v>
      </c>
      <c r="J361" s="38">
        <v>128.28810188212299</v>
      </c>
      <c r="K361" s="38">
        <v>10985.9338089504</v>
      </c>
      <c r="L361" s="38">
        <v>57627.136625666302</v>
      </c>
      <c r="M361" s="38">
        <v>88.566401400000004</v>
      </c>
      <c r="N361" s="38">
        <v>13.928040004365499</v>
      </c>
      <c r="O361" s="38">
        <v>17126.9838756229</v>
      </c>
      <c r="P361" s="38">
        <v>3721.36555588075</v>
      </c>
      <c r="Q361" s="24"/>
      <c r="R361" s="24"/>
    </row>
    <row r="362" spans="2:18" ht="20.100000000000001" customHeight="1">
      <c r="B362" s="111">
        <f t="shared" si="16"/>
        <v>2019</v>
      </c>
      <c r="C362" s="111">
        <f t="shared" si="17"/>
        <v>2</v>
      </c>
      <c r="F362" s="80">
        <f t="shared" si="15"/>
        <v>43497</v>
      </c>
      <c r="G362" s="38">
        <v>526.49548712946</v>
      </c>
      <c r="H362" s="38">
        <v>2.7374514514916402</v>
      </c>
      <c r="I362" s="38">
        <v>233.83427178477399</v>
      </c>
      <c r="J362" s="38">
        <v>123.29308830305899</v>
      </c>
      <c r="K362" s="38">
        <v>11338.1099723511</v>
      </c>
      <c r="L362" s="38">
        <v>60053.735433926697</v>
      </c>
      <c r="M362" s="38">
        <v>100.8089373</v>
      </c>
      <c r="N362" s="38">
        <v>13.7717886602072</v>
      </c>
      <c r="O362" s="38">
        <v>17126.9838756229</v>
      </c>
      <c r="P362" s="38">
        <v>3679.1451423702702</v>
      </c>
      <c r="Q362" s="24"/>
      <c r="R362" s="24"/>
    </row>
    <row r="363" spans="2:18" ht="20.100000000000001" customHeight="1">
      <c r="B363" s="111">
        <f t="shared" si="16"/>
        <v>2019</v>
      </c>
      <c r="C363" s="111">
        <f t="shared" si="17"/>
        <v>3</v>
      </c>
      <c r="F363" s="80">
        <f t="shared" si="15"/>
        <v>43525</v>
      </c>
      <c r="G363" s="38">
        <v>528.88982908168805</v>
      </c>
      <c r="H363" s="38">
        <v>2.7482976078240702</v>
      </c>
      <c r="I363" s="38">
        <v>242.94131893818201</v>
      </c>
      <c r="J363" s="38">
        <v>120.77321882563599</v>
      </c>
      <c r="K363" s="38">
        <v>11913.790526876001</v>
      </c>
      <c r="L363" s="38">
        <v>59688.980630740698</v>
      </c>
      <c r="M363" s="38">
        <v>107.485144343317</v>
      </c>
      <c r="N363" s="38">
        <v>13.212174057162001</v>
      </c>
      <c r="O363" s="38">
        <v>17126.9838756229</v>
      </c>
      <c r="P363" s="38">
        <v>3938.2963899576398</v>
      </c>
      <c r="Q363" s="24"/>
      <c r="R363" s="24"/>
    </row>
    <row r="364" spans="2:18" ht="20.100000000000001" customHeight="1">
      <c r="B364" s="111">
        <f t="shared" si="16"/>
        <v>2019</v>
      </c>
      <c r="C364" s="111">
        <f t="shared" si="17"/>
        <v>4</v>
      </c>
      <c r="F364" s="80">
        <f t="shared" si="15"/>
        <v>43556</v>
      </c>
      <c r="G364" s="38">
        <v>514.38205620715803</v>
      </c>
      <c r="H364" s="38">
        <v>2.7321153225799999</v>
      </c>
      <c r="I364" s="38">
        <v>238.32728115395099</v>
      </c>
      <c r="J364" s="38">
        <v>111.09100272646801</v>
      </c>
      <c r="K364" s="38">
        <v>9121.2610925922909</v>
      </c>
      <c r="L364" s="38">
        <v>58460.509416569599</v>
      </c>
      <c r="M364" s="38">
        <v>113.37532199412099</v>
      </c>
      <c r="N364" s="38">
        <v>11.0703761687229</v>
      </c>
      <c r="O364" s="38">
        <v>15515.322049784099</v>
      </c>
      <c r="P364" s="38">
        <v>3904.4594366690399</v>
      </c>
      <c r="Q364" s="24"/>
      <c r="R364" s="24"/>
    </row>
    <row r="365" spans="2:18" ht="20.100000000000001" customHeight="1">
      <c r="B365" s="111">
        <f t="shared" si="16"/>
        <v>2019</v>
      </c>
      <c r="C365" s="111">
        <f t="shared" si="17"/>
        <v>5</v>
      </c>
      <c r="F365" s="80">
        <f t="shared" si="15"/>
        <v>43586</v>
      </c>
      <c r="G365" s="38">
        <v>517.12585226979104</v>
      </c>
      <c r="H365" s="38">
        <v>2.87381802818711</v>
      </c>
      <c r="I365" s="38">
        <v>246.108321982863</v>
      </c>
      <c r="J365" s="38">
        <v>112.14508753493</v>
      </c>
      <c r="K365" s="38">
        <v>9602.8303387140204</v>
      </c>
      <c r="L365" s="38">
        <v>59352.087229281402</v>
      </c>
      <c r="M365" s="38">
        <v>121.41115322157501</v>
      </c>
      <c r="N365" s="38">
        <v>11.2316090169408</v>
      </c>
      <c r="O365" s="38">
        <v>15515.322049784099</v>
      </c>
      <c r="P365" s="38">
        <v>4241.1581426746397</v>
      </c>
      <c r="Q365" s="24"/>
      <c r="R365" s="24"/>
    </row>
    <row r="366" spans="2:18" ht="20.100000000000001" customHeight="1">
      <c r="B366" s="111">
        <f t="shared" si="16"/>
        <v>2019</v>
      </c>
      <c r="C366" s="111">
        <f t="shared" si="17"/>
        <v>6</v>
      </c>
      <c r="F366" s="80">
        <f t="shared" si="15"/>
        <v>43617</v>
      </c>
      <c r="G366" s="38">
        <v>499.17311053218901</v>
      </c>
      <c r="H366" s="38">
        <v>2.7059409445851998</v>
      </c>
      <c r="I366" s="38">
        <v>243.990839104532</v>
      </c>
      <c r="J366" s="38">
        <v>107.474021857965</v>
      </c>
      <c r="K366" s="38">
        <v>9351.4350333346902</v>
      </c>
      <c r="L366" s="38">
        <v>62416.337926230997</v>
      </c>
      <c r="M366" s="38">
        <v>130.69381125894401</v>
      </c>
      <c r="N366" s="38">
        <v>10.614523422471899</v>
      </c>
      <c r="O366" s="38">
        <v>15515.322049784099</v>
      </c>
      <c r="P366" s="38">
        <v>4101.9668312082204</v>
      </c>
      <c r="Q366" s="24"/>
      <c r="R366" s="24"/>
    </row>
    <row r="367" spans="2:18" ht="20.100000000000001" customHeight="1">
      <c r="B367" s="111">
        <f t="shared" si="16"/>
        <v>2019</v>
      </c>
      <c r="C367" s="111">
        <f t="shared" si="17"/>
        <v>7</v>
      </c>
      <c r="F367" s="80">
        <f t="shared" si="15"/>
        <v>43647</v>
      </c>
      <c r="G367" s="38">
        <v>475.802820427835</v>
      </c>
      <c r="H367" s="38">
        <v>2.66936979955012</v>
      </c>
      <c r="I367" s="38">
        <v>233.93255843092899</v>
      </c>
      <c r="J367" s="38">
        <v>98.239009634132898</v>
      </c>
      <c r="K367" s="38">
        <v>8464.5295450358099</v>
      </c>
      <c r="L367" s="38">
        <v>64007.526737562999</v>
      </c>
      <c r="M367" s="38">
        <v>138.98917128614201</v>
      </c>
      <c r="N367" s="38">
        <v>11.196648704087</v>
      </c>
      <c r="O367" s="38">
        <v>21814.1169868055</v>
      </c>
      <c r="P367" s="38">
        <v>3722.0487374108998</v>
      </c>
      <c r="Q367" s="24"/>
      <c r="R367" s="24"/>
    </row>
    <row r="368" spans="2:18" ht="20.100000000000001" customHeight="1">
      <c r="B368" s="111">
        <f t="shared" si="16"/>
        <v>2019</v>
      </c>
      <c r="C368" s="111">
        <f t="shared" si="17"/>
        <v>8</v>
      </c>
      <c r="F368" s="80">
        <f t="shared" si="15"/>
        <v>43678</v>
      </c>
      <c r="G368" s="38">
        <v>448.35469295375401</v>
      </c>
      <c r="H368" s="38">
        <v>2.7642894879264901</v>
      </c>
      <c r="I368" s="38">
        <v>231.61549044439701</v>
      </c>
      <c r="J368" s="38">
        <v>104.77799553716901</v>
      </c>
      <c r="K368" s="38">
        <v>8386.9472827978498</v>
      </c>
      <c r="L368" s="38">
        <v>69347.028417555703</v>
      </c>
      <c r="M368" s="38">
        <v>125.72757586757299</v>
      </c>
      <c r="N368" s="38">
        <v>12.0179857263069</v>
      </c>
      <c r="O368" s="38">
        <v>21814.1169868055</v>
      </c>
      <c r="P368" s="38">
        <v>3656.0604341673802</v>
      </c>
      <c r="Q368" s="24"/>
      <c r="R368" s="24"/>
    </row>
    <row r="369" spans="2:18" ht="20.100000000000001" customHeight="1">
      <c r="B369" s="111">
        <f t="shared" si="16"/>
        <v>2019</v>
      </c>
      <c r="C369" s="111">
        <f t="shared" si="17"/>
        <v>9</v>
      </c>
      <c r="F369" s="80">
        <f t="shared" si="15"/>
        <v>43709</v>
      </c>
      <c r="G369" s="38">
        <v>447.43015659191298</v>
      </c>
      <c r="H369" s="38">
        <v>2.62678787974406</v>
      </c>
      <c r="I369" s="38">
        <v>207.79276870789801</v>
      </c>
      <c r="J369" s="38">
        <v>98.279555030540706</v>
      </c>
      <c r="K369" s="38">
        <v>8741.1908607001806</v>
      </c>
      <c r="L369" s="38">
        <v>71821.447807349803</v>
      </c>
      <c r="M369" s="38">
        <v>114.92448759753201</v>
      </c>
      <c r="N369" s="38">
        <v>12.494061258826999</v>
      </c>
      <c r="O369" s="38">
        <v>21814.1169868055</v>
      </c>
      <c r="P369" s="38">
        <v>3449.1857697893602</v>
      </c>
      <c r="Q369" s="24"/>
      <c r="R369" s="24"/>
    </row>
    <row r="370" spans="2:18" ht="20.100000000000001" customHeight="1">
      <c r="B370" s="111">
        <f t="shared" si="16"/>
        <v>2019</v>
      </c>
      <c r="C370" s="111">
        <f t="shared" si="17"/>
        <v>10</v>
      </c>
      <c r="F370" s="80">
        <f t="shared" si="15"/>
        <v>43739</v>
      </c>
      <c r="G370" s="38">
        <v>421.92691336168298</v>
      </c>
      <c r="H370" s="38">
        <v>2.6421470569732599</v>
      </c>
      <c r="I370" s="38">
        <v>195.79077303772601</v>
      </c>
      <c r="J370" s="38">
        <v>93.479300996601097</v>
      </c>
      <c r="K370" s="38">
        <v>8632.4864403696392</v>
      </c>
      <c r="L370" s="38">
        <v>72278.877881432098</v>
      </c>
      <c r="M370" s="38">
        <v>111.163664569185</v>
      </c>
      <c r="N370" s="38">
        <v>11.5826156393794</v>
      </c>
      <c r="O370" s="38">
        <v>21855.976960169501</v>
      </c>
      <c r="P370" s="38">
        <v>3492.3874056415898</v>
      </c>
      <c r="Q370" s="24"/>
      <c r="R370" s="24"/>
    </row>
    <row r="371" spans="2:18" ht="20.100000000000001" customHeight="1">
      <c r="B371" s="111">
        <f t="shared" si="16"/>
        <v>2019</v>
      </c>
      <c r="C371" s="111">
        <f t="shared" si="17"/>
        <v>11</v>
      </c>
      <c r="F371" s="80">
        <f t="shared" si="15"/>
        <v>43770</v>
      </c>
      <c r="G371" s="38">
        <v>408.69535236431301</v>
      </c>
      <c r="H371" s="38">
        <v>2.5776518782229401</v>
      </c>
      <c r="I371" s="38">
        <v>189.99099131165201</v>
      </c>
      <c r="J371" s="38">
        <v>96.492790750467194</v>
      </c>
      <c r="K371" s="38">
        <v>8716.1259280465001</v>
      </c>
      <c r="L371" s="38">
        <v>71482.223785366601</v>
      </c>
      <c r="M371" s="38">
        <v>109.325149248404</v>
      </c>
      <c r="N371" s="38">
        <v>11.6176846037187</v>
      </c>
      <c r="O371" s="38">
        <v>21855.976960169501</v>
      </c>
      <c r="P371" s="38">
        <v>3621.1303965296902</v>
      </c>
      <c r="Q371" s="24"/>
      <c r="R371" s="24"/>
    </row>
    <row r="372" spans="2:18" ht="20.100000000000001" customHeight="1">
      <c r="B372" s="111">
        <f>IF(C371=12,B371+1,B371)</f>
        <v>2019</v>
      </c>
      <c r="C372" s="111">
        <f>IF(C371=12,1,C371+1)</f>
        <v>12</v>
      </c>
      <c r="F372" s="80">
        <f>DATE(B372,C372,1)</f>
        <v>43800</v>
      </c>
      <c r="G372" s="38">
        <v>398.47899103810897</v>
      </c>
      <c r="H372" s="38">
        <v>2.61610559139418</v>
      </c>
      <c r="I372" s="38">
        <v>175.55309897418201</v>
      </c>
      <c r="J372" s="38">
        <v>93.380078640397201</v>
      </c>
      <c r="K372" s="38">
        <v>8673.8395591134704</v>
      </c>
      <c r="L372" s="38">
        <v>69923.198105105999</v>
      </c>
      <c r="M372" s="38">
        <v>111.184228682685</v>
      </c>
      <c r="N372" s="38">
        <v>11.238259279795599</v>
      </c>
      <c r="O372" s="38">
        <v>21855.976960169501</v>
      </c>
      <c r="P372" s="38">
        <v>3587.7592029624302</v>
      </c>
      <c r="Q372" s="24"/>
      <c r="R372" s="24"/>
    </row>
    <row r="373" spans="2:18" ht="18" customHeight="1">
      <c r="B373" s="111">
        <f>IF(C372=12,B372+1,B372)</f>
        <v>2020</v>
      </c>
      <c r="C373" s="111">
        <f>IF(C372=12,1,C372+1)</f>
        <v>1</v>
      </c>
      <c r="F373" s="80">
        <f>DATE(B373,C373,1)</f>
        <v>43831</v>
      </c>
      <c r="G373" s="38">
        <v>396.736028580295</v>
      </c>
      <c r="H373" s="38">
        <v>2.6396766628688302</v>
      </c>
      <c r="I373" s="38">
        <v>174.57763949514299</v>
      </c>
      <c r="J373" s="38">
        <v>92.961508749422407</v>
      </c>
      <c r="K373" s="38">
        <v>8477.0358983300302</v>
      </c>
      <c r="L373" s="38">
        <v>72870.268798786201</v>
      </c>
      <c r="M373" s="38">
        <v>114.214016646524</v>
      </c>
      <c r="N373" s="38">
        <v>11.2950252828191</v>
      </c>
      <c r="O373" s="38">
        <v>18489.029761096001</v>
      </c>
      <c r="P373" s="38">
        <v>3363.3702201183601</v>
      </c>
    </row>
    <row r="374" spans="2:18" ht="20.100000000000001" customHeight="1">
      <c r="B374" s="111">
        <f t="shared" ref="B374:B389" si="18">IF(C373=12,B373+1,B373)</f>
        <v>2020</v>
      </c>
      <c r="C374" s="111">
        <f t="shared" ref="C374:C432" si="19">IF(C373=12,1,C373+1)</f>
        <v>2</v>
      </c>
      <c r="F374" s="80">
        <f t="shared" ref="F374:F432" si="20">DATE(B374,C374,1)</f>
        <v>43862</v>
      </c>
      <c r="G374" s="38">
        <v>415.50628767435501</v>
      </c>
      <c r="H374" s="38">
        <v>2.6602897446767599</v>
      </c>
      <c r="I374" s="38">
        <v>184.00675880041501</v>
      </c>
      <c r="J374" s="38">
        <v>97.369960544167895</v>
      </c>
      <c r="K374" s="38">
        <v>8965.5010400954798</v>
      </c>
      <c r="L374" s="38">
        <v>81732.2921039184</v>
      </c>
      <c r="M374" s="38">
        <v>112.538555667739</v>
      </c>
      <c r="N374" s="38">
        <v>11.906802479025099</v>
      </c>
      <c r="O374" s="38">
        <v>18489.029761096001</v>
      </c>
      <c r="P374" s="38">
        <v>3421.1159157031002</v>
      </c>
      <c r="Q374" s="24"/>
      <c r="R374" s="24"/>
    </row>
    <row r="375" spans="2:18" ht="20.100000000000001" customHeight="1">
      <c r="B375" s="111">
        <f t="shared" si="18"/>
        <v>2020</v>
      </c>
      <c r="C375" s="111">
        <f t="shared" si="19"/>
        <v>3</v>
      </c>
      <c r="F375" s="80">
        <f t="shared" si="20"/>
        <v>43891</v>
      </c>
      <c r="G375" s="38">
        <v>434.954965693573</v>
      </c>
      <c r="H375" s="38">
        <v>2.7855852082013399</v>
      </c>
      <c r="I375" s="38">
        <v>206.068480539234</v>
      </c>
      <c r="J375" s="38">
        <v>105.743091372726</v>
      </c>
      <c r="K375" s="38">
        <v>9037.8057132942395</v>
      </c>
      <c r="L375" s="38">
        <v>84972.303994072005</v>
      </c>
      <c r="M375" s="38">
        <v>123.74012803767999</v>
      </c>
      <c r="N375" s="38">
        <v>12.3787866131361</v>
      </c>
      <c r="O375" s="38">
        <v>18489.029761096001</v>
      </c>
      <c r="P375" s="38">
        <v>3194.1230113920601</v>
      </c>
      <c r="Q375" s="24"/>
      <c r="R375" s="24"/>
    </row>
    <row r="376" spans="2:18" ht="20.100000000000001" customHeight="1">
      <c r="B376" s="111">
        <f t="shared" si="18"/>
        <v>2020</v>
      </c>
      <c r="C376" s="111">
        <f t="shared" si="19"/>
        <v>4</v>
      </c>
      <c r="F376" s="80">
        <f t="shared" si="20"/>
        <v>43922</v>
      </c>
      <c r="G376" s="38">
        <v>443.14793180051402</v>
      </c>
      <c r="H376" s="38">
        <v>2.5168094138990198</v>
      </c>
      <c r="I376" s="38">
        <v>205.171214241797</v>
      </c>
      <c r="J376" s="38">
        <v>99.162653151124999</v>
      </c>
      <c r="K376" s="38">
        <v>8409.0445042214305</v>
      </c>
      <c r="L376" s="38">
        <v>84253.223687273494</v>
      </c>
      <c r="M376" s="38">
        <v>119.59642105819999</v>
      </c>
      <c r="N376" s="38">
        <v>11.253476624126</v>
      </c>
      <c r="O376" s="38">
        <v>17897.7150615112</v>
      </c>
      <c r="P376" s="38">
        <v>2974.69419262374</v>
      </c>
      <c r="Q376" s="24"/>
      <c r="R376" s="24"/>
    </row>
    <row r="377" spans="2:18" ht="18" customHeight="1">
      <c r="B377" s="111">
        <f t="shared" si="18"/>
        <v>2020</v>
      </c>
      <c r="C377" s="111">
        <f t="shared" si="19"/>
        <v>5</v>
      </c>
      <c r="F377" s="80">
        <f t="shared" si="20"/>
        <v>43952</v>
      </c>
      <c r="G377" s="38">
        <v>350.94001920962302</v>
      </c>
      <c r="H377" s="38">
        <v>2.34261489408977</v>
      </c>
      <c r="I377" s="38">
        <v>171.40929665465401</v>
      </c>
      <c r="J377" s="38">
        <v>89.099258819539997</v>
      </c>
      <c r="K377" s="38">
        <v>8264.8927773590895</v>
      </c>
      <c r="L377" s="38">
        <v>83209.100544948305</v>
      </c>
      <c r="M377" s="38">
        <v>126.422941531799</v>
      </c>
      <c r="N377" s="38">
        <v>10.3196231702189</v>
      </c>
      <c r="O377" s="38">
        <v>17897.7150615112</v>
      </c>
      <c r="P377" s="38">
        <v>3046.98148485605</v>
      </c>
    </row>
    <row r="378" spans="2:18" ht="18" customHeight="1">
      <c r="B378" s="111">
        <f t="shared" si="18"/>
        <v>2020</v>
      </c>
      <c r="C378" s="111">
        <f t="shared" si="19"/>
        <v>6</v>
      </c>
      <c r="F378" s="80">
        <f t="shared" si="20"/>
        <v>43983</v>
      </c>
      <c r="G378" s="38">
        <v>347.68903158596203</v>
      </c>
      <c r="H378" s="38">
        <v>2.28138689743386</v>
      </c>
      <c r="I378" s="38">
        <v>142.13763522348199</v>
      </c>
      <c r="J378" s="38">
        <v>80.717418085412504</v>
      </c>
      <c r="K378" s="38">
        <v>8045.93822909755</v>
      </c>
      <c r="L378" s="38">
        <v>44259.014102224799</v>
      </c>
      <c r="M378" s="38">
        <v>126.172445392904</v>
      </c>
      <c r="N378" s="38">
        <v>8.6849105611488593</v>
      </c>
      <c r="O378" s="38">
        <v>17897.7150615112</v>
      </c>
      <c r="P378" s="38">
        <v>2357.1769239355599</v>
      </c>
    </row>
    <row r="379" spans="2:18" ht="18" customHeight="1">
      <c r="B379" s="111">
        <f t="shared" si="18"/>
        <v>2020</v>
      </c>
      <c r="C379" s="111">
        <f t="shared" si="19"/>
        <v>7</v>
      </c>
      <c r="F379" s="80">
        <f t="shared" si="20"/>
        <v>44013</v>
      </c>
      <c r="G379" s="38">
        <v>355.427675025403</v>
      </c>
      <c r="H379" s="38">
        <v>2.36334865954128</v>
      </c>
      <c r="I379" s="38">
        <v>134.796389313074</v>
      </c>
      <c r="J379" s="38">
        <v>75.811585658485996</v>
      </c>
      <c r="K379" s="38">
        <v>8192.9383032270598</v>
      </c>
      <c r="L379" s="38">
        <v>91729.937497966006</v>
      </c>
      <c r="M379" s="38">
        <v>128.74922013230201</v>
      </c>
      <c r="N379" s="38">
        <v>7.6343452574984498</v>
      </c>
      <c r="O379" s="38">
        <v>18766.510293586602</v>
      </c>
      <c r="P379" s="38">
        <v>2963.6969740075801</v>
      </c>
    </row>
    <row r="380" spans="2:18" ht="18" customHeight="1">
      <c r="B380" s="111">
        <f t="shared" si="18"/>
        <v>2020</v>
      </c>
      <c r="C380" s="111">
        <f t="shared" si="19"/>
        <v>8</v>
      </c>
      <c r="F380" s="80">
        <f t="shared" si="20"/>
        <v>44044</v>
      </c>
      <c r="G380" s="38">
        <v>367.84443856207503</v>
      </c>
      <c r="H380" s="38">
        <v>2.4262010245418302</v>
      </c>
      <c r="I380" s="38">
        <v>132.20087071168101</v>
      </c>
      <c r="J380" s="38">
        <v>70.713960494709397</v>
      </c>
      <c r="K380" s="38">
        <v>8330.1704455571908</v>
      </c>
      <c r="L380" s="38">
        <v>104646.822437636</v>
      </c>
      <c r="M380" s="38">
        <v>139.39989652691301</v>
      </c>
      <c r="N380" s="38">
        <v>5.6883364122594404</v>
      </c>
      <c r="O380" s="38">
        <v>18766.510293586602</v>
      </c>
      <c r="P380" s="38">
        <v>2880.54013674207</v>
      </c>
    </row>
    <row r="381" spans="2:18" ht="18" customHeight="1">
      <c r="B381" s="111">
        <f t="shared" si="18"/>
        <v>2020</v>
      </c>
      <c r="C381" s="111">
        <f t="shared" si="19"/>
        <v>9</v>
      </c>
      <c r="F381" s="80">
        <f t="shared" si="20"/>
        <v>44075</v>
      </c>
      <c r="G381" s="38">
        <v>371.448756785998</v>
      </c>
      <c r="H381" s="38">
        <v>2.51390016185039</v>
      </c>
      <c r="I381" s="38">
        <v>128.18375852617001</v>
      </c>
      <c r="J381" s="38">
        <v>71.207688798480504</v>
      </c>
      <c r="K381" s="38">
        <v>8838.7950427596206</v>
      </c>
      <c r="L381" s="38">
        <v>105986.27727820299</v>
      </c>
      <c r="M381" s="38">
        <v>145.197872444457</v>
      </c>
      <c r="N381" s="38">
        <v>5.4613572620615898</v>
      </c>
      <c r="O381" s="38">
        <v>18766.510293586602</v>
      </c>
      <c r="P381" s="38">
        <v>3225.81039699443</v>
      </c>
    </row>
    <row r="382" spans="2:18" ht="18" customHeight="1">
      <c r="B382" s="111">
        <f t="shared" si="18"/>
        <v>2020</v>
      </c>
      <c r="C382" s="111">
        <f t="shared" si="19"/>
        <v>10</v>
      </c>
      <c r="F382" s="80">
        <f t="shared" si="20"/>
        <v>44105</v>
      </c>
      <c r="G382" s="38">
        <v>375.58298968429102</v>
      </c>
      <c r="H382" s="38">
        <v>2.5990860408313399</v>
      </c>
      <c r="I382" s="38">
        <v>136.83441810530701</v>
      </c>
      <c r="J382" s="38">
        <v>69.552725315053806</v>
      </c>
      <c r="K382" s="38">
        <v>8919.8690522591005</v>
      </c>
      <c r="L382" s="38">
        <v>94217.110055647499</v>
      </c>
      <c r="M382" s="38">
        <v>146.92405035979601</v>
      </c>
      <c r="N382" s="38">
        <v>5.9882592294018302</v>
      </c>
      <c r="O382" s="38">
        <v>20669.650957664599</v>
      </c>
      <c r="P382" s="38">
        <v>2500.6457792463002</v>
      </c>
    </row>
    <row r="383" spans="2:18" ht="18" customHeight="1">
      <c r="B383" s="111">
        <f t="shared" si="18"/>
        <v>2020</v>
      </c>
      <c r="C383" s="111">
        <f t="shared" si="19"/>
        <v>11</v>
      </c>
      <c r="F383" s="80">
        <f t="shared" si="20"/>
        <v>44136</v>
      </c>
      <c r="G383" s="38">
        <v>371.66867684372102</v>
      </c>
      <c r="H383" s="38">
        <v>2.7182501600300299</v>
      </c>
      <c r="I383" s="38">
        <v>135.60756593943199</v>
      </c>
      <c r="J383" s="38">
        <v>71.851781961438206</v>
      </c>
      <c r="K383" s="38">
        <v>9071.4302329762795</v>
      </c>
      <c r="L383" s="38">
        <v>107332.023874184</v>
      </c>
      <c r="M383" s="38">
        <v>150.13991544344199</v>
      </c>
      <c r="N383" s="38">
        <v>6.9863663780944103</v>
      </c>
      <c r="O383" s="38">
        <v>20669.650957664599</v>
      </c>
      <c r="P383" s="38">
        <v>2442.3852954201502</v>
      </c>
    </row>
    <row r="384" spans="2:18" ht="18" customHeight="1">
      <c r="B384" s="111">
        <f t="shared" si="18"/>
        <v>2020</v>
      </c>
      <c r="C384" s="111">
        <f t="shared" si="19"/>
        <v>12</v>
      </c>
      <c r="F384" s="80">
        <f t="shared" si="20"/>
        <v>44166</v>
      </c>
      <c r="G384" s="38">
        <v>364.34343998121102</v>
      </c>
      <c r="H384" s="38">
        <v>2.71636896749607</v>
      </c>
      <c r="I384" s="38">
        <v>123.699107656813</v>
      </c>
      <c r="J384" s="38">
        <v>73.125743086432195</v>
      </c>
      <c r="K384" s="38">
        <v>9188.0637151395003</v>
      </c>
      <c r="L384" s="38">
        <v>89858.960043160696</v>
      </c>
      <c r="M384" s="38">
        <v>174.92164768639299</v>
      </c>
      <c r="N384" s="38">
        <v>7.4986971027161697</v>
      </c>
      <c r="O384" s="38">
        <v>20669.650957664599</v>
      </c>
      <c r="P384" s="38">
        <v>3624.9110225859099</v>
      </c>
    </row>
    <row r="385" spans="2:16" ht="18" customHeight="1">
      <c r="B385" s="111">
        <f t="shared" si="18"/>
        <v>2021</v>
      </c>
      <c r="C385" s="111">
        <f t="shared" si="19"/>
        <v>1</v>
      </c>
      <c r="F385" s="80">
        <f t="shared" si="20"/>
        <v>44197</v>
      </c>
      <c r="G385" s="38">
        <v>374.83422874635801</v>
      </c>
      <c r="H385" s="38">
        <v>2.7147961081832999</v>
      </c>
      <c r="I385" s="38">
        <v>124.917206745936</v>
      </c>
      <c r="J385" s="38">
        <v>82.464898710324803</v>
      </c>
      <c r="K385" s="38">
        <v>10223.701951351501</v>
      </c>
      <c r="L385" s="38">
        <v>82962.215105040406</v>
      </c>
      <c r="M385" s="38">
        <v>185.88399673120901</v>
      </c>
      <c r="N385" s="38">
        <v>8.0592970588473491</v>
      </c>
      <c r="O385" s="38">
        <v>22581.025101364801</v>
      </c>
      <c r="P385" s="38">
        <v>3557.1260625527302</v>
      </c>
    </row>
    <row r="386" spans="2:16" ht="18" customHeight="1">
      <c r="B386" s="111">
        <f t="shared" si="18"/>
        <v>2021</v>
      </c>
      <c r="C386" s="111">
        <f t="shared" si="19"/>
        <v>2</v>
      </c>
      <c r="F386" s="80">
        <f t="shared" si="20"/>
        <v>44228</v>
      </c>
      <c r="G386" s="38">
        <v>380.94165099062201</v>
      </c>
      <c r="H386" s="38">
        <v>2.7699503540079502</v>
      </c>
      <c r="I386" s="38">
        <v>134.81605750203801</v>
      </c>
      <c r="J386" s="38">
        <v>88.886194657453402</v>
      </c>
      <c r="K386" s="38">
        <v>10237.782274049299</v>
      </c>
      <c r="L386" s="38">
        <v>84891.306266585903</v>
      </c>
      <c r="M386" s="38">
        <v>186.50647210944101</v>
      </c>
      <c r="N386" s="38">
        <v>7.9991015944685504</v>
      </c>
      <c r="O386" s="38">
        <v>22581.025101364801</v>
      </c>
      <c r="P386" s="38">
        <v>2453.00479682797</v>
      </c>
    </row>
    <row r="387" spans="2:16" ht="18" customHeight="1">
      <c r="B387" s="111">
        <f t="shared" si="18"/>
        <v>2021</v>
      </c>
      <c r="C387" s="111">
        <f t="shared" si="19"/>
        <v>3</v>
      </c>
      <c r="F387" s="80">
        <f t="shared" si="20"/>
        <v>44256</v>
      </c>
      <c r="G387" s="38">
        <v>392.91394683050601</v>
      </c>
      <c r="H387" s="38">
        <v>2.9056955830623998</v>
      </c>
      <c r="I387" s="38">
        <v>149.074442266332</v>
      </c>
      <c r="J387" s="38">
        <v>94.261993023556798</v>
      </c>
      <c r="K387" s="38">
        <v>10706.488573963999</v>
      </c>
      <c r="L387" s="38">
        <v>83480.623261101995</v>
      </c>
      <c r="M387" s="38">
        <v>191.47449615359901</v>
      </c>
      <c r="N387" s="38">
        <v>7.6840920850267604</v>
      </c>
      <c r="O387" s="38">
        <v>22581.025101364801</v>
      </c>
      <c r="P387" s="38">
        <v>3483.00074824897</v>
      </c>
    </row>
    <row r="388" spans="2:16" ht="18" customHeight="1">
      <c r="B388" s="111">
        <f t="shared" si="18"/>
        <v>2021</v>
      </c>
      <c r="C388" s="111">
        <f t="shared" si="19"/>
        <v>4</v>
      </c>
      <c r="F388" s="80">
        <f t="shared" si="20"/>
        <v>44287</v>
      </c>
      <c r="G388" s="38">
        <v>378.33257539465899</v>
      </c>
      <c r="H388" s="38">
        <v>3.0267059617414098</v>
      </c>
      <c r="I388" s="38">
        <v>139.71615434120599</v>
      </c>
      <c r="J388" s="38">
        <v>97.015504676348698</v>
      </c>
      <c r="K388" s="38">
        <v>10660.806090706499</v>
      </c>
      <c r="L388" s="38">
        <v>93938.623705083504</v>
      </c>
      <c r="M388" s="38">
        <v>203.06031427194799</v>
      </c>
      <c r="N388" s="38">
        <v>8.2263510594681097</v>
      </c>
      <c r="O388" s="38">
        <v>24800.823288711799</v>
      </c>
      <c r="P388" s="38">
        <v>3550.35807512063</v>
      </c>
    </row>
    <row r="389" spans="2:16" ht="18" customHeight="1">
      <c r="B389" s="111">
        <f t="shared" si="18"/>
        <v>2021</v>
      </c>
      <c r="C389" s="111">
        <f t="shared" si="19"/>
        <v>5</v>
      </c>
      <c r="F389" s="80">
        <f t="shared" si="20"/>
        <v>44317</v>
      </c>
      <c r="G389" s="38">
        <v>366.17356461902699</v>
      </c>
      <c r="H389" s="38">
        <v>3.1718710029635599</v>
      </c>
      <c r="I389" s="38">
        <v>137.30336683168599</v>
      </c>
      <c r="J389" s="38">
        <v>96.570516536461099</v>
      </c>
      <c r="K389" s="38">
        <v>11647.872346047399</v>
      </c>
      <c r="L389" s="38">
        <v>84378.097463171507</v>
      </c>
      <c r="M389" s="38">
        <v>223.042121146401</v>
      </c>
      <c r="N389" s="38">
        <v>8.6028679844082401</v>
      </c>
      <c r="O389" s="38">
        <v>24800.823288711799</v>
      </c>
      <c r="P389" s="38">
        <v>3695.0418663894002</v>
      </c>
    </row>
    <row r="390" spans="2:16" ht="18" customHeight="1">
      <c r="B390" s="111">
        <f>IF(C389=12,B389+1,B389)</f>
        <v>2021</v>
      </c>
      <c r="C390" s="111">
        <f>IF(C389=12,1,C389+1)</f>
        <v>6</v>
      </c>
      <c r="F390" s="80">
        <f t="shared" si="20"/>
        <v>44348</v>
      </c>
      <c r="G390" s="38">
        <v>385.35685006474699</v>
      </c>
      <c r="H390" s="38">
        <v>3.2757142311314098</v>
      </c>
      <c r="I390" s="38">
        <v>148.58345417658899</v>
      </c>
      <c r="J390" s="38">
        <v>111.40073233647</v>
      </c>
      <c r="K390" s="38">
        <v>10982.2439730348</v>
      </c>
      <c r="L390" s="38">
        <v>93879.954405136101</v>
      </c>
      <c r="M390" s="38">
        <v>238.05352144659901</v>
      </c>
      <c r="N390" s="38">
        <v>10.0175115300827</v>
      </c>
      <c r="O390" s="38">
        <v>24800.823288711799</v>
      </c>
      <c r="P390" s="38">
        <v>3884.7220533003401</v>
      </c>
    </row>
    <row r="391" spans="2:16" ht="18" customHeight="1">
      <c r="B391" s="111">
        <f t="shared" ref="B391:B432" si="21">IF(C390=12,B390+1,B390)</f>
        <v>2021</v>
      </c>
      <c r="C391" s="111">
        <f t="shared" si="19"/>
        <v>7</v>
      </c>
      <c r="F391" s="80">
        <f t="shared" si="20"/>
        <v>44378</v>
      </c>
      <c r="G391" s="38">
        <v>379.234362664841</v>
      </c>
      <c r="H391" s="38">
        <v>3.48216545567101</v>
      </c>
      <c r="I391" s="38">
        <v>194.60035527510499</v>
      </c>
      <c r="J391" s="38">
        <v>128.06322155847499</v>
      </c>
      <c r="K391" s="38">
        <v>12034.3535290443</v>
      </c>
      <c r="L391" s="38">
        <v>105871.624684504</v>
      </c>
      <c r="M391" s="38">
        <v>239.592436858518</v>
      </c>
      <c r="N391" s="38">
        <v>11.634178675385501</v>
      </c>
      <c r="O391" s="38">
        <v>24210.6857235811</v>
      </c>
      <c r="P391" s="38">
        <v>4010.7617106654998</v>
      </c>
    </row>
    <row r="392" spans="2:16" ht="18" customHeight="1">
      <c r="B392" s="111">
        <f t="shared" si="21"/>
        <v>2021</v>
      </c>
      <c r="C392" s="111">
        <f t="shared" si="19"/>
        <v>8</v>
      </c>
      <c r="F392" s="80">
        <f t="shared" si="20"/>
        <v>44409</v>
      </c>
      <c r="G392" s="38">
        <v>390.34308691840602</v>
      </c>
      <c r="H392" s="38">
        <v>3.5986405188751398</v>
      </c>
      <c r="I392" s="38">
        <v>228.759467676751</v>
      </c>
      <c r="J392" s="38">
        <v>147.37609318304001</v>
      </c>
      <c r="K392" s="38">
        <v>12258.5173790351</v>
      </c>
      <c r="L392" s="38">
        <v>83128.710382839898</v>
      </c>
      <c r="M392" s="38">
        <v>188.742339742616</v>
      </c>
      <c r="N392" s="38">
        <v>12.522619535191399</v>
      </c>
      <c r="O392" s="38">
        <v>24210.6857235811</v>
      </c>
      <c r="P392" s="38">
        <v>4080.7902001068601</v>
      </c>
    </row>
    <row r="393" spans="2:16" ht="18" customHeight="1">
      <c r="B393" s="111">
        <f t="shared" si="21"/>
        <v>2021</v>
      </c>
      <c r="C393" s="111">
        <f t="shared" si="19"/>
        <v>9</v>
      </c>
      <c r="F393" s="80">
        <f t="shared" si="20"/>
        <v>44440</v>
      </c>
      <c r="G393" s="38">
        <v>411.62969132155399</v>
      </c>
      <c r="H393" s="38">
        <v>3.84678347717505</v>
      </c>
      <c r="I393" s="38">
        <v>265.46643805166099</v>
      </c>
      <c r="J393" s="38">
        <v>159.45974638383899</v>
      </c>
      <c r="K393" s="38">
        <v>13148.8493348665</v>
      </c>
      <c r="L393" s="38">
        <v>107004.718738037</v>
      </c>
      <c r="M393" s="38">
        <v>138.277332351952</v>
      </c>
      <c r="N393" s="38">
        <v>13.7125143318697</v>
      </c>
      <c r="O393" s="38">
        <v>24210.6857235811</v>
      </c>
      <c r="P393" s="38">
        <v>4072.00617961853</v>
      </c>
    </row>
    <row r="394" spans="2:16" ht="18" customHeight="1">
      <c r="B394" s="111">
        <f t="shared" si="21"/>
        <v>2021</v>
      </c>
      <c r="C394" s="111">
        <f t="shared" si="19"/>
        <v>10</v>
      </c>
      <c r="F394" s="80">
        <f t="shared" si="20"/>
        <v>44470</v>
      </c>
      <c r="G394" s="38">
        <v>490.30617911711602</v>
      </c>
      <c r="H394" s="38">
        <v>4.0634231986275502</v>
      </c>
      <c r="I394" s="38">
        <v>346.65909438202499</v>
      </c>
      <c r="J394" s="38">
        <v>189.17243687708</v>
      </c>
      <c r="K394" s="38">
        <v>12877.2605811597</v>
      </c>
      <c r="L394" s="38">
        <v>93932.651985424294</v>
      </c>
      <c r="M394" s="38">
        <v>115.136167933214</v>
      </c>
      <c r="N394" s="38">
        <v>15.1034456995972</v>
      </c>
      <c r="O394" s="38">
        <v>25881.429848685901</v>
      </c>
      <c r="P394" s="38">
        <v>4155.9227564729799</v>
      </c>
    </row>
    <row r="395" spans="2:16" ht="18" customHeight="1">
      <c r="B395" s="111">
        <f t="shared" si="21"/>
        <v>2021</v>
      </c>
      <c r="C395" s="111">
        <f t="shared" si="19"/>
        <v>11</v>
      </c>
      <c r="F395" s="80">
        <f t="shared" si="20"/>
        <v>44501</v>
      </c>
      <c r="G395" s="38">
        <v>592.91797172333804</v>
      </c>
      <c r="H395" s="38">
        <v>4.0881276369580899</v>
      </c>
      <c r="I395" s="38">
        <v>399.66722589411</v>
      </c>
      <c r="J395" s="38">
        <v>212.50043969627799</v>
      </c>
      <c r="K395" s="38">
        <v>13479.6613139159</v>
      </c>
      <c r="L395" s="38">
        <v>103238.281907214</v>
      </c>
      <c r="M395" s="38">
        <v>104.408991089137</v>
      </c>
      <c r="N395" s="38">
        <v>17.162940608281399</v>
      </c>
      <c r="O395" s="38">
        <v>25881.429848685901</v>
      </c>
      <c r="P395" s="38">
        <v>4493.8725400823096</v>
      </c>
    </row>
    <row r="396" spans="2:16" ht="18" customHeight="1">
      <c r="B396" s="111">
        <f t="shared" si="21"/>
        <v>2021</v>
      </c>
      <c r="C396" s="111">
        <f t="shared" si="19"/>
        <v>12</v>
      </c>
      <c r="F396" s="80">
        <f t="shared" si="20"/>
        <v>44531</v>
      </c>
      <c r="G396" s="38">
        <v>534.93515041888895</v>
      </c>
      <c r="H396" s="38">
        <v>4.0874471906115399</v>
      </c>
      <c r="I396" s="38">
        <v>399.84261726046901</v>
      </c>
      <c r="J396" s="38">
        <v>191.55913153875599</v>
      </c>
      <c r="K396" s="38">
        <v>12982.905212932201</v>
      </c>
      <c r="L396" s="38">
        <v>89095.736979251</v>
      </c>
      <c r="M396" s="38">
        <v>120.247106694371</v>
      </c>
      <c r="N396" s="38">
        <v>17.0093744648075</v>
      </c>
      <c r="O396" s="38">
        <v>25881.429848685901</v>
      </c>
      <c r="P396" s="38">
        <v>4625.8568130899403</v>
      </c>
    </row>
    <row r="397" spans="2:16" ht="18" customHeight="1">
      <c r="B397" s="111">
        <f t="shared" si="21"/>
        <v>2022</v>
      </c>
      <c r="C397" s="111">
        <f t="shared" si="19"/>
        <v>1</v>
      </c>
      <c r="F397" s="80">
        <f t="shared" si="20"/>
        <v>44562</v>
      </c>
      <c r="G397" s="38">
        <v>517.58668973346801</v>
      </c>
      <c r="H397" s="38">
        <v>4.2828141082798696</v>
      </c>
      <c r="I397" s="38">
        <v>420.06850670572999</v>
      </c>
      <c r="J397" s="38">
        <v>218.18178245924901</v>
      </c>
      <c r="K397" s="38">
        <v>14431.5172864452</v>
      </c>
      <c r="L397" s="38">
        <v>95445.053409212007</v>
      </c>
      <c r="M397" s="38">
        <v>139.70579605116399</v>
      </c>
      <c r="N397" s="38">
        <v>17.464826584957901</v>
      </c>
      <c r="O397" s="38">
        <v>32636.936267391298</v>
      </c>
      <c r="P397" s="38">
        <v>4857.7952296180101</v>
      </c>
    </row>
    <row r="398" spans="2:16" ht="18" customHeight="1">
      <c r="B398" s="111">
        <f t="shared" si="21"/>
        <v>2022</v>
      </c>
      <c r="C398" s="111">
        <f t="shared" si="19"/>
        <v>2</v>
      </c>
      <c r="F398" s="80">
        <f t="shared" si="20"/>
        <v>44593</v>
      </c>
      <c r="G398" s="38">
        <v>517.68961950009304</v>
      </c>
      <c r="H398" s="38">
        <v>4.4078546008039901</v>
      </c>
      <c r="I398" s="38">
        <v>456.39202560986701</v>
      </c>
      <c r="J398" s="38">
        <v>240.58043950362801</v>
      </c>
      <c r="K398" s="38">
        <v>13199.3750170495</v>
      </c>
      <c r="L398" s="38">
        <v>99715.646899723506</v>
      </c>
      <c r="M398" s="38">
        <v>155.69935425854999</v>
      </c>
      <c r="N398" s="38">
        <v>16.8780190203552</v>
      </c>
      <c r="O398" s="38">
        <v>32636.936267391298</v>
      </c>
      <c r="P398" s="38">
        <v>4588.48879631002</v>
      </c>
    </row>
    <row r="399" spans="2:16" ht="18" customHeight="1">
      <c r="B399" s="111">
        <f t="shared" si="21"/>
        <v>2022</v>
      </c>
      <c r="C399" s="111">
        <f t="shared" si="19"/>
        <v>3</v>
      </c>
      <c r="F399" s="80">
        <f t="shared" si="20"/>
        <v>44621</v>
      </c>
      <c r="G399" s="38">
        <v>539.98617366634301</v>
      </c>
      <c r="H399" s="38">
        <v>4.6491026330938796</v>
      </c>
      <c r="I399" s="38">
        <v>518.37412784886499</v>
      </c>
      <c r="J399" s="38">
        <v>267.840549591767</v>
      </c>
      <c r="K399" s="38">
        <v>13185.482296685699</v>
      </c>
      <c r="L399" s="38">
        <v>54653.834308899401</v>
      </c>
      <c r="M399" s="38">
        <v>156.80801339134501</v>
      </c>
      <c r="N399" s="38">
        <v>17.126363769973501</v>
      </c>
      <c r="O399" s="38">
        <v>32636.936267391298</v>
      </c>
      <c r="P399" s="38">
        <v>5077.7446673921604</v>
      </c>
    </row>
    <row r="400" spans="2:16" ht="18" customHeight="1">
      <c r="B400" s="111">
        <f t="shared" si="21"/>
        <v>2022</v>
      </c>
      <c r="C400" s="111">
        <f t="shared" si="19"/>
        <v>4</v>
      </c>
      <c r="F400" s="80">
        <f t="shared" si="20"/>
        <v>44652</v>
      </c>
      <c r="G400" s="38">
        <v>612.85387824243298</v>
      </c>
      <c r="H400" s="38">
        <v>4.9166074976843497</v>
      </c>
      <c r="I400" s="38">
        <v>608.77456719268798</v>
      </c>
      <c r="J400" s="38">
        <v>332.42534217621801</v>
      </c>
      <c r="K400" s="38">
        <v>13566.434864555</v>
      </c>
      <c r="L400" s="38">
        <v>137702.63757589899</v>
      </c>
      <c r="M400" s="38">
        <v>160.55834709740401</v>
      </c>
      <c r="N400" s="38">
        <v>18.274427823729201</v>
      </c>
      <c r="O400" s="38">
        <v>35676.788899959</v>
      </c>
      <c r="P400" s="38">
        <v>6118.52643360414</v>
      </c>
    </row>
    <row r="401" spans="2:16" ht="18" customHeight="1">
      <c r="B401" s="111">
        <f t="shared" si="21"/>
        <v>2022</v>
      </c>
      <c r="C401" s="111">
        <f t="shared" si="19"/>
        <v>5</v>
      </c>
      <c r="F401" s="80">
        <f t="shared" si="20"/>
        <v>44682</v>
      </c>
      <c r="G401" s="38">
        <v>559.13766593658704</v>
      </c>
      <c r="H401" s="38">
        <v>4.6646572085605502</v>
      </c>
      <c r="I401" s="38">
        <v>582.73271494917503</v>
      </c>
      <c r="J401" s="38">
        <v>379.447924572114</v>
      </c>
      <c r="K401" s="38">
        <v>14885.5345147931</v>
      </c>
      <c r="L401" s="38">
        <v>113181.177962659</v>
      </c>
      <c r="M401" s="38">
        <v>153.19150755130801</v>
      </c>
      <c r="N401" s="38">
        <v>17.847743119773298</v>
      </c>
      <c r="O401" s="38">
        <v>35676.788899959</v>
      </c>
      <c r="P401" s="38">
        <v>6417.9512519453701</v>
      </c>
    </row>
    <row r="402" spans="2:16" ht="18" customHeight="1">
      <c r="B402" s="111">
        <f t="shared" si="21"/>
        <v>2022</v>
      </c>
      <c r="C402" s="111">
        <f t="shared" si="19"/>
        <v>6</v>
      </c>
      <c r="F402" s="80">
        <f t="shared" si="20"/>
        <v>44713</v>
      </c>
      <c r="G402" s="38">
        <v>535.30116928504697</v>
      </c>
      <c r="H402" s="38">
        <v>4.2691529390560401</v>
      </c>
      <c r="I402" s="38">
        <v>580.793776174291</v>
      </c>
      <c r="J402" s="38">
        <v>409.56349785120699</v>
      </c>
      <c r="K402" s="38">
        <v>13557.5074218342</v>
      </c>
      <c r="L402" s="38">
        <v>97625.834132937205</v>
      </c>
      <c r="M402" s="38">
        <v>151.42660936035799</v>
      </c>
      <c r="N402" s="38">
        <v>18.360592107923299</v>
      </c>
      <c r="O402" s="38">
        <v>35676.788899959</v>
      </c>
      <c r="P402" s="38">
        <v>5528.3377582455596</v>
      </c>
    </row>
    <row r="403" spans="2:16" ht="18" customHeight="1">
      <c r="B403" s="111">
        <f t="shared" si="21"/>
        <v>2022</v>
      </c>
      <c r="C403" s="111">
        <f t="shared" si="19"/>
        <v>7</v>
      </c>
      <c r="F403" s="80">
        <f t="shared" si="20"/>
        <v>44743</v>
      </c>
      <c r="G403" s="38">
        <v>503.32959041289001</v>
      </c>
      <c r="H403" s="38">
        <v>3.9493309576629101</v>
      </c>
      <c r="I403" s="38">
        <v>485.144301469124</v>
      </c>
      <c r="J403" s="38">
        <v>466.21377934813103</v>
      </c>
      <c r="K403" s="38">
        <v>12552.6452098964</v>
      </c>
      <c r="L403" s="38">
        <v>110495.579023133</v>
      </c>
      <c r="M403" s="38">
        <v>133.965206917264</v>
      </c>
      <c r="N403" s="38">
        <v>21.788283086350301</v>
      </c>
      <c r="O403" s="38">
        <v>29403.9325592963</v>
      </c>
      <c r="P403" s="38">
        <v>5099.8082397179796</v>
      </c>
    </row>
    <row r="404" spans="2:16" ht="18" customHeight="1">
      <c r="B404" s="111">
        <f t="shared" si="21"/>
        <v>2022</v>
      </c>
      <c r="C404" s="111">
        <f t="shared" si="19"/>
        <v>8</v>
      </c>
      <c r="F404" s="80">
        <f t="shared" si="20"/>
        <v>44774</v>
      </c>
      <c r="G404" s="38">
        <v>489.61810666297703</v>
      </c>
      <c r="H404" s="38">
        <v>3.69401452015402</v>
      </c>
      <c r="I404" s="38">
        <v>364.93516093543599</v>
      </c>
      <c r="J404" s="38">
        <v>438.383115440116</v>
      </c>
      <c r="K404" s="38">
        <v>11003.184144450999</v>
      </c>
      <c r="L404" s="38">
        <v>99175.991501435899</v>
      </c>
      <c r="M404" s="38">
        <v>129.842260753511</v>
      </c>
      <c r="N404" s="38">
        <v>23.5218654454786</v>
      </c>
      <c r="O404" s="38">
        <v>29761.8774904128</v>
      </c>
      <c r="P404" s="38">
        <v>5288.6841068077001</v>
      </c>
    </row>
    <row r="405" spans="2:16" ht="18" customHeight="1">
      <c r="B405" s="111">
        <f t="shared" si="21"/>
        <v>2022</v>
      </c>
      <c r="C405" s="111">
        <f t="shared" si="19"/>
        <v>9</v>
      </c>
      <c r="F405" s="80">
        <f t="shared" si="20"/>
        <v>44805</v>
      </c>
      <c r="G405" s="38">
        <v>486.40097625010202</v>
      </c>
      <c r="H405" s="38">
        <v>3.7312047975638398</v>
      </c>
      <c r="I405" s="38">
        <v>381.10841307772699</v>
      </c>
      <c r="J405" s="38">
        <v>476.67112226871399</v>
      </c>
      <c r="K405" s="38">
        <v>11397.000098456299</v>
      </c>
      <c r="L405" s="38">
        <v>105303.93612164199</v>
      </c>
      <c r="M405" s="38">
        <v>125.34127093668999</v>
      </c>
      <c r="N405" s="38">
        <v>27.6441467014583</v>
      </c>
      <c r="O405" s="38">
        <v>29761.8774904128</v>
      </c>
      <c r="P405" s="38">
        <v>5748.6423305370799</v>
      </c>
    </row>
    <row r="406" spans="2:16" ht="18" customHeight="1">
      <c r="B406" s="111">
        <f t="shared" si="21"/>
        <v>2022</v>
      </c>
      <c r="C406" s="111">
        <f t="shared" si="19"/>
        <v>10</v>
      </c>
      <c r="F406" s="80">
        <f t="shared" si="20"/>
        <v>44835</v>
      </c>
      <c r="G406" s="38">
        <v>524.02343519266697</v>
      </c>
      <c r="H406" s="38">
        <v>3.7678250616273998</v>
      </c>
      <c r="I406" s="38">
        <v>403.07257084684699</v>
      </c>
      <c r="J406" s="38">
        <v>474.15594927093201</v>
      </c>
      <c r="K406" s="38">
        <v>11998.545260303499</v>
      </c>
      <c r="L406" s="38">
        <v>107497.729067854</v>
      </c>
      <c r="M406" s="38">
        <v>125.70634937961999</v>
      </c>
      <c r="N406" s="38">
        <v>26.798973836337201</v>
      </c>
      <c r="O406" s="38">
        <v>28630.293717700599</v>
      </c>
      <c r="P406" s="38">
        <v>5221.3418414384696</v>
      </c>
    </row>
    <row r="407" spans="2:16" ht="18" customHeight="1">
      <c r="B407" s="111">
        <f t="shared" si="21"/>
        <v>2022</v>
      </c>
      <c r="C407" s="111">
        <f t="shared" si="19"/>
        <v>11</v>
      </c>
      <c r="F407" s="80">
        <f t="shared" si="20"/>
        <v>44866</v>
      </c>
      <c r="G407" s="38">
        <v>479.02260948802899</v>
      </c>
      <c r="H407" s="38">
        <v>3.6839866291204202</v>
      </c>
      <c r="I407" s="38">
        <v>391.89465068089203</v>
      </c>
      <c r="J407" s="38">
        <v>460.34313574328701</v>
      </c>
      <c r="K407" s="38">
        <v>11414.1592310797</v>
      </c>
      <c r="L407" s="38">
        <v>142021.42560817499</v>
      </c>
      <c r="M407" s="38">
        <v>121.235129089133</v>
      </c>
      <c r="N407" s="38">
        <v>22.861291183018601</v>
      </c>
      <c r="O407" s="38">
        <v>28630.293717700599</v>
      </c>
      <c r="P407" s="38">
        <v>5109.3554350848799</v>
      </c>
    </row>
    <row r="408" spans="2:16" ht="18" customHeight="1">
      <c r="B408" s="111">
        <f t="shared" si="21"/>
        <v>2022</v>
      </c>
      <c r="C408" s="111">
        <f t="shared" si="19"/>
        <v>12</v>
      </c>
      <c r="F408" s="80">
        <f t="shared" si="20"/>
        <v>44896</v>
      </c>
      <c r="G408" s="38">
        <v>466.90096547662898</v>
      </c>
      <c r="H408" s="38">
        <v>3.67086858856341</v>
      </c>
      <c r="I408" s="38">
        <v>380.13000561152802</v>
      </c>
      <c r="J408" s="38">
        <v>413.224969371866</v>
      </c>
      <c r="K408" s="38">
        <v>11727.662959625901</v>
      </c>
      <c r="L408" s="38">
        <v>98269.065548387603</v>
      </c>
      <c r="M408" s="38">
        <v>137.260776866567</v>
      </c>
      <c r="N408" s="38">
        <v>23.0725459719615</v>
      </c>
      <c r="O408" s="38">
        <v>28630.293717700599</v>
      </c>
      <c r="P408" s="38">
        <v>4829.4292886549702</v>
      </c>
    </row>
    <row r="409" spans="2:16" ht="18" customHeight="1">
      <c r="B409" s="111">
        <f t="shared" si="21"/>
        <v>2023</v>
      </c>
      <c r="C409" s="111">
        <f t="shared" si="19"/>
        <v>1</v>
      </c>
      <c r="F409" s="80">
        <f t="shared" si="20"/>
        <v>44927</v>
      </c>
      <c r="G409" s="38">
        <v>459.005810651253</v>
      </c>
      <c r="H409" s="38">
        <v>3.5996241875600199</v>
      </c>
      <c r="I409" s="38">
        <v>367.318777496351</v>
      </c>
      <c r="J409" s="38">
        <v>373.21885777150499</v>
      </c>
      <c r="K409" s="38">
        <v>11614.579412920501</v>
      </c>
      <c r="L409" s="38">
        <v>95481.0452946726</v>
      </c>
      <c r="M409" s="38">
        <v>147.50741787569299</v>
      </c>
      <c r="N409" s="38">
        <v>22.925564739034201</v>
      </c>
      <c r="O409" s="38">
        <v>28058.7999773253</v>
      </c>
      <c r="P409" s="38">
        <v>5074.1137294003802</v>
      </c>
    </row>
    <row r="410" spans="2:16" ht="18" customHeight="1">
      <c r="B410" s="111">
        <f t="shared" si="21"/>
        <v>2023</v>
      </c>
      <c r="C410" s="111">
        <f t="shared" si="19"/>
        <v>2</v>
      </c>
      <c r="F410" s="80">
        <f t="shared" si="20"/>
        <v>44958</v>
      </c>
      <c r="G410" s="38">
        <v>495.57347997905299</v>
      </c>
      <c r="H410" s="38">
        <v>3.6623795433426301</v>
      </c>
      <c r="I410" s="38">
        <v>420.977445006229</v>
      </c>
      <c r="J410" s="38">
        <v>345.81866458132799</v>
      </c>
      <c r="K410" s="38">
        <v>12628.6930356062</v>
      </c>
      <c r="L410" s="38">
        <v>113520.172626424</v>
      </c>
      <c r="M410" s="38">
        <v>152.508865244893</v>
      </c>
      <c r="N410" s="38">
        <v>20.2415272012828</v>
      </c>
      <c r="O410" s="38">
        <v>28058.7999773253</v>
      </c>
      <c r="P410" s="38">
        <v>5274.1988345336003</v>
      </c>
    </row>
    <row r="411" spans="2:16" ht="18" customHeight="1">
      <c r="B411" s="111">
        <f t="shared" si="21"/>
        <v>2023</v>
      </c>
      <c r="C411" s="111">
        <f t="shared" si="19"/>
        <v>3</v>
      </c>
      <c r="F411" s="80">
        <f t="shared" si="20"/>
        <v>44986</v>
      </c>
      <c r="G411" s="38">
        <v>542.61656875766505</v>
      </c>
      <c r="H411" s="38">
        <v>3.76031860517327</v>
      </c>
      <c r="I411" s="38">
        <v>456.407683744689</v>
      </c>
      <c r="J411" s="38">
        <v>275.63516728175898</v>
      </c>
      <c r="K411" s="38">
        <v>13005.667077047399</v>
      </c>
      <c r="L411" s="38">
        <v>98104.2339433038</v>
      </c>
      <c r="M411" s="38">
        <v>158.273730769042</v>
      </c>
      <c r="N411" s="38">
        <v>18.820044999705701</v>
      </c>
      <c r="O411" s="38">
        <v>28058.7999773253</v>
      </c>
      <c r="P411" s="38">
        <v>4620.5655067757198</v>
      </c>
    </row>
    <row r="412" spans="2:16" ht="18" customHeight="1">
      <c r="B412" s="111">
        <f t="shared" si="21"/>
        <v>2023</v>
      </c>
      <c r="C412" s="111">
        <f t="shared" si="19"/>
        <v>4</v>
      </c>
      <c r="F412" s="80">
        <f t="shared" si="20"/>
        <v>45017</v>
      </c>
      <c r="G412" s="38">
        <v>534.37896576126798</v>
      </c>
      <c r="H412" s="38">
        <v>3.63869584563396</v>
      </c>
      <c r="I412" s="38">
        <v>429.69721015485601</v>
      </c>
      <c r="J412" s="38">
        <v>248.14725107977901</v>
      </c>
      <c r="K412" s="38">
        <v>13026.120683388101</v>
      </c>
      <c r="L412" s="38">
        <v>109528.460239811</v>
      </c>
      <c r="M412" s="38">
        <v>153.17014436084</v>
      </c>
      <c r="N412" s="38">
        <v>16.945546393007</v>
      </c>
      <c r="O412" s="38">
        <v>29145.729208925699</v>
      </c>
      <c r="P412" s="38">
        <v>4621.6225588049501</v>
      </c>
    </row>
    <row r="413" spans="2:16" ht="18" customHeight="1">
      <c r="B413" s="111">
        <f t="shared" si="21"/>
        <v>2023</v>
      </c>
      <c r="C413" s="111">
        <f t="shared" si="19"/>
        <v>5</v>
      </c>
      <c r="F413" s="80">
        <f t="shared" si="20"/>
        <v>45047</v>
      </c>
      <c r="G413" s="38">
        <v>541.88054360270996</v>
      </c>
      <c r="H413" s="38">
        <v>3.5298369600761199</v>
      </c>
      <c r="I413" s="38">
        <v>370.014800503164</v>
      </c>
      <c r="J413" s="38">
        <v>232.29228700528</v>
      </c>
      <c r="K413" s="38">
        <v>12630.0398196969</v>
      </c>
      <c r="L413" s="38">
        <v>114736.277281384</v>
      </c>
      <c r="M413" s="38">
        <v>142.460462749177</v>
      </c>
      <c r="N413" s="38">
        <v>16.438077766843101</v>
      </c>
      <c r="O413" s="38">
        <v>29145.729208925699</v>
      </c>
      <c r="P413" s="38">
        <v>4270.9836239063998</v>
      </c>
    </row>
    <row r="414" spans="2:16" ht="18" customHeight="1">
      <c r="B414" s="111">
        <f t="shared" si="21"/>
        <v>2023</v>
      </c>
      <c r="C414" s="111">
        <f t="shared" si="19"/>
        <v>6</v>
      </c>
      <c r="F414" s="80">
        <f t="shared" si="20"/>
        <v>45078</v>
      </c>
      <c r="G414" s="38">
        <v>504.56166224020399</v>
      </c>
      <c r="H414" s="38">
        <v>3.4292004499696498</v>
      </c>
      <c r="I414" s="38">
        <v>330.30666980429697</v>
      </c>
      <c r="J414" s="38">
        <v>204.79669034895301</v>
      </c>
      <c r="K414" s="38">
        <v>12213.7284205912</v>
      </c>
      <c r="L414" s="38">
        <v>110213.46755226101</v>
      </c>
      <c r="M414" s="38">
        <v>139.81075256078799</v>
      </c>
      <c r="N414" s="38">
        <v>15.3018133202008</v>
      </c>
      <c r="O414" s="38">
        <v>29145.729208925699</v>
      </c>
      <c r="P414" s="38">
        <v>4203.7536468179997</v>
      </c>
    </row>
    <row r="415" spans="2:16" ht="18" customHeight="1">
      <c r="B415" s="111">
        <f t="shared" si="21"/>
        <v>2023</v>
      </c>
      <c r="C415" s="111">
        <f t="shared" si="19"/>
        <v>7</v>
      </c>
      <c r="F415" s="80">
        <f t="shared" si="20"/>
        <v>45108</v>
      </c>
      <c r="G415" s="38">
        <v>495.64360696777402</v>
      </c>
      <c r="H415" s="38">
        <v>3.4132909204331998</v>
      </c>
      <c r="I415" s="38">
        <v>323.130652423708</v>
      </c>
      <c r="J415" s="38">
        <v>188.36413687224899</v>
      </c>
      <c r="K415" s="38">
        <v>12213.618691818099</v>
      </c>
      <c r="L415" s="38">
        <v>129409.942082521</v>
      </c>
      <c r="M415" s="38">
        <v>142.815813733449</v>
      </c>
      <c r="N415" s="38">
        <v>15.5466648272304</v>
      </c>
      <c r="O415" s="38">
        <v>26321.076926799498</v>
      </c>
      <c r="P415" s="38">
        <v>4111.2831868544799</v>
      </c>
    </row>
    <row r="416" spans="2:16" ht="18" customHeight="1">
      <c r="B416" s="111">
        <f t="shared" si="21"/>
        <v>2023</v>
      </c>
      <c r="C416" s="111">
        <f t="shared" si="19"/>
        <v>8</v>
      </c>
      <c r="F416" s="80">
        <f t="shared" si="20"/>
        <v>45139</v>
      </c>
      <c r="G416" s="38">
        <v>506.86275836073401</v>
      </c>
      <c r="H416" s="38">
        <v>3.4817544713221098</v>
      </c>
      <c r="I416" s="38">
        <v>329.05700034811298</v>
      </c>
      <c r="J416" s="38">
        <v>190.58642115628899</v>
      </c>
      <c r="K416" s="38">
        <v>12598.233324676199</v>
      </c>
      <c r="L416" s="38">
        <v>110860.078233304</v>
      </c>
      <c r="M416" s="38">
        <v>145.22839760142099</v>
      </c>
      <c r="N416" s="38">
        <v>16.290582157889698</v>
      </c>
      <c r="O416" s="38">
        <v>26321.076926799498</v>
      </c>
      <c r="P416" s="38">
        <v>4238.9453539229598</v>
      </c>
    </row>
    <row r="417" spans="2:16" ht="18" customHeight="1">
      <c r="B417" s="111">
        <f t="shared" si="21"/>
        <v>2023</v>
      </c>
      <c r="C417" s="111">
        <f t="shared" si="19"/>
        <v>9</v>
      </c>
      <c r="F417" s="80">
        <f t="shared" si="20"/>
        <v>45170</v>
      </c>
      <c r="G417" s="38">
        <v>523.41866577670896</v>
      </c>
      <c r="H417" s="38">
        <v>3.53893198320631</v>
      </c>
      <c r="I417" s="38">
        <v>348.63458919600703</v>
      </c>
      <c r="J417" s="38">
        <v>191.920414825309</v>
      </c>
      <c r="K417" s="38">
        <v>12533.2756004615</v>
      </c>
      <c r="L417" s="38">
        <v>127953.849518288</v>
      </c>
      <c r="M417" s="38">
        <v>153.949574976024</v>
      </c>
      <c r="N417" s="38">
        <v>16.482501523510699</v>
      </c>
      <c r="O417" s="38">
        <v>26321.076926799498</v>
      </c>
      <c r="P417" s="38">
        <v>4195.3625399146704</v>
      </c>
    </row>
    <row r="418" spans="2:16" ht="18" customHeight="1">
      <c r="B418" s="111">
        <f t="shared" si="21"/>
        <v>2023</v>
      </c>
      <c r="C418" s="111">
        <f t="shared" si="19"/>
        <v>10</v>
      </c>
      <c r="F418" s="80">
        <f t="shared" si="20"/>
        <v>45200</v>
      </c>
      <c r="G418" s="38">
        <v>531.98406363735501</v>
      </c>
      <c r="H418" s="38">
        <v>3.5558709995017801</v>
      </c>
      <c r="I418" s="38">
        <v>374.87483390569997</v>
      </c>
      <c r="J418" s="38">
        <v>182.713675544696</v>
      </c>
      <c r="K418" s="38">
        <v>12601.9794436108</v>
      </c>
      <c r="L418" s="38">
        <v>110993.74037929199</v>
      </c>
      <c r="M418" s="38">
        <v>160.65217291404699</v>
      </c>
      <c r="N418" s="38">
        <v>16.5274440695819</v>
      </c>
      <c r="O418" s="38">
        <v>18631.410064218599</v>
      </c>
      <c r="P418" s="38">
        <v>4179.9644509228501</v>
      </c>
    </row>
    <row r="419" spans="2:16" ht="18" customHeight="1">
      <c r="B419" s="111">
        <f t="shared" si="21"/>
        <v>2023</v>
      </c>
      <c r="C419" s="111">
        <f t="shared" si="19"/>
        <v>11</v>
      </c>
      <c r="F419" s="80">
        <f t="shared" si="20"/>
        <v>45231</v>
      </c>
      <c r="G419" s="38">
        <v>514.46743152859005</v>
      </c>
      <c r="H419" s="38">
        <v>3.4438791623416001</v>
      </c>
      <c r="I419" s="38">
        <v>399.01956813680903</v>
      </c>
      <c r="J419" s="38">
        <v>187.05521217434099</v>
      </c>
      <c r="K419" s="38">
        <v>12341.509039983701</v>
      </c>
      <c r="L419" s="38">
        <v>134931.69523990201</v>
      </c>
      <c r="M419" s="38">
        <v>168.693558468877</v>
      </c>
      <c r="N419" s="38">
        <v>16.917131980099398</v>
      </c>
      <c r="O419" s="38">
        <v>18631.410064218599</v>
      </c>
      <c r="P419" s="38">
        <v>3994.4713244701002</v>
      </c>
    </row>
    <row r="420" spans="2:16" ht="18" customHeight="1">
      <c r="B420" s="111">
        <f t="shared" si="21"/>
        <v>2023</v>
      </c>
      <c r="C420" s="111">
        <f t="shared" si="19"/>
        <v>12</v>
      </c>
      <c r="F420" s="80">
        <f t="shared" si="20"/>
        <v>45261</v>
      </c>
      <c r="G420" s="38">
        <v>491.30039883558499</v>
      </c>
      <c r="H420" s="38">
        <v>3.3472617876264299</v>
      </c>
      <c r="I420" s="38">
        <v>376.52898305545898</v>
      </c>
      <c r="J420" s="38">
        <v>185.71302917874399</v>
      </c>
      <c r="K420" s="38">
        <v>12216.8156939563</v>
      </c>
      <c r="L420" s="38">
        <v>124721.12899402701</v>
      </c>
      <c r="M420" s="38">
        <v>166.76180320159099</v>
      </c>
      <c r="N420" s="38">
        <v>16.6446775900319</v>
      </c>
      <c r="O420" s="38">
        <v>18631.410064218599</v>
      </c>
      <c r="P420" s="38">
        <v>3942.7736243373101</v>
      </c>
    </row>
    <row r="421" spans="2:16" ht="18" customHeight="1">
      <c r="B421" s="111">
        <f t="shared" si="21"/>
        <v>2024</v>
      </c>
      <c r="C421" s="111">
        <f t="shared" si="19"/>
        <v>1</v>
      </c>
      <c r="F421" s="80">
        <f t="shared" si="20"/>
        <v>45292</v>
      </c>
      <c r="G421" s="38">
        <v>496.86857042221499</v>
      </c>
      <c r="H421" s="38">
        <v>3.4043882431550299</v>
      </c>
      <c r="I421" s="38">
        <v>387.28146657697499</v>
      </c>
      <c r="J421" s="38">
        <v>184.68449200144201</v>
      </c>
      <c r="K421" s="38">
        <v>12449.8906593596</v>
      </c>
      <c r="L421" s="38">
        <v>132551.885832887</v>
      </c>
      <c r="M421" s="38">
        <v>175.714980502792</v>
      </c>
      <c r="N421" s="38">
        <v>16.691234059049901</v>
      </c>
      <c r="O421" s="38">
        <v>17622.894116973999</v>
      </c>
      <c r="P421" s="38">
        <v>4212.7682923681796</v>
      </c>
    </row>
    <row r="422" spans="2:16" ht="18" customHeight="1">
      <c r="B422" s="111">
        <f t="shared" si="21"/>
        <v>2024</v>
      </c>
      <c r="C422" s="111">
        <f t="shared" si="19"/>
        <v>2</v>
      </c>
      <c r="F422" s="80">
        <f t="shared" si="20"/>
        <v>45323</v>
      </c>
      <c r="G422" s="38">
        <v>553.25724480221197</v>
      </c>
      <c r="H422" s="38">
        <v>3.4358903094732902</v>
      </c>
      <c r="I422" s="38">
        <v>407.76384323611398</v>
      </c>
      <c r="J422" s="38">
        <v>175.62522236188701</v>
      </c>
      <c r="K422" s="38">
        <v>12685.7175985064</v>
      </c>
      <c r="L422" s="38">
        <v>119929.974746129</v>
      </c>
      <c r="M422" s="38">
        <v>167.56525780622599</v>
      </c>
      <c r="N422" s="38">
        <v>16.648687177996599</v>
      </c>
      <c r="O422" s="38">
        <v>17622.894116973999</v>
      </c>
      <c r="P422" s="38">
        <v>4359.3509966751199</v>
      </c>
    </row>
    <row r="423" spans="2:16" ht="18" customHeight="1">
      <c r="B423" s="111">
        <f t="shared" si="21"/>
        <v>2024</v>
      </c>
      <c r="C423" s="111">
        <f t="shared" si="19"/>
        <v>3</v>
      </c>
      <c r="F423" s="80">
        <f t="shared" si="20"/>
        <v>45352</v>
      </c>
      <c r="G423" s="38">
        <v>551.79291388810202</v>
      </c>
      <c r="H423" s="38">
        <v>3.4830469027992002</v>
      </c>
      <c r="I423" s="38">
        <v>376.55015456801402</v>
      </c>
      <c r="J423" s="38">
        <v>175.39631512804399</v>
      </c>
      <c r="K423" s="38">
        <v>13055.862790315099</v>
      </c>
      <c r="L423" s="38">
        <v>132304.38683549</v>
      </c>
      <c r="M423" s="38">
        <v>147.62237756810899</v>
      </c>
      <c r="N423" s="38">
        <v>15.754025728418901</v>
      </c>
      <c r="O423" s="38">
        <v>17622.894116973999</v>
      </c>
      <c r="P423" s="38">
        <v>3961.4920567057002</v>
      </c>
    </row>
    <row r="424" spans="2:16" ht="18" customHeight="1">
      <c r="B424" s="111">
        <f t="shared" si="21"/>
        <v>2024</v>
      </c>
      <c r="C424" s="111">
        <f t="shared" si="19"/>
        <v>4</v>
      </c>
      <c r="F424" s="80">
        <f t="shared" si="20"/>
        <v>45383</v>
      </c>
      <c r="G424" s="38">
        <v>558.61095297294503</v>
      </c>
      <c r="H424" s="38">
        <v>3.7944676022286199</v>
      </c>
      <c r="I424" s="38">
        <v>352.28060848386798</v>
      </c>
      <c r="J424" s="38">
        <v>170.60300824868099</v>
      </c>
      <c r="K424" s="38">
        <v>14139.2496667301</v>
      </c>
      <c r="L424" s="38">
        <v>141307.08734035899</v>
      </c>
      <c r="M424" s="38">
        <v>137.76295729259201</v>
      </c>
      <c r="N424" s="38">
        <v>15.431831931344099</v>
      </c>
      <c r="O424" s="38">
        <v>23786.054569889999</v>
      </c>
      <c r="P424" s="38">
        <v>4162.98870145604</v>
      </c>
    </row>
    <row r="425" spans="2:16" ht="18" customHeight="1">
      <c r="B425" s="111">
        <f t="shared" si="21"/>
        <v>2024</v>
      </c>
      <c r="C425" s="111">
        <f t="shared" si="19"/>
        <v>5</v>
      </c>
      <c r="F425" s="80">
        <f t="shared" si="20"/>
        <v>45413</v>
      </c>
      <c r="G425" s="38">
        <v>566.38157315731098</v>
      </c>
      <c r="H425" s="38">
        <v>3.9117384916321898</v>
      </c>
      <c r="I425" s="38">
        <v>322.60981571625803</v>
      </c>
      <c r="J425" s="38">
        <v>166.425922509918</v>
      </c>
      <c r="K425" s="38">
        <v>13897.5616024786</v>
      </c>
      <c r="L425" s="38">
        <v>153013.53440069599</v>
      </c>
      <c r="M425" s="38">
        <v>143.009847552346</v>
      </c>
      <c r="N425" s="38">
        <v>14.9331708696165</v>
      </c>
      <c r="O425" s="38">
        <v>23786.054569889999</v>
      </c>
      <c r="P425" s="38">
        <v>4376.24474451682</v>
      </c>
    </row>
    <row r="426" spans="2:16" ht="18" customHeight="1">
      <c r="B426" s="111">
        <f t="shared" si="21"/>
        <v>2024</v>
      </c>
      <c r="C426" s="111">
        <f t="shared" si="19"/>
        <v>6</v>
      </c>
      <c r="F426" s="80">
        <f t="shared" si="20"/>
        <v>45444</v>
      </c>
      <c r="G426" s="38">
        <v>642.07977616276401</v>
      </c>
      <c r="H426" s="38">
        <v>3.9316066072825602</v>
      </c>
      <c r="I426" s="38">
        <v>318.43985226789999</v>
      </c>
      <c r="J426" s="38">
        <v>176.52814722519599</v>
      </c>
      <c r="K426" s="38">
        <v>14530.663283387001</v>
      </c>
      <c r="L426" s="38">
        <v>128543.641881769</v>
      </c>
      <c r="M426" s="38">
        <v>135.73531629721001</v>
      </c>
      <c r="N426" s="38">
        <v>14.739754540619399</v>
      </c>
      <c r="O426" s="38">
        <v>23786.054569889999</v>
      </c>
      <c r="P426" s="38">
        <v>4466.0759324418104</v>
      </c>
    </row>
    <row r="427" spans="2:16" ht="18" customHeight="1">
      <c r="B427" s="111">
        <f t="shared" si="21"/>
        <v>2024</v>
      </c>
      <c r="C427" s="111">
        <f t="shared" si="19"/>
        <v>7</v>
      </c>
      <c r="F427" s="80">
        <f t="shared" si="20"/>
        <v>45474</v>
      </c>
      <c r="G427" s="38">
        <v>752.75467291354801</v>
      </c>
      <c r="H427" s="38">
        <v>3.8270910468968902</v>
      </c>
      <c r="I427" s="38">
        <v>318.787249701078</v>
      </c>
      <c r="J427" s="38">
        <v>167.87975915145699</v>
      </c>
      <c r="K427" s="38">
        <v>14369.6397475903</v>
      </c>
      <c r="L427" s="38">
        <v>168512.65641416301</v>
      </c>
      <c r="M427" s="38">
        <v>133.63470860744201</v>
      </c>
      <c r="N427" s="38">
        <v>15.250563050841</v>
      </c>
      <c r="O427" s="38">
        <v>23061.848360850199</v>
      </c>
      <c r="P427" s="38">
        <v>4422.5838848379299</v>
      </c>
    </row>
    <row r="428" spans="2:16" ht="18" customHeight="1">
      <c r="B428" s="111">
        <f t="shared" si="21"/>
        <v>2024</v>
      </c>
      <c r="C428" s="111">
        <f t="shared" si="19"/>
        <v>8</v>
      </c>
      <c r="F428" s="80">
        <f t="shared" si="20"/>
        <v>45505</v>
      </c>
      <c r="G428" s="38">
        <v>720.93951482511602</v>
      </c>
      <c r="H428" s="38">
        <v>3.7913793052023101</v>
      </c>
      <c r="I428" s="38">
        <v>302.69844010755497</v>
      </c>
      <c r="J428" s="38">
        <v>171.97905101693101</v>
      </c>
      <c r="K428" s="38">
        <v>13379.2700420212</v>
      </c>
      <c r="L428" s="38">
        <v>158362.59310546101</v>
      </c>
      <c r="M428" s="38">
        <v>123.805692236624</v>
      </c>
      <c r="N428" s="38">
        <v>15.2824482137394</v>
      </c>
      <c r="O428" s="38">
        <v>23061.848360850199</v>
      </c>
      <c r="P428" s="38">
        <v>4421.08186714148</v>
      </c>
    </row>
    <row r="429" spans="2:16" ht="18" customHeight="1">
      <c r="B429" s="111">
        <f t="shared" si="21"/>
        <v>2024</v>
      </c>
      <c r="C429" s="111">
        <f t="shared" si="19"/>
        <v>9</v>
      </c>
      <c r="F429" s="80">
        <f t="shared" si="20"/>
        <v>45536</v>
      </c>
      <c r="G429" s="38">
        <v>724.31341833442798</v>
      </c>
      <c r="H429" s="38">
        <v>3.6774364514122002</v>
      </c>
      <c r="I429" s="38">
        <v>267.76112544334597</v>
      </c>
      <c r="J429" s="38">
        <v>165.86283304452999</v>
      </c>
      <c r="K429" s="38">
        <v>13464.239967351899</v>
      </c>
      <c r="L429" s="38">
        <v>169696.22837573101</v>
      </c>
      <c r="M429" s="38">
        <v>112.806941928509</v>
      </c>
      <c r="N429" s="38">
        <v>15.407813831866401</v>
      </c>
      <c r="O429" s="38">
        <v>23061.848360850199</v>
      </c>
      <c r="P429" s="38">
        <v>4215.8674300675302</v>
      </c>
    </row>
    <row r="430" spans="2:16" ht="18" customHeight="1">
      <c r="B430" s="111">
        <f t="shared" si="21"/>
        <v>2024</v>
      </c>
      <c r="C430" s="111">
        <f t="shared" si="19"/>
        <v>10</v>
      </c>
      <c r="F430" s="80">
        <f t="shared" si="20"/>
        <v>45566</v>
      </c>
      <c r="G430" s="38">
        <v>778.17780676354005</v>
      </c>
      <c r="H430" s="38">
        <v>3.9553888740389098</v>
      </c>
      <c r="I430" s="38">
        <v>260.88212972739001</v>
      </c>
      <c r="J430" s="38">
        <v>168.333673352662</v>
      </c>
      <c r="K430" s="38">
        <v>13537.138110140801</v>
      </c>
      <c r="L430" s="38">
        <v>178097.52640557999</v>
      </c>
      <c r="M430" s="38">
        <v>122.525889246209</v>
      </c>
      <c r="N430" s="38">
        <v>15.512642856363501</v>
      </c>
      <c r="O430" s="38">
        <v>23617.894644132801</v>
      </c>
      <c r="P430" s="38">
        <v>4476.6604902324098</v>
      </c>
    </row>
    <row r="431" spans="2:16" ht="18" customHeight="1">
      <c r="B431" s="111">
        <f t="shared" si="21"/>
        <v>2024</v>
      </c>
      <c r="C431" s="111">
        <f t="shared" si="19"/>
        <v>11</v>
      </c>
      <c r="F431" s="80">
        <f t="shared" si="20"/>
        <v>45597</v>
      </c>
      <c r="G431" s="38">
        <v>954.31498472747501</v>
      </c>
      <c r="H431" s="38">
        <v>4.1547313079176504</v>
      </c>
      <c r="I431" s="38">
        <v>266.91396545487203</v>
      </c>
      <c r="J431" s="38">
        <v>169.33851408156599</v>
      </c>
      <c r="K431" s="38">
        <v>13777.649203160699</v>
      </c>
      <c r="L431" s="38">
        <v>157845.33074554201</v>
      </c>
      <c r="M431" s="38">
        <v>127.826152032343</v>
      </c>
      <c r="N431" s="38">
        <v>16.166432785173399</v>
      </c>
      <c r="O431" s="38">
        <v>23617.894644132801</v>
      </c>
      <c r="P431" s="38">
        <v>4645.7641819975197</v>
      </c>
    </row>
    <row r="432" spans="2:16" ht="18" customHeight="1">
      <c r="B432" s="111">
        <f t="shared" si="21"/>
        <v>2024</v>
      </c>
      <c r="C432" s="111">
        <f t="shared" si="19"/>
        <v>12</v>
      </c>
      <c r="F432" s="80">
        <f t="shared" si="20"/>
        <v>45627</v>
      </c>
      <c r="G432" s="38">
        <v>1135.1536658160801</v>
      </c>
      <c r="H432" s="38">
        <v>4.2943814725820602</v>
      </c>
      <c r="I432" s="38">
        <v>289.19982227408298</v>
      </c>
      <c r="J432" s="38">
        <v>177.221375117485</v>
      </c>
      <c r="K432" s="38">
        <v>13832.2315721143</v>
      </c>
      <c r="L432" s="38">
        <v>191036.45847203201</v>
      </c>
      <c r="M432" s="38">
        <v>135.20437963277399</v>
      </c>
      <c r="N432" s="38">
        <v>16.737381824182702</v>
      </c>
      <c r="O432" s="38">
        <v>23617.894644132801</v>
      </c>
      <c r="P432" s="38">
        <v>4881.33228266263</v>
      </c>
    </row>
    <row r="433" spans="5:18" ht="18" customHeight="1">
      <c r="F433" s="39"/>
      <c r="G433" s="54"/>
      <c r="H433" s="54"/>
      <c r="I433" s="54"/>
      <c r="J433" s="54"/>
      <c r="K433" s="54"/>
      <c r="L433" s="54"/>
      <c r="M433" s="54"/>
      <c r="N433" s="54"/>
      <c r="O433" s="54"/>
      <c r="P433" s="54"/>
      <c r="Q433" s="41"/>
      <c r="R433" s="24"/>
    </row>
    <row r="434" spans="5:18" ht="18" customHeight="1">
      <c r="G434" s="38"/>
      <c r="H434" s="38"/>
      <c r="I434" s="38"/>
      <c r="J434" s="38"/>
      <c r="K434" s="38"/>
      <c r="L434" s="38"/>
      <c r="M434" s="38"/>
      <c r="N434" s="38"/>
      <c r="O434" s="38"/>
      <c r="P434" s="38"/>
      <c r="Q434" s="24"/>
      <c r="R434" s="24"/>
    </row>
    <row r="435" spans="5:18" ht="18" customHeight="1">
      <c r="E435" s="43" t="s">
        <v>557</v>
      </c>
      <c r="F435" s="25" t="s">
        <v>558</v>
      </c>
      <c r="G435" s="38"/>
      <c r="H435" s="38"/>
      <c r="I435" s="38"/>
      <c r="J435" s="38"/>
      <c r="K435" s="38"/>
      <c r="L435" s="38"/>
      <c r="M435" s="38"/>
      <c r="N435" s="38"/>
      <c r="O435" s="38"/>
      <c r="P435" s="38"/>
      <c r="Q435" s="24"/>
      <c r="R435" s="24"/>
    </row>
    <row r="436" spans="5:18" ht="18" customHeight="1">
      <c r="E436" s="43" t="s">
        <v>559</v>
      </c>
      <c r="F436" s="25" t="s">
        <v>560</v>
      </c>
      <c r="G436" s="38"/>
      <c r="H436" s="38"/>
      <c r="I436" s="38"/>
      <c r="J436" s="38"/>
      <c r="K436" s="38"/>
      <c r="L436" s="38"/>
      <c r="M436" s="38"/>
      <c r="N436" s="38"/>
      <c r="O436" s="38"/>
      <c r="P436" s="38"/>
      <c r="Q436" s="24"/>
      <c r="R436" s="24"/>
    </row>
    <row r="437" spans="5:18" ht="18" customHeight="1">
      <c r="E437" s="43"/>
      <c r="F437" s="25" t="s">
        <v>561</v>
      </c>
      <c r="G437" s="38"/>
      <c r="H437" s="38"/>
      <c r="I437" s="38"/>
      <c r="J437" s="38"/>
      <c r="K437" s="38"/>
      <c r="L437" s="38"/>
      <c r="M437" s="38"/>
      <c r="N437" s="38"/>
      <c r="O437" s="38"/>
      <c r="P437" s="38"/>
      <c r="Q437" s="24"/>
      <c r="R437" s="24"/>
    </row>
    <row r="438" spans="5:18" ht="18" customHeight="1">
      <c r="E438" s="43"/>
      <c r="F438" s="42"/>
      <c r="G438" s="38"/>
      <c r="H438" s="38"/>
      <c r="I438" s="38"/>
      <c r="J438" s="38"/>
      <c r="K438" s="38"/>
      <c r="L438" s="38"/>
      <c r="M438" s="38"/>
      <c r="N438" s="38"/>
      <c r="O438" s="38"/>
      <c r="P438" s="38"/>
      <c r="Q438" s="24"/>
      <c r="R438" s="24"/>
    </row>
    <row r="439" spans="5:18" ht="18" customHeight="1">
      <c r="E439" s="43"/>
      <c r="F439" s="42"/>
      <c r="G439" s="38"/>
      <c r="H439" s="38"/>
      <c r="I439" s="38"/>
      <c r="J439" s="38"/>
      <c r="K439" s="38"/>
      <c r="L439" s="38"/>
      <c r="M439" s="38"/>
      <c r="N439" s="38"/>
      <c r="O439" s="38"/>
      <c r="P439" s="38"/>
      <c r="Q439" s="24"/>
      <c r="R439" s="24"/>
    </row>
    <row r="440" spans="5:18" ht="18" customHeight="1">
      <c r="E440" s="43"/>
      <c r="G440" s="38"/>
      <c r="H440" s="38"/>
      <c r="I440" s="38"/>
      <c r="J440" s="38"/>
      <c r="K440" s="38"/>
      <c r="L440" s="38"/>
      <c r="M440" s="38"/>
      <c r="N440" s="38"/>
      <c r="O440" s="38"/>
      <c r="P440" s="38"/>
      <c r="Q440" s="24"/>
      <c r="R440" s="24"/>
    </row>
    <row r="441" spans="5:18" ht="18" customHeight="1">
      <c r="E441" s="43"/>
      <c r="F441" s="24"/>
      <c r="G441" s="38"/>
      <c r="H441" s="38"/>
      <c r="I441" s="38"/>
      <c r="J441" s="38"/>
      <c r="K441" s="38"/>
      <c r="L441" s="38"/>
      <c r="M441" s="38"/>
      <c r="N441" s="38"/>
      <c r="O441" s="38"/>
      <c r="P441" s="38"/>
      <c r="Q441" s="24"/>
      <c r="R441" s="24"/>
    </row>
    <row r="442" spans="5:18" ht="18" customHeight="1">
      <c r="E442" s="43"/>
      <c r="G442" s="38"/>
      <c r="H442" s="38"/>
      <c r="I442" s="38"/>
      <c r="J442" s="38"/>
      <c r="K442" s="38"/>
      <c r="L442" s="38"/>
      <c r="M442" s="38"/>
      <c r="N442" s="38"/>
      <c r="O442" s="38"/>
      <c r="P442" s="38"/>
      <c r="Q442" s="24"/>
      <c r="R442" s="24"/>
    </row>
    <row r="443" spans="5:18" ht="18" customHeight="1">
      <c r="E443" s="43"/>
      <c r="G443" s="38"/>
      <c r="H443" s="38"/>
      <c r="I443" s="38"/>
      <c r="J443" s="38"/>
      <c r="K443" s="38"/>
      <c r="L443" s="38"/>
      <c r="M443" s="38"/>
      <c r="N443" s="38"/>
      <c r="O443" s="38"/>
      <c r="P443" s="38"/>
      <c r="Q443" s="24"/>
      <c r="R443" s="24"/>
    </row>
    <row r="444" spans="5:18" ht="18" customHeight="1">
      <c r="E444" s="43"/>
      <c r="G444" s="38"/>
      <c r="H444" s="38"/>
      <c r="I444" s="38"/>
      <c r="J444" s="38"/>
      <c r="K444" s="38"/>
      <c r="L444" s="38"/>
      <c r="M444" s="38"/>
      <c r="N444" s="38"/>
      <c r="O444" s="38"/>
      <c r="P444" s="38"/>
      <c r="Q444" s="24"/>
      <c r="R444" s="24"/>
    </row>
    <row r="445" spans="5:18" ht="18" customHeight="1">
      <c r="E445" s="43"/>
      <c r="G445" s="38"/>
      <c r="H445" s="38"/>
      <c r="I445" s="38"/>
      <c r="J445" s="38"/>
      <c r="K445" s="38"/>
      <c r="L445" s="38"/>
      <c r="M445" s="38"/>
      <c r="N445" s="38"/>
      <c r="O445" s="38"/>
      <c r="P445" s="38"/>
      <c r="Q445" s="24"/>
      <c r="R445" s="24"/>
    </row>
    <row r="446" spans="5:18" ht="18" customHeight="1">
      <c r="E446" s="43"/>
      <c r="G446" s="38"/>
      <c r="H446" s="38"/>
      <c r="I446" s="38"/>
      <c r="J446" s="38"/>
      <c r="K446" s="38"/>
      <c r="L446" s="38"/>
      <c r="M446" s="38"/>
      <c r="N446" s="38"/>
      <c r="O446" s="38"/>
      <c r="P446" s="38"/>
      <c r="Q446" s="24"/>
      <c r="R446" s="24"/>
    </row>
    <row r="447" spans="5:18" ht="18" customHeight="1">
      <c r="E447" s="43"/>
      <c r="G447" s="38"/>
      <c r="H447" s="38"/>
      <c r="I447" s="38"/>
      <c r="J447" s="38"/>
      <c r="K447" s="38"/>
      <c r="L447" s="38"/>
      <c r="M447" s="38"/>
      <c r="N447" s="38"/>
      <c r="O447" s="38"/>
      <c r="P447" s="38"/>
      <c r="Q447" s="24"/>
      <c r="R447" s="24"/>
    </row>
    <row r="448" spans="5:18" ht="18" customHeight="1">
      <c r="E448" s="43"/>
      <c r="G448" s="38"/>
      <c r="H448" s="38"/>
      <c r="I448" s="38"/>
      <c r="J448" s="38"/>
      <c r="K448" s="38"/>
      <c r="L448" s="38"/>
      <c r="M448" s="38"/>
      <c r="N448" s="38"/>
      <c r="O448" s="38"/>
      <c r="P448" s="38"/>
    </row>
    <row r="449" spans="5:16" ht="18" customHeight="1">
      <c r="E449" s="43"/>
      <c r="G449" s="38"/>
      <c r="H449" s="38"/>
      <c r="I449" s="38"/>
      <c r="J449" s="38"/>
      <c r="K449" s="38"/>
      <c r="L449" s="38"/>
      <c r="M449" s="38"/>
      <c r="N449" s="38"/>
      <c r="O449" s="38"/>
      <c r="P449" s="38"/>
    </row>
    <row r="450" spans="5:16" ht="18" customHeight="1">
      <c r="E450" s="43"/>
      <c r="G450" s="38"/>
      <c r="H450" s="38"/>
      <c r="I450" s="38"/>
      <c r="J450" s="38"/>
      <c r="K450" s="38"/>
      <c r="L450" s="38"/>
      <c r="M450" s="38"/>
      <c r="N450" s="38"/>
      <c r="O450" s="38"/>
      <c r="P450" s="38"/>
    </row>
    <row r="451" spans="5:16" ht="18" customHeight="1">
      <c r="E451" s="43"/>
      <c r="G451" s="38"/>
      <c r="H451" s="38"/>
      <c r="I451" s="38"/>
      <c r="J451" s="38"/>
      <c r="K451" s="38"/>
      <c r="L451" s="38"/>
      <c r="M451" s="38"/>
      <c r="N451" s="38"/>
      <c r="O451" s="38"/>
      <c r="P451" s="38"/>
    </row>
    <row r="452" spans="5:16" ht="18" customHeight="1">
      <c r="E452" s="43"/>
      <c r="G452" s="38"/>
      <c r="H452" s="38"/>
      <c r="I452" s="38"/>
      <c r="J452" s="38"/>
      <c r="K452" s="38"/>
      <c r="L452" s="38"/>
      <c r="M452" s="38"/>
      <c r="N452" s="38"/>
      <c r="O452" s="38"/>
      <c r="P452" s="38"/>
    </row>
    <row r="453" spans="5:16" ht="18" customHeight="1">
      <c r="E453" s="43"/>
      <c r="G453" s="38"/>
      <c r="H453" s="38"/>
      <c r="I453" s="38"/>
      <c r="J453" s="38"/>
      <c r="K453" s="38"/>
      <c r="L453" s="38"/>
      <c r="M453" s="38"/>
      <c r="N453" s="38"/>
      <c r="O453" s="38"/>
      <c r="P453" s="38"/>
    </row>
    <row r="454" spans="5:16" ht="18" customHeight="1">
      <c r="E454" s="43"/>
      <c r="G454" s="38"/>
      <c r="H454" s="38"/>
      <c r="I454" s="38"/>
      <c r="J454" s="38"/>
      <c r="K454" s="38"/>
      <c r="L454" s="38"/>
      <c r="M454" s="38"/>
      <c r="N454" s="38"/>
      <c r="O454" s="38"/>
      <c r="P454" s="38"/>
    </row>
    <row r="455" spans="5:16" ht="18" customHeight="1">
      <c r="E455" s="43"/>
      <c r="G455" s="38"/>
      <c r="H455" s="38"/>
      <c r="I455" s="38"/>
      <c r="J455" s="38"/>
      <c r="K455" s="38"/>
      <c r="L455" s="38"/>
      <c r="M455" s="38"/>
      <c r="N455" s="38"/>
      <c r="O455" s="38"/>
      <c r="P455" s="38"/>
    </row>
    <row r="456" spans="5:16" ht="18" customHeight="1">
      <c r="E456" s="43"/>
      <c r="G456" s="38"/>
      <c r="H456" s="38"/>
      <c r="I456" s="38"/>
      <c r="J456" s="38"/>
      <c r="K456" s="38"/>
      <c r="L456" s="38"/>
      <c r="M456" s="38"/>
      <c r="N456" s="38"/>
      <c r="O456" s="38"/>
      <c r="P456" s="38"/>
    </row>
    <row r="457" spans="5:16" ht="18" customHeight="1">
      <c r="E457" s="43"/>
      <c r="G457" s="38"/>
      <c r="H457" s="38"/>
      <c r="I457" s="38"/>
      <c r="J457" s="38"/>
      <c r="K457" s="38"/>
      <c r="L457" s="38"/>
      <c r="M457" s="38"/>
      <c r="N457" s="38"/>
      <c r="O457" s="38"/>
      <c r="P457" s="38"/>
    </row>
    <row r="458" spans="5:16" ht="18" customHeight="1">
      <c r="E458" s="43"/>
      <c r="G458" s="38"/>
      <c r="H458" s="38"/>
      <c r="I458" s="38"/>
      <c r="J458" s="38"/>
      <c r="K458" s="38"/>
      <c r="L458" s="38"/>
      <c r="M458" s="38"/>
      <c r="N458" s="38"/>
      <c r="O458" s="38"/>
      <c r="P458" s="38"/>
    </row>
    <row r="459" spans="5:16" ht="18" customHeight="1">
      <c r="E459" s="43"/>
      <c r="G459" s="38"/>
      <c r="H459" s="38"/>
      <c r="I459" s="38"/>
      <c r="J459" s="38"/>
      <c r="K459" s="38"/>
      <c r="L459" s="38"/>
      <c r="M459" s="38"/>
      <c r="N459" s="38"/>
      <c r="O459" s="38"/>
      <c r="P459" s="38"/>
    </row>
    <row r="460" spans="5:16" ht="18" customHeight="1">
      <c r="E460" s="43"/>
      <c r="G460" s="38"/>
      <c r="H460" s="38"/>
      <c r="I460" s="38"/>
      <c r="J460" s="38"/>
      <c r="K460" s="38"/>
      <c r="L460" s="38"/>
      <c r="M460" s="38"/>
      <c r="N460" s="38"/>
      <c r="O460" s="38"/>
      <c r="P460" s="38"/>
    </row>
    <row r="461" spans="5:16" ht="18" customHeight="1">
      <c r="E461" s="43"/>
      <c r="G461" s="38"/>
      <c r="H461" s="38"/>
      <c r="I461" s="38"/>
      <c r="J461" s="38"/>
      <c r="K461" s="38"/>
      <c r="L461" s="38"/>
      <c r="M461" s="38"/>
      <c r="N461" s="38"/>
      <c r="O461" s="38"/>
      <c r="P461" s="38"/>
    </row>
    <row r="462" spans="5:16" ht="18" customHeight="1">
      <c r="E462" s="43"/>
      <c r="G462" s="38"/>
      <c r="H462" s="38"/>
      <c r="I462" s="38"/>
      <c r="J462" s="38"/>
      <c r="K462" s="38"/>
      <c r="L462" s="38"/>
      <c r="M462" s="38"/>
      <c r="N462" s="38"/>
      <c r="O462" s="38"/>
      <c r="P462" s="38"/>
    </row>
    <row r="463" spans="5:16" ht="18" customHeight="1">
      <c r="E463" s="43"/>
      <c r="G463" s="38"/>
      <c r="H463" s="38"/>
      <c r="I463" s="38"/>
      <c r="J463" s="38"/>
      <c r="K463" s="38"/>
      <c r="L463" s="38"/>
      <c r="M463" s="38"/>
      <c r="N463" s="38"/>
      <c r="O463" s="38"/>
      <c r="P463" s="38"/>
    </row>
    <row r="464" spans="5:16" ht="18" customHeight="1">
      <c r="E464" s="43"/>
      <c r="G464" s="38"/>
      <c r="H464" s="38"/>
      <c r="I464" s="38"/>
      <c r="J464" s="38"/>
      <c r="K464" s="38"/>
      <c r="L464" s="38"/>
      <c r="M464" s="38"/>
      <c r="N464" s="38"/>
      <c r="O464" s="38"/>
      <c r="P464" s="38"/>
    </row>
    <row r="465" spans="5:16" ht="18" customHeight="1">
      <c r="E465" s="43"/>
      <c r="G465" s="38"/>
      <c r="H465" s="38"/>
      <c r="I465" s="38"/>
      <c r="J465" s="38"/>
      <c r="K465" s="38"/>
      <c r="L465" s="38"/>
      <c r="M465" s="38"/>
      <c r="N465" s="38"/>
      <c r="O465" s="38"/>
      <c r="P465" s="38"/>
    </row>
    <row r="466" spans="5:16" ht="18" customHeight="1">
      <c r="E466" s="43"/>
      <c r="G466" s="38"/>
      <c r="H466" s="38"/>
      <c r="I466" s="38"/>
      <c r="J466" s="38"/>
      <c r="K466" s="38"/>
      <c r="L466" s="38"/>
      <c r="M466" s="38"/>
      <c r="N466" s="38"/>
      <c r="O466" s="38"/>
      <c r="P466" s="38"/>
    </row>
    <row r="467" spans="5:16" ht="18" customHeight="1">
      <c r="E467" s="43"/>
      <c r="G467" s="38"/>
      <c r="H467" s="38"/>
      <c r="I467" s="38"/>
      <c r="J467" s="38"/>
      <c r="K467" s="38"/>
      <c r="L467" s="38"/>
      <c r="M467" s="38"/>
      <c r="N467" s="38"/>
      <c r="O467" s="38"/>
      <c r="P467" s="38"/>
    </row>
    <row r="468" spans="5:16" ht="18" customHeight="1">
      <c r="E468" s="43"/>
      <c r="G468" s="38"/>
      <c r="H468" s="38"/>
      <c r="I468" s="38"/>
      <c r="J468" s="38"/>
      <c r="K468" s="38"/>
      <c r="L468" s="38"/>
      <c r="M468" s="38"/>
      <c r="N468" s="38"/>
      <c r="O468" s="38"/>
      <c r="P468" s="38"/>
    </row>
    <row r="469" spans="5:16" ht="18" customHeight="1">
      <c r="E469" s="43"/>
      <c r="G469" s="38"/>
      <c r="H469" s="38"/>
      <c r="I469" s="38"/>
      <c r="J469" s="38"/>
      <c r="K469" s="38"/>
      <c r="L469" s="38"/>
      <c r="M469" s="38"/>
      <c r="N469" s="38"/>
      <c r="O469" s="38"/>
      <c r="P469" s="38"/>
    </row>
    <row r="470" spans="5:16" ht="18" customHeight="1">
      <c r="E470" s="43"/>
      <c r="G470" s="38"/>
      <c r="H470" s="38"/>
      <c r="I470" s="38"/>
      <c r="J470" s="38"/>
      <c r="K470" s="38"/>
      <c r="L470" s="38"/>
      <c r="M470" s="38"/>
      <c r="N470" s="38"/>
      <c r="O470" s="38"/>
      <c r="P470" s="38"/>
    </row>
    <row r="471" spans="5:16" ht="18" customHeight="1">
      <c r="E471" s="43"/>
      <c r="G471" s="38"/>
      <c r="H471" s="38"/>
      <c r="I471" s="38"/>
      <c r="J471" s="38"/>
      <c r="K471" s="38"/>
      <c r="L471" s="38"/>
      <c r="M471" s="38"/>
      <c r="N471" s="38"/>
      <c r="O471" s="38"/>
      <c r="P471" s="38"/>
    </row>
    <row r="472" spans="5:16" ht="18" customHeight="1">
      <c r="E472" s="43"/>
      <c r="G472" s="38"/>
      <c r="H472" s="38"/>
      <c r="I472" s="38"/>
      <c r="J472" s="38"/>
      <c r="K472" s="38"/>
      <c r="L472" s="38"/>
      <c r="M472" s="38"/>
      <c r="N472" s="38"/>
      <c r="O472" s="38"/>
      <c r="P472" s="38"/>
    </row>
    <row r="473" spans="5:16" ht="18" customHeight="1">
      <c r="E473" s="43"/>
      <c r="G473" s="38"/>
      <c r="H473" s="38"/>
      <c r="I473" s="38"/>
      <c r="J473" s="38"/>
      <c r="K473" s="38"/>
      <c r="L473" s="38"/>
      <c r="M473" s="38"/>
      <c r="N473" s="38"/>
      <c r="O473" s="38"/>
      <c r="P473" s="38"/>
    </row>
    <row r="474" spans="5:16" ht="18" customHeight="1">
      <c r="E474" s="43"/>
      <c r="G474" s="38"/>
      <c r="H474" s="38"/>
      <c r="I474" s="38"/>
      <c r="J474" s="38"/>
      <c r="K474" s="38"/>
      <c r="L474" s="38"/>
      <c r="M474" s="38"/>
      <c r="N474" s="38"/>
      <c r="O474" s="38"/>
      <c r="P474" s="38"/>
    </row>
    <row r="475" spans="5:16" ht="18" customHeight="1">
      <c r="E475" s="43"/>
      <c r="G475" s="38"/>
      <c r="H475" s="38"/>
      <c r="I475" s="38"/>
      <c r="J475" s="38"/>
      <c r="K475" s="38"/>
      <c r="L475" s="38"/>
      <c r="M475" s="38"/>
      <c r="N475" s="38"/>
      <c r="O475" s="38"/>
      <c r="P475" s="38"/>
    </row>
    <row r="476" spans="5:16" ht="18" customHeight="1">
      <c r="E476" s="43"/>
      <c r="G476" s="38"/>
      <c r="H476" s="38"/>
      <c r="I476" s="38"/>
      <c r="J476" s="38"/>
      <c r="K476" s="38"/>
      <c r="L476" s="38"/>
      <c r="M476" s="38"/>
      <c r="N476" s="38"/>
      <c r="O476" s="38"/>
      <c r="P476" s="38"/>
    </row>
    <row r="477" spans="5:16" ht="18" customHeight="1">
      <c r="E477" s="43"/>
      <c r="G477" s="38"/>
      <c r="H477" s="38"/>
      <c r="I477" s="38"/>
      <c r="J477" s="38"/>
      <c r="K477" s="38"/>
      <c r="L477" s="38"/>
      <c r="M477" s="38"/>
      <c r="N477" s="38"/>
      <c r="O477" s="38"/>
      <c r="P477" s="38"/>
    </row>
    <row r="478" spans="5:16" ht="18" customHeight="1">
      <c r="E478" s="43"/>
      <c r="G478" s="38"/>
      <c r="H478" s="38"/>
      <c r="I478" s="38"/>
      <c r="J478" s="38"/>
      <c r="K478" s="38"/>
      <c r="L478" s="38"/>
      <c r="M478" s="38"/>
      <c r="N478" s="38"/>
      <c r="O478" s="38"/>
      <c r="P478" s="38"/>
    </row>
    <row r="479" spans="5:16" ht="18" customHeight="1">
      <c r="E479" s="43"/>
      <c r="G479" s="38"/>
      <c r="H479" s="38"/>
      <c r="I479" s="38"/>
      <c r="J479" s="38"/>
      <c r="K479" s="38"/>
      <c r="L479" s="38"/>
      <c r="M479" s="38"/>
      <c r="N479" s="38"/>
      <c r="O479" s="38"/>
      <c r="P479" s="38"/>
    </row>
    <row r="480" spans="5:16" ht="18" customHeight="1">
      <c r="E480" s="43"/>
      <c r="G480" s="38"/>
      <c r="H480" s="38"/>
      <c r="I480" s="38"/>
      <c r="J480" s="38"/>
      <c r="K480" s="38"/>
      <c r="L480" s="38"/>
      <c r="M480" s="38"/>
      <c r="N480" s="38"/>
      <c r="O480" s="38"/>
      <c r="P480" s="38"/>
    </row>
    <row r="481" spans="5:16" ht="18" customHeight="1">
      <c r="E481" s="43"/>
      <c r="G481" s="38"/>
      <c r="H481" s="38"/>
      <c r="I481" s="38"/>
      <c r="J481" s="38"/>
      <c r="K481" s="38"/>
      <c r="L481" s="38"/>
      <c r="M481" s="38"/>
      <c r="N481" s="38"/>
      <c r="O481" s="38"/>
      <c r="P481" s="38"/>
    </row>
    <row r="482" spans="5:16" ht="18" customHeight="1">
      <c r="E482" s="43"/>
      <c r="G482" s="38"/>
      <c r="H482" s="38"/>
      <c r="I482" s="38"/>
      <c r="J482" s="38"/>
      <c r="K482" s="38"/>
      <c r="L482" s="38"/>
      <c r="M482" s="38"/>
      <c r="N482" s="38"/>
      <c r="O482" s="38"/>
      <c r="P482" s="38"/>
    </row>
    <row r="483" spans="5:16" ht="18" customHeight="1">
      <c r="E483" s="43"/>
      <c r="G483" s="38"/>
      <c r="H483" s="38"/>
      <c r="I483" s="38"/>
      <c r="J483" s="38"/>
      <c r="K483" s="38"/>
      <c r="L483" s="38"/>
      <c r="M483" s="38"/>
      <c r="N483" s="38"/>
      <c r="O483" s="38"/>
      <c r="P483" s="38"/>
    </row>
    <row r="484" spans="5:16" ht="18" customHeight="1">
      <c r="E484" s="43"/>
      <c r="G484" s="38"/>
      <c r="H484" s="38"/>
      <c r="I484" s="38"/>
      <c r="J484" s="38"/>
      <c r="K484" s="38"/>
      <c r="L484" s="38"/>
      <c r="M484" s="38"/>
      <c r="N484" s="38"/>
      <c r="O484" s="38"/>
      <c r="P484" s="38"/>
    </row>
    <row r="485" spans="5:16" ht="18" customHeight="1">
      <c r="E485" s="43"/>
      <c r="G485" s="38"/>
      <c r="H485" s="38"/>
      <c r="I485" s="38"/>
      <c r="J485" s="38"/>
      <c r="K485" s="38"/>
      <c r="L485" s="38"/>
      <c r="M485" s="38"/>
      <c r="N485" s="38"/>
      <c r="O485" s="38"/>
      <c r="P485" s="38"/>
    </row>
    <row r="486" spans="5:16" ht="18" customHeight="1">
      <c r="E486" s="43"/>
      <c r="G486" s="38"/>
      <c r="H486" s="38"/>
      <c r="I486" s="38"/>
      <c r="J486" s="38"/>
      <c r="K486" s="38"/>
      <c r="L486" s="38"/>
      <c r="M486" s="38"/>
      <c r="N486" s="38"/>
      <c r="O486" s="38"/>
      <c r="P486" s="38"/>
    </row>
    <row r="487" spans="5:16" ht="18" customHeight="1">
      <c r="E487" s="43"/>
      <c r="G487" s="38"/>
      <c r="H487" s="38"/>
      <c r="I487" s="38"/>
      <c r="J487" s="38"/>
      <c r="K487" s="38"/>
      <c r="L487" s="38"/>
      <c r="M487" s="38"/>
      <c r="N487" s="38"/>
      <c r="O487" s="38"/>
      <c r="P487" s="38"/>
    </row>
    <row r="488" spans="5:16" ht="18" customHeight="1">
      <c r="E488" s="43"/>
      <c r="G488" s="38"/>
      <c r="H488" s="38"/>
      <c r="I488" s="38"/>
      <c r="J488" s="38"/>
      <c r="K488" s="38"/>
      <c r="L488" s="38"/>
      <c r="M488" s="38"/>
      <c r="N488" s="38"/>
      <c r="O488" s="38"/>
      <c r="P488" s="38"/>
    </row>
    <row r="489" spans="5:16" ht="18" customHeight="1">
      <c r="E489" s="43"/>
      <c r="G489" s="38"/>
      <c r="H489" s="38"/>
      <c r="I489" s="38"/>
      <c r="J489" s="38"/>
      <c r="K489" s="38"/>
      <c r="L489" s="38"/>
      <c r="M489" s="38"/>
      <c r="N489" s="38"/>
      <c r="O489" s="38"/>
      <c r="P489" s="38"/>
    </row>
    <row r="490" spans="5:16" ht="18" customHeight="1">
      <c r="E490" s="43"/>
      <c r="G490" s="38"/>
      <c r="H490" s="38"/>
      <c r="I490" s="38"/>
      <c r="J490" s="38"/>
      <c r="K490" s="38"/>
      <c r="L490" s="38"/>
      <c r="M490" s="38"/>
      <c r="N490" s="38"/>
      <c r="O490" s="38"/>
      <c r="P490" s="38"/>
    </row>
    <row r="491" spans="5:16" ht="18" customHeight="1">
      <c r="E491" s="43"/>
      <c r="G491" s="38"/>
      <c r="H491" s="38"/>
      <c r="I491" s="38"/>
      <c r="J491" s="38"/>
      <c r="K491" s="38"/>
      <c r="L491" s="38"/>
      <c r="M491" s="38"/>
      <c r="N491" s="38"/>
      <c r="O491" s="38"/>
      <c r="P491" s="38"/>
    </row>
    <row r="492" spans="5:16" ht="18" customHeight="1">
      <c r="E492" s="43"/>
      <c r="G492" s="38"/>
      <c r="H492" s="38"/>
      <c r="I492" s="38"/>
      <c r="J492" s="38"/>
      <c r="K492" s="38"/>
      <c r="L492" s="38"/>
      <c r="M492" s="38"/>
      <c r="N492" s="38"/>
      <c r="O492" s="38"/>
      <c r="P492" s="38"/>
    </row>
    <row r="493" spans="5:16" ht="18" customHeight="1">
      <c r="E493" s="43"/>
      <c r="G493" s="38"/>
      <c r="H493" s="38"/>
      <c r="I493" s="38"/>
      <c r="J493" s="38"/>
      <c r="K493" s="38"/>
      <c r="L493" s="38"/>
      <c r="M493" s="38"/>
      <c r="N493" s="38"/>
      <c r="O493" s="38"/>
      <c r="P493" s="38"/>
    </row>
    <row r="494" spans="5:16" ht="18" customHeight="1">
      <c r="E494" s="43"/>
      <c r="G494" s="38"/>
      <c r="H494" s="38"/>
      <c r="I494" s="38"/>
      <c r="J494" s="38"/>
      <c r="K494" s="38"/>
      <c r="L494" s="38"/>
      <c r="M494" s="38"/>
      <c r="N494" s="38"/>
      <c r="O494" s="38"/>
      <c r="P494" s="38"/>
    </row>
    <row r="495" spans="5:16" ht="18" customHeight="1">
      <c r="E495" s="43"/>
      <c r="G495" s="38"/>
      <c r="H495" s="38"/>
      <c r="I495" s="38"/>
      <c r="J495" s="38"/>
      <c r="K495" s="38"/>
      <c r="L495" s="38"/>
      <c r="M495" s="38"/>
      <c r="N495" s="38"/>
      <c r="O495" s="38"/>
      <c r="P495" s="38"/>
    </row>
    <row r="496" spans="5:16" ht="18" customHeight="1">
      <c r="E496" s="43"/>
      <c r="G496" s="38"/>
      <c r="H496" s="38"/>
      <c r="I496" s="38"/>
      <c r="J496" s="38"/>
      <c r="K496" s="38"/>
      <c r="L496" s="38"/>
      <c r="M496" s="38"/>
      <c r="N496" s="38"/>
      <c r="O496" s="38"/>
      <c r="P496" s="38"/>
    </row>
    <row r="497" spans="5:16" ht="18" customHeight="1">
      <c r="E497" s="43"/>
      <c r="G497" s="38"/>
      <c r="H497" s="38"/>
      <c r="I497" s="38"/>
      <c r="J497" s="38"/>
      <c r="K497" s="38"/>
      <c r="L497" s="38"/>
      <c r="M497" s="38"/>
      <c r="N497" s="38"/>
      <c r="O497" s="38"/>
      <c r="P497" s="38"/>
    </row>
    <row r="498" spans="5:16" ht="18" customHeight="1">
      <c r="E498" s="43"/>
      <c r="G498" s="38"/>
      <c r="H498" s="38"/>
      <c r="I498" s="38"/>
      <c r="J498" s="38"/>
      <c r="K498" s="38"/>
      <c r="L498" s="38"/>
      <c r="M498" s="38"/>
      <c r="N498" s="38"/>
      <c r="O498" s="38"/>
      <c r="P498" s="38"/>
    </row>
    <row r="499" spans="5:16" ht="18" customHeight="1">
      <c r="E499" s="43"/>
      <c r="G499" s="38"/>
      <c r="H499" s="38"/>
      <c r="I499" s="38"/>
      <c r="J499" s="38"/>
      <c r="K499" s="38"/>
      <c r="L499" s="38"/>
      <c r="M499" s="38"/>
      <c r="N499" s="38"/>
      <c r="O499" s="38"/>
      <c r="P499" s="38"/>
    </row>
    <row r="500" spans="5:16" ht="18" customHeight="1">
      <c r="E500" s="43"/>
      <c r="G500" s="38"/>
      <c r="H500" s="38"/>
      <c r="I500" s="38"/>
      <c r="J500" s="38"/>
      <c r="K500" s="38"/>
      <c r="L500" s="38"/>
      <c r="M500" s="38"/>
      <c r="N500" s="38"/>
      <c r="O500" s="38"/>
      <c r="P500" s="38"/>
    </row>
    <row r="501" spans="5:16" ht="18" customHeight="1">
      <c r="E501" s="43"/>
      <c r="G501" s="38"/>
      <c r="H501" s="38"/>
      <c r="I501" s="38"/>
      <c r="J501" s="38"/>
      <c r="K501" s="38"/>
      <c r="L501" s="38"/>
      <c r="M501" s="38"/>
      <c r="N501" s="38"/>
      <c r="O501" s="38"/>
      <c r="P501" s="38"/>
    </row>
    <row r="502" spans="5:16" ht="18" customHeight="1">
      <c r="E502" s="43"/>
      <c r="G502" s="38"/>
      <c r="H502" s="38"/>
      <c r="I502" s="38"/>
      <c r="J502" s="38"/>
      <c r="K502" s="38"/>
      <c r="L502" s="38"/>
      <c r="M502" s="38"/>
      <c r="N502" s="38"/>
      <c r="O502" s="38"/>
      <c r="P502" s="38"/>
    </row>
    <row r="503" spans="5:16" ht="18" customHeight="1">
      <c r="E503" s="43"/>
      <c r="G503" s="38"/>
      <c r="H503" s="38"/>
      <c r="I503" s="38"/>
      <c r="J503" s="38"/>
      <c r="K503" s="38"/>
      <c r="L503" s="38"/>
      <c r="M503" s="38"/>
      <c r="N503" s="38"/>
      <c r="O503" s="38"/>
      <c r="P503" s="38"/>
    </row>
    <row r="504" spans="5:16" ht="18" customHeight="1">
      <c r="E504" s="43"/>
      <c r="G504" s="38"/>
      <c r="H504" s="38"/>
      <c r="I504" s="38"/>
      <c r="J504" s="38"/>
      <c r="K504" s="38"/>
      <c r="L504" s="38"/>
      <c r="M504" s="38"/>
      <c r="N504" s="38"/>
      <c r="O504" s="38"/>
      <c r="P504" s="38"/>
    </row>
    <row r="505" spans="5:16" ht="18" customHeight="1">
      <c r="E505" s="43"/>
      <c r="G505" s="38"/>
      <c r="H505" s="38"/>
      <c r="I505" s="38"/>
      <c r="J505" s="38"/>
      <c r="K505" s="38"/>
      <c r="L505" s="38"/>
      <c r="M505" s="38"/>
      <c r="N505" s="38"/>
      <c r="O505" s="38"/>
      <c r="P505" s="38"/>
    </row>
    <row r="506" spans="5:16" ht="18" customHeight="1">
      <c r="E506" s="43"/>
      <c r="G506" s="38"/>
      <c r="H506" s="38"/>
      <c r="I506" s="38"/>
      <c r="J506" s="38"/>
      <c r="K506" s="38"/>
      <c r="L506" s="38"/>
      <c r="M506" s="38"/>
      <c r="N506" s="38"/>
      <c r="O506" s="38"/>
      <c r="P506" s="38"/>
    </row>
    <row r="507" spans="5:16" ht="18" customHeight="1">
      <c r="E507" s="43"/>
      <c r="G507" s="38"/>
      <c r="H507" s="38"/>
      <c r="I507" s="38"/>
      <c r="J507" s="38"/>
      <c r="K507" s="38"/>
      <c r="L507" s="38"/>
      <c r="M507" s="38"/>
      <c r="N507" s="38"/>
      <c r="O507" s="38"/>
      <c r="P507" s="38"/>
    </row>
    <row r="508" spans="5:16" ht="18" customHeight="1">
      <c r="E508" s="43"/>
      <c r="G508" s="38"/>
      <c r="H508" s="38"/>
      <c r="I508" s="38"/>
      <c r="J508" s="38"/>
      <c r="K508" s="38"/>
      <c r="L508" s="38"/>
      <c r="M508" s="38"/>
      <c r="N508" s="38"/>
      <c r="O508" s="38"/>
      <c r="P508" s="38"/>
    </row>
    <row r="509" spans="5:16" ht="18" customHeight="1">
      <c r="E509" s="43"/>
      <c r="G509" s="38"/>
      <c r="H509" s="38"/>
      <c r="I509" s="38"/>
      <c r="J509" s="38"/>
      <c r="K509" s="38"/>
      <c r="L509" s="38"/>
      <c r="M509" s="38"/>
      <c r="N509" s="38"/>
      <c r="O509" s="38"/>
      <c r="P509" s="38"/>
    </row>
    <row r="510" spans="5:16" ht="18" customHeight="1">
      <c r="E510" s="43"/>
      <c r="G510" s="38"/>
      <c r="H510" s="38"/>
      <c r="I510" s="38"/>
      <c r="J510" s="38"/>
      <c r="K510" s="38"/>
      <c r="L510" s="38"/>
      <c r="M510" s="38"/>
      <c r="N510" s="38"/>
      <c r="O510" s="38"/>
      <c r="P510" s="38"/>
    </row>
    <row r="511" spans="5:16" ht="18" customHeight="1">
      <c r="E511" s="43"/>
      <c r="G511" s="38"/>
      <c r="H511" s="38"/>
      <c r="I511" s="38"/>
      <c r="J511" s="38"/>
      <c r="K511" s="38"/>
      <c r="L511" s="38"/>
      <c r="M511" s="38"/>
      <c r="N511" s="38"/>
      <c r="O511" s="38"/>
      <c r="P511" s="38"/>
    </row>
    <row r="512" spans="5:16" ht="18" customHeight="1">
      <c r="E512" s="43"/>
      <c r="G512" s="38"/>
      <c r="H512" s="38"/>
      <c r="I512" s="38"/>
      <c r="J512" s="38"/>
      <c r="K512" s="38"/>
      <c r="L512" s="38"/>
      <c r="M512" s="38"/>
      <c r="N512" s="38"/>
      <c r="O512" s="38"/>
      <c r="P512" s="38"/>
    </row>
    <row r="513" spans="5:16" ht="18" customHeight="1">
      <c r="E513" s="43"/>
      <c r="G513" s="38"/>
      <c r="H513" s="38"/>
      <c r="I513" s="38"/>
      <c r="J513" s="38"/>
      <c r="K513" s="38"/>
      <c r="L513" s="38"/>
      <c r="M513" s="38"/>
      <c r="N513" s="38"/>
      <c r="O513" s="38"/>
      <c r="P513" s="38"/>
    </row>
    <row r="514" spans="5:16" ht="18" customHeight="1">
      <c r="E514" s="43"/>
      <c r="G514" s="38"/>
      <c r="H514" s="38"/>
      <c r="I514" s="38"/>
      <c r="J514" s="38"/>
      <c r="K514" s="38"/>
      <c r="L514" s="38"/>
      <c r="M514" s="38"/>
      <c r="N514" s="38"/>
      <c r="O514" s="38"/>
      <c r="P514" s="38"/>
    </row>
    <row r="515" spans="5:16" ht="18" customHeight="1">
      <c r="E515" s="43"/>
      <c r="G515" s="38"/>
      <c r="H515" s="38"/>
      <c r="I515" s="38"/>
      <c r="J515" s="38"/>
      <c r="K515" s="38"/>
      <c r="L515" s="38"/>
      <c r="M515" s="38"/>
      <c r="N515" s="38"/>
      <c r="O515" s="38"/>
      <c r="P515" s="38"/>
    </row>
    <row r="516" spans="5:16" ht="18" customHeight="1">
      <c r="E516" s="43"/>
      <c r="G516" s="38"/>
      <c r="H516" s="38"/>
      <c r="I516" s="38"/>
      <c r="J516" s="38"/>
      <c r="K516" s="38"/>
      <c r="L516" s="38"/>
      <c r="M516" s="38"/>
      <c r="N516" s="38"/>
      <c r="O516" s="38"/>
      <c r="P516" s="38"/>
    </row>
    <row r="517" spans="5:16" ht="18" customHeight="1">
      <c r="E517" s="43"/>
      <c r="G517" s="38"/>
      <c r="H517" s="38"/>
      <c r="I517" s="38"/>
      <c r="J517" s="38"/>
      <c r="K517" s="38"/>
      <c r="L517" s="38"/>
      <c r="M517" s="38"/>
      <c r="N517" s="38"/>
      <c r="O517" s="38"/>
      <c r="P517" s="38"/>
    </row>
    <row r="518" spans="5:16" ht="18" customHeight="1">
      <c r="E518" s="43"/>
      <c r="G518" s="38"/>
      <c r="H518" s="38"/>
      <c r="I518" s="38"/>
      <c r="J518" s="38"/>
      <c r="K518" s="38"/>
      <c r="L518" s="38"/>
      <c r="M518" s="38"/>
      <c r="N518" s="38"/>
      <c r="O518" s="38"/>
      <c r="P518" s="38"/>
    </row>
    <row r="519" spans="5:16" ht="18" customHeight="1">
      <c r="E519" s="43"/>
      <c r="G519" s="38"/>
      <c r="H519" s="38"/>
      <c r="I519" s="38"/>
      <c r="J519" s="38"/>
      <c r="K519" s="38"/>
      <c r="L519" s="38"/>
      <c r="M519" s="38"/>
      <c r="N519" s="38"/>
      <c r="O519" s="38"/>
      <c r="P519" s="38"/>
    </row>
    <row r="520" spans="5:16" ht="18" customHeight="1">
      <c r="E520" s="43"/>
      <c r="G520" s="38"/>
      <c r="H520" s="38"/>
      <c r="I520" s="38"/>
      <c r="J520" s="38"/>
      <c r="K520" s="38"/>
      <c r="L520" s="38"/>
      <c r="M520" s="38"/>
      <c r="N520" s="38"/>
      <c r="O520" s="38"/>
      <c r="P520" s="38"/>
    </row>
    <row r="521" spans="5:16" ht="18" customHeight="1">
      <c r="E521" s="43"/>
      <c r="G521" s="38"/>
      <c r="H521" s="38"/>
      <c r="I521" s="38"/>
      <c r="J521" s="38"/>
      <c r="K521" s="38"/>
      <c r="L521" s="38"/>
      <c r="M521" s="38"/>
      <c r="N521" s="38"/>
      <c r="O521" s="38"/>
      <c r="P521" s="38"/>
    </row>
    <row r="522" spans="5:16" ht="18" customHeight="1">
      <c r="E522" s="43"/>
      <c r="G522" s="38"/>
      <c r="H522" s="38"/>
      <c r="I522" s="38"/>
      <c r="J522" s="38"/>
      <c r="K522" s="38"/>
      <c r="L522" s="38"/>
      <c r="M522" s="38"/>
      <c r="N522" s="38"/>
      <c r="O522" s="38"/>
      <c r="P522" s="38"/>
    </row>
    <row r="523" spans="5:16" ht="18" customHeight="1">
      <c r="E523" s="43"/>
      <c r="G523" s="38"/>
      <c r="H523" s="38"/>
      <c r="I523" s="38"/>
      <c r="J523" s="38"/>
      <c r="K523" s="38"/>
      <c r="L523" s="38"/>
      <c r="M523" s="38"/>
      <c r="N523" s="38"/>
      <c r="O523" s="38"/>
      <c r="P523" s="38"/>
    </row>
    <row r="524" spans="5:16" ht="18" customHeight="1">
      <c r="E524" s="43"/>
      <c r="G524" s="38"/>
      <c r="H524" s="38"/>
      <c r="I524" s="38"/>
      <c r="J524" s="38"/>
      <c r="K524" s="38"/>
      <c r="L524" s="38"/>
      <c r="M524" s="38"/>
      <c r="N524" s="38"/>
      <c r="O524" s="38"/>
      <c r="P524" s="38"/>
    </row>
    <row r="525" spans="5:16" ht="18" customHeight="1">
      <c r="E525" s="43"/>
      <c r="G525" s="38"/>
      <c r="H525" s="38"/>
      <c r="I525" s="38"/>
      <c r="J525" s="38"/>
      <c r="K525" s="38"/>
      <c r="L525" s="38"/>
      <c r="M525" s="38"/>
      <c r="N525" s="38"/>
      <c r="O525" s="38"/>
      <c r="P525" s="38"/>
    </row>
    <row r="526" spans="5:16" ht="18" customHeight="1">
      <c r="E526" s="43"/>
      <c r="G526" s="38"/>
      <c r="H526" s="38"/>
      <c r="I526" s="38"/>
      <c r="J526" s="38"/>
      <c r="K526" s="38"/>
      <c r="L526" s="38"/>
      <c r="M526" s="38"/>
      <c r="N526" s="38"/>
      <c r="O526" s="38"/>
      <c r="P526" s="38"/>
    </row>
    <row r="527" spans="5:16" ht="18" customHeight="1">
      <c r="E527" s="43"/>
      <c r="G527" s="38"/>
      <c r="H527" s="38"/>
      <c r="I527" s="38"/>
      <c r="J527" s="38"/>
      <c r="K527" s="38"/>
      <c r="L527" s="38"/>
      <c r="M527" s="38"/>
      <c r="N527" s="38"/>
      <c r="O527" s="38"/>
      <c r="P527" s="38"/>
    </row>
    <row r="528" spans="5:16" ht="18" customHeight="1">
      <c r="E528" s="43"/>
      <c r="G528" s="38"/>
      <c r="H528" s="38"/>
      <c r="I528" s="38"/>
      <c r="J528" s="38"/>
      <c r="K528" s="38"/>
      <c r="L528" s="38"/>
      <c r="M528" s="38"/>
      <c r="N528" s="38"/>
      <c r="O528" s="38"/>
      <c r="P528" s="38"/>
    </row>
    <row r="529" spans="5:16" ht="18" customHeight="1">
      <c r="E529" s="43"/>
      <c r="G529" s="38"/>
      <c r="H529" s="38"/>
      <c r="I529" s="38"/>
      <c r="J529" s="38"/>
      <c r="K529" s="38"/>
      <c r="L529" s="38"/>
      <c r="M529" s="38"/>
      <c r="N529" s="38"/>
      <c r="O529" s="38"/>
      <c r="P529" s="38"/>
    </row>
    <row r="530" spans="5:16" ht="18" customHeight="1">
      <c r="E530" s="43"/>
      <c r="G530" s="38"/>
      <c r="H530" s="38"/>
      <c r="I530" s="38"/>
      <c r="J530" s="38"/>
      <c r="K530" s="38"/>
      <c r="L530" s="38"/>
      <c r="M530" s="38"/>
      <c r="N530" s="38"/>
      <c r="O530" s="38"/>
      <c r="P530" s="38"/>
    </row>
    <row r="531" spans="5:16" ht="18" customHeight="1">
      <c r="E531" s="43"/>
      <c r="G531" s="38"/>
      <c r="H531" s="38"/>
      <c r="I531" s="38"/>
      <c r="J531" s="38"/>
      <c r="K531" s="38"/>
      <c r="L531" s="38"/>
      <c r="M531" s="38"/>
      <c r="N531" s="38"/>
      <c r="O531" s="38"/>
      <c r="P531" s="38"/>
    </row>
    <row r="532" spans="5:16" ht="18" customHeight="1">
      <c r="E532" s="43"/>
      <c r="G532" s="38"/>
      <c r="H532" s="38"/>
      <c r="I532" s="38"/>
      <c r="J532" s="38"/>
      <c r="K532" s="38"/>
      <c r="L532" s="38"/>
      <c r="M532" s="38"/>
      <c r="N532" s="38"/>
      <c r="O532" s="38"/>
      <c r="P532" s="38"/>
    </row>
    <row r="533" spans="5:16" ht="18" customHeight="1">
      <c r="E533" s="43"/>
      <c r="G533" s="38"/>
      <c r="H533" s="38"/>
      <c r="I533" s="38"/>
      <c r="J533" s="38"/>
      <c r="K533" s="38"/>
      <c r="L533" s="38"/>
      <c r="M533" s="38"/>
      <c r="N533" s="38"/>
      <c r="O533" s="38"/>
      <c r="P533" s="38"/>
    </row>
    <row r="534" spans="5:16" ht="18" customHeight="1">
      <c r="E534" s="43"/>
      <c r="G534" s="38"/>
      <c r="H534" s="38"/>
      <c r="I534" s="38"/>
      <c r="J534" s="38"/>
      <c r="K534" s="38"/>
      <c r="L534" s="38"/>
      <c r="M534" s="38"/>
      <c r="N534" s="38"/>
      <c r="O534" s="38"/>
      <c r="P534" s="38"/>
    </row>
    <row r="535" spans="5:16" ht="18" customHeight="1">
      <c r="E535" s="43"/>
      <c r="G535" s="38"/>
      <c r="H535" s="38"/>
      <c r="I535" s="38"/>
      <c r="J535" s="38"/>
      <c r="K535" s="38"/>
      <c r="L535" s="38"/>
      <c r="M535" s="38"/>
      <c r="N535" s="38"/>
      <c r="O535" s="38"/>
      <c r="P535" s="38"/>
    </row>
    <row r="536" spans="5:16" ht="18" customHeight="1">
      <c r="E536" s="43"/>
      <c r="G536" s="38"/>
      <c r="H536" s="38"/>
      <c r="I536" s="38"/>
      <c r="J536" s="38"/>
      <c r="K536" s="38"/>
      <c r="L536" s="38"/>
      <c r="M536" s="38"/>
      <c r="N536" s="38"/>
      <c r="O536" s="38"/>
      <c r="P536" s="38"/>
    </row>
    <row r="537" spans="5:16" ht="18" customHeight="1">
      <c r="E537" s="43"/>
      <c r="G537" s="38"/>
      <c r="H537" s="38"/>
      <c r="I537" s="38"/>
      <c r="J537" s="38"/>
      <c r="K537" s="38"/>
      <c r="L537" s="38"/>
      <c r="M537" s="38"/>
      <c r="N537" s="38"/>
      <c r="O537" s="38"/>
      <c r="P537" s="38"/>
    </row>
    <row r="538" spans="5:16" ht="18" customHeight="1">
      <c r="E538" s="43"/>
      <c r="G538" s="38"/>
      <c r="H538" s="38"/>
      <c r="I538" s="38"/>
      <c r="J538" s="38"/>
      <c r="K538" s="38"/>
      <c r="L538" s="38"/>
      <c r="M538" s="38"/>
      <c r="N538" s="38"/>
      <c r="O538" s="38"/>
      <c r="P538" s="38"/>
    </row>
    <row r="539" spans="5:16" ht="18" customHeight="1">
      <c r="E539" s="43"/>
      <c r="G539" s="38"/>
      <c r="H539" s="38"/>
      <c r="I539" s="38"/>
      <c r="J539" s="38"/>
      <c r="K539" s="38"/>
      <c r="L539" s="38"/>
      <c r="M539" s="38"/>
      <c r="N539" s="38"/>
      <c r="O539" s="38"/>
      <c r="P539" s="38"/>
    </row>
    <row r="540" spans="5:16" ht="18" customHeight="1">
      <c r="E540" s="43"/>
      <c r="G540" s="38"/>
      <c r="H540" s="38"/>
      <c r="I540" s="38"/>
      <c r="J540" s="38"/>
      <c r="K540" s="38"/>
      <c r="L540" s="38"/>
      <c r="M540" s="38"/>
      <c r="N540" s="38"/>
      <c r="O540" s="38"/>
      <c r="P540" s="38"/>
    </row>
    <row r="541" spans="5:16" ht="18" customHeight="1">
      <c r="E541" s="43"/>
      <c r="G541" s="38"/>
      <c r="H541" s="38"/>
      <c r="I541" s="38"/>
      <c r="J541" s="38"/>
      <c r="K541" s="38"/>
      <c r="L541" s="38"/>
      <c r="M541" s="38"/>
      <c r="N541" s="38"/>
      <c r="O541" s="38"/>
      <c r="P541" s="38"/>
    </row>
    <row r="542" spans="5:16" ht="18" customHeight="1">
      <c r="E542" s="43"/>
      <c r="G542" s="38"/>
      <c r="H542" s="38"/>
      <c r="I542" s="38"/>
      <c r="J542" s="38"/>
      <c r="K542" s="38"/>
      <c r="L542" s="38"/>
      <c r="M542" s="38"/>
      <c r="N542" s="38"/>
      <c r="O542" s="38"/>
      <c r="P542" s="38"/>
    </row>
    <row r="543" spans="5:16" ht="18" customHeight="1">
      <c r="E543" s="43"/>
      <c r="G543" s="38"/>
      <c r="H543" s="38"/>
      <c r="I543" s="38"/>
      <c r="J543" s="38"/>
      <c r="K543" s="38"/>
      <c r="L543" s="38"/>
      <c r="M543" s="38"/>
      <c r="N543" s="38"/>
      <c r="O543" s="38"/>
      <c r="P543" s="38"/>
    </row>
    <row r="544" spans="5:16" ht="18" customHeight="1">
      <c r="E544" s="43"/>
      <c r="G544" s="38"/>
      <c r="H544" s="38"/>
      <c r="I544" s="38"/>
      <c r="J544" s="38"/>
      <c r="K544" s="38"/>
      <c r="L544" s="38"/>
      <c r="M544" s="38"/>
      <c r="N544" s="38"/>
      <c r="O544" s="38"/>
      <c r="P544" s="38"/>
    </row>
    <row r="545" spans="5:16" ht="18" customHeight="1">
      <c r="E545" s="43"/>
      <c r="G545" s="38"/>
      <c r="H545" s="38"/>
      <c r="I545" s="38"/>
      <c r="J545" s="38"/>
      <c r="K545" s="38"/>
      <c r="L545" s="38"/>
      <c r="M545" s="38"/>
      <c r="N545" s="38"/>
      <c r="O545" s="38"/>
      <c r="P545" s="38"/>
    </row>
    <row r="546" spans="5:16" ht="18" customHeight="1">
      <c r="E546" s="43"/>
      <c r="G546" s="38"/>
      <c r="H546" s="38"/>
      <c r="I546" s="38"/>
      <c r="J546" s="38"/>
      <c r="K546" s="38"/>
      <c r="L546" s="38"/>
      <c r="M546" s="38"/>
      <c r="N546" s="38"/>
      <c r="O546" s="38"/>
      <c r="P546" s="38"/>
    </row>
    <row r="547" spans="5:16" ht="18" customHeight="1">
      <c r="E547" s="43"/>
      <c r="G547" s="38"/>
      <c r="H547" s="38"/>
      <c r="I547" s="38"/>
      <c r="J547" s="38"/>
      <c r="K547" s="38"/>
      <c r="L547" s="38"/>
      <c r="M547" s="38"/>
      <c r="N547" s="38"/>
      <c r="O547" s="38"/>
      <c r="P547" s="38"/>
    </row>
    <row r="548" spans="5:16" ht="18" customHeight="1">
      <c r="E548" s="43"/>
      <c r="G548" s="38"/>
      <c r="H548" s="38"/>
      <c r="I548" s="38"/>
      <c r="J548" s="38"/>
      <c r="K548" s="38"/>
      <c r="L548" s="38"/>
      <c r="M548" s="38"/>
      <c r="N548" s="38"/>
      <c r="O548" s="38"/>
      <c r="P548" s="38"/>
    </row>
    <row r="549" spans="5:16" ht="18" customHeight="1">
      <c r="E549" s="43"/>
      <c r="G549" s="38"/>
      <c r="H549" s="38"/>
      <c r="I549" s="38"/>
      <c r="J549" s="38"/>
      <c r="K549" s="38"/>
      <c r="L549" s="38"/>
      <c r="M549" s="38"/>
      <c r="N549" s="38"/>
      <c r="O549" s="38"/>
      <c r="P549" s="38"/>
    </row>
    <row r="550" spans="5:16" ht="18" customHeight="1">
      <c r="E550" s="43"/>
      <c r="G550" s="38"/>
      <c r="H550" s="38"/>
      <c r="I550" s="38"/>
      <c r="J550" s="38"/>
      <c r="K550" s="38"/>
      <c r="L550" s="38"/>
      <c r="M550" s="38"/>
      <c r="N550" s="38"/>
      <c r="O550" s="38"/>
      <c r="P550" s="38"/>
    </row>
    <row r="551" spans="5:16" ht="18" customHeight="1">
      <c r="E551" s="43"/>
      <c r="G551" s="38"/>
      <c r="H551" s="38"/>
      <c r="I551" s="38"/>
      <c r="J551" s="38"/>
      <c r="K551" s="38"/>
      <c r="L551" s="38"/>
      <c r="M551" s="38"/>
      <c r="N551" s="38"/>
      <c r="O551" s="38"/>
      <c r="P551" s="38"/>
    </row>
    <row r="552" spans="5:16" ht="18" customHeight="1">
      <c r="E552" s="43"/>
      <c r="G552" s="38"/>
      <c r="H552" s="38"/>
      <c r="I552" s="38"/>
      <c r="J552" s="38"/>
      <c r="K552" s="38"/>
      <c r="L552" s="38"/>
      <c r="M552" s="38"/>
      <c r="N552" s="38"/>
      <c r="O552" s="38"/>
      <c r="P552" s="38"/>
    </row>
    <row r="553" spans="5:16" ht="18" customHeight="1">
      <c r="E553" s="43"/>
      <c r="G553" s="38"/>
      <c r="H553" s="38"/>
      <c r="I553" s="38"/>
      <c r="J553" s="38"/>
      <c r="K553" s="38"/>
      <c r="L553" s="38"/>
      <c r="M553" s="38"/>
      <c r="N553" s="38"/>
      <c r="O553" s="38"/>
      <c r="P553" s="38"/>
    </row>
    <row r="554" spans="5:16" ht="18" customHeight="1">
      <c r="E554" s="43"/>
      <c r="G554" s="38"/>
      <c r="H554" s="38"/>
      <c r="I554" s="38"/>
      <c r="J554" s="38"/>
      <c r="K554" s="38"/>
      <c r="L554" s="38"/>
      <c r="M554" s="38"/>
      <c r="N554" s="38"/>
      <c r="O554" s="38"/>
      <c r="P554" s="38"/>
    </row>
    <row r="555" spans="5:16" ht="18" customHeight="1">
      <c r="E555" s="43"/>
      <c r="G555" s="38"/>
      <c r="H555" s="38"/>
      <c r="I555" s="38"/>
      <c r="J555" s="38"/>
      <c r="K555" s="38"/>
      <c r="L555" s="38"/>
      <c r="M555" s="38"/>
      <c r="N555" s="38"/>
      <c r="O555" s="38"/>
      <c r="P555" s="38"/>
    </row>
    <row r="556" spans="5:16" ht="18" customHeight="1">
      <c r="E556" s="43"/>
      <c r="G556" s="38"/>
      <c r="H556" s="38"/>
      <c r="I556" s="38"/>
      <c r="J556" s="38"/>
      <c r="K556" s="38"/>
      <c r="L556" s="38"/>
      <c r="M556" s="38"/>
      <c r="N556" s="38"/>
      <c r="O556" s="38"/>
      <c r="P556" s="38"/>
    </row>
    <row r="557" spans="5:16" ht="18" customHeight="1">
      <c r="E557" s="43"/>
      <c r="G557" s="38"/>
      <c r="H557" s="38"/>
      <c r="I557" s="38"/>
      <c r="J557" s="38"/>
      <c r="K557" s="38"/>
      <c r="L557" s="38"/>
      <c r="M557" s="38"/>
      <c r="N557" s="38"/>
      <c r="O557" s="38"/>
      <c r="P557" s="38"/>
    </row>
    <row r="558" spans="5:16" ht="18" customHeight="1">
      <c r="E558" s="43"/>
      <c r="G558" s="38"/>
      <c r="H558" s="38"/>
      <c r="I558" s="38"/>
      <c r="J558" s="38"/>
      <c r="K558" s="38"/>
      <c r="L558" s="38"/>
      <c r="M558" s="38"/>
      <c r="N558" s="38"/>
      <c r="O558" s="38"/>
      <c r="P558" s="38"/>
    </row>
    <row r="559" spans="5:16" ht="18" customHeight="1">
      <c r="E559" s="43"/>
      <c r="G559" s="38"/>
      <c r="H559" s="38"/>
      <c r="I559" s="38"/>
      <c r="J559" s="38"/>
      <c r="K559" s="38"/>
      <c r="L559" s="38"/>
      <c r="M559" s="38"/>
      <c r="N559" s="38"/>
      <c r="O559" s="38"/>
      <c r="P559" s="38"/>
    </row>
    <row r="560" spans="5:16" ht="18" customHeight="1">
      <c r="E560" s="43"/>
      <c r="G560" s="38"/>
      <c r="H560" s="38"/>
      <c r="I560" s="38"/>
      <c r="J560" s="38"/>
      <c r="K560" s="38"/>
      <c r="L560" s="38"/>
      <c r="M560" s="38"/>
      <c r="N560" s="38"/>
      <c r="O560" s="38"/>
      <c r="P560" s="38"/>
    </row>
    <row r="561" spans="5:16" ht="18" customHeight="1">
      <c r="E561" s="43"/>
      <c r="G561" s="38"/>
      <c r="H561" s="38"/>
      <c r="I561" s="38"/>
      <c r="J561" s="38"/>
      <c r="K561" s="38"/>
      <c r="L561" s="38"/>
      <c r="M561" s="38"/>
      <c r="N561" s="38"/>
      <c r="O561" s="38"/>
      <c r="P561" s="38"/>
    </row>
    <row r="562" spans="5:16" ht="18" customHeight="1">
      <c r="E562" s="43"/>
      <c r="G562" s="38"/>
      <c r="H562" s="38"/>
      <c r="I562" s="38"/>
      <c r="J562" s="38"/>
      <c r="K562" s="38"/>
      <c r="L562" s="38"/>
      <c r="M562" s="38"/>
      <c r="N562" s="38"/>
      <c r="O562" s="38"/>
      <c r="P562" s="38"/>
    </row>
    <row r="563" spans="5:16" ht="18" customHeight="1">
      <c r="E563" s="43"/>
      <c r="G563" s="38"/>
      <c r="H563" s="38"/>
      <c r="I563" s="38"/>
      <c r="J563" s="38"/>
      <c r="K563" s="38"/>
      <c r="L563" s="38"/>
      <c r="M563" s="38"/>
      <c r="N563" s="38"/>
      <c r="O563" s="38"/>
      <c r="P563" s="38"/>
    </row>
    <row r="564" spans="5:16" ht="18" customHeight="1">
      <c r="E564" s="43"/>
      <c r="G564" s="38"/>
      <c r="H564" s="38"/>
      <c r="I564" s="38"/>
      <c r="J564" s="38"/>
      <c r="K564" s="38"/>
      <c r="L564" s="38"/>
      <c r="M564" s="38"/>
      <c r="N564" s="38"/>
      <c r="O564" s="38"/>
      <c r="P564" s="38"/>
    </row>
    <row r="565" spans="5:16" ht="18" customHeight="1">
      <c r="E565" s="43"/>
      <c r="G565" s="38"/>
      <c r="H565" s="38"/>
      <c r="I565" s="38"/>
      <c r="J565" s="38"/>
      <c r="K565" s="38"/>
      <c r="L565" s="38"/>
      <c r="M565" s="38"/>
      <c r="N565" s="38"/>
      <c r="O565" s="38"/>
      <c r="P565" s="38"/>
    </row>
    <row r="566" spans="5:16" ht="18" customHeight="1">
      <c r="E566" s="43"/>
      <c r="G566" s="38"/>
      <c r="H566" s="38"/>
      <c r="I566" s="38"/>
      <c r="J566" s="38"/>
      <c r="K566" s="38"/>
      <c r="L566" s="38"/>
      <c r="M566" s="38"/>
      <c r="N566" s="38"/>
      <c r="O566" s="38"/>
      <c r="P566" s="38"/>
    </row>
    <row r="567" spans="5:16" ht="18" customHeight="1">
      <c r="E567" s="43"/>
      <c r="G567" s="38"/>
      <c r="H567" s="38"/>
      <c r="I567" s="38"/>
      <c r="J567" s="38"/>
      <c r="K567" s="38"/>
      <c r="L567" s="38"/>
      <c r="M567" s="38"/>
      <c r="N567" s="38"/>
      <c r="O567" s="38"/>
      <c r="P567" s="38"/>
    </row>
    <row r="568" spans="5:16" ht="18" customHeight="1">
      <c r="E568" s="43"/>
      <c r="G568" s="38"/>
      <c r="H568" s="38"/>
      <c r="I568" s="38"/>
      <c r="J568" s="38"/>
      <c r="K568" s="38"/>
      <c r="L568" s="38"/>
      <c r="M568" s="38"/>
      <c r="N568" s="38"/>
      <c r="O568" s="38"/>
      <c r="P568" s="38"/>
    </row>
    <row r="569" spans="5:16" ht="18" customHeight="1">
      <c r="E569" s="43"/>
      <c r="G569" s="38"/>
      <c r="H569" s="38"/>
      <c r="I569" s="38"/>
      <c r="J569" s="38"/>
      <c r="K569" s="38"/>
      <c r="L569" s="38"/>
      <c r="M569" s="38"/>
      <c r="N569" s="38"/>
      <c r="O569" s="38"/>
      <c r="P569" s="38"/>
    </row>
    <row r="570" spans="5:16" ht="18" customHeight="1">
      <c r="E570" s="43"/>
      <c r="G570" s="38"/>
      <c r="H570" s="38"/>
      <c r="I570" s="38"/>
      <c r="J570" s="38"/>
      <c r="K570" s="38"/>
      <c r="L570" s="38"/>
      <c r="M570" s="38"/>
      <c r="N570" s="38"/>
      <c r="O570" s="38"/>
      <c r="P570" s="38"/>
    </row>
    <row r="571" spans="5:16" ht="18" customHeight="1">
      <c r="E571" s="43"/>
      <c r="G571" s="38"/>
      <c r="H571" s="38"/>
      <c r="I571" s="38"/>
      <c r="J571" s="38"/>
      <c r="K571" s="38"/>
      <c r="L571" s="38"/>
      <c r="M571" s="38"/>
      <c r="N571" s="38"/>
      <c r="O571" s="38"/>
      <c r="P571" s="38"/>
    </row>
    <row r="572" spans="5:16" ht="18" customHeight="1">
      <c r="E572" s="43"/>
      <c r="G572" s="38"/>
      <c r="H572" s="38"/>
      <c r="I572" s="38"/>
      <c r="J572" s="38"/>
      <c r="K572" s="38"/>
      <c r="L572" s="38"/>
      <c r="M572" s="38"/>
      <c r="N572" s="38"/>
      <c r="O572" s="38"/>
      <c r="P572" s="38"/>
    </row>
    <row r="573" spans="5:16" ht="18" customHeight="1">
      <c r="E573" s="43"/>
      <c r="G573" s="38"/>
      <c r="H573" s="38"/>
      <c r="I573" s="38"/>
      <c r="J573" s="38"/>
      <c r="K573" s="38"/>
      <c r="L573" s="38"/>
      <c r="M573" s="38"/>
      <c r="N573" s="38"/>
      <c r="O573" s="38"/>
      <c r="P573" s="38"/>
    </row>
    <row r="574" spans="5:16" ht="18" customHeight="1">
      <c r="E574" s="43"/>
      <c r="G574" s="38"/>
      <c r="H574" s="38"/>
      <c r="I574" s="38"/>
      <c r="J574" s="38"/>
      <c r="K574" s="38"/>
      <c r="L574" s="38"/>
      <c r="M574" s="38"/>
      <c r="N574" s="38"/>
      <c r="O574" s="38"/>
      <c r="P574" s="38"/>
    </row>
    <row r="575" spans="5:16" ht="18" customHeight="1">
      <c r="E575" s="43"/>
      <c r="G575" s="38"/>
      <c r="H575" s="38"/>
      <c r="I575" s="38"/>
      <c r="J575" s="38"/>
      <c r="K575" s="38"/>
      <c r="L575" s="38"/>
      <c r="M575" s="38"/>
      <c r="N575" s="38"/>
      <c r="O575" s="38"/>
      <c r="P575" s="38"/>
    </row>
    <row r="576" spans="5:16" ht="18" customHeight="1">
      <c r="E576" s="43"/>
      <c r="G576" s="38"/>
      <c r="H576" s="38"/>
      <c r="I576" s="38"/>
      <c r="J576" s="38"/>
      <c r="K576" s="38"/>
      <c r="L576" s="38"/>
      <c r="M576" s="38"/>
      <c r="N576" s="38"/>
      <c r="O576" s="38"/>
      <c r="P576" s="38"/>
    </row>
    <row r="577" spans="5:16" ht="18" customHeight="1">
      <c r="E577" s="43"/>
      <c r="G577" s="38"/>
      <c r="H577" s="38"/>
      <c r="I577" s="38"/>
      <c r="J577" s="38"/>
      <c r="K577" s="38"/>
      <c r="L577" s="38"/>
      <c r="M577" s="38"/>
      <c r="N577" s="38"/>
      <c r="O577" s="38"/>
      <c r="P577" s="38"/>
    </row>
    <row r="578" spans="5:16" ht="18" customHeight="1">
      <c r="E578" s="43"/>
      <c r="H578" s="24"/>
    </row>
    <row r="579" spans="5:16" ht="18" customHeight="1">
      <c r="E579" s="43"/>
      <c r="H579" s="24"/>
    </row>
    <row r="580" spans="5:16" ht="18" customHeight="1">
      <c r="E580" s="43"/>
      <c r="H580" s="24"/>
    </row>
    <row r="581" spans="5:16" ht="18" customHeight="1">
      <c r="E581" s="43"/>
      <c r="H581" s="24"/>
    </row>
    <row r="582" spans="5:16" ht="18" customHeight="1">
      <c r="E582" s="43"/>
      <c r="H582" s="24"/>
    </row>
    <row r="583" spans="5:16" ht="18" customHeight="1">
      <c r="E583" s="43"/>
      <c r="H583" s="24"/>
    </row>
    <row r="584" spans="5:16" ht="18" customHeight="1">
      <c r="E584" s="43"/>
      <c r="H584" s="24"/>
    </row>
    <row r="585" spans="5:16" ht="18" customHeight="1">
      <c r="E585" s="43"/>
      <c r="H585" s="24"/>
    </row>
    <row r="586" spans="5:16" ht="18" customHeight="1">
      <c r="E586" s="43"/>
      <c r="H586" s="24"/>
    </row>
    <row r="587" spans="5:16" ht="18" customHeight="1">
      <c r="E587" s="43"/>
      <c r="H587" s="24"/>
    </row>
    <row r="588" spans="5:16" ht="18" customHeight="1">
      <c r="E588" s="43"/>
      <c r="H588" s="24"/>
    </row>
    <row r="589" spans="5:16" ht="18" customHeight="1">
      <c r="E589" s="43"/>
      <c r="H589" s="24"/>
    </row>
    <row r="590" spans="5:16" ht="18" customHeight="1">
      <c r="E590" s="43"/>
      <c r="H590" s="24"/>
    </row>
    <row r="591" spans="5:16" ht="18" customHeight="1">
      <c r="E591" s="43"/>
      <c r="H591" s="24"/>
    </row>
    <row r="592" spans="5:16" ht="18" customHeight="1">
      <c r="E592" s="43"/>
      <c r="H592" s="24"/>
    </row>
    <row r="593" spans="5:8" ht="18" customHeight="1">
      <c r="E593" s="43"/>
      <c r="H593" s="24"/>
    </row>
    <row r="594" spans="5:8" ht="18" customHeight="1">
      <c r="E594" s="43"/>
      <c r="H594" s="24"/>
    </row>
    <row r="595" spans="5:8" ht="18" customHeight="1">
      <c r="E595" s="43"/>
      <c r="H595" s="24"/>
    </row>
    <row r="596" spans="5:8" ht="18" customHeight="1">
      <c r="E596" s="43"/>
      <c r="H596" s="24"/>
    </row>
    <row r="597" spans="5:8" ht="18" customHeight="1">
      <c r="E597" s="43"/>
      <c r="H597" s="24"/>
    </row>
    <row r="598" spans="5:8" ht="18" customHeight="1">
      <c r="E598" s="43"/>
      <c r="H598" s="24"/>
    </row>
    <row r="599" spans="5:8" ht="18" customHeight="1">
      <c r="E599" s="43"/>
      <c r="H599" s="24"/>
    </row>
    <row r="600" spans="5:8" ht="18" customHeight="1">
      <c r="E600" s="43"/>
      <c r="H600" s="24"/>
    </row>
    <row r="601" spans="5:8" ht="18" customHeight="1">
      <c r="E601" s="43"/>
      <c r="H601" s="24"/>
    </row>
    <row r="602" spans="5:8" ht="18" customHeight="1">
      <c r="E602" s="43"/>
      <c r="H602" s="24"/>
    </row>
    <row r="603" spans="5:8" ht="18" customHeight="1">
      <c r="E603" s="43"/>
      <c r="H603" s="24"/>
    </row>
    <row r="604" spans="5:8" ht="18" customHeight="1">
      <c r="E604" s="43"/>
      <c r="H604" s="24"/>
    </row>
    <row r="605" spans="5:8" ht="18" customHeight="1">
      <c r="E605" s="43"/>
      <c r="H605" s="24"/>
    </row>
    <row r="606" spans="5:8" ht="18" customHeight="1">
      <c r="E606" s="43"/>
      <c r="H606" s="24"/>
    </row>
    <row r="607" spans="5:8" ht="18" customHeight="1">
      <c r="E607" s="43"/>
      <c r="H607" s="24"/>
    </row>
    <row r="608" spans="5:8" ht="18" customHeight="1">
      <c r="E608" s="43"/>
      <c r="H608" s="24"/>
    </row>
    <row r="609" spans="5:8" ht="18" customHeight="1">
      <c r="E609" s="43"/>
      <c r="H609" s="24"/>
    </row>
    <row r="610" spans="5:8" ht="18" customHeight="1">
      <c r="E610" s="43"/>
      <c r="H610" s="24"/>
    </row>
    <row r="611" spans="5:8" ht="18" customHeight="1">
      <c r="E611" s="43"/>
      <c r="H611" s="24"/>
    </row>
    <row r="612" spans="5:8" ht="18" customHeight="1">
      <c r="E612" s="43"/>
      <c r="H612" s="24"/>
    </row>
    <row r="613" spans="5:8" ht="18" customHeight="1">
      <c r="E613" s="43"/>
      <c r="H613" s="24"/>
    </row>
    <row r="614" spans="5:8" ht="18" customHeight="1">
      <c r="E614" s="43"/>
      <c r="H614" s="24"/>
    </row>
    <row r="615" spans="5:8" ht="18" customHeight="1">
      <c r="E615" s="43"/>
      <c r="H615" s="24"/>
    </row>
    <row r="616" spans="5:8" ht="18" customHeight="1">
      <c r="E616" s="43"/>
      <c r="H616" s="24"/>
    </row>
    <row r="617" spans="5:8" ht="18" customHeight="1">
      <c r="E617" s="43"/>
      <c r="H617" s="24"/>
    </row>
    <row r="618" spans="5:8" ht="18" customHeight="1">
      <c r="E618" s="43"/>
      <c r="H618" s="24"/>
    </row>
    <row r="619" spans="5:8" ht="18" customHeight="1">
      <c r="E619" s="43"/>
      <c r="H619" s="24"/>
    </row>
    <row r="620" spans="5:8" ht="18" customHeight="1">
      <c r="E620" s="43"/>
      <c r="H620" s="24"/>
    </row>
    <row r="621" spans="5:8" ht="18" customHeight="1">
      <c r="E621" s="43"/>
      <c r="H621" s="24"/>
    </row>
    <row r="622" spans="5:8" ht="18" customHeight="1">
      <c r="E622" s="43"/>
      <c r="H622" s="24"/>
    </row>
    <row r="623" spans="5:8" ht="18" customHeight="1">
      <c r="E623" s="43"/>
      <c r="H623" s="24"/>
    </row>
    <row r="624" spans="5:8" ht="18" customHeight="1">
      <c r="E624" s="43"/>
      <c r="H624" s="24"/>
    </row>
    <row r="625" spans="5:8" ht="18" customHeight="1">
      <c r="E625" s="43"/>
      <c r="H625" s="24"/>
    </row>
    <row r="626" spans="5:8" ht="18" customHeight="1">
      <c r="E626" s="43"/>
      <c r="H626" s="24"/>
    </row>
    <row r="627" spans="5:8" ht="18" customHeight="1">
      <c r="E627" s="43"/>
      <c r="H627" s="24"/>
    </row>
    <row r="628" spans="5:8" ht="18" customHeight="1">
      <c r="E628" s="43"/>
      <c r="H628" s="24"/>
    </row>
    <row r="629" spans="5:8" ht="18" customHeight="1">
      <c r="E629" s="43"/>
      <c r="H629" s="24"/>
    </row>
    <row r="630" spans="5:8" ht="18" customHeight="1">
      <c r="E630" s="43"/>
      <c r="H630" s="24"/>
    </row>
    <row r="631" spans="5:8" ht="18" customHeight="1">
      <c r="E631" s="43"/>
      <c r="H631" s="24"/>
    </row>
    <row r="632" spans="5:8" ht="18" customHeight="1">
      <c r="E632" s="43"/>
      <c r="H632" s="24"/>
    </row>
    <row r="633" spans="5:8" ht="18" customHeight="1">
      <c r="E633" s="43"/>
      <c r="H633" s="24"/>
    </row>
    <row r="634" spans="5:8" ht="18" customHeight="1">
      <c r="E634" s="43"/>
      <c r="H634" s="24"/>
    </row>
    <row r="635" spans="5:8" ht="18" customHeight="1">
      <c r="E635" s="43"/>
      <c r="H635" s="24"/>
    </row>
    <row r="636" spans="5:8" ht="18" customHeight="1">
      <c r="E636" s="43"/>
      <c r="H636" s="24"/>
    </row>
    <row r="637" spans="5:8" ht="18" customHeight="1">
      <c r="E637" s="43"/>
      <c r="H637" s="24"/>
    </row>
    <row r="638" spans="5:8" ht="18" customHeight="1">
      <c r="E638" s="43"/>
      <c r="H638" s="24"/>
    </row>
    <row r="639" spans="5:8" ht="18" customHeight="1">
      <c r="E639" s="43"/>
      <c r="H639" s="24"/>
    </row>
    <row r="640" spans="5:8" ht="18" customHeight="1">
      <c r="E640" s="43"/>
      <c r="H640" s="24"/>
    </row>
    <row r="641" spans="5:8" ht="18" customHeight="1">
      <c r="E641" s="43"/>
      <c r="H641" s="24"/>
    </row>
    <row r="642" spans="5:8" ht="18" customHeight="1">
      <c r="E642" s="43"/>
      <c r="H642" s="24"/>
    </row>
    <row r="643" spans="5:8" ht="18" customHeight="1">
      <c r="E643" s="43"/>
      <c r="H643" s="24"/>
    </row>
    <row r="644" spans="5:8" ht="18" customHeight="1">
      <c r="E644" s="43"/>
      <c r="H644" s="24"/>
    </row>
    <row r="645" spans="5:8" ht="18" customHeight="1">
      <c r="E645" s="43"/>
      <c r="H645" s="24"/>
    </row>
    <row r="646" spans="5:8" ht="18" customHeight="1">
      <c r="E646" s="43"/>
      <c r="H646" s="24"/>
    </row>
    <row r="647" spans="5:8" ht="18" customHeight="1">
      <c r="E647" s="43"/>
      <c r="H647" s="24"/>
    </row>
    <row r="648" spans="5:8" ht="18" customHeight="1">
      <c r="E648" s="43"/>
      <c r="H648" s="24"/>
    </row>
    <row r="649" spans="5:8" ht="18" customHeight="1">
      <c r="E649" s="43"/>
      <c r="H649" s="24"/>
    </row>
    <row r="650" spans="5:8" ht="18" customHeight="1">
      <c r="E650" s="43"/>
      <c r="H650" s="24"/>
    </row>
    <row r="651" spans="5:8" ht="18" customHeight="1">
      <c r="E651" s="43"/>
      <c r="H651" s="24"/>
    </row>
    <row r="652" spans="5:8" ht="18" customHeight="1">
      <c r="E652" s="43"/>
      <c r="H652" s="24"/>
    </row>
    <row r="653" spans="5:8" ht="18" customHeight="1">
      <c r="E653" s="43"/>
      <c r="H653" s="24"/>
    </row>
    <row r="654" spans="5:8" ht="18" customHeight="1">
      <c r="E654" s="43"/>
      <c r="H654" s="24"/>
    </row>
    <row r="655" spans="5:8" ht="18" customHeight="1">
      <c r="E655" s="43"/>
      <c r="H655" s="24"/>
    </row>
    <row r="656" spans="5:8" ht="18" customHeight="1">
      <c r="E656" s="43"/>
      <c r="H656" s="24"/>
    </row>
    <row r="657" spans="5:8" ht="18" customHeight="1">
      <c r="E657" s="43"/>
      <c r="H657" s="24"/>
    </row>
    <row r="658" spans="5:8" ht="18" customHeight="1">
      <c r="E658" s="43"/>
      <c r="H658" s="24"/>
    </row>
    <row r="659" spans="5:8" ht="18" customHeight="1">
      <c r="E659" s="43"/>
      <c r="H659" s="24"/>
    </row>
    <row r="660" spans="5:8" ht="18" customHeight="1">
      <c r="E660" s="43"/>
      <c r="H660" s="24"/>
    </row>
    <row r="661" spans="5:8" ht="18" customHeight="1">
      <c r="E661" s="43"/>
      <c r="H661" s="24"/>
    </row>
    <row r="662" spans="5:8" ht="18" customHeight="1">
      <c r="E662" s="43"/>
      <c r="H662" s="24"/>
    </row>
    <row r="663" spans="5:8" ht="18" customHeight="1">
      <c r="E663" s="43"/>
      <c r="H663" s="24"/>
    </row>
    <row r="664" spans="5:8" ht="18" customHeight="1">
      <c r="E664" s="43"/>
      <c r="H664" s="24"/>
    </row>
    <row r="665" spans="5:8" ht="18" customHeight="1">
      <c r="E665" s="43"/>
      <c r="H665" s="24"/>
    </row>
    <row r="666" spans="5:8" ht="18" customHeight="1">
      <c r="E666" s="43"/>
      <c r="H666" s="24"/>
    </row>
    <row r="667" spans="5:8" ht="18" customHeight="1">
      <c r="E667" s="43"/>
      <c r="H667" s="24"/>
    </row>
    <row r="668" spans="5:8" ht="18" customHeight="1">
      <c r="E668" s="43"/>
      <c r="H668" s="24"/>
    </row>
    <row r="669" spans="5:8" ht="18" customHeight="1">
      <c r="E669" s="43"/>
      <c r="H669" s="24"/>
    </row>
    <row r="670" spans="5:8" ht="18" customHeight="1">
      <c r="E670" s="43"/>
      <c r="H670" s="24"/>
    </row>
    <row r="671" spans="5:8" ht="18" customHeight="1">
      <c r="E671" s="43"/>
      <c r="H671" s="24"/>
    </row>
    <row r="672" spans="5:8" ht="18" customHeight="1">
      <c r="E672" s="43"/>
      <c r="H672" s="24"/>
    </row>
    <row r="673" spans="5:8" ht="18" customHeight="1">
      <c r="E673" s="43"/>
      <c r="H673" s="24"/>
    </row>
    <row r="674" spans="5:8" ht="18" customHeight="1">
      <c r="E674" s="43"/>
      <c r="H674" s="24"/>
    </row>
    <row r="675" spans="5:8" ht="18" customHeight="1">
      <c r="E675" s="43"/>
      <c r="H675" s="24"/>
    </row>
    <row r="676" spans="5:8" ht="18" customHeight="1">
      <c r="E676" s="43"/>
      <c r="H676" s="24"/>
    </row>
    <row r="677" spans="5:8" ht="18" customHeight="1">
      <c r="E677" s="43"/>
      <c r="H677" s="24"/>
    </row>
    <row r="678" spans="5:8" ht="18" customHeight="1">
      <c r="E678" s="43"/>
      <c r="H678" s="24"/>
    </row>
    <row r="679" spans="5:8" ht="18" customHeight="1">
      <c r="E679" s="43"/>
      <c r="H679" s="24"/>
    </row>
    <row r="680" spans="5:8" ht="18" customHeight="1">
      <c r="E680" s="43"/>
      <c r="H680" s="24"/>
    </row>
    <row r="681" spans="5:8" ht="18" customHeight="1">
      <c r="H681" s="24"/>
    </row>
    <row r="682" spans="5:8" ht="18" customHeight="1">
      <c r="H682" s="24"/>
    </row>
    <row r="683" spans="5:8" ht="18" customHeight="1">
      <c r="H683" s="24"/>
    </row>
    <row r="684" spans="5:8" ht="18" customHeight="1">
      <c r="H684" s="24"/>
    </row>
    <row r="685" spans="5:8" ht="18" customHeight="1">
      <c r="H685" s="24"/>
    </row>
    <row r="686" spans="5:8" ht="18" customHeight="1">
      <c r="H686" s="24"/>
    </row>
    <row r="687" spans="5:8" ht="18" customHeight="1">
      <c r="H687" s="24"/>
    </row>
    <row r="688" spans="5:8" ht="18" customHeight="1">
      <c r="H688" s="24"/>
    </row>
    <row r="689" spans="8:8" ht="18" customHeight="1">
      <c r="H689" s="24"/>
    </row>
    <row r="690" spans="8:8" ht="18" customHeight="1">
      <c r="H690" s="24"/>
    </row>
    <row r="691" spans="8:8" ht="18" customHeight="1">
      <c r="H691" s="24"/>
    </row>
    <row r="692" spans="8:8" ht="18" customHeight="1">
      <c r="H692" s="24"/>
    </row>
    <row r="693" spans="8:8" ht="18" customHeight="1">
      <c r="H693" s="24"/>
    </row>
    <row r="694" spans="8:8" ht="18" customHeight="1">
      <c r="H694" s="24"/>
    </row>
    <row r="695" spans="8:8" ht="18" customHeight="1">
      <c r="H695" s="24"/>
    </row>
    <row r="696" spans="8:8" ht="18" customHeight="1">
      <c r="H696" s="24"/>
    </row>
    <row r="697" spans="8:8" ht="18" customHeight="1">
      <c r="H697" s="24"/>
    </row>
    <row r="698" spans="8:8" ht="18" customHeight="1">
      <c r="H698" s="24"/>
    </row>
    <row r="699" spans="8:8" ht="18" customHeight="1">
      <c r="H699" s="24"/>
    </row>
    <row r="700" spans="8:8" ht="18" customHeight="1">
      <c r="H700" s="24"/>
    </row>
    <row r="701" spans="8:8" ht="18" customHeight="1">
      <c r="H701" s="24"/>
    </row>
    <row r="702" spans="8:8" ht="18" customHeight="1">
      <c r="H702" s="24"/>
    </row>
    <row r="703" spans="8:8" ht="18" customHeight="1">
      <c r="H703" s="24"/>
    </row>
    <row r="704" spans="8:8" ht="18" customHeight="1">
      <c r="H704" s="24"/>
    </row>
    <row r="705" spans="8:8" ht="18" customHeight="1">
      <c r="H705" s="24"/>
    </row>
    <row r="706" spans="8:8" ht="18" customHeight="1">
      <c r="H706" s="24"/>
    </row>
    <row r="707" spans="8:8" ht="18" customHeight="1">
      <c r="H707" s="24"/>
    </row>
    <row r="708" spans="8:8" ht="18" customHeight="1">
      <c r="H708" s="24"/>
    </row>
    <row r="709" spans="8:8" ht="18" customHeight="1">
      <c r="H709" s="24"/>
    </row>
    <row r="710" spans="8:8" ht="18" customHeight="1">
      <c r="H710" s="24"/>
    </row>
    <row r="711" spans="8:8" ht="18" customHeight="1">
      <c r="H711" s="24"/>
    </row>
    <row r="712" spans="8:8" ht="18" customHeight="1">
      <c r="H712" s="24"/>
    </row>
    <row r="713" spans="8:8" ht="18" customHeight="1">
      <c r="H713" s="24"/>
    </row>
    <row r="714" spans="8:8" ht="18" customHeight="1">
      <c r="H714" s="24"/>
    </row>
    <row r="715" spans="8:8" ht="18" customHeight="1">
      <c r="H715" s="24"/>
    </row>
    <row r="716" spans="8:8" ht="18" customHeight="1">
      <c r="H716" s="24"/>
    </row>
    <row r="717" spans="8:8" ht="18" customHeight="1">
      <c r="H717" s="24"/>
    </row>
    <row r="718" spans="8:8" ht="18" customHeight="1">
      <c r="H718" s="24"/>
    </row>
    <row r="719" spans="8:8" ht="18" customHeight="1">
      <c r="H719" s="24"/>
    </row>
    <row r="720" spans="8:8" ht="18" customHeight="1">
      <c r="H720" s="24"/>
    </row>
    <row r="721" spans="8:8" ht="18" customHeight="1">
      <c r="H721" s="24"/>
    </row>
    <row r="722" spans="8:8" ht="18" customHeight="1">
      <c r="H722" s="24"/>
    </row>
    <row r="723" spans="8:8" ht="18" customHeight="1">
      <c r="H723" s="24"/>
    </row>
    <row r="724" spans="8:8" ht="18" customHeight="1">
      <c r="H724" s="24"/>
    </row>
    <row r="725" spans="8:8" ht="18" customHeight="1">
      <c r="H725" s="24"/>
    </row>
    <row r="726" spans="8:8" ht="18" customHeight="1">
      <c r="H726" s="24"/>
    </row>
    <row r="727" spans="8:8" ht="18" customHeight="1">
      <c r="H727" s="24"/>
    </row>
    <row r="728" spans="8:8" ht="18" customHeight="1">
      <c r="H728" s="24"/>
    </row>
    <row r="729" spans="8:8" ht="18" customHeight="1">
      <c r="H729" s="24"/>
    </row>
    <row r="730" spans="8:8" ht="18" customHeight="1">
      <c r="H730" s="24"/>
    </row>
    <row r="731" spans="8:8" ht="18" customHeight="1">
      <c r="H731" s="24"/>
    </row>
    <row r="732" spans="8:8" ht="18" customHeight="1">
      <c r="H732" s="24"/>
    </row>
    <row r="733" spans="8:8" ht="18" customHeight="1">
      <c r="H733" s="24"/>
    </row>
    <row r="734" spans="8:8" ht="18" customHeight="1">
      <c r="H734" s="24"/>
    </row>
    <row r="735" spans="8:8" ht="18" customHeight="1">
      <c r="H735" s="24"/>
    </row>
    <row r="736" spans="8:8" ht="18" customHeight="1">
      <c r="H736" s="24"/>
    </row>
    <row r="737" spans="8:8" ht="18" customHeight="1">
      <c r="H737" s="24"/>
    </row>
    <row r="738" spans="8:8" ht="18" customHeight="1">
      <c r="H738" s="24"/>
    </row>
    <row r="739" spans="8:8" ht="18" customHeight="1">
      <c r="H739" s="24"/>
    </row>
    <row r="740" spans="8:8" ht="18" customHeight="1">
      <c r="H740" s="24"/>
    </row>
    <row r="741" spans="8:8" ht="18" customHeight="1">
      <c r="H741" s="24"/>
    </row>
    <row r="742" spans="8:8" ht="18" customHeight="1">
      <c r="H742" s="24"/>
    </row>
    <row r="743" spans="8:8" ht="18" customHeight="1">
      <c r="H743" s="24"/>
    </row>
    <row r="744" spans="8:8" ht="18" customHeight="1">
      <c r="H744" s="24"/>
    </row>
    <row r="745" spans="8:8" ht="18" customHeight="1">
      <c r="H745" s="24"/>
    </row>
    <row r="746" spans="8:8" ht="18" customHeight="1">
      <c r="H746" s="24"/>
    </row>
    <row r="747" spans="8:8" ht="18" customHeight="1">
      <c r="H747" s="24"/>
    </row>
    <row r="748" spans="8:8" ht="18" customHeight="1">
      <c r="H748" s="24"/>
    </row>
    <row r="749" spans="8:8" ht="18" customHeight="1">
      <c r="H749" s="24"/>
    </row>
    <row r="750" spans="8:8" ht="18" customHeight="1">
      <c r="H750" s="24"/>
    </row>
    <row r="751" spans="8:8" ht="18" customHeight="1">
      <c r="H751" s="24"/>
    </row>
    <row r="752" spans="8:8" ht="18" customHeight="1">
      <c r="H752" s="24"/>
    </row>
    <row r="753" spans="8:8" ht="18" customHeight="1">
      <c r="H753" s="24"/>
    </row>
    <row r="754" spans="8:8" ht="18" customHeight="1">
      <c r="H754" s="24"/>
    </row>
    <row r="755" spans="8:8" ht="18" customHeight="1">
      <c r="H755" s="24"/>
    </row>
    <row r="756" spans="8:8" ht="18" customHeight="1">
      <c r="H756" s="24"/>
    </row>
    <row r="757" spans="8:8" ht="18" customHeight="1">
      <c r="H757" s="24"/>
    </row>
    <row r="758" spans="8:8" ht="18" customHeight="1">
      <c r="H758" s="24"/>
    </row>
    <row r="759" spans="8:8" ht="18" customHeight="1">
      <c r="H759" s="24"/>
    </row>
    <row r="760" spans="8:8" ht="18" customHeight="1">
      <c r="H760" s="24"/>
    </row>
    <row r="761" spans="8:8" ht="18" customHeight="1">
      <c r="H761" s="24"/>
    </row>
    <row r="762" spans="8:8" ht="18" customHeight="1">
      <c r="H762" s="24"/>
    </row>
    <row r="763" spans="8:8" ht="18" customHeight="1">
      <c r="H763" s="24"/>
    </row>
    <row r="764" spans="8:8" ht="18" customHeight="1">
      <c r="H764" s="24"/>
    </row>
    <row r="765" spans="8:8" ht="18" customHeight="1">
      <c r="H765" s="24"/>
    </row>
    <row r="766" spans="8:8" ht="18" customHeight="1">
      <c r="H766" s="24"/>
    </row>
    <row r="767" spans="8:8" ht="18" customHeight="1">
      <c r="H767" s="24"/>
    </row>
    <row r="768" spans="8:8" ht="18" customHeight="1">
      <c r="H768" s="24"/>
    </row>
    <row r="769" spans="8:8" ht="18" customHeight="1">
      <c r="H769" s="24"/>
    </row>
    <row r="770" spans="8:8" ht="18" customHeight="1">
      <c r="H770" s="24"/>
    </row>
    <row r="771" spans="8:8" ht="18" customHeight="1">
      <c r="H771" s="24"/>
    </row>
    <row r="772" spans="8:8" ht="18" customHeight="1">
      <c r="H772" s="24"/>
    </row>
    <row r="773" spans="8:8" ht="18" customHeight="1">
      <c r="H773" s="24"/>
    </row>
    <row r="774" spans="8:8" ht="18" customHeight="1">
      <c r="H774" s="24"/>
    </row>
    <row r="775" spans="8:8" ht="18" customHeight="1">
      <c r="H775" s="24"/>
    </row>
    <row r="776" spans="8:8" ht="18" customHeight="1">
      <c r="H776" s="24"/>
    </row>
    <row r="777" spans="8:8" ht="18" customHeight="1">
      <c r="H777" s="24"/>
    </row>
    <row r="778" spans="8:8" ht="18" customHeight="1">
      <c r="H778" s="24"/>
    </row>
    <row r="779" spans="8:8" ht="18" customHeight="1">
      <c r="H779" s="24"/>
    </row>
    <row r="780" spans="8:8" ht="18" customHeight="1">
      <c r="H780" s="24"/>
    </row>
    <row r="781" spans="8:8" ht="18" customHeight="1">
      <c r="H781" s="24"/>
    </row>
    <row r="782" spans="8:8" ht="18" customHeight="1">
      <c r="H782" s="24"/>
    </row>
    <row r="783" spans="8:8" ht="18" customHeight="1">
      <c r="H783" s="24"/>
    </row>
    <row r="784" spans="8:8" ht="18" customHeight="1">
      <c r="H784" s="24"/>
    </row>
    <row r="785" spans="8:8" ht="18" customHeight="1">
      <c r="H785" s="24"/>
    </row>
    <row r="786" spans="8:8" ht="18" customHeight="1">
      <c r="H786" s="24"/>
    </row>
    <row r="787" spans="8:8" ht="18" customHeight="1">
      <c r="H787" s="24"/>
    </row>
    <row r="788" spans="8:8" ht="18" customHeight="1">
      <c r="H788" s="24"/>
    </row>
    <row r="789" spans="8:8" ht="18" customHeight="1">
      <c r="H789" s="24"/>
    </row>
    <row r="790" spans="8:8" ht="18" customHeight="1">
      <c r="H790" s="24"/>
    </row>
    <row r="791" spans="8:8" ht="18" customHeight="1">
      <c r="H791" s="24"/>
    </row>
    <row r="792" spans="8:8" ht="18" customHeight="1">
      <c r="H792" s="24"/>
    </row>
    <row r="793" spans="8:8" ht="18" customHeight="1">
      <c r="H793" s="24"/>
    </row>
    <row r="794" spans="8:8" ht="18" customHeight="1">
      <c r="H794" s="24"/>
    </row>
    <row r="795" spans="8:8" ht="18" customHeight="1">
      <c r="H795" s="24"/>
    </row>
    <row r="796" spans="8:8" ht="18" customHeight="1">
      <c r="H796" s="24"/>
    </row>
    <row r="797" spans="8:8" ht="18" customHeight="1">
      <c r="H797" s="24"/>
    </row>
    <row r="798" spans="8:8" ht="18" customHeight="1">
      <c r="H798" s="24"/>
    </row>
    <row r="799" spans="8:8" ht="18" customHeight="1">
      <c r="H799" s="24"/>
    </row>
    <row r="800" spans="8:8" ht="18" customHeight="1">
      <c r="H800" s="24"/>
    </row>
    <row r="801" spans="8:8" ht="18" customHeight="1">
      <c r="H801" s="24"/>
    </row>
    <row r="802" spans="8:8" ht="18" customHeight="1">
      <c r="H802" s="24"/>
    </row>
    <row r="803" spans="8:8" ht="18" customHeight="1">
      <c r="H803" s="24"/>
    </row>
    <row r="804" spans="8:8" ht="18" customHeight="1">
      <c r="H804" s="24"/>
    </row>
    <row r="805" spans="8:8" ht="18" customHeight="1">
      <c r="H805" s="24"/>
    </row>
    <row r="806" spans="8:8" ht="18" customHeight="1">
      <c r="H806" s="24"/>
    </row>
    <row r="807" spans="8:8" ht="18" customHeight="1">
      <c r="H807" s="24"/>
    </row>
    <row r="808" spans="8:8" ht="18" customHeight="1">
      <c r="H808" s="24"/>
    </row>
    <row r="809" spans="8:8" ht="18" customHeight="1">
      <c r="H809" s="24"/>
    </row>
    <row r="810" spans="8:8" ht="18" customHeight="1">
      <c r="H810" s="24"/>
    </row>
    <row r="811" spans="8:8" ht="18" customHeight="1">
      <c r="H811" s="24"/>
    </row>
    <row r="812" spans="8:8" ht="18" customHeight="1">
      <c r="H812" s="24"/>
    </row>
    <row r="813" spans="8:8" ht="18" customHeight="1">
      <c r="H813" s="24"/>
    </row>
    <row r="814" spans="8:8" ht="18" customHeight="1">
      <c r="H814" s="24"/>
    </row>
    <row r="815" spans="8:8" ht="18" customHeight="1">
      <c r="H815" s="24"/>
    </row>
    <row r="816" spans="8:8" ht="18" customHeight="1">
      <c r="H816" s="24"/>
    </row>
    <row r="817" spans="8:8" ht="18" customHeight="1">
      <c r="H817" s="24"/>
    </row>
    <row r="818" spans="8:8" ht="18" customHeight="1">
      <c r="H818" s="24"/>
    </row>
    <row r="819" spans="8:8" ht="18" customHeight="1">
      <c r="H819" s="24"/>
    </row>
    <row r="820" spans="8:8" ht="18" customHeight="1">
      <c r="H820" s="24"/>
    </row>
    <row r="821" spans="8:8" ht="18" customHeight="1">
      <c r="H821" s="24"/>
    </row>
    <row r="822" spans="8:8" ht="18" customHeight="1">
      <c r="H822" s="24"/>
    </row>
    <row r="823" spans="8:8" ht="18" customHeight="1">
      <c r="H823" s="24"/>
    </row>
    <row r="824" spans="8:8" ht="18" customHeight="1">
      <c r="H824" s="24"/>
    </row>
    <row r="825" spans="8:8" ht="18" customHeight="1">
      <c r="H825" s="24"/>
    </row>
    <row r="826" spans="8:8" ht="18" customHeight="1">
      <c r="H826" s="24"/>
    </row>
    <row r="827" spans="8:8" ht="18" customHeight="1">
      <c r="H827" s="24"/>
    </row>
    <row r="828" spans="8:8" ht="18" customHeight="1">
      <c r="H828" s="24"/>
    </row>
    <row r="829" spans="8:8" ht="18" customHeight="1">
      <c r="H829" s="24"/>
    </row>
    <row r="830" spans="8:8" ht="18" customHeight="1">
      <c r="H830" s="24"/>
    </row>
    <row r="831" spans="8:8" ht="18" customHeight="1">
      <c r="H831" s="24"/>
    </row>
    <row r="832" spans="8:8" ht="18" customHeight="1">
      <c r="H832" s="24"/>
    </row>
    <row r="833" spans="8:8" ht="18" customHeight="1">
      <c r="H833" s="24"/>
    </row>
    <row r="834" spans="8:8" ht="18" customHeight="1">
      <c r="H834" s="24"/>
    </row>
    <row r="835" spans="8:8" ht="18" customHeight="1">
      <c r="H835" s="24"/>
    </row>
    <row r="836" spans="8:8" ht="18" customHeight="1">
      <c r="H836" s="24"/>
    </row>
    <row r="837" spans="8:8" ht="18" customHeight="1">
      <c r="H837" s="24"/>
    </row>
    <row r="838" spans="8:8" ht="18" customHeight="1">
      <c r="H838" s="24"/>
    </row>
    <row r="839" spans="8:8" ht="18" customHeight="1">
      <c r="H839" s="24"/>
    </row>
    <row r="840" spans="8:8" ht="18" customHeight="1">
      <c r="H840" s="24"/>
    </row>
    <row r="841" spans="8:8" ht="18" customHeight="1">
      <c r="H841" s="24"/>
    </row>
    <row r="842" spans="8:8" ht="18" customHeight="1">
      <c r="H842" s="24"/>
    </row>
    <row r="843" spans="8:8" ht="18" customHeight="1">
      <c r="H843" s="24"/>
    </row>
    <row r="844" spans="8:8" ht="18" customHeight="1">
      <c r="H844" s="24"/>
    </row>
    <row r="845" spans="8:8" ht="18" customHeight="1">
      <c r="H845" s="24"/>
    </row>
    <row r="846" spans="8:8" ht="18" customHeight="1">
      <c r="H846" s="24"/>
    </row>
    <row r="847" spans="8:8" ht="18" customHeight="1">
      <c r="H847" s="24"/>
    </row>
    <row r="848" spans="8:8" ht="18" customHeight="1">
      <c r="H848" s="24"/>
    </row>
    <row r="849" spans="8:8" ht="18" customHeight="1">
      <c r="H849" s="24"/>
    </row>
    <row r="850" spans="8:8" ht="18" customHeight="1">
      <c r="H850" s="24"/>
    </row>
    <row r="851" spans="8:8" ht="18" customHeight="1">
      <c r="H851" s="24"/>
    </row>
    <row r="852" spans="8:8" ht="18" customHeight="1">
      <c r="H852" s="24"/>
    </row>
    <row r="853" spans="8:8" ht="18" customHeight="1">
      <c r="H853" s="24"/>
    </row>
    <row r="854" spans="8:8" ht="18" customHeight="1">
      <c r="H854" s="24"/>
    </row>
    <row r="855" spans="8:8" ht="18" customHeight="1">
      <c r="H855" s="24"/>
    </row>
    <row r="856" spans="8:8" ht="18" customHeight="1">
      <c r="H856" s="24"/>
    </row>
    <row r="857" spans="8:8" ht="18" customHeight="1">
      <c r="H857" s="24"/>
    </row>
    <row r="858" spans="8:8" ht="18" customHeight="1">
      <c r="H858" s="24"/>
    </row>
    <row r="859" spans="8:8" ht="18" customHeight="1">
      <c r="H859" s="24"/>
    </row>
    <row r="860" spans="8:8" ht="18" customHeight="1">
      <c r="H860" s="24"/>
    </row>
    <row r="861" spans="8:8" ht="18" customHeight="1">
      <c r="H861" s="24"/>
    </row>
    <row r="862" spans="8:8" ht="18" customHeight="1">
      <c r="H862" s="24"/>
    </row>
    <row r="863" spans="8:8" ht="18" customHeight="1">
      <c r="H863" s="24"/>
    </row>
    <row r="864" spans="8:8" ht="18" customHeight="1">
      <c r="H864" s="24"/>
    </row>
    <row r="865" spans="8:8" ht="18" customHeight="1">
      <c r="H865" s="24"/>
    </row>
    <row r="866" spans="8:8" ht="18" customHeight="1">
      <c r="H866" s="24"/>
    </row>
    <row r="867" spans="8:8" ht="18" customHeight="1">
      <c r="H867" s="24"/>
    </row>
    <row r="868" spans="8:8" ht="18" customHeight="1">
      <c r="H868" s="24"/>
    </row>
    <row r="869" spans="8:8" ht="18" customHeight="1">
      <c r="H869" s="24"/>
    </row>
    <row r="870" spans="8:8" ht="18" customHeight="1">
      <c r="H870" s="24"/>
    </row>
    <row r="871" spans="8:8" ht="18" customHeight="1">
      <c r="H871" s="24"/>
    </row>
    <row r="872" spans="8:8" ht="18" customHeight="1">
      <c r="H872" s="24"/>
    </row>
    <row r="873" spans="8:8" ht="18" customHeight="1">
      <c r="H873" s="24"/>
    </row>
    <row r="874" spans="8:8" ht="18" customHeight="1">
      <c r="H874" s="24"/>
    </row>
    <row r="875" spans="8:8" ht="18" customHeight="1">
      <c r="H875" s="24"/>
    </row>
    <row r="876" spans="8:8" ht="18" customHeight="1">
      <c r="H876" s="24"/>
    </row>
    <row r="877" spans="8:8" ht="18" customHeight="1">
      <c r="H877" s="24"/>
    </row>
    <row r="878" spans="8:8" ht="18" customHeight="1">
      <c r="H878" s="24"/>
    </row>
    <row r="879" spans="8:8" ht="18" customHeight="1">
      <c r="H879" s="24"/>
    </row>
    <row r="880" spans="8:8" ht="18" customHeight="1">
      <c r="H880" s="24"/>
    </row>
    <row r="881" spans="8:8" ht="18" customHeight="1">
      <c r="H881" s="24"/>
    </row>
    <row r="882" spans="8:8" ht="18" customHeight="1">
      <c r="H882" s="24"/>
    </row>
    <row r="883" spans="8:8" ht="18" customHeight="1">
      <c r="H883" s="24"/>
    </row>
    <row r="884" spans="8:8" ht="18" customHeight="1">
      <c r="H884" s="24"/>
    </row>
    <row r="885" spans="8:8" ht="18" customHeight="1">
      <c r="H885" s="24"/>
    </row>
    <row r="886" spans="8:8" ht="18" customHeight="1">
      <c r="H886" s="24"/>
    </row>
    <row r="887" spans="8:8" ht="18" customHeight="1">
      <c r="H887" s="24"/>
    </row>
    <row r="888" spans="8:8" ht="18" customHeight="1">
      <c r="H888" s="24"/>
    </row>
    <row r="889" spans="8:8" ht="18" customHeight="1">
      <c r="H889" s="24"/>
    </row>
    <row r="890" spans="8:8" ht="18" customHeight="1">
      <c r="H890" s="24"/>
    </row>
    <row r="891" spans="8:8" ht="18" customHeight="1">
      <c r="H891" s="24"/>
    </row>
    <row r="892" spans="8:8" ht="18" customHeight="1">
      <c r="H892" s="24"/>
    </row>
    <row r="893" spans="8:8" ht="18" customHeight="1">
      <c r="H893" s="24"/>
    </row>
    <row r="894" spans="8:8" ht="18" customHeight="1">
      <c r="H894" s="24"/>
    </row>
    <row r="895" spans="8:8" ht="18" customHeight="1">
      <c r="H895" s="24"/>
    </row>
    <row r="896" spans="8:8" ht="18" customHeight="1">
      <c r="H896" s="24"/>
    </row>
    <row r="897" spans="8:8" ht="18" customHeight="1">
      <c r="H897" s="24"/>
    </row>
    <row r="898" spans="8:8" ht="18" customHeight="1">
      <c r="H898" s="24"/>
    </row>
    <row r="899" spans="8:8" ht="18" customHeight="1">
      <c r="H899" s="24"/>
    </row>
    <row r="900" spans="8:8" ht="18" customHeight="1">
      <c r="H900" s="24"/>
    </row>
    <row r="901" spans="8:8" ht="18" customHeight="1">
      <c r="H901" s="24"/>
    </row>
    <row r="902" spans="8:8" ht="18" customHeight="1">
      <c r="H902" s="24"/>
    </row>
    <row r="903" spans="8:8" ht="18" customHeight="1">
      <c r="H903" s="24"/>
    </row>
    <row r="904" spans="8:8" ht="18" customHeight="1">
      <c r="H904" s="24"/>
    </row>
    <row r="905" spans="8:8" ht="18" customHeight="1">
      <c r="H905" s="24"/>
    </row>
    <row r="906" spans="8:8" ht="18" customHeight="1">
      <c r="H906" s="24"/>
    </row>
    <row r="907" spans="8:8" ht="18" customHeight="1">
      <c r="H907" s="24"/>
    </row>
    <row r="908" spans="8:8" ht="18" customHeight="1">
      <c r="H908" s="24"/>
    </row>
    <row r="909" spans="8:8" ht="18" customHeight="1">
      <c r="H909" s="24"/>
    </row>
    <row r="910" spans="8:8" ht="18" customHeight="1">
      <c r="H910" s="24"/>
    </row>
    <row r="911" spans="8:8" ht="18" customHeight="1">
      <c r="H911" s="24"/>
    </row>
    <row r="912" spans="8:8" ht="18" customHeight="1">
      <c r="H912" s="24"/>
    </row>
    <row r="913" spans="8:8" ht="18" customHeight="1">
      <c r="H913" s="24"/>
    </row>
    <row r="914" spans="8:8" ht="18" customHeight="1">
      <c r="H914" s="24"/>
    </row>
    <row r="915" spans="8:8" ht="18" customHeight="1">
      <c r="H915" s="24"/>
    </row>
    <row r="916" spans="8:8" ht="18" customHeight="1">
      <c r="H916" s="24"/>
    </row>
    <row r="917" spans="8:8" ht="18" customHeight="1">
      <c r="H917" s="24"/>
    </row>
    <row r="918" spans="8:8" ht="18" customHeight="1">
      <c r="H918" s="24"/>
    </row>
    <row r="919" spans="8:8" ht="18" customHeight="1">
      <c r="H919" s="24"/>
    </row>
    <row r="920" spans="8:8" ht="18" customHeight="1">
      <c r="H920" s="24"/>
    </row>
    <row r="921" spans="8:8" ht="18" customHeight="1">
      <c r="H921" s="24"/>
    </row>
    <row r="922" spans="8:8" ht="18" customHeight="1">
      <c r="H922" s="24"/>
    </row>
    <row r="923" spans="8:8" ht="18" customHeight="1">
      <c r="H923" s="24"/>
    </row>
    <row r="924" spans="8:8" ht="18" customHeight="1">
      <c r="H924" s="24"/>
    </row>
    <row r="925" spans="8:8" ht="18" customHeight="1">
      <c r="H925" s="24"/>
    </row>
    <row r="926" spans="8:8" ht="18" customHeight="1">
      <c r="H926" s="24"/>
    </row>
    <row r="927" spans="8:8" ht="18" customHeight="1">
      <c r="H927" s="24"/>
    </row>
    <row r="928" spans="8:8" ht="18" customHeight="1">
      <c r="H928" s="24"/>
    </row>
    <row r="929" spans="8:8" ht="18" customHeight="1">
      <c r="H929" s="24"/>
    </row>
    <row r="930" spans="8:8" ht="18" customHeight="1">
      <c r="H930" s="24"/>
    </row>
    <row r="931" spans="8:8" ht="18" customHeight="1">
      <c r="H931" s="24"/>
    </row>
    <row r="932" spans="8:8" ht="18" customHeight="1">
      <c r="H932" s="24"/>
    </row>
    <row r="933" spans="8:8" ht="18" customHeight="1">
      <c r="H933" s="24"/>
    </row>
    <row r="934" spans="8:8" ht="18" customHeight="1">
      <c r="H934" s="24"/>
    </row>
    <row r="935" spans="8:8" ht="18" customHeight="1">
      <c r="H935" s="24"/>
    </row>
    <row r="936" spans="8:8" ht="18" customHeight="1">
      <c r="H936" s="24"/>
    </row>
    <row r="937" spans="8:8" ht="18" customHeight="1">
      <c r="H937" s="24"/>
    </row>
    <row r="938" spans="8:8" ht="18" customHeight="1">
      <c r="H938" s="24"/>
    </row>
    <row r="939" spans="8:8" ht="18" customHeight="1">
      <c r="H939" s="24"/>
    </row>
    <row r="940" spans="8:8" ht="18" customHeight="1">
      <c r="H940" s="24"/>
    </row>
    <row r="941" spans="8:8" ht="18" customHeight="1">
      <c r="H941" s="24"/>
    </row>
    <row r="942" spans="8:8" ht="18" customHeight="1">
      <c r="H942" s="24"/>
    </row>
    <row r="943" spans="8:8" ht="18" customHeight="1">
      <c r="H943" s="24"/>
    </row>
    <row r="944" spans="8:8" ht="18" customHeight="1">
      <c r="H944" s="24"/>
    </row>
    <row r="945" spans="8:8" ht="18" customHeight="1">
      <c r="H945" s="24"/>
    </row>
    <row r="946" spans="8:8" ht="18" customHeight="1">
      <c r="H946" s="24"/>
    </row>
    <row r="947" spans="8:8" ht="18" customHeight="1">
      <c r="H947" s="24"/>
    </row>
    <row r="948" spans="8:8" ht="18" customHeight="1">
      <c r="H948" s="24"/>
    </row>
    <row r="949" spans="8:8" ht="18" customHeight="1">
      <c r="H949" s="24"/>
    </row>
    <row r="950" spans="8:8" ht="18" customHeight="1">
      <c r="H950" s="24"/>
    </row>
    <row r="951" spans="8:8" ht="18" customHeight="1">
      <c r="H951" s="24"/>
    </row>
    <row r="952" spans="8:8" ht="18" customHeight="1">
      <c r="H952" s="24"/>
    </row>
    <row r="953" spans="8:8" ht="18" customHeight="1">
      <c r="H953" s="24"/>
    </row>
    <row r="954" spans="8:8" ht="18" customHeight="1">
      <c r="H954" s="24"/>
    </row>
    <row r="955" spans="8:8" ht="18" customHeight="1">
      <c r="H955" s="24"/>
    </row>
    <row r="956" spans="8:8" ht="18" customHeight="1">
      <c r="H956" s="24"/>
    </row>
    <row r="957" spans="8:8" ht="18" customHeight="1">
      <c r="H957" s="24"/>
    </row>
    <row r="958" spans="8:8" ht="18" customHeight="1">
      <c r="H958" s="24"/>
    </row>
    <row r="959" spans="8:8" ht="18" customHeight="1">
      <c r="H959" s="24"/>
    </row>
    <row r="960" spans="8:8" ht="18" customHeight="1">
      <c r="H960" s="24"/>
    </row>
    <row r="961" spans="8:8" ht="18" customHeight="1">
      <c r="H961" s="24"/>
    </row>
    <row r="962" spans="8:8" ht="18" customHeight="1">
      <c r="H962" s="24"/>
    </row>
    <row r="963" spans="8:8" ht="18" customHeight="1">
      <c r="H963" s="24"/>
    </row>
    <row r="964" spans="8:8" ht="18" customHeight="1">
      <c r="H964" s="24"/>
    </row>
    <row r="965" spans="8:8" ht="18" customHeight="1">
      <c r="H965" s="24"/>
    </row>
    <row r="966" spans="8:8" ht="18" customHeight="1">
      <c r="H966" s="24"/>
    </row>
    <row r="967" spans="8:8" ht="18" customHeight="1">
      <c r="H967" s="24"/>
    </row>
    <row r="968" spans="8:8" ht="18" customHeight="1">
      <c r="H968" s="24"/>
    </row>
    <row r="969" spans="8:8" ht="18" customHeight="1">
      <c r="H969" s="24"/>
    </row>
    <row r="970" spans="8:8" ht="18" customHeight="1">
      <c r="H970" s="24"/>
    </row>
    <row r="971" spans="8:8" ht="18" customHeight="1">
      <c r="H971" s="24"/>
    </row>
    <row r="972" spans="8:8" ht="18" customHeight="1">
      <c r="H972" s="24"/>
    </row>
    <row r="973" spans="8:8" ht="18" customHeight="1">
      <c r="H973" s="24"/>
    </row>
    <row r="974" spans="8:8" ht="18" customHeight="1">
      <c r="H974" s="24"/>
    </row>
    <row r="975" spans="8:8" ht="18" customHeight="1">
      <c r="H975" s="24"/>
    </row>
    <row r="976" spans="8:8" ht="18" customHeight="1">
      <c r="H976" s="24"/>
    </row>
    <row r="977" spans="8:8" ht="18" customHeight="1">
      <c r="H977" s="24"/>
    </row>
    <row r="978" spans="8:8" ht="18" customHeight="1">
      <c r="H978" s="24"/>
    </row>
    <row r="979" spans="8:8" ht="18" customHeight="1">
      <c r="H979" s="24"/>
    </row>
    <row r="980" spans="8:8" ht="18" customHeight="1">
      <c r="H980" s="24"/>
    </row>
    <row r="981" spans="8:8" ht="18" customHeight="1">
      <c r="H981" s="24"/>
    </row>
    <row r="982" spans="8:8" ht="18" customHeight="1">
      <c r="H982" s="24"/>
    </row>
    <row r="983" spans="8:8" ht="18" customHeight="1">
      <c r="H983" s="24"/>
    </row>
    <row r="984" spans="8:8" ht="18" customHeight="1">
      <c r="H984" s="24"/>
    </row>
    <row r="985" spans="8:8" ht="18" customHeight="1">
      <c r="H985" s="24"/>
    </row>
    <row r="986" spans="8:8" ht="18" customHeight="1">
      <c r="H986" s="24"/>
    </row>
    <row r="987" spans="8:8" ht="18" customHeight="1">
      <c r="H987" s="24"/>
    </row>
    <row r="988" spans="8:8" ht="18" customHeight="1">
      <c r="H988" s="24"/>
    </row>
    <row r="989" spans="8:8" ht="18" customHeight="1">
      <c r="H989" s="24"/>
    </row>
    <row r="990" spans="8:8" ht="18" customHeight="1">
      <c r="H990" s="24"/>
    </row>
    <row r="991" spans="8:8" ht="18" customHeight="1">
      <c r="H991" s="24"/>
    </row>
    <row r="992" spans="8:8" ht="18" customHeight="1">
      <c r="H992" s="24"/>
    </row>
    <row r="993" spans="8:8" ht="18" customHeight="1">
      <c r="H993" s="24"/>
    </row>
    <row r="994" spans="8:8" ht="18" customHeight="1">
      <c r="H994" s="24"/>
    </row>
    <row r="995" spans="8:8" ht="18" customHeight="1">
      <c r="H995" s="24"/>
    </row>
    <row r="996" spans="8:8" ht="18" customHeight="1">
      <c r="H996" s="24"/>
    </row>
    <row r="997" spans="8:8" ht="18" customHeight="1">
      <c r="H997" s="24"/>
    </row>
    <row r="998" spans="8:8" ht="18" customHeight="1">
      <c r="H998" s="24"/>
    </row>
    <row r="999" spans="8:8" ht="18" customHeight="1">
      <c r="H999" s="24"/>
    </row>
    <row r="1000" spans="8:8" ht="18" customHeight="1">
      <c r="H1000" s="24"/>
    </row>
    <row r="1001" spans="8:8" ht="18" customHeight="1">
      <c r="H1001" s="24"/>
    </row>
    <row r="1002" spans="8:8" ht="18" customHeight="1">
      <c r="H1002" s="24"/>
    </row>
    <row r="1003" spans="8:8" ht="18" customHeight="1">
      <c r="H1003" s="24"/>
    </row>
    <row r="1004" spans="8:8" ht="18" customHeight="1">
      <c r="H1004" s="24"/>
    </row>
    <row r="1005" spans="8:8" ht="18" customHeight="1">
      <c r="H1005" s="24"/>
    </row>
    <row r="1006" spans="8:8" ht="18" customHeight="1">
      <c r="H1006" s="24"/>
    </row>
    <row r="1007" spans="8:8" ht="18" customHeight="1">
      <c r="H1007" s="24"/>
    </row>
    <row r="1008" spans="8:8" ht="18" customHeight="1">
      <c r="H1008" s="24"/>
    </row>
    <row r="1009" spans="8:8" ht="18" customHeight="1">
      <c r="H1009" s="24"/>
    </row>
    <row r="1010" spans="8:8" ht="18" customHeight="1">
      <c r="H1010" s="24"/>
    </row>
    <row r="1011" spans="8:8" ht="18" customHeight="1">
      <c r="H1011" s="24"/>
    </row>
    <row r="1012" spans="8:8" ht="18" customHeight="1">
      <c r="H1012" s="24"/>
    </row>
    <row r="1013" spans="8:8" ht="18" customHeight="1">
      <c r="H1013" s="24"/>
    </row>
    <row r="1014" spans="8:8" ht="18" customHeight="1">
      <c r="H1014" s="24"/>
    </row>
    <row r="1015" spans="8:8" ht="18" customHeight="1">
      <c r="H1015" s="24"/>
    </row>
    <row r="1016" spans="8:8" ht="18" customHeight="1">
      <c r="H1016" s="24"/>
    </row>
    <row r="1017" spans="8:8" ht="18" customHeight="1">
      <c r="H1017" s="24"/>
    </row>
    <row r="1018" spans="8:8" ht="18" customHeight="1">
      <c r="H1018" s="24"/>
    </row>
    <row r="1019" spans="8:8" ht="18" customHeight="1">
      <c r="H1019" s="24"/>
    </row>
    <row r="1020" spans="8:8" ht="18" customHeight="1">
      <c r="H1020" s="24"/>
    </row>
    <row r="1021" spans="8:8" ht="18" customHeight="1">
      <c r="H1021" s="24"/>
    </row>
    <row r="1022" spans="8:8" ht="18" customHeight="1">
      <c r="H1022" s="24"/>
    </row>
    <row r="1023" spans="8:8" ht="18" customHeight="1">
      <c r="H1023" s="24"/>
    </row>
    <row r="1024" spans="8:8" ht="18" customHeight="1">
      <c r="H1024" s="24"/>
    </row>
    <row r="1025" spans="8:8" ht="18" customHeight="1">
      <c r="H1025" s="24"/>
    </row>
    <row r="1026" spans="8:8" ht="18" customHeight="1">
      <c r="H1026" s="24"/>
    </row>
    <row r="1027" spans="8:8" ht="18" customHeight="1">
      <c r="H1027" s="24"/>
    </row>
    <row r="1028" spans="8:8" ht="18" customHeight="1">
      <c r="H1028" s="24"/>
    </row>
    <row r="1029" spans="8:8" ht="18" customHeight="1">
      <c r="H1029" s="24"/>
    </row>
    <row r="1030" spans="8:8" ht="18" customHeight="1">
      <c r="H1030" s="24"/>
    </row>
    <row r="1031" spans="8:8" ht="18" customHeight="1">
      <c r="H1031" s="24"/>
    </row>
    <row r="1032" spans="8:8" ht="18" customHeight="1">
      <c r="H1032" s="24"/>
    </row>
    <row r="1033" spans="8:8" ht="18" customHeight="1">
      <c r="H1033" s="24"/>
    </row>
    <row r="1034" spans="8:8" ht="18" customHeight="1">
      <c r="H1034" s="24"/>
    </row>
    <row r="1035" spans="8:8" ht="18" customHeight="1">
      <c r="H1035" s="24"/>
    </row>
    <row r="1036" spans="8:8" ht="18" customHeight="1">
      <c r="H1036" s="24"/>
    </row>
    <row r="1037" spans="8:8" ht="18" customHeight="1">
      <c r="H1037" s="24"/>
    </row>
    <row r="1038" spans="8:8" ht="18" customHeight="1">
      <c r="H1038" s="24"/>
    </row>
    <row r="1039" spans="8:8" ht="18" customHeight="1">
      <c r="H1039" s="24"/>
    </row>
    <row r="1040" spans="8:8" ht="18" customHeight="1">
      <c r="H1040" s="24"/>
    </row>
    <row r="1041" spans="8:8" ht="18" customHeight="1">
      <c r="H1041" s="24"/>
    </row>
    <row r="1042" spans="8:8" ht="18" customHeight="1">
      <c r="H1042" s="24"/>
    </row>
    <row r="1043" spans="8:8" ht="18" customHeight="1">
      <c r="H1043" s="24"/>
    </row>
    <row r="1044" spans="8:8" ht="18" customHeight="1">
      <c r="H1044" s="24"/>
    </row>
    <row r="1045" spans="8:8" ht="18" customHeight="1">
      <c r="H1045" s="24"/>
    </row>
    <row r="1046" spans="8:8" ht="18" customHeight="1">
      <c r="H1046" s="24"/>
    </row>
    <row r="1047" spans="8:8" ht="18" customHeight="1">
      <c r="H1047" s="24"/>
    </row>
    <row r="1048" spans="8:8" ht="18" customHeight="1">
      <c r="H1048" s="24"/>
    </row>
    <row r="1049" spans="8:8" ht="18" customHeight="1">
      <c r="H1049" s="24"/>
    </row>
    <row r="1050" spans="8:8" ht="18" customHeight="1">
      <c r="H1050" s="24"/>
    </row>
    <row r="1051" spans="8:8" ht="18" customHeight="1">
      <c r="H1051" s="24"/>
    </row>
    <row r="1052" spans="8:8" ht="18" customHeight="1">
      <c r="H1052" s="24"/>
    </row>
    <row r="1053" spans="8:8" ht="18" customHeight="1">
      <c r="H1053" s="24"/>
    </row>
    <row r="1054" spans="8:8" ht="18" customHeight="1">
      <c r="H1054" s="24"/>
    </row>
    <row r="1055" spans="8:8" ht="18" customHeight="1">
      <c r="H1055" s="24"/>
    </row>
    <row r="1056" spans="8:8" ht="18" customHeight="1">
      <c r="H1056" s="24"/>
    </row>
    <row r="1057" spans="8:8" ht="18" customHeight="1">
      <c r="H1057" s="24"/>
    </row>
    <row r="1058" spans="8:8" ht="18" customHeight="1">
      <c r="H1058" s="24"/>
    </row>
    <row r="1059" spans="8:8" ht="18" customHeight="1">
      <c r="H1059" s="24"/>
    </row>
    <row r="1060" spans="8:8" ht="18" customHeight="1">
      <c r="H1060" s="24"/>
    </row>
    <row r="1061" spans="8:8" ht="18" customHeight="1">
      <c r="H1061" s="24"/>
    </row>
    <row r="1062" spans="8:8" ht="18" customHeight="1">
      <c r="H1062" s="24"/>
    </row>
    <row r="1063" spans="8:8" ht="18" customHeight="1">
      <c r="H1063" s="24"/>
    </row>
    <row r="1064" spans="8:8" ht="18" customHeight="1">
      <c r="H1064" s="24"/>
    </row>
    <row r="1065" spans="8:8" ht="18" customHeight="1">
      <c r="H1065" s="24"/>
    </row>
    <row r="1066" spans="8:8" ht="18" customHeight="1">
      <c r="H1066" s="24"/>
    </row>
    <row r="1067" spans="8:8" ht="18" customHeight="1">
      <c r="H1067" s="24"/>
    </row>
    <row r="1068" spans="8:8" ht="18" customHeight="1">
      <c r="H1068" s="24"/>
    </row>
    <row r="1069" spans="8:8" ht="18" customHeight="1">
      <c r="H1069" s="24"/>
    </row>
    <row r="1070" spans="8:8" ht="18" customHeight="1">
      <c r="H1070" s="24"/>
    </row>
    <row r="1071" spans="8:8" ht="18" customHeight="1">
      <c r="H1071" s="24"/>
    </row>
    <row r="1072" spans="8:8" ht="18" customHeight="1">
      <c r="H1072" s="24"/>
    </row>
    <row r="1073" spans="8:8" ht="18" customHeight="1">
      <c r="H1073" s="24"/>
    </row>
    <row r="1074" spans="8:8" ht="18" customHeight="1">
      <c r="H1074" s="24"/>
    </row>
    <row r="1075" spans="8:8" ht="18" customHeight="1">
      <c r="H1075" s="24"/>
    </row>
    <row r="1076" spans="8:8" ht="18" customHeight="1">
      <c r="H1076" s="24"/>
    </row>
    <row r="1077" spans="8:8" ht="18" customHeight="1">
      <c r="H1077" s="24"/>
    </row>
    <row r="1078" spans="8:8" ht="18" customHeight="1">
      <c r="H1078" s="24"/>
    </row>
    <row r="1079" spans="8:8" ht="18" customHeight="1">
      <c r="H1079" s="24"/>
    </row>
    <row r="1080" spans="8:8" ht="18" customHeight="1">
      <c r="H1080" s="24"/>
    </row>
    <row r="1081" spans="8:8" ht="18" customHeight="1">
      <c r="H1081" s="24"/>
    </row>
    <row r="1082" spans="8:8" ht="18" customHeight="1">
      <c r="H1082" s="24"/>
    </row>
    <row r="1083" spans="8:8" ht="18" customHeight="1">
      <c r="H1083" s="24"/>
    </row>
    <row r="1084" spans="8:8" ht="18" customHeight="1">
      <c r="H1084" s="24"/>
    </row>
    <row r="1085" spans="8:8" ht="18" customHeight="1">
      <c r="H1085" s="24"/>
    </row>
    <row r="1086" spans="8:8" ht="18" customHeight="1">
      <c r="H1086" s="24"/>
    </row>
    <row r="1087" spans="8:8" ht="18" customHeight="1">
      <c r="H1087" s="24"/>
    </row>
    <row r="1088" spans="8:8" ht="18" customHeight="1">
      <c r="H1088" s="24"/>
    </row>
    <row r="1089" spans="8:8" ht="18" customHeight="1">
      <c r="H1089" s="24"/>
    </row>
    <row r="1090" spans="8:8" ht="18" customHeight="1">
      <c r="H1090" s="24"/>
    </row>
    <row r="1091" spans="8:8" ht="18" customHeight="1">
      <c r="H1091" s="24"/>
    </row>
    <row r="1092" spans="8:8" ht="18" customHeight="1">
      <c r="H1092" s="24"/>
    </row>
    <row r="1093" spans="8:8" ht="18" customHeight="1">
      <c r="H1093" s="24"/>
    </row>
    <row r="1094" spans="8:8" ht="18" customHeight="1">
      <c r="H1094" s="24"/>
    </row>
    <row r="1095" spans="8:8" ht="18" customHeight="1">
      <c r="H1095" s="24"/>
    </row>
    <row r="1096" spans="8:8" ht="18" customHeight="1">
      <c r="H1096" s="24"/>
    </row>
    <row r="1097" spans="8:8" ht="18" customHeight="1">
      <c r="H1097" s="24"/>
    </row>
    <row r="1098" spans="8:8" ht="18" customHeight="1">
      <c r="H1098" s="24"/>
    </row>
    <row r="1099" spans="8:8" ht="18" customHeight="1">
      <c r="H1099" s="24"/>
    </row>
    <row r="1100" spans="8:8" ht="18" customHeight="1">
      <c r="H1100" s="24"/>
    </row>
    <row r="1101" spans="8:8" ht="18" customHeight="1">
      <c r="H1101" s="24"/>
    </row>
    <row r="1102" spans="8:8" ht="18" customHeight="1">
      <c r="H1102" s="24"/>
    </row>
    <row r="1103" spans="8:8" ht="18" customHeight="1">
      <c r="H1103" s="24"/>
    </row>
    <row r="1104" spans="8:8" ht="18" customHeight="1">
      <c r="H1104" s="24"/>
    </row>
    <row r="1105" spans="8:8" ht="18" customHeight="1">
      <c r="H1105" s="24"/>
    </row>
    <row r="1106" spans="8:8" ht="18" customHeight="1">
      <c r="H1106" s="24"/>
    </row>
    <row r="1107" spans="8:8" ht="18" customHeight="1">
      <c r="H1107" s="24"/>
    </row>
    <row r="1108" spans="8:8" ht="18" customHeight="1">
      <c r="H1108" s="24"/>
    </row>
    <row r="1109" spans="8:8" ht="18" customHeight="1">
      <c r="H1109" s="24"/>
    </row>
    <row r="1110" spans="8:8" ht="18" customHeight="1">
      <c r="H1110" s="24"/>
    </row>
    <row r="1111" spans="8:8" ht="18" customHeight="1">
      <c r="H1111" s="24"/>
    </row>
    <row r="1112" spans="8:8" ht="18" customHeight="1">
      <c r="H1112" s="24"/>
    </row>
    <row r="1113" spans="8:8" ht="18" customHeight="1">
      <c r="H1113" s="24"/>
    </row>
    <row r="1114" spans="8:8" ht="18" customHeight="1">
      <c r="H1114" s="24"/>
    </row>
    <row r="1115" spans="8:8" ht="18" customHeight="1">
      <c r="H1115" s="24"/>
    </row>
    <row r="1116" spans="8:8" ht="18" customHeight="1">
      <c r="H1116" s="24"/>
    </row>
    <row r="1117" spans="8:8" ht="18" customHeight="1">
      <c r="H1117" s="24"/>
    </row>
    <row r="1118" spans="8:8" ht="18" customHeight="1">
      <c r="H1118" s="24"/>
    </row>
    <row r="1119" spans="8:8" ht="18" customHeight="1">
      <c r="H1119" s="24"/>
    </row>
    <row r="1120" spans="8:8" ht="18" customHeight="1">
      <c r="H1120" s="24"/>
    </row>
    <row r="1121" spans="8:8" ht="18" customHeight="1">
      <c r="H1121" s="24"/>
    </row>
    <row r="1122" spans="8:8" ht="18" customHeight="1">
      <c r="H1122" s="24"/>
    </row>
    <row r="1123" spans="8:8" ht="18" customHeight="1">
      <c r="H1123" s="24"/>
    </row>
    <row r="1124" spans="8:8" ht="18" customHeight="1">
      <c r="H1124" s="24"/>
    </row>
    <row r="1125" spans="8:8" ht="18" customHeight="1">
      <c r="H1125" s="24"/>
    </row>
    <row r="1126" spans="8:8" ht="18" customHeight="1">
      <c r="H1126" s="24"/>
    </row>
    <row r="1127" spans="8:8" ht="18" customHeight="1">
      <c r="H1127" s="24"/>
    </row>
    <row r="1128" spans="8:8" ht="18" customHeight="1">
      <c r="H1128" s="24"/>
    </row>
    <row r="1129" spans="8:8" ht="18" customHeight="1">
      <c r="H1129" s="24"/>
    </row>
    <row r="1130" spans="8:8" ht="18" customHeight="1">
      <c r="H1130" s="24"/>
    </row>
    <row r="1131" spans="8:8" ht="18" customHeight="1">
      <c r="H1131" s="24"/>
    </row>
    <row r="1132" spans="8:8" ht="18" customHeight="1">
      <c r="H1132" s="24"/>
    </row>
    <row r="1133" spans="8:8" ht="18" customHeight="1">
      <c r="H1133" s="24"/>
    </row>
    <row r="1134" spans="8:8" ht="18" customHeight="1">
      <c r="H1134" s="24"/>
    </row>
    <row r="1135" spans="8:8" ht="18" customHeight="1">
      <c r="H1135" s="24"/>
    </row>
    <row r="1136" spans="8:8" ht="18" customHeight="1">
      <c r="H1136" s="24"/>
    </row>
    <row r="1137" spans="8:8" ht="18" customHeight="1">
      <c r="H1137" s="24"/>
    </row>
    <row r="1138" spans="8:8" ht="18" customHeight="1">
      <c r="H1138" s="24"/>
    </row>
    <row r="1139" spans="8:8" ht="18" customHeight="1">
      <c r="H1139" s="24"/>
    </row>
    <row r="1140" spans="8:8" ht="18" customHeight="1">
      <c r="H1140" s="24"/>
    </row>
    <row r="1141" spans="8:8" ht="18" customHeight="1">
      <c r="H1141" s="24"/>
    </row>
    <row r="1142" spans="8:8" ht="18" customHeight="1">
      <c r="H1142" s="24"/>
    </row>
    <row r="1143" spans="8:8" ht="18" customHeight="1">
      <c r="H1143" s="24"/>
    </row>
    <row r="1144" spans="8:8" ht="18" customHeight="1">
      <c r="H1144" s="24"/>
    </row>
    <row r="1145" spans="8:8" ht="18" customHeight="1">
      <c r="H1145" s="24"/>
    </row>
    <row r="1146" spans="8:8" ht="18" customHeight="1">
      <c r="H1146" s="24"/>
    </row>
    <row r="1147" spans="8:8" ht="18" customHeight="1">
      <c r="H1147" s="24"/>
    </row>
    <row r="1148" spans="8:8" ht="18" customHeight="1">
      <c r="H1148" s="24"/>
    </row>
    <row r="1149" spans="8:8" ht="18" customHeight="1">
      <c r="H1149" s="24"/>
    </row>
    <row r="1150" spans="8:8" ht="18" customHeight="1">
      <c r="H1150" s="24"/>
    </row>
    <row r="1151" spans="8:8" ht="18" customHeight="1">
      <c r="H1151" s="24"/>
    </row>
    <row r="1152" spans="8:8" ht="18" customHeight="1">
      <c r="H1152" s="24"/>
    </row>
    <row r="1153" spans="8:8" ht="18" customHeight="1">
      <c r="H1153" s="24"/>
    </row>
    <row r="1154" spans="8:8" ht="18" customHeight="1">
      <c r="H1154" s="24"/>
    </row>
    <row r="1155" spans="8:8" ht="18" customHeight="1">
      <c r="H1155" s="24"/>
    </row>
    <row r="1156" spans="8:8" ht="18" customHeight="1">
      <c r="H1156" s="24"/>
    </row>
    <row r="1157" spans="8:8" ht="18" customHeight="1">
      <c r="H1157" s="24"/>
    </row>
    <row r="1158" spans="8:8" ht="18" customHeight="1">
      <c r="H1158" s="24"/>
    </row>
    <row r="1159" spans="8:8" ht="18" customHeight="1">
      <c r="H1159" s="24"/>
    </row>
    <row r="1160" spans="8:8" ht="18" customHeight="1">
      <c r="H1160" s="24"/>
    </row>
    <row r="1161" spans="8:8" ht="18" customHeight="1">
      <c r="H1161" s="24"/>
    </row>
    <row r="1162" spans="8:8" ht="18" customHeight="1">
      <c r="H1162" s="24"/>
    </row>
    <row r="1163" spans="8:8" ht="18" customHeight="1">
      <c r="H1163" s="24"/>
    </row>
    <row r="1164" spans="8:8" ht="18" customHeight="1">
      <c r="H1164" s="24"/>
    </row>
    <row r="1165" spans="8:8" ht="18" customHeight="1">
      <c r="H1165" s="24"/>
    </row>
    <row r="1166" spans="8:8" ht="18" customHeight="1">
      <c r="H1166" s="24"/>
    </row>
    <row r="1167" spans="8:8" ht="18" customHeight="1">
      <c r="H1167" s="24"/>
    </row>
    <row r="1168" spans="8:8" ht="18" customHeight="1">
      <c r="H1168" s="24"/>
    </row>
    <row r="1169" spans="8:8" ht="18" customHeight="1">
      <c r="H1169" s="24"/>
    </row>
    <row r="1170" spans="8:8" ht="18" customHeight="1">
      <c r="H1170" s="24"/>
    </row>
    <row r="1171" spans="8:8" ht="18" customHeight="1">
      <c r="H1171" s="24"/>
    </row>
    <row r="1172" spans="8:8" ht="18" customHeight="1">
      <c r="H1172" s="24"/>
    </row>
    <row r="1173" spans="8:8" ht="18" customHeight="1">
      <c r="H1173" s="24"/>
    </row>
    <row r="1174" spans="8:8" ht="18" customHeight="1">
      <c r="H1174" s="24"/>
    </row>
    <row r="1175" spans="8:8" ht="18" customHeight="1">
      <c r="H1175" s="24"/>
    </row>
    <row r="1176" spans="8:8" ht="18" customHeight="1">
      <c r="H1176" s="24"/>
    </row>
    <row r="1177" spans="8:8" ht="18" customHeight="1">
      <c r="H1177" s="24"/>
    </row>
    <row r="1178" spans="8:8" ht="18" customHeight="1">
      <c r="H1178" s="24"/>
    </row>
    <row r="1179" spans="8:8" ht="18" customHeight="1">
      <c r="H1179" s="24"/>
    </row>
    <row r="1180" spans="8:8" ht="18" customHeight="1">
      <c r="H1180" s="24"/>
    </row>
    <row r="1181" spans="8:8" ht="18" customHeight="1">
      <c r="H1181" s="24"/>
    </row>
    <row r="1182" spans="8:8" ht="18" customHeight="1">
      <c r="H1182" s="24"/>
    </row>
    <row r="1183" spans="8:8" ht="18" customHeight="1">
      <c r="H1183" s="24"/>
    </row>
    <row r="1184" spans="8:8" ht="18" customHeight="1">
      <c r="H1184" s="24"/>
    </row>
    <row r="1185" spans="8:8" ht="18" customHeight="1">
      <c r="H1185" s="24"/>
    </row>
    <row r="1186" spans="8:8" ht="18" customHeight="1">
      <c r="H1186" s="24"/>
    </row>
    <row r="1187" spans="8:8" ht="18" customHeight="1">
      <c r="H1187" s="24"/>
    </row>
    <row r="1188" spans="8:8" ht="18" customHeight="1">
      <c r="H1188" s="24"/>
    </row>
    <row r="1189" spans="8:8" ht="18" customHeight="1">
      <c r="H1189" s="24"/>
    </row>
    <row r="1190" spans="8:8" ht="18" customHeight="1">
      <c r="H1190" s="24"/>
    </row>
    <row r="1191" spans="8:8" ht="18" customHeight="1">
      <c r="H1191" s="24"/>
    </row>
    <row r="1192" spans="8:8" ht="18" customHeight="1">
      <c r="H1192" s="24"/>
    </row>
    <row r="1193" spans="8:8" ht="18" customHeight="1">
      <c r="H1193" s="24"/>
    </row>
    <row r="1194" spans="8:8" ht="18" customHeight="1">
      <c r="H1194" s="24"/>
    </row>
    <row r="1195" spans="8:8" ht="18" customHeight="1">
      <c r="H1195" s="24"/>
    </row>
    <row r="1196" spans="8:8" ht="18" customHeight="1">
      <c r="H1196" s="24"/>
    </row>
    <row r="1197" spans="8:8" ht="18" customHeight="1">
      <c r="H1197" s="24"/>
    </row>
    <row r="1198" spans="8:8" ht="18" customHeight="1">
      <c r="H1198" s="24"/>
    </row>
    <row r="1199" spans="8:8" ht="18" customHeight="1">
      <c r="H1199" s="24"/>
    </row>
    <row r="1200" spans="8:8" ht="18" customHeight="1">
      <c r="H1200" s="24"/>
    </row>
    <row r="1201" spans="8:8" ht="18" customHeight="1">
      <c r="H1201" s="24"/>
    </row>
    <row r="1202" spans="8:8" ht="18" customHeight="1">
      <c r="H1202" s="24"/>
    </row>
    <row r="1203" spans="8:8" ht="18" customHeight="1">
      <c r="H1203" s="24"/>
    </row>
    <row r="1204" spans="8:8" ht="18" customHeight="1">
      <c r="H1204" s="24"/>
    </row>
    <row r="1205" spans="8:8" ht="18" customHeight="1">
      <c r="H1205" s="24"/>
    </row>
    <row r="1206" spans="8:8" ht="18" customHeight="1">
      <c r="H1206" s="24"/>
    </row>
    <row r="1207" spans="8:8" ht="18" customHeight="1">
      <c r="H1207" s="24"/>
    </row>
    <row r="1208" spans="8:8" ht="18" customHeight="1">
      <c r="H1208" s="24"/>
    </row>
    <row r="1209" spans="8:8" ht="18" customHeight="1">
      <c r="H1209" s="24"/>
    </row>
    <row r="1210" spans="8:8" ht="18" customHeight="1">
      <c r="H1210" s="24"/>
    </row>
    <row r="1211" spans="8:8" ht="18" customHeight="1">
      <c r="H1211" s="24"/>
    </row>
    <row r="1212" spans="8:8" ht="18" customHeight="1">
      <c r="H1212" s="24"/>
    </row>
    <row r="1213" spans="8:8" ht="18" customHeight="1">
      <c r="H1213" s="24"/>
    </row>
    <row r="1214" spans="8:8" ht="18" customHeight="1">
      <c r="H1214" s="24"/>
    </row>
    <row r="1215" spans="8:8" ht="18" customHeight="1">
      <c r="H1215" s="24"/>
    </row>
    <row r="1216" spans="8:8" ht="18" customHeight="1">
      <c r="H1216" s="24"/>
    </row>
    <row r="1217" spans="8:8" ht="18" customHeight="1">
      <c r="H1217" s="24"/>
    </row>
    <row r="1218" spans="8:8" ht="18" customHeight="1">
      <c r="H1218" s="24"/>
    </row>
    <row r="1219" spans="8:8" ht="18" customHeight="1">
      <c r="H1219" s="24"/>
    </row>
    <row r="1220" spans="8:8" ht="18" customHeight="1">
      <c r="H1220" s="24"/>
    </row>
    <row r="1221" spans="8:8" ht="18" customHeight="1">
      <c r="H1221" s="24"/>
    </row>
    <row r="1222" spans="8:8" ht="18" customHeight="1">
      <c r="H1222" s="24"/>
    </row>
    <row r="1223" spans="8:8" ht="18" customHeight="1">
      <c r="H1223" s="24"/>
    </row>
    <row r="1224" spans="8:8" ht="18" customHeight="1">
      <c r="H1224" s="24"/>
    </row>
    <row r="1225" spans="8:8" ht="18" customHeight="1">
      <c r="H1225" s="24"/>
    </row>
    <row r="1226" spans="8:8" ht="18" customHeight="1">
      <c r="H1226" s="24"/>
    </row>
    <row r="1227" spans="8:8" ht="18" customHeight="1">
      <c r="H1227" s="24"/>
    </row>
    <row r="1228" spans="8:8" ht="18" customHeight="1">
      <c r="H1228" s="24"/>
    </row>
    <row r="1229" spans="8:8" ht="18" customHeight="1">
      <c r="H1229" s="24"/>
    </row>
    <row r="1230" spans="8:8" ht="18" customHeight="1">
      <c r="H1230" s="24"/>
    </row>
    <row r="1231" spans="8:8" ht="18" customHeight="1">
      <c r="H1231" s="24"/>
    </row>
    <row r="1232" spans="8:8" ht="18" customHeight="1">
      <c r="H1232" s="24"/>
    </row>
    <row r="1233" spans="8:8" ht="18" customHeight="1">
      <c r="H1233" s="24"/>
    </row>
    <row r="1234" spans="8:8" ht="18" customHeight="1">
      <c r="H1234" s="24"/>
    </row>
    <row r="1235" spans="8:8" ht="18" customHeight="1">
      <c r="H1235" s="24"/>
    </row>
    <row r="1236" spans="8:8" ht="18" customHeight="1">
      <c r="H1236" s="24"/>
    </row>
    <row r="1237" spans="8:8" ht="18" customHeight="1">
      <c r="H1237" s="24"/>
    </row>
    <row r="1238" spans="8:8" ht="18" customHeight="1">
      <c r="H1238" s="24"/>
    </row>
    <row r="1239" spans="8:8" ht="18" customHeight="1">
      <c r="H1239" s="24"/>
    </row>
    <row r="1240" spans="8:8" ht="18" customHeight="1">
      <c r="H1240" s="24"/>
    </row>
    <row r="1241" spans="8:8" ht="18" customHeight="1">
      <c r="H1241" s="24"/>
    </row>
    <row r="1242" spans="8:8" ht="18" customHeight="1">
      <c r="H1242" s="24"/>
    </row>
    <row r="1243" spans="8:8" ht="18" customHeight="1">
      <c r="H1243" s="24"/>
    </row>
    <row r="1244" spans="8:8" ht="18" customHeight="1">
      <c r="H1244" s="24"/>
    </row>
    <row r="1245" spans="8:8" ht="18" customHeight="1">
      <c r="H1245" s="24"/>
    </row>
    <row r="1246" spans="8:8" ht="18" customHeight="1">
      <c r="H1246" s="24"/>
    </row>
    <row r="1247" spans="8:8" ht="18" customHeight="1">
      <c r="H1247" s="24"/>
    </row>
    <row r="1248" spans="8:8" ht="18" customHeight="1">
      <c r="H1248" s="24"/>
    </row>
    <row r="1249" spans="8:8" ht="18" customHeight="1">
      <c r="H1249" s="24"/>
    </row>
    <row r="1250" spans="8:8" ht="18" customHeight="1">
      <c r="H1250" s="24"/>
    </row>
    <row r="1251" spans="8:8" ht="18" customHeight="1">
      <c r="H1251" s="24"/>
    </row>
    <row r="1252" spans="8:8" ht="18" customHeight="1">
      <c r="H1252" s="24"/>
    </row>
    <row r="1253" spans="8:8" ht="18" customHeight="1">
      <c r="H1253" s="24"/>
    </row>
    <row r="1254" spans="8:8" ht="18" customHeight="1">
      <c r="H1254" s="24"/>
    </row>
    <row r="1255" spans="8:8" ht="18" customHeight="1">
      <c r="H1255" s="24"/>
    </row>
    <row r="1256" spans="8:8" ht="18" customHeight="1">
      <c r="H1256" s="24"/>
    </row>
    <row r="1257" spans="8:8" ht="18" customHeight="1">
      <c r="H1257" s="24"/>
    </row>
    <row r="1258" spans="8:8" ht="18" customHeight="1">
      <c r="H1258" s="24"/>
    </row>
    <row r="1259" spans="8:8" ht="18" customHeight="1">
      <c r="H1259" s="24"/>
    </row>
    <row r="1260" spans="8:8" ht="18" customHeight="1">
      <c r="H1260" s="24"/>
    </row>
    <row r="1261" spans="8:8" ht="18" customHeight="1">
      <c r="H1261" s="24"/>
    </row>
    <row r="1262" spans="8:8" ht="18" customHeight="1">
      <c r="H1262" s="24"/>
    </row>
    <row r="1263" spans="8:8" ht="18" customHeight="1">
      <c r="H1263" s="24"/>
    </row>
    <row r="1264" spans="8:8" ht="18" customHeight="1">
      <c r="H1264" s="24"/>
    </row>
    <row r="1265" spans="8:8" ht="18" customHeight="1">
      <c r="H1265" s="24"/>
    </row>
    <row r="1266" spans="8:8" ht="18" customHeight="1">
      <c r="H1266" s="24"/>
    </row>
    <row r="1267" spans="8:8" ht="18" customHeight="1">
      <c r="H1267" s="24"/>
    </row>
    <row r="1268" spans="8:8" ht="18" customHeight="1">
      <c r="H1268" s="24"/>
    </row>
    <row r="1269" spans="8:8" ht="18" customHeight="1">
      <c r="H1269" s="24"/>
    </row>
    <row r="1270" spans="8:8" ht="18" customHeight="1">
      <c r="H1270" s="24"/>
    </row>
    <row r="1271" spans="8:8" ht="18" customHeight="1">
      <c r="H1271" s="24"/>
    </row>
    <row r="1272" spans="8:8" ht="18" customHeight="1">
      <c r="H1272" s="24"/>
    </row>
    <row r="1273" spans="8:8" ht="18" customHeight="1">
      <c r="H1273" s="24"/>
    </row>
    <row r="1274" spans="8:8" ht="18" customHeight="1">
      <c r="H1274" s="24"/>
    </row>
    <row r="1275" spans="8:8" ht="18" customHeight="1">
      <c r="H1275" s="24"/>
    </row>
    <row r="1276" spans="8:8" ht="18" customHeight="1">
      <c r="H1276" s="24"/>
    </row>
    <row r="1277" spans="8:8" ht="18" customHeight="1">
      <c r="H1277" s="24"/>
    </row>
    <row r="1278" spans="8:8" ht="18" customHeight="1">
      <c r="H1278" s="24"/>
    </row>
    <row r="1279" spans="8:8" ht="18" customHeight="1">
      <c r="H1279" s="24"/>
    </row>
    <row r="1280" spans="8:8" ht="18" customHeight="1">
      <c r="H1280" s="24"/>
    </row>
    <row r="1281" spans="8:8" ht="18" customHeight="1">
      <c r="H1281" s="24"/>
    </row>
    <row r="1282" spans="8:8" ht="18" customHeight="1">
      <c r="H1282" s="24"/>
    </row>
    <row r="1283" spans="8:8" ht="18" customHeight="1">
      <c r="H1283" s="24"/>
    </row>
    <row r="1284" spans="8:8" ht="18" customHeight="1">
      <c r="H1284" s="24"/>
    </row>
    <row r="1285" spans="8:8" ht="18" customHeight="1">
      <c r="H1285" s="24"/>
    </row>
    <row r="1286" spans="8:8" ht="18" customHeight="1">
      <c r="H1286" s="24"/>
    </row>
    <row r="1287" spans="8:8" ht="18" customHeight="1">
      <c r="H1287" s="24"/>
    </row>
    <row r="1288" spans="8:8" ht="18" customHeight="1">
      <c r="H1288" s="24"/>
    </row>
    <row r="1289" spans="8:8" ht="18" customHeight="1">
      <c r="H1289" s="24"/>
    </row>
    <row r="1290" spans="8:8" ht="18" customHeight="1">
      <c r="H1290" s="24"/>
    </row>
    <row r="1291" spans="8:8" ht="18" customHeight="1">
      <c r="H1291" s="24"/>
    </row>
    <row r="1292" spans="8:8" ht="18" customHeight="1">
      <c r="H1292" s="24"/>
    </row>
    <row r="1293" spans="8:8" ht="18" customHeight="1">
      <c r="H1293" s="24"/>
    </row>
    <row r="1294" spans="8:8" ht="18" customHeight="1">
      <c r="H1294" s="24"/>
    </row>
    <row r="1295" spans="8:8" ht="18" customHeight="1">
      <c r="H1295" s="24"/>
    </row>
    <row r="1296" spans="8:8" ht="18" customHeight="1">
      <c r="H1296" s="24"/>
    </row>
    <row r="1297" spans="8:8" ht="18" customHeight="1">
      <c r="H1297" s="24"/>
    </row>
    <row r="1298" spans="8:8" ht="18" customHeight="1">
      <c r="H1298" s="24"/>
    </row>
    <row r="1299" spans="8:8" ht="18" customHeight="1">
      <c r="H1299" s="24"/>
    </row>
    <row r="1300" spans="8:8" ht="18" customHeight="1">
      <c r="H1300" s="24"/>
    </row>
    <row r="1301" spans="8:8" ht="18" customHeight="1">
      <c r="H1301" s="24"/>
    </row>
    <row r="1302" spans="8:8" ht="18" customHeight="1">
      <c r="H1302" s="24"/>
    </row>
    <row r="1303" spans="8:8" ht="18" customHeight="1">
      <c r="H1303" s="24"/>
    </row>
    <row r="1304" spans="8:8" ht="18" customHeight="1">
      <c r="H1304" s="24"/>
    </row>
    <row r="1305" spans="8:8" ht="18" customHeight="1">
      <c r="H1305" s="24"/>
    </row>
    <row r="1306" spans="8:8" ht="18" customHeight="1">
      <c r="H1306" s="24"/>
    </row>
    <row r="1307" spans="8:8" ht="18" customHeight="1">
      <c r="H1307" s="24"/>
    </row>
    <row r="1308" spans="8:8" ht="18" customHeight="1">
      <c r="H1308" s="24"/>
    </row>
    <row r="1309" spans="8:8" ht="18" customHeight="1">
      <c r="H1309" s="24"/>
    </row>
    <row r="1310" spans="8:8" ht="18" customHeight="1">
      <c r="H1310" s="24"/>
    </row>
    <row r="1311" spans="8:8" ht="18" customHeight="1">
      <c r="H1311" s="24"/>
    </row>
    <row r="1312" spans="8:8" ht="18" customHeight="1">
      <c r="H1312" s="24"/>
    </row>
    <row r="1313" spans="8:8" ht="18" customHeight="1">
      <c r="H1313" s="24"/>
    </row>
    <row r="1314" spans="8:8" ht="18" customHeight="1">
      <c r="H1314" s="24"/>
    </row>
    <row r="1315" spans="8:8" ht="18" customHeight="1">
      <c r="H1315" s="24"/>
    </row>
    <row r="1316" spans="8:8" ht="18" customHeight="1">
      <c r="H1316" s="24"/>
    </row>
    <row r="1317" spans="8:8" ht="18" customHeight="1">
      <c r="H1317" s="24"/>
    </row>
    <row r="1318" spans="8:8" ht="18" customHeight="1">
      <c r="H1318" s="24"/>
    </row>
    <row r="1319" spans="8:8" ht="18" customHeight="1">
      <c r="H1319" s="24"/>
    </row>
    <row r="1320" spans="8:8" ht="18" customHeight="1">
      <c r="H1320" s="24"/>
    </row>
    <row r="1321" spans="8:8" ht="18" customHeight="1">
      <c r="H1321" s="24"/>
    </row>
    <row r="1322" spans="8:8" ht="18" customHeight="1">
      <c r="H1322" s="24"/>
    </row>
    <row r="1323" spans="8:8" ht="18" customHeight="1">
      <c r="H1323" s="24"/>
    </row>
    <row r="1324" spans="8:8" ht="18" customHeight="1">
      <c r="H1324" s="24"/>
    </row>
    <row r="1325" spans="8:8" ht="18" customHeight="1">
      <c r="H1325" s="24"/>
    </row>
    <row r="1326" spans="8:8" ht="18" customHeight="1">
      <c r="H1326" s="24"/>
    </row>
    <row r="1327" spans="8:8" ht="18" customHeight="1">
      <c r="H1327" s="24"/>
    </row>
    <row r="1328" spans="8:8" ht="18" customHeight="1">
      <c r="H1328" s="24"/>
    </row>
    <row r="1329" spans="8:8" ht="18" customHeight="1">
      <c r="H1329" s="24"/>
    </row>
    <row r="1330" spans="8:8" ht="18" customHeight="1">
      <c r="H1330" s="24"/>
    </row>
    <row r="1331" spans="8:8" ht="18" customHeight="1">
      <c r="H1331" s="24"/>
    </row>
    <row r="1332" spans="8:8" ht="18" customHeight="1">
      <c r="H1332" s="24"/>
    </row>
    <row r="1333" spans="8:8" ht="18" customHeight="1">
      <c r="H1333" s="24"/>
    </row>
    <row r="1334" spans="8:8" ht="18" customHeight="1">
      <c r="H1334" s="24"/>
    </row>
    <row r="1335" spans="8:8" ht="18" customHeight="1">
      <c r="H1335" s="24"/>
    </row>
    <row r="1336" spans="8:8" ht="18" customHeight="1">
      <c r="H1336" s="24"/>
    </row>
    <row r="1337" spans="8:8" ht="18" customHeight="1">
      <c r="H1337" s="24"/>
    </row>
    <row r="1338" spans="8:8" ht="18" customHeight="1">
      <c r="H1338" s="24"/>
    </row>
    <row r="1339" spans="8:8" ht="18" customHeight="1">
      <c r="H1339" s="24"/>
    </row>
    <row r="1340" spans="8:8" ht="18" customHeight="1">
      <c r="H1340" s="24"/>
    </row>
    <row r="1341" spans="8:8" ht="18" customHeight="1">
      <c r="H1341" s="24"/>
    </row>
    <row r="1342" spans="8:8" ht="18" customHeight="1">
      <c r="H1342" s="24"/>
    </row>
    <row r="1343" spans="8:8" ht="18" customHeight="1">
      <c r="H1343" s="24"/>
    </row>
    <row r="1344" spans="8:8" ht="18" customHeight="1">
      <c r="H1344" s="24"/>
    </row>
    <row r="1345" spans="8:8" ht="18" customHeight="1">
      <c r="H1345" s="24"/>
    </row>
    <row r="1346" spans="8:8" ht="18" customHeight="1">
      <c r="H1346" s="24"/>
    </row>
    <row r="1347" spans="8:8" ht="18" customHeight="1">
      <c r="H1347" s="24"/>
    </row>
    <row r="1348" spans="8:8" ht="18" customHeight="1">
      <c r="H1348" s="24"/>
    </row>
    <row r="1349" spans="8:8" ht="18" customHeight="1">
      <c r="H1349" s="24"/>
    </row>
    <row r="1350" spans="8:8" ht="18" customHeight="1">
      <c r="H1350" s="24"/>
    </row>
    <row r="1351" spans="8:8" ht="18" customHeight="1">
      <c r="H1351" s="24"/>
    </row>
    <row r="1352" spans="8:8" ht="18" customHeight="1">
      <c r="H1352" s="24"/>
    </row>
    <row r="1353" spans="8:8" ht="18" customHeight="1">
      <c r="H1353" s="24"/>
    </row>
    <row r="1354" spans="8:8" ht="18" customHeight="1">
      <c r="H1354" s="24"/>
    </row>
    <row r="1355" spans="8:8" ht="18" customHeight="1">
      <c r="H1355" s="24"/>
    </row>
    <row r="1356" spans="8:8" ht="18" customHeight="1">
      <c r="H1356" s="24"/>
    </row>
    <row r="1357" spans="8:8" ht="18" customHeight="1">
      <c r="H1357" s="24"/>
    </row>
    <row r="1358" spans="8:8" ht="18" customHeight="1">
      <c r="H1358" s="24"/>
    </row>
    <row r="1359" spans="8:8" ht="18" customHeight="1">
      <c r="H1359" s="24"/>
    </row>
    <row r="1360" spans="8:8" ht="18" customHeight="1">
      <c r="H1360" s="24"/>
    </row>
    <row r="1361" spans="8:8" ht="18" customHeight="1">
      <c r="H1361" s="24"/>
    </row>
    <row r="1362" spans="8:8" ht="18" customHeight="1">
      <c r="H1362" s="24"/>
    </row>
    <row r="1363" spans="8:8" ht="18" customHeight="1">
      <c r="H1363" s="24"/>
    </row>
    <row r="1364" spans="8:8" ht="18" customHeight="1">
      <c r="H1364" s="24"/>
    </row>
    <row r="1365" spans="8:8" ht="18" customHeight="1">
      <c r="H1365" s="24"/>
    </row>
    <row r="1366" spans="8:8" ht="18" customHeight="1">
      <c r="H1366" s="24"/>
    </row>
    <row r="1367" spans="8:8" ht="18" customHeight="1">
      <c r="H1367" s="24"/>
    </row>
    <row r="1368" spans="8:8" ht="18" customHeight="1">
      <c r="H1368" s="24"/>
    </row>
    <row r="1369" spans="8:8" ht="18" customHeight="1">
      <c r="H1369" s="24"/>
    </row>
    <row r="1370" spans="8:8" ht="18" customHeight="1">
      <c r="H1370" s="24"/>
    </row>
    <row r="1371" spans="8:8" ht="18" customHeight="1">
      <c r="H1371" s="24"/>
    </row>
    <row r="1372" spans="8:8" ht="18" customHeight="1">
      <c r="H1372" s="24"/>
    </row>
    <row r="1373" spans="8:8" ht="18" customHeight="1">
      <c r="H1373" s="24"/>
    </row>
    <row r="1374" spans="8:8" ht="18" customHeight="1">
      <c r="H1374" s="24"/>
    </row>
    <row r="1375" spans="8:8" ht="18" customHeight="1">
      <c r="H1375" s="24"/>
    </row>
    <row r="1376" spans="8:8" ht="18" customHeight="1">
      <c r="H1376" s="24"/>
    </row>
    <row r="1377" spans="8:8" ht="18" customHeight="1">
      <c r="H1377" s="24"/>
    </row>
    <row r="1378" spans="8:8" ht="18" customHeight="1">
      <c r="H1378" s="24"/>
    </row>
    <row r="1379" spans="8:8" ht="18" customHeight="1">
      <c r="H1379" s="24"/>
    </row>
    <row r="1380" spans="8:8" ht="18" customHeight="1">
      <c r="H1380" s="24"/>
    </row>
    <row r="1381" spans="8:8" ht="18" customHeight="1">
      <c r="H1381" s="24"/>
    </row>
    <row r="1382" spans="8:8" ht="18" customHeight="1">
      <c r="H1382" s="24"/>
    </row>
    <row r="1383" spans="8:8" ht="18" customHeight="1">
      <c r="H1383" s="24"/>
    </row>
    <row r="1384" spans="8:8" ht="18" customHeight="1">
      <c r="H1384" s="24"/>
    </row>
    <row r="1385" spans="8:8" ht="18" customHeight="1">
      <c r="H1385" s="24"/>
    </row>
    <row r="1386" spans="8:8" ht="18" customHeight="1">
      <c r="H1386" s="24"/>
    </row>
    <row r="1387" spans="8:8" ht="18" customHeight="1">
      <c r="H1387" s="24"/>
    </row>
    <row r="1388" spans="8:8" ht="18" customHeight="1">
      <c r="H1388" s="24"/>
    </row>
    <row r="1389" spans="8:8" ht="18" customHeight="1">
      <c r="H1389" s="24"/>
    </row>
    <row r="1390" spans="8:8" ht="18" customHeight="1">
      <c r="H1390" s="24"/>
    </row>
    <row r="1391" spans="8:8" ht="18" customHeight="1">
      <c r="H1391" s="24"/>
    </row>
    <row r="1392" spans="8:8" ht="18" customHeight="1">
      <c r="H1392" s="24"/>
    </row>
    <row r="1393" spans="8:8" ht="18" customHeight="1">
      <c r="H1393" s="24"/>
    </row>
    <row r="1394" spans="8:8" ht="18" customHeight="1">
      <c r="H1394" s="24"/>
    </row>
    <row r="1395" spans="8:8" ht="18" customHeight="1">
      <c r="H1395" s="24"/>
    </row>
    <row r="1396" spans="8:8" ht="18" customHeight="1">
      <c r="H1396" s="24"/>
    </row>
    <row r="1397" spans="8:8" ht="18" customHeight="1">
      <c r="H1397" s="24"/>
    </row>
    <row r="1398" spans="8:8" ht="18" customHeight="1">
      <c r="H1398" s="24"/>
    </row>
    <row r="1399" spans="8:8" ht="18" customHeight="1">
      <c r="H1399" s="24"/>
    </row>
    <row r="1400" spans="8:8" ht="18" customHeight="1">
      <c r="H1400" s="24"/>
    </row>
    <row r="1401" spans="8:8" ht="18" customHeight="1">
      <c r="H1401" s="24"/>
    </row>
    <row r="1402" spans="8:8" ht="18" customHeight="1">
      <c r="H1402" s="24"/>
    </row>
    <row r="1403" spans="8:8" ht="18" customHeight="1">
      <c r="H1403" s="24"/>
    </row>
    <row r="1404" spans="8:8" ht="18" customHeight="1">
      <c r="H1404" s="24"/>
    </row>
    <row r="1405" spans="8:8" ht="18" customHeight="1">
      <c r="H1405" s="24"/>
    </row>
    <row r="1406" spans="8:8" ht="18" customHeight="1">
      <c r="H1406" s="24"/>
    </row>
    <row r="1407" spans="8:8" ht="18" customHeight="1">
      <c r="H1407" s="24"/>
    </row>
    <row r="1408" spans="8:8" ht="18" customHeight="1">
      <c r="H1408" s="24"/>
    </row>
    <row r="1409" spans="8:8" ht="18" customHeight="1">
      <c r="H1409" s="24"/>
    </row>
    <row r="1410" spans="8:8" ht="18" customHeight="1">
      <c r="H1410" s="24"/>
    </row>
    <row r="1411" spans="8:8" ht="18" customHeight="1">
      <c r="H1411" s="24"/>
    </row>
    <row r="1412" spans="8:8" ht="18" customHeight="1">
      <c r="H1412" s="24"/>
    </row>
    <row r="1413" spans="8:8" ht="18" customHeight="1">
      <c r="H1413" s="24"/>
    </row>
    <row r="1414" spans="8:8" ht="18" customHeight="1">
      <c r="H1414" s="24"/>
    </row>
    <row r="1415" spans="8:8" ht="18" customHeight="1">
      <c r="H1415" s="24"/>
    </row>
    <row r="1416" spans="8:8" ht="18" customHeight="1">
      <c r="H1416" s="24"/>
    </row>
    <row r="1417" spans="8:8" ht="18" customHeight="1">
      <c r="H1417" s="24"/>
    </row>
    <row r="1418" spans="8:8" ht="18" customHeight="1">
      <c r="H1418" s="24"/>
    </row>
    <row r="1419" spans="8:8" ht="18" customHeight="1">
      <c r="H1419" s="24"/>
    </row>
    <row r="1420" spans="8:8" ht="18" customHeight="1">
      <c r="H1420" s="24"/>
    </row>
    <row r="1421" spans="8:8" ht="18" customHeight="1">
      <c r="H1421" s="24"/>
    </row>
    <row r="1422" spans="8:8" ht="18" customHeight="1">
      <c r="H1422" s="24"/>
    </row>
    <row r="1423" spans="8:8" ht="18" customHeight="1">
      <c r="H1423" s="24"/>
    </row>
    <row r="1424" spans="8:8" ht="18" customHeight="1">
      <c r="H1424" s="24"/>
    </row>
    <row r="1425" spans="8:8" ht="18" customHeight="1">
      <c r="H1425" s="24"/>
    </row>
    <row r="1426" spans="8:8" ht="18" customHeight="1">
      <c r="H1426" s="24"/>
    </row>
    <row r="1427" spans="8:8" ht="18" customHeight="1">
      <c r="H1427" s="24"/>
    </row>
    <row r="1428" spans="8:8" ht="18" customHeight="1">
      <c r="H1428" s="24"/>
    </row>
    <row r="1429" spans="8:8" ht="18" customHeight="1">
      <c r="H1429" s="24"/>
    </row>
    <row r="1430" spans="8:8" ht="18" customHeight="1">
      <c r="H1430" s="24"/>
    </row>
    <row r="1431" spans="8:8" ht="18" customHeight="1">
      <c r="H1431" s="24"/>
    </row>
    <row r="1432" spans="8:8" ht="18" customHeight="1">
      <c r="H1432" s="24"/>
    </row>
    <row r="1433" spans="8:8" ht="18" customHeight="1">
      <c r="H1433" s="24"/>
    </row>
    <row r="1434" spans="8:8" ht="18" customHeight="1">
      <c r="H1434" s="24"/>
    </row>
    <row r="1435" spans="8:8" ht="18" customHeight="1">
      <c r="H1435" s="24"/>
    </row>
    <row r="1436" spans="8:8" ht="18" customHeight="1">
      <c r="H1436" s="24"/>
    </row>
    <row r="1437" spans="8:8" ht="18" customHeight="1">
      <c r="H1437" s="24"/>
    </row>
    <row r="1438" spans="8:8" ht="18" customHeight="1">
      <c r="H1438" s="24"/>
    </row>
    <row r="1439" spans="8:8" ht="18" customHeight="1">
      <c r="H1439" s="24"/>
    </row>
    <row r="1440" spans="8:8" ht="18" customHeight="1">
      <c r="H1440" s="24"/>
    </row>
    <row r="1441" spans="8:8" ht="18" customHeight="1">
      <c r="H1441" s="24"/>
    </row>
    <row r="1442" spans="8:8" ht="18" customHeight="1">
      <c r="H1442" s="24"/>
    </row>
    <row r="1443" spans="8:8" ht="18" customHeight="1">
      <c r="H1443" s="24"/>
    </row>
    <row r="1444" spans="8:8" ht="18" customHeight="1">
      <c r="H1444" s="24"/>
    </row>
    <row r="1445" spans="8:8" ht="18" customHeight="1">
      <c r="H1445" s="24"/>
    </row>
    <row r="1446" spans="8:8" ht="18" customHeight="1">
      <c r="H1446" s="24"/>
    </row>
    <row r="1447" spans="8:8" ht="18" customHeight="1">
      <c r="H1447" s="24"/>
    </row>
    <row r="1448" spans="8:8" ht="18" customHeight="1">
      <c r="H1448" s="24"/>
    </row>
    <row r="1449" spans="8:8" ht="18" customHeight="1">
      <c r="H1449" s="24"/>
    </row>
    <row r="1450" spans="8:8" ht="18" customHeight="1">
      <c r="H1450" s="24"/>
    </row>
    <row r="1451" spans="8:8" ht="18" customHeight="1">
      <c r="H1451" s="24"/>
    </row>
    <row r="1452" spans="8:8" ht="18" customHeight="1">
      <c r="H1452" s="24"/>
    </row>
    <row r="1453" spans="8:8" ht="18" customHeight="1">
      <c r="H1453" s="24"/>
    </row>
    <row r="1454" spans="8:8" ht="18" customHeight="1">
      <c r="H1454" s="24"/>
    </row>
    <row r="1455" spans="8:8" ht="18" customHeight="1">
      <c r="H1455" s="24"/>
    </row>
    <row r="1456" spans="8:8" ht="18" customHeight="1">
      <c r="H1456" s="24"/>
    </row>
    <row r="1457" spans="8:8" ht="18" customHeight="1">
      <c r="H1457" s="24"/>
    </row>
    <row r="1458" spans="8:8" ht="18" customHeight="1">
      <c r="H1458" s="24"/>
    </row>
    <row r="1459" spans="8:8" ht="18" customHeight="1">
      <c r="H1459" s="24"/>
    </row>
    <row r="1460" spans="8:8" ht="18" customHeight="1">
      <c r="H1460" s="24"/>
    </row>
    <row r="1461" spans="8:8" ht="18" customHeight="1">
      <c r="H1461" s="24"/>
    </row>
    <row r="1462" spans="8:8" ht="18" customHeight="1">
      <c r="H1462" s="24"/>
    </row>
    <row r="1463" spans="8:8" ht="18" customHeight="1">
      <c r="H1463" s="24"/>
    </row>
    <row r="1464" spans="8:8" ht="18" customHeight="1">
      <c r="H1464" s="24"/>
    </row>
    <row r="1465" spans="8:8" ht="18" customHeight="1">
      <c r="H1465" s="24"/>
    </row>
    <row r="1466" spans="8:8" ht="18" customHeight="1">
      <c r="H1466" s="24"/>
    </row>
    <row r="1467" spans="8:8" ht="18" customHeight="1">
      <c r="H1467" s="24"/>
    </row>
    <row r="1468" spans="8:8" ht="18" customHeight="1">
      <c r="H1468" s="24"/>
    </row>
    <row r="1469" spans="8:8" ht="18" customHeight="1">
      <c r="H1469" s="24"/>
    </row>
    <row r="1470" spans="8:8" ht="18" customHeight="1">
      <c r="H1470" s="24"/>
    </row>
    <row r="1471" spans="8:8" ht="18" customHeight="1">
      <c r="H1471" s="24"/>
    </row>
    <row r="1472" spans="8:8" ht="18" customHeight="1">
      <c r="H1472" s="24"/>
    </row>
    <row r="1473" spans="8:8" ht="18" customHeight="1">
      <c r="H1473" s="24"/>
    </row>
    <row r="1474" spans="8:8" ht="18" customHeight="1">
      <c r="H1474" s="24"/>
    </row>
    <row r="1475" spans="8:8" ht="18" customHeight="1">
      <c r="H1475" s="24"/>
    </row>
    <row r="1476" spans="8:8" ht="18" customHeight="1">
      <c r="H1476" s="24"/>
    </row>
    <row r="1477" spans="8:8" ht="18" customHeight="1">
      <c r="H1477" s="24"/>
    </row>
    <row r="1478" spans="8:8" ht="18" customHeight="1">
      <c r="H1478" s="24"/>
    </row>
    <row r="1479" spans="8:8" ht="18" customHeight="1">
      <c r="H1479" s="24"/>
    </row>
    <row r="1480" spans="8:8" ht="18" customHeight="1">
      <c r="H1480" s="24"/>
    </row>
    <row r="1481" spans="8:8" ht="18" customHeight="1">
      <c r="H1481" s="24"/>
    </row>
    <row r="1482" spans="8:8" ht="18" customHeight="1">
      <c r="H1482" s="24"/>
    </row>
    <row r="1483" spans="8:8" ht="18" customHeight="1">
      <c r="H1483" s="24"/>
    </row>
    <row r="1484" spans="8:8" ht="18" customHeight="1">
      <c r="H1484" s="24"/>
    </row>
    <row r="1485" spans="8:8" ht="18" customHeight="1">
      <c r="H1485" s="24"/>
    </row>
    <row r="1486" spans="8:8" ht="18" customHeight="1">
      <c r="H1486" s="24"/>
    </row>
    <row r="1487" spans="8:8" ht="18" customHeight="1">
      <c r="H1487" s="24"/>
    </row>
    <row r="1488" spans="8:8" ht="18" customHeight="1">
      <c r="H1488" s="24"/>
    </row>
    <row r="1489" spans="8:8" ht="18" customHeight="1">
      <c r="H1489" s="24"/>
    </row>
    <row r="1490" spans="8:8" ht="18" customHeight="1">
      <c r="H1490" s="24"/>
    </row>
    <row r="1491" spans="8:8" ht="18" customHeight="1">
      <c r="H1491" s="24"/>
    </row>
    <row r="1492" spans="8:8" ht="18" customHeight="1">
      <c r="H1492" s="24"/>
    </row>
    <row r="1493" spans="8:8" ht="18" customHeight="1">
      <c r="H1493" s="24"/>
    </row>
    <row r="1494" spans="8:8" ht="18" customHeight="1">
      <c r="H1494" s="24"/>
    </row>
    <row r="1495" spans="8:8" ht="18" customHeight="1">
      <c r="H1495" s="24"/>
    </row>
    <row r="1496" spans="8:8" ht="18" customHeight="1">
      <c r="H1496" s="24"/>
    </row>
    <row r="1497" spans="8:8" ht="18" customHeight="1">
      <c r="H1497" s="24"/>
    </row>
    <row r="1498" spans="8:8" ht="18" customHeight="1">
      <c r="H1498" s="24"/>
    </row>
    <row r="1499" spans="8:8" ht="18" customHeight="1">
      <c r="H1499" s="24"/>
    </row>
    <row r="1500" spans="8:8" ht="18" customHeight="1">
      <c r="H1500" s="24"/>
    </row>
    <row r="1501" spans="8:8" ht="18" customHeight="1">
      <c r="H1501" s="24"/>
    </row>
    <row r="1502" spans="8:8" ht="18" customHeight="1">
      <c r="H1502" s="24"/>
    </row>
    <row r="1503" spans="8:8" ht="18" customHeight="1">
      <c r="H1503" s="24"/>
    </row>
    <row r="1504" spans="8:8" ht="18" customHeight="1">
      <c r="H1504" s="24"/>
    </row>
    <row r="1505" spans="8:8" ht="18" customHeight="1">
      <c r="H1505" s="24"/>
    </row>
  </sheetData>
  <hyperlinks>
    <hyperlink ref="H1" location="Contents!A1" display="Back to Table of Contents" xr:uid="{C6B1305E-3183-45D2-8AA5-CDAEB8BDBBA0}"/>
  </hyperlinks>
  <pageMargins left="0" right="0" top="0" bottom="0" header="0" footer="0"/>
  <pageSetup paperSize="9" scale="43"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E138-4C22-4B7C-8BB7-8C57F9A5F4D7}">
  <sheetPr>
    <pageSetUpPr fitToPage="1"/>
  </sheetPr>
  <dimension ref="A1:AA571"/>
  <sheetViews>
    <sheetView zoomScale="80" zoomScaleNormal="80" workbookViewId="0">
      <pane xSplit="6" ySplit="8" topLeftCell="G431" activePane="bottomRight" state="frozen"/>
      <selection pane="topRight" activeCell="F17" sqref="F17"/>
      <selection pane="bottomLeft" activeCell="F17" sqref="F17"/>
      <selection pane="bottomRight" activeCell="W432" sqref="W432"/>
    </sheetView>
  </sheetViews>
  <sheetFormatPr defaultColWidth="10.28515625" defaultRowHeight="18" customHeight="1"/>
  <cols>
    <col min="1" max="1" width="16.7109375" style="24" customWidth="1"/>
    <col min="2" max="3" width="10.28515625" style="24"/>
    <col min="4" max="4" width="13.28515625" style="24" bestFit="1" customWidth="1"/>
    <col min="5" max="5" width="3.28515625" style="24" customWidth="1"/>
    <col min="6" max="6" width="21.42578125" style="25" customWidth="1"/>
    <col min="7" max="7" width="14.42578125" style="26" customWidth="1"/>
    <col min="8" max="10" width="14.42578125" style="25" customWidth="1"/>
    <col min="11" max="17" width="14.42578125" style="26" customWidth="1"/>
    <col min="18" max="23" width="14.42578125" style="24" customWidth="1"/>
    <col min="24" max="16384" width="10.28515625" style="24"/>
  </cols>
  <sheetData>
    <row r="1" spans="1:27" ht="57" customHeight="1">
      <c r="A1" s="23" t="s">
        <v>134</v>
      </c>
      <c r="H1" s="20" t="s">
        <v>113</v>
      </c>
    </row>
    <row r="2" spans="1:27" ht="18" customHeight="1">
      <c r="A2" s="110">
        <f ca="1">TODAY()</f>
        <v>45749</v>
      </c>
      <c r="H2" s="26"/>
      <c r="I2" s="26"/>
      <c r="J2" s="26"/>
    </row>
    <row r="3" spans="1:27" ht="18" customHeight="1">
      <c r="A3" s="111">
        <f ca="1">YEAR(A2)</f>
        <v>2025</v>
      </c>
      <c r="F3" s="28"/>
      <c r="G3" s="29"/>
      <c r="H3" s="26"/>
      <c r="I3" s="26"/>
      <c r="J3" s="26"/>
    </row>
    <row r="4" spans="1:27" ht="18" customHeight="1">
      <c r="A4" s="111">
        <f ca="1">MONTH(A2)</f>
        <v>4</v>
      </c>
      <c r="F4" s="28"/>
      <c r="G4" s="29"/>
      <c r="H4" s="26"/>
      <c r="I4" s="26"/>
      <c r="J4" s="26"/>
    </row>
    <row r="5" spans="1:27" ht="18" customHeight="1">
      <c r="A5" s="111">
        <f ca="1">ROUND(A4/3,0)*3</f>
        <v>3</v>
      </c>
      <c r="F5" s="28"/>
      <c r="G5" s="29"/>
      <c r="H5" s="26"/>
      <c r="I5" s="26"/>
      <c r="J5" s="26"/>
    </row>
    <row r="6" spans="1:27" ht="82.5" customHeight="1">
      <c r="E6" s="26"/>
      <c r="F6" s="30" t="s">
        <v>25</v>
      </c>
      <c r="G6" s="31"/>
      <c r="H6" s="26"/>
      <c r="I6" s="26"/>
      <c r="J6" s="26"/>
    </row>
    <row r="7" spans="1:27" ht="57.75" customHeight="1">
      <c r="E7" s="26"/>
      <c r="F7" s="28"/>
      <c r="G7" s="78" t="s">
        <v>562</v>
      </c>
      <c r="H7" s="78" t="s">
        <v>563</v>
      </c>
      <c r="I7" s="78" t="s">
        <v>564</v>
      </c>
      <c r="J7" s="78" t="s">
        <v>565</v>
      </c>
      <c r="K7" s="78" t="s">
        <v>566</v>
      </c>
      <c r="L7" s="78" t="s">
        <v>567</v>
      </c>
      <c r="M7" s="78" t="s">
        <v>568</v>
      </c>
      <c r="N7" s="78" t="s">
        <v>569</v>
      </c>
      <c r="O7" s="78" t="s">
        <v>570</v>
      </c>
      <c r="P7" s="77" t="s">
        <v>571</v>
      </c>
      <c r="Q7" s="78" t="s">
        <v>572</v>
      </c>
      <c r="R7" s="78" t="s">
        <v>573</v>
      </c>
      <c r="S7" s="78" t="s">
        <v>574</v>
      </c>
      <c r="T7" s="78" t="s">
        <v>575</v>
      </c>
      <c r="U7" s="78" t="s">
        <v>576</v>
      </c>
      <c r="V7" s="78" t="s">
        <v>577</v>
      </c>
      <c r="W7" s="78" t="s">
        <v>578</v>
      </c>
      <c r="Z7" s="78"/>
      <c r="AA7" s="78"/>
    </row>
    <row r="8" spans="1:27" ht="27.75" customHeight="1">
      <c r="E8" s="26"/>
      <c r="F8" s="28"/>
      <c r="G8" s="36" t="s">
        <v>317</v>
      </c>
      <c r="H8" s="36" t="s">
        <v>317</v>
      </c>
      <c r="I8" s="36" t="s">
        <v>317</v>
      </c>
      <c r="J8" s="36" t="s">
        <v>317</v>
      </c>
      <c r="K8" s="36" t="s">
        <v>334</v>
      </c>
      <c r="L8" s="36" t="s">
        <v>317</v>
      </c>
      <c r="M8" s="36" t="s">
        <v>579</v>
      </c>
      <c r="N8" s="36" t="s">
        <v>324</v>
      </c>
      <c r="O8" s="36" t="s">
        <v>324</v>
      </c>
      <c r="P8" s="29" t="s">
        <v>580</v>
      </c>
      <c r="Q8" s="36" t="s">
        <v>317</v>
      </c>
      <c r="R8" s="36" t="s">
        <v>317</v>
      </c>
      <c r="S8" s="36" t="s">
        <v>317</v>
      </c>
      <c r="T8" s="36" t="s">
        <v>317</v>
      </c>
      <c r="U8" s="36" t="s">
        <v>317</v>
      </c>
      <c r="V8" s="36" t="s">
        <v>581</v>
      </c>
      <c r="W8" s="36" t="s">
        <v>317</v>
      </c>
      <c r="Z8" s="36"/>
      <c r="AA8" s="36"/>
    </row>
    <row r="9" spans="1:27" ht="27.75" customHeight="1">
      <c r="F9" s="28"/>
      <c r="G9" s="36"/>
      <c r="K9" s="36"/>
      <c r="N9" s="36"/>
      <c r="O9" s="36"/>
      <c r="P9" s="46"/>
      <c r="Q9" s="36"/>
      <c r="R9" s="36"/>
      <c r="S9" s="36"/>
      <c r="T9" s="36"/>
      <c r="U9" s="36"/>
      <c r="V9" s="36"/>
      <c r="W9" s="36"/>
      <c r="Z9" s="36"/>
      <c r="AA9" s="36"/>
    </row>
    <row r="10" spans="1:27" ht="27.75" customHeight="1">
      <c r="F10" s="28"/>
      <c r="G10" s="46"/>
      <c r="H10" s="46"/>
      <c r="I10" s="46"/>
      <c r="J10" s="46"/>
      <c r="K10" s="46"/>
      <c r="L10" s="46"/>
      <c r="M10" s="46"/>
      <c r="N10" s="46"/>
      <c r="O10" s="46"/>
      <c r="P10" s="46"/>
      <c r="Q10" s="46"/>
      <c r="R10" s="46"/>
      <c r="S10" s="46"/>
      <c r="T10" s="46"/>
      <c r="U10" s="46"/>
      <c r="V10" s="46"/>
      <c r="W10" s="46"/>
      <c r="Z10" s="36"/>
      <c r="AA10" s="36"/>
    </row>
    <row r="11" spans="1:27" ht="27.75" customHeight="1">
      <c r="F11" s="28"/>
      <c r="G11" s="81"/>
      <c r="H11" s="81"/>
      <c r="I11" s="81"/>
      <c r="J11" s="81"/>
      <c r="K11" s="81"/>
      <c r="L11" s="81"/>
      <c r="M11" s="81"/>
      <c r="N11" s="81"/>
      <c r="O11" s="81"/>
      <c r="P11" s="81"/>
      <c r="Q11" s="81"/>
      <c r="R11" s="81"/>
      <c r="S11" s="81"/>
      <c r="T11" s="81"/>
      <c r="U11" s="81"/>
      <c r="V11" s="81"/>
      <c r="W11" s="81"/>
      <c r="Z11" s="36"/>
      <c r="AA11" s="36"/>
    </row>
    <row r="12" spans="1:27" ht="28.15" customHeight="1">
      <c r="F12" s="28"/>
      <c r="G12" s="29"/>
      <c r="H12" s="36"/>
      <c r="I12" s="36"/>
      <c r="J12" s="36"/>
      <c r="K12" s="36"/>
      <c r="L12" s="36"/>
      <c r="M12" s="36"/>
      <c r="N12" s="36"/>
      <c r="O12" s="36"/>
      <c r="P12" s="36"/>
      <c r="Q12" s="36"/>
      <c r="R12" s="46"/>
      <c r="S12" s="46"/>
      <c r="T12" s="46"/>
      <c r="U12" s="36"/>
      <c r="V12" s="36"/>
      <c r="W12" s="36"/>
      <c r="X12" s="36"/>
      <c r="Y12" s="36"/>
      <c r="Z12" s="36"/>
      <c r="AA12" s="36"/>
    </row>
    <row r="13" spans="1:27" ht="49.5" customHeight="1">
      <c r="B13" s="111">
        <v>1990</v>
      </c>
      <c r="C13" s="111">
        <v>1</v>
      </c>
      <c r="F13" s="80">
        <f t="shared" ref="F13:F76" si="0">DATE(B13,C13,1)</f>
        <v>32874</v>
      </c>
      <c r="G13" s="38">
        <v>1528.9</v>
      </c>
      <c r="H13" s="38" t="s">
        <v>156</v>
      </c>
      <c r="I13" s="38" t="s">
        <v>156</v>
      </c>
      <c r="J13" s="38" t="s">
        <v>156</v>
      </c>
      <c r="K13" s="38">
        <v>409.75</v>
      </c>
      <c r="L13" s="38" t="s">
        <v>156</v>
      </c>
      <c r="M13" s="55" t="s">
        <v>156</v>
      </c>
      <c r="N13" s="38" t="s">
        <v>156</v>
      </c>
      <c r="O13" s="38" t="s">
        <v>156</v>
      </c>
      <c r="P13" s="38">
        <v>8.9</v>
      </c>
      <c r="Q13" s="38">
        <v>2358.1999999999998</v>
      </c>
      <c r="R13" s="38">
        <v>705.2</v>
      </c>
      <c r="S13" s="38">
        <v>0</v>
      </c>
      <c r="T13" s="38">
        <v>0</v>
      </c>
      <c r="U13" s="38">
        <v>1297.0999999999999</v>
      </c>
      <c r="V13" s="38" t="s">
        <v>156</v>
      </c>
      <c r="W13" s="38">
        <v>7067.7</v>
      </c>
      <c r="X13" s="55"/>
      <c r="Y13" s="38"/>
      <c r="Z13" s="38"/>
      <c r="AA13" s="38"/>
    </row>
    <row r="14" spans="1:27" ht="20.100000000000001" customHeight="1">
      <c r="B14" s="111">
        <f>IF(C13=12,B13+1,B13)</f>
        <v>1990</v>
      </c>
      <c r="C14" s="111">
        <f>IF(C13=12,1,C13+1)</f>
        <v>2</v>
      </c>
      <c r="F14" s="80">
        <f t="shared" si="0"/>
        <v>32905</v>
      </c>
      <c r="G14" s="38">
        <v>1454.9</v>
      </c>
      <c r="H14" s="38" t="s">
        <v>156</v>
      </c>
      <c r="I14" s="38" t="s">
        <v>156</v>
      </c>
      <c r="J14" s="38" t="s">
        <v>156</v>
      </c>
      <c r="K14" s="38">
        <v>416.54</v>
      </c>
      <c r="L14" s="38" t="s">
        <v>156</v>
      </c>
      <c r="M14" s="55" t="s">
        <v>156</v>
      </c>
      <c r="N14" s="38" t="s">
        <v>156</v>
      </c>
      <c r="O14" s="38" t="s">
        <v>156</v>
      </c>
      <c r="P14" s="38">
        <v>8.8000000000000007</v>
      </c>
      <c r="Q14" s="38">
        <v>2358.4</v>
      </c>
      <c r="R14" s="38">
        <v>779.3</v>
      </c>
      <c r="S14" s="38">
        <v>0</v>
      </c>
      <c r="T14" s="38">
        <v>0</v>
      </c>
      <c r="U14" s="38">
        <v>1395.8</v>
      </c>
      <c r="V14" s="38" t="s">
        <v>156</v>
      </c>
      <c r="W14" s="38">
        <v>6988.3</v>
      </c>
      <c r="X14" s="55"/>
      <c r="Y14" s="38"/>
      <c r="Z14" s="38"/>
      <c r="AA14" s="38"/>
    </row>
    <row r="15" spans="1:27" ht="20.100000000000001" customHeight="1">
      <c r="B15" s="111">
        <f t="shared" ref="B15:B78" si="1">IF(C14=12,B14+1,B14)</f>
        <v>1990</v>
      </c>
      <c r="C15" s="111">
        <f t="shared" ref="C15:C78" si="2">IF(C14=12,1,C14+1)</f>
        <v>3</v>
      </c>
      <c r="F15" s="80">
        <f t="shared" si="0"/>
        <v>32933</v>
      </c>
      <c r="G15" s="38">
        <v>1568</v>
      </c>
      <c r="H15" s="38" t="s">
        <v>156</v>
      </c>
      <c r="I15" s="38" t="s">
        <v>156</v>
      </c>
      <c r="J15" s="38" t="s">
        <v>156</v>
      </c>
      <c r="K15" s="38">
        <v>395.7</v>
      </c>
      <c r="L15" s="38" t="s">
        <v>156</v>
      </c>
      <c r="M15" s="55" t="s">
        <v>156</v>
      </c>
      <c r="N15" s="38" t="s">
        <v>156</v>
      </c>
      <c r="O15" s="38" t="s">
        <v>156</v>
      </c>
      <c r="P15" s="38">
        <v>8.8000000000000007</v>
      </c>
      <c r="Q15" s="38">
        <v>2629</v>
      </c>
      <c r="R15" s="38">
        <v>1063.5999999999999</v>
      </c>
      <c r="S15" s="38">
        <v>0</v>
      </c>
      <c r="T15" s="38">
        <v>0</v>
      </c>
      <c r="U15" s="38">
        <v>1607.3</v>
      </c>
      <c r="V15" s="38" t="s">
        <v>156</v>
      </c>
      <c r="W15" s="38">
        <v>9282</v>
      </c>
    </row>
    <row r="16" spans="1:27" ht="20.100000000000001" customHeight="1">
      <c r="B16" s="111">
        <f t="shared" si="1"/>
        <v>1990</v>
      </c>
      <c r="C16" s="111">
        <f t="shared" si="2"/>
        <v>4</v>
      </c>
      <c r="F16" s="80">
        <f t="shared" si="0"/>
        <v>32964</v>
      </c>
      <c r="G16" s="38">
        <v>1525.8</v>
      </c>
      <c r="H16" s="38" t="s">
        <v>156</v>
      </c>
      <c r="I16" s="38" t="s">
        <v>156</v>
      </c>
      <c r="J16" s="38" t="s">
        <v>156</v>
      </c>
      <c r="K16" s="38">
        <v>374.74</v>
      </c>
      <c r="L16" s="38" t="s">
        <v>156</v>
      </c>
      <c r="M16" s="55" t="s">
        <v>156</v>
      </c>
      <c r="N16" s="38" t="s">
        <v>156</v>
      </c>
      <c r="O16" s="38" t="s">
        <v>156</v>
      </c>
      <c r="P16" s="38">
        <v>8.9</v>
      </c>
      <c r="Q16" s="38">
        <v>2691.5</v>
      </c>
      <c r="R16" s="38">
        <v>837.4</v>
      </c>
      <c r="S16" s="38">
        <v>0</v>
      </c>
      <c r="T16" s="38">
        <v>0</v>
      </c>
      <c r="U16" s="38">
        <v>1682.8</v>
      </c>
      <c r="V16" s="38" t="s">
        <v>156</v>
      </c>
      <c r="W16" s="38">
        <v>8943.6</v>
      </c>
    </row>
    <row r="17" spans="2:23" ht="20.100000000000001" customHeight="1">
      <c r="B17" s="111">
        <f t="shared" si="1"/>
        <v>1990</v>
      </c>
      <c r="C17" s="111">
        <f t="shared" si="2"/>
        <v>5</v>
      </c>
      <c r="F17" s="80">
        <f t="shared" si="0"/>
        <v>32994</v>
      </c>
      <c r="G17" s="38">
        <v>1527.5</v>
      </c>
      <c r="H17" s="38" t="s">
        <v>156</v>
      </c>
      <c r="I17" s="38" t="s">
        <v>156</v>
      </c>
      <c r="J17" s="38" t="s">
        <v>156</v>
      </c>
      <c r="K17" s="38">
        <v>368.55</v>
      </c>
      <c r="L17" s="38" t="s">
        <v>156</v>
      </c>
      <c r="M17" s="55" t="s">
        <v>156</v>
      </c>
      <c r="N17" s="38" t="s">
        <v>156</v>
      </c>
      <c r="O17" s="38" t="s">
        <v>156</v>
      </c>
      <c r="P17" s="38">
        <v>9.35</v>
      </c>
      <c r="Q17" s="38">
        <v>2741.5</v>
      </c>
      <c r="R17" s="38">
        <v>825.5</v>
      </c>
      <c r="S17" s="38">
        <v>0</v>
      </c>
      <c r="T17" s="38">
        <v>0</v>
      </c>
      <c r="U17" s="38">
        <v>1775.9</v>
      </c>
      <c r="V17" s="38" t="s">
        <v>156</v>
      </c>
      <c r="W17" s="38">
        <v>8710.2000000000007</v>
      </c>
    </row>
    <row r="18" spans="2:23" ht="20.100000000000001" customHeight="1">
      <c r="B18" s="111">
        <f t="shared" si="1"/>
        <v>1990</v>
      </c>
      <c r="C18" s="111">
        <f t="shared" si="2"/>
        <v>6</v>
      </c>
      <c r="F18" s="80">
        <f t="shared" si="0"/>
        <v>33025</v>
      </c>
      <c r="G18" s="38">
        <v>1565.7</v>
      </c>
      <c r="H18" s="38" t="s">
        <v>156</v>
      </c>
      <c r="I18" s="38" t="s">
        <v>156</v>
      </c>
      <c r="J18" s="38" t="s">
        <v>156</v>
      </c>
      <c r="K18" s="38">
        <v>356.29</v>
      </c>
      <c r="L18" s="38" t="s">
        <v>156</v>
      </c>
      <c r="M18" s="55" t="s">
        <v>156</v>
      </c>
      <c r="N18" s="38" t="s">
        <v>156</v>
      </c>
      <c r="O18" s="38" t="s">
        <v>156</v>
      </c>
      <c r="P18" s="38">
        <v>11</v>
      </c>
      <c r="Q18" s="38">
        <v>2582.1999999999998</v>
      </c>
      <c r="R18" s="38">
        <v>837.1</v>
      </c>
      <c r="S18" s="38">
        <v>0</v>
      </c>
      <c r="T18" s="38">
        <v>0</v>
      </c>
      <c r="U18" s="38">
        <v>1713.7</v>
      </c>
      <c r="V18" s="38" t="s">
        <v>156</v>
      </c>
      <c r="W18" s="38">
        <v>8430</v>
      </c>
    </row>
    <row r="19" spans="2:23" ht="20.100000000000001" customHeight="1">
      <c r="B19" s="111">
        <f t="shared" si="1"/>
        <v>1990</v>
      </c>
      <c r="C19" s="111">
        <f t="shared" si="2"/>
        <v>7</v>
      </c>
      <c r="F19" s="80">
        <f t="shared" si="0"/>
        <v>33055</v>
      </c>
      <c r="G19" s="38">
        <v>1571.6</v>
      </c>
      <c r="H19" s="38" t="s">
        <v>156</v>
      </c>
      <c r="I19" s="38" t="s">
        <v>156</v>
      </c>
      <c r="J19" s="38" t="s">
        <v>156</v>
      </c>
      <c r="K19" s="38">
        <v>361.82</v>
      </c>
      <c r="L19" s="38" t="s">
        <v>156</v>
      </c>
      <c r="M19" s="55" t="s">
        <v>156</v>
      </c>
      <c r="N19" s="38" t="s">
        <v>156</v>
      </c>
      <c r="O19" s="38" t="s">
        <v>156</v>
      </c>
      <c r="P19" s="38">
        <v>11.75</v>
      </c>
      <c r="Q19" s="38">
        <v>2762.8</v>
      </c>
      <c r="R19" s="38">
        <v>873</v>
      </c>
      <c r="S19" s="38">
        <v>0</v>
      </c>
      <c r="T19" s="38">
        <v>0</v>
      </c>
      <c r="U19" s="38">
        <v>1638</v>
      </c>
      <c r="V19" s="38" t="s">
        <v>156</v>
      </c>
      <c r="W19" s="38">
        <v>9329.5</v>
      </c>
    </row>
    <row r="20" spans="2:23" ht="20.100000000000001" customHeight="1">
      <c r="B20" s="111">
        <f t="shared" si="1"/>
        <v>1990</v>
      </c>
      <c r="C20" s="111">
        <f t="shared" si="2"/>
        <v>8</v>
      </c>
      <c r="F20" s="80">
        <f t="shared" si="0"/>
        <v>33086</v>
      </c>
      <c r="G20" s="38">
        <v>1782.7</v>
      </c>
      <c r="H20" s="38" t="s">
        <v>156</v>
      </c>
      <c r="I20" s="38" t="s">
        <v>156</v>
      </c>
      <c r="J20" s="38" t="s">
        <v>156</v>
      </c>
      <c r="K20" s="38">
        <v>395.79</v>
      </c>
      <c r="L20" s="38" t="s">
        <v>156</v>
      </c>
      <c r="M20" s="55" t="s">
        <v>156</v>
      </c>
      <c r="N20" s="38" t="s">
        <v>156</v>
      </c>
      <c r="O20" s="38" t="s">
        <v>156</v>
      </c>
      <c r="P20" s="38">
        <v>11.5</v>
      </c>
      <c r="Q20" s="38">
        <v>2946.6</v>
      </c>
      <c r="R20" s="38">
        <v>873.7</v>
      </c>
      <c r="S20" s="38">
        <v>0</v>
      </c>
      <c r="T20" s="38">
        <v>0</v>
      </c>
      <c r="U20" s="38">
        <v>1616.7</v>
      </c>
      <c r="V20" s="38" t="s">
        <v>156</v>
      </c>
      <c r="W20" s="38">
        <v>10979.5</v>
      </c>
    </row>
    <row r="21" spans="2:23" ht="20.100000000000001" customHeight="1">
      <c r="B21" s="111">
        <f t="shared" si="1"/>
        <v>1990</v>
      </c>
      <c r="C21" s="111">
        <f t="shared" si="2"/>
        <v>9</v>
      </c>
      <c r="F21" s="80">
        <f t="shared" si="0"/>
        <v>33117</v>
      </c>
      <c r="G21" s="38">
        <v>2068.1</v>
      </c>
      <c r="H21" s="38" t="s">
        <v>156</v>
      </c>
      <c r="I21" s="38" t="s">
        <v>156</v>
      </c>
      <c r="J21" s="38" t="s">
        <v>156</v>
      </c>
      <c r="K21" s="38">
        <v>389.77</v>
      </c>
      <c r="L21" s="38" t="s">
        <v>156</v>
      </c>
      <c r="M21" s="55" t="s">
        <v>156</v>
      </c>
      <c r="N21" s="38" t="s">
        <v>156</v>
      </c>
      <c r="O21" s="38" t="s">
        <v>156</v>
      </c>
      <c r="P21" s="38">
        <v>10.5</v>
      </c>
      <c r="Q21" s="38">
        <v>3034.7</v>
      </c>
      <c r="R21" s="38">
        <v>839.4</v>
      </c>
      <c r="S21" s="38">
        <v>0</v>
      </c>
      <c r="T21" s="38">
        <v>0</v>
      </c>
      <c r="U21" s="38">
        <v>1541.2</v>
      </c>
      <c r="V21" s="38" t="s">
        <v>156</v>
      </c>
      <c r="W21" s="38">
        <v>10861.8</v>
      </c>
    </row>
    <row r="22" spans="2:23" ht="20.100000000000001" customHeight="1">
      <c r="B22" s="111">
        <f t="shared" si="1"/>
        <v>1990</v>
      </c>
      <c r="C22" s="111">
        <f t="shared" si="2"/>
        <v>10</v>
      </c>
      <c r="F22" s="80">
        <f t="shared" si="0"/>
        <v>33147</v>
      </c>
      <c r="G22" s="38">
        <v>1949.1</v>
      </c>
      <c r="H22" s="38" t="s">
        <v>156</v>
      </c>
      <c r="I22" s="38" t="s">
        <v>156</v>
      </c>
      <c r="J22" s="38" t="s">
        <v>156</v>
      </c>
      <c r="K22" s="38">
        <v>381.33</v>
      </c>
      <c r="L22" s="38" t="s">
        <v>156</v>
      </c>
      <c r="M22" s="55" t="s">
        <v>156</v>
      </c>
      <c r="N22" s="38" t="s">
        <v>156</v>
      </c>
      <c r="O22" s="38" t="s">
        <v>156</v>
      </c>
      <c r="P22" s="38">
        <v>8.5</v>
      </c>
      <c r="Q22" s="38">
        <v>2742</v>
      </c>
      <c r="R22" s="38">
        <v>760.5</v>
      </c>
      <c r="S22" s="38">
        <v>0</v>
      </c>
      <c r="T22" s="38">
        <v>0</v>
      </c>
      <c r="U22" s="38">
        <v>1353</v>
      </c>
      <c r="V22" s="38" t="s">
        <v>156</v>
      </c>
      <c r="W22" s="38">
        <v>9180.4</v>
      </c>
    </row>
    <row r="23" spans="2:23" ht="20.100000000000001" customHeight="1">
      <c r="B23" s="111">
        <f t="shared" si="1"/>
        <v>1990</v>
      </c>
      <c r="C23" s="111">
        <f t="shared" si="2"/>
        <v>11</v>
      </c>
      <c r="F23" s="80">
        <f t="shared" si="0"/>
        <v>33178</v>
      </c>
      <c r="G23" s="38">
        <v>1618.4</v>
      </c>
      <c r="H23" s="38" t="s">
        <v>156</v>
      </c>
      <c r="I23" s="38" t="s">
        <v>156</v>
      </c>
      <c r="J23" s="38" t="s">
        <v>156</v>
      </c>
      <c r="K23" s="38">
        <v>381.96</v>
      </c>
      <c r="L23" s="38" t="s">
        <v>156</v>
      </c>
      <c r="M23" s="55" t="s">
        <v>156</v>
      </c>
      <c r="N23" s="38" t="s">
        <v>156</v>
      </c>
      <c r="O23" s="38" t="s">
        <v>156</v>
      </c>
      <c r="P23" s="38">
        <v>9.5</v>
      </c>
      <c r="Q23" s="38">
        <v>2579.6</v>
      </c>
      <c r="R23" s="38">
        <v>700.9</v>
      </c>
      <c r="S23" s="38">
        <v>0</v>
      </c>
      <c r="T23" s="38">
        <v>0</v>
      </c>
      <c r="U23" s="38">
        <v>1278.5</v>
      </c>
      <c r="V23" s="38" t="s">
        <v>156</v>
      </c>
      <c r="W23" s="38">
        <v>8599.1</v>
      </c>
    </row>
    <row r="24" spans="2:23" ht="20.100000000000001" customHeight="1">
      <c r="B24" s="111">
        <f t="shared" si="1"/>
        <v>1990</v>
      </c>
      <c r="C24" s="111">
        <f t="shared" si="2"/>
        <v>12</v>
      </c>
      <c r="F24" s="80">
        <f t="shared" si="0"/>
        <v>33208</v>
      </c>
      <c r="G24" s="38">
        <v>1523.6</v>
      </c>
      <c r="H24" s="38" t="s">
        <v>156</v>
      </c>
      <c r="I24" s="38" t="s">
        <v>156</v>
      </c>
      <c r="J24" s="38" t="s">
        <v>156</v>
      </c>
      <c r="K24" s="38">
        <v>380</v>
      </c>
      <c r="L24" s="38" t="s">
        <v>156</v>
      </c>
      <c r="M24" s="55" t="s">
        <v>156</v>
      </c>
      <c r="N24" s="38" t="s">
        <v>156</v>
      </c>
      <c r="O24" s="38" t="s">
        <v>156</v>
      </c>
      <c r="P24" s="38">
        <v>9.65</v>
      </c>
      <c r="Q24" s="38">
        <v>2493.6999999999998</v>
      </c>
      <c r="R24" s="38">
        <v>626.9</v>
      </c>
      <c r="S24" s="38">
        <v>0</v>
      </c>
      <c r="T24" s="38">
        <v>0</v>
      </c>
      <c r="U24" s="38">
        <v>1265.9000000000001</v>
      </c>
      <c r="V24" s="38" t="s">
        <v>156</v>
      </c>
      <c r="W24" s="38">
        <v>8178.2</v>
      </c>
    </row>
    <row r="25" spans="2:23" ht="20.100000000000001" customHeight="1">
      <c r="B25" s="111">
        <f t="shared" si="1"/>
        <v>1991</v>
      </c>
      <c r="C25" s="111">
        <f t="shared" si="2"/>
        <v>1</v>
      </c>
      <c r="F25" s="80">
        <f t="shared" si="0"/>
        <v>33239</v>
      </c>
      <c r="G25" s="38">
        <v>1517.6</v>
      </c>
      <c r="H25" s="38" t="s">
        <v>156</v>
      </c>
      <c r="I25" s="38" t="s">
        <v>156</v>
      </c>
      <c r="J25" s="38" t="s">
        <v>156</v>
      </c>
      <c r="K25" s="38">
        <v>385.28</v>
      </c>
      <c r="L25" s="38" t="s">
        <v>156</v>
      </c>
      <c r="M25" s="55" t="s">
        <v>156</v>
      </c>
      <c r="N25" s="38" t="s">
        <v>156</v>
      </c>
      <c r="O25" s="38" t="s">
        <v>156</v>
      </c>
      <c r="P25" s="38">
        <v>9.1999999999999993</v>
      </c>
      <c r="Q25" s="38">
        <v>2450</v>
      </c>
      <c r="R25" s="38">
        <v>599.6</v>
      </c>
      <c r="S25" s="38">
        <v>0</v>
      </c>
      <c r="T25" s="38">
        <v>0</v>
      </c>
      <c r="U25" s="38">
        <v>1208.3</v>
      </c>
      <c r="V25" s="38" t="s">
        <v>156</v>
      </c>
      <c r="W25" s="38">
        <v>8569.9</v>
      </c>
    </row>
    <row r="26" spans="2:23" ht="20.100000000000001" customHeight="1">
      <c r="B26" s="111">
        <f t="shared" si="1"/>
        <v>1991</v>
      </c>
      <c r="C26" s="111">
        <f t="shared" si="2"/>
        <v>2</v>
      </c>
      <c r="F26" s="80">
        <f t="shared" si="0"/>
        <v>33270</v>
      </c>
      <c r="G26" s="38">
        <v>1505.1</v>
      </c>
      <c r="H26" s="38" t="s">
        <v>156</v>
      </c>
      <c r="I26" s="38" t="s">
        <v>156</v>
      </c>
      <c r="J26" s="38" t="s">
        <v>156</v>
      </c>
      <c r="K26" s="38">
        <v>363.58</v>
      </c>
      <c r="L26" s="38" t="s">
        <v>156</v>
      </c>
      <c r="M26" s="55" t="s">
        <v>156</v>
      </c>
      <c r="N26" s="38" t="s">
        <v>156</v>
      </c>
      <c r="O26" s="38" t="s">
        <v>156</v>
      </c>
      <c r="P26" s="38">
        <v>9.4</v>
      </c>
      <c r="Q26" s="38">
        <v>2452.4</v>
      </c>
      <c r="R26" s="38">
        <v>594.4</v>
      </c>
      <c r="S26" s="38">
        <v>0</v>
      </c>
      <c r="T26" s="38">
        <v>0</v>
      </c>
      <c r="U26" s="38">
        <v>1188.7</v>
      </c>
      <c r="V26" s="38" t="s">
        <v>156</v>
      </c>
      <c r="W26" s="38">
        <v>8677.9</v>
      </c>
    </row>
    <row r="27" spans="2:23" ht="20.100000000000001" customHeight="1">
      <c r="B27" s="111">
        <f t="shared" si="1"/>
        <v>1991</v>
      </c>
      <c r="C27" s="111">
        <f t="shared" si="2"/>
        <v>3</v>
      </c>
      <c r="F27" s="80">
        <f t="shared" si="0"/>
        <v>33298</v>
      </c>
      <c r="G27" s="38">
        <v>1496.1</v>
      </c>
      <c r="H27" s="38" t="s">
        <v>156</v>
      </c>
      <c r="I27" s="38" t="s">
        <v>156</v>
      </c>
      <c r="J27" s="38" t="s">
        <v>156</v>
      </c>
      <c r="K27" s="38">
        <v>363.13</v>
      </c>
      <c r="L27" s="38" t="s">
        <v>156</v>
      </c>
      <c r="M27" s="55" t="s">
        <v>156</v>
      </c>
      <c r="N27" s="38" t="s">
        <v>156</v>
      </c>
      <c r="O27" s="38" t="s">
        <v>156</v>
      </c>
      <c r="P27" s="38">
        <v>9.4</v>
      </c>
      <c r="Q27" s="38">
        <v>2427.1</v>
      </c>
      <c r="R27" s="38">
        <v>605.70000000000005</v>
      </c>
      <c r="S27" s="38">
        <v>0</v>
      </c>
      <c r="T27" s="38">
        <v>0</v>
      </c>
      <c r="U27" s="38">
        <v>1199.9000000000001</v>
      </c>
      <c r="V27" s="38" t="s">
        <v>156</v>
      </c>
      <c r="W27" s="38">
        <v>8711.5</v>
      </c>
    </row>
    <row r="28" spans="2:23" ht="20.100000000000001" customHeight="1">
      <c r="B28" s="111">
        <f t="shared" si="1"/>
        <v>1991</v>
      </c>
      <c r="C28" s="111">
        <f t="shared" si="2"/>
        <v>4</v>
      </c>
      <c r="F28" s="80">
        <f t="shared" si="0"/>
        <v>33329</v>
      </c>
      <c r="G28" s="38">
        <v>1394.2</v>
      </c>
      <c r="H28" s="38" t="s">
        <v>156</v>
      </c>
      <c r="I28" s="38" t="s">
        <v>156</v>
      </c>
      <c r="J28" s="38" t="s">
        <v>156</v>
      </c>
      <c r="K28" s="38">
        <v>358.35</v>
      </c>
      <c r="L28" s="38" t="s">
        <v>156</v>
      </c>
      <c r="M28" s="55" t="s">
        <v>156</v>
      </c>
      <c r="N28" s="38" t="s">
        <v>156</v>
      </c>
      <c r="O28" s="38" t="s">
        <v>156</v>
      </c>
      <c r="P28" s="38">
        <v>9</v>
      </c>
      <c r="Q28" s="38">
        <v>2470.9</v>
      </c>
      <c r="R28" s="38">
        <v>600.1</v>
      </c>
      <c r="S28" s="38">
        <v>0</v>
      </c>
      <c r="T28" s="38">
        <v>0</v>
      </c>
      <c r="U28" s="38">
        <v>1257.5</v>
      </c>
      <c r="V28" s="38" t="s">
        <v>156</v>
      </c>
      <c r="W28" s="38">
        <v>9029.1</v>
      </c>
    </row>
    <row r="29" spans="2:23" ht="20.100000000000001" customHeight="1">
      <c r="B29" s="111">
        <f t="shared" si="1"/>
        <v>1991</v>
      </c>
      <c r="C29" s="111">
        <f t="shared" si="2"/>
        <v>5</v>
      </c>
      <c r="F29" s="80">
        <f t="shared" si="0"/>
        <v>33359</v>
      </c>
      <c r="G29" s="38">
        <v>1296.5999999999999</v>
      </c>
      <c r="H29" s="38" t="s">
        <v>156</v>
      </c>
      <c r="I29" s="38" t="s">
        <v>156</v>
      </c>
      <c r="J29" s="38" t="s">
        <v>156</v>
      </c>
      <c r="K29" s="38">
        <v>356.92</v>
      </c>
      <c r="L29" s="38" t="s">
        <v>156</v>
      </c>
      <c r="M29" s="55" t="s">
        <v>156</v>
      </c>
      <c r="N29" s="38" t="s">
        <v>156</v>
      </c>
      <c r="O29" s="38" t="s">
        <v>156</v>
      </c>
      <c r="P29" s="38">
        <v>9.25</v>
      </c>
      <c r="Q29" s="38">
        <v>2310.5</v>
      </c>
      <c r="R29" s="38">
        <v>556.29999999999995</v>
      </c>
      <c r="S29" s="38">
        <v>0</v>
      </c>
      <c r="T29" s="38">
        <v>0</v>
      </c>
      <c r="U29" s="38">
        <v>1091.2</v>
      </c>
      <c r="V29" s="38" t="s">
        <v>156</v>
      </c>
      <c r="W29" s="38">
        <v>8457.2000000000007</v>
      </c>
    </row>
    <row r="30" spans="2:23" ht="20.100000000000001" customHeight="1">
      <c r="B30" s="111">
        <f t="shared" si="1"/>
        <v>1991</v>
      </c>
      <c r="C30" s="111">
        <f t="shared" si="2"/>
        <v>6</v>
      </c>
      <c r="F30" s="80">
        <f t="shared" si="0"/>
        <v>33390</v>
      </c>
      <c r="G30" s="38">
        <v>1278</v>
      </c>
      <c r="H30" s="38" t="s">
        <v>156</v>
      </c>
      <c r="I30" s="38" t="s">
        <v>156</v>
      </c>
      <c r="J30" s="38" t="s">
        <v>156</v>
      </c>
      <c r="K30" s="38">
        <v>366.45</v>
      </c>
      <c r="L30" s="38" t="s">
        <v>156</v>
      </c>
      <c r="M30" s="55" t="s">
        <v>156</v>
      </c>
      <c r="N30" s="38" t="s">
        <v>156</v>
      </c>
      <c r="O30" s="38" t="s">
        <v>156</v>
      </c>
      <c r="P30" s="38">
        <v>9.1</v>
      </c>
      <c r="Q30" s="38">
        <v>2219.6999999999998</v>
      </c>
      <c r="R30" s="38">
        <v>548.70000000000005</v>
      </c>
      <c r="S30" s="38">
        <v>0</v>
      </c>
      <c r="T30" s="38">
        <v>0</v>
      </c>
      <c r="U30" s="38">
        <v>1061.7</v>
      </c>
      <c r="V30" s="38" t="s">
        <v>156</v>
      </c>
      <c r="W30" s="38">
        <v>8279.4</v>
      </c>
    </row>
    <row r="31" spans="2:23" ht="20.100000000000001" customHeight="1">
      <c r="B31" s="111">
        <f t="shared" si="1"/>
        <v>1991</v>
      </c>
      <c r="C31" s="111">
        <f t="shared" si="2"/>
        <v>7</v>
      </c>
      <c r="F31" s="80">
        <f t="shared" si="0"/>
        <v>33420</v>
      </c>
      <c r="G31" s="38">
        <v>1297.3</v>
      </c>
      <c r="H31" s="38" t="s">
        <v>156</v>
      </c>
      <c r="I31" s="38" t="s">
        <v>156</v>
      </c>
      <c r="J31" s="38" t="s">
        <v>156</v>
      </c>
      <c r="K31" s="38">
        <v>368.01</v>
      </c>
      <c r="L31" s="38" t="s">
        <v>156</v>
      </c>
      <c r="M31" s="55" t="s">
        <v>156</v>
      </c>
      <c r="N31" s="38" t="s">
        <v>156</v>
      </c>
      <c r="O31" s="38" t="s">
        <v>156</v>
      </c>
      <c r="P31" s="38">
        <v>8.75</v>
      </c>
      <c r="Q31" s="38">
        <v>2221.9</v>
      </c>
      <c r="R31" s="38">
        <v>544.6</v>
      </c>
      <c r="S31" s="38">
        <v>0</v>
      </c>
      <c r="T31" s="38">
        <v>0</v>
      </c>
      <c r="U31" s="38">
        <v>1063.5999999999999</v>
      </c>
      <c r="V31" s="38" t="s">
        <v>156</v>
      </c>
      <c r="W31" s="38">
        <v>8547.4</v>
      </c>
    </row>
    <row r="32" spans="2:23" ht="20.100000000000001" customHeight="1">
      <c r="B32" s="111">
        <f t="shared" si="1"/>
        <v>1991</v>
      </c>
      <c r="C32" s="111">
        <f t="shared" si="2"/>
        <v>8</v>
      </c>
      <c r="F32" s="80">
        <f t="shared" si="0"/>
        <v>33451</v>
      </c>
      <c r="G32" s="38">
        <v>1257</v>
      </c>
      <c r="H32" s="38" t="s">
        <v>156</v>
      </c>
      <c r="I32" s="38" t="s">
        <v>156</v>
      </c>
      <c r="J32" s="38" t="s">
        <v>156</v>
      </c>
      <c r="K32" s="38">
        <v>356.7</v>
      </c>
      <c r="L32" s="38" t="s">
        <v>156</v>
      </c>
      <c r="M32" s="55" t="s">
        <v>156</v>
      </c>
      <c r="N32" s="38" t="s">
        <v>156</v>
      </c>
      <c r="O32" s="38" t="s">
        <v>156</v>
      </c>
      <c r="P32" s="38">
        <v>9</v>
      </c>
      <c r="Q32" s="38">
        <v>2230.3000000000002</v>
      </c>
      <c r="R32" s="38">
        <v>539.5</v>
      </c>
      <c r="S32" s="38">
        <v>0</v>
      </c>
      <c r="T32" s="38">
        <v>0</v>
      </c>
      <c r="U32" s="38">
        <v>1046.5999999999999</v>
      </c>
      <c r="V32" s="38" t="s">
        <v>156</v>
      </c>
      <c r="W32" s="38">
        <v>8148.2</v>
      </c>
    </row>
    <row r="33" spans="2:23" ht="20.100000000000001" customHeight="1">
      <c r="B33" s="111">
        <f t="shared" si="1"/>
        <v>1991</v>
      </c>
      <c r="C33" s="111">
        <f t="shared" si="2"/>
        <v>9</v>
      </c>
      <c r="F33" s="80">
        <f t="shared" si="0"/>
        <v>33482</v>
      </c>
      <c r="G33" s="38">
        <v>1212.4000000000001</v>
      </c>
      <c r="H33" s="38" t="s">
        <v>156</v>
      </c>
      <c r="I33" s="38" t="s">
        <v>156</v>
      </c>
      <c r="J33" s="38" t="s">
        <v>156</v>
      </c>
      <c r="K33" s="38">
        <v>348.46</v>
      </c>
      <c r="L33" s="38" t="s">
        <v>156</v>
      </c>
      <c r="M33" s="55" t="s">
        <v>156</v>
      </c>
      <c r="N33" s="38" t="s">
        <v>156</v>
      </c>
      <c r="O33" s="38" t="s">
        <v>156</v>
      </c>
      <c r="P33" s="38">
        <v>8.25</v>
      </c>
      <c r="Q33" s="38">
        <v>2320.1</v>
      </c>
      <c r="R33" s="38">
        <v>538.4</v>
      </c>
      <c r="S33" s="38">
        <v>0</v>
      </c>
      <c r="T33" s="38">
        <v>0</v>
      </c>
      <c r="U33" s="38">
        <v>1023.4</v>
      </c>
      <c r="V33" s="38" t="s">
        <v>156</v>
      </c>
      <c r="W33" s="38">
        <v>7674.4</v>
      </c>
    </row>
    <row r="34" spans="2:23" ht="20.100000000000001" customHeight="1">
      <c r="B34" s="111">
        <f t="shared" si="1"/>
        <v>1991</v>
      </c>
      <c r="C34" s="111">
        <f t="shared" si="2"/>
        <v>10</v>
      </c>
      <c r="F34" s="80">
        <f t="shared" si="0"/>
        <v>33512</v>
      </c>
      <c r="G34" s="38">
        <v>1151.5</v>
      </c>
      <c r="H34" s="38" t="s">
        <v>156</v>
      </c>
      <c r="I34" s="38" t="s">
        <v>156</v>
      </c>
      <c r="J34" s="38" t="s">
        <v>156</v>
      </c>
      <c r="K34" s="38">
        <v>358.91</v>
      </c>
      <c r="L34" s="38" t="s">
        <v>156</v>
      </c>
      <c r="M34" s="55" t="s">
        <v>156</v>
      </c>
      <c r="N34" s="38" t="s">
        <v>156</v>
      </c>
      <c r="O34" s="38" t="s">
        <v>156</v>
      </c>
      <c r="P34" s="38">
        <v>7.5</v>
      </c>
      <c r="Q34" s="38">
        <v>2363.6</v>
      </c>
      <c r="R34" s="38">
        <v>521.79999999999995</v>
      </c>
      <c r="S34" s="38">
        <v>0</v>
      </c>
      <c r="T34" s="38">
        <v>0</v>
      </c>
      <c r="U34" s="38">
        <v>991.8</v>
      </c>
      <c r="V34" s="38" t="s">
        <v>156</v>
      </c>
      <c r="W34" s="38">
        <v>7445.4</v>
      </c>
    </row>
    <row r="35" spans="2:23" ht="20.100000000000001" customHeight="1">
      <c r="B35" s="111">
        <f t="shared" si="1"/>
        <v>1991</v>
      </c>
      <c r="C35" s="111">
        <f t="shared" si="2"/>
        <v>11</v>
      </c>
      <c r="F35" s="80">
        <f t="shared" si="0"/>
        <v>33543</v>
      </c>
      <c r="G35" s="38">
        <v>1136.8</v>
      </c>
      <c r="H35" s="38" t="s">
        <v>156</v>
      </c>
      <c r="I35" s="38" t="s">
        <v>156</v>
      </c>
      <c r="J35" s="38" t="s">
        <v>156</v>
      </c>
      <c r="K35" s="38">
        <v>359.95</v>
      </c>
      <c r="L35" s="38" t="s">
        <v>156</v>
      </c>
      <c r="M35" s="55" t="s">
        <v>156</v>
      </c>
      <c r="N35" s="38" t="s">
        <v>156</v>
      </c>
      <c r="O35" s="38" t="s">
        <v>156</v>
      </c>
      <c r="P35" s="38">
        <v>7.4</v>
      </c>
      <c r="Q35" s="38">
        <v>2380.8000000000002</v>
      </c>
      <c r="R35" s="38">
        <v>505.6</v>
      </c>
      <c r="S35" s="38">
        <v>0</v>
      </c>
      <c r="T35" s="38">
        <v>0</v>
      </c>
      <c r="U35" s="38">
        <v>1088.0999999999999</v>
      </c>
      <c r="V35" s="38" t="s">
        <v>156</v>
      </c>
      <c r="W35" s="38">
        <v>7252.9</v>
      </c>
    </row>
    <row r="36" spans="2:23" ht="20.100000000000001" customHeight="1">
      <c r="B36" s="111">
        <f t="shared" si="1"/>
        <v>1991</v>
      </c>
      <c r="C36" s="111">
        <f t="shared" si="2"/>
        <v>12</v>
      </c>
      <c r="F36" s="80">
        <f t="shared" si="0"/>
        <v>33573</v>
      </c>
      <c r="G36" s="38">
        <v>1098.3</v>
      </c>
      <c r="H36" s="38" t="s">
        <v>156</v>
      </c>
      <c r="I36" s="38" t="s">
        <v>156</v>
      </c>
      <c r="J36" s="38" t="s">
        <v>156</v>
      </c>
      <c r="K36" s="38">
        <v>361.78</v>
      </c>
      <c r="L36" s="38" t="s">
        <v>156</v>
      </c>
      <c r="M36" s="55" t="s">
        <v>156</v>
      </c>
      <c r="N36" s="38" t="s">
        <v>156</v>
      </c>
      <c r="O36" s="38" t="s">
        <v>156</v>
      </c>
      <c r="P36" s="38">
        <v>8.75</v>
      </c>
      <c r="Q36" s="38">
        <v>2220</v>
      </c>
      <c r="R36" s="38">
        <v>530.6</v>
      </c>
      <c r="S36" s="38">
        <v>0</v>
      </c>
      <c r="T36" s="38">
        <v>0</v>
      </c>
      <c r="U36" s="38">
        <v>1187.9000000000001</v>
      </c>
      <c r="V36" s="38" t="s">
        <v>156</v>
      </c>
      <c r="W36" s="38">
        <v>7122</v>
      </c>
    </row>
    <row r="37" spans="2:23" ht="20.100000000000001" customHeight="1">
      <c r="B37" s="111">
        <f t="shared" si="1"/>
        <v>1992</v>
      </c>
      <c r="C37" s="111">
        <f t="shared" si="2"/>
        <v>1</v>
      </c>
      <c r="F37" s="80">
        <f t="shared" si="0"/>
        <v>33604</v>
      </c>
      <c r="G37" s="38">
        <v>1177.5</v>
      </c>
      <c r="H37" s="38" t="s">
        <v>156</v>
      </c>
      <c r="I37" s="38" t="s">
        <v>156</v>
      </c>
      <c r="J37" s="38" t="s">
        <v>156</v>
      </c>
      <c r="K37" s="38">
        <v>354.25</v>
      </c>
      <c r="L37" s="38" t="s">
        <v>156</v>
      </c>
      <c r="M37" s="55" t="s">
        <v>156</v>
      </c>
      <c r="N37" s="38" t="s">
        <v>156</v>
      </c>
      <c r="O37" s="38" t="s">
        <v>156</v>
      </c>
      <c r="P37" s="38">
        <v>7.9</v>
      </c>
      <c r="Q37" s="38">
        <v>2142.6</v>
      </c>
      <c r="R37" s="38">
        <v>516</v>
      </c>
      <c r="S37" s="38">
        <v>0</v>
      </c>
      <c r="T37" s="38">
        <v>0</v>
      </c>
      <c r="U37" s="38">
        <v>1154.2</v>
      </c>
      <c r="V37" s="38" t="s">
        <v>156</v>
      </c>
      <c r="W37" s="38">
        <v>7520.1</v>
      </c>
    </row>
    <row r="38" spans="2:23" ht="20.100000000000001" customHeight="1">
      <c r="B38" s="111">
        <f t="shared" si="1"/>
        <v>1992</v>
      </c>
      <c r="C38" s="111">
        <f t="shared" si="2"/>
        <v>2</v>
      </c>
      <c r="F38" s="80">
        <f t="shared" si="0"/>
        <v>33635</v>
      </c>
      <c r="G38" s="38">
        <v>1267.0999999999999</v>
      </c>
      <c r="H38" s="38" t="s">
        <v>156</v>
      </c>
      <c r="I38" s="38" t="s">
        <v>156</v>
      </c>
      <c r="J38" s="38" t="s">
        <v>156</v>
      </c>
      <c r="K38" s="38">
        <v>353.74</v>
      </c>
      <c r="L38" s="38" t="s">
        <v>156</v>
      </c>
      <c r="M38" s="55" t="s">
        <v>156</v>
      </c>
      <c r="N38" s="38" t="s">
        <v>156</v>
      </c>
      <c r="O38" s="38" t="s">
        <v>156</v>
      </c>
      <c r="P38" s="38">
        <v>8</v>
      </c>
      <c r="Q38" s="38">
        <v>2207.8000000000002</v>
      </c>
      <c r="R38" s="38">
        <v>505.5</v>
      </c>
      <c r="S38" s="38">
        <v>0</v>
      </c>
      <c r="T38" s="38">
        <v>0</v>
      </c>
      <c r="U38" s="38">
        <v>1131.0999999999999</v>
      </c>
      <c r="V38" s="38" t="s">
        <v>156</v>
      </c>
      <c r="W38" s="38">
        <v>7864.5</v>
      </c>
    </row>
    <row r="39" spans="2:23" ht="20.100000000000001" customHeight="1">
      <c r="B39" s="111">
        <f t="shared" si="1"/>
        <v>1992</v>
      </c>
      <c r="C39" s="111">
        <f t="shared" si="2"/>
        <v>3</v>
      </c>
      <c r="F39" s="80">
        <f t="shared" si="0"/>
        <v>33664</v>
      </c>
      <c r="G39" s="38">
        <v>1280.5</v>
      </c>
      <c r="H39" s="38" t="s">
        <v>156</v>
      </c>
      <c r="I39" s="38" t="s">
        <v>156</v>
      </c>
      <c r="J39" s="38" t="s">
        <v>156</v>
      </c>
      <c r="K39" s="38">
        <v>344.55</v>
      </c>
      <c r="L39" s="38" t="s">
        <v>156</v>
      </c>
      <c r="M39" s="55" t="s">
        <v>156</v>
      </c>
      <c r="N39" s="38" t="s">
        <v>156</v>
      </c>
      <c r="O39" s="38" t="s">
        <v>156</v>
      </c>
      <c r="P39" s="38">
        <v>7.9</v>
      </c>
      <c r="Q39" s="38">
        <v>2231.5</v>
      </c>
      <c r="R39" s="38">
        <v>522.79999999999995</v>
      </c>
      <c r="S39" s="38">
        <v>0</v>
      </c>
      <c r="T39" s="38">
        <v>0</v>
      </c>
      <c r="U39" s="38">
        <v>1214.3</v>
      </c>
      <c r="V39" s="38" t="s">
        <v>156</v>
      </c>
      <c r="W39" s="38">
        <v>7417.4</v>
      </c>
    </row>
    <row r="40" spans="2:23" ht="20.100000000000001" customHeight="1">
      <c r="B40" s="111">
        <f t="shared" si="1"/>
        <v>1992</v>
      </c>
      <c r="C40" s="111">
        <f t="shared" si="2"/>
        <v>4</v>
      </c>
      <c r="F40" s="80">
        <f t="shared" si="0"/>
        <v>33695</v>
      </c>
      <c r="G40" s="38">
        <v>1319.3</v>
      </c>
      <c r="H40" s="38" t="s">
        <v>156</v>
      </c>
      <c r="I40" s="38" t="s">
        <v>156</v>
      </c>
      <c r="J40" s="38" t="s">
        <v>156</v>
      </c>
      <c r="K40" s="38">
        <v>338.94</v>
      </c>
      <c r="L40" s="38" t="s">
        <v>156</v>
      </c>
      <c r="M40" s="55" t="s">
        <v>156</v>
      </c>
      <c r="N40" s="38" t="s">
        <v>156</v>
      </c>
      <c r="O40" s="38" t="s">
        <v>156</v>
      </c>
      <c r="P40" s="38">
        <v>7.9</v>
      </c>
      <c r="Q40" s="38">
        <v>2214.3000000000002</v>
      </c>
      <c r="R40" s="38">
        <v>532.79999999999995</v>
      </c>
      <c r="S40" s="38">
        <v>0</v>
      </c>
      <c r="T40" s="38">
        <v>0</v>
      </c>
      <c r="U40" s="38">
        <v>1302.4000000000001</v>
      </c>
      <c r="V40" s="38" t="s">
        <v>156</v>
      </c>
      <c r="W40" s="38">
        <v>7421.9</v>
      </c>
    </row>
    <row r="41" spans="2:23" ht="20.100000000000001" customHeight="1">
      <c r="B41" s="111">
        <f t="shared" si="1"/>
        <v>1992</v>
      </c>
      <c r="C41" s="111">
        <f t="shared" si="2"/>
        <v>5</v>
      </c>
      <c r="F41" s="80">
        <f t="shared" si="0"/>
        <v>33725</v>
      </c>
      <c r="G41" s="38">
        <v>1306.8</v>
      </c>
      <c r="H41" s="38" t="s">
        <v>156</v>
      </c>
      <c r="I41" s="38" t="s">
        <v>156</v>
      </c>
      <c r="J41" s="38" t="s">
        <v>156</v>
      </c>
      <c r="K41" s="38">
        <v>337.15</v>
      </c>
      <c r="L41" s="38" t="s">
        <v>156</v>
      </c>
      <c r="M41" s="55" t="s">
        <v>156</v>
      </c>
      <c r="N41" s="38" t="s">
        <v>156</v>
      </c>
      <c r="O41" s="38" t="s">
        <v>156</v>
      </c>
      <c r="P41" s="38">
        <v>7.7</v>
      </c>
      <c r="Q41" s="38">
        <v>2216.5</v>
      </c>
      <c r="R41" s="38">
        <v>520.20000000000005</v>
      </c>
      <c r="S41" s="38">
        <v>0</v>
      </c>
      <c r="T41" s="38">
        <v>0</v>
      </c>
      <c r="U41" s="38">
        <v>1373.5</v>
      </c>
      <c r="V41" s="38" t="s">
        <v>156</v>
      </c>
      <c r="W41" s="38">
        <v>7328.2</v>
      </c>
    </row>
    <row r="42" spans="2:23" ht="20.100000000000001" customHeight="1">
      <c r="B42" s="111">
        <f t="shared" si="1"/>
        <v>1992</v>
      </c>
      <c r="C42" s="111">
        <f t="shared" si="2"/>
        <v>6</v>
      </c>
      <c r="F42" s="80">
        <f t="shared" si="0"/>
        <v>33756</v>
      </c>
      <c r="G42" s="38">
        <v>1277</v>
      </c>
      <c r="H42" s="38" t="s">
        <v>156</v>
      </c>
      <c r="I42" s="38" t="s">
        <v>156</v>
      </c>
      <c r="J42" s="38" t="s">
        <v>156</v>
      </c>
      <c r="K42" s="38">
        <v>340.76</v>
      </c>
      <c r="L42" s="38" t="s">
        <v>156</v>
      </c>
      <c r="M42" s="55" t="s">
        <v>156</v>
      </c>
      <c r="N42" s="38" t="s">
        <v>156</v>
      </c>
      <c r="O42" s="38" t="s">
        <v>156</v>
      </c>
      <c r="P42" s="38">
        <v>7.9</v>
      </c>
      <c r="Q42" s="38">
        <v>2290.9</v>
      </c>
      <c r="R42" s="38">
        <v>546.79999999999995</v>
      </c>
      <c r="S42" s="38">
        <v>0</v>
      </c>
      <c r="T42" s="38">
        <v>0</v>
      </c>
      <c r="U42" s="38">
        <v>1386.3</v>
      </c>
      <c r="V42" s="38" t="s">
        <v>156</v>
      </c>
      <c r="W42" s="38">
        <v>7194.6</v>
      </c>
    </row>
    <row r="43" spans="2:23" ht="20.100000000000001" customHeight="1">
      <c r="B43" s="111">
        <f t="shared" si="1"/>
        <v>1992</v>
      </c>
      <c r="C43" s="111">
        <f t="shared" si="2"/>
        <v>7</v>
      </c>
      <c r="F43" s="80">
        <f t="shared" si="0"/>
        <v>33786</v>
      </c>
      <c r="G43" s="38">
        <v>1313.43478</v>
      </c>
      <c r="H43" s="38" t="s">
        <v>156</v>
      </c>
      <c r="I43" s="38" t="s">
        <v>156</v>
      </c>
      <c r="J43" s="38" t="s">
        <v>156</v>
      </c>
      <c r="K43" s="38">
        <v>352.45</v>
      </c>
      <c r="L43" s="38" t="s">
        <v>156</v>
      </c>
      <c r="M43" s="55" t="s">
        <v>156</v>
      </c>
      <c r="N43" s="38" t="s">
        <v>156</v>
      </c>
      <c r="O43" s="38" t="s">
        <v>156</v>
      </c>
      <c r="P43" s="38">
        <v>7.9</v>
      </c>
      <c r="Q43" s="38">
        <v>2521.7568700000002</v>
      </c>
      <c r="R43" s="38">
        <v>626.43924200000004</v>
      </c>
      <c r="S43" s="38">
        <v>0</v>
      </c>
      <c r="T43" s="38">
        <v>0</v>
      </c>
      <c r="U43" s="38">
        <v>1320.6087</v>
      </c>
      <c r="V43" s="38" t="s">
        <v>156</v>
      </c>
      <c r="W43" s="38">
        <v>7500.2173899999998</v>
      </c>
    </row>
    <row r="44" spans="2:23" ht="20.100000000000001" customHeight="1">
      <c r="B44" s="111">
        <f t="shared" si="1"/>
        <v>1992</v>
      </c>
      <c r="C44" s="111">
        <f t="shared" si="2"/>
        <v>8</v>
      </c>
      <c r="F44" s="80">
        <f t="shared" si="0"/>
        <v>33817</v>
      </c>
      <c r="G44" s="38">
        <v>1305.4749999999999</v>
      </c>
      <c r="H44" s="38" t="s">
        <v>156</v>
      </c>
      <c r="I44" s="38" t="s">
        <v>156</v>
      </c>
      <c r="J44" s="38" t="s">
        <v>156</v>
      </c>
      <c r="K44" s="38">
        <v>343.45</v>
      </c>
      <c r="L44" s="38" t="s">
        <v>156</v>
      </c>
      <c r="M44" s="55" t="s">
        <v>156</v>
      </c>
      <c r="N44" s="38" t="s">
        <v>156</v>
      </c>
      <c r="O44" s="38" t="s">
        <v>156</v>
      </c>
      <c r="P44" s="38">
        <v>8.1</v>
      </c>
      <c r="Q44" s="38">
        <v>2516.17</v>
      </c>
      <c r="R44" s="38">
        <v>652.27350000000001</v>
      </c>
      <c r="S44" s="38">
        <v>0</v>
      </c>
      <c r="T44" s="38">
        <v>0</v>
      </c>
      <c r="U44" s="38">
        <v>1360.4749999999999</v>
      </c>
      <c r="V44" s="38" t="s">
        <v>156</v>
      </c>
      <c r="W44" s="38">
        <v>7271.75</v>
      </c>
    </row>
    <row r="45" spans="2:23" ht="20.100000000000001" customHeight="1">
      <c r="B45" s="111">
        <f t="shared" si="1"/>
        <v>1992</v>
      </c>
      <c r="C45" s="111">
        <f t="shared" si="2"/>
        <v>9</v>
      </c>
      <c r="F45" s="80">
        <f t="shared" si="0"/>
        <v>33848</v>
      </c>
      <c r="G45" s="38" t="s">
        <v>156</v>
      </c>
      <c r="H45" s="38" t="s">
        <v>156</v>
      </c>
      <c r="I45" s="38" t="s">
        <v>156</v>
      </c>
      <c r="J45" s="38" t="s">
        <v>156</v>
      </c>
      <c r="K45" s="38">
        <v>345.87142857142902</v>
      </c>
      <c r="L45" s="38" t="s">
        <v>156</v>
      </c>
      <c r="M45" s="55" t="s">
        <v>156</v>
      </c>
      <c r="N45" s="38">
        <v>21.8966666666667</v>
      </c>
      <c r="O45" s="38">
        <v>20.312272727272699</v>
      </c>
      <c r="P45" s="38">
        <v>8.6</v>
      </c>
      <c r="Q45" s="38">
        <v>2398.9526190476199</v>
      </c>
      <c r="R45" s="38">
        <v>623.21604761904803</v>
      </c>
      <c r="S45" s="38">
        <v>0</v>
      </c>
      <c r="T45" s="38">
        <v>0</v>
      </c>
      <c r="U45" s="38">
        <v>1365.2380952381</v>
      </c>
      <c r="V45" s="38">
        <v>3.7701590909090901</v>
      </c>
      <c r="W45" s="38">
        <v>6915.7142857142899</v>
      </c>
    </row>
    <row r="46" spans="2:23" ht="20.100000000000001" customHeight="1">
      <c r="B46" s="111">
        <f t="shared" si="1"/>
        <v>1992</v>
      </c>
      <c r="C46" s="111">
        <f t="shared" si="2"/>
        <v>10</v>
      </c>
      <c r="F46" s="80">
        <f t="shared" si="0"/>
        <v>33878</v>
      </c>
      <c r="G46" s="38">
        <v>1171.9761904761899</v>
      </c>
      <c r="H46" s="38" t="s">
        <v>156</v>
      </c>
      <c r="I46" s="38" t="s">
        <v>156</v>
      </c>
      <c r="J46" s="38" t="s">
        <v>156</v>
      </c>
      <c r="K46" s="38">
        <v>344.478571428571</v>
      </c>
      <c r="L46" s="38" t="s">
        <v>156</v>
      </c>
      <c r="M46" s="55" t="s">
        <v>156</v>
      </c>
      <c r="N46" s="38">
        <v>21.708181818181799</v>
      </c>
      <c r="O46" s="38">
        <v>20.264545454545502</v>
      </c>
      <c r="P46" s="38">
        <v>10.25</v>
      </c>
      <c r="Q46" s="38">
        <v>2259.8356190476202</v>
      </c>
      <c r="R46" s="38">
        <v>538.63142857142896</v>
      </c>
      <c r="S46" s="38">
        <v>0</v>
      </c>
      <c r="T46" s="38">
        <v>0</v>
      </c>
      <c r="U46" s="38">
        <v>1158.19047619048</v>
      </c>
      <c r="V46" s="38">
        <v>3.7497727272727301</v>
      </c>
      <c r="W46" s="38">
        <v>6288.7619047619</v>
      </c>
    </row>
    <row r="47" spans="2:23" ht="20.100000000000001" customHeight="1">
      <c r="B47" s="111">
        <f t="shared" si="1"/>
        <v>1992</v>
      </c>
      <c r="C47" s="111">
        <f t="shared" si="2"/>
        <v>11</v>
      </c>
      <c r="F47" s="80">
        <f t="shared" si="0"/>
        <v>33909</v>
      </c>
      <c r="G47" s="38">
        <v>1159.3571428571399</v>
      </c>
      <c r="H47" s="38" t="s">
        <v>156</v>
      </c>
      <c r="I47" s="38" t="s">
        <v>156</v>
      </c>
      <c r="J47" s="38" t="s">
        <v>156</v>
      </c>
      <c r="K47" s="38">
        <v>335.23500000000001</v>
      </c>
      <c r="L47" s="38" t="s">
        <v>156</v>
      </c>
      <c r="M47" s="55" t="s">
        <v>156</v>
      </c>
      <c r="N47" s="38">
        <v>20.359473684210499</v>
      </c>
      <c r="O47" s="38">
        <v>19.1514285714286</v>
      </c>
      <c r="P47" s="38">
        <v>10.5</v>
      </c>
      <c r="Q47" s="38">
        <v>2158.4016666666698</v>
      </c>
      <c r="R47" s="38">
        <v>461.53619047618997</v>
      </c>
      <c r="S47" s="38">
        <v>0</v>
      </c>
      <c r="T47" s="38">
        <v>0</v>
      </c>
      <c r="U47" s="38">
        <v>1047.5999999999999</v>
      </c>
      <c r="V47" s="38">
        <v>3.7710238095238102</v>
      </c>
      <c r="W47" s="38">
        <v>5571.1904761904798</v>
      </c>
    </row>
    <row r="48" spans="2:23" ht="20.100000000000001" customHeight="1">
      <c r="B48" s="111">
        <f t="shared" si="1"/>
        <v>1992</v>
      </c>
      <c r="C48" s="111">
        <f t="shared" si="2"/>
        <v>12</v>
      </c>
      <c r="F48" s="80">
        <f t="shared" si="0"/>
        <v>33939</v>
      </c>
      <c r="G48" s="38">
        <v>1207.4047619047601</v>
      </c>
      <c r="H48" s="38" t="s">
        <v>156</v>
      </c>
      <c r="I48" s="38" t="s">
        <v>156</v>
      </c>
      <c r="J48" s="38" t="s">
        <v>156</v>
      </c>
      <c r="K48" s="38">
        <v>335.11500000000001</v>
      </c>
      <c r="L48" s="38" t="s">
        <v>156</v>
      </c>
      <c r="M48" s="55" t="s">
        <v>156</v>
      </c>
      <c r="N48" s="38">
        <v>19.388000000000002</v>
      </c>
      <c r="O48" s="38">
        <v>18.145454545454498</v>
      </c>
      <c r="P48" s="38">
        <v>10</v>
      </c>
      <c r="Q48" s="38">
        <v>2208.4161428571401</v>
      </c>
      <c r="R48" s="38">
        <v>454.96095238095199</v>
      </c>
      <c r="S48" s="38">
        <v>0</v>
      </c>
      <c r="T48" s="38">
        <v>0</v>
      </c>
      <c r="U48" s="38">
        <v>1058.2619047619</v>
      </c>
      <c r="V48" s="38">
        <v>3.72645238095238</v>
      </c>
      <c r="W48" s="38">
        <v>5726.3333333333303</v>
      </c>
    </row>
    <row r="49" spans="2:23" ht="20.100000000000001" customHeight="1">
      <c r="B49" s="111">
        <f t="shared" si="1"/>
        <v>1993</v>
      </c>
      <c r="C49" s="111">
        <f t="shared" si="2"/>
        <v>1</v>
      </c>
      <c r="F49" s="80">
        <f t="shared" si="0"/>
        <v>33970</v>
      </c>
      <c r="G49" s="38">
        <v>1207.0999999999999</v>
      </c>
      <c r="H49" s="38" t="s">
        <v>156</v>
      </c>
      <c r="I49" s="38" t="s">
        <v>156</v>
      </c>
      <c r="J49" s="38" t="s">
        <v>156</v>
      </c>
      <c r="K49" s="38">
        <v>329.29250000000002</v>
      </c>
      <c r="L49" s="38" t="s">
        <v>156</v>
      </c>
      <c r="M49" s="55" t="s">
        <v>156</v>
      </c>
      <c r="N49" s="38">
        <v>19.062999999999999</v>
      </c>
      <c r="O49" s="38">
        <v>17.352</v>
      </c>
      <c r="P49" s="38">
        <v>9.8000000000000007</v>
      </c>
      <c r="Q49" s="38">
        <v>2262.6205</v>
      </c>
      <c r="R49" s="38">
        <v>437.66149999999999</v>
      </c>
      <c r="S49" s="38">
        <v>0</v>
      </c>
      <c r="T49" s="38">
        <v>0</v>
      </c>
      <c r="U49" s="38">
        <v>1061.4000000000001</v>
      </c>
      <c r="V49" s="38">
        <v>3.68425</v>
      </c>
      <c r="W49" s="38">
        <v>5932.8</v>
      </c>
    </row>
    <row r="50" spans="2:23" ht="20.100000000000001" customHeight="1">
      <c r="B50" s="111">
        <f t="shared" si="1"/>
        <v>1993</v>
      </c>
      <c r="C50" s="111">
        <f t="shared" si="2"/>
        <v>2</v>
      </c>
      <c r="F50" s="80">
        <f t="shared" si="0"/>
        <v>34001</v>
      </c>
      <c r="G50" s="38">
        <v>1202.0263157894699</v>
      </c>
      <c r="H50" s="38" t="s">
        <v>156</v>
      </c>
      <c r="I50" s="38" t="s">
        <v>156</v>
      </c>
      <c r="J50" s="38" t="s">
        <v>156</v>
      </c>
      <c r="K50" s="38">
        <v>329.73157894736801</v>
      </c>
      <c r="L50" s="38" t="s">
        <v>156</v>
      </c>
      <c r="M50" s="55" t="s">
        <v>156</v>
      </c>
      <c r="N50" s="38">
        <v>20.094999999999999</v>
      </c>
      <c r="O50" s="38">
        <v>18.481999999999999</v>
      </c>
      <c r="P50" s="38">
        <v>10.1</v>
      </c>
      <c r="Q50" s="38">
        <v>2215.7410526315798</v>
      </c>
      <c r="R50" s="38">
        <v>414.66</v>
      </c>
      <c r="S50" s="38">
        <v>0</v>
      </c>
      <c r="T50" s="38">
        <v>0</v>
      </c>
      <c r="U50" s="38">
        <v>1072.95</v>
      </c>
      <c r="V50" s="38">
        <v>3.6599750000000002</v>
      </c>
      <c r="W50" s="38">
        <v>6040.5</v>
      </c>
    </row>
    <row r="51" spans="2:23" ht="20.100000000000001" customHeight="1">
      <c r="B51" s="111">
        <f t="shared" si="1"/>
        <v>1993</v>
      </c>
      <c r="C51" s="111">
        <f t="shared" si="2"/>
        <v>3</v>
      </c>
      <c r="F51" s="80">
        <f t="shared" si="0"/>
        <v>34029</v>
      </c>
      <c r="G51" s="38">
        <v>1151.6304347826101</v>
      </c>
      <c r="H51" s="38" t="s">
        <v>156</v>
      </c>
      <c r="I51" s="38" t="s">
        <v>156</v>
      </c>
      <c r="J51" s="38" t="s">
        <v>156</v>
      </c>
      <c r="K51" s="38">
        <v>330.51521739130402</v>
      </c>
      <c r="L51" s="38" t="s">
        <v>156</v>
      </c>
      <c r="M51" s="55" t="s">
        <v>156</v>
      </c>
      <c r="N51" s="38">
        <v>20.34</v>
      </c>
      <c r="O51" s="38">
        <v>18.746086956521701</v>
      </c>
      <c r="P51" s="38">
        <v>10.199999999999999</v>
      </c>
      <c r="Q51" s="38">
        <v>2147.22565217391</v>
      </c>
      <c r="R51" s="38">
        <v>404.77060434782601</v>
      </c>
      <c r="S51" s="38">
        <v>0</v>
      </c>
      <c r="T51" s="38">
        <v>0</v>
      </c>
      <c r="U51" s="38">
        <v>996.39130434782601</v>
      </c>
      <c r="V51" s="38">
        <v>3.6470217391304298</v>
      </c>
      <c r="W51" s="38">
        <v>5974</v>
      </c>
    </row>
    <row r="52" spans="2:23" ht="20.100000000000001" customHeight="1">
      <c r="B52" s="111">
        <f t="shared" si="1"/>
        <v>1993</v>
      </c>
      <c r="C52" s="111">
        <f t="shared" si="2"/>
        <v>4</v>
      </c>
      <c r="F52" s="80">
        <f t="shared" si="0"/>
        <v>34060</v>
      </c>
      <c r="G52" s="38">
        <v>1108.825</v>
      </c>
      <c r="H52" s="38" t="s">
        <v>156</v>
      </c>
      <c r="I52" s="38" t="s">
        <v>156</v>
      </c>
      <c r="J52" s="38" t="s">
        <v>156</v>
      </c>
      <c r="K52" s="38">
        <v>342.6</v>
      </c>
      <c r="L52" s="38" t="s">
        <v>156</v>
      </c>
      <c r="M52" s="55" t="s">
        <v>156</v>
      </c>
      <c r="N52" s="38">
        <v>20.277619047619002</v>
      </c>
      <c r="O52" s="38">
        <v>18.627619047619</v>
      </c>
      <c r="P52" s="38">
        <v>10.35</v>
      </c>
      <c r="Q52" s="38">
        <v>1945.68145</v>
      </c>
      <c r="R52" s="38">
        <v>420.03035</v>
      </c>
      <c r="S52" s="38">
        <v>0</v>
      </c>
      <c r="T52" s="38">
        <v>0</v>
      </c>
      <c r="U52" s="38">
        <v>1004.9</v>
      </c>
      <c r="V52" s="38">
        <v>3.9640249999999999</v>
      </c>
      <c r="W52" s="38">
        <v>5974.6</v>
      </c>
    </row>
    <row r="53" spans="2:23" ht="20.100000000000001" customHeight="1">
      <c r="B53" s="111">
        <f t="shared" si="1"/>
        <v>1993</v>
      </c>
      <c r="C53" s="111">
        <f t="shared" si="2"/>
        <v>5</v>
      </c>
      <c r="F53" s="80">
        <f t="shared" si="0"/>
        <v>34090</v>
      </c>
      <c r="G53" s="38">
        <v>1124.2631578947401</v>
      </c>
      <c r="H53" s="38" t="s">
        <v>156</v>
      </c>
      <c r="I53" s="38" t="s">
        <v>156</v>
      </c>
      <c r="J53" s="38" t="s">
        <v>156</v>
      </c>
      <c r="K53" s="38">
        <v>366.66052631578901</v>
      </c>
      <c r="L53" s="38" t="s">
        <v>156</v>
      </c>
      <c r="M53" s="55" t="s">
        <v>156</v>
      </c>
      <c r="N53" s="38">
        <v>19.9665</v>
      </c>
      <c r="O53" s="38">
        <v>18.510999999999999</v>
      </c>
      <c r="P53" s="38">
        <v>10.1</v>
      </c>
      <c r="Q53" s="38">
        <v>1796.3217894736799</v>
      </c>
      <c r="R53" s="38">
        <v>407.622210526316</v>
      </c>
      <c r="S53" s="38">
        <v>0</v>
      </c>
      <c r="T53" s="38">
        <v>0</v>
      </c>
      <c r="U53" s="38">
        <v>980.68421052631595</v>
      </c>
      <c r="V53" s="38">
        <v>4.45515789473684</v>
      </c>
      <c r="W53" s="38">
        <v>5765.3684210526299</v>
      </c>
    </row>
    <row r="54" spans="2:23" ht="20.100000000000001" customHeight="1">
      <c r="B54" s="111">
        <f t="shared" si="1"/>
        <v>1993</v>
      </c>
      <c r="C54" s="111">
        <f t="shared" si="2"/>
        <v>6</v>
      </c>
      <c r="F54" s="80">
        <f t="shared" si="0"/>
        <v>34121</v>
      </c>
      <c r="G54" s="38">
        <v>1165.6363636363601</v>
      </c>
      <c r="H54" s="38" t="s">
        <v>156</v>
      </c>
      <c r="I54" s="38" t="s">
        <v>156</v>
      </c>
      <c r="J54" s="38" t="s">
        <v>156</v>
      </c>
      <c r="K54" s="38">
        <v>372.67619047619098</v>
      </c>
      <c r="L54" s="38" t="s">
        <v>156</v>
      </c>
      <c r="M54" s="55" t="s">
        <v>156</v>
      </c>
      <c r="N54" s="38">
        <v>19.114761904761899</v>
      </c>
      <c r="O54" s="38">
        <v>17.593636363636399</v>
      </c>
      <c r="P54" s="38">
        <v>10.3</v>
      </c>
      <c r="Q54" s="38">
        <v>1857.02904545455</v>
      </c>
      <c r="R54" s="38">
        <v>394.89127272727302</v>
      </c>
      <c r="S54" s="38">
        <v>0</v>
      </c>
      <c r="T54" s="38">
        <v>0</v>
      </c>
      <c r="U54" s="38">
        <v>926.34090909090901</v>
      </c>
      <c r="V54" s="38">
        <v>4.3748409090909099</v>
      </c>
      <c r="W54" s="38">
        <v>5534.4090909090901</v>
      </c>
    </row>
    <row r="55" spans="2:23" ht="20.100000000000001" customHeight="1">
      <c r="B55" s="111">
        <f t="shared" si="1"/>
        <v>1993</v>
      </c>
      <c r="C55" s="111">
        <f t="shared" si="2"/>
        <v>7</v>
      </c>
      <c r="F55" s="80">
        <f t="shared" si="0"/>
        <v>34151</v>
      </c>
      <c r="G55" s="38">
        <v>1202.5</v>
      </c>
      <c r="H55" s="38" t="s">
        <v>156</v>
      </c>
      <c r="I55" s="38" t="s">
        <v>156</v>
      </c>
      <c r="J55" s="38" t="s">
        <v>156</v>
      </c>
      <c r="K55" s="38">
        <v>393.25</v>
      </c>
      <c r="L55" s="38" t="s">
        <v>156</v>
      </c>
      <c r="M55" s="55" t="s">
        <v>156</v>
      </c>
      <c r="N55" s="38">
        <v>17.914999999999999</v>
      </c>
      <c r="O55" s="38">
        <v>16.765000000000001</v>
      </c>
      <c r="P55" s="38">
        <v>9.9</v>
      </c>
      <c r="Q55" s="38">
        <v>1927.1590909090901</v>
      </c>
      <c r="R55" s="38">
        <v>388.25</v>
      </c>
      <c r="S55" s="38">
        <v>0</v>
      </c>
      <c r="T55" s="38">
        <v>0</v>
      </c>
      <c r="U55" s="38">
        <v>927.90909090909099</v>
      </c>
      <c r="V55" s="38">
        <v>5.01943181818182</v>
      </c>
      <c r="W55" s="38">
        <v>5038.5</v>
      </c>
    </row>
    <row r="56" spans="2:23" ht="20.100000000000001" customHeight="1">
      <c r="B56" s="111">
        <f t="shared" si="1"/>
        <v>1993</v>
      </c>
      <c r="C56" s="111">
        <f t="shared" si="2"/>
        <v>8</v>
      </c>
      <c r="F56" s="80">
        <f t="shared" si="0"/>
        <v>34182</v>
      </c>
      <c r="G56" s="38">
        <v>1172.4761904761899</v>
      </c>
      <c r="H56" s="38" t="s">
        <v>156</v>
      </c>
      <c r="I56" s="38" t="s">
        <v>156</v>
      </c>
      <c r="J56" s="38" t="s">
        <v>156</v>
      </c>
      <c r="K56" s="38">
        <v>377.47500000000002</v>
      </c>
      <c r="L56" s="38" t="s">
        <v>156</v>
      </c>
      <c r="M56" s="55" t="s">
        <v>156</v>
      </c>
      <c r="N56" s="38">
        <v>18.007619047618999</v>
      </c>
      <c r="O56" s="38">
        <v>16.7061904761905</v>
      </c>
      <c r="P56" s="38">
        <v>10.1</v>
      </c>
      <c r="Q56" s="38">
        <v>1947.4523809523801</v>
      </c>
      <c r="R56" s="38">
        <v>388.38095238095201</v>
      </c>
      <c r="S56" s="38">
        <v>0</v>
      </c>
      <c r="T56" s="38">
        <v>0</v>
      </c>
      <c r="U56" s="38">
        <v>884.33333333333303</v>
      </c>
      <c r="V56" s="38">
        <v>4.8448571428571396</v>
      </c>
      <c r="W56" s="38">
        <v>4723.4285714285697</v>
      </c>
    </row>
    <row r="57" spans="2:23" ht="20.100000000000001" customHeight="1">
      <c r="B57" s="111">
        <f t="shared" si="1"/>
        <v>1993</v>
      </c>
      <c r="C57" s="111">
        <f t="shared" si="2"/>
        <v>9</v>
      </c>
      <c r="F57" s="80">
        <f t="shared" si="0"/>
        <v>34213</v>
      </c>
      <c r="G57" s="38">
        <v>1115.72727272727</v>
      </c>
      <c r="H57" s="38" t="s">
        <v>156</v>
      </c>
      <c r="I57" s="38" t="s">
        <v>156</v>
      </c>
      <c r="J57" s="38" t="s">
        <v>156</v>
      </c>
      <c r="K57" s="38">
        <v>354.74047619047599</v>
      </c>
      <c r="L57" s="38" t="s">
        <v>156</v>
      </c>
      <c r="M57" s="55" t="s">
        <v>156</v>
      </c>
      <c r="N57" s="38">
        <v>17.5766666666667</v>
      </c>
      <c r="O57" s="38">
        <v>15.992272727272701</v>
      </c>
      <c r="P57" s="38">
        <v>10.3</v>
      </c>
      <c r="Q57" s="38">
        <v>1861.8636363636399</v>
      </c>
      <c r="R57" s="38">
        <v>375.72727272727298</v>
      </c>
      <c r="S57" s="38">
        <v>0</v>
      </c>
      <c r="T57" s="38">
        <v>0</v>
      </c>
      <c r="U57" s="38">
        <v>874.54545454545496</v>
      </c>
      <c r="V57" s="38">
        <v>4.2185227272727301</v>
      </c>
      <c r="W57" s="38">
        <v>4354.5</v>
      </c>
    </row>
    <row r="58" spans="2:23" ht="20.100000000000001" customHeight="1">
      <c r="B58" s="111">
        <f t="shared" si="1"/>
        <v>1993</v>
      </c>
      <c r="C58" s="111">
        <f t="shared" si="2"/>
        <v>10</v>
      </c>
      <c r="F58" s="80">
        <f t="shared" si="0"/>
        <v>34243</v>
      </c>
      <c r="G58" s="38">
        <v>1087.4523809523801</v>
      </c>
      <c r="H58" s="38" t="s">
        <v>156</v>
      </c>
      <c r="I58" s="38" t="s">
        <v>156</v>
      </c>
      <c r="J58" s="38" t="s">
        <v>156</v>
      </c>
      <c r="K58" s="38">
        <v>364.36750000000001</v>
      </c>
      <c r="L58" s="38" t="s">
        <v>156</v>
      </c>
      <c r="M58" s="55" t="s">
        <v>156</v>
      </c>
      <c r="N58" s="38">
        <v>18.177142857142901</v>
      </c>
      <c r="O58" s="38">
        <v>16.558571428571401</v>
      </c>
      <c r="P58" s="38">
        <v>10.3</v>
      </c>
      <c r="Q58" s="38">
        <v>1646.4047619047601</v>
      </c>
      <c r="R58" s="38">
        <v>384.26190476190499</v>
      </c>
      <c r="S58" s="38">
        <v>0</v>
      </c>
      <c r="T58" s="38">
        <v>0</v>
      </c>
      <c r="U58" s="38">
        <v>915.23809523809496</v>
      </c>
      <c r="V58" s="38">
        <v>4.3430238095238103</v>
      </c>
      <c r="W58" s="38">
        <v>4451</v>
      </c>
    </row>
    <row r="59" spans="2:23" ht="20.100000000000001" customHeight="1">
      <c r="B59" s="111">
        <f t="shared" si="1"/>
        <v>1993</v>
      </c>
      <c r="C59" s="111">
        <f t="shared" si="2"/>
        <v>11</v>
      </c>
      <c r="F59" s="80">
        <f t="shared" si="0"/>
        <v>34274</v>
      </c>
      <c r="G59" s="38">
        <v>1040.1363636363601</v>
      </c>
      <c r="H59" s="38" t="s">
        <v>156</v>
      </c>
      <c r="I59" s="38" t="s">
        <v>156</v>
      </c>
      <c r="J59" s="38" t="s">
        <v>156</v>
      </c>
      <c r="K59" s="38">
        <v>373.34090909090901</v>
      </c>
      <c r="L59" s="38" t="s">
        <v>156</v>
      </c>
      <c r="M59" s="55" t="s">
        <v>156</v>
      </c>
      <c r="N59" s="38">
        <v>16.585909090909102</v>
      </c>
      <c r="O59" s="38">
        <v>15.0845454545455</v>
      </c>
      <c r="P59" s="38">
        <v>10</v>
      </c>
      <c r="Q59" s="38">
        <v>1630.3636363636399</v>
      </c>
      <c r="R59" s="38">
        <v>400.31818181818198</v>
      </c>
      <c r="S59" s="38">
        <v>0</v>
      </c>
      <c r="T59" s="38">
        <v>0</v>
      </c>
      <c r="U59" s="38">
        <v>928.77272727272702</v>
      </c>
      <c r="V59" s="38">
        <v>4.5331590909090904</v>
      </c>
      <c r="W59" s="38">
        <v>4636.4090909090901</v>
      </c>
    </row>
    <row r="60" spans="2:23" ht="20.100000000000001" customHeight="1">
      <c r="B60" s="111">
        <f t="shared" si="1"/>
        <v>1993</v>
      </c>
      <c r="C60" s="111">
        <f t="shared" si="2"/>
        <v>12</v>
      </c>
      <c r="F60" s="80">
        <f t="shared" si="0"/>
        <v>34304</v>
      </c>
      <c r="G60" s="38">
        <v>1094.61904761905</v>
      </c>
      <c r="H60" s="38" t="s">
        <v>156</v>
      </c>
      <c r="I60" s="38" t="s">
        <v>156</v>
      </c>
      <c r="J60" s="38" t="s">
        <v>156</v>
      </c>
      <c r="K60" s="38">
        <v>383.29473684210501</v>
      </c>
      <c r="L60" s="38" t="s">
        <v>156</v>
      </c>
      <c r="M60" s="55" t="s">
        <v>156</v>
      </c>
      <c r="N60" s="38">
        <v>14.528095238095201</v>
      </c>
      <c r="O60" s="38">
        <v>13.557391304347799</v>
      </c>
      <c r="P60" s="38">
        <v>9.9</v>
      </c>
      <c r="Q60" s="38">
        <v>1723.8333333333301</v>
      </c>
      <c r="R60" s="38">
        <v>461.21428571428601</v>
      </c>
      <c r="S60" s="38">
        <v>0</v>
      </c>
      <c r="T60" s="38">
        <v>0</v>
      </c>
      <c r="U60" s="38">
        <v>974.97619047619003</v>
      </c>
      <c r="V60" s="38">
        <v>4.9685952380952401</v>
      </c>
      <c r="W60" s="38">
        <v>5119.3333333333303</v>
      </c>
    </row>
    <row r="61" spans="2:23" ht="20.100000000000001" customHeight="1">
      <c r="B61" s="111">
        <f t="shared" si="1"/>
        <v>1994</v>
      </c>
      <c r="C61" s="111">
        <f t="shared" si="2"/>
        <v>1</v>
      </c>
      <c r="F61" s="80">
        <f t="shared" si="0"/>
        <v>34335</v>
      </c>
      <c r="G61" s="38">
        <v>1174.925</v>
      </c>
      <c r="H61" s="38" t="s">
        <v>156</v>
      </c>
      <c r="I61" s="38" t="s">
        <v>156</v>
      </c>
      <c r="J61" s="38" t="s">
        <v>156</v>
      </c>
      <c r="K61" s="38">
        <v>386.875</v>
      </c>
      <c r="L61" s="38" t="s">
        <v>156</v>
      </c>
      <c r="M61" s="55" t="s">
        <v>156</v>
      </c>
      <c r="N61" s="38">
        <v>15.05</v>
      </c>
      <c r="O61" s="38">
        <v>14.131904761904799</v>
      </c>
      <c r="P61" s="38">
        <v>9.5</v>
      </c>
      <c r="Q61" s="38">
        <v>1805.35</v>
      </c>
      <c r="R61" s="38">
        <v>490.15</v>
      </c>
      <c r="S61" s="38">
        <v>0</v>
      </c>
      <c r="T61" s="38">
        <v>0</v>
      </c>
      <c r="U61" s="38">
        <v>997.05</v>
      </c>
      <c r="V61" s="38">
        <v>5.1426999999999996</v>
      </c>
      <c r="W61" s="38">
        <v>5579.65</v>
      </c>
    </row>
    <row r="62" spans="2:23" ht="20.100000000000001" customHeight="1">
      <c r="B62" s="111">
        <f t="shared" si="1"/>
        <v>1994</v>
      </c>
      <c r="C62" s="111">
        <f t="shared" si="2"/>
        <v>2</v>
      </c>
      <c r="F62" s="80">
        <f t="shared" si="0"/>
        <v>34366</v>
      </c>
      <c r="G62" s="38">
        <v>1269.905</v>
      </c>
      <c r="H62" s="38" t="s">
        <v>156</v>
      </c>
      <c r="I62" s="38" t="s">
        <v>156</v>
      </c>
      <c r="J62" s="38" t="s">
        <v>156</v>
      </c>
      <c r="K62" s="38">
        <v>381.91</v>
      </c>
      <c r="L62" s="38" t="s">
        <v>156</v>
      </c>
      <c r="M62" s="55" t="s">
        <v>156</v>
      </c>
      <c r="N62" s="38">
        <v>14.77</v>
      </c>
      <c r="O62" s="38">
        <v>13.752000000000001</v>
      </c>
      <c r="P62" s="38">
        <v>9.5</v>
      </c>
      <c r="Q62" s="38">
        <v>1866.4</v>
      </c>
      <c r="R62" s="38">
        <v>485.42500000000001</v>
      </c>
      <c r="S62" s="38">
        <v>0</v>
      </c>
      <c r="T62" s="38">
        <v>0</v>
      </c>
      <c r="U62" s="38">
        <v>969.2</v>
      </c>
      <c r="V62" s="38">
        <v>5.2472750000000001</v>
      </c>
      <c r="W62" s="38">
        <v>5827.15</v>
      </c>
    </row>
    <row r="63" spans="2:23" ht="20.100000000000001" customHeight="1">
      <c r="B63" s="111">
        <f t="shared" si="1"/>
        <v>1994</v>
      </c>
      <c r="C63" s="111">
        <f t="shared" si="2"/>
        <v>3</v>
      </c>
      <c r="F63" s="80">
        <f t="shared" si="0"/>
        <v>34394</v>
      </c>
      <c r="G63" s="38">
        <v>1289.3260869565199</v>
      </c>
      <c r="H63" s="38" t="s">
        <v>156</v>
      </c>
      <c r="I63" s="38" t="s">
        <v>156</v>
      </c>
      <c r="J63" s="38" t="s">
        <v>156</v>
      </c>
      <c r="K63" s="38">
        <v>384.14782608695702</v>
      </c>
      <c r="L63" s="38" t="s">
        <v>156</v>
      </c>
      <c r="M63" s="55" t="s">
        <v>156</v>
      </c>
      <c r="N63" s="38">
        <v>14.701304347826101</v>
      </c>
      <c r="O63" s="38">
        <v>13.8773913043478</v>
      </c>
      <c r="P63" s="38">
        <v>9.5</v>
      </c>
      <c r="Q63" s="38">
        <v>1914.8695652173899</v>
      </c>
      <c r="R63" s="38">
        <v>451.45652173912998</v>
      </c>
      <c r="S63" s="38">
        <v>0</v>
      </c>
      <c r="T63" s="38">
        <v>0</v>
      </c>
      <c r="U63" s="38">
        <v>936.21739130434798</v>
      </c>
      <c r="V63" s="38">
        <v>5.4349565217391298</v>
      </c>
      <c r="W63" s="38">
        <v>5589.6956521739103</v>
      </c>
    </row>
    <row r="64" spans="2:23" ht="20.100000000000001" customHeight="1">
      <c r="B64" s="111">
        <f t="shared" si="1"/>
        <v>1994</v>
      </c>
      <c r="C64" s="111">
        <f t="shared" si="2"/>
        <v>4</v>
      </c>
      <c r="F64" s="80">
        <f t="shared" si="0"/>
        <v>34425</v>
      </c>
      <c r="G64" s="38">
        <v>1279.0789473684199</v>
      </c>
      <c r="H64" s="38" t="s">
        <v>156</v>
      </c>
      <c r="I64" s="38" t="s">
        <v>156</v>
      </c>
      <c r="J64" s="38" t="s">
        <v>156</v>
      </c>
      <c r="K64" s="38">
        <v>377.70263157894698</v>
      </c>
      <c r="L64" s="38" t="s">
        <v>156</v>
      </c>
      <c r="M64" s="55" t="s">
        <v>156</v>
      </c>
      <c r="N64" s="38">
        <v>16.439499999999999</v>
      </c>
      <c r="O64" s="38">
        <v>15.1515</v>
      </c>
      <c r="P64" s="38">
        <v>9.4</v>
      </c>
      <c r="Q64" s="38">
        <v>1881.8157894736801</v>
      </c>
      <c r="R64" s="38">
        <v>439.89473684210498</v>
      </c>
      <c r="S64" s="38">
        <v>0</v>
      </c>
      <c r="T64" s="38">
        <v>0</v>
      </c>
      <c r="U64" s="38">
        <v>924.02631578947398</v>
      </c>
      <c r="V64" s="38">
        <v>5.3082105263157899</v>
      </c>
      <c r="W64" s="38">
        <v>5409.5789473684199</v>
      </c>
    </row>
    <row r="65" spans="2:23" ht="20.100000000000001" customHeight="1">
      <c r="B65" s="111">
        <f t="shared" si="1"/>
        <v>1994</v>
      </c>
      <c r="C65" s="111">
        <f t="shared" si="2"/>
        <v>5</v>
      </c>
      <c r="F65" s="80">
        <f t="shared" si="0"/>
        <v>34455</v>
      </c>
      <c r="G65" s="38">
        <v>1322.55</v>
      </c>
      <c r="H65" s="38" t="s">
        <v>156</v>
      </c>
      <c r="I65" s="38" t="s">
        <v>156</v>
      </c>
      <c r="J65" s="38" t="s">
        <v>156</v>
      </c>
      <c r="K65" s="38">
        <v>382.419047619048</v>
      </c>
      <c r="L65" s="38" t="s">
        <v>156</v>
      </c>
      <c r="M65" s="55" t="s">
        <v>156</v>
      </c>
      <c r="N65" s="38">
        <v>17.930454545454499</v>
      </c>
      <c r="O65" s="38">
        <v>16.2585714285714</v>
      </c>
      <c r="P65" s="38">
        <v>9.25</v>
      </c>
      <c r="Q65" s="38">
        <v>2150.2249999999999</v>
      </c>
      <c r="R65" s="38">
        <v>473.47500000000002</v>
      </c>
      <c r="S65" s="38">
        <v>0</v>
      </c>
      <c r="T65" s="38">
        <v>0</v>
      </c>
      <c r="U65" s="38">
        <v>956.625</v>
      </c>
      <c r="V65" s="38">
        <v>5.4249499999999999</v>
      </c>
      <c r="W65" s="38">
        <v>6090.15</v>
      </c>
    </row>
    <row r="66" spans="2:23" ht="20.100000000000001" customHeight="1">
      <c r="B66" s="111">
        <f t="shared" si="1"/>
        <v>1994</v>
      </c>
      <c r="C66" s="111">
        <f t="shared" si="2"/>
        <v>6</v>
      </c>
      <c r="F66" s="80">
        <f t="shared" si="0"/>
        <v>34486</v>
      </c>
      <c r="G66" s="38">
        <v>1402.30952380952</v>
      </c>
      <c r="H66" s="38" t="s">
        <v>156</v>
      </c>
      <c r="I66" s="38" t="s">
        <v>156</v>
      </c>
      <c r="J66" s="38" t="s">
        <v>156</v>
      </c>
      <c r="K66" s="38">
        <v>385.65136363636401</v>
      </c>
      <c r="L66" s="38" t="s">
        <v>156</v>
      </c>
      <c r="M66" s="55" t="s">
        <v>156</v>
      </c>
      <c r="N66" s="38">
        <v>19.077500000000001</v>
      </c>
      <c r="O66" s="38">
        <v>16.7440909090909</v>
      </c>
      <c r="P66" s="38">
        <v>9.25</v>
      </c>
      <c r="Q66" s="38">
        <v>2363.2142857142899</v>
      </c>
      <c r="R66" s="38">
        <v>525.23809523809496</v>
      </c>
      <c r="S66" s="38">
        <v>0</v>
      </c>
      <c r="T66" s="38">
        <v>0</v>
      </c>
      <c r="U66" s="38">
        <v>966.47619047619003</v>
      </c>
      <c r="V66" s="38">
        <v>5.38761363636364</v>
      </c>
      <c r="W66" s="38">
        <v>6280.0952380952403</v>
      </c>
    </row>
    <row r="67" spans="2:23" ht="20.100000000000001" customHeight="1">
      <c r="B67" s="111">
        <f t="shared" si="1"/>
        <v>1994</v>
      </c>
      <c r="C67" s="111">
        <f t="shared" si="2"/>
        <v>7</v>
      </c>
      <c r="F67" s="80">
        <f t="shared" si="0"/>
        <v>34516</v>
      </c>
      <c r="G67" s="38">
        <v>1492.8571428571399</v>
      </c>
      <c r="H67" s="38" t="s">
        <v>156</v>
      </c>
      <c r="I67" s="38" t="s">
        <v>156</v>
      </c>
      <c r="J67" s="38" t="s">
        <v>156</v>
      </c>
      <c r="K67" s="38">
        <v>385.25</v>
      </c>
      <c r="L67" s="38" t="s">
        <v>156</v>
      </c>
      <c r="M67" s="55" t="s">
        <v>156</v>
      </c>
      <c r="N67" s="38">
        <v>19.6538095238095</v>
      </c>
      <c r="O67" s="38">
        <v>17.6271428571429</v>
      </c>
      <c r="P67" s="38">
        <v>9.4</v>
      </c>
      <c r="Q67" s="38">
        <v>2458.1904761904798</v>
      </c>
      <c r="R67" s="38">
        <v>580.04761904761904</v>
      </c>
      <c r="S67" s="38">
        <v>0</v>
      </c>
      <c r="T67" s="38">
        <v>0</v>
      </c>
      <c r="U67" s="38">
        <v>964.40476190476204</v>
      </c>
      <c r="V67" s="38">
        <v>5.2825714285714298</v>
      </c>
      <c r="W67" s="38">
        <v>6229.1428571428596</v>
      </c>
    </row>
    <row r="68" spans="2:23" ht="20.100000000000001" customHeight="1">
      <c r="B68" s="111">
        <f t="shared" si="1"/>
        <v>1994</v>
      </c>
      <c r="C68" s="111">
        <f t="shared" si="2"/>
        <v>8</v>
      </c>
      <c r="F68" s="80">
        <f t="shared" si="0"/>
        <v>34547</v>
      </c>
      <c r="G68" s="38">
        <v>1455.77272727273</v>
      </c>
      <c r="H68" s="38" t="s">
        <v>156</v>
      </c>
      <c r="I68" s="38" t="s">
        <v>156</v>
      </c>
      <c r="J68" s="38" t="s">
        <v>156</v>
      </c>
      <c r="K68" s="38">
        <v>380.11136363636399</v>
      </c>
      <c r="L68" s="38" t="s">
        <v>156</v>
      </c>
      <c r="M68" s="55" t="s">
        <v>156</v>
      </c>
      <c r="N68" s="38">
        <v>18.398260869565199</v>
      </c>
      <c r="O68" s="38">
        <v>16.816363636363601</v>
      </c>
      <c r="P68" s="38">
        <v>9.1999999999999993</v>
      </c>
      <c r="Q68" s="38">
        <v>2406.2272727272698</v>
      </c>
      <c r="R68" s="38">
        <v>570.75</v>
      </c>
      <c r="S68" s="38">
        <v>0</v>
      </c>
      <c r="T68" s="38">
        <v>0</v>
      </c>
      <c r="U68" s="38">
        <v>945.34090909090901</v>
      </c>
      <c r="V68" s="38">
        <v>5.1945227272727301</v>
      </c>
      <c r="W68" s="38">
        <v>5861.4090909090901</v>
      </c>
    </row>
    <row r="69" spans="2:23" ht="20.100000000000001" customHeight="1">
      <c r="B69" s="111">
        <f t="shared" si="1"/>
        <v>1994</v>
      </c>
      <c r="C69" s="111">
        <f t="shared" si="2"/>
        <v>9</v>
      </c>
      <c r="F69" s="80">
        <f t="shared" si="0"/>
        <v>34578</v>
      </c>
      <c r="G69" s="38">
        <v>1569.5909090909099</v>
      </c>
      <c r="H69" s="38" t="s">
        <v>156</v>
      </c>
      <c r="I69" s="38" t="s">
        <v>156</v>
      </c>
      <c r="J69" s="38" t="s">
        <v>156</v>
      </c>
      <c r="K69" s="38">
        <v>391.57499999999999</v>
      </c>
      <c r="L69" s="38" t="s">
        <v>156</v>
      </c>
      <c r="M69" s="55" t="s">
        <v>156</v>
      </c>
      <c r="N69" s="38">
        <v>17.463181818181798</v>
      </c>
      <c r="O69" s="38">
        <v>15.855</v>
      </c>
      <c r="P69" s="38">
        <v>9.1</v>
      </c>
      <c r="Q69" s="38">
        <v>2505.8409090909099</v>
      </c>
      <c r="R69" s="38">
        <v>613.5</v>
      </c>
      <c r="S69" s="38">
        <v>0</v>
      </c>
      <c r="T69" s="38">
        <v>0</v>
      </c>
      <c r="U69" s="38">
        <v>992.79545454545496</v>
      </c>
      <c r="V69" s="38">
        <v>5.5236818181818199</v>
      </c>
      <c r="W69" s="38">
        <v>6366.6363636363603</v>
      </c>
    </row>
    <row r="70" spans="2:23" ht="20.100000000000001" customHeight="1">
      <c r="B70" s="111">
        <f t="shared" si="1"/>
        <v>1994</v>
      </c>
      <c r="C70" s="111">
        <f t="shared" si="2"/>
        <v>10</v>
      </c>
      <c r="F70" s="80">
        <f t="shared" si="0"/>
        <v>34608</v>
      </c>
      <c r="G70" s="38">
        <v>1697.0238095238101</v>
      </c>
      <c r="H70" s="38" t="s">
        <v>156</v>
      </c>
      <c r="I70" s="38" t="s">
        <v>156</v>
      </c>
      <c r="J70" s="38" t="s">
        <v>156</v>
      </c>
      <c r="K70" s="38">
        <v>389.75952380952401</v>
      </c>
      <c r="L70" s="38" t="s">
        <v>156</v>
      </c>
      <c r="M70" s="55" t="s">
        <v>156</v>
      </c>
      <c r="N70" s="38">
        <v>17.7</v>
      </c>
      <c r="O70" s="38">
        <v>16.427142857142901</v>
      </c>
      <c r="P70" s="38">
        <v>9.1999999999999993</v>
      </c>
      <c r="Q70" s="38">
        <v>2547.6666666666702</v>
      </c>
      <c r="R70" s="38">
        <v>642.40476190476204</v>
      </c>
      <c r="S70" s="38">
        <v>0</v>
      </c>
      <c r="T70" s="38">
        <v>0</v>
      </c>
      <c r="U70" s="38">
        <v>1058.88095238095</v>
      </c>
      <c r="V70" s="38">
        <v>5.4550952380952404</v>
      </c>
      <c r="W70" s="38">
        <v>6736.7619047619</v>
      </c>
    </row>
    <row r="71" spans="2:23" ht="20.100000000000001" customHeight="1">
      <c r="B71" s="111">
        <f t="shared" si="1"/>
        <v>1994</v>
      </c>
      <c r="C71" s="111">
        <f t="shared" si="2"/>
        <v>11</v>
      </c>
      <c r="F71" s="80">
        <f t="shared" si="0"/>
        <v>34639</v>
      </c>
      <c r="G71" s="38">
        <v>1893.02272727273</v>
      </c>
      <c r="H71" s="38" t="s">
        <v>156</v>
      </c>
      <c r="I71" s="38" t="s">
        <v>156</v>
      </c>
      <c r="J71" s="38" t="s">
        <v>156</v>
      </c>
      <c r="K71" s="38">
        <v>384.38863636363601</v>
      </c>
      <c r="L71" s="38" t="s">
        <v>156</v>
      </c>
      <c r="M71" s="55" t="s">
        <v>156</v>
      </c>
      <c r="N71" s="38">
        <v>18.114999999999998</v>
      </c>
      <c r="O71" s="38">
        <v>17.304090909090899</v>
      </c>
      <c r="P71" s="38">
        <v>9.5</v>
      </c>
      <c r="Q71" s="38">
        <v>2802.45454545455</v>
      </c>
      <c r="R71" s="38">
        <v>667.11363636363603</v>
      </c>
      <c r="S71" s="38">
        <v>0</v>
      </c>
      <c r="T71" s="38">
        <v>0</v>
      </c>
      <c r="U71" s="38">
        <v>1152.02272727273</v>
      </c>
      <c r="V71" s="38">
        <v>5.1924090909090896</v>
      </c>
      <c r="W71" s="38">
        <v>7558.4545454545496</v>
      </c>
    </row>
    <row r="72" spans="2:23" ht="20.100000000000001" customHeight="1">
      <c r="B72" s="111">
        <f t="shared" si="1"/>
        <v>1994</v>
      </c>
      <c r="C72" s="111">
        <f t="shared" si="2"/>
        <v>12</v>
      </c>
      <c r="F72" s="80">
        <f t="shared" si="0"/>
        <v>34669</v>
      </c>
      <c r="G72" s="38">
        <v>1878.65</v>
      </c>
      <c r="H72" s="38" t="s">
        <v>156</v>
      </c>
      <c r="I72" s="38" t="s">
        <v>156</v>
      </c>
      <c r="J72" s="38" t="s">
        <v>156</v>
      </c>
      <c r="K72" s="38">
        <v>379.28611111111098</v>
      </c>
      <c r="L72" s="38" t="s">
        <v>156</v>
      </c>
      <c r="M72" s="55" t="s">
        <v>156</v>
      </c>
      <c r="N72" s="38">
        <v>17.146000000000001</v>
      </c>
      <c r="O72" s="38">
        <v>15.881904761904799</v>
      </c>
      <c r="P72" s="38">
        <v>9.6</v>
      </c>
      <c r="Q72" s="38">
        <v>2985.3</v>
      </c>
      <c r="R72" s="38">
        <v>634.20000000000005</v>
      </c>
      <c r="S72" s="38">
        <v>0</v>
      </c>
      <c r="T72" s="38">
        <v>0</v>
      </c>
      <c r="U72" s="38">
        <v>1114.5999999999999</v>
      </c>
      <c r="V72" s="38">
        <v>4.7821499999999997</v>
      </c>
      <c r="W72" s="38">
        <v>8559.85</v>
      </c>
    </row>
    <row r="73" spans="2:23" ht="20.100000000000001" customHeight="1">
      <c r="B73" s="111">
        <f t="shared" si="1"/>
        <v>1995</v>
      </c>
      <c r="C73" s="111">
        <f t="shared" si="2"/>
        <v>1</v>
      </c>
      <c r="F73" s="80">
        <f t="shared" si="0"/>
        <v>34700</v>
      </c>
      <c r="G73" s="38">
        <v>2060.9285714285702</v>
      </c>
      <c r="H73" s="38" t="s">
        <v>156</v>
      </c>
      <c r="I73" s="38" t="s">
        <v>156</v>
      </c>
      <c r="J73" s="38" t="s">
        <v>156</v>
      </c>
      <c r="K73" s="38">
        <v>378.56904761904798</v>
      </c>
      <c r="L73" s="38" t="s">
        <v>156</v>
      </c>
      <c r="M73" s="55" t="s">
        <v>156</v>
      </c>
      <c r="N73" s="38">
        <v>18.062857142857101</v>
      </c>
      <c r="O73" s="38">
        <v>16.549047619047599</v>
      </c>
      <c r="P73" s="38">
        <v>9.6999999999999993</v>
      </c>
      <c r="Q73" s="38">
        <v>3008.9047619047601</v>
      </c>
      <c r="R73" s="38">
        <v>666.57142857142901</v>
      </c>
      <c r="S73" s="38">
        <v>0</v>
      </c>
      <c r="T73" s="38">
        <v>0</v>
      </c>
      <c r="U73" s="38">
        <v>1156.80952380952</v>
      </c>
      <c r="V73" s="38">
        <v>4.7694761904761904</v>
      </c>
      <c r="W73" s="38">
        <v>9595.9523809523798</v>
      </c>
    </row>
    <row r="74" spans="2:23" ht="20.100000000000001" customHeight="1">
      <c r="B74" s="111">
        <f t="shared" si="1"/>
        <v>1995</v>
      </c>
      <c r="C74" s="111">
        <f t="shared" si="2"/>
        <v>2</v>
      </c>
      <c r="F74" s="80">
        <f t="shared" si="0"/>
        <v>34731</v>
      </c>
      <c r="G74" s="38">
        <v>1916.625</v>
      </c>
      <c r="H74" s="38" t="s">
        <v>156</v>
      </c>
      <c r="I74" s="38" t="s">
        <v>156</v>
      </c>
      <c r="J74" s="38" t="s">
        <v>156</v>
      </c>
      <c r="K74" s="38">
        <v>376.64</v>
      </c>
      <c r="L74" s="38" t="s">
        <v>156</v>
      </c>
      <c r="M74" s="55" t="s">
        <v>156</v>
      </c>
      <c r="N74" s="38">
        <v>18.6035</v>
      </c>
      <c r="O74" s="38">
        <v>17.138999999999999</v>
      </c>
      <c r="P74" s="38">
        <v>10.35</v>
      </c>
      <c r="Q74" s="38">
        <v>2877.65</v>
      </c>
      <c r="R74" s="38">
        <v>579.85</v>
      </c>
      <c r="S74" s="38">
        <v>0</v>
      </c>
      <c r="T74" s="38">
        <v>0</v>
      </c>
      <c r="U74" s="38">
        <v>1032.5999999999999</v>
      </c>
      <c r="V74" s="38">
        <v>4.7217250000000002</v>
      </c>
      <c r="W74" s="38">
        <v>8508.75</v>
      </c>
    </row>
    <row r="75" spans="2:23" ht="20.100000000000001" customHeight="1">
      <c r="B75" s="111">
        <f t="shared" si="1"/>
        <v>1995</v>
      </c>
      <c r="C75" s="111">
        <f t="shared" si="2"/>
        <v>3</v>
      </c>
      <c r="F75" s="80">
        <f t="shared" si="0"/>
        <v>34759</v>
      </c>
      <c r="G75" s="38">
        <v>1805.52173913043</v>
      </c>
      <c r="H75" s="38" t="s">
        <v>156</v>
      </c>
      <c r="I75" s="38" t="s">
        <v>156</v>
      </c>
      <c r="J75" s="38" t="s">
        <v>156</v>
      </c>
      <c r="K75" s="38">
        <v>382.121739130435</v>
      </c>
      <c r="L75" s="38" t="s">
        <v>156</v>
      </c>
      <c r="M75" s="55" t="s">
        <v>156</v>
      </c>
      <c r="N75" s="38">
        <v>18.5534782608696</v>
      </c>
      <c r="O75" s="38">
        <v>17.0165217391304</v>
      </c>
      <c r="P75" s="38">
        <v>11</v>
      </c>
      <c r="Q75" s="38">
        <v>2924.04347826087</v>
      </c>
      <c r="R75" s="38">
        <v>585.56521739130403</v>
      </c>
      <c r="S75" s="38">
        <v>0</v>
      </c>
      <c r="T75" s="38">
        <v>0</v>
      </c>
      <c r="U75" s="38">
        <v>1022.60869565217</v>
      </c>
      <c r="V75" s="38">
        <v>4.6482608695652203</v>
      </c>
      <c r="W75" s="38">
        <v>7535.6956521739103</v>
      </c>
    </row>
    <row r="76" spans="2:23" ht="20.100000000000001" customHeight="1">
      <c r="B76" s="111">
        <f t="shared" si="1"/>
        <v>1995</v>
      </c>
      <c r="C76" s="111">
        <f t="shared" si="2"/>
        <v>4</v>
      </c>
      <c r="F76" s="80">
        <f t="shared" si="0"/>
        <v>34790</v>
      </c>
      <c r="G76" s="38">
        <v>1849.4166666666699</v>
      </c>
      <c r="H76" s="38" t="s">
        <v>156</v>
      </c>
      <c r="I76" s="38" t="s">
        <v>156</v>
      </c>
      <c r="J76" s="38" t="s">
        <v>156</v>
      </c>
      <c r="K76" s="38">
        <v>391.03</v>
      </c>
      <c r="L76" s="38" t="s">
        <v>156</v>
      </c>
      <c r="M76" s="55" t="s">
        <v>156</v>
      </c>
      <c r="N76" s="38">
        <v>19.913157894736798</v>
      </c>
      <c r="O76" s="38">
        <v>18.7422222222222</v>
      </c>
      <c r="P76" s="38">
        <v>11.5</v>
      </c>
      <c r="Q76" s="38">
        <v>2903.5</v>
      </c>
      <c r="R76" s="38">
        <v>608.5</v>
      </c>
      <c r="S76" s="38">
        <v>0</v>
      </c>
      <c r="T76" s="38">
        <v>0</v>
      </c>
      <c r="U76" s="38">
        <v>1061.8333333333301</v>
      </c>
      <c r="V76" s="38">
        <v>5.5030000000000001</v>
      </c>
      <c r="W76" s="38">
        <v>7400.1666666666697</v>
      </c>
    </row>
    <row r="77" spans="2:23" ht="20.100000000000001" customHeight="1">
      <c r="B77" s="111">
        <f t="shared" si="1"/>
        <v>1995</v>
      </c>
      <c r="C77" s="111">
        <f t="shared" si="2"/>
        <v>5</v>
      </c>
      <c r="F77" s="80">
        <f t="shared" ref="F77:F140" si="3">DATE(B77,C77,1)</f>
        <v>34820</v>
      </c>
      <c r="G77" s="38">
        <v>1763.2142857142901</v>
      </c>
      <c r="H77" s="38" t="s">
        <v>156</v>
      </c>
      <c r="I77" s="38" t="s">
        <v>156</v>
      </c>
      <c r="J77" s="38" t="s">
        <v>156</v>
      </c>
      <c r="K77" s="38">
        <v>385.21904761904801</v>
      </c>
      <c r="L77" s="38" t="s">
        <v>156</v>
      </c>
      <c r="M77" s="55" t="s">
        <v>156</v>
      </c>
      <c r="N77" s="38">
        <v>19.757272727272699</v>
      </c>
      <c r="O77" s="38">
        <v>18.317619047619001</v>
      </c>
      <c r="P77" s="38">
        <v>11.75</v>
      </c>
      <c r="Q77" s="38">
        <v>2773.3095238095202</v>
      </c>
      <c r="R77" s="38">
        <v>596.47619047619003</v>
      </c>
      <c r="S77" s="38">
        <v>0</v>
      </c>
      <c r="T77" s="38">
        <v>0</v>
      </c>
      <c r="U77" s="38">
        <v>1036.5476190476199</v>
      </c>
      <c r="V77" s="38">
        <v>5.5405476190476204</v>
      </c>
      <c r="W77" s="38">
        <v>7235.5238095238101</v>
      </c>
    </row>
    <row r="78" spans="2:23" ht="20.100000000000001" customHeight="1">
      <c r="B78" s="111">
        <f t="shared" si="1"/>
        <v>1995</v>
      </c>
      <c r="C78" s="111">
        <f t="shared" si="2"/>
        <v>6</v>
      </c>
      <c r="F78" s="80">
        <f t="shared" si="3"/>
        <v>34851</v>
      </c>
      <c r="G78" s="38">
        <v>1780.4318181818201</v>
      </c>
      <c r="H78" s="38" t="s">
        <v>156</v>
      </c>
      <c r="I78" s="38" t="s">
        <v>156</v>
      </c>
      <c r="J78" s="38" t="s">
        <v>156</v>
      </c>
      <c r="K78" s="38">
        <v>387.55909090909103</v>
      </c>
      <c r="L78" s="38" t="s">
        <v>156</v>
      </c>
      <c r="M78" s="55" t="s">
        <v>156</v>
      </c>
      <c r="N78" s="38">
        <v>18.46</v>
      </c>
      <c r="O78" s="38">
        <v>17.3459090909091</v>
      </c>
      <c r="P78" s="38">
        <v>11.75</v>
      </c>
      <c r="Q78" s="38">
        <v>2994.6363636363599</v>
      </c>
      <c r="R78" s="38">
        <v>611.79545454545496</v>
      </c>
      <c r="S78" s="38">
        <v>0</v>
      </c>
      <c r="T78" s="38">
        <v>0</v>
      </c>
      <c r="U78" s="38">
        <v>1010.02272727273</v>
      </c>
      <c r="V78" s="38">
        <v>5.3637045454545396</v>
      </c>
      <c r="W78" s="38">
        <v>7874.3181818181802</v>
      </c>
    </row>
    <row r="79" spans="2:23" ht="20.100000000000001" customHeight="1">
      <c r="B79" s="111">
        <f t="shared" ref="B79:B142" si="4">IF(C78=12,B78+1,B78)</f>
        <v>1995</v>
      </c>
      <c r="C79" s="111">
        <f t="shared" ref="C79:C142" si="5">IF(C78=12,1,C78+1)</f>
        <v>7</v>
      </c>
      <c r="F79" s="80">
        <f t="shared" si="3"/>
        <v>34881</v>
      </c>
      <c r="G79" s="38">
        <v>1860.4761904761899</v>
      </c>
      <c r="H79" s="38" t="s">
        <v>156</v>
      </c>
      <c r="I79" s="38" t="s">
        <v>156</v>
      </c>
      <c r="J79" s="38" t="s">
        <v>156</v>
      </c>
      <c r="K79" s="38">
        <v>386.23333333333301</v>
      </c>
      <c r="L79" s="38" t="s">
        <v>156</v>
      </c>
      <c r="M79" s="55" t="s">
        <v>156</v>
      </c>
      <c r="N79" s="38">
        <v>17.341428571428601</v>
      </c>
      <c r="O79" s="38">
        <v>15.8595238095238</v>
      </c>
      <c r="P79" s="38">
        <v>11.9</v>
      </c>
      <c r="Q79" s="38">
        <v>3075.6666666666702</v>
      </c>
      <c r="R79" s="38">
        <v>621.90476190476204</v>
      </c>
      <c r="S79" s="38">
        <v>0</v>
      </c>
      <c r="T79" s="38">
        <v>0</v>
      </c>
      <c r="U79" s="38">
        <v>1027.07142857143</v>
      </c>
      <c r="V79" s="38">
        <v>5.1647619047618996</v>
      </c>
      <c r="W79" s="38">
        <v>8598.8095238095193</v>
      </c>
    </row>
    <row r="80" spans="2:23" ht="20.100000000000001" customHeight="1">
      <c r="B80" s="111">
        <f t="shared" si="4"/>
        <v>1995</v>
      </c>
      <c r="C80" s="111">
        <f t="shared" si="5"/>
        <v>8</v>
      </c>
      <c r="F80" s="80">
        <f t="shared" si="3"/>
        <v>34912</v>
      </c>
      <c r="G80" s="38">
        <v>1888.6818181818201</v>
      </c>
      <c r="H80" s="38" t="s">
        <v>156</v>
      </c>
      <c r="I80" s="38" t="s">
        <v>156</v>
      </c>
      <c r="J80" s="38" t="s">
        <v>156</v>
      </c>
      <c r="K80" s="38">
        <v>383.654545454546</v>
      </c>
      <c r="L80" s="38" t="s">
        <v>156</v>
      </c>
      <c r="M80" s="55" t="s">
        <v>156</v>
      </c>
      <c r="N80" s="38">
        <v>18.045652173912998</v>
      </c>
      <c r="O80" s="38">
        <v>16.0713043478261</v>
      </c>
      <c r="P80" s="38">
        <v>11.9</v>
      </c>
      <c r="Q80" s="38">
        <v>3036.8409090909099</v>
      </c>
      <c r="R80" s="38">
        <v>623.63636363636397</v>
      </c>
      <c r="S80" s="38">
        <v>0</v>
      </c>
      <c r="T80" s="38">
        <v>0</v>
      </c>
      <c r="U80" s="38">
        <v>1014.77272727273</v>
      </c>
      <c r="V80" s="38">
        <v>5.3899090909090903</v>
      </c>
      <c r="W80" s="38">
        <v>8947.4090909090901</v>
      </c>
    </row>
    <row r="81" spans="2:23" ht="20.100000000000001" customHeight="1">
      <c r="B81" s="111">
        <f t="shared" si="4"/>
        <v>1995</v>
      </c>
      <c r="C81" s="111">
        <f t="shared" si="5"/>
        <v>9</v>
      </c>
      <c r="F81" s="80">
        <f t="shared" si="3"/>
        <v>34943</v>
      </c>
      <c r="G81" s="38">
        <v>1761.2857142857099</v>
      </c>
      <c r="H81" s="38" t="s">
        <v>156</v>
      </c>
      <c r="I81" s="38" t="s">
        <v>156</v>
      </c>
      <c r="J81" s="38" t="s">
        <v>156</v>
      </c>
      <c r="K81" s="38">
        <v>383.07619047618999</v>
      </c>
      <c r="L81" s="38" t="s">
        <v>156</v>
      </c>
      <c r="M81" s="55" t="s">
        <v>156</v>
      </c>
      <c r="N81" s="38">
        <v>18.2347619047619</v>
      </c>
      <c r="O81" s="38">
        <v>16.6580952380952</v>
      </c>
      <c r="P81" s="38">
        <v>11.8</v>
      </c>
      <c r="Q81" s="38">
        <v>2915.5238095238101</v>
      </c>
      <c r="R81" s="38">
        <v>592.71428571428601</v>
      </c>
      <c r="S81" s="38">
        <v>0</v>
      </c>
      <c r="T81" s="38">
        <v>0</v>
      </c>
      <c r="U81" s="38">
        <v>986.57142857142901</v>
      </c>
      <c r="V81" s="38">
        <v>5.4349523809523799</v>
      </c>
      <c r="W81" s="38">
        <v>8408</v>
      </c>
    </row>
    <row r="82" spans="2:23" ht="20.100000000000001" customHeight="1">
      <c r="B82" s="111">
        <f t="shared" si="4"/>
        <v>1995</v>
      </c>
      <c r="C82" s="111">
        <f t="shared" si="5"/>
        <v>10</v>
      </c>
      <c r="F82" s="80">
        <f t="shared" si="3"/>
        <v>34973</v>
      </c>
      <c r="G82" s="38">
        <v>1674.75</v>
      </c>
      <c r="H82" s="38" t="s">
        <v>156</v>
      </c>
      <c r="I82" s="38" t="s">
        <v>156</v>
      </c>
      <c r="J82" s="38" t="s">
        <v>156</v>
      </c>
      <c r="K82" s="38">
        <v>383.18181818181802</v>
      </c>
      <c r="L82" s="38" t="s">
        <v>156</v>
      </c>
      <c r="M82" s="55" t="s">
        <v>156</v>
      </c>
      <c r="N82" s="38">
        <v>17.45</v>
      </c>
      <c r="O82" s="38">
        <v>16.116363636363602</v>
      </c>
      <c r="P82" s="38">
        <v>11.8</v>
      </c>
      <c r="Q82" s="38">
        <v>2813.54545454545</v>
      </c>
      <c r="R82" s="38">
        <v>639.09090909090901</v>
      </c>
      <c r="S82" s="38">
        <v>0</v>
      </c>
      <c r="T82" s="38">
        <v>0</v>
      </c>
      <c r="U82" s="38">
        <v>979.5</v>
      </c>
      <c r="V82" s="38">
        <v>5.3741363636363602</v>
      </c>
      <c r="W82" s="38">
        <v>8064.8181818181802</v>
      </c>
    </row>
    <row r="83" spans="2:23" ht="20.100000000000001" customHeight="1">
      <c r="B83" s="111">
        <f t="shared" si="4"/>
        <v>1995</v>
      </c>
      <c r="C83" s="111">
        <f t="shared" si="5"/>
        <v>11</v>
      </c>
      <c r="F83" s="80">
        <f t="shared" si="3"/>
        <v>35004</v>
      </c>
      <c r="G83" s="38">
        <v>1653.25</v>
      </c>
      <c r="H83" s="38" t="s">
        <v>156</v>
      </c>
      <c r="I83" s="38" t="s">
        <v>156</v>
      </c>
      <c r="J83" s="38" t="s">
        <v>156</v>
      </c>
      <c r="K83" s="38">
        <v>385.29318181818201</v>
      </c>
      <c r="L83" s="38" t="s">
        <v>156</v>
      </c>
      <c r="M83" s="55" t="s">
        <v>156</v>
      </c>
      <c r="N83" s="38">
        <v>18.007142857142899</v>
      </c>
      <c r="O83" s="38">
        <v>16.8772727272727</v>
      </c>
      <c r="P83" s="38">
        <v>11.8</v>
      </c>
      <c r="Q83" s="38">
        <v>2977.3636363636401</v>
      </c>
      <c r="R83" s="38">
        <v>713.59090909090901</v>
      </c>
      <c r="S83" s="38">
        <v>0</v>
      </c>
      <c r="T83" s="38">
        <v>0</v>
      </c>
      <c r="U83" s="38">
        <v>1031</v>
      </c>
      <c r="V83" s="38">
        <v>5.3150681818181802</v>
      </c>
      <c r="W83" s="38">
        <v>8509.0454545454504</v>
      </c>
    </row>
    <row r="84" spans="2:23" ht="20.100000000000001" customHeight="1">
      <c r="B84" s="111">
        <f t="shared" si="4"/>
        <v>1995</v>
      </c>
      <c r="C84" s="111">
        <f t="shared" si="5"/>
        <v>12</v>
      </c>
      <c r="F84" s="80">
        <f t="shared" si="3"/>
        <v>35034</v>
      </c>
      <c r="G84" s="38">
        <v>1657.10526315789</v>
      </c>
      <c r="H84" s="38" t="s">
        <v>156</v>
      </c>
      <c r="I84" s="38" t="s">
        <v>156</v>
      </c>
      <c r="J84" s="38" t="s">
        <v>156</v>
      </c>
      <c r="K84" s="38">
        <v>387.43235294117602</v>
      </c>
      <c r="L84" s="38" t="s">
        <v>156</v>
      </c>
      <c r="M84" s="55" t="s">
        <v>156</v>
      </c>
      <c r="N84" s="38">
        <v>19.0425</v>
      </c>
      <c r="O84" s="38">
        <v>17.96</v>
      </c>
      <c r="P84" s="38">
        <v>12.25</v>
      </c>
      <c r="Q84" s="38">
        <v>2926.2631578947398</v>
      </c>
      <c r="R84" s="38">
        <v>731.60526315789502</v>
      </c>
      <c r="S84" s="38">
        <v>0</v>
      </c>
      <c r="T84" s="38">
        <v>0</v>
      </c>
      <c r="U84" s="38">
        <v>1018.39473684211</v>
      </c>
      <c r="V84" s="38">
        <v>5.1797105263157901</v>
      </c>
      <c r="W84" s="38">
        <v>8094.1578947368398</v>
      </c>
    </row>
    <row r="85" spans="2:23" ht="20.100000000000001" customHeight="1">
      <c r="B85" s="111">
        <f t="shared" si="4"/>
        <v>1996</v>
      </c>
      <c r="C85" s="111">
        <f t="shared" si="5"/>
        <v>1</v>
      </c>
      <c r="F85" s="80">
        <f t="shared" si="3"/>
        <v>35065</v>
      </c>
      <c r="G85" s="38">
        <v>1589.79545454545</v>
      </c>
      <c r="H85" s="38" t="s">
        <v>156</v>
      </c>
      <c r="I85" s="38" t="s">
        <v>156</v>
      </c>
      <c r="J85" s="38" t="s">
        <v>156</v>
      </c>
      <c r="K85" s="38">
        <v>399.452272727273</v>
      </c>
      <c r="L85" s="38" t="s">
        <v>156</v>
      </c>
      <c r="M85" s="55" t="s">
        <v>156</v>
      </c>
      <c r="N85" s="38">
        <v>18.873181818181799</v>
      </c>
      <c r="O85" s="38">
        <v>17.943181818181799</v>
      </c>
      <c r="P85" s="38">
        <v>12.9</v>
      </c>
      <c r="Q85" s="38">
        <v>2616.4090909090901</v>
      </c>
      <c r="R85" s="38">
        <v>709.5</v>
      </c>
      <c r="S85" s="38">
        <v>0</v>
      </c>
      <c r="T85" s="38">
        <v>0</v>
      </c>
      <c r="U85" s="38">
        <v>1019.38636363636</v>
      </c>
      <c r="V85" s="38">
        <v>5.4797954545454504</v>
      </c>
      <c r="W85" s="38">
        <v>7865.6363636363603</v>
      </c>
    </row>
    <row r="86" spans="2:23" ht="20.100000000000001" customHeight="1">
      <c r="B86" s="111">
        <f t="shared" si="4"/>
        <v>1996</v>
      </c>
      <c r="C86" s="111">
        <f t="shared" si="5"/>
        <v>2</v>
      </c>
      <c r="F86" s="80">
        <f t="shared" si="3"/>
        <v>35096</v>
      </c>
      <c r="G86" s="38">
        <v>1591.9523809523801</v>
      </c>
      <c r="H86" s="38" t="s">
        <v>156</v>
      </c>
      <c r="I86" s="38" t="s">
        <v>156</v>
      </c>
      <c r="J86" s="38" t="s">
        <v>156</v>
      </c>
      <c r="K86" s="38">
        <v>404.76190476190499</v>
      </c>
      <c r="L86" s="38" t="s">
        <v>156</v>
      </c>
      <c r="M86" s="55" t="s">
        <v>156</v>
      </c>
      <c r="N86" s="38">
        <v>19.116499999999998</v>
      </c>
      <c r="O86" s="38">
        <v>17.974285714285699</v>
      </c>
      <c r="P86" s="38">
        <v>15.25</v>
      </c>
      <c r="Q86" s="38">
        <v>2537.7142857142899</v>
      </c>
      <c r="R86" s="38">
        <v>769.66666666666697</v>
      </c>
      <c r="S86" s="38">
        <v>0</v>
      </c>
      <c r="T86" s="38">
        <v>0</v>
      </c>
      <c r="U86" s="38">
        <v>1036.1666666666699</v>
      </c>
      <c r="V86" s="38">
        <v>5.6500476190476201</v>
      </c>
      <c r="W86" s="38">
        <v>8218.6666666666697</v>
      </c>
    </row>
    <row r="87" spans="2:23" ht="20.100000000000001" customHeight="1">
      <c r="B87" s="111">
        <f t="shared" si="4"/>
        <v>1996</v>
      </c>
      <c r="C87" s="111">
        <f t="shared" si="5"/>
        <v>3</v>
      </c>
      <c r="F87" s="80">
        <f t="shared" si="3"/>
        <v>35125</v>
      </c>
      <c r="G87" s="38">
        <v>1612.88095238095</v>
      </c>
      <c r="H87" s="38" t="s">
        <v>156</v>
      </c>
      <c r="I87" s="38" t="s">
        <v>156</v>
      </c>
      <c r="J87" s="38" t="s">
        <v>156</v>
      </c>
      <c r="K87" s="38">
        <v>396.20142857142901</v>
      </c>
      <c r="L87" s="38" t="s">
        <v>156</v>
      </c>
      <c r="M87" s="55" t="s">
        <v>156</v>
      </c>
      <c r="N87" s="38">
        <v>21.363333333333301</v>
      </c>
      <c r="O87" s="38">
        <v>19.988571428571401</v>
      </c>
      <c r="P87" s="38">
        <v>15.9</v>
      </c>
      <c r="Q87" s="38">
        <v>2561.0238095238101</v>
      </c>
      <c r="R87" s="38">
        <v>817.92857142857099</v>
      </c>
      <c r="S87" s="38">
        <v>0</v>
      </c>
      <c r="T87" s="38">
        <v>0</v>
      </c>
      <c r="U87" s="38">
        <v>1064.2857142857099</v>
      </c>
      <c r="V87" s="38">
        <v>5.5298809523809496</v>
      </c>
      <c r="W87" s="38">
        <v>8024.2857142857101</v>
      </c>
    </row>
    <row r="88" spans="2:23" ht="20.100000000000001" customHeight="1">
      <c r="B88" s="111">
        <f t="shared" si="4"/>
        <v>1996</v>
      </c>
      <c r="C88" s="111">
        <f t="shared" si="5"/>
        <v>4</v>
      </c>
      <c r="F88" s="80">
        <f t="shared" si="3"/>
        <v>35156</v>
      </c>
      <c r="G88" s="38">
        <v>1587.6</v>
      </c>
      <c r="H88" s="38" t="s">
        <v>156</v>
      </c>
      <c r="I88" s="38" t="s">
        <v>156</v>
      </c>
      <c r="J88" s="38" t="s">
        <v>156</v>
      </c>
      <c r="K88" s="38">
        <v>392.94749999999999</v>
      </c>
      <c r="L88" s="38" t="s">
        <v>156</v>
      </c>
      <c r="M88" s="55" t="s">
        <v>156</v>
      </c>
      <c r="N88" s="38">
        <v>23.52</v>
      </c>
      <c r="O88" s="38">
        <v>21.014285714285698</v>
      </c>
      <c r="P88" s="38">
        <v>16.149999999999999</v>
      </c>
      <c r="Q88" s="38">
        <v>2595.7750000000001</v>
      </c>
      <c r="R88" s="38">
        <v>814.97500000000002</v>
      </c>
      <c r="S88" s="38">
        <v>0</v>
      </c>
      <c r="T88" s="38">
        <v>0</v>
      </c>
      <c r="U88" s="38">
        <v>1045.7249999999999</v>
      </c>
      <c r="V88" s="38">
        <v>5.4104999999999999</v>
      </c>
      <c r="W88" s="38">
        <v>8046.55</v>
      </c>
    </row>
    <row r="89" spans="2:23" ht="20.100000000000001" customHeight="1">
      <c r="B89" s="111">
        <f t="shared" si="4"/>
        <v>1996</v>
      </c>
      <c r="C89" s="111">
        <f t="shared" si="5"/>
        <v>5</v>
      </c>
      <c r="F89" s="80">
        <f t="shared" si="3"/>
        <v>35186</v>
      </c>
      <c r="G89" s="38">
        <v>1589.69047619048</v>
      </c>
      <c r="H89" s="38" t="s">
        <v>156</v>
      </c>
      <c r="I89" s="38" t="s">
        <v>156</v>
      </c>
      <c r="J89" s="38" t="s">
        <v>156</v>
      </c>
      <c r="K89" s="38">
        <v>391.933333333333</v>
      </c>
      <c r="L89" s="38" t="s">
        <v>156</v>
      </c>
      <c r="M89" s="55" t="s">
        <v>156</v>
      </c>
      <c r="N89" s="38">
        <v>21.205652173912998</v>
      </c>
      <c r="O89" s="38">
        <v>19.145454545454498</v>
      </c>
      <c r="P89" s="38">
        <v>16.5</v>
      </c>
      <c r="Q89" s="38">
        <v>2658.2619047619</v>
      </c>
      <c r="R89" s="38">
        <v>840.23809523809496</v>
      </c>
      <c r="S89" s="38">
        <v>0</v>
      </c>
      <c r="T89" s="38">
        <v>0</v>
      </c>
      <c r="U89" s="38">
        <v>1036.1428571428601</v>
      </c>
      <c r="V89" s="38">
        <v>5.3658571428571404</v>
      </c>
      <c r="W89" s="38">
        <v>8029.6190476190504</v>
      </c>
    </row>
    <row r="90" spans="2:23" ht="20.100000000000001" customHeight="1">
      <c r="B90" s="111">
        <f t="shared" si="4"/>
        <v>1996</v>
      </c>
      <c r="C90" s="111">
        <f t="shared" si="5"/>
        <v>6</v>
      </c>
      <c r="F90" s="80">
        <f t="shared" si="3"/>
        <v>35217</v>
      </c>
      <c r="G90" s="38">
        <v>1482.875</v>
      </c>
      <c r="H90" s="38" t="s">
        <v>156</v>
      </c>
      <c r="I90" s="38" t="s">
        <v>156</v>
      </c>
      <c r="J90" s="38" t="s">
        <v>156</v>
      </c>
      <c r="K90" s="38">
        <v>385.30500000000001</v>
      </c>
      <c r="L90" s="38" t="s">
        <v>156</v>
      </c>
      <c r="M90" s="55" t="s">
        <v>156</v>
      </c>
      <c r="N90" s="38">
        <v>20.4435</v>
      </c>
      <c r="O90" s="38">
        <v>18.266999999999999</v>
      </c>
      <c r="P90" s="38">
        <v>16.600000000000001</v>
      </c>
      <c r="Q90" s="38">
        <v>2159.9</v>
      </c>
      <c r="R90" s="38">
        <v>796.5</v>
      </c>
      <c r="S90" s="38">
        <v>0</v>
      </c>
      <c r="T90" s="38">
        <v>0</v>
      </c>
      <c r="U90" s="38">
        <v>1008.85</v>
      </c>
      <c r="V90" s="38">
        <v>5.1613249999999997</v>
      </c>
      <c r="W90" s="38">
        <v>7711.95</v>
      </c>
    </row>
    <row r="91" spans="2:23" ht="20.100000000000001" customHeight="1">
      <c r="B91" s="111">
        <f t="shared" si="4"/>
        <v>1996</v>
      </c>
      <c r="C91" s="111">
        <f t="shared" si="5"/>
        <v>7</v>
      </c>
      <c r="F91" s="80">
        <f t="shared" si="3"/>
        <v>35247</v>
      </c>
      <c r="G91" s="38">
        <v>1459.1086956521699</v>
      </c>
      <c r="H91" s="38" t="s">
        <v>156</v>
      </c>
      <c r="I91" s="38" t="s">
        <v>156</v>
      </c>
      <c r="J91" s="38" t="s">
        <v>156</v>
      </c>
      <c r="K91" s="38">
        <v>383.48478260869598</v>
      </c>
      <c r="L91" s="38" t="s">
        <v>156</v>
      </c>
      <c r="M91" s="55" t="s">
        <v>156</v>
      </c>
      <c r="N91" s="38">
        <v>21.310434782608699</v>
      </c>
      <c r="O91" s="38">
        <v>19.610434782608699</v>
      </c>
      <c r="P91" s="38">
        <v>16.5</v>
      </c>
      <c r="Q91" s="38">
        <v>1985.5652173912999</v>
      </c>
      <c r="R91" s="38">
        <v>783.78260869565202</v>
      </c>
      <c r="S91" s="38">
        <v>0</v>
      </c>
      <c r="T91" s="38">
        <v>0</v>
      </c>
      <c r="U91" s="38">
        <v>1000.39130434783</v>
      </c>
      <c r="V91" s="38">
        <v>5.0639782608695603</v>
      </c>
      <c r="W91" s="38">
        <v>7206.5217391304404</v>
      </c>
    </row>
    <row r="92" spans="2:23" ht="20.100000000000001" customHeight="1">
      <c r="B92" s="111">
        <f t="shared" si="4"/>
        <v>1996</v>
      </c>
      <c r="C92" s="111">
        <f t="shared" si="5"/>
        <v>8</v>
      </c>
      <c r="F92" s="80">
        <f t="shared" si="3"/>
        <v>35278</v>
      </c>
      <c r="G92" s="38">
        <v>1463.7380952381</v>
      </c>
      <c r="H92" s="38" t="s">
        <v>156</v>
      </c>
      <c r="I92" s="38" t="s">
        <v>156</v>
      </c>
      <c r="J92" s="38" t="s">
        <v>156</v>
      </c>
      <c r="K92" s="38">
        <v>387.335714285714</v>
      </c>
      <c r="L92" s="38" t="s">
        <v>156</v>
      </c>
      <c r="M92" s="55" t="s">
        <v>156</v>
      </c>
      <c r="N92" s="38">
        <v>21.9568181818182</v>
      </c>
      <c r="O92" s="38">
        <v>19.9561904761905</v>
      </c>
      <c r="P92" s="38">
        <v>16.399999999999999</v>
      </c>
      <c r="Q92" s="38">
        <v>2008.57142857143</v>
      </c>
      <c r="R92" s="38">
        <v>815.66666666666697</v>
      </c>
      <c r="S92" s="38">
        <v>0</v>
      </c>
      <c r="T92" s="38">
        <v>0</v>
      </c>
      <c r="U92" s="38">
        <v>1007.2380952381</v>
      </c>
      <c r="V92" s="38">
        <v>5.1296666666666697</v>
      </c>
      <c r="W92" s="38">
        <v>7056.7619047619</v>
      </c>
    </row>
    <row r="93" spans="2:23" ht="20.100000000000001" customHeight="1">
      <c r="B93" s="111">
        <f t="shared" si="4"/>
        <v>1996</v>
      </c>
      <c r="C93" s="111">
        <f t="shared" si="5"/>
        <v>9</v>
      </c>
      <c r="F93" s="80">
        <f t="shared" si="3"/>
        <v>35309</v>
      </c>
      <c r="G93" s="38">
        <v>1407.7142857142901</v>
      </c>
      <c r="H93" s="38" t="s">
        <v>156</v>
      </c>
      <c r="I93" s="38" t="s">
        <v>156</v>
      </c>
      <c r="J93" s="38" t="s">
        <v>156</v>
      </c>
      <c r="K93" s="38">
        <v>379.70714285714303</v>
      </c>
      <c r="L93" s="38" t="s">
        <v>156</v>
      </c>
      <c r="M93" s="55" t="s">
        <v>156</v>
      </c>
      <c r="N93" s="38">
        <v>24.022500000000001</v>
      </c>
      <c r="O93" s="38">
        <v>22.055714285714298</v>
      </c>
      <c r="P93" s="38">
        <v>15.9</v>
      </c>
      <c r="Q93" s="38">
        <v>1941.4523809523801</v>
      </c>
      <c r="R93" s="38">
        <v>796.357142857143</v>
      </c>
      <c r="S93" s="38">
        <v>0</v>
      </c>
      <c r="T93" s="38">
        <v>0</v>
      </c>
      <c r="U93" s="38">
        <v>1000.85714285714</v>
      </c>
      <c r="V93" s="38">
        <v>5.0365476190476199</v>
      </c>
      <c r="W93" s="38">
        <v>7320.6666666666697</v>
      </c>
    </row>
    <row r="94" spans="2:23" ht="20.100000000000001" customHeight="1">
      <c r="B94" s="111">
        <f t="shared" si="4"/>
        <v>1996</v>
      </c>
      <c r="C94" s="111">
        <f t="shared" si="5"/>
        <v>10</v>
      </c>
      <c r="F94" s="80">
        <f t="shared" si="3"/>
        <v>35339</v>
      </c>
      <c r="G94" s="38">
        <v>1336.69565217391</v>
      </c>
      <c r="H94" s="38" t="s">
        <v>156</v>
      </c>
      <c r="I94" s="38" t="s">
        <v>156</v>
      </c>
      <c r="J94" s="38" t="s">
        <v>156</v>
      </c>
      <c r="K94" s="38">
        <v>381.06521739130397</v>
      </c>
      <c r="L94" s="38" t="s">
        <v>156</v>
      </c>
      <c r="M94" s="55" t="s">
        <v>156</v>
      </c>
      <c r="N94" s="38">
        <v>24.926086956521701</v>
      </c>
      <c r="O94" s="38">
        <v>23.683478260869599</v>
      </c>
      <c r="P94" s="38">
        <v>15.5</v>
      </c>
      <c r="Q94" s="38">
        <v>1961.1739130434801</v>
      </c>
      <c r="R94" s="38">
        <v>741.89130434782601</v>
      </c>
      <c r="S94" s="38">
        <v>0</v>
      </c>
      <c r="T94" s="38">
        <v>0</v>
      </c>
      <c r="U94" s="38">
        <v>1003.4347826086999</v>
      </c>
      <c r="V94" s="38">
        <v>4.9275869565217398</v>
      </c>
      <c r="W94" s="38">
        <v>7034.0869565217399</v>
      </c>
    </row>
    <row r="95" spans="2:23" ht="20.100000000000001" customHeight="1">
      <c r="B95" s="111">
        <f t="shared" si="4"/>
        <v>1996</v>
      </c>
      <c r="C95" s="111">
        <f t="shared" si="5"/>
        <v>11</v>
      </c>
      <c r="F95" s="80">
        <f t="shared" si="3"/>
        <v>35370</v>
      </c>
      <c r="G95" s="38">
        <v>1449.9047619047601</v>
      </c>
      <c r="H95" s="38" t="s">
        <v>156</v>
      </c>
      <c r="I95" s="38" t="s">
        <v>156</v>
      </c>
      <c r="J95" s="38" t="s">
        <v>156</v>
      </c>
      <c r="K95" s="38">
        <v>377.85</v>
      </c>
      <c r="L95" s="38" t="s">
        <v>156</v>
      </c>
      <c r="M95" s="55" t="s">
        <v>156</v>
      </c>
      <c r="N95" s="38">
        <v>23.7476190476191</v>
      </c>
      <c r="O95" s="38">
        <v>22.275714285714301</v>
      </c>
      <c r="P95" s="38">
        <v>15</v>
      </c>
      <c r="Q95" s="38">
        <v>2230.8571428571399</v>
      </c>
      <c r="R95" s="38">
        <v>716.54761904761904</v>
      </c>
      <c r="S95" s="38">
        <v>0</v>
      </c>
      <c r="T95" s="38">
        <v>0</v>
      </c>
      <c r="U95" s="38">
        <v>1046.8333333333301</v>
      </c>
      <c r="V95" s="38">
        <v>4.8314761904761898</v>
      </c>
      <c r="W95" s="38">
        <v>6945.6666666666697</v>
      </c>
    </row>
    <row r="96" spans="2:23" ht="20.100000000000001" customHeight="1">
      <c r="B96" s="111">
        <f t="shared" si="4"/>
        <v>1996</v>
      </c>
      <c r="C96" s="111">
        <f t="shared" si="5"/>
        <v>12</v>
      </c>
      <c r="F96" s="80">
        <f t="shared" si="3"/>
        <v>35400</v>
      </c>
      <c r="G96" s="38">
        <v>1500.625</v>
      </c>
      <c r="H96" s="38" t="s">
        <v>156</v>
      </c>
      <c r="I96" s="38" t="s">
        <v>156</v>
      </c>
      <c r="J96" s="38" t="s">
        <v>156</v>
      </c>
      <c r="K96" s="38">
        <v>368.99444444444401</v>
      </c>
      <c r="L96" s="38" t="s">
        <v>156</v>
      </c>
      <c r="M96" s="55" t="s">
        <v>156</v>
      </c>
      <c r="N96" s="38">
        <v>25.2785714285714</v>
      </c>
      <c r="O96" s="38">
        <v>23.521428571428601</v>
      </c>
      <c r="P96" s="38">
        <v>14.7</v>
      </c>
      <c r="Q96" s="38">
        <v>2268.0749999999998</v>
      </c>
      <c r="R96" s="38">
        <v>688.77499999999998</v>
      </c>
      <c r="S96" s="38">
        <v>0</v>
      </c>
      <c r="T96" s="38">
        <v>0</v>
      </c>
      <c r="U96" s="38">
        <v>1036.625</v>
      </c>
      <c r="V96" s="38">
        <v>4.8224999999999998</v>
      </c>
      <c r="W96" s="38">
        <v>6583.65</v>
      </c>
    </row>
    <row r="97" spans="2:23" ht="20.100000000000001" customHeight="1">
      <c r="B97" s="111">
        <f t="shared" si="4"/>
        <v>1997</v>
      </c>
      <c r="C97" s="111">
        <f t="shared" si="5"/>
        <v>1</v>
      </c>
      <c r="F97" s="80">
        <f t="shared" si="3"/>
        <v>35431</v>
      </c>
      <c r="G97" s="38">
        <v>1576.04545454545</v>
      </c>
      <c r="H97" s="38" t="s">
        <v>156</v>
      </c>
      <c r="I97" s="38" t="s">
        <v>156</v>
      </c>
      <c r="J97" s="38" t="s">
        <v>156</v>
      </c>
      <c r="K97" s="38">
        <v>355.14545454545498</v>
      </c>
      <c r="L97" s="38" t="s">
        <v>156</v>
      </c>
      <c r="M97" s="55" t="s">
        <v>156</v>
      </c>
      <c r="N97" s="38">
        <v>25.181818181818201</v>
      </c>
      <c r="O97" s="38">
        <v>23.468181818181801</v>
      </c>
      <c r="P97" s="38">
        <v>14.25</v>
      </c>
      <c r="Q97" s="38">
        <v>2434.9318181818198</v>
      </c>
      <c r="R97" s="38">
        <v>692.25</v>
      </c>
      <c r="S97" s="38">
        <v>0</v>
      </c>
      <c r="T97" s="38">
        <v>0</v>
      </c>
      <c r="U97" s="38">
        <v>1086.9090909090901</v>
      </c>
      <c r="V97" s="38">
        <v>4.7638636363636397</v>
      </c>
      <c r="W97" s="38">
        <v>7073.9545454545496</v>
      </c>
    </row>
    <row r="98" spans="2:23" ht="20.100000000000001" customHeight="1">
      <c r="B98" s="111">
        <f t="shared" si="4"/>
        <v>1997</v>
      </c>
      <c r="C98" s="111">
        <f t="shared" si="5"/>
        <v>2</v>
      </c>
      <c r="F98" s="80">
        <f t="shared" si="3"/>
        <v>35462</v>
      </c>
      <c r="G98" s="38">
        <v>1580.375</v>
      </c>
      <c r="H98" s="38" t="s">
        <v>156</v>
      </c>
      <c r="I98" s="38" t="s">
        <v>156</v>
      </c>
      <c r="J98" s="38" t="s">
        <v>156</v>
      </c>
      <c r="K98" s="38">
        <v>346.58249999999998</v>
      </c>
      <c r="L98" s="38" t="s">
        <v>156</v>
      </c>
      <c r="M98" s="55" t="s">
        <v>156</v>
      </c>
      <c r="N98" s="38">
        <v>22.237500000000001</v>
      </c>
      <c r="O98" s="38">
        <v>20.830500000000001</v>
      </c>
      <c r="P98" s="38">
        <v>13.75</v>
      </c>
      <c r="Q98" s="38">
        <v>2405.9</v>
      </c>
      <c r="R98" s="38">
        <v>660.2</v>
      </c>
      <c r="S98" s="38">
        <v>0</v>
      </c>
      <c r="T98" s="38">
        <v>0</v>
      </c>
      <c r="U98" s="38">
        <v>1179.75</v>
      </c>
      <c r="V98" s="38">
        <v>5.0876315789473701</v>
      </c>
      <c r="W98" s="38">
        <v>7737.3</v>
      </c>
    </row>
    <row r="99" spans="2:23" ht="20.100000000000001" customHeight="1">
      <c r="B99" s="111">
        <f t="shared" si="4"/>
        <v>1997</v>
      </c>
      <c r="C99" s="111">
        <f t="shared" si="5"/>
        <v>3</v>
      </c>
      <c r="F99" s="80">
        <f t="shared" si="3"/>
        <v>35490</v>
      </c>
      <c r="G99" s="38">
        <v>1631.94736842105</v>
      </c>
      <c r="H99" s="38" t="s">
        <v>156</v>
      </c>
      <c r="I99" s="38" t="s">
        <v>156</v>
      </c>
      <c r="J99" s="38" t="s">
        <v>156</v>
      </c>
      <c r="K99" s="38">
        <v>351.807894736842</v>
      </c>
      <c r="L99" s="38" t="s">
        <v>156</v>
      </c>
      <c r="M99" s="55" t="s">
        <v>156</v>
      </c>
      <c r="N99" s="38">
        <v>20.997619047619001</v>
      </c>
      <c r="O99" s="38">
        <v>19.212631578947398</v>
      </c>
      <c r="P99" s="38">
        <v>13</v>
      </c>
      <c r="Q99" s="38">
        <v>2421.28947368421</v>
      </c>
      <c r="R99" s="38">
        <v>694.63157894736798</v>
      </c>
      <c r="S99" s="38">
        <v>0</v>
      </c>
      <c r="T99" s="38">
        <v>0</v>
      </c>
      <c r="U99" s="38">
        <v>1255.2368421052599</v>
      </c>
      <c r="V99" s="38">
        <v>5.1970000000000001</v>
      </c>
      <c r="W99" s="38">
        <v>7898.5263157894697</v>
      </c>
    </row>
    <row r="100" spans="2:23" ht="20.100000000000001" customHeight="1">
      <c r="B100" s="111">
        <f t="shared" si="4"/>
        <v>1997</v>
      </c>
      <c r="C100" s="111">
        <f t="shared" si="5"/>
        <v>4</v>
      </c>
      <c r="F100" s="80">
        <f t="shared" si="3"/>
        <v>35521</v>
      </c>
      <c r="G100" s="38">
        <v>1561.77272727273</v>
      </c>
      <c r="H100" s="38" t="s">
        <v>156</v>
      </c>
      <c r="I100" s="38" t="s">
        <v>156</v>
      </c>
      <c r="J100" s="38" t="s">
        <v>156</v>
      </c>
      <c r="K100" s="38">
        <v>344.47272727272701</v>
      </c>
      <c r="L100" s="38" t="s">
        <v>156</v>
      </c>
      <c r="M100" s="55" t="s">
        <v>156</v>
      </c>
      <c r="N100" s="38">
        <v>19.7454545454545</v>
      </c>
      <c r="O100" s="38">
        <v>17.469090909090902</v>
      </c>
      <c r="P100" s="38">
        <v>12.25</v>
      </c>
      <c r="Q100" s="38">
        <v>2391.1818181818198</v>
      </c>
      <c r="R100" s="38">
        <v>642.52272727272702</v>
      </c>
      <c r="S100" s="38">
        <v>0</v>
      </c>
      <c r="T100" s="38">
        <v>0</v>
      </c>
      <c r="U100" s="38">
        <v>1240.75</v>
      </c>
      <c r="V100" s="38">
        <v>4.7640909090909096</v>
      </c>
      <c r="W100" s="38">
        <v>7317.9090909090901</v>
      </c>
    </row>
    <row r="101" spans="2:23" ht="20.100000000000001" customHeight="1">
      <c r="B101" s="111">
        <f t="shared" si="4"/>
        <v>1997</v>
      </c>
      <c r="C101" s="111">
        <f t="shared" si="5"/>
        <v>5</v>
      </c>
      <c r="F101" s="80">
        <f t="shared" si="3"/>
        <v>35551</v>
      </c>
      <c r="G101" s="38">
        <v>1625.65</v>
      </c>
      <c r="H101" s="38" t="s">
        <v>156</v>
      </c>
      <c r="I101" s="38" t="s">
        <v>156</v>
      </c>
      <c r="J101" s="38" t="s">
        <v>156</v>
      </c>
      <c r="K101" s="38">
        <v>343.84</v>
      </c>
      <c r="L101" s="38" t="s">
        <v>156</v>
      </c>
      <c r="M101" s="55" t="s">
        <v>156</v>
      </c>
      <c r="N101" s="38">
        <v>20.888636363636401</v>
      </c>
      <c r="O101" s="38">
        <v>19.142499999999998</v>
      </c>
      <c r="P101" s="38">
        <v>11.5</v>
      </c>
      <c r="Q101" s="38">
        <v>2514.3249999999998</v>
      </c>
      <c r="R101" s="38">
        <v>618.6</v>
      </c>
      <c r="S101" s="38">
        <v>0</v>
      </c>
      <c r="T101" s="38">
        <v>0</v>
      </c>
      <c r="U101" s="38">
        <v>1310.925</v>
      </c>
      <c r="V101" s="38">
        <v>4.7588095238095196</v>
      </c>
      <c r="W101" s="38">
        <v>7485.15</v>
      </c>
    </row>
    <row r="102" spans="2:23" ht="20.100000000000001" customHeight="1">
      <c r="B102" s="111">
        <f t="shared" si="4"/>
        <v>1997</v>
      </c>
      <c r="C102" s="111">
        <f t="shared" si="5"/>
        <v>6</v>
      </c>
      <c r="F102" s="80">
        <f t="shared" si="3"/>
        <v>35582</v>
      </c>
      <c r="G102" s="38">
        <v>1567.9047619047601</v>
      </c>
      <c r="H102" s="38" t="s">
        <v>156</v>
      </c>
      <c r="I102" s="38" t="s">
        <v>156</v>
      </c>
      <c r="J102" s="38" t="s">
        <v>156</v>
      </c>
      <c r="K102" s="38">
        <v>340.75714285714298</v>
      </c>
      <c r="L102" s="38" t="s">
        <v>156</v>
      </c>
      <c r="M102" s="55" t="s">
        <v>156</v>
      </c>
      <c r="N102" s="38">
        <v>19.301904761904801</v>
      </c>
      <c r="O102" s="38">
        <v>17.553809523809502</v>
      </c>
      <c r="P102" s="38">
        <v>10.7</v>
      </c>
      <c r="Q102" s="38">
        <v>2612.61904761905</v>
      </c>
      <c r="R102" s="38">
        <v>614.92857142857099</v>
      </c>
      <c r="S102" s="38">
        <v>0</v>
      </c>
      <c r="T102" s="38">
        <v>0</v>
      </c>
      <c r="U102" s="38">
        <v>1354.5</v>
      </c>
      <c r="V102" s="38">
        <v>4.7454761904761904</v>
      </c>
      <c r="W102" s="38">
        <v>7064.9523809523798</v>
      </c>
    </row>
    <row r="103" spans="2:23" ht="20.100000000000001" customHeight="1">
      <c r="B103" s="111">
        <f t="shared" si="4"/>
        <v>1997</v>
      </c>
      <c r="C103" s="111">
        <f t="shared" si="5"/>
        <v>7</v>
      </c>
      <c r="F103" s="80">
        <f t="shared" si="3"/>
        <v>35612</v>
      </c>
      <c r="G103" s="38">
        <v>1593.1521739130401</v>
      </c>
      <c r="H103" s="38" t="s">
        <v>156</v>
      </c>
      <c r="I103" s="38" t="s">
        <v>156</v>
      </c>
      <c r="J103" s="38" t="s">
        <v>156</v>
      </c>
      <c r="K103" s="38">
        <v>324.10434782608701</v>
      </c>
      <c r="L103" s="38" t="s">
        <v>156</v>
      </c>
      <c r="M103" s="55" t="s">
        <v>156</v>
      </c>
      <c r="N103" s="38">
        <v>19.6829545454545</v>
      </c>
      <c r="O103" s="38">
        <v>18.434347826086999</v>
      </c>
      <c r="P103" s="38">
        <v>10.6</v>
      </c>
      <c r="Q103" s="38">
        <v>2451.7173913043498</v>
      </c>
      <c r="R103" s="38">
        <v>633.60869565217399</v>
      </c>
      <c r="S103" s="38">
        <v>0</v>
      </c>
      <c r="T103" s="38">
        <v>0</v>
      </c>
      <c r="U103" s="38">
        <v>1519.5</v>
      </c>
      <c r="V103" s="38">
        <v>4.3595454545454499</v>
      </c>
      <c r="W103" s="38">
        <v>6840.6521739130403</v>
      </c>
    </row>
    <row r="104" spans="2:23" ht="20.100000000000001" customHeight="1">
      <c r="B104" s="111">
        <f t="shared" si="4"/>
        <v>1997</v>
      </c>
      <c r="C104" s="111">
        <f t="shared" si="5"/>
        <v>8</v>
      </c>
      <c r="F104" s="80">
        <f t="shared" si="3"/>
        <v>35643</v>
      </c>
      <c r="G104" s="38">
        <v>1711.175</v>
      </c>
      <c r="H104" s="38" t="s">
        <v>156</v>
      </c>
      <c r="I104" s="38" t="s">
        <v>156</v>
      </c>
      <c r="J104" s="38" t="s">
        <v>156</v>
      </c>
      <c r="K104" s="38">
        <v>324.01</v>
      </c>
      <c r="L104" s="38" t="s">
        <v>156</v>
      </c>
      <c r="M104" s="55" t="s">
        <v>156</v>
      </c>
      <c r="N104" s="38">
        <v>19.972857142857102</v>
      </c>
      <c r="O104" s="38">
        <v>18.691428571428599</v>
      </c>
      <c r="P104" s="38">
        <v>10.3</v>
      </c>
      <c r="Q104" s="38">
        <v>2251.1999999999998</v>
      </c>
      <c r="R104" s="38">
        <v>608.07500000000005</v>
      </c>
      <c r="S104" s="38">
        <v>0</v>
      </c>
      <c r="T104" s="38">
        <v>0</v>
      </c>
      <c r="U104" s="38">
        <v>1654.4</v>
      </c>
      <c r="V104" s="38">
        <v>4.5140000000000002</v>
      </c>
      <c r="W104" s="38">
        <v>6763.05</v>
      </c>
    </row>
    <row r="105" spans="2:23" ht="20.100000000000001" customHeight="1">
      <c r="B105" s="111">
        <f t="shared" si="4"/>
        <v>1997</v>
      </c>
      <c r="C105" s="111">
        <f t="shared" si="5"/>
        <v>9</v>
      </c>
      <c r="F105" s="80">
        <f t="shared" si="3"/>
        <v>35674</v>
      </c>
      <c r="G105" s="38">
        <v>1611</v>
      </c>
      <c r="H105" s="38" t="s">
        <v>156</v>
      </c>
      <c r="I105" s="38" t="s">
        <v>156</v>
      </c>
      <c r="J105" s="38" t="s">
        <v>156</v>
      </c>
      <c r="K105" s="38">
        <v>322.82272727272698</v>
      </c>
      <c r="L105" s="38" t="s">
        <v>156</v>
      </c>
      <c r="M105" s="55" t="s">
        <v>156</v>
      </c>
      <c r="N105" s="38">
        <v>19.8138095238095</v>
      </c>
      <c r="O105" s="38">
        <v>18.4522727272727</v>
      </c>
      <c r="P105" s="38">
        <v>10.85</v>
      </c>
      <c r="Q105" s="38">
        <v>2107.29545454545</v>
      </c>
      <c r="R105" s="38">
        <v>634.25</v>
      </c>
      <c r="S105" s="38">
        <v>0</v>
      </c>
      <c r="T105" s="38">
        <v>0</v>
      </c>
      <c r="U105" s="38">
        <v>1641.72727272727</v>
      </c>
      <c r="V105" s="38">
        <v>4.7238636363636397</v>
      </c>
      <c r="W105" s="38">
        <v>6506.5909090909099</v>
      </c>
    </row>
    <row r="106" spans="2:23" ht="20.100000000000001" customHeight="1">
      <c r="B106" s="111">
        <f t="shared" si="4"/>
        <v>1997</v>
      </c>
      <c r="C106" s="111">
        <f t="shared" si="5"/>
        <v>10</v>
      </c>
      <c r="F106" s="80">
        <f t="shared" si="3"/>
        <v>35704</v>
      </c>
      <c r="G106" s="38">
        <v>1608.30434782609</v>
      </c>
      <c r="H106" s="38" t="s">
        <v>156</v>
      </c>
      <c r="I106" s="38" t="s">
        <v>156</v>
      </c>
      <c r="J106" s="38" t="s">
        <v>156</v>
      </c>
      <c r="K106" s="38">
        <v>324.871739130435</v>
      </c>
      <c r="L106" s="38" t="s">
        <v>156</v>
      </c>
      <c r="M106" s="55" t="s">
        <v>156</v>
      </c>
      <c r="N106" s="38">
        <v>21.312608695652202</v>
      </c>
      <c r="O106" s="38">
        <v>20.0517391304348</v>
      </c>
      <c r="P106" s="38">
        <v>12.5</v>
      </c>
      <c r="Q106" s="38">
        <v>2052.2608695652202</v>
      </c>
      <c r="R106" s="38">
        <v>600.26086956521704</v>
      </c>
      <c r="S106" s="38">
        <v>0</v>
      </c>
      <c r="T106" s="38">
        <v>0</v>
      </c>
      <c r="U106" s="38">
        <v>1280.5869565217399</v>
      </c>
      <c r="V106" s="38">
        <v>5.0054545454545396</v>
      </c>
      <c r="W106" s="38">
        <v>6383.2608695652198</v>
      </c>
    </row>
    <row r="107" spans="2:23" ht="20.100000000000001" customHeight="1">
      <c r="B107" s="111">
        <f t="shared" si="4"/>
        <v>1997</v>
      </c>
      <c r="C107" s="111">
        <f t="shared" si="5"/>
        <v>11</v>
      </c>
      <c r="F107" s="80">
        <f t="shared" si="3"/>
        <v>35735</v>
      </c>
      <c r="G107" s="38">
        <v>1599.375</v>
      </c>
      <c r="H107" s="38" t="s">
        <v>156</v>
      </c>
      <c r="I107" s="38" t="s">
        <v>156</v>
      </c>
      <c r="J107" s="38" t="s">
        <v>156</v>
      </c>
      <c r="K107" s="38">
        <v>306.13749999999999</v>
      </c>
      <c r="L107" s="38" t="s">
        <v>156</v>
      </c>
      <c r="M107" s="55" t="s">
        <v>156</v>
      </c>
      <c r="N107" s="38">
        <v>20.094000000000001</v>
      </c>
      <c r="O107" s="38">
        <v>19.002500000000001</v>
      </c>
      <c r="P107" s="38">
        <v>12.75</v>
      </c>
      <c r="Q107" s="38">
        <v>1917.45</v>
      </c>
      <c r="R107" s="38">
        <v>563.4</v>
      </c>
      <c r="S107" s="38">
        <v>0</v>
      </c>
      <c r="T107" s="38">
        <v>0</v>
      </c>
      <c r="U107" s="38">
        <v>1173.3499999999999</v>
      </c>
      <c r="V107" s="38">
        <v>5.0599999999999996</v>
      </c>
      <c r="W107" s="38">
        <v>6142.25</v>
      </c>
    </row>
    <row r="108" spans="2:23" ht="20.100000000000001" customHeight="1">
      <c r="B108" s="111">
        <f t="shared" si="4"/>
        <v>1997</v>
      </c>
      <c r="C108" s="111">
        <f t="shared" si="5"/>
        <v>12</v>
      </c>
      <c r="F108" s="80">
        <f t="shared" si="3"/>
        <v>35765</v>
      </c>
      <c r="G108" s="38">
        <v>1530.675</v>
      </c>
      <c r="H108" s="38" t="s">
        <v>156</v>
      </c>
      <c r="I108" s="38" t="s">
        <v>156</v>
      </c>
      <c r="J108" s="38" t="s">
        <v>156</v>
      </c>
      <c r="K108" s="38">
        <v>288.74210526315801</v>
      </c>
      <c r="L108" s="38" t="s">
        <v>156</v>
      </c>
      <c r="M108" s="55" t="s">
        <v>156</v>
      </c>
      <c r="N108" s="38">
        <v>18.3539130434783</v>
      </c>
      <c r="O108" s="38">
        <v>17.102380952381001</v>
      </c>
      <c r="P108" s="38">
        <v>12.15</v>
      </c>
      <c r="Q108" s="38">
        <v>1764.1</v>
      </c>
      <c r="R108" s="38">
        <v>526.125</v>
      </c>
      <c r="S108" s="38">
        <v>0</v>
      </c>
      <c r="T108" s="38">
        <v>0</v>
      </c>
      <c r="U108" s="38">
        <v>1103.075</v>
      </c>
      <c r="V108" s="38">
        <v>5.7152500000000002</v>
      </c>
      <c r="W108" s="38">
        <v>5952.5</v>
      </c>
    </row>
    <row r="109" spans="2:23" ht="20.100000000000001" customHeight="1">
      <c r="B109" s="111">
        <f t="shared" si="4"/>
        <v>1998</v>
      </c>
      <c r="C109" s="111">
        <f t="shared" si="5"/>
        <v>1</v>
      </c>
      <c r="F109" s="80">
        <f t="shared" si="3"/>
        <v>35796</v>
      </c>
      <c r="G109" s="38">
        <v>1486.1</v>
      </c>
      <c r="H109" s="38" t="s">
        <v>156</v>
      </c>
      <c r="I109" s="38" t="s">
        <v>156</v>
      </c>
      <c r="J109" s="38" t="s">
        <v>156</v>
      </c>
      <c r="K109" s="38">
        <v>289.09523809523802</v>
      </c>
      <c r="L109" s="38" t="s">
        <v>156</v>
      </c>
      <c r="M109" s="55" t="s">
        <v>156</v>
      </c>
      <c r="N109" s="38">
        <v>16.515000000000001</v>
      </c>
      <c r="O109" s="38">
        <v>15.092380952380999</v>
      </c>
      <c r="P109" s="38">
        <v>12</v>
      </c>
      <c r="Q109" s="38">
        <v>1688.425</v>
      </c>
      <c r="R109" s="38">
        <v>531.57500000000005</v>
      </c>
      <c r="S109" s="38">
        <v>0</v>
      </c>
      <c r="T109" s="38">
        <v>0</v>
      </c>
      <c r="U109" s="38">
        <v>1097.2</v>
      </c>
      <c r="V109" s="38">
        <v>5.8457499999999998</v>
      </c>
      <c r="W109" s="38">
        <v>5494.5</v>
      </c>
    </row>
    <row r="110" spans="2:23" ht="20.100000000000001" customHeight="1">
      <c r="B110" s="111">
        <f t="shared" si="4"/>
        <v>1998</v>
      </c>
      <c r="C110" s="111">
        <f t="shared" si="5"/>
        <v>2</v>
      </c>
      <c r="F110" s="80">
        <f t="shared" si="3"/>
        <v>35827</v>
      </c>
      <c r="G110" s="38">
        <v>1466.3</v>
      </c>
      <c r="H110" s="38" t="s">
        <v>156</v>
      </c>
      <c r="I110" s="38" t="s">
        <v>156</v>
      </c>
      <c r="J110" s="38" t="s">
        <v>156</v>
      </c>
      <c r="K110" s="38">
        <v>297.49250000000001</v>
      </c>
      <c r="L110" s="38" t="s">
        <v>156</v>
      </c>
      <c r="M110" s="55" t="s">
        <v>156</v>
      </c>
      <c r="N110" s="38">
        <v>16.0836842105263</v>
      </c>
      <c r="O110" s="38">
        <v>14.0595</v>
      </c>
      <c r="P110" s="38">
        <v>11</v>
      </c>
      <c r="Q110" s="38">
        <v>1664.9</v>
      </c>
      <c r="R110" s="38">
        <v>516.25</v>
      </c>
      <c r="S110" s="38">
        <v>0</v>
      </c>
      <c r="T110" s="38">
        <v>0</v>
      </c>
      <c r="U110" s="38">
        <v>1044</v>
      </c>
      <c r="V110" s="38">
        <v>6.7265789473684201</v>
      </c>
      <c r="W110" s="38">
        <v>5390</v>
      </c>
    </row>
    <row r="111" spans="2:23" ht="20.100000000000001" customHeight="1">
      <c r="B111" s="111">
        <f t="shared" si="4"/>
        <v>1998</v>
      </c>
      <c r="C111" s="111">
        <f t="shared" si="5"/>
        <v>3</v>
      </c>
      <c r="F111" s="80">
        <f t="shared" si="3"/>
        <v>35855</v>
      </c>
      <c r="G111" s="38">
        <v>1438.02272727273</v>
      </c>
      <c r="H111" s="38" t="s">
        <v>156</v>
      </c>
      <c r="I111" s="38" t="s">
        <v>156</v>
      </c>
      <c r="J111" s="38" t="s">
        <v>156</v>
      </c>
      <c r="K111" s="38">
        <v>295.94090909090897</v>
      </c>
      <c r="L111" s="38" t="s">
        <v>156</v>
      </c>
      <c r="M111" s="55" t="s">
        <v>156</v>
      </c>
      <c r="N111" s="38">
        <v>15.179545454545501</v>
      </c>
      <c r="O111" s="38">
        <v>13.0786363636364</v>
      </c>
      <c r="P111" s="38">
        <v>10.7</v>
      </c>
      <c r="Q111" s="38">
        <v>1747.97727272727</v>
      </c>
      <c r="R111" s="38">
        <v>560.27272727272702</v>
      </c>
      <c r="S111" s="38">
        <v>0</v>
      </c>
      <c r="T111" s="38">
        <v>0</v>
      </c>
      <c r="U111" s="38">
        <v>1047.6363636363601</v>
      </c>
      <c r="V111" s="38">
        <v>6.1718181818181801</v>
      </c>
      <c r="W111" s="38">
        <v>5398.8636363636397</v>
      </c>
    </row>
    <row r="112" spans="2:23" ht="20.100000000000001" customHeight="1">
      <c r="B112" s="111">
        <f t="shared" si="4"/>
        <v>1998</v>
      </c>
      <c r="C112" s="111">
        <f t="shared" si="5"/>
        <v>4</v>
      </c>
      <c r="F112" s="80">
        <f t="shared" si="3"/>
        <v>35886</v>
      </c>
      <c r="G112" s="38">
        <v>1418.6</v>
      </c>
      <c r="H112" s="38" t="s">
        <v>156</v>
      </c>
      <c r="I112" s="38" t="s">
        <v>156</v>
      </c>
      <c r="J112" s="38" t="s">
        <v>156</v>
      </c>
      <c r="K112" s="38">
        <v>308.28500000000003</v>
      </c>
      <c r="L112" s="38" t="s">
        <v>156</v>
      </c>
      <c r="M112" s="55" t="s">
        <v>156</v>
      </c>
      <c r="N112" s="38">
        <v>15.4859090909091</v>
      </c>
      <c r="O112" s="38">
        <v>13.379</v>
      </c>
      <c r="P112" s="38">
        <v>10.8</v>
      </c>
      <c r="Q112" s="38">
        <v>1800.9</v>
      </c>
      <c r="R112" s="38">
        <v>572.65</v>
      </c>
      <c r="S112" s="38">
        <v>0</v>
      </c>
      <c r="T112" s="38">
        <v>0</v>
      </c>
      <c r="U112" s="38">
        <v>1096.95</v>
      </c>
      <c r="V112" s="38">
        <v>6.2947499999999996</v>
      </c>
      <c r="W112" s="38">
        <v>5396.75</v>
      </c>
    </row>
    <row r="113" spans="2:23" ht="20.100000000000001" customHeight="1">
      <c r="B113" s="111">
        <f t="shared" si="4"/>
        <v>1998</v>
      </c>
      <c r="C113" s="111">
        <f t="shared" si="5"/>
        <v>5</v>
      </c>
      <c r="F113" s="80">
        <f t="shared" si="3"/>
        <v>35916</v>
      </c>
      <c r="G113" s="38">
        <v>1365.1315789473699</v>
      </c>
      <c r="H113" s="38" t="s">
        <v>156</v>
      </c>
      <c r="I113" s="38" t="s">
        <v>156</v>
      </c>
      <c r="J113" s="38" t="s">
        <v>156</v>
      </c>
      <c r="K113" s="38">
        <v>299.10000000000002</v>
      </c>
      <c r="L113" s="38" t="s">
        <v>156</v>
      </c>
      <c r="M113" s="55" t="s">
        <v>156</v>
      </c>
      <c r="N113" s="38">
        <v>14.948095238095201</v>
      </c>
      <c r="O113" s="38">
        <v>14.3895</v>
      </c>
      <c r="P113" s="38">
        <v>10.9</v>
      </c>
      <c r="Q113" s="38">
        <v>1732.5263157894699</v>
      </c>
      <c r="R113" s="38">
        <v>543.44736842105306</v>
      </c>
      <c r="S113" s="38">
        <v>0</v>
      </c>
      <c r="T113" s="38">
        <v>0</v>
      </c>
      <c r="U113" s="38">
        <v>1061.10526315789</v>
      </c>
      <c r="V113" s="38">
        <v>5.5865</v>
      </c>
      <c r="W113" s="38">
        <v>5023.1578947368398</v>
      </c>
    </row>
    <row r="114" spans="2:23" ht="20.100000000000001" customHeight="1">
      <c r="B114" s="111">
        <f t="shared" si="4"/>
        <v>1998</v>
      </c>
      <c r="C114" s="111">
        <f t="shared" si="5"/>
        <v>6</v>
      </c>
      <c r="F114" s="80">
        <f t="shared" si="3"/>
        <v>35947</v>
      </c>
      <c r="G114" s="38">
        <v>1307.5909090909099</v>
      </c>
      <c r="H114" s="38" t="s">
        <v>156</v>
      </c>
      <c r="I114" s="38" t="s">
        <v>156</v>
      </c>
      <c r="J114" s="38" t="s">
        <v>156</v>
      </c>
      <c r="K114" s="38">
        <v>292.31818181818198</v>
      </c>
      <c r="L114" s="38" t="s">
        <v>156</v>
      </c>
      <c r="M114" s="55" t="s">
        <v>156</v>
      </c>
      <c r="N114" s="38">
        <v>13.718863636363601</v>
      </c>
      <c r="O114" s="38">
        <v>12.058181818181801</v>
      </c>
      <c r="P114" s="38">
        <v>10.9</v>
      </c>
      <c r="Q114" s="38">
        <v>1660.52272727273</v>
      </c>
      <c r="R114" s="38">
        <v>528.31818181818198</v>
      </c>
      <c r="S114" s="38">
        <v>0</v>
      </c>
      <c r="T114" s="38">
        <v>0</v>
      </c>
      <c r="U114" s="38">
        <v>1009.8181818181801</v>
      </c>
      <c r="V114" s="38">
        <v>5.2604545454545404</v>
      </c>
      <c r="W114" s="38">
        <v>4478.6363636363603</v>
      </c>
    </row>
    <row r="115" spans="2:23" ht="20.100000000000001" customHeight="1">
      <c r="B115" s="111">
        <f t="shared" si="4"/>
        <v>1998</v>
      </c>
      <c r="C115" s="111">
        <f t="shared" si="5"/>
        <v>7</v>
      </c>
      <c r="F115" s="80">
        <f t="shared" si="3"/>
        <v>35977</v>
      </c>
      <c r="G115" s="38">
        <v>1309.5652173912999</v>
      </c>
      <c r="H115" s="38" t="s">
        <v>156</v>
      </c>
      <c r="I115" s="38" t="s">
        <v>156</v>
      </c>
      <c r="J115" s="38" t="s">
        <v>156</v>
      </c>
      <c r="K115" s="38">
        <v>292.89347826086998</v>
      </c>
      <c r="L115" s="38" t="s">
        <v>156</v>
      </c>
      <c r="M115" s="55" t="s">
        <v>156</v>
      </c>
      <c r="N115" s="38">
        <v>14.284090909090899</v>
      </c>
      <c r="O115" s="38">
        <v>12.0186956521739</v>
      </c>
      <c r="P115" s="38">
        <v>10.5</v>
      </c>
      <c r="Q115" s="38">
        <v>1651.04347826087</v>
      </c>
      <c r="R115" s="38">
        <v>546.195652173913</v>
      </c>
      <c r="S115" s="38">
        <v>0</v>
      </c>
      <c r="T115" s="38">
        <v>0</v>
      </c>
      <c r="U115" s="38">
        <v>1040.26086956522</v>
      </c>
      <c r="V115" s="38">
        <v>5.4681818181818196</v>
      </c>
      <c r="W115" s="38">
        <v>4328.9130434782601</v>
      </c>
    </row>
    <row r="116" spans="2:23" ht="20.100000000000001" customHeight="1">
      <c r="B116" s="111">
        <f t="shared" si="4"/>
        <v>1998</v>
      </c>
      <c r="C116" s="111">
        <f t="shared" si="5"/>
        <v>8</v>
      </c>
      <c r="F116" s="80">
        <f t="shared" si="3"/>
        <v>36008</v>
      </c>
      <c r="G116" s="38">
        <v>1311.25</v>
      </c>
      <c r="H116" s="38" t="s">
        <v>156</v>
      </c>
      <c r="I116" s="38" t="s">
        <v>156</v>
      </c>
      <c r="J116" s="38" t="s">
        <v>156</v>
      </c>
      <c r="K116" s="38">
        <v>284.11</v>
      </c>
      <c r="L116" s="38" t="s">
        <v>156</v>
      </c>
      <c r="M116" s="55" t="s">
        <v>156</v>
      </c>
      <c r="N116" s="38">
        <v>13.469047619047601</v>
      </c>
      <c r="O116" s="38">
        <v>11.8804761904762</v>
      </c>
      <c r="P116" s="38">
        <v>10.25</v>
      </c>
      <c r="Q116" s="38">
        <v>1620.925</v>
      </c>
      <c r="R116" s="38">
        <v>536.70000000000005</v>
      </c>
      <c r="S116" s="38">
        <v>0</v>
      </c>
      <c r="T116" s="38">
        <v>0</v>
      </c>
      <c r="U116" s="38">
        <v>1029.7750000000001</v>
      </c>
      <c r="V116" s="38">
        <v>5.1950000000000003</v>
      </c>
      <c r="W116" s="38">
        <v>4084</v>
      </c>
    </row>
    <row r="117" spans="2:23" ht="20.100000000000001" customHeight="1">
      <c r="B117" s="111">
        <f t="shared" si="4"/>
        <v>1998</v>
      </c>
      <c r="C117" s="111">
        <f t="shared" si="5"/>
        <v>9</v>
      </c>
      <c r="F117" s="80">
        <f t="shared" si="3"/>
        <v>36039</v>
      </c>
      <c r="G117" s="38">
        <v>1342.6590909090901</v>
      </c>
      <c r="H117" s="38" t="s">
        <v>156</v>
      </c>
      <c r="I117" s="38" t="s">
        <v>156</v>
      </c>
      <c r="J117" s="38" t="s">
        <v>156</v>
      </c>
      <c r="K117" s="38">
        <v>288.98181818181803</v>
      </c>
      <c r="L117" s="38" t="s">
        <v>156</v>
      </c>
      <c r="M117" s="55" t="s">
        <v>156</v>
      </c>
      <c r="N117" s="38">
        <v>14.9122727272727</v>
      </c>
      <c r="O117" s="38">
        <v>13.3590909090909</v>
      </c>
      <c r="P117" s="38">
        <v>9.9</v>
      </c>
      <c r="Q117" s="38">
        <v>1647.6363636363601</v>
      </c>
      <c r="R117" s="38">
        <v>520.15909090909099</v>
      </c>
      <c r="S117" s="38">
        <v>0</v>
      </c>
      <c r="T117" s="38">
        <v>0</v>
      </c>
      <c r="U117" s="38">
        <v>1000.36363636364</v>
      </c>
      <c r="V117" s="38">
        <v>5.0266666666666699</v>
      </c>
      <c r="W117" s="38">
        <v>4105.6818181818198</v>
      </c>
    </row>
    <row r="118" spans="2:23" ht="20.100000000000001" customHeight="1">
      <c r="B118" s="111">
        <f t="shared" si="4"/>
        <v>1998</v>
      </c>
      <c r="C118" s="111">
        <f t="shared" si="5"/>
        <v>10</v>
      </c>
      <c r="F118" s="80">
        <f t="shared" si="3"/>
        <v>36069</v>
      </c>
      <c r="G118" s="38">
        <v>1304.4090909090901</v>
      </c>
      <c r="H118" s="38" t="s">
        <v>156</v>
      </c>
      <c r="I118" s="38" t="s">
        <v>156</v>
      </c>
      <c r="J118" s="38" t="s">
        <v>156</v>
      </c>
      <c r="K118" s="38">
        <v>295.92727272727302</v>
      </c>
      <c r="L118" s="38" t="s">
        <v>156</v>
      </c>
      <c r="M118" s="55" t="s">
        <v>156</v>
      </c>
      <c r="N118" s="38">
        <v>14.5086363636364</v>
      </c>
      <c r="O118" s="38">
        <v>12.562272727272701</v>
      </c>
      <c r="P118" s="38">
        <v>9.25</v>
      </c>
      <c r="Q118" s="38">
        <v>1586.3863636363601</v>
      </c>
      <c r="R118" s="38">
        <v>492.81818181818198</v>
      </c>
      <c r="S118" s="38">
        <v>0</v>
      </c>
      <c r="T118" s="38">
        <v>0</v>
      </c>
      <c r="U118" s="38">
        <v>940.47727272727298</v>
      </c>
      <c r="V118" s="38">
        <v>5.0018181818181802</v>
      </c>
      <c r="W118" s="38">
        <v>3875</v>
      </c>
    </row>
    <row r="119" spans="2:23" ht="20.100000000000001" customHeight="1">
      <c r="B119" s="111">
        <f t="shared" si="4"/>
        <v>1998</v>
      </c>
      <c r="C119" s="111">
        <f t="shared" si="5"/>
        <v>11</v>
      </c>
      <c r="F119" s="80">
        <f t="shared" si="3"/>
        <v>36100</v>
      </c>
      <c r="G119" s="38">
        <v>1295.2857142857099</v>
      </c>
      <c r="H119" s="38" t="s">
        <v>156</v>
      </c>
      <c r="I119" s="38" t="s">
        <v>156</v>
      </c>
      <c r="J119" s="38" t="s">
        <v>156</v>
      </c>
      <c r="K119" s="38">
        <v>294.12142857142902</v>
      </c>
      <c r="L119" s="38" t="s">
        <v>156</v>
      </c>
      <c r="M119" s="55" t="s">
        <v>156</v>
      </c>
      <c r="N119" s="38">
        <v>13.1361904761905</v>
      </c>
      <c r="O119" s="38">
        <v>10.924761904761899</v>
      </c>
      <c r="P119" s="38">
        <v>8.75</v>
      </c>
      <c r="Q119" s="38">
        <v>1573.9523809523801</v>
      </c>
      <c r="R119" s="38">
        <v>494.16666666666703</v>
      </c>
      <c r="S119" s="38">
        <v>0</v>
      </c>
      <c r="T119" s="38">
        <v>0</v>
      </c>
      <c r="U119" s="38">
        <v>967.11904761904805</v>
      </c>
      <c r="V119" s="38">
        <v>4.9839473684210498</v>
      </c>
      <c r="W119" s="38">
        <v>4135.2380952381</v>
      </c>
    </row>
    <row r="120" spans="2:23" ht="20.100000000000001" customHeight="1">
      <c r="B120" s="111">
        <f t="shared" si="4"/>
        <v>1998</v>
      </c>
      <c r="C120" s="111">
        <f t="shared" si="5"/>
        <v>12</v>
      </c>
      <c r="F120" s="80">
        <f t="shared" si="3"/>
        <v>36130</v>
      </c>
      <c r="G120" s="38">
        <v>1249.3571428571399</v>
      </c>
      <c r="H120" s="38" t="s">
        <v>156</v>
      </c>
      <c r="I120" s="38" t="s">
        <v>156</v>
      </c>
      <c r="J120" s="38" t="s">
        <v>156</v>
      </c>
      <c r="K120" s="38">
        <v>292.78611111111098</v>
      </c>
      <c r="L120" s="38" t="s">
        <v>156</v>
      </c>
      <c r="M120" s="55" t="s">
        <v>156</v>
      </c>
      <c r="N120" s="38">
        <v>11.337999999999999</v>
      </c>
      <c r="O120" s="38">
        <v>9.7981818181818205</v>
      </c>
      <c r="P120" s="38">
        <v>8.75</v>
      </c>
      <c r="Q120" s="38">
        <v>1473.5476190476199</v>
      </c>
      <c r="R120" s="38">
        <v>501.23809523809501</v>
      </c>
      <c r="S120" s="38">
        <v>0</v>
      </c>
      <c r="T120" s="38">
        <v>0</v>
      </c>
      <c r="U120" s="38">
        <v>959.16666666666697</v>
      </c>
      <c r="V120" s="38">
        <v>4.8871428571428597</v>
      </c>
      <c r="W120" s="38">
        <v>3880.9523809523798</v>
      </c>
    </row>
    <row r="121" spans="2:23" ht="20.100000000000001" customHeight="1">
      <c r="B121" s="111">
        <f t="shared" si="4"/>
        <v>1999</v>
      </c>
      <c r="C121" s="111">
        <f t="shared" si="5"/>
        <v>1</v>
      </c>
      <c r="F121" s="80">
        <f t="shared" si="3"/>
        <v>36161</v>
      </c>
      <c r="G121" s="38">
        <v>1218.8</v>
      </c>
      <c r="H121" s="38" t="s">
        <v>156</v>
      </c>
      <c r="I121" s="38" t="s">
        <v>156</v>
      </c>
      <c r="J121" s="38" t="s">
        <v>156</v>
      </c>
      <c r="K121" s="38">
        <v>287.2</v>
      </c>
      <c r="L121" s="38" t="s">
        <v>156</v>
      </c>
      <c r="M121" s="55" t="s">
        <v>156</v>
      </c>
      <c r="N121" s="38">
        <v>12.4866666666667</v>
      </c>
      <c r="O121" s="38">
        <v>11.064</v>
      </c>
      <c r="P121" s="38">
        <v>10.5</v>
      </c>
      <c r="Q121" s="38">
        <v>1431.175</v>
      </c>
      <c r="R121" s="38">
        <v>492.3</v>
      </c>
      <c r="S121" s="38">
        <v>0</v>
      </c>
      <c r="T121" s="38">
        <v>0</v>
      </c>
      <c r="U121" s="38">
        <v>932.75</v>
      </c>
      <c r="V121" s="38">
        <v>5.1623684210526299</v>
      </c>
      <c r="W121" s="38">
        <v>4272</v>
      </c>
    </row>
    <row r="122" spans="2:23" ht="20.100000000000001" customHeight="1">
      <c r="B122" s="111">
        <f t="shared" si="4"/>
        <v>1999</v>
      </c>
      <c r="C122" s="111">
        <f t="shared" si="5"/>
        <v>2</v>
      </c>
      <c r="F122" s="80">
        <f t="shared" si="3"/>
        <v>36192</v>
      </c>
      <c r="G122" s="38">
        <v>1187.25</v>
      </c>
      <c r="H122" s="38" t="s">
        <v>156</v>
      </c>
      <c r="I122" s="38" t="s">
        <v>156</v>
      </c>
      <c r="J122" s="38" t="s">
        <v>156</v>
      </c>
      <c r="K122" s="38">
        <v>287.315</v>
      </c>
      <c r="L122" s="38" t="s">
        <v>156</v>
      </c>
      <c r="M122" s="55" t="s">
        <v>156</v>
      </c>
      <c r="N122" s="38">
        <v>12.042</v>
      </c>
      <c r="O122" s="38">
        <v>10.199999999999999</v>
      </c>
      <c r="P122" s="38">
        <v>10.5</v>
      </c>
      <c r="Q122" s="38">
        <v>1410.7750000000001</v>
      </c>
      <c r="R122" s="38">
        <v>513.65</v>
      </c>
      <c r="S122" s="38">
        <v>0</v>
      </c>
      <c r="T122" s="38">
        <v>0</v>
      </c>
      <c r="U122" s="38">
        <v>1017.325</v>
      </c>
      <c r="V122" s="38">
        <v>5.5452631578947402</v>
      </c>
      <c r="W122" s="38">
        <v>4629.5</v>
      </c>
    </row>
    <row r="123" spans="2:23" ht="20.100000000000001" customHeight="1">
      <c r="B123" s="111">
        <f t="shared" si="4"/>
        <v>1999</v>
      </c>
      <c r="C123" s="111">
        <f t="shared" si="5"/>
        <v>3</v>
      </c>
      <c r="F123" s="80">
        <f t="shared" si="3"/>
        <v>36220</v>
      </c>
      <c r="G123" s="38">
        <v>1181.95652173913</v>
      </c>
      <c r="H123" s="38" t="s">
        <v>156</v>
      </c>
      <c r="I123" s="38" t="s">
        <v>156</v>
      </c>
      <c r="J123" s="38" t="s">
        <v>156</v>
      </c>
      <c r="K123" s="38">
        <v>285.78043478260901</v>
      </c>
      <c r="L123" s="38" t="s">
        <v>156</v>
      </c>
      <c r="M123" s="55" t="s">
        <v>156</v>
      </c>
      <c r="N123" s="38">
        <v>14.5185714285714</v>
      </c>
      <c r="O123" s="38">
        <v>12.4652173913043</v>
      </c>
      <c r="P123" s="38">
        <v>10.85</v>
      </c>
      <c r="Q123" s="38">
        <v>1378.3478260869599</v>
      </c>
      <c r="R123" s="38">
        <v>507.82608695652198</v>
      </c>
      <c r="S123" s="38">
        <v>0</v>
      </c>
      <c r="T123" s="38">
        <v>0</v>
      </c>
      <c r="U123" s="38">
        <v>1030</v>
      </c>
      <c r="V123" s="38">
        <v>5.1984782608695701</v>
      </c>
      <c r="W123" s="38">
        <v>5014.7826086956502</v>
      </c>
    </row>
    <row r="124" spans="2:23" ht="20.100000000000001" customHeight="1">
      <c r="B124" s="111">
        <f t="shared" si="4"/>
        <v>1999</v>
      </c>
      <c r="C124" s="111">
        <f t="shared" si="5"/>
        <v>4</v>
      </c>
      <c r="F124" s="80">
        <f t="shared" si="3"/>
        <v>36251</v>
      </c>
      <c r="G124" s="38">
        <v>1278.55</v>
      </c>
      <c r="H124" s="38" t="s">
        <v>156</v>
      </c>
      <c r="I124" s="38" t="s">
        <v>156</v>
      </c>
      <c r="J124" s="38" t="s">
        <v>156</v>
      </c>
      <c r="K124" s="38">
        <v>282.62099999999998</v>
      </c>
      <c r="L124" s="38" t="s">
        <v>156</v>
      </c>
      <c r="M124" s="55" t="s">
        <v>156</v>
      </c>
      <c r="N124" s="38">
        <v>17.2357894736842</v>
      </c>
      <c r="O124" s="38">
        <v>15.246190476190501</v>
      </c>
      <c r="P124" s="38">
        <v>10.85</v>
      </c>
      <c r="Q124" s="38">
        <v>1466</v>
      </c>
      <c r="R124" s="38">
        <v>519.32500000000005</v>
      </c>
      <c r="S124" s="38">
        <v>0</v>
      </c>
      <c r="T124" s="38">
        <v>0</v>
      </c>
      <c r="U124" s="38">
        <v>1019</v>
      </c>
      <c r="V124" s="38">
        <v>5.0904761904761902</v>
      </c>
      <c r="W124" s="38">
        <v>5105.5</v>
      </c>
    </row>
    <row r="125" spans="2:23" ht="20.100000000000001" customHeight="1">
      <c r="B125" s="111">
        <f t="shared" si="4"/>
        <v>1999</v>
      </c>
      <c r="C125" s="111">
        <f t="shared" si="5"/>
        <v>5</v>
      </c>
      <c r="F125" s="80">
        <f t="shared" si="3"/>
        <v>36281</v>
      </c>
      <c r="G125" s="38">
        <v>1322.34210526316</v>
      </c>
      <c r="H125" s="38" t="s">
        <v>156</v>
      </c>
      <c r="I125" s="38" t="s">
        <v>156</v>
      </c>
      <c r="J125" s="38" t="s">
        <v>156</v>
      </c>
      <c r="K125" s="38">
        <v>276.88</v>
      </c>
      <c r="L125" s="38" t="s">
        <v>156</v>
      </c>
      <c r="M125" s="55" t="s">
        <v>156</v>
      </c>
      <c r="N125" s="38">
        <v>17.773499999999999</v>
      </c>
      <c r="O125" s="38">
        <v>15.217499999999999</v>
      </c>
      <c r="P125" s="38">
        <v>10.65</v>
      </c>
      <c r="Q125" s="38">
        <v>1511.15789473684</v>
      </c>
      <c r="R125" s="38">
        <v>541.5</v>
      </c>
      <c r="S125" s="38">
        <v>0</v>
      </c>
      <c r="T125" s="38">
        <v>0</v>
      </c>
      <c r="U125" s="38">
        <v>1040.7368421052599</v>
      </c>
      <c r="V125" s="38">
        <v>5.2982500000000003</v>
      </c>
      <c r="W125" s="38">
        <v>5402.8947368421104</v>
      </c>
    </row>
    <row r="126" spans="2:23" ht="20.100000000000001" customHeight="1">
      <c r="B126" s="111">
        <f t="shared" si="4"/>
        <v>1999</v>
      </c>
      <c r="C126" s="111">
        <f t="shared" si="5"/>
        <v>6</v>
      </c>
      <c r="F126" s="80">
        <f t="shared" si="3"/>
        <v>36312</v>
      </c>
      <c r="G126" s="38">
        <v>1315.6363636363601</v>
      </c>
      <c r="H126" s="38" t="s">
        <v>156</v>
      </c>
      <c r="I126" s="38" t="s">
        <v>156</v>
      </c>
      <c r="J126" s="38" t="s">
        <v>156</v>
      </c>
      <c r="K126" s="38">
        <v>261.31363636363602</v>
      </c>
      <c r="L126" s="38" t="s">
        <v>156</v>
      </c>
      <c r="M126" s="55" t="s">
        <v>156</v>
      </c>
      <c r="N126" s="38">
        <v>17.9522727272727</v>
      </c>
      <c r="O126" s="38">
        <v>15.7709090909091</v>
      </c>
      <c r="P126" s="38">
        <v>10.4</v>
      </c>
      <c r="Q126" s="38">
        <v>1422.47727272727</v>
      </c>
      <c r="R126" s="38">
        <v>495.65909090909099</v>
      </c>
      <c r="S126" s="38">
        <v>0</v>
      </c>
      <c r="T126" s="38">
        <v>0</v>
      </c>
      <c r="U126" s="38">
        <v>1000.47727272727</v>
      </c>
      <c r="V126" s="38">
        <v>5.0809523809523798</v>
      </c>
      <c r="W126" s="38">
        <v>5198.1818181818198</v>
      </c>
    </row>
    <row r="127" spans="2:23" ht="20.100000000000001" customHeight="1">
      <c r="B127" s="111">
        <f t="shared" si="4"/>
        <v>1999</v>
      </c>
      <c r="C127" s="111">
        <f t="shared" si="5"/>
        <v>7</v>
      </c>
      <c r="F127" s="80">
        <f t="shared" si="3"/>
        <v>36342</v>
      </c>
      <c r="G127" s="38">
        <v>1404.1590909090901</v>
      </c>
      <c r="H127" s="38" t="s">
        <v>156</v>
      </c>
      <c r="I127" s="38" t="s">
        <v>156</v>
      </c>
      <c r="J127" s="38" t="s">
        <v>156</v>
      </c>
      <c r="K127" s="38">
        <v>256.165909090909</v>
      </c>
      <c r="L127" s="38" t="s">
        <v>156</v>
      </c>
      <c r="M127" s="55" t="s">
        <v>156</v>
      </c>
      <c r="N127" s="38">
        <v>20.1271428571429</v>
      </c>
      <c r="O127" s="38">
        <v>19.013636363636401</v>
      </c>
      <c r="P127" s="38">
        <v>10.3</v>
      </c>
      <c r="Q127" s="38">
        <v>1640</v>
      </c>
      <c r="R127" s="38">
        <v>495.79545454545502</v>
      </c>
      <c r="S127" s="38">
        <v>0</v>
      </c>
      <c r="T127" s="38">
        <v>0</v>
      </c>
      <c r="U127" s="38">
        <v>1072.1363636363601</v>
      </c>
      <c r="V127" s="38">
        <v>5.2280952380952401</v>
      </c>
      <c r="W127" s="38">
        <v>5703.8636363636397</v>
      </c>
    </row>
    <row r="128" spans="2:23" ht="20.100000000000001" customHeight="1">
      <c r="B128" s="111">
        <f t="shared" si="4"/>
        <v>1999</v>
      </c>
      <c r="C128" s="111">
        <f t="shared" si="5"/>
        <v>8</v>
      </c>
      <c r="F128" s="80">
        <f t="shared" si="3"/>
        <v>36373</v>
      </c>
      <c r="G128" s="38">
        <v>1431.6428571428601</v>
      </c>
      <c r="H128" s="38" t="s">
        <v>156</v>
      </c>
      <c r="I128" s="38" t="s">
        <v>156</v>
      </c>
      <c r="J128" s="38" t="s">
        <v>156</v>
      </c>
      <c r="K128" s="38">
        <v>256.69285714285701</v>
      </c>
      <c r="L128" s="38" t="s">
        <v>156</v>
      </c>
      <c r="M128" s="55" t="s">
        <v>156</v>
      </c>
      <c r="N128" s="38">
        <v>21.231818181818198</v>
      </c>
      <c r="O128" s="38">
        <v>20.2277272727273</v>
      </c>
      <c r="P128" s="38">
        <v>10.1</v>
      </c>
      <c r="Q128" s="38">
        <v>1647.57142857143</v>
      </c>
      <c r="R128" s="38">
        <v>503.02380952380997</v>
      </c>
      <c r="S128" s="38">
        <v>0</v>
      </c>
      <c r="T128" s="38">
        <v>0</v>
      </c>
      <c r="U128" s="38">
        <v>1130.57142857143</v>
      </c>
      <c r="V128" s="38">
        <v>5.2936363636363604</v>
      </c>
      <c r="W128" s="38">
        <v>6451.4285714285697</v>
      </c>
    </row>
    <row r="129" spans="2:23" ht="20.100000000000001" customHeight="1">
      <c r="B129" s="111">
        <f t="shared" si="4"/>
        <v>1999</v>
      </c>
      <c r="C129" s="111">
        <f t="shared" si="5"/>
        <v>9</v>
      </c>
      <c r="F129" s="80">
        <f t="shared" si="3"/>
        <v>36404</v>
      </c>
      <c r="G129" s="38">
        <v>1492.8636363636399</v>
      </c>
      <c r="H129" s="38" t="s">
        <v>156</v>
      </c>
      <c r="I129" s="38" t="s">
        <v>156</v>
      </c>
      <c r="J129" s="38" t="s">
        <v>156</v>
      </c>
      <c r="K129" s="38">
        <v>264.74318181818199</v>
      </c>
      <c r="L129" s="38" t="s">
        <v>156</v>
      </c>
      <c r="M129" s="55" t="s">
        <v>156</v>
      </c>
      <c r="N129" s="38">
        <v>23.694545454545501</v>
      </c>
      <c r="O129" s="38">
        <v>22.397727272727298</v>
      </c>
      <c r="P129" s="38">
        <v>9.9</v>
      </c>
      <c r="Q129" s="38">
        <v>1750.3409090909099</v>
      </c>
      <c r="R129" s="38">
        <v>507.31818181818198</v>
      </c>
      <c r="S129" s="38">
        <v>0</v>
      </c>
      <c r="T129" s="38">
        <v>0</v>
      </c>
      <c r="U129" s="38">
        <v>1193.75</v>
      </c>
      <c r="V129" s="38">
        <v>5.2785714285714302</v>
      </c>
      <c r="W129" s="38">
        <v>7031.3636363636397</v>
      </c>
    </row>
    <row r="130" spans="2:23" ht="20.100000000000001" customHeight="1">
      <c r="B130" s="111">
        <f t="shared" si="4"/>
        <v>1999</v>
      </c>
      <c r="C130" s="111">
        <f t="shared" si="5"/>
        <v>10</v>
      </c>
      <c r="F130" s="80">
        <f t="shared" si="3"/>
        <v>36434</v>
      </c>
      <c r="G130" s="38">
        <v>1474.7857142857099</v>
      </c>
      <c r="H130" s="38" t="s">
        <v>156</v>
      </c>
      <c r="I130" s="38" t="s">
        <v>156</v>
      </c>
      <c r="J130" s="38" t="s">
        <v>156</v>
      </c>
      <c r="K130" s="38">
        <v>310.71904761904801</v>
      </c>
      <c r="L130" s="38" t="s">
        <v>156</v>
      </c>
      <c r="M130" s="55" t="s">
        <v>156</v>
      </c>
      <c r="N130" s="38">
        <v>22.781333333333301</v>
      </c>
      <c r="O130" s="38">
        <v>21.9495238095238</v>
      </c>
      <c r="P130" s="38">
        <v>9.6999999999999993</v>
      </c>
      <c r="Q130" s="38">
        <v>1724.11904761905</v>
      </c>
      <c r="R130" s="38">
        <v>497.09523809523802</v>
      </c>
      <c r="S130" s="38">
        <v>0</v>
      </c>
      <c r="T130" s="38">
        <v>0</v>
      </c>
      <c r="U130" s="38">
        <v>1148.7142857142901</v>
      </c>
      <c r="V130" s="38">
        <v>5.4166666666666696</v>
      </c>
      <c r="W130" s="38">
        <v>7324.7619047619</v>
      </c>
    </row>
    <row r="131" spans="2:23" ht="20.100000000000001" customHeight="1">
      <c r="B131" s="111">
        <f t="shared" si="4"/>
        <v>1999</v>
      </c>
      <c r="C131" s="111">
        <f t="shared" si="5"/>
        <v>11</v>
      </c>
      <c r="F131" s="80">
        <f t="shared" si="3"/>
        <v>36465</v>
      </c>
      <c r="G131" s="38">
        <v>1473.0681818181799</v>
      </c>
      <c r="H131" s="38" t="s">
        <v>156</v>
      </c>
      <c r="I131" s="38" t="s">
        <v>156</v>
      </c>
      <c r="J131" s="38" t="s">
        <v>156</v>
      </c>
      <c r="K131" s="38">
        <v>293.18636363636398</v>
      </c>
      <c r="L131" s="38" t="s">
        <v>156</v>
      </c>
      <c r="M131" s="55" t="s">
        <v>156</v>
      </c>
      <c r="N131" s="38">
        <v>24.7289473684211</v>
      </c>
      <c r="O131" s="38">
        <v>24.589090909090899</v>
      </c>
      <c r="P131" s="38">
        <v>9.6999999999999993</v>
      </c>
      <c r="Q131" s="38">
        <v>1727.52272727273</v>
      </c>
      <c r="R131" s="38">
        <v>478.29545454545502</v>
      </c>
      <c r="S131" s="38">
        <v>0</v>
      </c>
      <c r="T131" s="38">
        <v>0</v>
      </c>
      <c r="U131" s="38">
        <v>1147.1136363636399</v>
      </c>
      <c r="V131" s="38">
        <v>5.1920000000000002</v>
      </c>
      <c r="W131" s="38">
        <v>7952.5</v>
      </c>
    </row>
    <row r="132" spans="2:23" ht="20.100000000000001" customHeight="1">
      <c r="B132" s="111">
        <f t="shared" si="4"/>
        <v>1999</v>
      </c>
      <c r="C132" s="111">
        <f t="shared" si="5"/>
        <v>12</v>
      </c>
      <c r="F132" s="80">
        <f t="shared" si="3"/>
        <v>36495</v>
      </c>
      <c r="G132" s="38">
        <v>1551.94736842105</v>
      </c>
      <c r="H132" s="38" t="s">
        <v>156</v>
      </c>
      <c r="I132" s="38" t="s">
        <v>156</v>
      </c>
      <c r="J132" s="38" t="s">
        <v>156</v>
      </c>
      <c r="K132" s="38">
        <v>283.068421052632</v>
      </c>
      <c r="L132" s="38" t="s">
        <v>156</v>
      </c>
      <c r="M132" s="55" t="s">
        <v>156</v>
      </c>
      <c r="N132" s="38">
        <v>26.032777777777799</v>
      </c>
      <c r="O132" s="38">
        <v>25.591999999999999</v>
      </c>
      <c r="P132" s="38">
        <v>9.6</v>
      </c>
      <c r="Q132" s="38">
        <v>1761.10526315789</v>
      </c>
      <c r="R132" s="38">
        <v>479.31578947368399</v>
      </c>
      <c r="S132" s="38">
        <v>0</v>
      </c>
      <c r="T132" s="38">
        <v>0</v>
      </c>
      <c r="U132" s="38">
        <v>1182.89473684211</v>
      </c>
      <c r="V132" s="38">
        <v>5.2111904761904801</v>
      </c>
      <c r="W132" s="38">
        <v>8071.8421052631602</v>
      </c>
    </row>
    <row r="133" spans="2:23" ht="20.100000000000001" customHeight="1">
      <c r="B133" s="111">
        <f t="shared" si="4"/>
        <v>2000</v>
      </c>
      <c r="C133" s="111">
        <f t="shared" si="5"/>
        <v>1</v>
      </c>
      <c r="F133" s="80">
        <f t="shared" si="3"/>
        <v>36526</v>
      </c>
      <c r="G133" s="38">
        <v>1680.7</v>
      </c>
      <c r="H133" s="38" t="s">
        <v>156</v>
      </c>
      <c r="I133" s="38" t="s">
        <v>156</v>
      </c>
      <c r="J133" s="38" t="s">
        <v>156</v>
      </c>
      <c r="K133" s="38">
        <v>284.315</v>
      </c>
      <c r="L133" s="38" t="s">
        <v>156</v>
      </c>
      <c r="M133" s="55" t="s">
        <v>156</v>
      </c>
      <c r="N133" s="38">
        <v>26.479411764705901</v>
      </c>
      <c r="O133" s="38">
        <v>25.4</v>
      </c>
      <c r="P133" s="38">
        <v>9.5</v>
      </c>
      <c r="Q133" s="38">
        <v>1843.9749999999999</v>
      </c>
      <c r="R133" s="38">
        <v>472.07499999999999</v>
      </c>
      <c r="S133" s="38">
        <v>0</v>
      </c>
      <c r="T133" s="38">
        <v>0</v>
      </c>
      <c r="U133" s="38">
        <v>1178.8</v>
      </c>
      <c r="V133" s="38">
        <v>5.1881250000000003</v>
      </c>
      <c r="W133" s="38">
        <v>8313.75</v>
      </c>
    </row>
    <row r="134" spans="2:23" ht="20.100000000000001" customHeight="1">
      <c r="B134" s="111">
        <f t="shared" si="4"/>
        <v>2000</v>
      </c>
      <c r="C134" s="111">
        <f t="shared" si="5"/>
        <v>2</v>
      </c>
      <c r="F134" s="80">
        <f t="shared" si="3"/>
        <v>36557</v>
      </c>
      <c r="G134" s="38">
        <v>1670.6666666666699</v>
      </c>
      <c r="H134" s="38" t="s">
        <v>156</v>
      </c>
      <c r="I134" s="38" t="s">
        <v>156</v>
      </c>
      <c r="J134" s="38" t="s">
        <v>156</v>
      </c>
      <c r="K134" s="38">
        <v>299.90238095238101</v>
      </c>
      <c r="L134" s="38" t="s">
        <v>156</v>
      </c>
      <c r="M134" s="55" t="s">
        <v>156</v>
      </c>
      <c r="N134" s="38">
        <v>29.093333333333302</v>
      </c>
      <c r="O134" s="38">
        <v>27.766190476190499</v>
      </c>
      <c r="P134" s="38">
        <v>9.4</v>
      </c>
      <c r="Q134" s="38">
        <v>1800.8333333333301</v>
      </c>
      <c r="R134" s="38">
        <v>452.38095238095201</v>
      </c>
      <c r="S134" s="38">
        <v>0</v>
      </c>
      <c r="T134" s="38">
        <v>0</v>
      </c>
      <c r="U134" s="38">
        <v>1094.88095238095</v>
      </c>
      <c r="V134" s="38">
        <v>5.2465476190476199</v>
      </c>
      <c r="W134" s="38">
        <v>9657.6190476190495</v>
      </c>
    </row>
    <row r="135" spans="2:23" ht="20.100000000000001" customHeight="1">
      <c r="B135" s="111">
        <f t="shared" si="4"/>
        <v>2000</v>
      </c>
      <c r="C135" s="111">
        <f t="shared" si="5"/>
        <v>3</v>
      </c>
      <c r="F135" s="80">
        <f t="shared" si="3"/>
        <v>36586</v>
      </c>
      <c r="G135" s="38">
        <v>1577.4130434782601</v>
      </c>
      <c r="H135" s="38" t="s">
        <v>156</v>
      </c>
      <c r="I135" s="38" t="s">
        <v>156</v>
      </c>
      <c r="J135" s="38" t="s">
        <v>156</v>
      </c>
      <c r="K135" s="38">
        <v>286.23636363636399</v>
      </c>
      <c r="L135" s="38" t="s">
        <v>156</v>
      </c>
      <c r="M135" s="55" t="s">
        <v>156</v>
      </c>
      <c r="N135" s="38">
        <v>29.108095238095199</v>
      </c>
      <c r="O135" s="38">
        <v>27.3552173913044</v>
      </c>
      <c r="P135" s="38">
        <v>9.1999999999999993</v>
      </c>
      <c r="Q135" s="38">
        <v>1739.3913043478301</v>
      </c>
      <c r="R135" s="38">
        <v>441.304347826087</v>
      </c>
      <c r="S135" s="38">
        <v>0</v>
      </c>
      <c r="T135" s="38">
        <v>0</v>
      </c>
      <c r="U135" s="38">
        <v>1116.3695652173899</v>
      </c>
      <c r="V135" s="38">
        <v>5.0638043478260899</v>
      </c>
      <c r="W135" s="38">
        <v>10284.347826087</v>
      </c>
    </row>
    <row r="136" spans="2:23" ht="20.100000000000001" customHeight="1">
      <c r="B136" s="111">
        <f t="shared" si="4"/>
        <v>2000</v>
      </c>
      <c r="C136" s="111">
        <f t="shared" si="5"/>
        <v>4</v>
      </c>
      <c r="F136" s="80">
        <f t="shared" si="3"/>
        <v>36617</v>
      </c>
      <c r="G136" s="38">
        <v>1457.6111111111099</v>
      </c>
      <c r="H136" s="38" t="s">
        <v>156</v>
      </c>
      <c r="I136" s="38" t="s">
        <v>156</v>
      </c>
      <c r="J136" s="38" t="s">
        <v>156</v>
      </c>
      <c r="K136" s="38">
        <v>279.694444444444</v>
      </c>
      <c r="L136" s="38" t="s">
        <v>156</v>
      </c>
      <c r="M136" s="55" t="s">
        <v>156</v>
      </c>
      <c r="N136" s="38">
        <v>25.43375</v>
      </c>
      <c r="O136" s="38">
        <v>22.536111111111101</v>
      </c>
      <c r="P136" s="38">
        <v>9</v>
      </c>
      <c r="Q136" s="38">
        <v>1678.75</v>
      </c>
      <c r="R136" s="38">
        <v>421.13888888888903</v>
      </c>
      <c r="S136" s="38">
        <v>0</v>
      </c>
      <c r="T136" s="38">
        <v>0</v>
      </c>
      <c r="U136" s="38">
        <v>1127.6388888888901</v>
      </c>
      <c r="V136" s="38">
        <v>5.05802631578947</v>
      </c>
      <c r="W136" s="38">
        <v>9731.3888888888905</v>
      </c>
    </row>
    <row r="137" spans="2:23" ht="20.100000000000001" customHeight="1">
      <c r="B137" s="111">
        <f t="shared" si="4"/>
        <v>2000</v>
      </c>
      <c r="C137" s="111">
        <f t="shared" si="5"/>
        <v>5</v>
      </c>
      <c r="F137" s="80">
        <f t="shared" si="3"/>
        <v>36647</v>
      </c>
      <c r="G137" s="38">
        <v>1467.19047619048</v>
      </c>
      <c r="H137" s="38" t="s">
        <v>156</v>
      </c>
      <c r="I137" s="38" t="s">
        <v>156</v>
      </c>
      <c r="J137" s="38" t="s">
        <v>156</v>
      </c>
      <c r="K137" s="38">
        <v>275.18571428571403</v>
      </c>
      <c r="L137" s="38" t="s">
        <v>156</v>
      </c>
      <c r="M137" s="55" t="s">
        <v>156</v>
      </c>
      <c r="N137" s="38">
        <v>28.723500000000001</v>
      </c>
      <c r="O137" s="38">
        <v>27.4</v>
      </c>
      <c r="P137" s="38">
        <v>8.4499999999999993</v>
      </c>
      <c r="Q137" s="38">
        <v>1785.61904761905</v>
      </c>
      <c r="R137" s="38">
        <v>412.11904761904799</v>
      </c>
      <c r="S137" s="38">
        <v>0</v>
      </c>
      <c r="T137" s="38">
        <v>0</v>
      </c>
      <c r="U137" s="38">
        <v>1156.88095238095</v>
      </c>
      <c r="V137" s="38">
        <v>4.9897727272727304</v>
      </c>
      <c r="W137" s="38">
        <v>10134.285714285699</v>
      </c>
    </row>
    <row r="138" spans="2:23" ht="20.100000000000001" customHeight="1">
      <c r="B138" s="111">
        <f t="shared" si="4"/>
        <v>2000</v>
      </c>
      <c r="C138" s="111">
        <f t="shared" si="5"/>
        <v>6</v>
      </c>
      <c r="F138" s="80">
        <f t="shared" si="3"/>
        <v>36678</v>
      </c>
      <c r="G138" s="38">
        <v>1506.72727272727</v>
      </c>
      <c r="H138" s="38" t="s">
        <v>156</v>
      </c>
      <c r="I138" s="38" t="s">
        <v>156</v>
      </c>
      <c r="J138" s="38" t="s">
        <v>156</v>
      </c>
      <c r="K138" s="38">
        <v>285.73181818181803</v>
      </c>
      <c r="L138" s="38" t="s">
        <v>156</v>
      </c>
      <c r="M138" s="55" t="s">
        <v>156</v>
      </c>
      <c r="N138" s="38">
        <v>31.286666666666701</v>
      </c>
      <c r="O138" s="38">
        <v>29.677272727272701</v>
      </c>
      <c r="P138" s="38">
        <v>8.15</v>
      </c>
      <c r="Q138" s="38">
        <v>1753.1818181818201</v>
      </c>
      <c r="R138" s="38">
        <v>419.59090909090901</v>
      </c>
      <c r="S138" s="38">
        <v>0</v>
      </c>
      <c r="T138" s="38">
        <v>0</v>
      </c>
      <c r="U138" s="38">
        <v>1117.9318181818201</v>
      </c>
      <c r="V138" s="38">
        <v>4.9971590909090899</v>
      </c>
      <c r="W138" s="38">
        <v>8415.4545454545496</v>
      </c>
    </row>
    <row r="139" spans="2:23" ht="20.100000000000001" customHeight="1">
      <c r="B139" s="111">
        <f t="shared" si="4"/>
        <v>2000</v>
      </c>
      <c r="C139" s="111">
        <f t="shared" si="5"/>
        <v>7</v>
      </c>
      <c r="F139" s="80">
        <f t="shared" si="3"/>
        <v>36708</v>
      </c>
      <c r="G139" s="38">
        <v>1563.88095238095</v>
      </c>
      <c r="H139" s="38" t="s">
        <v>156</v>
      </c>
      <c r="I139" s="38" t="s">
        <v>156</v>
      </c>
      <c r="J139" s="38" t="s">
        <v>156</v>
      </c>
      <c r="K139" s="38">
        <v>281.585714285714</v>
      </c>
      <c r="L139" s="38" t="s">
        <v>156</v>
      </c>
      <c r="M139" s="55" t="s">
        <v>156</v>
      </c>
      <c r="N139" s="38">
        <v>29.848421052631601</v>
      </c>
      <c r="O139" s="38">
        <v>28.5109523809524</v>
      </c>
      <c r="P139" s="38">
        <v>8.0500000000000007</v>
      </c>
      <c r="Q139" s="38">
        <v>1799.3571428571399</v>
      </c>
      <c r="R139" s="38">
        <v>452.11904761904799</v>
      </c>
      <c r="S139" s="38">
        <v>0</v>
      </c>
      <c r="T139" s="38">
        <v>0</v>
      </c>
      <c r="U139" s="38">
        <v>1136.2142857142901</v>
      </c>
      <c r="V139" s="38">
        <v>4.9691666666666698</v>
      </c>
      <c r="W139" s="38">
        <v>8167.8571428571404</v>
      </c>
    </row>
    <row r="140" spans="2:23" ht="20.100000000000001" customHeight="1">
      <c r="B140" s="111">
        <f t="shared" si="4"/>
        <v>2000</v>
      </c>
      <c r="C140" s="111">
        <f t="shared" si="5"/>
        <v>8</v>
      </c>
      <c r="F140" s="80">
        <f t="shared" si="3"/>
        <v>36739</v>
      </c>
      <c r="G140" s="38">
        <v>1528.02272727273</v>
      </c>
      <c r="H140" s="38" t="s">
        <v>156</v>
      </c>
      <c r="I140" s="38" t="s">
        <v>156</v>
      </c>
      <c r="J140" s="38" t="s">
        <v>156</v>
      </c>
      <c r="K140" s="38">
        <v>274.33809523809498</v>
      </c>
      <c r="L140" s="38" t="s">
        <v>156</v>
      </c>
      <c r="M140" s="55" t="s">
        <v>156</v>
      </c>
      <c r="N140" s="38">
        <v>30.9482608695652</v>
      </c>
      <c r="O140" s="38">
        <v>30.040434782608699</v>
      </c>
      <c r="P140" s="38">
        <v>7.8</v>
      </c>
      <c r="Q140" s="38">
        <v>1855.86448727273</v>
      </c>
      <c r="R140" s="38">
        <v>473.09090909090901</v>
      </c>
      <c r="S140" s="38">
        <v>0</v>
      </c>
      <c r="T140" s="38">
        <v>0</v>
      </c>
      <c r="U140" s="38">
        <v>1169.79545454545</v>
      </c>
      <c r="V140" s="38">
        <v>4.8863043478260897</v>
      </c>
      <c r="W140" s="38">
        <v>8010.4545454545496</v>
      </c>
    </row>
    <row r="141" spans="2:23" ht="20.100000000000001" customHeight="1">
      <c r="B141" s="111">
        <f t="shared" si="4"/>
        <v>2000</v>
      </c>
      <c r="C141" s="111">
        <f t="shared" si="5"/>
        <v>9</v>
      </c>
      <c r="F141" s="80">
        <f t="shared" ref="F141:F204" si="6">DATE(B141,C141,1)</f>
        <v>36770</v>
      </c>
      <c r="G141" s="38">
        <v>1601.5952380952399</v>
      </c>
      <c r="H141" s="38" t="s">
        <v>156</v>
      </c>
      <c r="I141" s="38" t="s">
        <v>156</v>
      </c>
      <c r="J141" s="38" t="s">
        <v>156</v>
      </c>
      <c r="K141" s="38">
        <v>273.65238095238101</v>
      </c>
      <c r="L141" s="38" t="s">
        <v>156</v>
      </c>
      <c r="M141" s="55" t="s">
        <v>156</v>
      </c>
      <c r="N141" s="38">
        <v>34.045263157894702</v>
      </c>
      <c r="O141" s="38">
        <v>32.783809523809502</v>
      </c>
      <c r="P141" s="38">
        <v>7.45</v>
      </c>
      <c r="Q141" s="38">
        <v>1960.4047619047601</v>
      </c>
      <c r="R141" s="38">
        <v>487.04761904761898</v>
      </c>
      <c r="S141" s="38">
        <v>0</v>
      </c>
      <c r="T141" s="38">
        <v>0</v>
      </c>
      <c r="U141" s="38">
        <v>1224.4047619047601</v>
      </c>
      <c r="V141" s="38">
        <v>4.8902380952381002</v>
      </c>
      <c r="W141" s="38">
        <v>8642.1428571428605</v>
      </c>
    </row>
    <row r="142" spans="2:23" ht="20.100000000000001" customHeight="1">
      <c r="B142" s="111">
        <f t="shared" si="4"/>
        <v>2000</v>
      </c>
      <c r="C142" s="111">
        <f t="shared" si="5"/>
        <v>10</v>
      </c>
      <c r="F142" s="80">
        <f t="shared" si="6"/>
        <v>36800</v>
      </c>
      <c r="G142" s="38">
        <v>1500.6590909090901</v>
      </c>
      <c r="H142" s="38" t="s">
        <v>156</v>
      </c>
      <c r="I142" s="38" t="s">
        <v>156</v>
      </c>
      <c r="J142" s="38" t="s">
        <v>156</v>
      </c>
      <c r="K142" s="38">
        <v>270.02045454545498</v>
      </c>
      <c r="L142" s="38" t="s">
        <v>156</v>
      </c>
      <c r="M142" s="55" t="s">
        <v>156</v>
      </c>
      <c r="N142" s="38">
        <v>32.926363636363597</v>
      </c>
      <c r="O142" s="38">
        <v>30.9322727272727</v>
      </c>
      <c r="P142" s="38">
        <v>7.25</v>
      </c>
      <c r="Q142" s="38">
        <v>1898.5909090909099</v>
      </c>
      <c r="R142" s="38">
        <v>486.13636363636402</v>
      </c>
      <c r="S142" s="38">
        <v>0</v>
      </c>
      <c r="T142" s="38">
        <v>0</v>
      </c>
      <c r="U142" s="38">
        <v>1095.8636363636399</v>
      </c>
      <c r="V142" s="38">
        <v>4.8302272727272699</v>
      </c>
      <c r="W142" s="38">
        <v>7682.9545454545496</v>
      </c>
    </row>
    <row r="143" spans="2:23" ht="20.100000000000001" customHeight="1">
      <c r="B143" s="111">
        <f t="shared" ref="B143:B206" si="7">IF(C142=12,B142+1,B142)</f>
        <v>2000</v>
      </c>
      <c r="C143" s="111">
        <f t="shared" ref="C143:C206" si="8">IF(C142=12,1,C142+1)</f>
        <v>11</v>
      </c>
      <c r="F143" s="80">
        <f t="shared" si="6"/>
        <v>36831</v>
      </c>
      <c r="G143" s="38">
        <v>1474.22727272727</v>
      </c>
      <c r="H143" s="38" t="s">
        <v>156</v>
      </c>
      <c r="I143" s="38" t="s">
        <v>156</v>
      </c>
      <c r="J143" s="38" t="s">
        <v>156</v>
      </c>
      <c r="K143" s="38">
        <v>266.00681818181801</v>
      </c>
      <c r="L143" s="38" t="s">
        <v>156</v>
      </c>
      <c r="M143" s="55" t="s">
        <v>156</v>
      </c>
      <c r="N143" s="38">
        <v>34.198095238095199</v>
      </c>
      <c r="O143" s="38">
        <v>32.524090909090901</v>
      </c>
      <c r="P143" s="38">
        <v>7.1</v>
      </c>
      <c r="Q143" s="38">
        <v>1795.1136363636399</v>
      </c>
      <c r="R143" s="38">
        <v>468.02272727272702</v>
      </c>
      <c r="S143" s="38">
        <v>0</v>
      </c>
      <c r="T143" s="38">
        <v>0</v>
      </c>
      <c r="U143" s="38">
        <v>1059.04545454545</v>
      </c>
      <c r="V143" s="38">
        <v>4.6792045454545503</v>
      </c>
      <c r="W143" s="38">
        <v>7344.0909090909099</v>
      </c>
    </row>
    <row r="144" spans="2:23" ht="20.100000000000001" customHeight="1">
      <c r="B144" s="111">
        <f t="shared" si="7"/>
        <v>2000</v>
      </c>
      <c r="C144" s="111">
        <f t="shared" si="8"/>
        <v>12</v>
      </c>
      <c r="F144" s="80">
        <f t="shared" si="6"/>
        <v>36861</v>
      </c>
      <c r="G144" s="38">
        <v>1565.8684210526301</v>
      </c>
      <c r="H144" s="38" t="s">
        <v>156</v>
      </c>
      <c r="I144" s="38" t="s">
        <v>156</v>
      </c>
      <c r="J144" s="38" t="s">
        <v>156</v>
      </c>
      <c r="K144" s="38">
        <v>271.45</v>
      </c>
      <c r="L144" s="38" t="s">
        <v>156</v>
      </c>
      <c r="M144" s="55" t="s">
        <v>156</v>
      </c>
      <c r="N144" s="38">
        <v>29.089411764705901</v>
      </c>
      <c r="O144" s="38">
        <v>25.125499999999999</v>
      </c>
      <c r="P144" s="38">
        <v>7.1</v>
      </c>
      <c r="Q144" s="38">
        <v>1850.55263157895</v>
      </c>
      <c r="R144" s="38">
        <v>462.34210526315798</v>
      </c>
      <c r="S144" s="38">
        <v>0</v>
      </c>
      <c r="T144" s="38">
        <v>0</v>
      </c>
      <c r="U144" s="38">
        <v>1059.78947368421</v>
      </c>
      <c r="V144" s="38">
        <v>4.6427500000000004</v>
      </c>
      <c r="W144" s="38">
        <v>7318.6842105263204</v>
      </c>
    </row>
    <row r="145" spans="2:23" ht="20.100000000000001" customHeight="1">
      <c r="B145" s="111">
        <f t="shared" si="7"/>
        <v>2001</v>
      </c>
      <c r="C145" s="111">
        <f t="shared" si="8"/>
        <v>1</v>
      </c>
      <c r="F145" s="80">
        <f t="shared" si="6"/>
        <v>36892</v>
      </c>
      <c r="G145" s="38">
        <v>1616.27272727273</v>
      </c>
      <c r="H145" s="38" t="s">
        <v>156</v>
      </c>
      <c r="I145" s="38" t="s">
        <v>156</v>
      </c>
      <c r="J145" s="38" t="s">
        <v>156</v>
      </c>
      <c r="K145" s="38">
        <v>265.48636363636399</v>
      </c>
      <c r="L145" s="38" t="s">
        <v>156</v>
      </c>
      <c r="M145" s="55" t="s">
        <v>156</v>
      </c>
      <c r="N145" s="38">
        <v>28.9605</v>
      </c>
      <c r="O145" s="38">
        <v>25.636363636363601</v>
      </c>
      <c r="P145" s="38">
        <v>7.25</v>
      </c>
      <c r="Q145" s="38">
        <v>1787.5</v>
      </c>
      <c r="R145" s="38">
        <v>478.04545454545502</v>
      </c>
      <c r="S145" s="38">
        <v>0</v>
      </c>
      <c r="T145" s="38">
        <v>0</v>
      </c>
      <c r="U145" s="38">
        <v>1033.3636363636399</v>
      </c>
      <c r="V145" s="38">
        <v>4.6628409090909102</v>
      </c>
      <c r="W145" s="38">
        <v>6999.0909090909099</v>
      </c>
    </row>
    <row r="146" spans="2:23" ht="20.100000000000001" customHeight="1">
      <c r="B146" s="111">
        <f t="shared" si="7"/>
        <v>2001</v>
      </c>
      <c r="C146" s="111">
        <f t="shared" si="8"/>
        <v>2</v>
      </c>
      <c r="F146" s="80">
        <f t="shared" si="6"/>
        <v>36923</v>
      </c>
      <c r="G146" s="38">
        <v>1604.9</v>
      </c>
      <c r="H146" s="38" t="s">
        <v>156</v>
      </c>
      <c r="I146" s="38" t="s">
        <v>156</v>
      </c>
      <c r="J146" s="38" t="s">
        <v>156</v>
      </c>
      <c r="K146" s="38">
        <v>261.86500000000001</v>
      </c>
      <c r="L146" s="38" t="s">
        <v>156</v>
      </c>
      <c r="M146" s="55" t="s">
        <v>156</v>
      </c>
      <c r="N146" s="38">
        <v>29.745555555555601</v>
      </c>
      <c r="O146" s="38">
        <v>27.405999999999999</v>
      </c>
      <c r="P146" s="38">
        <v>7.9</v>
      </c>
      <c r="Q146" s="38">
        <v>1765.65</v>
      </c>
      <c r="R146" s="38">
        <v>501.8</v>
      </c>
      <c r="S146" s="38">
        <v>0</v>
      </c>
      <c r="T146" s="38">
        <v>0</v>
      </c>
      <c r="U146" s="38">
        <v>1020.875</v>
      </c>
      <c r="V146" s="38">
        <v>4.5503749999999998</v>
      </c>
      <c r="W146" s="38">
        <v>6528</v>
      </c>
    </row>
    <row r="147" spans="2:23" ht="20.100000000000001" customHeight="1">
      <c r="B147" s="111">
        <f t="shared" si="7"/>
        <v>2001</v>
      </c>
      <c r="C147" s="111">
        <f t="shared" si="8"/>
        <v>3</v>
      </c>
      <c r="F147" s="80">
        <f t="shared" si="6"/>
        <v>36951</v>
      </c>
      <c r="G147" s="38">
        <v>1509.52272727273</v>
      </c>
      <c r="H147" s="38" t="s">
        <v>156</v>
      </c>
      <c r="I147" s="38" t="s">
        <v>156</v>
      </c>
      <c r="J147" s="38" t="s">
        <v>156</v>
      </c>
      <c r="K147" s="38">
        <v>263.02727272727299</v>
      </c>
      <c r="L147" s="38" t="s">
        <v>156</v>
      </c>
      <c r="M147" s="55" t="s">
        <v>156</v>
      </c>
      <c r="N147" s="38">
        <v>27.135789473684198</v>
      </c>
      <c r="O147" s="38">
        <v>24.395454545454498</v>
      </c>
      <c r="P147" s="38">
        <v>8.1999999999999993</v>
      </c>
      <c r="Q147" s="38">
        <v>1738.77272727273</v>
      </c>
      <c r="R147" s="38">
        <v>498.38636363636402</v>
      </c>
      <c r="S147" s="38">
        <v>0</v>
      </c>
      <c r="T147" s="38">
        <v>0</v>
      </c>
      <c r="U147" s="38">
        <v>1004.72727272727</v>
      </c>
      <c r="V147" s="38">
        <v>4.3996590909090898</v>
      </c>
      <c r="W147" s="38">
        <v>6137.7272727272702</v>
      </c>
    </row>
    <row r="148" spans="2:23" ht="20.100000000000001" customHeight="1">
      <c r="B148" s="111">
        <f t="shared" si="7"/>
        <v>2001</v>
      </c>
      <c r="C148" s="111">
        <f t="shared" si="8"/>
        <v>4</v>
      </c>
      <c r="F148" s="80">
        <f t="shared" si="6"/>
        <v>36982</v>
      </c>
      <c r="G148" s="38">
        <v>1497.2631578947401</v>
      </c>
      <c r="H148" s="38" t="s">
        <v>156</v>
      </c>
      <c r="I148" s="38" t="s">
        <v>156</v>
      </c>
      <c r="J148" s="38" t="s">
        <v>156</v>
      </c>
      <c r="K148" s="38">
        <v>260.47894736842102</v>
      </c>
      <c r="L148" s="38" t="s">
        <v>156</v>
      </c>
      <c r="M148" s="55" t="s">
        <v>156</v>
      </c>
      <c r="N148" s="38">
        <v>27.462352941176501</v>
      </c>
      <c r="O148" s="38">
        <v>25.640999999999998</v>
      </c>
      <c r="P148" s="38">
        <v>8.6</v>
      </c>
      <c r="Q148" s="38">
        <v>1664.15789473684</v>
      </c>
      <c r="R148" s="38">
        <v>477.5</v>
      </c>
      <c r="S148" s="38">
        <v>0</v>
      </c>
      <c r="T148" s="38">
        <v>0</v>
      </c>
      <c r="U148" s="38">
        <v>969.44736842105306</v>
      </c>
      <c r="V148" s="38">
        <v>4.3671052631579004</v>
      </c>
      <c r="W148" s="38">
        <v>6326.9444444444398</v>
      </c>
    </row>
    <row r="149" spans="2:23" ht="20.100000000000001" customHeight="1">
      <c r="B149" s="111">
        <f t="shared" si="7"/>
        <v>2001</v>
      </c>
      <c r="C149" s="111">
        <f t="shared" si="8"/>
        <v>5</v>
      </c>
      <c r="F149" s="80">
        <f t="shared" si="6"/>
        <v>37012</v>
      </c>
      <c r="G149" s="38">
        <v>1539.2142857142901</v>
      </c>
      <c r="H149" s="38" t="s">
        <v>156</v>
      </c>
      <c r="I149" s="38" t="s">
        <v>156</v>
      </c>
      <c r="J149" s="38" t="s">
        <v>156</v>
      </c>
      <c r="K149" s="38">
        <v>272.35000000000002</v>
      </c>
      <c r="L149" s="38" t="s">
        <v>156</v>
      </c>
      <c r="M149" s="55" t="s">
        <v>156</v>
      </c>
      <c r="N149" s="38">
        <v>28.6733333333333</v>
      </c>
      <c r="O149" s="38">
        <v>28.450476190476198</v>
      </c>
      <c r="P149" s="38">
        <v>8.9</v>
      </c>
      <c r="Q149" s="38">
        <v>1682.2142857142901</v>
      </c>
      <c r="R149" s="38">
        <v>466.69047619047598</v>
      </c>
      <c r="S149" s="38">
        <v>0</v>
      </c>
      <c r="T149" s="38">
        <v>0</v>
      </c>
      <c r="U149" s="38">
        <v>937.95238095238096</v>
      </c>
      <c r="V149" s="38">
        <v>4.4249999999999998</v>
      </c>
      <c r="W149" s="38">
        <v>7064.7619047619</v>
      </c>
    </row>
    <row r="150" spans="2:23" ht="20.100000000000001" customHeight="1">
      <c r="B150" s="111">
        <f t="shared" si="7"/>
        <v>2001</v>
      </c>
      <c r="C150" s="111">
        <f t="shared" si="8"/>
        <v>6</v>
      </c>
      <c r="F150" s="80">
        <f t="shared" si="6"/>
        <v>37043</v>
      </c>
      <c r="G150" s="38">
        <v>1466.5476190476199</v>
      </c>
      <c r="H150" s="38" t="s">
        <v>156</v>
      </c>
      <c r="I150" s="38" t="s">
        <v>156</v>
      </c>
      <c r="J150" s="38" t="s">
        <v>156</v>
      </c>
      <c r="K150" s="38">
        <v>270.46749999999997</v>
      </c>
      <c r="L150" s="38" t="s">
        <v>156</v>
      </c>
      <c r="M150" s="55" t="s">
        <v>156</v>
      </c>
      <c r="N150" s="38">
        <v>27.672352941176499</v>
      </c>
      <c r="O150" s="38">
        <v>27.724285714285699</v>
      </c>
      <c r="P150" s="38">
        <v>8.9</v>
      </c>
      <c r="Q150" s="38">
        <v>1608.4523809523801</v>
      </c>
      <c r="R150" s="38">
        <v>444.142857142857</v>
      </c>
      <c r="S150" s="38">
        <v>0</v>
      </c>
      <c r="T150" s="38">
        <v>0</v>
      </c>
      <c r="U150" s="38">
        <v>894.92857142857099</v>
      </c>
      <c r="V150" s="38">
        <v>4.3626190476190496</v>
      </c>
      <c r="W150" s="38">
        <v>6644.7619047619</v>
      </c>
    </row>
    <row r="151" spans="2:23" ht="20.100000000000001" customHeight="1">
      <c r="B151" s="111">
        <f t="shared" si="7"/>
        <v>2001</v>
      </c>
      <c r="C151" s="111">
        <f t="shared" si="8"/>
        <v>7</v>
      </c>
      <c r="F151" s="80">
        <f t="shared" si="6"/>
        <v>37073</v>
      </c>
      <c r="G151" s="38">
        <v>1414.29545454545</v>
      </c>
      <c r="H151" s="38" t="s">
        <v>156</v>
      </c>
      <c r="I151" s="38" t="s">
        <v>156</v>
      </c>
      <c r="J151" s="38" t="s">
        <v>156</v>
      </c>
      <c r="K151" s="38">
        <v>267.44090909090897</v>
      </c>
      <c r="L151" s="38" t="s">
        <v>156</v>
      </c>
      <c r="M151" s="55" t="s">
        <v>156</v>
      </c>
      <c r="N151" s="38">
        <v>26.375</v>
      </c>
      <c r="O151" s="38">
        <v>24.538181818181801</v>
      </c>
      <c r="P151" s="38">
        <v>8.9</v>
      </c>
      <c r="Q151" s="38">
        <v>1522.6818181818201</v>
      </c>
      <c r="R151" s="38">
        <v>460.22500000000002</v>
      </c>
      <c r="S151" s="38">
        <v>0</v>
      </c>
      <c r="T151" s="38">
        <v>0</v>
      </c>
      <c r="U151" s="38">
        <v>851.52272727272702</v>
      </c>
      <c r="V151" s="38">
        <v>4.2543181818181797</v>
      </c>
      <c r="W151" s="38">
        <v>5940.2272727272702</v>
      </c>
    </row>
    <row r="152" spans="2:23" ht="20.100000000000001" customHeight="1">
      <c r="B152" s="111">
        <f t="shared" si="7"/>
        <v>2001</v>
      </c>
      <c r="C152" s="111">
        <f t="shared" si="8"/>
        <v>8</v>
      </c>
      <c r="F152" s="80">
        <f t="shared" si="6"/>
        <v>37104</v>
      </c>
      <c r="G152" s="38">
        <v>1377.47727272727</v>
      </c>
      <c r="H152" s="38" t="s">
        <v>156</v>
      </c>
      <c r="I152" s="38" t="s">
        <v>156</v>
      </c>
      <c r="J152" s="38" t="s">
        <v>156</v>
      </c>
      <c r="K152" s="38">
        <v>272.38636363636402</v>
      </c>
      <c r="L152" s="38" t="s">
        <v>156</v>
      </c>
      <c r="M152" s="55" t="s">
        <v>156</v>
      </c>
      <c r="N152" s="38">
        <v>27.551111111111101</v>
      </c>
      <c r="O152" s="38">
        <v>25.673181818181799</v>
      </c>
      <c r="P152" s="38">
        <v>9.1</v>
      </c>
      <c r="Q152" s="38">
        <v>1464.4318181818201</v>
      </c>
      <c r="R152" s="38">
        <v>482.95454545454498</v>
      </c>
      <c r="S152" s="38">
        <v>0</v>
      </c>
      <c r="T152" s="38">
        <v>0</v>
      </c>
      <c r="U152" s="38">
        <v>828.06818181818198</v>
      </c>
      <c r="V152" s="38">
        <v>4.2</v>
      </c>
      <c r="W152" s="38">
        <v>5524.5454545454604</v>
      </c>
    </row>
    <row r="153" spans="2:23" ht="20.100000000000001" customHeight="1">
      <c r="B153" s="111">
        <f t="shared" si="7"/>
        <v>2001</v>
      </c>
      <c r="C153" s="111">
        <f t="shared" si="8"/>
        <v>9</v>
      </c>
      <c r="F153" s="80">
        <f t="shared" si="6"/>
        <v>37135</v>
      </c>
      <c r="G153" s="38">
        <v>1344.925</v>
      </c>
      <c r="H153" s="38" t="s">
        <v>156</v>
      </c>
      <c r="I153" s="38" t="s">
        <v>156</v>
      </c>
      <c r="J153" s="38" t="s">
        <v>156</v>
      </c>
      <c r="K153" s="38">
        <v>283.34750000000003</v>
      </c>
      <c r="L153" s="38" t="s">
        <v>156</v>
      </c>
      <c r="M153" s="55" t="s">
        <v>156</v>
      </c>
      <c r="N153" s="38">
        <v>26.293333333333301</v>
      </c>
      <c r="O153" s="38">
        <v>25.532499999999999</v>
      </c>
      <c r="P153" s="38">
        <v>9.3000000000000007</v>
      </c>
      <c r="Q153" s="38">
        <v>1426.325</v>
      </c>
      <c r="R153" s="38">
        <v>464.8</v>
      </c>
      <c r="S153" s="38">
        <v>0</v>
      </c>
      <c r="T153" s="38">
        <v>0</v>
      </c>
      <c r="U153" s="38">
        <v>798.55</v>
      </c>
      <c r="V153" s="38">
        <v>4.3520000000000003</v>
      </c>
      <c r="W153" s="38">
        <v>5030.25</v>
      </c>
    </row>
    <row r="154" spans="2:23" ht="20.100000000000001" customHeight="1">
      <c r="B154" s="111">
        <f t="shared" si="7"/>
        <v>2001</v>
      </c>
      <c r="C154" s="111">
        <f t="shared" si="8"/>
        <v>10</v>
      </c>
      <c r="F154" s="80">
        <f t="shared" si="6"/>
        <v>37165</v>
      </c>
      <c r="G154" s="38">
        <v>1282.8695652173899</v>
      </c>
      <c r="H154" s="38" t="s">
        <v>156</v>
      </c>
      <c r="I154" s="38" t="s">
        <v>156</v>
      </c>
      <c r="J154" s="38" t="s">
        <v>156</v>
      </c>
      <c r="K154" s="38">
        <v>283.06086956521699</v>
      </c>
      <c r="L154" s="38" t="s">
        <v>156</v>
      </c>
      <c r="M154" s="55" t="s">
        <v>156</v>
      </c>
      <c r="N154" s="38">
        <v>22.139444444444401</v>
      </c>
      <c r="O154" s="38">
        <v>20.478260869565201</v>
      </c>
      <c r="P154" s="38">
        <v>9.4499999999999993</v>
      </c>
      <c r="Q154" s="38">
        <v>1377.28260869565</v>
      </c>
      <c r="R154" s="38">
        <v>468.10869565217399</v>
      </c>
      <c r="S154" s="38">
        <v>0</v>
      </c>
      <c r="T154" s="38">
        <v>0</v>
      </c>
      <c r="U154" s="38">
        <v>761.5</v>
      </c>
      <c r="V154" s="38">
        <v>4.40119565217391</v>
      </c>
      <c r="W154" s="38">
        <v>4828.4782608695696</v>
      </c>
    </row>
    <row r="155" spans="2:23" ht="20.100000000000001" customHeight="1">
      <c r="B155" s="111">
        <f t="shared" si="7"/>
        <v>2001</v>
      </c>
      <c r="C155" s="111">
        <f t="shared" si="8"/>
        <v>11</v>
      </c>
      <c r="F155" s="80">
        <f t="shared" si="6"/>
        <v>37196</v>
      </c>
      <c r="G155" s="38">
        <v>1327.8409090909099</v>
      </c>
      <c r="H155" s="38" t="s">
        <v>156</v>
      </c>
      <c r="I155" s="38" t="s">
        <v>156</v>
      </c>
      <c r="J155" s="38" t="s">
        <v>156</v>
      </c>
      <c r="K155" s="38">
        <v>276.43636363636398</v>
      </c>
      <c r="L155" s="38" t="s">
        <v>156</v>
      </c>
      <c r="M155" s="55" t="s">
        <v>156</v>
      </c>
      <c r="N155" s="38">
        <v>19.718125000000001</v>
      </c>
      <c r="O155" s="38">
        <v>18.942272727272702</v>
      </c>
      <c r="P155" s="38">
        <v>9.5</v>
      </c>
      <c r="Q155" s="38">
        <v>1427.72727272727</v>
      </c>
      <c r="R155" s="38">
        <v>486.47727272727298</v>
      </c>
      <c r="S155" s="38">
        <v>0</v>
      </c>
      <c r="T155" s="38">
        <v>0</v>
      </c>
      <c r="U155" s="38">
        <v>772.90909090909099</v>
      </c>
      <c r="V155" s="38">
        <v>4.1217045454545396</v>
      </c>
      <c r="W155" s="38">
        <v>5081.8181818181802</v>
      </c>
    </row>
    <row r="156" spans="2:23" ht="20.100000000000001" customHeight="1">
      <c r="B156" s="111">
        <f t="shared" si="7"/>
        <v>2001</v>
      </c>
      <c r="C156" s="111">
        <f t="shared" si="8"/>
        <v>12</v>
      </c>
      <c r="F156" s="80">
        <f t="shared" si="6"/>
        <v>37226</v>
      </c>
      <c r="G156" s="38">
        <v>1345.0294117647099</v>
      </c>
      <c r="H156" s="38" t="s">
        <v>156</v>
      </c>
      <c r="I156" s="38" t="s">
        <v>156</v>
      </c>
      <c r="J156" s="38" t="s">
        <v>156</v>
      </c>
      <c r="K156" s="38">
        <v>275.74374999999998</v>
      </c>
      <c r="L156" s="38" t="s">
        <v>156</v>
      </c>
      <c r="M156" s="55" t="s">
        <v>156</v>
      </c>
      <c r="N156" s="38">
        <v>19.27</v>
      </c>
      <c r="O156" s="38">
        <v>18.6047368421053</v>
      </c>
      <c r="P156" s="38">
        <v>9.6</v>
      </c>
      <c r="Q156" s="38">
        <v>1471.73529411765</v>
      </c>
      <c r="R156" s="38">
        <v>483.26470588235298</v>
      </c>
      <c r="S156" s="38">
        <v>0</v>
      </c>
      <c r="T156" s="38">
        <v>0</v>
      </c>
      <c r="U156" s="38">
        <v>754.68235294117699</v>
      </c>
      <c r="V156" s="38">
        <v>4.3548684210526298</v>
      </c>
      <c r="W156" s="38">
        <v>5267.9411764705901</v>
      </c>
    </row>
    <row r="157" spans="2:23" ht="20.100000000000001" customHeight="1">
      <c r="B157" s="111">
        <f t="shared" si="7"/>
        <v>2002</v>
      </c>
      <c r="C157" s="111">
        <f t="shared" si="8"/>
        <v>1</v>
      </c>
      <c r="F157" s="80">
        <f t="shared" si="6"/>
        <v>37257</v>
      </c>
      <c r="G157" s="38">
        <v>1368.97727272727</v>
      </c>
      <c r="H157" s="38" t="s">
        <v>156</v>
      </c>
      <c r="I157" s="38" t="s">
        <v>156</v>
      </c>
      <c r="J157" s="38" t="s">
        <v>156</v>
      </c>
      <c r="K157" s="38">
        <v>281.51136363636402</v>
      </c>
      <c r="L157" s="38" t="s">
        <v>156</v>
      </c>
      <c r="M157" s="55" t="s">
        <v>156</v>
      </c>
      <c r="N157" s="38">
        <v>19.7147619047619</v>
      </c>
      <c r="O157" s="38">
        <v>19.484999999999999</v>
      </c>
      <c r="P157" s="38">
        <v>9.6999999999999993</v>
      </c>
      <c r="Q157" s="38">
        <v>1503.95454545455</v>
      </c>
      <c r="R157" s="38">
        <v>513.06818181818198</v>
      </c>
      <c r="S157" s="38">
        <v>0</v>
      </c>
      <c r="T157" s="38">
        <v>0</v>
      </c>
      <c r="U157" s="38">
        <v>793.22727272727298</v>
      </c>
      <c r="V157" s="38">
        <v>4.5144318181818202</v>
      </c>
      <c r="W157" s="38">
        <v>6047.2727272727298</v>
      </c>
    </row>
    <row r="158" spans="2:23" ht="20.100000000000001" customHeight="1">
      <c r="B158" s="111">
        <f t="shared" si="7"/>
        <v>2002</v>
      </c>
      <c r="C158" s="111">
        <f t="shared" si="8"/>
        <v>2</v>
      </c>
      <c r="F158" s="80">
        <f t="shared" si="6"/>
        <v>37288</v>
      </c>
      <c r="G158" s="38">
        <v>1369.7</v>
      </c>
      <c r="H158" s="38" t="s">
        <v>156</v>
      </c>
      <c r="I158" s="38" t="s">
        <v>156</v>
      </c>
      <c r="J158" s="38" t="s">
        <v>156</v>
      </c>
      <c r="K158" s="38">
        <v>295.495</v>
      </c>
      <c r="L158" s="38" t="s">
        <v>156</v>
      </c>
      <c r="M158" s="55" t="s">
        <v>156</v>
      </c>
      <c r="N158" s="38">
        <v>20.723684210526301</v>
      </c>
      <c r="O158" s="38">
        <v>20.291499999999999</v>
      </c>
      <c r="P158" s="38">
        <v>9.9</v>
      </c>
      <c r="Q158" s="38">
        <v>1561.9</v>
      </c>
      <c r="R158" s="38">
        <v>479.95</v>
      </c>
      <c r="S158" s="38">
        <v>0</v>
      </c>
      <c r="T158" s="38">
        <v>0</v>
      </c>
      <c r="U158" s="38">
        <v>771.25</v>
      </c>
      <c r="V158" s="38">
        <v>4.42225</v>
      </c>
      <c r="W158" s="38">
        <v>6032.5</v>
      </c>
    </row>
    <row r="159" spans="2:23" ht="20.100000000000001" customHeight="1">
      <c r="B159" s="111">
        <f t="shared" si="7"/>
        <v>2002</v>
      </c>
      <c r="C159" s="111">
        <f t="shared" si="8"/>
        <v>3</v>
      </c>
      <c r="F159" s="80">
        <f t="shared" si="6"/>
        <v>37316</v>
      </c>
      <c r="G159" s="38">
        <v>1405.4</v>
      </c>
      <c r="H159" s="38" t="s">
        <v>156</v>
      </c>
      <c r="I159" s="38" t="s">
        <v>156</v>
      </c>
      <c r="J159" s="38" t="s">
        <v>156</v>
      </c>
      <c r="K159" s="38">
        <v>294.05500000000001</v>
      </c>
      <c r="L159" s="38" t="s">
        <v>156</v>
      </c>
      <c r="M159" s="55" t="s">
        <v>156</v>
      </c>
      <c r="N159" s="38">
        <v>24.530999999999999</v>
      </c>
      <c r="O159" s="38">
        <v>23.6905</v>
      </c>
      <c r="P159" s="38">
        <v>9.9</v>
      </c>
      <c r="Q159" s="38">
        <v>1604.875</v>
      </c>
      <c r="R159" s="38">
        <v>480.15</v>
      </c>
      <c r="S159" s="38">
        <v>0</v>
      </c>
      <c r="T159" s="38">
        <v>0</v>
      </c>
      <c r="U159" s="38">
        <v>819.3</v>
      </c>
      <c r="V159" s="38">
        <v>4.5322250000000004</v>
      </c>
      <c r="W159" s="38">
        <v>6541</v>
      </c>
    </row>
    <row r="160" spans="2:23" ht="20.100000000000001" customHeight="1">
      <c r="B160" s="111">
        <f t="shared" si="7"/>
        <v>2002</v>
      </c>
      <c r="C160" s="111">
        <f t="shared" si="8"/>
        <v>4</v>
      </c>
      <c r="F160" s="80">
        <f t="shared" si="6"/>
        <v>37347</v>
      </c>
      <c r="G160" s="38">
        <v>1370.2857142857099</v>
      </c>
      <c r="H160" s="38" t="s">
        <v>156</v>
      </c>
      <c r="I160" s="38" t="s">
        <v>156</v>
      </c>
      <c r="J160" s="38" t="s">
        <v>156</v>
      </c>
      <c r="K160" s="38">
        <v>302.683333333333</v>
      </c>
      <c r="L160" s="38" t="s">
        <v>156</v>
      </c>
      <c r="M160" s="55" t="s">
        <v>156</v>
      </c>
      <c r="N160" s="38">
        <v>26.179090909090899</v>
      </c>
      <c r="O160" s="38">
        <v>25.6540909090909</v>
      </c>
      <c r="P160" s="38">
        <v>9.9</v>
      </c>
      <c r="Q160" s="38">
        <v>1590.30952380952</v>
      </c>
      <c r="R160" s="38">
        <v>472.357142857143</v>
      </c>
      <c r="S160" s="38">
        <v>0</v>
      </c>
      <c r="T160" s="38">
        <v>0</v>
      </c>
      <c r="U160" s="38">
        <v>808.16666666666697</v>
      </c>
      <c r="V160" s="38">
        <v>4.57095238095238</v>
      </c>
      <c r="W160" s="38">
        <v>6961.6666666666697</v>
      </c>
    </row>
    <row r="161" spans="2:23" ht="20.100000000000001" customHeight="1">
      <c r="B161" s="111">
        <f t="shared" si="7"/>
        <v>2002</v>
      </c>
      <c r="C161" s="111">
        <f t="shared" si="8"/>
        <v>5</v>
      </c>
      <c r="F161" s="80">
        <f t="shared" si="6"/>
        <v>37377</v>
      </c>
      <c r="G161" s="38">
        <v>1344</v>
      </c>
      <c r="H161" s="38" t="s">
        <v>156</v>
      </c>
      <c r="I161" s="38" t="s">
        <v>156</v>
      </c>
      <c r="J161" s="38" t="s">
        <v>156</v>
      </c>
      <c r="K161" s="38">
        <v>314.49318181818199</v>
      </c>
      <c r="L161" s="38" t="s">
        <v>156</v>
      </c>
      <c r="M161" s="55" t="s">
        <v>156</v>
      </c>
      <c r="N161" s="38">
        <v>27.113636363636399</v>
      </c>
      <c r="O161" s="38">
        <v>25.433913043478299</v>
      </c>
      <c r="P161" s="38">
        <v>9.9</v>
      </c>
      <c r="Q161" s="38">
        <v>1594.30434782609</v>
      </c>
      <c r="R161" s="38">
        <v>452.06521739130397</v>
      </c>
      <c r="S161" s="38">
        <v>0</v>
      </c>
      <c r="T161" s="38">
        <v>0</v>
      </c>
      <c r="U161" s="38">
        <v>770.54347826086996</v>
      </c>
      <c r="V161" s="38">
        <v>4.7078409090909101</v>
      </c>
      <c r="W161" s="38">
        <v>6767.1739130434798</v>
      </c>
    </row>
    <row r="162" spans="2:23" ht="20.100000000000001" customHeight="1">
      <c r="B162" s="111">
        <f t="shared" si="7"/>
        <v>2002</v>
      </c>
      <c r="C162" s="111">
        <f t="shared" si="8"/>
        <v>6</v>
      </c>
      <c r="F162" s="80">
        <f t="shared" si="6"/>
        <v>37408</v>
      </c>
      <c r="G162" s="38">
        <v>1354.25</v>
      </c>
      <c r="H162" s="38" t="s">
        <v>156</v>
      </c>
      <c r="I162" s="38" t="s">
        <v>156</v>
      </c>
      <c r="J162" s="38" t="s">
        <v>156</v>
      </c>
      <c r="K162" s="38">
        <v>321.17777777777798</v>
      </c>
      <c r="L162" s="38" t="s">
        <v>156</v>
      </c>
      <c r="M162" s="55" t="s">
        <v>156</v>
      </c>
      <c r="N162" s="38">
        <v>25.4435</v>
      </c>
      <c r="O162" s="38">
        <v>24.127894736842102</v>
      </c>
      <c r="P162" s="38">
        <v>9.9</v>
      </c>
      <c r="Q162" s="38">
        <v>1647.5277777777801</v>
      </c>
      <c r="R162" s="38">
        <v>440</v>
      </c>
      <c r="S162" s="38">
        <v>0</v>
      </c>
      <c r="T162" s="38">
        <v>0</v>
      </c>
      <c r="U162" s="38">
        <v>767.08333333333303</v>
      </c>
      <c r="V162" s="38">
        <v>4.8934722222222202</v>
      </c>
      <c r="W162" s="38">
        <v>7123.0555555555602</v>
      </c>
    </row>
    <row r="163" spans="2:23" ht="20.100000000000001" customHeight="1">
      <c r="B163" s="111">
        <f t="shared" si="7"/>
        <v>2002</v>
      </c>
      <c r="C163" s="111">
        <f t="shared" si="8"/>
        <v>7</v>
      </c>
      <c r="F163" s="80">
        <f t="shared" si="6"/>
        <v>37438</v>
      </c>
      <c r="G163" s="38">
        <v>1338.3913043478301</v>
      </c>
      <c r="H163" s="38" t="s">
        <v>156</v>
      </c>
      <c r="I163" s="38" t="s">
        <v>156</v>
      </c>
      <c r="J163" s="38" t="s">
        <v>156</v>
      </c>
      <c r="K163" s="38">
        <v>313.29130434782599</v>
      </c>
      <c r="L163" s="38" t="s">
        <v>156</v>
      </c>
      <c r="M163" s="55" t="s">
        <v>156</v>
      </c>
      <c r="N163" s="38">
        <v>26.930952380952402</v>
      </c>
      <c r="O163" s="38">
        <v>25.7678260869565</v>
      </c>
      <c r="P163" s="38">
        <v>9.85</v>
      </c>
      <c r="Q163" s="38">
        <v>1589.45652173913</v>
      </c>
      <c r="R163" s="38">
        <v>446.13043478260897</v>
      </c>
      <c r="S163" s="38">
        <v>0</v>
      </c>
      <c r="T163" s="38">
        <v>0</v>
      </c>
      <c r="U163" s="38">
        <v>794.84782608695696</v>
      </c>
      <c r="V163" s="38">
        <v>4.9185869565217404</v>
      </c>
      <c r="W163" s="38">
        <v>7146.3043478260897</v>
      </c>
    </row>
    <row r="164" spans="2:23" ht="20.100000000000001" customHeight="1">
      <c r="B164" s="111">
        <f t="shared" si="7"/>
        <v>2002</v>
      </c>
      <c r="C164" s="111">
        <f t="shared" si="8"/>
        <v>8</v>
      </c>
      <c r="F164" s="80">
        <f t="shared" si="6"/>
        <v>37469</v>
      </c>
      <c r="G164" s="38">
        <v>1291.9523809523801</v>
      </c>
      <c r="H164" s="38" t="s">
        <v>156</v>
      </c>
      <c r="I164" s="38" t="s">
        <v>156</v>
      </c>
      <c r="J164" s="38" t="s">
        <v>156</v>
      </c>
      <c r="K164" s="38">
        <v>310.25476190476201</v>
      </c>
      <c r="L164" s="38" t="s">
        <v>156</v>
      </c>
      <c r="M164" s="55" t="s">
        <v>156</v>
      </c>
      <c r="N164" s="38">
        <v>28.292727272727301</v>
      </c>
      <c r="O164" s="38">
        <v>26.6622727272727</v>
      </c>
      <c r="P164" s="38">
        <v>9.85</v>
      </c>
      <c r="Q164" s="38">
        <v>1479.5476190476199</v>
      </c>
      <c r="R164" s="38">
        <v>423.23809523809501</v>
      </c>
      <c r="S164" s="38">
        <v>0</v>
      </c>
      <c r="T164" s="38">
        <v>0</v>
      </c>
      <c r="U164" s="38">
        <v>747.59523809523796</v>
      </c>
      <c r="V164" s="38">
        <v>4.5475000000000003</v>
      </c>
      <c r="W164" s="38">
        <v>6720.2380952381</v>
      </c>
    </row>
    <row r="165" spans="2:23" ht="20.100000000000001" customHeight="1">
      <c r="B165" s="111">
        <f t="shared" si="7"/>
        <v>2002</v>
      </c>
      <c r="C165" s="111">
        <f t="shared" si="8"/>
        <v>9</v>
      </c>
      <c r="F165" s="80">
        <f t="shared" si="6"/>
        <v>37500</v>
      </c>
      <c r="G165" s="38">
        <v>1301.5476190476199</v>
      </c>
      <c r="H165" s="38" t="s">
        <v>156</v>
      </c>
      <c r="I165" s="38" t="s">
        <v>156</v>
      </c>
      <c r="J165" s="38" t="s">
        <v>156</v>
      </c>
      <c r="K165" s="38">
        <v>319.11904761904799</v>
      </c>
      <c r="L165" s="38" t="s">
        <v>156</v>
      </c>
      <c r="M165" s="55" t="s">
        <v>156</v>
      </c>
      <c r="N165" s="38">
        <v>29.547000000000001</v>
      </c>
      <c r="O165" s="38">
        <v>28.342380952380999</v>
      </c>
      <c r="P165" s="38">
        <v>9.75</v>
      </c>
      <c r="Q165" s="38">
        <v>1478.7142857142901</v>
      </c>
      <c r="R165" s="38">
        <v>421.26190476190499</v>
      </c>
      <c r="S165" s="38">
        <v>0</v>
      </c>
      <c r="T165" s="38">
        <v>0</v>
      </c>
      <c r="U165" s="38">
        <v>756.23809523809496</v>
      </c>
      <c r="V165" s="38">
        <v>4.5533333333333301</v>
      </c>
      <c r="W165" s="38">
        <v>6643.8095238095202</v>
      </c>
    </row>
    <row r="166" spans="2:23" ht="20.100000000000001" customHeight="1">
      <c r="B166" s="111">
        <f t="shared" si="7"/>
        <v>2002</v>
      </c>
      <c r="C166" s="111">
        <f t="shared" si="8"/>
        <v>10</v>
      </c>
      <c r="F166" s="80">
        <f t="shared" si="6"/>
        <v>37530</v>
      </c>
      <c r="G166" s="38">
        <v>1310.8913043478301</v>
      </c>
      <c r="H166" s="38" t="s">
        <v>156</v>
      </c>
      <c r="I166" s="38" t="s">
        <v>156</v>
      </c>
      <c r="J166" s="38" t="s">
        <v>156</v>
      </c>
      <c r="K166" s="38">
        <v>316.55652173913001</v>
      </c>
      <c r="L166" s="38" t="s">
        <v>156</v>
      </c>
      <c r="M166" s="55" t="s">
        <v>156</v>
      </c>
      <c r="N166" s="38">
        <v>28.987391304347799</v>
      </c>
      <c r="O166" s="38">
        <v>27.548695652173901</v>
      </c>
      <c r="P166" s="38">
        <v>9.9</v>
      </c>
      <c r="Q166" s="38">
        <v>1483.76086956522</v>
      </c>
      <c r="R166" s="38">
        <v>418.15217391304401</v>
      </c>
      <c r="S166" s="38">
        <v>0</v>
      </c>
      <c r="T166" s="38">
        <v>0</v>
      </c>
      <c r="U166" s="38">
        <v>754.67391304347802</v>
      </c>
      <c r="V166" s="38">
        <v>4.4029347826086997</v>
      </c>
      <c r="W166" s="38">
        <v>6808.04347826087</v>
      </c>
    </row>
    <row r="167" spans="2:23" ht="20.100000000000001" customHeight="1">
      <c r="B167" s="111">
        <f t="shared" si="7"/>
        <v>2002</v>
      </c>
      <c r="C167" s="111">
        <f t="shared" si="8"/>
        <v>11</v>
      </c>
      <c r="F167" s="80">
        <f t="shared" si="6"/>
        <v>37561</v>
      </c>
      <c r="G167" s="38">
        <v>1372.5</v>
      </c>
      <c r="H167" s="38" t="s">
        <v>156</v>
      </c>
      <c r="I167" s="38" t="s">
        <v>156</v>
      </c>
      <c r="J167" s="38" t="s">
        <v>156</v>
      </c>
      <c r="K167" s="38">
        <v>319.066666666667</v>
      </c>
      <c r="L167" s="38" t="s">
        <v>156</v>
      </c>
      <c r="M167" s="55" t="s">
        <v>156</v>
      </c>
      <c r="N167" s="38">
        <v>26.1742105263158</v>
      </c>
      <c r="O167" s="38">
        <v>24.184761904761899</v>
      </c>
      <c r="P167" s="38">
        <v>9.9</v>
      </c>
      <c r="Q167" s="38">
        <v>1582.2857142857099</v>
      </c>
      <c r="R167" s="38">
        <v>442.16666666666703</v>
      </c>
      <c r="S167" s="38">
        <v>0</v>
      </c>
      <c r="T167" s="38">
        <v>0</v>
      </c>
      <c r="U167" s="38">
        <v>765.26190476190504</v>
      </c>
      <c r="V167" s="38">
        <v>4.5108333333333297</v>
      </c>
      <c r="W167" s="38">
        <v>7317.3809523809496</v>
      </c>
    </row>
    <row r="168" spans="2:23" ht="20.100000000000001" customHeight="1">
      <c r="B168" s="111">
        <f t="shared" si="7"/>
        <v>2002</v>
      </c>
      <c r="C168" s="111">
        <f t="shared" si="8"/>
        <v>12</v>
      </c>
      <c r="F168" s="80">
        <f t="shared" si="6"/>
        <v>37591</v>
      </c>
      <c r="G168" s="38">
        <v>1375.4210526315801</v>
      </c>
      <c r="H168" s="38" t="s">
        <v>156</v>
      </c>
      <c r="I168" s="38" t="s">
        <v>156</v>
      </c>
      <c r="J168" s="38" t="s">
        <v>156</v>
      </c>
      <c r="K168" s="38">
        <v>331.91944444444403</v>
      </c>
      <c r="L168" s="38" t="s">
        <v>156</v>
      </c>
      <c r="M168" s="55" t="s">
        <v>156</v>
      </c>
      <c r="N168" s="38">
        <v>29.115714285714301</v>
      </c>
      <c r="O168" s="38">
        <v>28.520952380952401</v>
      </c>
      <c r="P168" s="38">
        <v>10.199999999999999</v>
      </c>
      <c r="Q168" s="38">
        <v>1595.6842105263199</v>
      </c>
      <c r="R168" s="38">
        <v>443.60526315789502</v>
      </c>
      <c r="S168" s="38">
        <v>0</v>
      </c>
      <c r="T168" s="38">
        <v>0</v>
      </c>
      <c r="U168" s="38">
        <v>797.73684210526301</v>
      </c>
      <c r="V168" s="38">
        <v>4.6328750000000003</v>
      </c>
      <c r="W168" s="38">
        <v>7196.5789473684199</v>
      </c>
    </row>
    <row r="169" spans="2:23" ht="20.100000000000001" customHeight="1">
      <c r="B169" s="111">
        <f t="shared" si="7"/>
        <v>2003</v>
      </c>
      <c r="C169" s="111">
        <f t="shared" si="8"/>
        <v>1</v>
      </c>
      <c r="F169" s="80">
        <f t="shared" si="6"/>
        <v>37622</v>
      </c>
      <c r="G169" s="38">
        <v>1378.6136363636399</v>
      </c>
      <c r="H169" s="38" t="s">
        <v>156</v>
      </c>
      <c r="I169" s="38" t="s">
        <v>156</v>
      </c>
      <c r="J169" s="38" t="s">
        <v>156</v>
      </c>
      <c r="K169" s="38">
        <v>356.85454545454502</v>
      </c>
      <c r="L169" s="38" t="s">
        <v>156</v>
      </c>
      <c r="M169" s="55" t="s">
        <v>156</v>
      </c>
      <c r="N169" s="38">
        <v>32.9471428571429</v>
      </c>
      <c r="O169" s="38">
        <v>31.2872727272727</v>
      </c>
      <c r="P169" s="38">
        <v>10.199999999999999</v>
      </c>
      <c r="Q169" s="38">
        <v>1647.6590909090901</v>
      </c>
      <c r="R169" s="38">
        <v>444.65909090909099</v>
      </c>
      <c r="S169" s="38">
        <v>0</v>
      </c>
      <c r="T169" s="38">
        <v>0</v>
      </c>
      <c r="U169" s="38">
        <v>781.40909090909099</v>
      </c>
      <c r="V169" s="38">
        <v>4.8127272727272699</v>
      </c>
      <c r="W169" s="38">
        <v>8030</v>
      </c>
    </row>
    <row r="170" spans="2:23" ht="20.100000000000001" customHeight="1">
      <c r="B170" s="111">
        <f t="shared" si="7"/>
        <v>2003</v>
      </c>
      <c r="C170" s="111">
        <f t="shared" si="8"/>
        <v>2</v>
      </c>
      <c r="F170" s="80">
        <f t="shared" si="6"/>
        <v>37653</v>
      </c>
      <c r="G170" s="38">
        <v>1422.4749999999999</v>
      </c>
      <c r="H170" s="38" t="s">
        <v>156</v>
      </c>
      <c r="I170" s="38" t="s">
        <v>156</v>
      </c>
      <c r="J170" s="38" t="s">
        <v>156</v>
      </c>
      <c r="K170" s="38">
        <v>358.97</v>
      </c>
      <c r="L170" s="38" t="s">
        <v>156</v>
      </c>
      <c r="M170" s="55" t="s">
        <v>156</v>
      </c>
      <c r="N170" s="38">
        <v>35.828421052631597</v>
      </c>
      <c r="O170" s="38">
        <v>32.648499999999999</v>
      </c>
      <c r="P170" s="38">
        <v>10.199999999999999</v>
      </c>
      <c r="Q170" s="38">
        <v>1683.8</v>
      </c>
      <c r="R170" s="38">
        <v>475.82499999999999</v>
      </c>
      <c r="S170" s="38">
        <v>0</v>
      </c>
      <c r="T170" s="38">
        <v>0</v>
      </c>
      <c r="U170" s="38">
        <v>785.15</v>
      </c>
      <c r="V170" s="38">
        <v>4.6523750000000001</v>
      </c>
      <c r="W170" s="38">
        <v>8626.5</v>
      </c>
    </row>
    <row r="171" spans="2:23" ht="20.100000000000001" customHeight="1">
      <c r="B171" s="111">
        <f t="shared" si="7"/>
        <v>2003</v>
      </c>
      <c r="C171" s="111">
        <f t="shared" si="8"/>
        <v>3</v>
      </c>
      <c r="F171" s="80">
        <f t="shared" si="6"/>
        <v>37681</v>
      </c>
      <c r="G171" s="38">
        <v>1389.5952380952399</v>
      </c>
      <c r="H171" s="38" t="s">
        <v>156</v>
      </c>
      <c r="I171" s="38" t="s">
        <v>156</v>
      </c>
      <c r="J171" s="38" t="s">
        <v>156</v>
      </c>
      <c r="K171" s="38">
        <v>340.55</v>
      </c>
      <c r="L171" s="38" t="s">
        <v>156</v>
      </c>
      <c r="M171" s="55" t="s">
        <v>156</v>
      </c>
      <c r="N171" s="38">
        <v>33.5133333333333</v>
      </c>
      <c r="O171" s="38">
        <v>30.339047619047602</v>
      </c>
      <c r="P171" s="38">
        <v>10.1</v>
      </c>
      <c r="Q171" s="38">
        <v>1658.9761904761899</v>
      </c>
      <c r="R171" s="38">
        <v>456.66666666666703</v>
      </c>
      <c r="S171" s="38">
        <v>0</v>
      </c>
      <c r="T171" s="38">
        <v>0</v>
      </c>
      <c r="U171" s="38">
        <v>790.95238095238096</v>
      </c>
      <c r="V171" s="38">
        <v>4.5283333333333298</v>
      </c>
      <c r="W171" s="38">
        <v>8382.3809523809505</v>
      </c>
    </row>
    <row r="172" spans="2:23" ht="20.100000000000001" customHeight="1">
      <c r="B172" s="111">
        <f t="shared" si="7"/>
        <v>2003</v>
      </c>
      <c r="C172" s="111">
        <f t="shared" si="8"/>
        <v>4</v>
      </c>
      <c r="F172" s="80">
        <f t="shared" si="6"/>
        <v>37712</v>
      </c>
      <c r="G172" s="38">
        <v>1332.35</v>
      </c>
      <c r="H172" s="38" t="s">
        <v>156</v>
      </c>
      <c r="I172" s="38" t="s">
        <v>156</v>
      </c>
      <c r="J172" s="38" t="s">
        <v>156</v>
      </c>
      <c r="K172" s="38">
        <v>328.39473684210498</v>
      </c>
      <c r="L172" s="38" t="s">
        <v>156</v>
      </c>
      <c r="M172" s="55" t="s">
        <v>156</v>
      </c>
      <c r="N172" s="38">
        <v>28.170476190476201</v>
      </c>
      <c r="O172" s="38">
        <v>25.015999999999998</v>
      </c>
      <c r="P172" s="38">
        <v>10.75</v>
      </c>
      <c r="Q172" s="38">
        <v>1587.4749999999999</v>
      </c>
      <c r="R172" s="38">
        <v>437.375</v>
      </c>
      <c r="S172" s="38">
        <v>0</v>
      </c>
      <c r="T172" s="38">
        <v>0</v>
      </c>
      <c r="U172" s="38">
        <v>754.65</v>
      </c>
      <c r="V172" s="38">
        <v>4.4928571428571402</v>
      </c>
      <c r="W172" s="38">
        <v>7913.75</v>
      </c>
    </row>
    <row r="173" spans="2:23" ht="20.100000000000001" customHeight="1">
      <c r="B173" s="111">
        <f t="shared" si="7"/>
        <v>2003</v>
      </c>
      <c r="C173" s="111">
        <f t="shared" si="8"/>
        <v>5</v>
      </c>
      <c r="F173" s="80">
        <f t="shared" si="6"/>
        <v>37742</v>
      </c>
      <c r="G173" s="38">
        <v>1398.825</v>
      </c>
      <c r="H173" s="38" t="s">
        <v>156</v>
      </c>
      <c r="I173" s="38" t="s">
        <v>156</v>
      </c>
      <c r="J173" s="38" t="s">
        <v>156</v>
      </c>
      <c r="K173" s="38">
        <v>355.6925</v>
      </c>
      <c r="L173" s="38" t="s">
        <v>156</v>
      </c>
      <c r="M173" s="55" t="s">
        <v>156</v>
      </c>
      <c r="N173" s="38">
        <v>28.108571428571398</v>
      </c>
      <c r="O173" s="38">
        <v>25.8095</v>
      </c>
      <c r="P173" s="38">
        <v>11</v>
      </c>
      <c r="Q173" s="38">
        <v>1648.2750000000001</v>
      </c>
      <c r="R173" s="38">
        <v>463.5</v>
      </c>
      <c r="S173" s="38">
        <v>0</v>
      </c>
      <c r="T173" s="38">
        <v>0</v>
      </c>
      <c r="U173" s="38">
        <v>775.65</v>
      </c>
      <c r="V173" s="38">
        <v>4.7403750000000002</v>
      </c>
      <c r="W173" s="38">
        <v>8333.75</v>
      </c>
    </row>
    <row r="174" spans="2:23" ht="20.100000000000001" customHeight="1">
      <c r="B174" s="111">
        <f t="shared" si="7"/>
        <v>2003</v>
      </c>
      <c r="C174" s="111">
        <f t="shared" si="8"/>
        <v>6</v>
      </c>
      <c r="F174" s="80">
        <f t="shared" si="6"/>
        <v>37773</v>
      </c>
      <c r="G174" s="38">
        <v>1410.2142857142901</v>
      </c>
      <c r="H174" s="38" t="s">
        <v>156</v>
      </c>
      <c r="I174" s="38" t="s">
        <v>156</v>
      </c>
      <c r="J174" s="38" t="s">
        <v>156</v>
      </c>
      <c r="K174" s="38">
        <v>356.352380952381</v>
      </c>
      <c r="L174" s="38" t="s">
        <v>156</v>
      </c>
      <c r="M174" s="55" t="s">
        <v>156</v>
      </c>
      <c r="N174" s="38">
        <v>30.6623809523809</v>
      </c>
      <c r="O174" s="38">
        <v>27.5457142857143</v>
      </c>
      <c r="P174" s="38">
        <v>10.9</v>
      </c>
      <c r="Q174" s="38">
        <v>1686.5</v>
      </c>
      <c r="R174" s="38">
        <v>468.02380952380997</v>
      </c>
      <c r="S174" s="38">
        <v>0</v>
      </c>
      <c r="T174" s="38">
        <v>0</v>
      </c>
      <c r="U174" s="38">
        <v>790.69047619047603</v>
      </c>
      <c r="V174" s="38">
        <v>4.5261904761904797</v>
      </c>
      <c r="W174" s="38">
        <v>8877.8571428571395</v>
      </c>
    </row>
    <row r="175" spans="2:23" ht="20.100000000000001" customHeight="1">
      <c r="B175" s="111">
        <f t="shared" si="7"/>
        <v>2003</v>
      </c>
      <c r="C175" s="111">
        <f t="shared" si="8"/>
        <v>7</v>
      </c>
      <c r="F175" s="80">
        <f t="shared" si="6"/>
        <v>37803</v>
      </c>
      <c r="G175" s="38">
        <v>1436.5</v>
      </c>
      <c r="H175" s="38" t="s">
        <v>156</v>
      </c>
      <c r="I175" s="38" t="s">
        <v>156</v>
      </c>
      <c r="J175" s="38" t="s">
        <v>156</v>
      </c>
      <c r="K175" s="38">
        <v>351.019565217391</v>
      </c>
      <c r="L175" s="38" t="s">
        <v>156</v>
      </c>
      <c r="M175" s="55" t="s">
        <v>156</v>
      </c>
      <c r="N175" s="38">
        <v>30.7545454545455</v>
      </c>
      <c r="O175" s="38">
        <v>28.398260869565199</v>
      </c>
      <c r="P175" s="38">
        <v>10.9</v>
      </c>
      <c r="Q175" s="38">
        <v>1710</v>
      </c>
      <c r="R175" s="38">
        <v>514.78260869565202</v>
      </c>
      <c r="S175" s="38">
        <v>0</v>
      </c>
      <c r="T175" s="38">
        <v>0</v>
      </c>
      <c r="U175" s="38">
        <v>827.54347826086996</v>
      </c>
      <c r="V175" s="38">
        <v>4.7969565217391299</v>
      </c>
      <c r="W175" s="38">
        <v>8801.3043478260897</v>
      </c>
    </row>
    <row r="176" spans="2:23" ht="20.100000000000001" customHeight="1">
      <c r="B176" s="111">
        <f t="shared" si="7"/>
        <v>2003</v>
      </c>
      <c r="C176" s="111">
        <f t="shared" si="8"/>
        <v>8</v>
      </c>
      <c r="F176" s="80">
        <f t="shared" si="6"/>
        <v>37834</v>
      </c>
      <c r="G176" s="38">
        <v>1456.65</v>
      </c>
      <c r="H176" s="38" t="s">
        <v>156</v>
      </c>
      <c r="I176" s="38" t="s">
        <v>156</v>
      </c>
      <c r="J176" s="38" t="s">
        <v>156</v>
      </c>
      <c r="K176" s="38">
        <v>359.76749999999998</v>
      </c>
      <c r="L176" s="38" t="s">
        <v>156</v>
      </c>
      <c r="M176" s="55" t="s">
        <v>156</v>
      </c>
      <c r="N176" s="38">
        <v>31.573809523809501</v>
      </c>
      <c r="O176" s="38">
        <v>29.825714285714302</v>
      </c>
      <c r="P176" s="38">
        <v>11.3</v>
      </c>
      <c r="Q176" s="38">
        <v>1760.2750000000001</v>
      </c>
      <c r="R176" s="38">
        <v>496.52499999999998</v>
      </c>
      <c r="S176" s="38">
        <v>0</v>
      </c>
      <c r="T176" s="38">
        <v>0</v>
      </c>
      <c r="U176" s="38">
        <v>817.875</v>
      </c>
      <c r="V176" s="38">
        <v>4.9909999999999997</v>
      </c>
      <c r="W176" s="38">
        <v>9355</v>
      </c>
    </row>
    <row r="177" spans="2:23" ht="20.100000000000001" customHeight="1">
      <c r="B177" s="111">
        <f t="shared" si="7"/>
        <v>2003</v>
      </c>
      <c r="C177" s="111">
        <f t="shared" si="8"/>
        <v>9</v>
      </c>
      <c r="F177" s="80">
        <f t="shared" si="6"/>
        <v>37865</v>
      </c>
      <c r="G177" s="38">
        <v>1415.8863636363601</v>
      </c>
      <c r="H177" s="38" t="s">
        <v>156</v>
      </c>
      <c r="I177" s="38" t="s">
        <v>156</v>
      </c>
      <c r="J177" s="38" t="s">
        <v>156</v>
      </c>
      <c r="K177" s="38">
        <v>378.94545454545499</v>
      </c>
      <c r="L177" s="38" t="s">
        <v>156</v>
      </c>
      <c r="M177" s="55" t="s">
        <v>156</v>
      </c>
      <c r="N177" s="38">
        <v>28.3114285714286</v>
      </c>
      <c r="O177" s="38">
        <v>27.0981818181818</v>
      </c>
      <c r="P177" s="38">
        <v>12.2</v>
      </c>
      <c r="Q177" s="38">
        <v>1789.52272727273</v>
      </c>
      <c r="R177" s="38">
        <v>521.27272727272702</v>
      </c>
      <c r="S177" s="38">
        <v>0</v>
      </c>
      <c r="T177" s="38">
        <v>0</v>
      </c>
      <c r="U177" s="38">
        <v>818.18181818181802</v>
      </c>
      <c r="V177" s="38">
        <v>5.1705681818181803</v>
      </c>
      <c r="W177" s="38">
        <v>9968.6363636363603</v>
      </c>
    </row>
    <row r="178" spans="2:23" ht="20.100000000000001" customHeight="1">
      <c r="B178" s="111">
        <f t="shared" si="7"/>
        <v>2003</v>
      </c>
      <c r="C178" s="111">
        <f t="shared" si="8"/>
        <v>10</v>
      </c>
      <c r="F178" s="80">
        <f t="shared" si="6"/>
        <v>37895</v>
      </c>
      <c r="G178" s="38">
        <v>1474.6304347826101</v>
      </c>
      <c r="H178" s="38" t="s">
        <v>156</v>
      </c>
      <c r="I178" s="38" t="s">
        <v>156</v>
      </c>
      <c r="J178" s="38" t="s">
        <v>156</v>
      </c>
      <c r="K178" s="38">
        <v>378.91956521739098</v>
      </c>
      <c r="L178" s="38" t="s">
        <v>156</v>
      </c>
      <c r="M178" s="55" t="s">
        <v>156</v>
      </c>
      <c r="N178" s="38">
        <v>30.3382608695652</v>
      </c>
      <c r="O178" s="38">
        <v>29.5904347826087</v>
      </c>
      <c r="P178" s="38">
        <v>12.75</v>
      </c>
      <c r="Q178" s="38">
        <v>1920.54347826087</v>
      </c>
      <c r="R178" s="38">
        <v>587.32608695652198</v>
      </c>
      <c r="S178" s="38">
        <v>0</v>
      </c>
      <c r="T178" s="38">
        <v>0</v>
      </c>
      <c r="U178" s="38">
        <v>897.95652173913004</v>
      </c>
      <c r="V178" s="38">
        <v>5.0021739130434799</v>
      </c>
      <c r="W178" s="38">
        <v>11051.5217391304</v>
      </c>
    </row>
    <row r="179" spans="2:23" ht="20.100000000000001" customHeight="1">
      <c r="B179" s="111">
        <f t="shared" si="7"/>
        <v>2003</v>
      </c>
      <c r="C179" s="111">
        <f t="shared" si="8"/>
        <v>11</v>
      </c>
      <c r="F179" s="80">
        <f t="shared" si="6"/>
        <v>37926</v>
      </c>
      <c r="G179" s="38">
        <v>1508.675</v>
      </c>
      <c r="H179" s="38" t="s">
        <v>156</v>
      </c>
      <c r="I179" s="38" t="s">
        <v>156</v>
      </c>
      <c r="J179" s="38" t="s">
        <v>156</v>
      </c>
      <c r="K179" s="38">
        <v>389.91</v>
      </c>
      <c r="L179" s="38" t="s">
        <v>156</v>
      </c>
      <c r="M179" s="55" t="s">
        <v>156</v>
      </c>
      <c r="N179" s="38">
        <v>31.108333333333299</v>
      </c>
      <c r="O179" s="38">
        <v>28.771999999999998</v>
      </c>
      <c r="P179" s="38">
        <v>13.75</v>
      </c>
      <c r="Q179" s="38">
        <v>2055.4250000000002</v>
      </c>
      <c r="R179" s="38">
        <v>622.32500000000005</v>
      </c>
      <c r="S179" s="38">
        <v>0</v>
      </c>
      <c r="T179" s="38">
        <v>0</v>
      </c>
      <c r="U179" s="38">
        <v>914.52499999999998</v>
      </c>
      <c r="V179" s="38">
        <v>5.1777499999999996</v>
      </c>
      <c r="W179" s="38">
        <v>12090.75</v>
      </c>
    </row>
    <row r="180" spans="2:23" ht="20.100000000000001" customHeight="1">
      <c r="B180" s="111">
        <f t="shared" si="7"/>
        <v>2003</v>
      </c>
      <c r="C180" s="111">
        <f t="shared" si="8"/>
        <v>12</v>
      </c>
      <c r="F180" s="80">
        <f t="shared" si="6"/>
        <v>37956</v>
      </c>
      <c r="G180" s="38">
        <v>1555.2857142857099</v>
      </c>
      <c r="H180" s="38" t="s">
        <v>156</v>
      </c>
      <c r="I180" s="38" t="s">
        <v>156</v>
      </c>
      <c r="J180" s="38" t="s">
        <v>156</v>
      </c>
      <c r="K180" s="38">
        <v>406.95263157894698</v>
      </c>
      <c r="L180" s="38" t="s">
        <v>156</v>
      </c>
      <c r="M180" s="55" t="s">
        <v>156</v>
      </c>
      <c r="N180" s="38">
        <v>32.129047619047597</v>
      </c>
      <c r="O180" s="38">
        <v>29.879047619047601</v>
      </c>
      <c r="P180" s="38">
        <v>14.5</v>
      </c>
      <c r="Q180" s="38">
        <v>2201.2857142857101</v>
      </c>
      <c r="R180" s="38">
        <v>692.07142857142901</v>
      </c>
      <c r="S180" s="38">
        <v>0</v>
      </c>
      <c r="T180" s="38">
        <v>0</v>
      </c>
      <c r="U180" s="38">
        <v>977.76190476190504</v>
      </c>
      <c r="V180" s="38">
        <v>5.6204761904761904</v>
      </c>
      <c r="W180" s="38">
        <v>14169.5238095238</v>
      </c>
    </row>
    <row r="181" spans="2:23" ht="20.100000000000001" customHeight="1">
      <c r="B181" s="111">
        <f t="shared" si="7"/>
        <v>2004</v>
      </c>
      <c r="C181" s="111">
        <f t="shared" si="8"/>
        <v>1</v>
      </c>
      <c r="F181" s="80">
        <f t="shared" si="6"/>
        <v>37987</v>
      </c>
      <c r="G181" s="38">
        <v>1606.8333333333301</v>
      </c>
      <c r="H181" s="38" t="s">
        <v>156</v>
      </c>
      <c r="I181" s="38" t="s">
        <v>156</v>
      </c>
      <c r="J181" s="38" t="s">
        <v>156</v>
      </c>
      <c r="K181" s="38">
        <v>413.78809523809502</v>
      </c>
      <c r="L181" s="38" t="s">
        <v>156</v>
      </c>
      <c r="M181" s="55" t="s">
        <v>156</v>
      </c>
      <c r="N181" s="38">
        <v>34.31</v>
      </c>
      <c r="O181" s="38">
        <v>31.1752380952381</v>
      </c>
      <c r="P181" s="38">
        <v>15.5</v>
      </c>
      <c r="Q181" s="38">
        <v>2423.5714285714298</v>
      </c>
      <c r="R181" s="38">
        <v>758.38095238095195</v>
      </c>
      <c r="S181" s="38">
        <v>0</v>
      </c>
      <c r="T181" s="38">
        <v>0</v>
      </c>
      <c r="U181" s="38">
        <v>1017</v>
      </c>
      <c r="V181" s="38">
        <v>6.3164285714285704</v>
      </c>
      <c r="W181" s="38">
        <v>15337.142857142901</v>
      </c>
    </row>
    <row r="182" spans="2:23" ht="20.100000000000001" customHeight="1">
      <c r="B182" s="111">
        <f t="shared" si="7"/>
        <v>2004</v>
      </c>
      <c r="C182" s="111">
        <f t="shared" si="8"/>
        <v>2</v>
      </c>
      <c r="F182" s="80">
        <f t="shared" si="6"/>
        <v>38018</v>
      </c>
      <c r="G182" s="38">
        <v>1685.9749999999999</v>
      </c>
      <c r="H182" s="38" t="s">
        <v>156</v>
      </c>
      <c r="I182" s="38" t="s">
        <v>156</v>
      </c>
      <c r="J182" s="38" t="s">
        <v>156</v>
      </c>
      <c r="K182" s="38">
        <v>404.8775</v>
      </c>
      <c r="L182" s="38" t="s">
        <v>156</v>
      </c>
      <c r="M182" s="55" t="s">
        <v>156</v>
      </c>
      <c r="N182" s="38">
        <v>34.684736842105302</v>
      </c>
      <c r="O182" s="38">
        <v>30.866</v>
      </c>
      <c r="P182" s="38">
        <v>16.5</v>
      </c>
      <c r="Q182" s="38">
        <v>2759.5250000000001</v>
      </c>
      <c r="R182" s="38">
        <v>888.47500000000002</v>
      </c>
      <c r="S182" s="38">
        <v>0</v>
      </c>
      <c r="T182" s="38">
        <v>0</v>
      </c>
      <c r="U182" s="38">
        <v>1087.675</v>
      </c>
      <c r="V182" s="38">
        <v>6.4405000000000001</v>
      </c>
      <c r="W182" s="38">
        <v>15152.5</v>
      </c>
    </row>
    <row r="183" spans="2:23" ht="20.100000000000001" customHeight="1">
      <c r="B183" s="111">
        <f t="shared" si="7"/>
        <v>2004</v>
      </c>
      <c r="C183" s="111">
        <f t="shared" si="8"/>
        <v>3</v>
      </c>
      <c r="F183" s="80">
        <f t="shared" si="6"/>
        <v>38047</v>
      </c>
      <c r="G183" s="38">
        <v>1656.3695652173899</v>
      </c>
      <c r="H183" s="38" t="s">
        <v>156</v>
      </c>
      <c r="I183" s="38" t="s">
        <v>156</v>
      </c>
      <c r="J183" s="38" t="s">
        <v>156</v>
      </c>
      <c r="K183" s="38">
        <v>406.66739130434797</v>
      </c>
      <c r="L183" s="38" t="s">
        <v>156</v>
      </c>
      <c r="M183" s="55" t="s">
        <v>156</v>
      </c>
      <c r="N183" s="38">
        <v>36.741304347826102</v>
      </c>
      <c r="O183" s="38">
        <v>33.799130434782597</v>
      </c>
      <c r="P183" s="38">
        <v>17.5</v>
      </c>
      <c r="Q183" s="38">
        <v>3008.7173913043498</v>
      </c>
      <c r="R183" s="38">
        <v>886.47826086956502</v>
      </c>
      <c r="S183" s="38">
        <v>0</v>
      </c>
      <c r="T183" s="38">
        <v>0</v>
      </c>
      <c r="U183" s="38">
        <v>1105.78260869565</v>
      </c>
      <c r="V183" s="38">
        <v>7.2254347826087004</v>
      </c>
      <c r="W183" s="38">
        <v>13722.608695652199</v>
      </c>
    </row>
    <row r="184" spans="2:23" ht="20.100000000000001" customHeight="1">
      <c r="B184" s="111">
        <f t="shared" si="7"/>
        <v>2004</v>
      </c>
      <c r="C184" s="111">
        <f t="shared" si="8"/>
        <v>4</v>
      </c>
      <c r="F184" s="80">
        <f t="shared" si="6"/>
        <v>38078</v>
      </c>
      <c r="G184" s="38">
        <v>1730.15</v>
      </c>
      <c r="H184" s="38" t="s">
        <v>156</v>
      </c>
      <c r="I184" s="38" t="s">
        <v>156</v>
      </c>
      <c r="J184" s="38" t="s">
        <v>156</v>
      </c>
      <c r="K184" s="38">
        <v>403.76</v>
      </c>
      <c r="L184" s="38" t="s">
        <v>156</v>
      </c>
      <c r="M184" s="55" t="s">
        <v>156</v>
      </c>
      <c r="N184" s="38">
        <v>36.749761904761897</v>
      </c>
      <c r="O184" s="38">
        <v>33.362727272727298</v>
      </c>
      <c r="P184" s="38">
        <v>17.600000000000001</v>
      </c>
      <c r="Q184" s="38">
        <v>2948.7249999999999</v>
      </c>
      <c r="R184" s="38">
        <v>753.67499999999995</v>
      </c>
      <c r="S184" s="38">
        <v>0</v>
      </c>
      <c r="T184" s="38">
        <v>0</v>
      </c>
      <c r="U184" s="38">
        <v>1032.7249999999999</v>
      </c>
      <c r="V184" s="38">
        <v>7.0549999999999997</v>
      </c>
      <c r="W184" s="38">
        <v>12853.25</v>
      </c>
    </row>
    <row r="185" spans="2:23" ht="20.100000000000001" customHeight="1">
      <c r="B185" s="111">
        <f t="shared" si="7"/>
        <v>2004</v>
      </c>
      <c r="C185" s="111">
        <f t="shared" si="8"/>
        <v>5</v>
      </c>
      <c r="F185" s="80">
        <f t="shared" si="6"/>
        <v>38108</v>
      </c>
      <c r="G185" s="38">
        <v>1623.5789473684199</v>
      </c>
      <c r="H185" s="38" t="s">
        <v>156</v>
      </c>
      <c r="I185" s="38" t="s">
        <v>156</v>
      </c>
      <c r="J185" s="38" t="s">
        <v>156</v>
      </c>
      <c r="K185" s="38">
        <v>383.77894736842097</v>
      </c>
      <c r="L185" s="38" t="s">
        <v>156</v>
      </c>
      <c r="M185" s="55" t="s">
        <v>156</v>
      </c>
      <c r="N185" s="38">
        <v>40.274999999999999</v>
      </c>
      <c r="O185" s="38">
        <v>37.918947368421101</v>
      </c>
      <c r="P185" s="38">
        <v>17.850000000000001</v>
      </c>
      <c r="Q185" s="38">
        <v>2733.5</v>
      </c>
      <c r="R185" s="38">
        <v>808.89473684210498</v>
      </c>
      <c r="S185" s="38">
        <v>0</v>
      </c>
      <c r="T185" s="38">
        <v>0</v>
      </c>
      <c r="U185" s="38">
        <v>1028.28947368421</v>
      </c>
      <c r="V185" s="38">
        <v>5.8473684210526304</v>
      </c>
      <c r="W185" s="38">
        <v>11123.4210526316</v>
      </c>
    </row>
    <row r="186" spans="2:23" ht="20.100000000000001" customHeight="1">
      <c r="B186" s="111">
        <f t="shared" si="7"/>
        <v>2004</v>
      </c>
      <c r="C186" s="111">
        <f t="shared" si="8"/>
        <v>6</v>
      </c>
      <c r="F186" s="80">
        <f t="shared" si="6"/>
        <v>38139</v>
      </c>
      <c r="G186" s="38">
        <v>1678.04545454545</v>
      </c>
      <c r="H186" s="38" t="s">
        <v>156</v>
      </c>
      <c r="I186" s="38" t="s">
        <v>156</v>
      </c>
      <c r="J186" s="38" t="s">
        <v>156</v>
      </c>
      <c r="K186" s="38">
        <v>392.37272727272699</v>
      </c>
      <c r="L186" s="38" t="s">
        <v>156</v>
      </c>
      <c r="M186" s="55" t="s">
        <v>156</v>
      </c>
      <c r="N186" s="38">
        <v>38.025238095238102</v>
      </c>
      <c r="O186" s="38">
        <v>35.192727272727304</v>
      </c>
      <c r="P186" s="38">
        <v>18.5</v>
      </c>
      <c r="Q186" s="38">
        <v>2686.70454545455</v>
      </c>
      <c r="R186" s="38">
        <v>870.31818181818198</v>
      </c>
      <c r="S186" s="38">
        <v>0</v>
      </c>
      <c r="T186" s="38">
        <v>0</v>
      </c>
      <c r="U186" s="38">
        <v>1021.45454545455</v>
      </c>
      <c r="V186" s="38">
        <v>5.8618181818181796</v>
      </c>
      <c r="W186" s="38">
        <v>13539.5454545455</v>
      </c>
    </row>
    <row r="187" spans="2:23" ht="20.100000000000001" customHeight="1">
      <c r="B187" s="111">
        <f t="shared" si="7"/>
        <v>2004</v>
      </c>
      <c r="C187" s="111">
        <f t="shared" si="8"/>
        <v>7</v>
      </c>
      <c r="F187" s="80">
        <f t="shared" si="6"/>
        <v>38169</v>
      </c>
      <c r="G187" s="38">
        <v>1709.6590909090901</v>
      </c>
      <c r="H187" s="38" t="s">
        <v>156</v>
      </c>
      <c r="I187" s="38" t="s">
        <v>156</v>
      </c>
      <c r="J187" s="38" t="s">
        <v>156</v>
      </c>
      <c r="K187" s="38">
        <v>398.09090909090901</v>
      </c>
      <c r="L187" s="38" t="s">
        <v>156</v>
      </c>
      <c r="M187" s="55" t="s">
        <v>156</v>
      </c>
      <c r="N187" s="38">
        <v>40.817142857142798</v>
      </c>
      <c r="O187" s="38">
        <v>38.371363636363597</v>
      </c>
      <c r="P187" s="38">
        <v>18.5</v>
      </c>
      <c r="Q187" s="38">
        <v>2808.4318181818198</v>
      </c>
      <c r="R187" s="38">
        <v>939.59090909090901</v>
      </c>
      <c r="S187" s="38">
        <v>0</v>
      </c>
      <c r="T187" s="38">
        <v>0</v>
      </c>
      <c r="U187" s="38">
        <v>988.31818181818198</v>
      </c>
      <c r="V187" s="38">
        <v>6.3140909090909103</v>
      </c>
      <c r="W187" s="38">
        <v>15031.590909090901</v>
      </c>
    </row>
    <row r="188" spans="2:23" ht="20.100000000000001" customHeight="1">
      <c r="B188" s="111">
        <f t="shared" si="7"/>
        <v>2004</v>
      </c>
      <c r="C188" s="111">
        <f t="shared" si="8"/>
        <v>8</v>
      </c>
      <c r="F188" s="80">
        <f t="shared" si="6"/>
        <v>38200</v>
      </c>
      <c r="G188" s="38">
        <v>1692.5952380952399</v>
      </c>
      <c r="H188" s="38" t="s">
        <v>156</v>
      </c>
      <c r="I188" s="38" t="s">
        <v>156</v>
      </c>
      <c r="J188" s="38" t="s">
        <v>156</v>
      </c>
      <c r="K188" s="38">
        <v>400.96</v>
      </c>
      <c r="L188" s="38" t="s">
        <v>156</v>
      </c>
      <c r="M188" s="55" t="s">
        <v>156</v>
      </c>
      <c r="N188" s="38">
        <v>44.892272727272697</v>
      </c>
      <c r="O188" s="38">
        <v>43.030909090909098</v>
      </c>
      <c r="P188" s="38">
        <v>19.25</v>
      </c>
      <c r="Q188" s="38">
        <v>2846.0952380952399</v>
      </c>
      <c r="R188" s="38">
        <v>921.80952380952397</v>
      </c>
      <c r="S188" s="38">
        <v>0</v>
      </c>
      <c r="T188" s="38">
        <v>0</v>
      </c>
      <c r="U188" s="38">
        <v>975.80952380952397</v>
      </c>
      <c r="V188" s="38">
        <v>6.65928571428572</v>
      </c>
      <c r="W188" s="38">
        <v>13685.9523809524</v>
      </c>
    </row>
    <row r="189" spans="2:23" ht="20.100000000000001" customHeight="1">
      <c r="B189" s="111">
        <f t="shared" si="7"/>
        <v>2004</v>
      </c>
      <c r="C189" s="111">
        <f t="shared" si="8"/>
        <v>9</v>
      </c>
      <c r="F189" s="80">
        <f t="shared" si="6"/>
        <v>38231</v>
      </c>
      <c r="G189" s="38">
        <v>1724</v>
      </c>
      <c r="H189" s="38" t="s">
        <v>156</v>
      </c>
      <c r="I189" s="38" t="s">
        <v>156</v>
      </c>
      <c r="J189" s="38" t="s">
        <v>156</v>
      </c>
      <c r="K189" s="38">
        <v>405.27499999999998</v>
      </c>
      <c r="L189" s="38" t="s">
        <v>156</v>
      </c>
      <c r="M189" s="55" t="s">
        <v>156</v>
      </c>
      <c r="N189" s="38">
        <v>45.935714285714297</v>
      </c>
      <c r="O189" s="38">
        <v>43.382272727272699</v>
      </c>
      <c r="P189" s="38">
        <v>20</v>
      </c>
      <c r="Q189" s="38">
        <v>2894.8636363636401</v>
      </c>
      <c r="R189" s="38">
        <v>935.45454545454595</v>
      </c>
      <c r="S189" s="38">
        <v>0</v>
      </c>
      <c r="T189" s="38">
        <v>0</v>
      </c>
      <c r="U189" s="38">
        <v>975.18181818181802</v>
      </c>
      <c r="V189" s="38">
        <v>6.3870454545454498</v>
      </c>
      <c r="W189" s="38">
        <v>13277.272727272701</v>
      </c>
    </row>
    <row r="190" spans="2:23" ht="20.100000000000001" customHeight="1">
      <c r="B190" s="111">
        <f t="shared" si="7"/>
        <v>2004</v>
      </c>
      <c r="C190" s="111">
        <f t="shared" si="8"/>
        <v>10</v>
      </c>
      <c r="F190" s="80">
        <f t="shared" si="6"/>
        <v>38261</v>
      </c>
      <c r="G190" s="38">
        <v>1820.30952380952</v>
      </c>
      <c r="H190" s="38" t="s">
        <v>156</v>
      </c>
      <c r="I190" s="38" t="s">
        <v>156</v>
      </c>
      <c r="J190" s="38" t="s">
        <v>156</v>
      </c>
      <c r="K190" s="38">
        <v>420.32142857142901</v>
      </c>
      <c r="L190" s="38" t="s">
        <v>156</v>
      </c>
      <c r="M190" s="55" t="s">
        <v>156</v>
      </c>
      <c r="N190" s="38">
        <v>53.2804761904762</v>
      </c>
      <c r="O190" s="38">
        <v>49.770476190476202</v>
      </c>
      <c r="P190" s="38">
        <v>20.25</v>
      </c>
      <c r="Q190" s="38">
        <v>3012.2380952381</v>
      </c>
      <c r="R190" s="38">
        <v>932.76190476190504</v>
      </c>
      <c r="S190" s="38">
        <v>0</v>
      </c>
      <c r="T190" s="38">
        <v>0</v>
      </c>
      <c r="U190" s="38">
        <v>1064.9523809523801</v>
      </c>
      <c r="V190" s="38">
        <v>7.0949999999999998</v>
      </c>
      <c r="W190" s="38">
        <v>14410.714285714301</v>
      </c>
    </row>
    <row r="191" spans="2:23" ht="20.100000000000001" customHeight="1">
      <c r="B191" s="111">
        <f t="shared" si="7"/>
        <v>2004</v>
      </c>
      <c r="C191" s="111">
        <f t="shared" si="8"/>
        <v>11</v>
      </c>
      <c r="F191" s="80">
        <f t="shared" si="6"/>
        <v>38292</v>
      </c>
      <c r="G191" s="38">
        <v>1814.3181818181799</v>
      </c>
      <c r="H191" s="38" t="s">
        <v>156</v>
      </c>
      <c r="I191" s="38" t="s">
        <v>156</v>
      </c>
      <c r="J191" s="38" t="s">
        <v>156</v>
      </c>
      <c r="K191" s="38">
        <v>438.75681818181801</v>
      </c>
      <c r="L191" s="38" t="s">
        <v>156</v>
      </c>
      <c r="M191" s="55" t="s">
        <v>156</v>
      </c>
      <c r="N191" s="38">
        <v>48.469000000000001</v>
      </c>
      <c r="O191" s="38">
        <v>43.055</v>
      </c>
      <c r="P191" s="38">
        <v>20.5</v>
      </c>
      <c r="Q191" s="38">
        <v>3122.79545454545</v>
      </c>
      <c r="R191" s="38">
        <v>967.79545454545496</v>
      </c>
      <c r="S191" s="38">
        <v>0</v>
      </c>
      <c r="T191" s="38">
        <v>0</v>
      </c>
      <c r="U191" s="38">
        <v>1095.6363636363601</v>
      </c>
      <c r="V191" s="38">
        <v>7.4926136363636404</v>
      </c>
      <c r="W191" s="38">
        <v>14053.409090909099</v>
      </c>
    </row>
    <row r="192" spans="2:23" ht="20.100000000000001" customHeight="1">
      <c r="B192" s="111">
        <f t="shared" si="7"/>
        <v>2004</v>
      </c>
      <c r="C192" s="111">
        <f t="shared" si="8"/>
        <v>12</v>
      </c>
      <c r="F192" s="80">
        <f t="shared" si="6"/>
        <v>38322</v>
      </c>
      <c r="G192" s="38">
        <v>1849.5476190476199</v>
      </c>
      <c r="H192" s="38" t="s">
        <v>156</v>
      </c>
      <c r="I192" s="38" t="s">
        <v>156</v>
      </c>
      <c r="J192" s="38" t="s">
        <v>156</v>
      </c>
      <c r="K192" s="38">
        <v>442.07894736842098</v>
      </c>
      <c r="L192" s="38" t="s">
        <v>156</v>
      </c>
      <c r="M192" s="55" t="s">
        <v>156</v>
      </c>
      <c r="N192" s="38">
        <v>43.149523809523799</v>
      </c>
      <c r="O192" s="38">
        <v>39.645238095238099</v>
      </c>
      <c r="P192" s="38">
        <v>20.7</v>
      </c>
      <c r="Q192" s="38">
        <v>3145.4523809523798</v>
      </c>
      <c r="R192" s="38">
        <v>974.90476190476204</v>
      </c>
      <c r="S192" s="38">
        <v>0</v>
      </c>
      <c r="T192" s="38">
        <v>0</v>
      </c>
      <c r="U192" s="38">
        <v>1180.2142857142901</v>
      </c>
      <c r="V192" s="38">
        <v>7.1040476190476198</v>
      </c>
      <c r="W192" s="38">
        <v>13775.714285714301</v>
      </c>
    </row>
    <row r="193" spans="2:23" ht="20.100000000000001" customHeight="1">
      <c r="B193" s="111">
        <f t="shared" si="7"/>
        <v>2005</v>
      </c>
      <c r="C193" s="111">
        <f t="shared" si="8"/>
        <v>1</v>
      </c>
      <c r="F193" s="80">
        <f t="shared" si="6"/>
        <v>38353</v>
      </c>
      <c r="G193" s="38">
        <v>1834.425</v>
      </c>
      <c r="H193" s="38" t="s">
        <v>156</v>
      </c>
      <c r="I193" s="38" t="s">
        <v>156</v>
      </c>
      <c r="J193" s="38" t="s">
        <v>156</v>
      </c>
      <c r="K193" s="38">
        <v>424.03</v>
      </c>
      <c r="L193" s="38" t="s">
        <v>156</v>
      </c>
      <c r="M193" s="55" t="s">
        <v>156</v>
      </c>
      <c r="N193" s="38">
        <v>46.837000000000003</v>
      </c>
      <c r="O193" s="38">
        <v>44.284285714285701</v>
      </c>
      <c r="P193" s="38">
        <v>21</v>
      </c>
      <c r="Q193" s="38">
        <v>3170</v>
      </c>
      <c r="R193" s="38">
        <v>953.15</v>
      </c>
      <c r="S193" s="38">
        <v>0</v>
      </c>
      <c r="T193" s="38">
        <v>0</v>
      </c>
      <c r="U193" s="38">
        <v>1246.375</v>
      </c>
      <c r="V193" s="38">
        <v>6.6092500000000003</v>
      </c>
      <c r="W193" s="38">
        <v>14505</v>
      </c>
    </row>
    <row r="194" spans="2:23" ht="20.100000000000001" customHeight="1">
      <c r="B194" s="111">
        <f t="shared" si="7"/>
        <v>2005</v>
      </c>
      <c r="C194" s="111">
        <f t="shared" si="8"/>
        <v>2</v>
      </c>
      <c r="F194" s="80">
        <f t="shared" si="6"/>
        <v>38384</v>
      </c>
      <c r="G194" s="38">
        <v>1882.85</v>
      </c>
      <c r="H194" s="38" t="s">
        <v>156</v>
      </c>
      <c r="I194" s="38" t="s">
        <v>156</v>
      </c>
      <c r="J194" s="38" t="s">
        <v>156</v>
      </c>
      <c r="K194" s="38">
        <v>423.375</v>
      </c>
      <c r="L194" s="38" t="s">
        <v>156</v>
      </c>
      <c r="M194" s="55" t="s">
        <v>156</v>
      </c>
      <c r="N194" s="38">
        <v>48.148947368421098</v>
      </c>
      <c r="O194" s="38">
        <v>45.557000000000002</v>
      </c>
      <c r="P194" s="38">
        <v>21.75</v>
      </c>
      <c r="Q194" s="38">
        <v>3253.7</v>
      </c>
      <c r="R194" s="38">
        <v>977.55</v>
      </c>
      <c r="S194" s="38">
        <v>0</v>
      </c>
      <c r="T194" s="38">
        <v>0</v>
      </c>
      <c r="U194" s="38">
        <v>1326.175</v>
      </c>
      <c r="V194" s="38">
        <v>7.03</v>
      </c>
      <c r="W194" s="38">
        <v>15349.5</v>
      </c>
    </row>
    <row r="195" spans="2:23" ht="20.100000000000001" customHeight="1">
      <c r="B195" s="111">
        <f t="shared" si="7"/>
        <v>2005</v>
      </c>
      <c r="C195" s="111">
        <f t="shared" si="8"/>
        <v>3</v>
      </c>
      <c r="F195" s="80">
        <f t="shared" si="6"/>
        <v>38412</v>
      </c>
      <c r="G195" s="38">
        <v>1982.3571428571399</v>
      </c>
      <c r="H195" s="38" t="s">
        <v>156</v>
      </c>
      <c r="I195" s="38" t="s">
        <v>156</v>
      </c>
      <c r="J195" s="38" t="s">
        <v>156</v>
      </c>
      <c r="K195" s="38">
        <v>434.32142857142901</v>
      </c>
      <c r="L195" s="38" t="s">
        <v>156</v>
      </c>
      <c r="M195" s="55" t="s">
        <v>156</v>
      </c>
      <c r="N195" s="38">
        <v>54.400476190476198</v>
      </c>
      <c r="O195" s="38">
        <v>53.085909090909098</v>
      </c>
      <c r="P195" s="38">
        <v>22.5</v>
      </c>
      <c r="Q195" s="38">
        <v>3379.5952380952399</v>
      </c>
      <c r="R195" s="38">
        <v>1005.83333333333</v>
      </c>
      <c r="S195" s="38">
        <v>0</v>
      </c>
      <c r="T195" s="38">
        <v>0</v>
      </c>
      <c r="U195" s="38">
        <v>1377.69047619048</v>
      </c>
      <c r="V195" s="38">
        <v>7.2560714285714303</v>
      </c>
      <c r="W195" s="38">
        <v>16190</v>
      </c>
    </row>
    <row r="196" spans="2:23" ht="20.100000000000001" customHeight="1">
      <c r="B196" s="111">
        <f t="shared" si="7"/>
        <v>2005</v>
      </c>
      <c r="C196" s="111">
        <f t="shared" si="8"/>
        <v>4</v>
      </c>
      <c r="F196" s="80">
        <f t="shared" si="6"/>
        <v>38443</v>
      </c>
      <c r="G196" s="38">
        <v>1894.2857142857099</v>
      </c>
      <c r="H196" s="38" t="s">
        <v>156</v>
      </c>
      <c r="I196" s="38" t="s">
        <v>156</v>
      </c>
      <c r="J196" s="38" t="s">
        <v>156</v>
      </c>
      <c r="K196" s="38">
        <v>429.23333333333301</v>
      </c>
      <c r="L196" s="38" t="s">
        <v>156</v>
      </c>
      <c r="M196" s="55" t="s">
        <v>156</v>
      </c>
      <c r="N196" s="38">
        <v>52.979047619047599</v>
      </c>
      <c r="O196" s="38">
        <v>51.857142857142897</v>
      </c>
      <c r="P196" s="38">
        <v>24</v>
      </c>
      <c r="Q196" s="38">
        <v>3394.4761904761899</v>
      </c>
      <c r="R196" s="38">
        <v>985.76190476190504</v>
      </c>
      <c r="S196" s="38">
        <v>0</v>
      </c>
      <c r="T196" s="38">
        <v>0</v>
      </c>
      <c r="U196" s="38">
        <v>1300.1428571428601</v>
      </c>
      <c r="V196" s="38">
        <v>7.1188095238095199</v>
      </c>
      <c r="W196" s="38">
        <v>16141.9047619048</v>
      </c>
    </row>
    <row r="197" spans="2:23" ht="20.100000000000001" customHeight="1">
      <c r="B197" s="111">
        <f t="shared" si="7"/>
        <v>2005</v>
      </c>
      <c r="C197" s="111">
        <f t="shared" si="8"/>
        <v>5</v>
      </c>
      <c r="F197" s="80">
        <f t="shared" si="6"/>
        <v>38473</v>
      </c>
      <c r="G197" s="38">
        <v>1746.57142857143</v>
      </c>
      <c r="H197" s="38" t="s">
        <v>156</v>
      </c>
      <c r="I197" s="38" t="s">
        <v>156</v>
      </c>
      <c r="J197" s="38" t="s">
        <v>156</v>
      </c>
      <c r="K197" s="38">
        <v>421.8725</v>
      </c>
      <c r="L197" s="38" t="s">
        <v>156</v>
      </c>
      <c r="M197" s="55" t="s">
        <v>156</v>
      </c>
      <c r="N197" s="38">
        <v>49.833809523809499</v>
      </c>
      <c r="O197" s="38">
        <v>48.666363636363599</v>
      </c>
      <c r="P197" s="38">
        <v>29</v>
      </c>
      <c r="Q197" s="38">
        <v>3252.9761904761899</v>
      </c>
      <c r="R197" s="38">
        <v>988.26190476190504</v>
      </c>
      <c r="S197" s="38">
        <v>0</v>
      </c>
      <c r="T197" s="38">
        <v>0</v>
      </c>
      <c r="U197" s="38">
        <v>1244.57142857143</v>
      </c>
      <c r="V197" s="38">
        <v>7.0171250000000001</v>
      </c>
      <c r="W197" s="38">
        <v>16903.809523809501</v>
      </c>
    </row>
    <row r="198" spans="2:23" ht="20.100000000000001" customHeight="1">
      <c r="B198" s="111">
        <f t="shared" si="7"/>
        <v>2005</v>
      </c>
      <c r="C198" s="111">
        <f t="shared" si="8"/>
        <v>6</v>
      </c>
      <c r="F198" s="80">
        <f t="shared" si="6"/>
        <v>38504</v>
      </c>
      <c r="G198" s="38">
        <v>1731.29545454545</v>
      </c>
      <c r="H198" s="38" t="s">
        <v>156</v>
      </c>
      <c r="I198" s="38" t="s">
        <v>156</v>
      </c>
      <c r="J198" s="38" t="s">
        <v>156</v>
      </c>
      <c r="K198" s="38">
        <v>430.65681818181798</v>
      </c>
      <c r="L198" s="38" t="s">
        <v>156</v>
      </c>
      <c r="M198" s="55" t="s">
        <v>156</v>
      </c>
      <c r="N198" s="38">
        <v>56.352272727272698</v>
      </c>
      <c r="O198" s="38">
        <v>54.307727272727298</v>
      </c>
      <c r="P198" s="38">
        <v>29</v>
      </c>
      <c r="Q198" s="38">
        <v>3524.0681818181802</v>
      </c>
      <c r="R198" s="38">
        <v>986.06818181818198</v>
      </c>
      <c r="S198" s="38">
        <v>0</v>
      </c>
      <c r="T198" s="38">
        <v>0</v>
      </c>
      <c r="U198" s="38">
        <v>1275.72727272727</v>
      </c>
      <c r="V198" s="38">
        <v>7.3104545454545402</v>
      </c>
      <c r="W198" s="38">
        <v>16159.5454545455</v>
      </c>
    </row>
    <row r="199" spans="2:23" ht="20.100000000000001" customHeight="1">
      <c r="B199" s="111">
        <f t="shared" si="7"/>
        <v>2005</v>
      </c>
      <c r="C199" s="111">
        <f t="shared" si="8"/>
        <v>7</v>
      </c>
      <c r="F199" s="80">
        <f t="shared" si="6"/>
        <v>38534</v>
      </c>
      <c r="G199" s="38">
        <v>1778.7857142857099</v>
      </c>
      <c r="H199" s="38" t="s">
        <v>156</v>
      </c>
      <c r="I199" s="38" t="s">
        <v>156</v>
      </c>
      <c r="J199" s="38" t="s">
        <v>156</v>
      </c>
      <c r="K199" s="38">
        <v>424.478571428571</v>
      </c>
      <c r="L199" s="38" t="s">
        <v>156</v>
      </c>
      <c r="M199" s="55" t="s">
        <v>156</v>
      </c>
      <c r="N199" s="38">
        <v>58.9955</v>
      </c>
      <c r="O199" s="38">
        <v>57.5790476190476</v>
      </c>
      <c r="P199" s="38">
        <v>29.5</v>
      </c>
      <c r="Q199" s="38">
        <v>3614.2142857142899</v>
      </c>
      <c r="R199" s="38">
        <v>854.47619047619003</v>
      </c>
      <c r="S199" s="38">
        <v>0</v>
      </c>
      <c r="T199" s="38">
        <v>0</v>
      </c>
      <c r="U199" s="38">
        <v>1194.42857142857</v>
      </c>
      <c r="V199" s="38">
        <v>7.0145238095238103</v>
      </c>
      <c r="W199" s="38">
        <v>14580.714285714301</v>
      </c>
    </row>
    <row r="200" spans="2:23" ht="20.100000000000001" customHeight="1">
      <c r="B200" s="111">
        <f t="shared" si="7"/>
        <v>2005</v>
      </c>
      <c r="C200" s="111">
        <f t="shared" si="8"/>
        <v>8</v>
      </c>
      <c r="F200" s="80">
        <f t="shared" si="6"/>
        <v>38565</v>
      </c>
      <c r="G200" s="38">
        <v>1867.8409090909099</v>
      </c>
      <c r="H200" s="38" t="s">
        <v>156</v>
      </c>
      <c r="I200" s="38" t="s">
        <v>156</v>
      </c>
      <c r="J200" s="38" t="s">
        <v>156</v>
      </c>
      <c r="K200" s="38">
        <v>437.92954545454501</v>
      </c>
      <c r="L200" s="38" t="s">
        <v>156</v>
      </c>
      <c r="M200" s="55" t="s">
        <v>156</v>
      </c>
      <c r="N200" s="38">
        <v>64.985217391304403</v>
      </c>
      <c r="O200" s="38">
        <v>64.091818181818198</v>
      </c>
      <c r="P200" s="38">
        <v>30.2</v>
      </c>
      <c r="Q200" s="38">
        <v>3797.75</v>
      </c>
      <c r="R200" s="38">
        <v>887.02272727272702</v>
      </c>
      <c r="S200" s="38">
        <v>0</v>
      </c>
      <c r="T200" s="38">
        <v>0</v>
      </c>
      <c r="U200" s="38">
        <v>1298.3863636363601</v>
      </c>
      <c r="V200" s="38">
        <v>7.04193181818182</v>
      </c>
      <c r="W200" s="38">
        <v>14892.727272727299</v>
      </c>
    </row>
    <row r="201" spans="2:23" ht="20.100000000000001" customHeight="1">
      <c r="B201" s="111">
        <f t="shared" si="7"/>
        <v>2005</v>
      </c>
      <c r="C201" s="111">
        <f t="shared" si="8"/>
        <v>9</v>
      </c>
      <c r="F201" s="80">
        <f t="shared" si="6"/>
        <v>38596</v>
      </c>
      <c r="G201" s="38">
        <v>1839.9090909090901</v>
      </c>
      <c r="H201" s="38" t="s">
        <v>156</v>
      </c>
      <c r="I201" s="38" t="s">
        <v>156</v>
      </c>
      <c r="J201" s="38" t="s">
        <v>156</v>
      </c>
      <c r="K201" s="38">
        <v>456.047727272727</v>
      </c>
      <c r="L201" s="38" t="s">
        <v>156</v>
      </c>
      <c r="M201" s="55" t="s">
        <v>156</v>
      </c>
      <c r="N201" s="38">
        <v>65.586666666666702</v>
      </c>
      <c r="O201" s="38">
        <v>62.982272727272701</v>
      </c>
      <c r="P201" s="38">
        <v>31.25</v>
      </c>
      <c r="Q201" s="38">
        <v>3857.8409090909099</v>
      </c>
      <c r="R201" s="38">
        <v>933.06818181818198</v>
      </c>
      <c r="S201" s="38">
        <v>0</v>
      </c>
      <c r="T201" s="38">
        <v>0</v>
      </c>
      <c r="U201" s="38">
        <v>1397.52272727273</v>
      </c>
      <c r="V201" s="38">
        <v>7.1536363636363598</v>
      </c>
      <c r="W201" s="38">
        <v>14228.1818181818</v>
      </c>
    </row>
    <row r="202" spans="2:23" ht="20.100000000000001" customHeight="1">
      <c r="B202" s="111">
        <f t="shared" si="7"/>
        <v>2005</v>
      </c>
      <c r="C202" s="111">
        <f t="shared" si="8"/>
        <v>10</v>
      </c>
      <c r="F202" s="80">
        <f t="shared" si="6"/>
        <v>38626</v>
      </c>
      <c r="G202" s="38">
        <v>1928.7142857142901</v>
      </c>
      <c r="H202" s="38" t="s">
        <v>156</v>
      </c>
      <c r="I202" s="38" t="s">
        <v>156</v>
      </c>
      <c r="J202" s="38" t="s">
        <v>156</v>
      </c>
      <c r="K202" s="38">
        <v>469.897619047619</v>
      </c>
      <c r="L202" s="38" t="s">
        <v>156</v>
      </c>
      <c r="M202" s="55" t="s">
        <v>156</v>
      </c>
      <c r="N202" s="38">
        <v>62.26</v>
      </c>
      <c r="O202" s="38">
        <v>58.5223809523809</v>
      </c>
      <c r="P202" s="38">
        <v>33.25</v>
      </c>
      <c r="Q202" s="38">
        <v>4059.7619047619</v>
      </c>
      <c r="R202" s="38">
        <v>1004.7619047619</v>
      </c>
      <c r="S202" s="38">
        <v>0</v>
      </c>
      <c r="T202" s="38">
        <v>0</v>
      </c>
      <c r="U202" s="38">
        <v>1488.38095238095</v>
      </c>
      <c r="V202" s="38">
        <v>7.6704761904761902</v>
      </c>
      <c r="W202" s="38">
        <v>12402.857142857099</v>
      </c>
    </row>
    <row r="203" spans="2:23" ht="20.100000000000001" customHeight="1">
      <c r="B203" s="111">
        <f t="shared" si="7"/>
        <v>2005</v>
      </c>
      <c r="C203" s="111">
        <f t="shared" si="8"/>
        <v>11</v>
      </c>
      <c r="F203" s="80">
        <f t="shared" si="6"/>
        <v>38657</v>
      </c>
      <c r="G203" s="38">
        <v>2050.5909090909099</v>
      </c>
      <c r="H203" s="38" t="s">
        <v>156</v>
      </c>
      <c r="I203" s="38" t="s">
        <v>156</v>
      </c>
      <c r="J203" s="38" t="s">
        <v>156</v>
      </c>
      <c r="K203" s="38">
        <v>476.665909090909</v>
      </c>
      <c r="L203" s="38" t="s">
        <v>156</v>
      </c>
      <c r="M203" s="55" t="s">
        <v>156</v>
      </c>
      <c r="N203" s="38">
        <v>58.322499999999998</v>
      </c>
      <c r="O203" s="38">
        <v>55.535909090909101</v>
      </c>
      <c r="P203" s="38">
        <v>34.5</v>
      </c>
      <c r="Q203" s="38">
        <v>4269.3409090909099</v>
      </c>
      <c r="R203" s="38">
        <v>1018.40909090909</v>
      </c>
      <c r="S203" s="38">
        <v>0</v>
      </c>
      <c r="T203" s="38">
        <v>0</v>
      </c>
      <c r="U203" s="38">
        <v>1610.9318181818201</v>
      </c>
      <c r="V203" s="38">
        <v>7.8724999999999996</v>
      </c>
      <c r="W203" s="38">
        <v>12115.6818181818</v>
      </c>
    </row>
    <row r="204" spans="2:23" ht="20.100000000000001" customHeight="1">
      <c r="B204" s="111">
        <f t="shared" si="7"/>
        <v>2005</v>
      </c>
      <c r="C204" s="111">
        <f t="shared" si="8"/>
        <v>12</v>
      </c>
      <c r="F204" s="80">
        <f t="shared" si="6"/>
        <v>38687</v>
      </c>
      <c r="G204" s="38">
        <v>2248.4499999999998</v>
      </c>
      <c r="H204" s="38" t="s">
        <v>156</v>
      </c>
      <c r="I204" s="38" t="s">
        <v>156</v>
      </c>
      <c r="J204" s="38" t="s">
        <v>156</v>
      </c>
      <c r="K204" s="38">
        <v>510.51315789473699</v>
      </c>
      <c r="L204" s="38" t="s">
        <v>156</v>
      </c>
      <c r="M204" s="55" t="s">
        <v>156</v>
      </c>
      <c r="N204" s="38">
        <v>59.4119047619048</v>
      </c>
      <c r="O204" s="38">
        <v>56.7485</v>
      </c>
      <c r="P204" s="38">
        <v>36.25</v>
      </c>
      <c r="Q204" s="38">
        <v>4577.4750000000004</v>
      </c>
      <c r="R204" s="38">
        <v>1119.3</v>
      </c>
      <c r="S204" s="38">
        <v>0</v>
      </c>
      <c r="T204" s="38">
        <v>0</v>
      </c>
      <c r="U204" s="38">
        <v>1822.075</v>
      </c>
      <c r="V204" s="38">
        <v>8.6397499999999994</v>
      </c>
      <c r="W204" s="38">
        <v>13438.25</v>
      </c>
    </row>
    <row r="205" spans="2:23" ht="20.100000000000001" customHeight="1">
      <c r="B205" s="111">
        <f t="shared" si="7"/>
        <v>2006</v>
      </c>
      <c r="C205" s="111">
        <f t="shared" si="8"/>
        <v>1</v>
      </c>
      <c r="F205" s="80">
        <f t="shared" ref="F205:F268" si="9">DATE(B205,C205,1)</f>
        <v>38718</v>
      </c>
      <c r="G205" s="38">
        <v>2377.0952380952399</v>
      </c>
      <c r="H205" s="38" t="s">
        <v>156</v>
      </c>
      <c r="I205" s="38" t="s">
        <v>156</v>
      </c>
      <c r="J205" s="38" t="s">
        <v>156</v>
      </c>
      <c r="K205" s="38">
        <v>549.86428571428598</v>
      </c>
      <c r="L205" s="38" t="s">
        <v>156</v>
      </c>
      <c r="M205" s="55" t="s">
        <v>156</v>
      </c>
      <c r="N205" s="38">
        <v>65.484999999999999</v>
      </c>
      <c r="O205" s="38">
        <v>63.575238095238099</v>
      </c>
      <c r="P205" s="38">
        <v>37.5</v>
      </c>
      <c r="Q205" s="38">
        <v>4733.0238095238101</v>
      </c>
      <c r="R205" s="38">
        <v>1255.0952380952399</v>
      </c>
      <c r="S205" s="38">
        <v>0</v>
      </c>
      <c r="T205" s="38">
        <v>0</v>
      </c>
      <c r="U205" s="38">
        <v>2089.5476190476202</v>
      </c>
      <c r="V205" s="38">
        <v>9.1538095238095192</v>
      </c>
      <c r="W205" s="38">
        <v>14545.238095238101</v>
      </c>
    </row>
    <row r="206" spans="2:23" ht="20.100000000000001" customHeight="1">
      <c r="B206" s="111">
        <f t="shared" si="7"/>
        <v>2006</v>
      </c>
      <c r="C206" s="111">
        <f t="shared" si="8"/>
        <v>2</v>
      </c>
      <c r="F206" s="80">
        <f t="shared" si="9"/>
        <v>38749</v>
      </c>
      <c r="G206" s="38">
        <v>2455.3249999999998</v>
      </c>
      <c r="H206" s="38" t="s">
        <v>156</v>
      </c>
      <c r="I206" s="38" t="s">
        <v>156</v>
      </c>
      <c r="J206" s="38" t="s">
        <v>156</v>
      </c>
      <c r="K206" s="38">
        <v>554.995</v>
      </c>
      <c r="L206" s="38" t="s">
        <v>156</v>
      </c>
      <c r="M206" s="55" t="s">
        <v>156</v>
      </c>
      <c r="N206" s="38">
        <v>61.631052631578903</v>
      </c>
      <c r="O206" s="38">
        <v>59.923499999999997</v>
      </c>
      <c r="P206" s="38">
        <v>38.5</v>
      </c>
      <c r="Q206" s="38">
        <v>4982.3999999999996</v>
      </c>
      <c r="R206" s="38">
        <v>1277.05</v>
      </c>
      <c r="S206" s="38">
        <v>0</v>
      </c>
      <c r="T206" s="38">
        <v>0</v>
      </c>
      <c r="U206" s="38">
        <v>2219.375</v>
      </c>
      <c r="V206" s="38">
        <v>9.5348749999999995</v>
      </c>
      <c r="W206" s="38">
        <v>14978.75</v>
      </c>
    </row>
    <row r="207" spans="2:23" ht="20.100000000000001" customHeight="1">
      <c r="B207" s="111">
        <f t="shared" ref="B207:B270" si="10">IF(C206=12,B206+1,B206)</f>
        <v>2006</v>
      </c>
      <c r="C207" s="111">
        <f t="shared" ref="C207:C270" si="11">IF(C206=12,1,C206+1)</f>
        <v>3</v>
      </c>
      <c r="F207" s="80">
        <f t="shared" si="9"/>
        <v>38777</v>
      </c>
      <c r="G207" s="38">
        <v>2429.1304347826099</v>
      </c>
      <c r="H207" s="38" t="s">
        <v>156</v>
      </c>
      <c r="I207" s="38" t="s">
        <v>156</v>
      </c>
      <c r="J207" s="38" t="s">
        <v>156</v>
      </c>
      <c r="K207" s="38">
        <v>557.09347826087003</v>
      </c>
      <c r="L207" s="38" t="s">
        <v>156</v>
      </c>
      <c r="M207" s="55" t="s">
        <v>156</v>
      </c>
      <c r="N207" s="38">
        <v>62.685217391304398</v>
      </c>
      <c r="O207" s="38">
        <v>62.253913043478299</v>
      </c>
      <c r="P207" s="38">
        <v>40.5</v>
      </c>
      <c r="Q207" s="38">
        <v>5102.8478260869597</v>
      </c>
      <c r="R207" s="38">
        <v>1192.0869565217399</v>
      </c>
      <c r="S207" s="38">
        <v>0</v>
      </c>
      <c r="T207" s="38">
        <v>0</v>
      </c>
      <c r="U207" s="38">
        <v>2416.9130434782601</v>
      </c>
      <c r="V207" s="38">
        <v>10.3838043478261</v>
      </c>
      <c r="W207" s="38">
        <v>14897.391304347801</v>
      </c>
    </row>
    <row r="208" spans="2:23" ht="20.100000000000001" customHeight="1">
      <c r="B208" s="111">
        <f t="shared" si="10"/>
        <v>2006</v>
      </c>
      <c r="C208" s="111">
        <f t="shared" si="11"/>
        <v>4</v>
      </c>
      <c r="F208" s="80">
        <f t="shared" si="9"/>
        <v>38808</v>
      </c>
      <c r="G208" s="38">
        <v>2621.5833333333298</v>
      </c>
      <c r="H208" s="38" t="s">
        <v>156</v>
      </c>
      <c r="I208" s="38" t="s">
        <v>156</v>
      </c>
      <c r="J208" s="38" t="s">
        <v>156</v>
      </c>
      <c r="K208" s="38">
        <v>610.65277777777806</v>
      </c>
      <c r="L208" s="38" t="s">
        <v>156</v>
      </c>
      <c r="M208" s="55" t="s">
        <v>156</v>
      </c>
      <c r="N208" s="38">
        <v>69.4436842105263</v>
      </c>
      <c r="O208" s="38">
        <v>70.4431578947368</v>
      </c>
      <c r="P208" s="38">
        <v>41.5</v>
      </c>
      <c r="Q208" s="38">
        <v>6387.7777777777801</v>
      </c>
      <c r="R208" s="38">
        <v>1170.4166666666699</v>
      </c>
      <c r="S208" s="38">
        <v>0</v>
      </c>
      <c r="T208" s="38">
        <v>0</v>
      </c>
      <c r="U208" s="38">
        <v>3084.7777777777801</v>
      </c>
      <c r="V208" s="38">
        <v>12.6148611111111</v>
      </c>
      <c r="W208" s="38">
        <v>17942.222222222201</v>
      </c>
    </row>
    <row r="209" spans="2:23" ht="20.100000000000001" customHeight="1">
      <c r="B209" s="111">
        <f t="shared" si="10"/>
        <v>2006</v>
      </c>
      <c r="C209" s="111">
        <f t="shared" si="11"/>
        <v>5</v>
      </c>
      <c r="F209" s="80">
        <f t="shared" si="9"/>
        <v>38838</v>
      </c>
      <c r="G209" s="38">
        <v>2861.4761904761899</v>
      </c>
      <c r="H209" s="38" t="s">
        <v>156</v>
      </c>
      <c r="I209" s="38" t="s">
        <v>156</v>
      </c>
      <c r="J209" s="38" t="s">
        <v>156</v>
      </c>
      <c r="K209" s="38">
        <v>675.392857142857</v>
      </c>
      <c r="L209" s="38" t="s">
        <v>156</v>
      </c>
      <c r="M209" s="55" t="s">
        <v>156</v>
      </c>
      <c r="N209" s="38">
        <v>70.844090909090895</v>
      </c>
      <c r="O209" s="38">
        <v>70.187727272727301</v>
      </c>
      <c r="P209" s="38">
        <v>43</v>
      </c>
      <c r="Q209" s="38">
        <v>8045.8571428571404</v>
      </c>
      <c r="R209" s="38">
        <v>1166.8571428571399</v>
      </c>
      <c r="S209" s="38">
        <v>0</v>
      </c>
      <c r="T209" s="38">
        <v>0</v>
      </c>
      <c r="U209" s="38">
        <v>3565.6904761904798</v>
      </c>
      <c r="V209" s="38">
        <v>13.4485714285714</v>
      </c>
      <c r="W209" s="38">
        <v>21077.142857142899</v>
      </c>
    </row>
    <row r="210" spans="2:23" ht="20.100000000000001" customHeight="1">
      <c r="B210" s="111">
        <f t="shared" si="10"/>
        <v>2006</v>
      </c>
      <c r="C210" s="111">
        <f t="shared" si="11"/>
        <v>6</v>
      </c>
      <c r="F210" s="80">
        <f t="shared" si="9"/>
        <v>38869</v>
      </c>
      <c r="G210" s="38">
        <v>2477.3409090909099</v>
      </c>
      <c r="H210" s="38" t="s">
        <v>156</v>
      </c>
      <c r="I210" s="38" t="s">
        <v>156</v>
      </c>
      <c r="J210" s="38" t="s">
        <v>156</v>
      </c>
      <c r="K210" s="38">
        <v>596.14545454545498</v>
      </c>
      <c r="L210" s="38" t="s">
        <v>156</v>
      </c>
      <c r="M210" s="55" t="s">
        <v>156</v>
      </c>
      <c r="N210" s="38">
        <v>70.950909090909093</v>
      </c>
      <c r="O210" s="38">
        <v>68.857727272727303</v>
      </c>
      <c r="P210" s="38">
        <v>45.5</v>
      </c>
      <c r="Q210" s="38">
        <v>7197.6136363636397</v>
      </c>
      <c r="R210" s="38">
        <v>963.86363636363603</v>
      </c>
      <c r="S210" s="38">
        <v>0</v>
      </c>
      <c r="T210" s="38">
        <v>0</v>
      </c>
      <c r="U210" s="38">
        <v>3225.6818181818198</v>
      </c>
      <c r="V210" s="38">
        <v>10.7963636363636</v>
      </c>
      <c r="W210" s="38">
        <v>20754.5454545455</v>
      </c>
    </row>
    <row r="211" spans="2:23" ht="20.100000000000001" customHeight="1">
      <c r="B211" s="111">
        <f t="shared" si="10"/>
        <v>2006</v>
      </c>
      <c r="C211" s="111">
        <f t="shared" si="11"/>
        <v>7</v>
      </c>
      <c r="F211" s="80">
        <f t="shared" si="9"/>
        <v>38899</v>
      </c>
      <c r="G211" s="38">
        <v>2512.7142857142899</v>
      </c>
      <c r="H211" s="38" t="s">
        <v>156</v>
      </c>
      <c r="I211" s="38" t="s">
        <v>156</v>
      </c>
      <c r="J211" s="38" t="s">
        <v>156</v>
      </c>
      <c r="K211" s="38">
        <v>633.70952380952394</v>
      </c>
      <c r="L211" s="38" t="s">
        <v>156</v>
      </c>
      <c r="M211" s="55" t="s">
        <v>156</v>
      </c>
      <c r="N211" s="38">
        <v>74.411052631578897</v>
      </c>
      <c r="O211" s="38">
        <v>73.898095238095294</v>
      </c>
      <c r="P211" s="38">
        <v>47.25</v>
      </c>
      <c r="Q211" s="38">
        <v>7712.0952380952403</v>
      </c>
      <c r="R211" s="38">
        <v>1052.38095238095</v>
      </c>
      <c r="S211" s="38">
        <v>0</v>
      </c>
      <c r="T211" s="38">
        <v>0</v>
      </c>
      <c r="U211" s="38">
        <v>3339.8571428571399</v>
      </c>
      <c r="V211" s="38">
        <v>11.232380952381</v>
      </c>
      <c r="W211" s="38">
        <v>26586.190476190499</v>
      </c>
    </row>
    <row r="212" spans="2:23" ht="20.100000000000001" customHeight="1">
      <c r="B212" s="111">
        <f t="shared" si="10"/>
        <v>2006</v>
      </c>
      <c r="C212" s="111">
        <f t="shared" si="11"/>
        <v>8</v>
      </c>
      <c r="F212" s="80">
        <f t="shared" si="9"/>
        <v>38930</v>
      </c>
      <c r="G212" s="38">
        <v>2459.9318181818198</v>
      </c>
      <c r="H212" s="38" t="s">
        <v>156</v>
      </c>
      <c r="I212" s="38" t="s">
        <v>156</v>
      </c>
      <c r="J212" s="38" t="s">
        <v>156</v>
      </c>
      <c r="K212" s="38">
        <v>632.59318181818196</v>
      </c>
      <c r="L212" s="38" t="s">
        <v>156</v>
      </c>
      <c r="M212" s="55" t="s">
        <v>156</v>
      </c>
      <c r="N212" s="38">
        <v>73.043043478260898</v>
      </c>
      <c r="O212" s="38">
        <v>73.612173913043506</v>
      </c>
      <c r="P212" s="38">
        <v>48.5</v>
      </c>
      <c r="Q212" s="38">
        <v>7695.6590909090901</v>
      </c>
      <c r="R212" s="38">
        <v>1174.1363636363601</v>
      </c>
      <c r="S212" s="38">
        <v>0</v>
      </c>
      <c r="T212" s="38">
        <v>0</v>
      </c>
      <c r="U212" s="38">
        <v>3347.29545454545</v>
      </c>
      <c r="V212" s="38">
        <v>12.177727272727299</v>
      </c>
      <c r="W212" s="38">
        <v>30707.5</v>
      </c>
    </row>
    <row r="213" spans="2:23" ht="20.100000000000001" customHeight="1">
      <c r="B213" s="111">
        <f t="shared" si="10"/>
        <v>2006</v>
      </c>
      <c r="C213" s="111">
        <f t="shared" si="11"/>
        <v>9</v>
      </c>
      <c r="F213" s="80">
        <f t="shared" si="9"/>
        <v>38961</v>
      </c>
      <c r="G213" s="38">
        <v>2472.88095238095</v>
      </c>
      <c r="H213" s="38" t="s">
        <v>156</v>
      </c>
      <c r="I213" s="38" t="s">
        <v>156</v>
      </c>
      <c r="J213" s="38" t="s">
        <v>156</v>
      </c>
      <c r="K213" s="38">
        <v>598.18571428571397</v>
      </c>
      <c r="L213" s="38" t="s">
        <v>156</v>
      </c>
      <c r="M213" s="55" t="s">
        <v>156</v>
      </c>
      <c r="N213" s="38">
        <v>63.798000000000002</v>
      </c>
      <c r="O213" s="38">
        <v>62.772857142857099</v>
      </c>
      <c r="P213" s="38">
        <v>54</v>
      </c>
      <c r="Q213" s="38">
        <v>7602.3571428571404</v>
      </c>
      <c r="R213" s="38">
        <v>1332.8571428571399</v>
      </c>
      <c r="S213" s="38">
        <v>0</v>
      </c>
      <c r="T213" s="38">
        <v>0</v>
      </c>
      <c r="U213" s="38">
        <v>3403.0238095238101</v>
      </c>
      <c r="V213" s="38">
        <v>11.676904761904799</v>
      </c>
      <c r="W213" s="38">
        <v>30130.714285714301</v>
      </c>
    </row>
    <row r="214" spans="2:23" ht="20.100000000000001" customHeight="1">
      <c r="B214" s="111">
        <f t="shared" si="10"/>
        <v>2006</v>
      </c>
      <c r="C214" s="111">
        <f t="shared" si="11"/>
        <v>10</v>
      </c>
      <c r="F214" s="80">
        <f t="shared" si="9"/>
        <v>38991</v>
      </c>
      <c r="G214" s="38">
        <v>2654.5909090909099</v>
      </c>
      <c r="H214" s="38" t="s">
        <v>156</v>
      </c>
      <c r="I214" s="38" t="s">
        <v>156</v>
      </c>
      <c r="J214" s="38" t="s">
        <v>156</v>
      </c>
      <c r="K214" s="38">
        <v>585.779545454546</v>
      </c>
      <c r="L214" s="38" t="s">
        <v>156</v>
      </c>
      <c r="M214" s="55" t="s">
        <v>156</v>
      </c>
      <c r="N214" s="38">
        <v>58.893181818181802</v>
      </c>
      <c r="O214" s="38">
        <v>58.381818181818197</v>
      </c>
      <c r="P214" s="38">
        <v>60</v>
      </c>
      <c r="Q214" s="38">
        <v>7500.3863636363603</v>
      </c>
      <c r="R214" s="38">
        <v>1531.1363636363601</v>
      </c>
      <c r="S214" s="38">
        <v>0</v>
      </c>
      <c r="T214" s="38">
        <v>0</v>
      </c>
      <c r="U214" s="38">
        <v>3822.95454545455</v>
      </c>
      <c r="V214" s="38">
        <v>11.558636363636399</v>
      </c>
      <c r="W214" s="38">
        <v>32702.9545454545</v>
      </c>
    </row>
    <row r="215" spans="2:23" ht="20.100000000000001" customHeight="1">
      <c r="B215" s="111">
        <f t="shared" si="10"/>
        <v>2006</v>
      </c>
      <c r="C215" s="111">
        <f t="shared" si="11"/>
        <v>11</v>
      </c>
      <c r="F215" s="80">
        <f t="shared" si="9"/>
        <v>39022</v>
      </c>
      <c r="G215" s="38">
        <v>2702.79545454545</v>
      </c>
      <c r="H215" s="38" t="s">
        <v>156</v>
      </c>
      <c r="I215" s="38" t="s">
        <v>156</v>
      </c>
      <c r="J215" s="38" t="s">
        <v>156</v>
      </c>
      <c r="K215" s="38">
        <v>627.827272727273</v>
      </c>
      <c r="L215" s="38" t="s">
        <v>156</v>
      </c>
      <c r="M215" s="55" t="s">
        <v>156</v>
      </c>
      <c r="N215" s="38">
        <v>59.082500000000003</v>
      </c>
      <c r="O215" s="38">
        <v>58.484090909090902</v>
      </c>
      <c r="P215" s="38">
        <v>63</v>
      </c>
      <c r="Q215" s="38">
        <v>7029.1363636363603</v>
      </c>
      <c r="R215" s="38">
        <v>1624.52272727273</v>
      </c>
      <c r="S215" s="38">
        <v>0</v>
      </c>
      <c r="T215" s="38">
        <v>0</v>
      </c>
      <c r="U215" s="38">
        <v>4382.2272727272702</v>
      </c>
      <c r="V215" s="38">
        <v>12.9311363636364</v>
      </c>
      <c r="W215" s="38">
        <v>32113.8636363636</v>
      </c>
    </row>
    <row r="216" spans="2:23" ht="20.100000000000001" customHeight="1">
      <c r="B216" s="111">
        <f t="shared" si="10"/>
        <v>2006</v>
      </c>
      <c r="C216" s="111">
        <f t="shared" si="11"/>
        <v>12</v>
      </c>
      <c r="F216" s="80">
        <f t="shared" si="9"/>
        <v>39052</v>
      </c>
      <c r="G216" s="38">
        <v>2813.0833333333298</v>
      </c>
      <c r="H216" s="38" t="s">
        <v>156</v>
      </c>
      <c r="I216" s="38" t="s">
        <v>156</v>
      </c>
      <c r="J216" s="38" t="s">
        <v>156</v>
      </c>
      <c r="K216" s="38">
        <v>629.79117647058797</v>
      </c>
      <c r="L216" s="38" t="s">
        <v>156</v>
      </c>
      <c r="M216" s="55" t="s">
        <v>156</v>
      </c>
      <c r="N216" s="38">
        <v>61.959000000000003</v>
      </c>
      <c r="O216" s="38">
        <v>62.315789473684198</v>
      </c>
      <c r="P216" s="38">
        <v>72</v>
      </c>
      <c r="Q216" s="38">
        <v>6691.7777777777801</v>
      </c>
      <c r="R216" s="38">
        <v>1730</v>
      </c>
      <c r="S216" s="38">
        <v>0</v>
      </c>
      <c r="T216" s="38">
        <v>0</v>
      </c>
      <c r="U216" s="38">
        <v>4415.1388888888896</v>
      </c>
      <c r="V216" s="38">
        <v>13.3605263157895</v>
      </c>
      <c r="W216" s="38">
        <v>34585.277777777803</v>
      </c>
    </row>
    <row r="217" spans="2:23" ht="20.100000000000001" customHeight="1">
      <c r="B217" s="111">
        <f t="shared" si="10"/>
        <v>2007</v>
      </c>
      <c r="C217" s="111">
        <f t="shared" si="11"/>
        <v>1</v>
      </c>
      <c r="F217" s="80">
        <f t="shared" si="9"/>
        <v>39083</v>
      </c>
      <c r="G217" s="38">
        <v>2809.29545454545</v>
      </c>
      <c r="H217" s="38" t="s">
        <v>156</v>
      </c>
      <c r="I217" s="38" t="s">
        <v>156</v>
      </c>
      <c r="J217" s="38" t="s">
        <v>156</v>
      </c>
      <c r="K217" s="38">
        <v>631.16590909090905</v>
      </c>
      <c r="L217" s="38" t="s">
        <v>156</v>
      </c>
      <c r="M217" s="55" t="s">
        <v>156</v>
      </c>
      <c r="N217" s="38">
        <v>54.506190476190497</v>
      </c>
      <c r="O217" s="38">
        <v>54.3</v>
      </c>
      <c r="P217" s="38">
        <v>75</v>
      </c>
      <c r="Q217" s="38">
        <v>5669.6136363636397</v>
      </c>
      <c r="R217" s="38">
        <v>1666.6818181818201</v>
      </c>
      <c r="S217" s="38">
        <v>0</v>
      </c>
      <c r="T217" s="38">
        <v>0</v>
      </c>
      <c r="U217" s="38">
        <v>3786.6590909090901</v>
      </c>
      <c r="V217" s="38">
        <v>12.8386363636364</v>
      </c>
      <c r="W217" s="38">
        <v>36806.590909090897</v>
      </c>
    </row>
    <row r="218" spans="2:23" ht="20.100000000000001" customHeight="1">
      <c r="B218" s="111">
        <f t="shared" si="10"/>
        <v>2007</v>
      </c>
      <c r="C218" s="111">
        <f t="shared" si="11"/>
        <v>2</v>
      </c>
      <c r="F218" s="80">
        <f t="shared" si="9"/>
        <v>39114</v>
      </c>
      <c r="G218" s="38">
        <v>2832.2</v>
      </c>
      <c r="H218" s="38" t="s">
        <v>156</v>
      </c>
      <c r="I218" s="38" t="s">
        <v>156</v>
      </c>
      <c r="J218" s="38" t="s">
        <v>156</v>
      </c>
      <c r="K218" s="38">
        <v>664.745</v>
      </c>
      <c r="L218" s="38" t="s">
        <v>156</v>
      </c>
      <c r="M218" s="55" t="s">
        <v>156</v>
      </c>
      <c r="N218" s="38">
        <v>59.2789473684211</v>
      </c>
      <c r="O218" s="38">
        <v>57.758499999999998</v>
      </c>
      <c r="P218" s="38">
        <v>85</v>
      </c>
      <c r="Q218" s="38">
        <v>5676.45</v>
      </c>
      <c r="R218" s="38">
        <v>1777.1</v>
      </c>
      <c r="S218" s="38">
        <v>0</v>
      </c>
      <c r="T218" s="38">
        <v>0</v>
      </c>
      <c r="U218" s="38">
        <v>3309.5</v>
      </c>
      <c r="V218" s="38">
        <v>13.91</v>
      </c>
      <c r="W218" s="38">
        <v>41184.25</v>
      </c>
    </row>
    <row r="219" spans="2:23" ht="20.100000000000001" customHeight="1">
      <c r="B219" s="111">
        <f t="shared" si="10"/>
        <v>2007</v>
      </c>
      <c r="C219" s="111">
        <f t="shared" si="11"/>
        <v>3</v>
      </c>
      <c r="F219" s="80">
        <f t="shared" si="9"/>
        <v>39142</v>
      </c>
      <c r="G219" s="38">
        <v>2761.7272727272698</v>
      </c>
      <c r="H219" s="38" t="s">
        <v>156</v>
      </c>
      <c r="I219" s="38" t="s">
        <v>156</v>
      </c>
      <c r="J219" s="38" t="s">
        <v>156</v>
      </c>
      <c r="K219" s="38">
        <v>654.89545454545498</v>
      </c>
      <c r="L219" s="38" t="s">
        <v>156</v>
      </c>
      <c r="M219" s="55" t="s">
        <v>156</v>
      </c>
      <c r="N219" s="38">
        <v>60.441818181818199</v>
      </c>
      <c r="O219" s="38">
        <v>62.143636363636404</v>
      </c>
      <c r="P219" s="38">
        <v>95</v>
      </c>
      <c r="Q219" s="38">
        <v>6452.4772727272702</v>
      </c>
      <c r="R219" s="38">
        <v>1914.04545454545</v>
      </c>
      <c r="S219" s="38">
        <v>0</v>
      </c>
      <c r="T219" s="38">
        <v>0</v>
      </c>
      <c r="U219" s="38">
        <v>3271.29545454545</v>
      </c>
      <c r="V219" s="38">
        <v>13.184318181818201</v>
      </c>
      <c r="W219" s="38">
        <v>46324.772727272699</v>
      </c>
    </row>
    <row r="220" spans="2:23" ht="20.100000000000001" customHeight="1">
      <c r="B220" s="111">
        <f t="shared" si="10"/>
        <v>2007</v>
      </c>
      <c r="C220" s="111">
        <f t="shared" si="11"/>
        <v>4</v>
      </c>
      <c r="F220" s="80">
        <f t="shared" si="9"/>
        <v>39173</v>
      </c>
      <c r="G220" s="38">
        <v>2814.78947368421</v>
      </c>
      <c r="H220" s="38" t="s">
        <v>156</v>
      </c>
      <c r="I220" s="38" t="s">
        <v>156</v>
      </c>
      <c r="J220" s="38" t="s">
        <v>156</v>
      </c>
      <c r="K220" s="38">
        <v>679.36842105263202</v>
      </c>
      <c r="L220" s="38" t="s">
        <v>156</v>
      </c>
      <c r="M220" s="55" t="s">
        <v>156</v>
      </c>
      <c r="N220" s="38">
        <v>63.976999999999997</v>
      </c>
      <c r="O220" s="38">
        <v>67.398947368421005</v>
      </c>
      <c r="P220" s="38">
        <v>113</v>
      </c>
      <c r="Q220" s="38">
        <v>7766.4736842105303</v>
      </c>
      <c r="R220" s="38">
        <v>2000.94736842105</v>
      </c>
      <c r="S220" s="38">
        <v>0</v>
      </c>
      <c r="T220" s="38">
        <v>0</v>
      </c>
      <c r="U220" s="38">
        <v>3557.4736842105299</v>
      </c>
      <c r="V220" s="38">
        <v>13.738421052631599</v>
      </c>
      <c r="W220" s="38">
        <v>50266.842105263197</v>
      </c>
    </row>
    <row r="221" spans="2:23" ht="20.100000000000001" customHeight="1">
      <c r="B221" s="111">
        <f t="shared" si="10"/>
        <v>2007</v>
      </c>
      <c r="C221" s="111">
        <f t="shared" si="11"/>
        <v>5</v>
      </c>
      <c r="F221" s="80">
        <f t="shared" si="9"/>
        <v>39203</v>
      </c>
      <c r="G221" s="38">
        <v>2794.6904761904798</v>
      </c>
      <c r="H221" s="38" t="s">
        <v>156</v>
      </c>
      <c r="I221" s="38" t="s">
        <v>156</v>
      </c>
      <c r="J221" s="38" t="s">
        <v>156</v>
      </c>
      <c r="K221" s="38">
        <v>666.85952380952403</v>
      </c>
      <c r="L221" s="38" t="s">
        <v>156</v>
      </c>
      <c r="M221" s="55" t="s">
        <v>156</v>
      </c>
      <c r="N221" s="38">
        <v>63.454545454545503</v>
      </c>
      <c r="O221" s="38">
        <v>67.476521739130405</v>
      </c>
      <c r="P221" s="38">
        <v>125</v>
      </c>
      <c r="Q221" s="38">
        <v>7682.1666666666697</v>
      </c>
      <c r="R221" s="38">
        <v>2100.6428571428601</v>
      </c>
      <c r="S221" s="38">
        <v>0</v>
      </c>
      <c r="T221" s="38">
        <v>0</v>
      </c>
      <c r="U221" s="38">
        <v>3830.2857142857101</v>
      </c>
      <c r="V221" s="38">
        <v>13.146428571428601</v>
      </c>
      <c r="W221" s="38">
        <v>52179.047619047597</v>
      </c>
    </row>
    <row r="222" spans="2:23" ht="20.100000000000001" customHeight="1">
      <c r="B222" s="111">
        <f t="shared" si="10"/>
        <v>2007</v>
      </c>
      <c r="C222" s="111">
        <f t="shared" si="11"/>
        <v>6</v>
      </c>
      <c r="F222" s="80">
        <f t="shared" si="9"/>
        <v>39234</v>
      </c>
      <c r="G222" s="38">
        <v>2677.4523809523798</v>
      </c>
      <c r="H222" s="38" t="s">
        <v>156</v>
      </c>
      <c r="I222" s="38" t="s">
        <v>156</v>
      </c>
      <c r="J222" s="38" t="s">
        <v>156</v>
      </c>
      <c r="K222" s="38">
        <v>655.49047619047599</v>
      </c>
      <c r="L222" s="38" t="s">
        <v>156</v>
      </c>
      <c r="M222" s="55" t="s">
        <v>156</v>
      </c>
      <c r="N222" s="38">
        <v>67.489047619047597</v>
      </c>
      <c r="O222" s="38">
        <v>71.317142857142898</v>
      </c>
      <c r="P222" s="38">
        <v>136</v>
      </c>
      <c r="Q222" s="38">
        <v>7475.8809523809496</v>
      </c>
      <c r="R222" s="38">
        <v>2425.9761904761899</v>
      </c>
      <c r="S222" s="38">
        <v>0</v>
      </c>
      <c r="T222" s="38">
        <v>0</v>
      </c>
      <c r="U222" s="38">
        <v>3603.2619047619</v>
      </c>
      <c r="V222" s="38">
        <v>13.144285714285701</v>
      </c>
      <c r="W222" s="38">
        <v>41718.571428571398</v>
      </c>
    </row>
    <row r="223" spans="2:23" ht="20.100000000000001" customHeight="1">
      <c r="B223" s="111">
        <f t="shared" si="10"/>
        <v>2007</v>
      </c>
      <c r="C223" s="111">
        <f t="shared" si="11"/>
        <v>7</v>
      </c>
      <c r="F223" s="80">
        <f t="shared" si="9"/>
        <v>39264</v>
      </c>
      <c r="G223" s="38">
        <v>2732.9090909090901</v>
      </c>
      <c r="H223" s="38" t="s">
        <v>156</v>
      </c>
      <c r="I223" s="38" t="s">
        <v>156</v>
      </c>
      <c r="J223" s="38" t="s">
        <v>156</v>
      </c>
      <c r="K223" s="38">
        <v>665.29545454545496</v>
      </c>
      <c r="L223" s="38" t="s">
        <v>156</v>
      </c>
      <c r="M223" s="55" t="s">
        <v>156</v>
      </c>
      <c r="N223" s="38">
        <v>74.116666666666703</v>
      </c>
      <c r="O223" s="38">
        <v>77.204999999999998</v>
      </c>
      <c r="P223" s="38">
        <v>120</v>
      </c>
      <c r="Q223" s="38">
        <v>7977.0454545454604</v>
      </c>
      <c r="R223" s="38">
        <v>3089.5</v>
      </c>
      <c r="S223" s="38">
        <v>0</v>
      </c>
      <c r="T223" s="38">
        <v>0</v>
      </c>
      <c r="U223" s="38">
        <v>3546.9090909090901</v>
      </c>
      <c r="V223" s="38">
        <v>12.9093181818182</v>
      </c>
      <c r="W223" s="38">
        <v>33425.681818181802</v>
      </c>
    </row>
    <row r="224" spans="2:23" ht="20.100000000000001" customHeight="1">
      <c r="B224" s="111">
        <f t="shared" si="10"/>
        <v>2007</v>
      </c>
      <c r="C224" s="111">
        <f t="shared" si="11"/>
        <v>8</v>
      </c>
      <c r="F224" s="80">
        <f t="shared" si="9"/>
        <v>39295</v>
      </c>
      <c r="G224" s="38">
        <v>2515.7727272727302</v>
      </c>
      <c r="H224" s="38" t="s">
        <v>156</v>
      </c>
      <c r="I224" s="38" t="s">
        <v>156</v>
      </c>
      <c r="J224" s="38" t="s">
        <v>156</v>
      </c>
      <c r="K224" s="38">
        <v>665.41136363636394</v>
      </c>
      <c r="L224" s="38" t="s">
        <v>156</v>
      </c>
      <c r="M224" s="55" t="s">
        <v>156</v>
      </c>
      <c r="N224" s="38">
        <v>72.356086956521693</v>
      </c>
      <c r="O224" s="38">
        <v>70.796956521739105</v>
      </c>
      <c r="P224" s="38">
        <v>90</v>
      </c>
      <c r="Q224" s="38">
        <v>7513.5</v>
      </c>
      <c r="R224" s="38">
        <v>3119.45454545455</v>
      </c>
      <c r="S224" s="38">
        <v>0</v>
      </c>
      <c r="T224" s="38">
        <v>0</v>
      </c>
      <c r="U224" s="38">
        <v>3244.7249999999999</v>
      </c>
      <c r="V224" s="38">
        <v>12.363181818181801</v>
      </c>
      <c r="W224" s="38">
        <v>27606.818181818198</v>
      </c>
    </row>
    <row r="225" spans="2:23" ht="20.100000000000001" customHeight="1">
      <c r="B225" s="111">
        <f t="shared" si="10"/>
        <v>2007</v>
      </c>
      <c r="C225" s="111">
        <f t="shared" si="11"/>
        <v>9</v>
      </c>
      <c r="F225" s="80">
        <f t="shared" si="9"/>
        <v>39326</v>
      </c>
      <c r="G225" s="38">
        <v>2391.25</v>
      </c>
      <c r="H225" s="38" t="s">
        <v>156</v>
      </c>
      <c r="I225" s="38" t="s">
        <v>156</v>
      </c>
      <c r="J225" s="38" t="s">
        <v>156</v>
      </c>
      <c r="K225" s="38">
        <v>712.65250000000003</v>
      </c>
      <c r="L225" s="38" t="s">
        <v>156</v>
      </c>
      <c r="M225" s="55" t="s">
        <v>156</v>
      </c>
      <c r="N225" s="38">
        <v>79.620999999999995</v>
      </c>
      <c r="O225" s="38">
        <v>77.128500000000003</v>
      </c>
      <c r="P225" s="38">
        <v>85</v>
      </c>
      <c r="Q225" s="38">
        <v>7648.9750000000004</v>
      </c>
      <c r="R225" s="38">
        <v>3226.55</v>
      </c>
      <c r="S225" s="38">
        <v>0</v>
      </c>
      <c r="T225" s="38">
        <v>0</v>
      </c>
      <c r="U225" s="38">
        <v>2896.4</v>
      </c>
      <c r="V225" s="38">
        <v>12.833500000000001</v>
      </c>
      <c r="W225" s="38">
        <v>29537.5</v>
      </c>
    </row>
    <row r="226" spans="2:23" ht="20.100000000000001" customHeight="1">
      <c r="B226" s="111">
        <f t="shared" si="10"/>
        <v>2007</v>
      </c>
      <c r="C226" s="111">
        <f t="shared" si="11"/>
        <v>10</v>
      </c>
      <c r="F226" s="80">
        <f t="shared" si="9"/>
        <v>39356</v>
      </c>
      <c r="G226" s="38">
        <v>2442.3695652173901</v>
      </c>
      <c r="H226" s="38" t="s">
        <v>156</v>
      </c>
      <c r="I226" s="38" t="s">
        <v>156</v>
      </c>
      <c r="J226" s="38" t="s">
        <v>156</v>
      </c>
      <c r="K226" s="38">
        <v>754.60434782608695</v>
      </c>
      <c r="L226" s="38" t="s">
        <v>156</v>
      </c>
      <c r="M226" s="55" t="s">
        <v>156</v>
      </c>
      <c r="N226" s="38">
        <v>85.798695652173905</v>
      </c>
      <c r="O226" s="38">
        <v>82.831739130434798</v>
      </c>
      <c r="P226" s="38">
        <v>85</v>
      </c>
      <c r="Q226" s="38">
        <v>8008.4347826086996</v>
      </c>
      <c r="R226" s="38">
        <v>3719.7173913043498</v>
      </c>
      <c r="S226" s="38">
        <v>0</v>
      </c>
      <c r="T226" s="38">
        <v>0</v>
      </c>
      <c r="U226" s="38">
        <v>2975.3260869565202</v>
      </c>
      <c r="V226" s="38">
        <v>13.6704347826087</v>
      </c>
      <c r="W226" s="38">
        <v>31055.4347826087</v>
      </c>
    </row>
    <row r="227" spans="2:23" ht="20.100000000000001" customHeight="1">
      <c r="B227" s="111">
        <f t="shared" si="10"/>
        <v>2007</v>
      </c>
      <c r="C227" s="111">
        <f t="shared" si="11"/>
        <v>11</v>
      </c>
      <c r="F227" s="80">
        <f t="shared" si="9"/>
        <v>39387</v>
      </c>
      <c r="G227" s="38">
        <v>2508.25</v>
      </c>
      <c r="H227" s="38" t="s">
        <v>156</v>
      </c>
      <c r="I227" s="38" t="s">
        <v>156</v>
      </c>
      <c r="J227" s="38" t="s">
        <v>156</v>
      </c>
      <c r="K227" s="38">
        <v>806.24772727272705</v>
      </c>
      <c r="L227" s="38" t="s">
        <v>156</v>
      </c>
      <c r="M227" s="55" t="s">
        <v>156</v>
      </c>
      <c r="N227" s="38">
        <v>94.772380952380999</v>
      </c>
      <c r="O227" s="38">
        <v>92.528181818181807</v>
      </c>
      <c r="P227" s="38">
        <v>93</v>
      </c>
      <c r="Q227" s="38">
        <v>6966.7045454545496</v>
      </c>
      <c r="R227" s="38">
        <v>3328.1818181818198</v>
      </c>
      <c r="S227" s="38">
        <v>0</v>
      </c>
      <c r="T227" s="38">
        <v>0</v>
      </c>
      <c r="U227" s="38">
        <v>2541.3181818181802</v>
      </c>
      <c r="V227" s="38">
        <v>14.7015909090909</v>
      </c>
      <c r="W227" s="38">
        <v>30610.227272727301</v>
      </c>
    </row>
    <row r="228" spans="2:23" ht="20.100000000000001" customHeight="1">
      <c r="B228" s="111">
        <f t="shared" si="10"/>
        <v>2007</v>
      </c>
      <c r="C228" s="111">
        <f t="shared" si="11"/>
        <v>12</v>
      </c>
      <c r="F228" s="80">
        <f t="shared" si="9"/>
        <v>39417</v>
      </c>
      <c r="G228" s="38">
        <v>2381.6944444444398</v>
      </c>
      <c r="H228" s="38" t="s">
        <v>156</v>
      </c>
      <c r="I228" s="38" t="s">
        <v>156</v>
      </c>
      <c r="J228" s="38" t="s">
        <v>156</v>
      </c>
      <c r="K228" s="38">
        <v>803.20294117647097</v>
      </c>
      <c r="L228" s="38" t="s">
        <v>156</v>
      </c>
      <c r="M228" s="55" t="s">
        <v>156</v>
      </c>
      <c r="N228" s="38">
        <v>91.686999999999998</v>
      </c>
      <c r="O228" s="38">
        <v>91.450500000000005</v>
      </c>
      <c r="P228" s="38">
        <v>90</v>
      </c>
      <c r="Q228" s="38">
        <v>6587.6666666666697</v>
      </c>
      <c r="R228" s="38">
        <v>2596.0833333333298</v>
      </c>
      <c r="S228" s="38">
        <v>0</v>
      </c>
      <c r="T228" s="38">
        <v>0</v>
      </c>
      <c r="U228" s="38">
        <v>2353.0833333333298</v>
      </c>
      <c r="V228" s="38">
        <v>14.2986842105263</v>
      </c>
      <c r="W228" s="38">
        <v>25991.944444444402</v>
      </c>
    </row>
    <row r="229" spans="2:23" ht="20.100000000000001" customHeight="1">
      <c r="B229" s="111">
        <f t="shared" si="10"/>
        <v>2008</v>
      </c>
      <c r="C229" s="111">
        <f t="shared" si="11"/>
        <v>1</v>
      </c>
      <c r="F229" s="80">
        <f t="shared" si="9"/>
        <v>39448</v>
      </c>
      <c r="G229" s="38">
        <v>2445.5227272727302</v>
      </c>
      <c r="H229" s="38" t="s">
        <v>156</v>
      </c>
      <c r="I229" s="38" t="s">
        <v>156</v>
      </c>
      <c r="J229" s="38" t="s">
        <v>156</v>
      </c>
      <c r="K229" s="38">
        <v>889.595454545454</v>
      </c>
      <c r="L229" s="38" t="s">
        <v>156</v>
      </c>
      <c r="M229" s="55" t="s">
        <v>156</v>
      </c>
      <c r="N229" s="38">
        <v>92.970476190476205</v>
      </c>
      <c r="O229" s="38">
        <v>91.920909090909106</v>
      </c>
      <c r="P229" s="38">
        <v>78</v>
      </c>
      <c r="Q229" s="38">
        <v>7061.0227272727298</v>
      </c>
      <c r="R229" s="38">
        <v>2608.1363636363599</v>
      </c>
      <c r="S229" s="38">
        <v>0</v>
      </c>
      <c r="T229" s="38">
        <v>0</v>
      </c>
      <c r="U229" s="38">
        <v>2340.1136363636401</v>
      </c>
      <c r="V229" s="38">
        <v>15.961136363636401</v>
      </c>
      <c r="W229" s="38">
        <v>27689.5454545455</v>
      </c>
    </row>
    <row r="230" spans="2:23" ht="20.100000000000001" customHeight="1">
      <c r="B230" s="111">
        <f t="shared" si="10"/>
        <v>2008</v>
      </c>
      <c r="C230" s="111">
        <f t="shared" si="11"/>
        <v>2</v>
      </c>
      <c r="F230" s="80">
        <f t="shared" si="9"/>
        <v>39479</v>
      </c>
      <c r="G230" s="38">
        <v>2776.9285714285702</v>
      </c>
      <c r="H230" s="38" t="s">
        <v>156</v>
      </c>
      <c r="I230" s="38" t="s">
        <v>156</v>
      </c>
      <c r="J230" s="38" t="s">
        <v>156</v>
      </c>
      <c r="K230" s="38">
        <v>922.29761904761904</v>
      </c>
      <c r="L230" s="38" t="s">
        <v>156</v>
      </c>
      <c r="M230" s="55" t="s">
        <v>156</v>
      </c>
      <c r="N230" s="38">
        <v>95.385999999999996</v>
      </c>
      <c r="O230" s="38">
        <v>94.818571428571403</v>
      </c>
      <c r="P230" s="38">
        <v>73</v>
      </c>
      <c r="Q230" s="38">
        <v>7887.6904761904798</v>
      </c>
      <c r="R230" s="38">
        <v>3079.88095238095</v>
      </c>
      <c r="S230" s="38">
        <v>0</v>
      </c>
      <c r="T230" s="38">
        <v>0</v>
      </c>
      <c r="U230" s="38">
        <v>2438.1428571428601</v>
      </c>
      <c r="V230" s="38">
        <v>17.569047619047598</v>
      </c>
      <c r="W230" s="38">
        <v>27955.476190476202</v>
      </c>
    </row>
    <row r="231" spans="2:23" ht="20.100000000000001" customHeight="1">
      <c r="B231" s="111">
        <f t="shared" si="10"/>
        <v>2008</v>
      </c>
      <c r="C231" s="111">
        <f t="shared" si="11"/>
        <v>3</v>
      </c>
      <c r="F231" s="80">
        <f t="shared" si="9"/>
        <v>39508</v>
      </c>
      <c r="G231" s="38">
        <v>3005.28947368421</v>
      </c>
      <c r="H231" s="38" t="s">
        <v>156</v>
      </c>
      <c r="I231" s="38" t="s">
        <v>156</v>
      </c>
      <c r="J231" s="38" t="s">
        <v>156</v>
      </c>
      <c r="K231" s="38">
        <v>968.43421052631595</v>
      </c>
      <c r="L231" s="38" t="s">
        <v>156</v>
      </c>
      <c r="M231" s="55" t="s">
        <v>156</v>
      </c>
      <c r="N231" s="38">
        <v>105.45399999999999</v>
      </c>
      <c r="O231" s="38">
        <v>103.241</v>
      </c>
      <c r="P231" s="38">
        <v>71</v>
      </c>
      <c r="Q231" s="38">
        <v>8439.28947368421</v>
      </c>
      <c r="R231" s="38">
        <v>3008.5789473684199</v>
      </c>
      <c r="S231" s="38">
        <v>0</v>
      </c>
      <c r="T231" s="38">
        <v>0</v>
      </c>
      <c r="U231" s="38">
        <v>2509.5336842105298</v>
      </c>
      <c r="V231" s="38">
        <v>19.505526315789499</v>
      </c>
      <c r="W231" s="38">
        <v>31225.2631578947</v>
      </c>
    </row>
    <row r="232" spans="2:23" ht="20.100000000000001" customHeight="1">
      <c r="B232" s="111">
        <f t="shared" si="10"/>
        <v>2008</v>
      </c>
      <c r="C232" s="111">
        <f t="shared" si="11"/>
        <v>4</v>
      </c>
      <c r="F232" s="80">
        <f t="shared" si="9"/>
        <v>39539</v>
      </c>
      <c r="G232" s="38">
        <v>2959.2727272727302</v>
      </c>
      <c r="H232" s="38" t="s">
        <v>156</v>
      </c>
      <c r="I232" s="38" t="s">
        <v>156</v>
      </c>
      <c r="J232" s="38" t="s">
        <v>156</v>
      </c>
      <c r="K232" s="38">
        <v>909.70454545454595</v>
      </c>
      <c r="L232" s="38" t="s">
        <v>156</v>
      </c>
      <c r="M232" s="55" t="s">
        <v>156</v>
      </c>
      <c r="N232" s="38">
        <v>112.580454545455</v>
      </c>
      <c r="O232" s="38">
        <v>110.18863636363599</v>
      </c>
      <c r="P232" s="38">
        <v>65</v>
      </c>
      <c r="Q232" s="38">
        <v>8684.9318181818198</v>
      </c>
      <c r="R232" s="38">
        <v>2822.75</v>
      </c>
      <c r="S232" s="38">
        <v>0</v>
      </c>
      <c r="T232" s="38">
        <v>0</v>
      </c>
      <c r="U232" s="38">
        <v>2263.79545454545</v>
      </c>
      <c r="V232" s="38">
        <v>17.5</v>
      </c>
      <c r="W232" s="38">
        <v>28763.181818181802</v>
      </c>
    </row>
    <row r="233" spans="2:23" ht="20.100000000000001" customHeight="1">
      <c r="B233" s="111">
        <f t="shared" si="10"/>
        <v>2008</v>
      </c>
      <c r="C233" s="111">
        <f t="shared" si="11"/>
        <v>5</v>
      </c>
      <c r="F233" s="80">
        <f t="shared" si="9"/>
        <v>39569</v>
      </c>
      <c r="G233" s="38">
        <v>2902.9</v>
      </c>
      <c r="H233" s="38" t="s">
        <v>156</v>
      </c>
      <c r="I233" s="38" t="s">
        <v>156</v>
      </c>
      <c r="J233" s="38" t="s">
        <v>156</v>
      </c>
      <c r="K233" s="38">
        <v>888.66250000000002</v>
      </c>
      <c r="L233" s="38" t="s">
        <v>156</v>
      </c>
      <c r="M233" s="55" t="s">
        <v>156</v>
      </c>
      <c r="N233" s="38">
        <v>125.397619047619</v>
      </c>
      <c r="O233" s="38">
        <v>123.93761904761899</v>
      </c>
      <c r="P233" s="38">
        <v>60</v>
      </c>
      <c r="Q233" s="38">
        <v>8382.75</v>
      </c>
      <c r="R233" s="38">
        <v>2233.375</v>
      </c>
      <c r="S233" s="38">
        <v>0</v>
      </c>
      <c r="T233" s="38">
        <v>0</v>
      </c>
      <c r="U233" s="38">
        <v>2182.1</v>
      </c>
      <c r="V233" s="38">
        <v>17.051500000000001</v>
      </c>
      <c r="W233" s="38">
        <v>25735</v>
      </c>
    </row>
    <row r="234" spans="2:23" ht="20.100000000000001" customHeight="1">
      <c r="B234" s="111">
        <f t="shared" si="10"/>
        <v>2008</v>
      </c>
      <c r="C234" s="111">
        <f t="shared" si="11"/>
        <v>6</v>
      </c>
      <c r="F234" s="80">
        <f t="shared" si="9"/>
        <v>39600</v>
      </c>
      <c r="G234" s="38">
        <v>2957.8571428571399</v>
      </c>
      <c r="H234" s="38" t="s">
        <v>156</v>
      </c>
      <c r="I234" s="38" t="s">
        <v>156</v>
      </c>
      <c r="J234" s="38" t="s">
        <v>156</v>
      </c>
      <c r="K234" s="38">
        <v>889.48809523809496</v>
      </c>
      <c r="L234" s="38" t="s">
        <v>156</v>
      </c>
      <c r="M234" s="55" t="s">
        <v>156</v>
      </c>
      <c r="N234" s="38">
        <v>133.88</v>
      </c>
      <c r="O234" s="38">
        <v>133.04857142857099</v>
      </c>
      <c r="P234" s="38">
        <v>59</v>
      </c>
      <c r="Q234" s="38">
        <v>8260.5952380952403</v>
      </c>
      <c r="R234" s="38">
        <v>1863.0476190476199</v>
      </c>
      <c r="S234" s="38">
        <v>0</v>
      </c>
      <c r="T234" s="38">
        <v>0</v>
      </c>
      <c r="U234" s="38">
        <v>1894.4761904761899</v>
      </c>
      <c r="V234" s="38">
        <v>16.969047619047601</v>
      </c>
      <c r="W234" s="38">
        <v>22549.0476190476</v>
      </c>
    </row>
    <row r="235" spans="2:23" ht="20.100000000000001" customHeight="1">
      <c r="B235" s="111">
        <f t="shared" si="10"/>
        <v>2008</v>
      </c>
      <c r="C235" s="111">
        <f t="shared" si="11"/>
        <v>7</v>
      </c>
      <c r="F235" s="80">
        <f t="shared" si="9"/>
        <v>39630</v>
      </c>
      <c r="G235" s="38">
        <v>3071.2391304347798</v>
      </c>
      <c r="H235" s="38" t="s">
        <v>156</v>
      </c>
      <c r="I235" s="38" t="s">
        <v>156</v>
      </c>
      <c r="J235" s="38" t="s">
        <v>156</v>
      </c>
      <c r="K235" s="38">
        <v>939.77173913043498</v>
      </c>
      <c r="L235" s="38" t="s">
        <v>156</v>
      </c>
      <c r="M235" s="55" t="s">
        <v>156</v>
      </c>
      <c r="N235" s="38">
        <v>133.37090909090901</v>
      </c>
      <c r="O235" s="38">
        <v>133.89913043478299</v>
      </c>
      <c r="P235" s="38">
        <v>64.5</v>
      </c>
      <c r="Q235" s="38">
        <v>8414.04347826087</v>
      </c>
      <c r="R235" s="38">
        <v>1944.9130434782601</v>
      </c>
      <c r="S235" s="38">
        <v>0</v>
      </c>
      <c r="T235" s="38">
        <v>0</v>
      </c>
      <c r="U235" s="38">
        <v>1852.3695652173899</v>
      </c>
      <c r="V235" s="38">
        <v>18.0339130434783</v>
      </c>
      <c r="W235" s="38">
        <v>20160.217391304301</v>
      </c>
    </row>
    <row r="236" spans="2:23" ht="20.100000000000001" customHeight="1">
      <c r="B236" s="111">
        <f t="shared" si="10"/>
        <v>2008</v>
      </c>
      <c r="C236" s="111">
        <f t="shared" si="11"/>
        <v>8</v>
      </c>
      <c r="F236" s="80">
        <f t="shared" si="9"/>
        <v>39661</v>
      </c>
      <c r="G236" s="38">
        <v>2764.375</v>
      </c>
      <c r="H236" s="38" t="s">
        <v>156</v>
      </c>
      <c r="I236" s="38" t="s">
        <v>156</v>
      </c>
      <c r="J236" s="38" t="s">
        <v>156</v>
      </c>
      <c r="K236" s="38">
        <v>839.02499999999998</v>
      </c>
      <c r="L236" s="38" t="s">
        <v>156</v>
      </c>
      <c r="M236" s="55" t="s">
        <v>156</v>
      </c>
      <c r="N236" s="38">
        <v>116.66619047619</v>
      </c>
      <c r="O236" s="38">
        <v>113.850476190476</v>
      </c>
      <c r="P236" s="38">
        <v>64.5</v>
      </c>
      <c r="Q236" s="38">
        <v>7634.7</v>
      </c>
      <c r="R236" s="38">
        <v>1923.575</v>
      </c>
      <c r="S236" s="38">
        <v>0</v>
      </c>
      <c r="T236" s="38">
        <v>0</v>
      </c>
      <c r="U236" s="38">
        <v>1723.2750000000001</v>
      </c>
      <c r="V236" s="38">
        <v>14.685750000000001</v>
      </c>
      <c r="W236" s="38">
        <v>18927.75</v>
      </c>
    </row>
    <row r="237" spans="2:23" ht="20.100000000000001" customHeight="1">
      <c r="B237" s="111">
        <f t="shared" si="10"/>
        <v>2008</v>
      </c>
      <c r="C237" s="111">
        <f t="shared" si="11"/>
        <v>9</v>
      </c>
      <c r="F237" s="80">
        <f t="shared" si="9"/>
        <v>39692</v>
      </c>
      <c r="G237" s="38">
        <v>2525.8181818181802</v>
      </c>
      <c r="H237" s="38" t="s">
        <v>156</v>
      </c>
      <c r="I237" s="38" t="s">
        <v>156</v>
      </c>
      <c r="J237" s="38" t="s">
        <v>156</v>
      </c>
      <c r="K237" s="38">
        <v>829.93181818181802</v>
      </c>
      <c r="L237" s="38" t="s">
        <v>156</v>
      </c>
      <c r="M237" s="55" t="s">
        <v>156</v>
      </c>
      <c r="N237" s="38">
        <v>104.114285714286</v>
      </c>
      <c r="O237" s="38">
        <v>99.064545454545495</v>
      </c>
      <c r="P237" s="38">
        <v>53</v>
      </c>
      <c r="Q237" s="38">
        <v>6990.8636363636397</v>
      </c>
      <c r="R237" s="38">
        <v>1868.3636363636399</v>
      </c>
      <c r="S237" s="38">
        <v>0</v>
      </c>
      <c r="T237" s="38">
        <v>0</v>
      </c>
      <c r="U237" s="38">
        <v>1736.8409090909099</v>
      </c>
      <c r="V237" s="38">
        <v>12.372954545454499</v>
      </c>
      <c r="W237" s="38">
        <v>17794.5454545455</v>
      </c>
    </row>
    <row r="238" spans="2:23" ht="20.100000000000001" customHeight="1">
      <c r="B238" s="111">
        <f t="shared" si="10"/>
        <v>2008</v>
      </c>
      <c r="C238" s="111">
        <f t="shared" si="11"/>
        <v>10</v>
      </c>
      <c r="F238" s="80">
        <f t="shared" si="9"/>
        <v>39722</v>
      </c>
      <c r="G238" s="38">
        <v>2121.4130434782601</v>
      </c>
      <c r="H238" s="38" t="s">
        <v>156</v>
      </c>
      <c r="I238" s="38" t="s">
        <v>156</v>
      </c>
      <c r="J238" s="38" t="s">
        <v>156</v>
      </c>
      <c r="K238" s="38">
        <v>806.61956521739103</v>
      </c>
      <c r="L238" s="38" t="s">
        <v>156</v>
      </c>
      <c r="M238" s="55" t="s">
        <v>156</v>
      </c>
      <c r="N238" s="38">
        <v>76.6073913043478</v>
      </c>
      <c r="O238" s="38">
        <v>72.842608695652203</v>
      </c>
      <c r="P238" s="38">
        <v>45</v>
      </c>
      <c r="Q238" s="38">
        <v>4925.6956521739103</v>
      </c>
      <c r="R238" s="38">
        <v>1482.19565217391</v>
      </c>
      <c r="S238" s="38">
        <v>0</v>
      </c>
      <c r="T238" s="38">
        <v>0</v>
      </c>
      <c r="U238" s="38">
        <v>1302.1086956521699</v>
      </c>
      <c r="V238" s="38">
        <v>10.441304347826099</v>
      </c>
      <c r="W238" s="38">
        <v>12139.782608695699</v>
      </c>
    </row>
    <row r="239" spans="2:23" ht="20.100000000000001" customHeight="1">
      <c r="B239" s="111">
        <f t="shared" si="10"/>
        <v>2008</v>
      </c>
      <c r="C239" s="111">
        <f t="shared" si="11"/>
        <v>11</v>
      </c>
      <c r="F239" s="80">
        <f t="shared" si="9"/>
        <v>39753</v>
      </c>
      <c r="G239" s="38">
        <v>1852.425</v>
      </c>
      <c r="H239" s="38" t="s">
        <v>156</v>
      </c>
      <c r="I239" s="38" t="s">
        <v>156</v>
      </c>
      <c r="J239" s="38" t="s">
        <v>156</v>
      </c>
      <c r="K239" s="38">
        <v>760.86249999999995</v>
      </c>
      <c r="L239" s="38">
        <v>56.24669875</v>
      </c>
      <c r="M239" s="55" t="s">
        <v>156</v>
      </c>
      <c r="N239" s="38">
        <v>57.309473684210502</v>
      </c>
      <c r="O239" s="38">
        <v>53.241500000000002</v>
      </c>
      <c r="P239" s="38">
        <v>55</v>
      </c>
      <c r="Q239" s="38">
        <v>3717</v>
      </c>
      <c r="R239" s="38">
        <v>1294.45</v>
      </c>
      <c r="S239" s="38">
        <v>0</v>
      </c>
      <c r="T239" s="38">
        <v>0</v>
      </c>
      <c r="U239" s="38">
        <v>1152.5999999999999</v>
      </c>
      <c r="V239" s="38">
        <v>9.8652499999999996</v>
      </c>
      <c r="W239" s="38">
        <v>10701.5</v>
      </c>
    </row>
    <row r="240" spans="2:23" ht="20.100000000000001" customHeight="1">
      <c r="B240" s="111">
        <f t="shared" si="10"/>
        <v>2008</v>
      </c>
      <c r="C240" s="111">
        <f t="shared" si="11"/>
        <v>12</v>
      </c>
      <c r="F240" s="80">
        <f t="shared" si="9"/>
        <v>39783</v>
      </c>
      <c r="G240" s="38">
        <v>1490.42857142857</v>
      </c>
      <c r="H240" s="38" t="s">
        <v>156</v>
      </c>
      <c r="I240" s="38" t="s">
        <v>156</v>
      </c>
      <c r="J240" s="38" t="s">
        <v>156</v>
      </c>
      <c r="K240" s="38">
        <v>816.09210526315803</v>
      </c>
      <c r="L240" s="38">
        <v>66.556642499999995</v>
      </c>
      <c r="M240" s="55" t="s">
        <v>156</v>
      </c>
      <c r="N240" s="38">
        <v>41.121818181818199</v>
      </c>
      <c r="O240" s="38">
        <v>41.580909090909103</v>
      </c>
      <c r="P240" s="38">
        <v>53</v>
      </c>
      <c r="Q240" s="38">
        <v>3071.9761904761899</v>
      </c>
      <c r="R240" s="38">
        <v>962.88095238095195</v>
      </c>
      <c r="S240" s="38">
        <v>0</v>
      </c>
      <c r="T240" s="38">
        <v>0</v>
      </c>
      <c r="U240" s="38">
        <v>1102.42857142857</v>
      </c>
      <c r="V240" s="38">
        <v>10.2852380952381</v>
      </c>
      <c r="W240" s="38">
        <v>9698.8095238095193</v>
      </c>
    </row>
    <row r="241" spans="2:23" ht="20.100000000000001" customHeight="1">
      <c r="B241" s="111">
        <f t="shared" si="10"/>
        <v>2009</v>
      </c>
      <c r="C241" s="111">
        <f t="shared" si="11"/>
        <v>1</v>
      </c>
      <c r="F241" s="80">
        <f t="shared" si="9"/>
        <v>39814</v>
      </c>
      <c r="G241" s="38">
        <v>1413.11904761905</v>
      </c>
      <c r="H241" s="38" t="s">
        <v>156</v>
      </c>
      <c r="I241" s="38" t="s">
        <v>156</v>
      </c>
      <c r="J241" s="38" t="s">
        <v>156</v>
      </c>
      <c r="K241" s="38">
        <v>858.69047619047603</v>
      </c>
      <c r="L241" s="38">
        <v>67.403486999999998</v>
      </c>
      <c r="M241" s="55" t="s">
        <v>156</v>
      </c>
      <c r="N241" s="38">
        <v>41.71</v>
      </c>
      <c r="O241" s="38">
        <v>44.86</v>
      </c>
      <c r="P241" s="38">
        <v>48</v>
      </c>
      <c r="Q241" s="38">
        <v>3220.6904761904798</v>
      </c>
      <c r="R241" s="38">
        <v>1132.7380952381</v>
      </c>
      <c r="S241" s="38">
        <v>0</v>
      </c>
      <c r="T241" s="38">
        <v>0</v>
      </c>
      <c r="U241" s="38">
        <v>1187.38095238095</v>
      </c>
      <c r="V241" s="38">
        <v>11.2914285714286</v>
      </c>
      <c r="W241" s="38">
        <v>11354.0476190476</v>
      </c>
    </row>
    <row r="242" spans="2:23" ht="20.100000000000001" customHeight="1">
      <c r="B242" s="111">
        <f t="shared" si="10"/>
        <v>2009</v>
      </c>
      <c r="C242" s="111">
        <f t="shared" si="11"/>
        <v>2</v>
      </c>
      <c r="F242" s="80">
        <f t="shared" si="9"/>
        <v>39845</v>
      </c>
      <c r="G242" s="38">
        <v>1330.2</v>
      </c>
      <c r="H242" s="38" t="s">
        <v>156</v>
      </c>
      <c r="I242" s="38" t="s">
        <v>156</v>
      </c>
      <c r="J242" s="38" t="s">
        <v>156</v>
      </c>
      <c r="K242" s="38">
        <v>943.16250000000002</v>
      </c>
      <c r="L242" s="38">
        <v>66.630348749999996</v>
      </c>
      <c r="M242" s="55" t="s">
        <v>156</v>
      </c>
      <c r="N242" s="38">
        <v>39.087368421052602</v>
      </c>
      <c r="O242" s="38">
        <v>43.2425</v>
      </c>
      <c r="P242" s="38">
        <v>45</v>
      </c>
      <c r="Q242" s="38">
        <v>3314.7249999999999</v>
      </c>
      <c r="R242" s="38">
        <v>1100.5250000000001</v>
      </c>
      <c r="S242" s="38">
        <v>0</v>
      </c>
      <c r="T242" s="38">
        <v>0</v>
      </c>
      <c r="U242" s="38">
        <v>1112.075</v>
      </c>
      <c r="V242" s="38">
        <v>13.4125</v>
      </c>
      <c r="W242" s="38">
        <v>10408.75</v>
      </c>
    </row>
    <row r="243" spans="2:23" ht="20.100000000000001" customHeight="1">
      <c r="B243" s="111">
        <f t="shared" si="10"/>
        <v>2009</v>
      </c>
      <c r="C243" s="111">
        <f t="shared" si="11"/>
        <v>3</v>
      </c>
      <c r="F243" s="80">
        <f t="shared" si="9"/>
        <v>39873</v>
      </c>
      <c r="G243" s="38">
        <v>1335.8409090909099</v>
      </c>
      <c r="H243" s="38" t="s">
        <v>156</v>
      </c>
      <c r="I243" s="38" t="s">
        <v>156</v>
      </c>
      <c r="J243" s="38" t="s">
        <v>156</v>
      </c>
      <c r="K243" s="38">
        <v>924.27272727272702</v>
      </c>
      <c r="L243" s="38">
        <v>54.248753749999999</v>
      </c>
      <c r="M243" s="64" t="s">
        <v>156</v>
      </c>
      <c r="N243" s="38">
        <v>47.939090909090901</v>
      </c>
      <c r="O243" s="38">
        <v>46.839090909090899</v>
      </c>
      <c r="P243" s="38">
        <v>42</v>
      </c>
      <c r="Q243" s="38">
        <v>3749.75</v>
      </c>
      <c r="R243" s="38">
        <v>1238.9090909090901</v>
      </c>
      <c r="S243" s="38">
        <v>0</v>
      </c>
      <c r="T243" s="38">
        <v>0</v>
      </c>
      <c r="U243" s="38">
        <v>1216.75</v>
      </c>
      <c r="V243" s="38">
        <v>13.1168181818182</v>
      </c>
      <c r="W243" s="38">
        <v>9696.3636363636397</v>
      </c>
    </row>
    <row r="244" spans="2:23" ht="20.100000000000001" customHeight="1">
      <c r="B244" s="111">
        <f t="shared" si="10"/>
        <v>2009</v>
      </c>
      <c r="C244" s="111">
        <f t="shared" si="11"/>
        <v>4</v>
      </c>
      <c r="F244" s="80">
        <f t="shared" si="9"/>
        <v>39904</v>
      </c>
      <c r="G244" s="38">
        <v>1420.825</v>
      </c>
      <c r="H244" s="38" t="s">
        <v>156</v>
      </c>
      <c r="I244" s="38" t="s">
        <v>156</v>
      </c>
      <c r="J244" s="38" t="s">
        <v>156</v>
      </c>
      <c r="K244" s="38">
        <v>890.2</v>
      </c>
      <c r="L244" s="38">
        <v>52.564546249999999</v>
      </c>
      <c r="M244" s="64" t="s">
        <v>156</v>
      </c>
      <c r="N244" s="38">
        <v>49.646666666666697</v>
      </c>
      <c r="O244" s="38">
        <v>50.845238095238102</v>
      </c>
      <c r="P244" s="38">
        <v>44</v>
      </c>
      <c r="Q244" s="38">
        <v>4406.5249999999996</v>
      </c>
      <c r="R244" s="38">
        <v>1383.05</v>
      </c>
      <c r="S244" s="38">
        <v>0</v>
      </c>
      <c r="T244" s="38">
        <v>0</v>
      </c>
      <c r="U244" s="38">
        <v>1378.8</v>
      </c>
      <c r="V244" s="38">
        <v>12.514749999999999</v>
      </c>
      <c r="W244" s="38">
        <v>11165.75</v>
      </c>
    </row>
    <row r="245" spans="2:23" ht="20.100000000000001" customHeight="1">
      <c r="B245" s="111">
        <f t="shared" si="10"/>
        <v>2009</v>
      </c>
      <c r="C245" s="111">
        <f t="shared" si="11"/>
        <v>5</v>
      </c>
      <c r="F245" s="80">
        <f t="shared" si="9"/>
        <v>39934</v>
      </c>
      <c r="G245" s="38">
        <v>1460.39473684211</v>
      </c>
      <c r="H245" s="38" t="s">
        <v>156</v>
      </c>
      <c r="I245" s="38" t="s">
        <v>156</v>
      </c>
      <c r="J245" s="38" t="s">
        <v>156</v>
      </c>
      <c r="K245" s="38">
        <v>928.64473684210498</v>
      </c>
      <c r="L245" s="38">
        <v>52.013732857142898</v>
      </c>
      <c r="M245" s="64" t="s">
        <v>156</v>
      </c>
      <c r="N245" s="38">
        <v>59.028500000000001</v>
      </c>
      <c r="O245" s="38">
        <v>57.941428571428602</v>
      </c>
      <c r="P245" s="38">
        <v>49</v>
      </c>
      <c r="Q245" s="38">
        <v>4568.5789473684199</v>
      </c>
      <c r="R245" s="38">
        <v>1439.89473684211</v>
      </c>
      <c r="S245" s="38">
        <v>0</v>
      </c>
      <c r="T245" s="38">
        <v>0</v>
      </c>
      <c r="U245" s="38">
        <v>1483.7631578947401</v>
      </c>
      <c r="V245" s="38">
        <v>14.0289473684211</v>
      </c>
      <c r="W245" s="38">
        <v>12633.4210526316</v>
      </c>
    </row>
    <row r="246" spans="2:23" ht="20.100000000000001" customHeight="1">
      <c r="B246" s="111">
        <f t="shared" si="10"/>
        <v>2009</v>
      </c>
      <c r="C246" s="111">
        <f t="shared" si="11"/>
        <v>6</v>
      </c>
      <c r="F246" s="80">
        <f t="shared" si="9"/>
        <v>39965</v>
      </c>
      <c r="G246" s="38">
        <v>1573.72727272727</v>
      </c>
      <c r="H246" s="38" t="s">
        <v>156</v>
      </c>
      <c r="I246" s="38" t="s">
        <v>156</v>
      </c>
      <c r="J246" s="38" t="s">
        <v>156</v>
      </c>
      <c r="K246" s="38">
        <v>945.67045454545496</v>
      </c>
      <c r="L246" s="38">
        <v>53.702867954545397</v>
      </c>
      <c r="M246" s="64" t="s">
        <v>156</v>
      </c>
      <c r="N246" s="38">
        <v>69.640909090909105</v>
      </c>
      <c r="O246" s="38">
        <v>68.616818181818203</v>
      </c>
      <c r="P246" s="38">
        <v>52</v>
      </c>
      <c r="Q246" s="38">
        <v>5011.8181818181802</v>
      </c>
      <c r="R246" s="38">
        <v>1674.45454545455</v>
      </c>
      <c r="S246" s="38">
        <v>0</v>
      </c>
      <c r="T246" s="38">
        <v>0</v>
      </c>
      <c r="U246" s="38">
        <v>1557.27272727273</v>
      </c>
      <c r="V246" s="38">
        <v>14.6543181818182</v>
      </c>
      <c r="W246" s="38">
        <v>14916.9047619048</v>
      </c>
    </row>
    <row r="247" spans="2:23" ht="20.100000000000001" customHeight="1">
      <c r="B247" s="111">
        <f t="shared" si="10"/>
        <v>2009</v>
      </c>
      <c r="C247" s="111">
        <f t="shared" si="11"/>
        <v>7</v>
      </c>
      <c r="F247" s="80">
        <f t="shared" si="9"/>
        <v>39995</v>
      </c>
      <c r="G247" s="38">
        <v>1667.95652173913</v>
      </c>
      <c r="H247" s="38" t="s">
        <v>156</v>
      </c>
      <c r="I247" s="38" t="s">
        <v>156</v>
      </c>
      <c r="J247" s="38" t="s">
        <v>156</v>
      </c>
      <c r="K247" s="38">
        <v>934.22826086956502</v>
      </c>
      <c r="L247" s="38">
        <v>67.780599130434794</v>
      </c>
      <c r="M247" s="64" t="s">
        <v>156</v>
      </c>
      <c r="N247" s="38">
        <v>64.152272727272702</v>
      </c>
      <c r="O247" s="38">
        <v>64.91</v>
      </c>
      <c r="P247" s="38">
        <v>47</v>
      </c>
      <c r="Q247" s="38">
        <v>5215.54347826087</v>
      </c>
      <c r="R247" s="38">
        <v>1678.6086956521699</v>
      </c>
      <c r="S247" s="38">
        <v>0</v>
      </c>
      <c r="T247" s="38">
        <v>0</v>
      </c>
      <c r="U247" s="38">
        <v>1578.6086956521699</v>
      </c>
      <c r="V247" s="38">
        <v>13.361739130434801</v>
      </c>
      <c r="W247" s="38">
        <v>15984.5652173913</v>
      </c>
    </row>
    <row r="248" spans="2:23" ht="20.100000000000001" customHeight="1">
      <c r="B248" s="111">
        <f t="shared" si="10"/>
        <v>2009</v>
      </c>
      <c r="C248" s="111">
        <f t="shared" si="11"/>
        <v>8</v>
      </c>
      <c r="F248" s="80">
        <f t="shared" si="9"/>
        <v>40026</v>
      </c>
      <c r="G248" s="38">
        <v>1933.75</v>
      </c>
      <c r="H248" s="38" t="s">
        <v>156</v>
      </c>
      <c r="I248" s="38" t="s">
        <v>156</v>
      </c>
      <c r="J248" s="38" t="s">
        <v>156</v>
      </c>
      <c r="K248" s="38">
        <v>949.375</v>
      </c>
      <c r="L248" s="38">
        <v>81.462630000000004</v>
      </c>
      <c r="M248" s="64" t="s">
        <v>156</v>
      </c>
      <c r="N248" s="38">
        <v>71.044761904761899</v>
      </c>
      <c r="O248" s="38">
        <v>72.504761904761907</v>
      </c>
      <c r="P248" s="38">
        <v>46</v>
      </c>
      <c r="Q248" s="38">
        <v>6165.3</v>
      </c>
      <c r="R248" s="38">
        <v>1900.1</v>
      </c>
      <c r="S248" s="38">
        <v>0</v>
      </c>
      <c r="T248" s="38">
        <v>0</v>
      </c>
      <c r="U248" s="38">
        <v>1821.675</v>
      </c>
      <c r="V248" s="38">
        <v>14.3475</v>
      </c>
      <c r="W248" s="38">
        <v>19641.75</v>
      </c>
    </row>
    <row r="249" spans="2:23" ht="20.100000000000001" customHeight="1">
      <c r="B249" s="111">
        <f t="shared" si="10"/>
        <v>2009</v>
      </c>
      <c r="C249" s="111">
        <f t="shared" si="11"/>
        <v>9</v>
      </c>
      <c r="F249" s="80">
        <f t="shared" si="9"/>
        <v>40057</v>
      </c>
      <c r="G249" s="38">
        <v>1834.0909090909099</v>
      </c>
      <c r="H249" s="38" t="s">
        <v>156</v>
      </c>
      <c r="I249" s="38" t="s">
        <v>156</v>
      </c>
      <c r="J249" s="38" t="s">
        <v>156</v>
      </c>
      <c r="K249" s="38">
        <v>996.59090909090901</v>
      </c>
      <c r="L249" s="38">
        <v>69.5632834090909</v>
      </c>
      <c r="M249" s="64" t="s">
        <v>156</v>
      </c>
      <c r="N249" s="38">
        <v>69.412380952381</v>
      </c>
      <c r="O249" s="38">
        <v>67.687272727272699</v>
      </c>
      <c r="P249" s="38">
        <v>42.75</v>
      </c>
      <c r="Q249" s="38">
        <v>6196.4318181818198</v>
      </c>
      <c r="R249" s="38">
        <v>2204.54545454545</v>
      </c>
      <c r="S249" s="38">
        <v>0</v>
      </c>
      <c r="T249" s="38">
        <v>0</v>
      </c>
      <c r="U249" s="38">
        <v>1883.9318181818201</v>
      </c>
      <c r="V249" s="38">
        <v>16.389545454545502</v>
      </c>
      <c r="W249" s="38">
        <v>17452.272727272699</v>
      </c>
    </row>
    <row r="250" spans="2:23" ht="20.100000000000001" customHeight="1">
      <c r="B250" s="111">
        <f t="shared" si="10"/>
        <v>2009</v>
      </c>
      <c r="C250" s="111">
        <f t="shared" si="11"/>
        <v>10</v>
      </c>
      <c r="F250" s="80">
        <f t="shared" si="9"/>
        <v>40087</v>
      </c>
      <c r="G250" s="38">
        <v>1878.5681818181799</v>
      </c>
      <c r="H250" s="38" t="s">
        <v>156</v>
      </c>
      <c r="I250" s="38" t="s">
        <v>156</v>
      </c>
      <c r="J250" s="38" t="s">
        <v>156</v>
      </c>
      <c r="K250" s="38">
        <v>1043.16227272727</v>
      </c>
      <c r="L250" s="38">
        <v>74.574179090909098</v>
      </c>
      <c r="M250" s="64" t="s">
        <v>156</v>
      </c>
      <c r="N250" s="38">
        <v>75.715454545454506</v>
      </c>
      <c r="O250" s="38">
        <v>73.194090909090903</v>
      </c>
      <c r="P250" s="38">
        <v>49.5</v>
      </c>
      <c r="Q250" s="38">
        <v>6287.9772727272702</v>
      </c>
      <c r="R250" s="38">
        <v>2240.7727272727302</v>
      </c>
      <c r="S250" s="38">
        <v>0</v>
      </c>
      <c r="T250" s="38">
        <v>0</v>
      </c>
      <c r="U250" s="38">
        <v>2047.5</v>
      </c>
      <c r="V250" s="38">
        <v>17.236136363636401</v>
      </c>
      <c r="W250" s="38">
        <v>18525.227272727301</v>
      </c>
    </row>
    <row r="251" spans="2:23" ht="20.100000000000001" customHeight="1">
      <c r="B251" s="111">
        <f t="shared" si="10"/>
        <v>2009</v>
      </c>
      <c r="C251" s="111">
        <f t="shared" si="11"/>
        <v>11</v>
      </c>
      <c r="F251" s="80">
        <f t="shared" si="9"/>
        <v>40118</v>
      </c>
      <c r="G251" s="38">
        <v>1946.2857142857099</v>
      </c>
      <c r="H251" s="38" t="s">
        <v>156</v>
      </c>
      <c r="I251" s="38" t="s">
        <v>156</v>
      </c>
      <c r="J251" s="38" t="s">
        <v>156</v>
      </c>
      <c r="K251" s="38">
        <v>1127.0119047619</v>
      </c>
      <c r="L251" s="38">
        <v>79.687646428571398</v>
      </c>
      <c r="M251" s="64" t="s">
        <v>156</v>
      </c>
      <c r="N251" s="38">
        <v>77.989999999999995</v>
      </c>
      <c r="O251" s="38">
        <v>77.036666666666704</v>
      </c>
      <c r="P251" s="38">
        <v>45.5</v>
      </c>
      <c r="Q251" s="38">
        <v>6675.5952380952403</v>
      </c>
      <c r="R251" s="38">
        <v>2308.7619047619</v>
      </c>
      <c r="S251" s="38">
        <v>0</v>
      </c>
      <c r="T251" s="38">
        <v>0</v>
      </c>
      <c r="U251" s="38">
        <v>2193.38095238095</v>
      </c>
      <c r="V251" s="38">
        <v>17.8213095238095</v>
      </c>
      <c r="W251" s="38">
        <v>16991.190476190499</v>
      </c>
    </row>
    <row r="252" spans="2:23" ht="20.100000000000001" customHeight="1">
      <c r="B252" s="111">
        <f t="shared" si="10"/>
        <v>2009</v>
      </c>
      <c r="C252" s="111">
        <f t="shared" si="11"/>
        <v>12</v>
      </c>
      <c r="F252" s="80">
        <f t="shared" si="9"/>
        <v>40148</v>
      </c>
      <c r="G252" s="38">
        <v>2180.0952380952399</v>
      </c>
      <c r="H252" s="38" t="s">
        <v>156</v>
      </c>
      <c r="I252" s="38" t="s">
        <v>156</v>
      </c>
      <c r="J252" s="38" t="s">
        <v>156</v>
      </c>
      <c r="K252" s="38">
        <v>1134.7236842105301</v>
      </c>
      <c r="L252" s="38">
        <v>87.837810869565203</v>
      </c>
      <c r="M252" s="64" t="s">
        <v>156</v>
      </c>
      <c r="N252" s="38">
        <v>74.47</v>
      </c>
      <c r="O252" s="38">
        <v>74.669545454545499</v>
      </c>
      <c r="P252" s="38">
        <v>44.5</v>
      </c>
      <c r="Q252" s="38">
        <v>6981.7142857142899</v>
      </c>
      <c r="R252" s="38">
        <v>2328.5238095238101</v>
      </c>
      <c r="S252" s="38">
        <v>0</v>
      </c>
      <c r="T252" s="38">
        <v>0</v>
      </c>
      <c r="U252" s="38">
        <v>2375.9523809523798</v>
      </c>
      <c r="V252" s="38">
        <v>17.672857142857101</v>
      </c>
      <c r="W252" s="38">
        <v>17066.428571428602</v>
      </c>
    </row>
    <row r="253" spans="2:23" ht="20.100000000000001" customHeight="1">
      <c r="B253" s="111">
        <f t="shared" si="10"/>
        <v>2010</v>
      </c>
      <c r="C253" s="111">
        <f t="shared" si="11"/>
        <v>1</v>
      </c>
      <c r="F253" s="80">
        <f t="shared" si="9"/>
        <v>40179</v>
      </c>
      <c r="G253" s="38">
        <v>2235.15</v>
      </c>
      <c r="H253" s="38" t="s">
        <v>156</v>
      </c>
      <c r="I253" s="38" t="s">
        <v>156</v>
      </c>
      <c r="J253" s="38">
        <v>97.58</v>
      </c>
      <c r="K253" s="38">
        <v>1117.9625000000001</v>
      </c>
      <c r="L253" s="38">
        <v>110.24885875</v>
      </c>
      <c r="M253" s="64" t="s">
        <v>156</v>
      </c>
      <c r="N253" s="38">
        <v>78.325789473684196</v>
      </c>
      <c r="O253" s="38">
        <v>76.373000000000005</v>
      </c>
      <c r="P253" s="38">
        <v>42.5</v>
      </c>
      <c r="Q253" s="38">
        <v>7386.25</v>
      </c>
      <c r="R253" s="38">
        <v>2368.375</v>
      </c>
      <c r="S253" s="38">
        <v>0</v>
      </c>
      <c r="T253" s="38">
        <v>0</v>
      </c>
      <c r="U253" s="38">
        <v>2434.4499999999998</v>
      </c>
      <c r="V253" s="38">
        <v>17.786999999999999</v>
      </c>
      <c r="W253" s="38">
        <v>18439.25</v>
      </c>
    </row>
    <row r="254" spans="2:23" ht="20.100000000000001" customHeight="1">
      <c r="B254" s="111">
        <f t="shared" si="10"/>
        <v>2010</v>
      </c>
      <c r="C254" s="111">
        <f t="shared" si="11"/>
        <v>2</v>
      </c>
      <c r="F254" s="80">
        <f t="shared" si="9"/>
        <v>40210</v>
      </c>
      <c r="G254" s="38">
        <v>2058.9050000000002</v>
      </c>
      <c r="H254" s="38" t="s">
        <v>156</v>
      </c>
      <c r="I254" s="38" t="s">
        <v>156</v>
      </c>
      <c r="J254" s="38">
        <v>91.29</v>
      </c>
      <c r="K254" s="38">
        <v>1095.4124999999999</v>
      </c>
      <c r="L254" s="38">
        <v>114.75754875</v>
      </c>
      <c r="M254" s="64" t="s">
        <v>156</v>
      </c>
      <c r="N254" s="38">
        <v>76.402105263157907</v>
      </c>
      <c r="O254" s="38">
        <v>74.311999999999998</v>
      </c>
      <c r="P254" s="38">
        <v>41.75</v>
      </c>
      <c r="Q254" s="38">
        <v>6848.1750000000002</v>
      </c>
      <c r="R254" s="38">
        <v>2123.6750000000002</v>
      </c>
      <c r="S254" s="38">
        <v>0</v>
      </c>
      <c r="T254" s="38">
        <v>0</v>
      </c>
      <c r="U254" s="38">
        <v>2156.9</v>
      </c>
      <c r="V254" s="38">
        <v>15.872999999999999</v>
      </c>
      <c r="W254" s="38">
        <v>18976</v>
      </c>
    </row>
    <row r="255" spans="2:23" ht="20.100000000000001" customHeight="1">
      <c r="B255" s="111">
        <f t="shared" si="10"/>
        <v>2010</v>
      </c>
      <c r="C255" s="111">
        <f t="shared" si="11"/>
        <v>3</v>
      </c>
      <c r="F255" s="80">
        <f t="shared" si="9"/>
        <v>40238</v>
      </c>
      <c r="G255" s="38">
        <v>2205.6304347826099</v>
      </c>
      <c r="H255" s="38" t="s">
        <v>156</v>
      </c>
      <c r="I255" s="38">
        <v>224.230769230769</v>
      </c>
      <c r="J255" s="38">
        <v>95.01</v>
      </c>
      <c r="K255" s="38">
        <v>1113.3369565217399</v>
      </c>
      <c r="L255" s="38">
        <v>126.254831956522</v>
      </c>
      <c r="M255" s="64" t="s">
        <v>156</v>
      </c>
      <c r="N255" s="38">
        <v>81.287391304347807</v>
      </c>
      <c r="O255" s="38">
        <v>79.274782608695602</v>
      </c>
      <c r="P255" s="38">
        <v>42</v>
      </c>
      <c r="Q255" s="38">
        <v>7462.8260869565202</v>
      </c>
      <c r="R255" s="38">
        <v>2172.0869565217399</v>
      </c>
      <c r="S255" s="38">
        <v>0</v>
      </c>
      <c r="T255" s="38">
        <v>0</v>
      </c>
      <c r="U255" s="38">
        <v>2275.0652173912999</v>
      </c>
      <c r="V255" s="38">
        <v>17.1060869565217</v>
      </c>
      <c r="W255" s="38">
        <v>22459.5454545455</v>
      </c>
    </row>
    <row r="256" spans="2:23" ht="20.100000000000001" customHeight="1">
      <c r="B256" s="111">
        <f t="shared" si="10"/>
        <v>2010</v>
      </c>
      <c r="C256" s="111">
        <f t="shared" si="11"/>
        <v>4</v>
      </c>
      <c r="F256" s="80">
        <f t="shared" si="9"/>
        <v>40269</v>
      </c>
      <c r="G256" s="38">
        <v>2316.625</v>
      </c>
      <c r="H256" s="38" t="s">
        <v>156</v>
      </c>
      <c r="I256" s="38">
        <v>233.76190476190499</v>
      </c>
      <c r="J256" s="38">
        <v>97.3333333333333</v>
      </c>
      <c r="K256" s="38">
        <v>1148.6875</v>
      </c>
      <c r="L256" s="38">
        <v>158.457599545455</v>
      </c>
      <c r="M256" s="64" t="s">
        <v>156</v>
      </c>
      <c r="N256" s="38">
        <v>84.4776190476191</v>
      </c>
      <c r="O256" s="38">
        <v>84.978571428571399</v>
      </c>
      <c r="P256" s="38">
        <v>41.75</v>
      </c>
      <c r="Q256" s="38">
        <v>7745.0749999999998</v>
      </c>
      <c r="R256" s="38">
        <v>2264.85</v>
      </c>
      <c r="S256" s="38">
        <v>0</v>
      </c>
      <c r="T256" s="38">
        <v>0</v>
      </c>
      <c r="U256" s="38">
        <v>2366.6750000000002</v>
      </c>
      <c r="V256" s="38">
        <v>18.099499999999999</v>
      </c>
      <c r="W256" s="38">
        <v>26035.25</v>
      </c>
    </row>
    <row r="257" spans="2:23" ht="20.100000000000001" customHeight="1">
      <c r="B257" s="111">
        <f t="shared" si="10"/>
        <v>2010</v>
      </c>
      <c r="C257" s="111">
        <f t="shared" si="11"/>
        <v>5</v>
      </c>
      <c r="F257" s="80">
        <f t="shared" si="9"/>
        <v>40299</v>
      </c>
      <c r="G257" s="38">
        <v>2040.5263157894699</v>
      </c>
      <c r="H257" s="38" t="s">
        <v>156</v>
      </c>
      <c r="I257" s="38">
        <v>220.75</v>
      </c>
      <c r="J257" s="38">
        <v>100.7675</v>
      </c>
      <c r="K257" s="38">
        <v>1205.4342105263199</v>
      </c>
      <c r="L257" s="38">
        <v>145.133598333333</v>
      </c>
      <c r="M257" s="64" t="s">
        <v>156</v>
      </c>
      <c r="N257" s="38">
        <v>73.552105263157898</v>
      </c>
      <c r="O257" s="38">
        <v>76.250952380952398</v>
      </c>
      <c r="P257" s="38">
        <v>40.75</v>
      </c>
      <c r="Q257" s="38">
        <v>6837.6842105263204</v>
      </c>
      <c r="R257" s="38">
        <v>1882.6842105263199</v>
      </c>
      <c r="S257" s="38">
        <v>0</v>
      </c>
      <c r="T257" s="38">
        <v>0</v>
      </c>
      <c r="U257" s="38">
        <v>1968.3684210526301</v>
      </c>
      <c r="V257" s="38">
        <v>18.418421052631601</v>
      </c>
      <c r="W257" s="38">
        <v>22008.1578947368</v>
      </c>
    </row>
    <row r="258" spans="2:23" ht="20.100000000000001" customHeight="1">
      <c r="B258" s="111">
        <f t="shared" si="10"/>
        <v>2010</v>
      </c>
      <c r="C258" s="111">
        <f t="shared" si="11"/>
        <v>6</v>
      </c>
      <c r="F258" s="80">
        <f t="shared" si="9"/>
        <v>40330</v>
      </c>
      <c r="G258" s="38">
        <v>1929.25</v>
      </c>
      <c r="H258" s="38" t="s">
        <v>156</v>
      </c>
      <c r="I258" s="38">
        <v>208.09090909090901</v>
      </c>
      <c r="J258" s="38">
        <v>98.305000000000007</v>
      </c>
      <c r="K258" s="38">
        <v>1232.92045454545</v>
      </c>
      <c r="L258" s="38">
        <v>129.19949477272701</v>
      </c>
      <c r="M258" s="64" t="s">
        <v>156</v>
      </c>
      <c r="N258" s="38">
        <v>75.353636363636397</v>
      </c>
      <c r="O258" s="38">
        <v>74.838181818181795</v>
      </c>
      <c r="P258" s="38">
        <v>41.75</v>
      </c>
      <c r="Q258" s="38">
        <v>6491</v>
      </c>
      <c r="R258" s="38">
        <v>1702.5</v>
      </c>
      <c r="S258" s="38">
        <v>0</v>
      </c>
      <c r="T258" s="38">
        <v>0</v>
      </c>
      <c r="U258" s="38">
        <v>1741.29545454545</v>
      </c>
      <c r="V258" s="38">
        <v>18.454772727272701</v>
      </c>
      <c r="W258" s="38">
        <v>19356.590909090901</v>
      </c>
    </row>
    <row r="259" spans="2:23" ht="20.100000000000001" customHeight="1">
      <c r="B259" s="111">
        <f t="shared" si="10"/>
        <v>2010</v>
      </c>
      <c r="C259" s="111">
        <f t="shared" si="11"/>
        <v>7</v>
      </c>
      <c r="F259" s="80">
        <f t="shared" si="9"/>
        <v>40360</v>
      </c>
      <c r="G259" s="38">
        <v>1988.27272727273</v>
      </c>
      <c r="H259" s="38" t="s">
        <v>156</v>
      </c>
      <c r="I259" s="38">
        <v>191.444444444444</v>
      </c>
      <c r="J259" s="38">
        <v>96.15</v>
      </c>
      <c r="K259" s="38">
        <v>1192.9659090909099</v>
      </c>
      <c r="L259" s="38">
        <v>116.88196363636401</v>
      </c>
      <c r="M259" s="64" t="s">
        <v>156</v>
      </c>
      <c r="N259" s="38">
        <v>76.350476190476201</v>
      </c>
      <c r="O259" s="38">
        <v>74.735454545454502</v>
      </c>
      <c r="P259" s="38">
        <v>46</v>
      </c>
      <c r="Q259" s="38">
        <v>6735.25</v>
      </c>
      <c r="R259" s="38">
        <v>1836.97727272727</v>
      </c>
      <c r="S259" s="38">
        <v>0</v>
      </c>
      <c r="T259" s="38">
        <v>0</v>
      </c>
      <c r="U259" s="38">
        <v>1843.8863636363601</v>
      </c>
      <c r="V259" s="38">
        <v>17.9604545454545</v>
      </c>
      <c r="W259" s="38">
        <v>19517.5</v>
      </c>
    </row>
    <row r="260" spans="2:23" ht="20.100000000000001" customHeight="1">
      <c r="B260" s="111">
        <f t="shared" si="10"/>
        <v>2010</v>
      </c>
      <c r="C260" s="111">
        <f t="shared" si="11"/>
        <v>8</v>
      </c>
      <c r="F260" s="80">
        <f t="shared" si="9"/>
        <v>40391</v>
      </c>
      <c r="G260" s="38">
        <v>2118.1428571428601</v>
      </c>
      <c r="H260" s="38" t="s">
        <v>156</v>
      </c>
      <c r="I260" s="38">
        <v>183.09523809523799</v>
      </c>
      <c r="J260" s="38">
        <v>90.358000000000004</v>
      </c>
      <c r="K260" s="38">
        <v>1215.80952380952</v>
      </c>
      <c r="L260" s="38">
        <v>133.223237272727</v>
      </c>
      <c r="M260" s="64" t="s">
        <v>156</v>
      </c>
      <c r="N260" s="38">
        <v>76.601818181818203</v>
      </c>
      <c r="O260" s="38">
        <v>76.693181818181799</v>
      </c>
      <c r="P260" s="38">
        <v>45</v>
      </c>
      <c r="Q260" s="38">
        <v>7283.9523809523798</v>
      </c>
      <c r="R260" s="38">
        <v>2075.2380952381</v>
      </c>
      <c r="S260" s="38">
        <v>0</v>
      </c>
      <c r="T260" s="38">
        <v>0</v>
      </c>
      <c r="U260" s="38">
        <v>2044.57142857143</v>
      </c>
      <c r="V260" s="38">
        <v>18.3571428571429</v>
      </c>
      <c r="W260" s="38">
        <v>21416.9047619048</v>
      </c>
    </row>
    <row r="261" spans="2:23" ht="20.100000000000001" customHeight="1">
      <c r="B261" s="111">
        <f t="shared" si="10"/>
        <v>2010</v>
      </c>
      <c r="C261" s="111">
        <f t="shared" si="11"/>
        <v>9</v>
      </c>
      <c r="F261" s="80">
        <f t="shared" si="9"/>
        <v>40422</v>
      </c>
      <c r="G261" s="38">
        <v>2162.29545454545</v>
      </c>
      <c r="H261" s="38" t="s">
        <v>156</v>
      </c>
      <c r="I261" s="38" t="s">
        <v>156</v>
      </c>
      <c r="J261" s="38">
        <v>93.4</v>
      </c>
      <c r="K261" s="38">
        <v>1270.97727272727</v>
      </c>
      <c r="L261" s="38">
        <v>126.266579772727</v>
      </c>
      <c r="M261" s="64" t="s">
        <v>156</v>
      </c>
      <c r="N261" s="38">
        <v>75.291428571428597</v>
      </c>
      <c r="O261" s="38">
        <v>77.786818181818205</v>
      </c>
      <c r="P261" s="38">
        <v>46.5</v>
      </c>
      <c r="Q261" s="38">
        <v>7709.2727272727298</v>
      </c>
      <c r="R261" s="38">
        <v>2184.1818181818198</v>
      </c>
      <c r="S261" s="38">
        <v>0</v>
      </c>
      <c r="T261" s="38">
        <v>0</v>
      </c>
      <c r="U261" s="38">
        <v>2151.3863636363599</v>
      </c>
      <c r="V261" s="38">
        <v>20.5497727272727</v>
      </c>
      <c r="W261" s="38">
        <v>22643.181818181802</v>
      </c>
    </row>
    <row r="262" spans="2:23" ht="20.100000000000001" customHeight="1">
      <c r="B262" s="111">
        <f t="shared" si="10"/>
        <v>2010</v>
      </c>
      <c r="C262" s="111">
        <f t="shared" si="11"/>
        <v>10</v>
      </c>
      <c r="F262" s="80">
        <f t="shared" si="9"/>
        <v>40452</v>
      </c>
      <c r="G262" s="38">
        <v>2346.5714285714298</v>
      </c>
      <c r="H262" s="38" t="s">
        <v>156</v>
      </c>
      <c r="I262" s="38" t="s">
        <v>156</v>
      </c>
      <c r="J262" s="38">
        <v>99.03</v>
      </c>
      <c r="K262" s="38">
        <v>1342.0238095238101</v>
      </c>
      <c r="L262" s="38">
        <v>133.13031309523799</v>
      </c>
      <c r="M262" s="64" t="s">
        <v>156</v>
      </c>
      <c r="N262" s="38">
        <v>81.899523809523799</v>
      </c>
      <c r="O262" s="38">
        <v>82.918095238095205</v>
      </c>
      <c r="P262" s="38">
        <v>52</v>
      </c>
      <c r="Q262" s="38">
        <v>8292.4047619047597</v>
      </c>
      <c r="R262" s="38">
        <v>2379.6666666666702</v>
      </c>
      <c r="S262" s="38">
        <v>0</v>
      </c>
      <c r="T262" s="38">
        <v>0</v>
      </c>
      <c r="U262" s="38">
        <v>2372.12857142857</v>
      </c>
      <c r="V262" s="38">
        <v>23.393333333333299</v>
      </c>
      <c r="W262" s="38">
        <v>23807.380952381001</v>
      </c>
    </row>
    <row r="263" spans="2:23" ht="20.100000000000001" customHeight="1">
      <c r="B263" s="111">
        <f t="shared" si="10"/>
        <v>2010</v>
      </c>
      <c r="C263" s="111">
        <f t="shared" si="11"/>
        <v>11</v>
      </c>
      <c r="F263" s="80">
        <f t="shared" si="9"/>
        <v>40483</v>
      </c>
      <c r="G263" s="38">
        <v>2333.0681818181802</v>
      </c>
      <c r="H263" s="38" t="s">
        <v>156</v>
      </c>
      <c r="I263" s="38" t="s">
        <v>156</v>
      </c>
      <c r="J263" s="38">
        <v>105.688</v>
      </c>
      <c r="K263" s="38">
        <v>1369.8863636363601</v>
      </c>
      <c r="L263" s="38">
        <v>143.79108431818199</v>
      </c>
      <c r="M263" s="64" t="s">
        <v>156</v>
      </c>
      <c r="N263" s="38">
        <v>84.291904761904803</v>
      </c>
      <c r="O263" s="38">
        <v>85.67</v>
      </c>
      <c r="P263" s="38">
        <v>61</v>
      </c>
      <c r="Q263" s="38">
        <v>8469.8863636363603</v>
      </c>
      <c r="R263" s="38">
        <v>2376.7272727272698</v>
      </c>
      <c r="S263" s="38">
        <v>0</v>
      </c>
      <c r="T263" s="38">
        <v>0</v>
      </c>
      <c r="U263" s="38">
        <v>2291.6590909090901</v>
      </c>
      <c r="V263" s="38">
        <v>26.5409090909091</v>
      </c>
      <c r="W263" s="38">
        <v>22909.318181818198</v>
      </c>
    </row>
    <row r="264" spans="2:23" ht="20.100000000000001" customHeight="1">
      <c r="B264" s="111">
        <f t="shared" si="10"/>
        <v>2010</v>
      </c>
      <c r="C264" s="111">
        <f t="shared" si="11"/>
        <v>12</v>
      </c>
      <c r="F264" s="80">
        <f t="shared" si="9"/>
        <v>40513</v>
      </c>
      <c r="G264" s="38">
        <v>2350.6666666666702</v>
      </c>
      <c r="H264" s="38" t="s">
        <v>156</v>
      </c>
      <c r="I264" s="38" t="s">
        <v>156</v>
      </c>
      <c r="J264" s="38">
        <v>117.215</v>
      </c>
      <c r="K264" s="38">
        <v>1390.55263157895</v>
      </c>
      <c r="L264" s="38">
        <v>156.71791826086999</v>
      </c>
      <c r="M264" s="64" t="s">
        <v>156</v>
      </c>
      <c r="N264" s="38">
        <v>88.753888888888895</v>
      </c>
      <c r="O264" s="38">
        <v>91.796521739130398</v>
      </c>
      <c r="P264" s="38">
        <v>62.5</v>
      </c>
      <c r="Q264" s="38">
        <v>9147.2619047618991</v>
      </c>
      <c r="R264" s="38">
        <v>2412.9285714285702</v>
      </c>
      <c r="S264" s="38">
        <v>0</v>
      </c>
      <c r="T264" s="38">
        <v>0</v>
      </c>
      <c r="U264" s="38">
        <v>2280.9285714285702</v>
      </c>
      <c r="V264" s="38">
        <v>29.3490476190476</v>
      </c>
      <c r="W264" s="38">
        <v>24111.190476190499</v>
      </c>
    </row>
    <row r="265" spans="2:23" ht="20.100000000000001" customHeight="1">
      <c r="B265" s="111">
        <f t="shared" si="10"/>
        <v>2011</v>
      </c>
      <c r="C265" s="111">
        <f t="shared" si="11"/>
        <v>1</v>
      </c>
      <c r="F265" s="80">
        <f t="shared" si="9"/>
        <v>40544</v>
      </c>
      <c r="G265" s="38">
        <v>2439.5250000000001</v>
      </c>
      <c r="H265" s="38" t="s">
        <v>156</v>
      </c>
      <c r="I265" s="38" t="s">
        <v>156</v>
      </c>
      <c r="J265" s="38">
        <v>128.03749999999999</v>
      </c>
      <c r="K265" s="38">
        <v>1356.4</v>
      </c>
      <c r="L265" s="38">
        <v>168.96954450000001</v>
      </c>
      <c r="M265" s="64" t="s">
        <v>156</v>
      </c>
      <c r="N265" s="38">
        <v>89.513333333333307</v>
      </c>
      <c r="O265" s="38">
        <v>96.294761904761899</v>
      </c>
      <c r="P265" s="38">
        <v>73</v>
      </c>
      <c r="Q265" s="38">
        <v>9555.9</v>
      </c>
      <c r="R265" s="38">
        <v>2601.65</v>
      </c>
      <c r="S265" s="38">
        <v>0</v>
      </c>
      <c r="T265" s="38">
        <v>0</v>
      </c>
      <c r="U265" s="38">
        <v>2371.5250000000001</v>
      </c>
      <c r="V265" s="38">
        <v>28.4025</v>
      </c>
      <c r="W265" s="38">
        <v>25646.25</v>
      </c>
    </row>
    <row r="266" spans="2:23" ht="20.100000000000001" customHeight="1">
      <c r="B266" s="111">
        <f t="shared" si="10"/>
        <v>2011</v>
      </c>
      <c r="C266" s="111">
        <f t="shared" si="11"/>
        <v>2</v>
      </c>
      <c r="F266" s="80">
        <f t="shared" si="9"/>
        <v>40575</v>
      </c>
      <c r="G266" s="38">
        <v>2508.125</v>
      </c>
      <c r="H266" s="38" t="s">
        <v>156</v>
      </c>
      <c r="I266" s="38" t="s">
        <v>156</v>
      </c>
      <c r="J266" s="38">
        <v>127.134</v>
      </c>
      <c r="K266" s="38">
        <v>1372.7</v>
      </c>
      <c r="L266" s="38">
        <v>178.9430275</v>
      </c>
      <c r="M266" s="64" t="s">
        <v>156</v>
      </c>
      <c r="N266" s="38">
        <v>89.532631578947402</v>
      </c>
      <c r="O266" s="38">
        <v>103.955</v>
      </c>
      <c r="P266" s="38">
        <v>69.75</v>
      </c>
      <c r="Q266" s="38">
        <v>9867.5499999999993</v>
      </c>
      <c r="R266" s="38">
        <v>2586.65</v>
      </c>
      <c r="S266" s="38">
        <v>0</v>
      </c>
      <c r="T266" s="38">
        <v>0</v>
      </c>
      <c r="U266" s="38">
        <v>2465.1</v>
      </c>
      <c r="V266" s="38">
        <v>30.778500000000001</v>
      </c>
      <c r="W266" s="38">
        <v>28252</v>
      </c>
    </row>
    <row r="267" spans="2:23" ht="20.100000000000001" customHeight="1">
      <c r="B267" s="111">
        <f t="shared" si="10"/>
        <v>2011</v>
      </c>
      <c r="C267" s="111">
        <f t="shared" si="11"/>
        <v>3</v>
      </c>
      <c r="F267" s="80">
        <f t="shared" si="9"/>
        <v>40603</v>
      </c>
      <c r="G267" s="38">
        <v>2552.5869565217399</v>
      </c>
      <c r="H267" s="38" t="s">
        <v>156</v>
      </c>
      <c r="I267" s="38" t="s">
        <v>156</v>
      </c>
      <c r="J267" s="38">
        <v>128.65166666666701</v>
      </c>
      <c r="K267" s="38">
        <v>1424.01086956522</v>
      </c>
      <c r="L267" s="38">
        <v>161.488405</v>
      </c>
      <c r="M267" s="64" t="s">
        <v>156</v>
      </c>
      <c r="N267" s="38">
        <v>102.90652173913</v>
      </c>
      <c r="O267" s="38">
        <v>114.44130434782601</v>
      </c>
      <c r="P267" s="38">
        <v>62.5</v>
      </c>
      <c r="Q267" s="38">
        <v>9530.6521739130403</v>
      </c>
      <c r="R267" s="38">
        <v>2624.1956521739098</v>
      </c>
      <c r="S267" s="38">
        <v>0</v>
      </c>
      <c r="T267" s="38">
        <v>0</v>
      </c>
      <c r="U267" s="38">
        <v>2349.2391304347798</v>
      </c>
      <c r="V267" s="38">
        <v>35.813478260869601</v>
      </c>
      <c r="W267" s="38">
        <v>26811.739130434798</v>
      </c>
    </row>
    <row r="268" spans="2:23" ht="20.100000000000001" customHeight="1">
      <c r="B268" s="111">
        <f t="shared" si="10"/>
        <v>2011</v>
      </c>
      <c r="C268" s="111">
        <f t="shared" si="11"/>
        <v>4</v>
      </c>
      <c r="F268" s="80">
        <f t="shared" si="9"/>
        <v>40634</v>
      </c>
      <c r="G268" s="38">
        <v>2662.6666666666702</v>
      </c>
      <c r="H268" s="38" t="s">
        <v>156</v>
      </c>
      <c r="I268" s="38" t="s">
        <v>156</v>
      </c>
      <c r="J268" s="38">
        <v>122.25749999999999</v>
      </c>
      <c r="K268" s="38">
        <v>1473.7777777777801</v>
      </c>
      <c r="L268" s="38">
        <v>170.35444105263201</v>
      </c>
      <c r="M268" s="64" t="s">
        <v>156</v>
      </c>
      <c r="N268" s="38">
        <v>109.867368421053</v>
      </c>
      <c r="O268" s="38">
        <v>123.03894736842101</v>
      </c>
      <c r="P268" s="38">
        <v>55.5</v>
      </c>
      <c r="Q268" s="38">
        <v>9483.1944444444507</v>
      </c>
      <c r="R268" s="38">
        <v>2741.1388888888901</v>
      </c>
      <c r="S268" s="38">
        <v>0</v>
      </c>
      <c r="T268" s="38">
        <v>0</v>
      </c>
      <c r="U268" s="38">
        <v>2372.3611111111099</v>
      </c>
      <c r="V268" s="38">
        <v>41.965555555555603</v>
      </c>
      <c r="W268" s="38">
        <v>26328.888888888901</v>
      </c>
    </row>
    <row r="269" spans="2:23" ht="20.100000000000001" customHeight="1">
      <c r="B269" s="111">
        <f t="shared" si="10"/>
        <v>2011</v>
      </c>
      <c r="C269" s="111">
        <f t="shared" si="11"/>
        <v>5</v>
      </c>
      <c r="F269" s="80">
        <f t="shared" ref="F269:F333" si="12">DATE(B269,C269,1)</f>
        <v>40664</v>
      </c>
      <c r="G269" s="38">
        <v>2582.6999999999998</v>
      </c>
      <c r="H269" s="38" t="s">
        <v>156</v>
      </c>
      <c r="I269" s="38" t="s">
        <v>156</v>
      </c>
      <c r="J269" s="38">
        <v>119.998</v>
      </c>
      <c r="K269" s="38">
        <v>1510.4375</v>
      </c>
      <c r="L269" s="38">
        <v>169.05864886363599</v>
      </c>
      <c r="M269" s="64" t="s">
        <v>156</v>
      </c>
      <c r="N269" s="38">
        <v>101.282857142857</v>
      </c>
      <c r="O269" s="38">
        <v>114.458181818182</v>
      </c>
      <c r="P269" s="38">
        <v>57.5</v>
      </c>
      <c r="Q269" s="38">
        <v>8927.0249999999996</v>
      </c>
      <c r="R269" s="38">
        <v>2426.3095238095202</v>
      </c>
      <c r="S269" s="38">
        <v>0</v>
      </c>
      <c r="T269" s="38">
        <v>0</v>
      </c>
      <c r="U269" s="38">
        <v>2160.4250000000002</v>
      </c>
      <c r="V269" s="38">
        <v>36.75</v>
      </c>
      <c r="W269" s="38">
        <v>24210</v>
      </c>
    </row>
    <row r="270" spans="2:23" ht="20.100000000000001" customHeight="1">
      <c r="B270" s="111">
        <f t="shared" si="10"/>
        <v>2011</v>
      </c>
      <c r="C270" s="111">
        <f t="shared" si="11"/>
        <v>6</v>
      </c>
      <c r="F270" s="80">
        <f t="shared" si="12"/>
        <v>40695</v>
      </c>
      <c r="G270" s="38">
        <v>2555.4090909090901</v>
      </c>
      <c r="H270" s="38" t="s">
        <v>156</v>
      </c>
      <c r="I270" s="38" t="s">
        <v>156</v>
      </c>
      <c r="J270" s="38">
        <v>119.7625</v>
      </c>
      <c r="K270" s="38">
        <v>1528.67045454545</v>
      </c>
      <c r="L270" s="38">
        <v>162.4790625</v>
      </c>
      <c r="M270" s="64" t="s">
        <v>156</v>
      </c>
      <c r="N270" s="38">
        <v>96.396666666666704</v>
      </c>
      <c r="O270" s="38">
        <v>113.757727272727</v>
      </c>
      <c r="P270" s="38">
        <v>54.25</v>
      </c>
      <c r="Q270" s="38">
        <v>9045.4318181818198</v>
      </c>
      <c r="R270" s="38">
        <v>2512.1818181818198</v>
      </c>
      <c r="S270" s="38">
        <v>0</v>
      </c>
      <c r="T270" s="38">
        <v>0</v>
      </c>
      <c r="U270" s="38">
        <v>2230.4772727272698</v>
      </c>
      <c r="V270" s="38">
        <v>35.795000000000002</v>
      </c>
      <c r="W270" s="38">
        <v>22354.090909090901</v>
      </c>
    </row>
    <row r="271" spans="2:23" ht="20.100000000000001" customHeight="1">
      <c r="B271" s="111">
        <f t="shared" ref="B271:B334" si="13">IF(C270=12,B270+1,B270)</f>
        <v>2011</v>
      </c>
      <c r="C271" s="111">
        <f t="shared" ref="C271:C334" si="14">IF(C270=12,1,C270+1)</f>
        <v>7</v>
      </c>
      <c r="F271" s="80">
        <f t="shared" si="12"/>
        <v>40725</v>
      </c>
      <c r="G271" s="38">
        <v>2511.9761904761899</v>
      </c>
      <c r="H271" s="38" t="s">
        <v>156</v>
      </c>
      <c r="I271" s="38">
        <v>267.11904761904799</v>
      </c>
      <c r="J271" s="38">
        <v>121.66249999999999</v>
      </c>
      <c r="K271" s="38">
        <v>1572.80952380952</v>
      </c>
      <c r="L271" s="38">
        <v>163.85661904761901</v>
      </c>
      <c r="M271" s="64" t="s">
        <v>156</v>
      </c>
      <c r="N271" s="38">
        <v>97.141428571428605</v>
      </c>
      <c r="O271" s="38">
        <v>116.46095238095199</v>
      </c>
      <c r="P271" s="38">
        <v>51.5</v>
      </c>
      <c r="Q271" s="38">
        <v>9619.2380952381009</v>
      </c>
      <c r="R271" s="38">
        <v>2682.5952380952399</v>
      </c>
      <c r="S271" s="38">
        <v>0</v>
      </c>
      <c r="T271" s="38">
        <v>0</v>
      </c>
      <c r="U271" s="38">
        <v>2390.5476190476202</v>
      </c>
      <c r="V271" s="38">
        <v>37.9171428571428</v>
      </c>
      <c r="W271" s="38">
        <v>23731.190476190499</v>
      </c>
    </row>
    <row r="272" spans="2:23" ht="20.100000000000001" customHeight="1">
      <c r="B272" s="111">
        <f t="shared" si="13"/>
        <v>2011</v>
      </c>
      <c r="C272" s="111">
        <f t="shared" si="14"/>
        <v>8</v>
      </c>
      <c r="F272" s="80">
        <f t="shared" si="12"/>
        <v>40756</v>
      </c>
      <c r="G272" s="38">
        <v>2391.9090909090901</v>
      </c>
      <c r="H272" s="38" t="s">
        <v>156</v>
      </c>
      <c r="I272" s="38">
        <v>252.369565217391</v>
      </c>
      <c r="J272" s="38">
        <v>120.646</v>
      </c>
      <c r="K272" s="38">
        <v>1755.8068181818201</v>
      </c>
      <c r="L272" s="38">
        <v>168.61184021739101</v>
      </c>
      <c r="M272" s="64" t="s">
        <v>156</v>
      </c>
      <c r="N272" s="38">
        <v>86.340869565217403</v>
      </c>
      <c r="O272" s="38">
        <v>110.08130434782601</v>
      </c>
      <c r="P272" s="38">
        <v>49</v>
      </c>
      <c r="Q272" s="38">
        <v>9038.8409090909099</v>
      </c>
      <c r="R272" s="38">
        <v>2401.8181818181802</v>
      </c>
      <c r="S272" s="38">
        <v>0</v>
      </c>
      <c r="T272" s="38">
        <v>0</v>
      </c>
      <c r="U272" s="38">
        <v>2211.2727272727302</v>
      </c>
      <c r="V272" s="38">
        <v>40.324347826086999</v>
      </c>
      <c r="W272" s="38">
        <v>22068.409090909099</v>
      </c>
    </row>
    <row r="273" spans="2:23" ht="20.100000000000001" customHeight="1">
      <c r="B273" s="111">
        <f t="shared" si="13"/>
        <v>2011</v>
      </c>
      <c r="C273" s="111">
        <f t="shared" si="14"/>
        <v>9</v>
      </c>
      <c r="F273" s="80">
        <f t="shared" si="12"/>
        <v>40787</v>
      </c>
      <c r="G273" s="38">
        <v>2335.46875</v>
      </c>
      <c r="H273" s="38" t="s">
        <v>156</v>
      </c>
      <c r="I273" s="38">
        <v>245.31818181818201</v>
      </c>
      <c r="J273" s="38">
        <v>122.523333333333</v>
      </c>
      <c r="K273" s="38">
        <v>1768.82954545455</v>
      </c>
      <c r="L273" s="38">
        <v>164.53029545454501</v>
      </c>
      <c r="M273" s="64" t="s">
        <v>156</v>
      </c>
      <c r="N273" s="38">
        <v>85.61</v>
      </c>
      <c r="O273" s="38">
        <v>112.446818181818</v>
      </c>
      <c r="P273" s="38">
        <v>52.5</v>
      </c>
      <c r="Q273" s="38">
        <v>8702.7666666666701</v>
      </c>
      <c r="R273" s="38">
        <v>2300.75</v>
      </c>
      <c r="S273" s="38">
        <v>0</v>
      </c>
      <c r="T273" s="38">
        <v>0</v>
      </c>
      <c r="U273" s="38">
        <v>2078.25</v>
      </c>
      <c r="V273" s="38">
        <v>38.154545454545499</v>
      </c>
      <c r="W273" s="38">
        <v>20416.818181818198</v>
      </c>
    </row>
    <row r="274" spans="2:23" ht="20.100000000000001" customHeight="1">
      <c r="B274" s="111">
        <f t="shared" si="13"/>
        <v>2011</v>
      </c>
      <c r="C274" s="111">
        <f t="shared" si="14"/>
        <v>10</v>
      </c>
      <c r="F274" s="80">
        <f t="shared" si="12"/>
        <v>40817</v>
      </c>
      <c r="G274" s="38">
        <v>2172.1904761904798</v>
      </c>
      <c r="H274" s="38" t="s">
        <v>156</v>
      </c>
      <c r="I274" s="38">
        <v>225.01190476190499</v>
      </c>
      <c r="J274" s="38">
        <v>117.995</v>
      </c>
      <c r="K274" s="38">
        <v>1665.4761904761899</v>
      </c>
      <c r="L274" s="38">
        <v>138.07170952381</v>
      </c>
      <c r="M274" s="64" t="s">
        <v>156</v>
      </c>
      <c r="N274" s="38">
        <v>86.428095238095196</v>
      </c>
      <c r="O274" s="38">
        <v>109.469047619048</v>
      </c>
      <c r="P274" s="38">
        <v>52</v>
      </c>
      <c r="Q274" s="38">
        <v>7338.8095238095202</v>
      </c>
      <c r="R274" s="38">
        <v>1948.57142857143</v>
      </c>
      <c r="S274" s="38">
        <v>0</v>
      </c>
      <c r="T274" s="38">
        <v>0</v>
      </c>
      <c r="U274" s="38">
        <v>1859.1428571428601</v>
      </c>
      <c r="V274" s="38">
        <v>31.974761904761898</v>
      </c>
      <c r="W274" s="38">
        <v>18886.428571428602</v>
      </c>
    </row>
    <row r="275" spans="2:23" ht="20.100000000000001" customHeight="1">
      <c r="B275" s="111">
        <f t="shared" si="13"/>
        <v>2011</v>
      </c>
      <c r="C275" s="111">
        <f t="shared" si="14"/>
        <v>11</v>
      </c>
      <c r="F275" s="80">
        <f t="shared" si="12"/>
        <v>40848</v>
      </c>
      <c r="G275" s="38">
        <v>2073.54545454545</v>
      </c>
      <c r="H275" s="38" t="s">
        <v>156</v>
      </c>
      <c r="I275" s="38">
        <v>195.566666666667</v>
      </c>
      <c r="J275" s="38">
        <v>114.5025</v>
      </c>
      <c r="K275" s="38">
        <v>1638.8209545454499</v>
      </c>
      <c r="L275" s="38">
        <v>123.608159090909</v>
      </c>
      <c r="M275" s="64" t="s">
        <v>156</v>
      </c>
      <c r="N275" s="38">
        <v>97.129545454545394</v>
      </c>
      <c r="O275" s="38">
        <v>110.504090909091</v>
      </c>
      <c r="P275" s="38">
        <v>51.75</v>
      </c>
      <c r="Q275" s="38">
        <v>7551.7727272727298</v>
      </c>
      <c r="R275" s="38">
        <v>1982.04545454545</v>
      </c>
      <c r="S275" s="38">
        <v>0</v>
      </c>
      <c r="T275" s="38">
        <v>0</v>
      </c>
      <c r="U275" s="38">
        <v>1916.1136363636399</v>
      </c>
      <c r="V275" s="38">
        <v>33.0818181818182</v>
      </c>
      <c r="W275" s="38">
        <v>17882.0454545455</v>
      </c>
    </row>
    <row r="276" spans="2:23" ht="20.100000000000001" customHeight="1">
      <c r="B276" s="111">
        <f t="shared" si="13"/>
        <v>2011</v>
      </c>
      <c r="C276" s="111">
        <f t="shared" si="14"/>
        <v>12</v>
      </c>
      <c r="F276" s="80">
        <f t="shared" si="12"/>
        <v>40878</v>
      </c>
      <c r="G276" s="38">
        <v>2018.5952380952399</v>
      </c>
      <c r="H276" s="38">
        <v>310.41000000000003</v>
      </c>
      <c r="I276" s="38">
        <v>198.59523809523799</v>
      </c>
      <c r="J276" s="38">
        <v>111.473333333333</v>
      </c>
      <c r="K276" s="38">
        <v>1652.30555555556</v>
      </c>
      <c r="L276" s="38">
        <v>123.251263636364</v>
      </c>
      <c r="M276" s="64" t="s">
        <v>156</v>
      </c>
      <c r="N276" s="38">
        <v>98.811499999999995</v>
      </c>
      <c r="O276" s="38">
        <v>107.909047619048</v>
      </c>
      <c r="P276" s="38">
        <v>51.75</v>
      </c>
      <c r="Q276" s="38">
        <v>7565.5714285714303</v>
      </c>
      <c r="R276" s="38">
        <v>2011.4047619047601</v>
      </c>
      <c r="S276" s="38">
        <v>0</v>
      </c>
      <c r="T276" s="38">
        <v>0</v>
      </c>
      <c r="U276" s="38">
        <v>1911.7619047619</v>
      </c>
      <c r="V276" s="38">
        <v>30.4115</v>
      </c>
      <c r="W276" s="38">
        <v>18170.238095238099</v>
      </c>
    </row>
    <row r="277" spans="2:23" ht="20.100000000000001" customHeight="1">
      <c r="B277" s="111">
        <f t="shared" si="13"/>
        <v>2012</v>
      </c>
      <c r="C277" s="111">
        <f t="shared" si="14"/>
        <v>1</v>
      </c>
      <c r="F277" s="80">
        <f t="shared" si="12"/>
        <v>40909</v>
      </c>
      <c r="G277" s="38">
        <v>2131.6931818181802</v>
      </c>
      <c r="H277" s="38">
        <v>312.73</v>
      </c>
      <c r="I277" s="38">
        <v>198.18421052631601</v>
      </c>
      <c r="J277" s="38">
        <v>115.83</v>
      </c>
      <c r="K277" s="38">
        <v>1656.11904761905</v>
      </c>
      <c r="L277" s="38">
        <v>122.77960025</v>
      </c>
      <c r="M277" s="64" t="s">
        <v>156</v>
      </c>
      <c r="N277" s="38">
        <v>100.174545454545</v>
      </c>
      <c r="O277" s="38">
        <v>111.15619047619001</v>
      </c>
      <c r="P277" s="38">
        <v>52.13</v>
      </c>
      <c r="Q277" s="38">
        <v>8021.2045454545496</v>
      </c>
      <c r="R277" s="38">
        <v>2088.8863636363599</v>
      </c>
      <c r="S277" s="38">
        <v>0</v>
      </c>
      <c r="T277" s="38">
        <v>0</v>
      </c>
      <c r="U277" s="38">
        <v>1973.75</v>
      </c>
      <c r="V277" s="38">
        <v>30.650909090909099</v>
      </c>
      <c r="W277" s="38">
        <v>19751.818181818198</v>
      </c>
    </row>
    <row r="278" spans="2:23" ht="20.100000000000001" customHeight="1">
      <c r="B278" s="111">
        <f t="shared" si="13"/>
        <v>2012</v>
      </c>
      <c r="C278" s="111">
        <f t="shared" si="14"/>
        <v>2</v>
      </c>
      <c r="F278" s="80">
        <f t="shared" si="12"/>
        <v>40940</v>
      </c>
      <c r="G278" s="38">
        <v>2203.88095238095</v>
      </c>
      <c r="H278" s="38">
        <v>319.7</v>
      </c>
      <c r="I278" s="38">
        <v>192.8</v>
      </c>
      <c r="J278" s="38">
        <v>117.735</v>
      </c>
      <c r="K278" s="38">
        <v>1742.61904761905</v>
      </c>
      <c r="L278" s="38">
        <v>131.56175500000001</v>
      </c>
      <c r="M278" s="64" t="s">
        <v>156</v>
      </c>
      <c r="N278" s="38">
        <v>102.309047619048</v>
      </c>
      <c r="O278" s="38">
        <v>119.70238095238101</v>
      </c>
      <c r="P278" s="38">
        <v>52</v>
      </c>
      <c r="Q278" s="38">
        <v>8422.6904761904807</v>
      </c>
      <c r="R278" s="38">
        <v>2126.11904761905</v>
      </c>
      <c r="S278" s="38">
        <v>0</v>
      </c>
      <c r="T278" s="38">
        <v>0</v>
      </c>
      <c r="U278" s="38">
        <v>2058.2142857142899</v>
      </c>
      <c r="V278" s="38">
        <v>34.1404761904762</v>
      </c>
      <c r="W278" s="38">
        <v>20465</v>
      </c>
    </row>
    <row r="279" spans="2:23" ht="20.100000000000001" customHeight="1">
      <c r="B279" s="111">
        <f t="shared" si="13"/>
        <v>2012</v>
      </c>
      <c r="C279" s="111">
        <f t="shared" si="14"/>
        <v>3</v>
      </c>
      <c r="F279" s="80">
        <f t="shared" si="12"/>
        <v>40969</v>
      </c>
      <c r="G279" s="38">
        <v>2182.9090909090901</v>
      </c>
      <c r="H279" s="38">
        <v>317.94</v>
      </c>
      <c r="I279" s="38">
        <v>186.42105263157899</v>
      </c>
      <c r="J279" s="38">
        <v>108.13500000000001</v>
      </c>
      <c r="K279" s="38">
        <v>1673.77272727273</v>
      </c>
      <c r="L279" s="38">
        <v>130.260267142857</v>
      </c>
      <c r="M279" s="64" t="s">
        <v>156</v>
      </c>
      <c r="N279" s="38">
        <v>106.195909090909</v>
      </c>
      <c r="O279" s="38">
        <v>124.928636363636</v>
      </c>
      <c r="P279" s="38">
        <v>51.05</v>
      </c>
      <c r="Q279" s="38">
        <v>8457.0454545454504</v>
      </c>
      <c r="R279" s="38">
        <v>2061.45454545455</v>
      </c>
      <c r="S279" s="38">
        <v>0</v>
      </c>
      <c r="T279" s="38">
        <v>0</v>
      </c>
      <c r="U279" s="38">
        <v>2034.54545454545</v>
      </c>
      <c r="V279" s="38">
        <v>32.953181818181797</v>
      </c>
      <c r="W279" s="38">
        <v>18635.217391304301</v>
      </c>
    </row>
    <row r="280" spans="2:23" ht="20.100000000000001" customHeight="1">
      <c r="B280" s="111">
        <f t="shared" si="13"/>
        <v>2012</v>
      </c>
      <c r="C280" s="111">
        <f t="shared" si="14"/>
        <v>4</v>
      </c>
      <c r="F280" s="80">
        <f t="shared" si="12"/>
        <v>41000</v>
      </c>
      <c r="G280" s="38">
        <v>2046.5263157894699</v>
      </c>
      <c r="H280" s="38">
        <v>318.72000000000003</v>
      </c>
      <c r="I280" s="38">
        <v>190.2</v>
      </c>
      <c r="J280" s="38">
        <v>104.9675</v>
      </c>
      <c r="K280" s="38">
        <v>1650.0657894736801</v>
      </c>
      <c r="L280" s="38">
        <v>132.44038175</v>
      </c>
      <c r="M280" s="64">
        <v>16.713333333333299</v>
      </c>
      <c r="N280" s="38">
        <v>103.392631578947</v>
      </c>
      <c r="O280" s="38">
        <v>120.4635</v>
      </c>
      <c r="P280" s="38">
        <v>51.63</v>
      </c>
      <c r="Q280" s="38">
        <v>8259.6315789473701</v>
      </c>
      <c r="R280" s="38">
        <v>2063.0526315789498</v>
      </c>
      <c r="S280" s="38">
        <v>0</v>
      </c>
      <c r="T280" s="38">
        <v>0</v>
      </c>
      <c r="U280" s="38">
        <v>1996.7368421052599</v>
      </c>
      <c r="V280" s="38">
        <v>31.525476190476201</v>
      </c>
      <c r="W280" s="38">
        <v>17897.368421052601</v>
      </c>
    </row>
    <row r="281" spans="2:23" ht="20.100000000000001" customHeight="1">
      <c r="B281" s="111">
        <f t="shared" si="13"/>
        <v>2012</v>
      </c>
      <c r="C281" s="111">
        <f t="shared" si="14"/>
        <v>5</v>
      </c>
      <c r="F281" s="80">
        <f t="shared" si="12"/>
        <v>41030</v>
      </c>
      <c r="G281" s="38">
        <v>2000.47727272727</v>
      </c>
      <c r="H281" s="38">
        <v>318.2</v>
      </c>
      <c r="I281" s="38">
        <v>189.90476190476201</v>
      </c>
      <c r="J281" s="38">
        <v>98.664000000000001</v>
      </c>
      <c r="K281" s="38">
        <v>1585.50454545455</v>
      </c>
      <c r="L281" s="38">
        <v>128.16480272727301</v>
      </c>
      <c r="M281" s="64">
        <v>18.0363636363636</v>
      </c>
      <c r="N281" s="38">
        <v>94.548260869565198</v>
      </c>
      <c r="O281" s="38">
        <v>110.52173913043499</v>
      </c>
      <c r="P281" s="38">
        <v>51.63</v>
      </c>
      <c r="Q281" s="38">
        <v>7919.9318181818198</v>
      </c>
      <c r="R281" s="38">
        <v>1998.9090909090901</v>
      </c>
      <c r="S281" s="38">
        <v>0</v>
      </c>
      <c r="T281" s="38">
        <v>0</v>
      </c>
      <c r="U281" s="38">
        <v>1929.9090909090901</v>
      </c>
      <c r="V281" s="38">
        <v>28.719565217391299</v>
      </c>
      <c r="W281" s="38">
        <v>17024.318181818198</v>
      </c>
    </row>
    <row r="282" spans="2:23" ht="20.100000000000001" customHeight="1">
      <c r="B282" s="111">
        <f t="shared" si="13"/>
        <v>2012</v>
      </c>
      <c r="C282" s="111">
        <f t="shared" si="14"/>
        <v>6</v>
      </c>
      <c r="F282" s="80">
        <f t="shared" si="12"/>
        <v>41061</v>
      </c>
      <c r="G282" s="38">
        <v>1884.7631578947401</v>
      </c>
      <c r="H282" s="38">
        <v>315.29000000000002</v>
      </c>
      <c r="I282" s="38">
        <v>180.357142857143</v>
      </c>
      <c r="J282" s="38">
        <v>88.122500000000002</v>
      </c>
      <c r="K282" s="38">
        <v>1596.69736842105</v>
      </c>
      <c r="L282" s="38">
        <v>126.15443375</v>
      </c>
      <c r="M282" s="64">
        <v>16.902380952381002</v>
      </c>
      <c r="N282" s="38">
        <v>82.300526315789497</v>
      </c>
      <c r="O282" s="38">
        <v>95.589047619047605</v>
      </c>
      <c r="P282" s="38">
        <v>50.75</v>
      </c>
      <c r="Q282" s="38">
        <v>7420.1052631578996</v>
      </c>
      <c r="R282" s="38">
        <v>1855.4210526315801</v>
      </c>
      <c r="S282" s="38">
        <v>0</v>
      </c>
      <c r="T282" s="38">
        <v>0</v>
      </c>
      <c r="U282" s="38">
        <v>1855.78947368421</v>
      </c>
      <c r="V282" s="38">
        <v>27.983571428571398</v>
      </c>
      <c r="W282" s="38">
        <v>16572.1052631579</v>
      </c>
    </row>
    <row r="283" spans="2:23" ht="20.100000000000001" customHeight="1">
      <c r="B283" s="111">
        <f t="shared" si="13"/>
        <v>2012</v>
      </c>
      <c r="C283" s="111">
        <f t="shared" si="14"/>
        <v>7</v>
      </c>
      <c r="F283" s="80">
        <f t="shared" si="12"/>
        <v>41091</v>
      </c>
      <c r="G283" s="38">
        <v>1874.1363636363601</v>
      </c>
      <c r="H283" s="38">
        <v>309.49</v>
      </c>
      <c r="I283" s="38">
        <v>168.85</v>
      </c>
      <c r="J283" s="38">
        <v>88.75</v>
      </c>
      <c r="K283" s="38">
        <v>1593.9090909090901</v>
      </c>
      <c r="L283" s="38">
        <v>120.82768</v>
      </c>
      <c r="M283" s="64">
        <v>14.175000000000001</v>
      </c>
      <c r="N283" s="38">
        <v>87.919090909090897</v>
      </c>
      <c r="O283" s="38">
        <v>103.14090909090901</v>
      </c>
      <c r="P283" s="38">
        <v>49.5</v>
      </c>
      <c r="Q283" s="38">
        <v>7589.3863636363603</v>
      </c>
      <c r="R283" s="38">
        <v>1876.3863636363601</v>
      </c>
      <c r="S283" s="38">
        <v>0</v>
      </c>
      <c r="T283" s="38">
        <v>0</v>
      </c>
      <c r="U283" s="38">
        <v>1851.1818181818201</v>
      </c>
      <c r="V283" s="38">
        <v>27.431818181818201</v>
      </c>
      <c r="W283" s="38">
        <v>16159.090909090901</v>
      </c>
    </row>
    <row r="284" spans="2:23" ht="20.100000000000001" customHeight="1">
      <c r="B284" s="111">
        <f t="shared" si="13"/>
        <v>2012</v>
      </c>
      <c r="C284" s="111">
        <f t="shared" si="14"/>
        <v>8</v>
      </c>
      <c r="F284" s="80">
        <f t="shared" si="12"/>
        <v>41122</v>
      </c>
      <c r="G284" s="38">
        <v>1838.0681818181799</v>
      </c>
      <c r="H284" s="38">
        <v>317.3</v>
      </c>
      <c r="I284" s="38" t="s">
        <v>156</v>
      </c>
      <c r="J284" s="38">
        <v>91.655000000000001</v>
      </c>
      <c r="K284" s="38">
        <v>1626.0340909090901</v>
      </c>
      <c r="L284" s="38">
        <v>101.444694130435</v>
      </c>
      <c r="M284" s="64">
        <v>13.461904761904799</v>
      </c>
      <c r="N284" s="38">
        <v>94.160869565217396</v>
      </c>
      <c r="O284" s="38">
        <v>113.34</v>
      </c>
      <c r="P284" s="38">
        <v>48.25</v>
      </c>
      <c r="Q284" s="38">
        <v>7492.4545454545496</v>
      </c>
      <c r="R284" s="38">
        <v>1895.75</v>
      </c>
      <c r="S284" s="38">
        <v>0</v>
      </c>
      <c r="T284" s="38">
        <v>0</v>
      </c>
      <c r="U284" s="38">
        <v>1813.79545454545</v>
      </c>
      <c r="V284" s="38">
        <v>28.7695652173913</v>
      </c>
      <c r="W284" s="38">
        <v>15657.727272727299</v>
      </c>
    </row>
    <row r="285" spans="2:23" ht="20.100000000000001" customHeight="1">
      <c r="B285" s="111">
        <f t="shared" si="13"/>
        <v>2012</v>
      </c>
      <c r="C285" s="111">
        <f t="shared" si="14"/>
        <v>9</v>
      </c>
      <c r="F285" s="80">
        <f t="shared" si="12"/>
        <v>41153</v>
      </c>
      <c r="G285" s="38">
        <v>2053.875</v>
      </c>
      <c r="H285" s="38">
        <v>321.20999999999998</v>
      </c>
      <c r="I285" s="38" t="s">
        <v>156</v>
      </c>
      <c r="J285" s="38">
        <v>90.702500000000001</v>
      </c>
      <c r="K285" s="38">
        <v>1744.45</v>
      </c>
      <c r="L285" s="38">
        <v>93.343298750000002</v>
      </c>
      <c r="M285" s="64">
        <v>13.42</v>
      </c>
      <c r="N285" s="38">
        <v>94.653999999999996</v>
      </c>
      <c r="O285" s="38">
        <v>113.38249999999999</v>
      </c>
      <c r="P285" s="38">
        <v>46.5</v>
      </c>
      <c r="Q285" s="38">
        <v>8068.375</v>
      </c>
      <c r="R285" s="38">
        <v>2169.2750000000001</v>
      </c>
      <c r="S285" s="38">
        <v>0</v>
      </c>
      <c r="T285" s="38">
        <v>0</v>
      </c>
      <c r="U285" s="38">
        <v>2002.1</v>
      </c>
      <c r="V285" s="38">
        <v>33.608499999999999</v>
      </c>
      <c r="W285" s="38">
        <v>17215.5</v>
      </c>
    </row>
    <row r="286" spans="2:23" ht="20.100000000000001" customHeight="1">
      <c r="B286" s="111">
        <f t="shared" si="13"/>
        <v>2012</v>
      </c>
      <c r="C286" s="111">
        <f t="shared" si="14"/>
        <v>10</v>
      </c>
      <c r="F286" s="80">
        <f t="shared" si="12"/>
        <v>41183</v>
      </c>
      <c r="G286" s="38">
        <v>1975.1739130434801</v>
      </c>
      <c r="H286" s="38">
        <v>324.44</v>
      </c>
      <c r="I286" s="38" t="s">
        <v>156</v>
      </c>
      <c r="J286" s="38">
        <v>83.0625</v>
      </c>
      <c r="K286" s="38">
        <v>1747.01086956522</v>
      </c>
      <c r="L286" s="38">
        <v>107.46038638888901</v>
      </c>
      <c r="M286" s="64">
        <v>13.138636363636399</v>
      </c>
      <c r="N286" s="38">
        <v>89.549090909090907</v>
      </c>
      <c r="O286" s="38">
        <v>111.97347826087</v>
      </c>
      <c r="P286" s="38">
        <v>41.75</v>
      </c>
      <c r="Q286" s="38">
        <v>8069.5217391304404</v>
      </c>
      <c r="R286" s="38">
        <v>2153.3043478260902</v>
      </c>
      <c r="S286" s="38">
        <v>0</v>
      </c>
      <c r="T286" s="38">
        <v>0</v>
      </c>
      <c r="U286" s="38">
        <v>1911.78260869565</v>
      </c>
      <c r="V286" s="38">
        <v>33.187391304347798</v>
      </c>
      <c r="W286" s="38">
        <v>17245.4347826087</v>
      </c>
    </row>
    <row r="287" spans="2:23" ht="20.100000000000001" customHeight="1">
      <c r="B287" s="111">
        <f t="shared" si="13"/>
        <v>2012</v>
      </c>
      <c r="C287" s="111">
        <f t="shared" si="14"/>
        <v>11</v>
      </c>
      <c r="F287" s="80">
        <f t="shared" si="12"/>
        <v>41214</v>
      </c>
      <c r="G287" s="38">
        <v>1936.57142857143</v>
      </c>
      <c r="H287" s="38">
        <v>325.44</v>
      </c>
      <c r="I287" s="38" t="s">
        <v>156</v>
      </c>
      <c r="J287" s="38">
        <v>83.527500000000003</v>
      </c>
      <c r="K287" s="38">
        <v>1721.1363636363601</v>
      </c>
      <c r="L287" s="38">
        <v>109.975438409091</v>
      </c>
      <c r="M287" s="64">
        <v>14.590476190476201</v>
      </c>
      <c r="N287" s="38">
        <v>86.563636363636306</v>
      </c>
      <c r="O287" s="38">
        <v>109.711818181818</v>
      </c>
      <c r="P287" s="38">
        <v>42.25</v>
      </c>
      <c r="Q287" s="38">
        <v>7694.2045454545496</v>
      </c>
      <c r="R287" s="38">
        <v>2179.4772727272698</v>
      </c>
      <c r="S287" s="38">
        <v>0</v>
      </c>
      <c r="T287" s="38">
        <v>0</v>
      </c>
      <c r="U287" s="38">
        <v>1904.29545454545</v>
      </c>
      <c r="V287" s="38">
        <v>32.773181818181797</v>
      </c>
      <c r="W287" s="38">
        <v>16297.5</v>
      </c>
    </row>
    <row r="288" spans="2:23" ht="20.100000000000001" customHeight="1">
      <c r="B288" s="111">
        <f t="shared" si="13"/>
        <v>2012</v>
      </c>
      <c r="C288" s="111">
        <f t="shared" si="14"/>
        <v>12</v>
      </c>
      <c r="F288" s="80">
        <f t="shared" si="12"/>
        <v>41244</v>
      </c>
      <c r="G288" s="38">
        <v>2086.6315789473701</v>
      </c>
      <c r="H288" s="38">
        <v>329.24</v>
      </c>
      <c r="I288" s="38" t="s">
        <v>156</v>
      </c>
      <c r="J288" s="38">
        <v>92.742500000000007</v>
      </c>
      <c r="K288" s="38">
        <v>1688.5294117647099</v>
      </c>
      <c r="L288" s="38">
        <v>121.177054</v>
      </c>
      <c r="M288" s="64">
        <v>16.809999999999999</v>
      </c>
      <c r="N288" s="38">
        <v>87.867999999999995</v>
      </c>
      <c r="O288" s="38">
        <v>109.631</v>
      </c>
      <c r="P288" s="38">
        <v>43.38</v>
      </c>
      <c r="Q288" s="38">
        <v>7962.5789473684199</v>
      </c>
      <c r="R288" s="38">
        <v>2275.5</v>
      </c>
      <c r="S288" s="38">
        <v>0</v>
      </c>
      <c r="T288" s="38">
        <v>0</v>
      </c>
      <c r="U288" s="38">
        <v>2037.5789473684199</v>
      </c>
      <c r="V288" s="38">
        <v>31.794285714285699</v>
      </c>
      <c r="W288" s="38">
        <v>17406.578947368402</v>
      </c>
    </row>
    <row r="289" spans="2:23" ht="20.100000000000001" customHeight="1">
      <c r="B289" s="111">
        <f t="shared" si="13"/>
        <v>2013</v>
      </c>
      <c r="C289" s="111">
        <f t="shared" si="14"/>
        <v>1</v>
      </c>
      <c r="F289" s="80">
        <f t="shared" si="12"/>
        <v>41275</v>
      </c>
      <c r="G289" s="38">
        <v>2037.9659090909099</v>
      </c>
      <c r="H289" s="38">
        <v>333.1</v>
      </c>
      <c r="I289" s="38" t="s">
        <v>156</v>
      </c>
      <c r="J289" s="38">
        <v>92.97</v>
      </c>
      <c r="K289" s="38">
        <v>1670.95454545455</v>
      </c>
      <c r="L289" s="38">
        <v>142.65333625</v>
      </c>
      <c r="M289" s="64">
        <v>18.813636363636402</v>
      </c>
      <c r="N289" s="38">
        <v>94.758636363636299</v>
      </c>
      <c r="O289" s="38">
        <v>112.973636363636</v>
      </c>
      <c r="P289" s="38">
        <v>43.88</v>
      </c>
      <c r="Q289" s="38">
        <v>8049.2727272727298</v>
      </c>
      <c r="R289" s="38">
        <v>2340.2727272727302</v>
      </c>
      <c r="S289" s="38">
        <v>0</v>
      </c>
      <c r="T289" s="38">
        <v>0</v>
      </c>
      <c r="U289" s="38">
        <v>2033.1590909090901</v>
      </c>
      <c r="V289" s="38">
        <v>31.061739130434798</v>
      </c>
      <c r="W289" s="38">
        <v>17464.772727272699</v>
      </c>
    </row>
    <row r="290" spans="2:23" ht="20.100000000000001" customHeight="1">
      <c r="B290" s="111">
        <f t="shared" si="13"/>
        <v>2013</v>
      </c>
      <c r="C290" s="111">
        <f t="shared" si="14"/>
        <v>2</v>
      </c>
      <c r="F290" s="80">
        <f t="shared" si="12"/>
        <v>41306</v>
      </c>
      <c r="G290" s="38">
        <v>2053.4250000000002</v>
      </c>
      <c r="H290" s="38">
        <v>349.8</v>
      </c>
      <c r="I290" s="38" t="s">
        <v>156</v>
      </c>
      <c r="J290" s="38">
        <v>94.545000000000002</v>
      </c>
      <c r="K290" s="38">
        <v>1627.5875000000001</v>
      </c>
      <c r="L290" s="38">
        <v>145.56086566666701</v>
      </c>
      <c r="M290" s="64">
        <v>19.2444444444445</v>
      </c>
      <c r="N290" s="38">
        <v>95.276499999999999</v>
      </c>
      <c r="O290" s="38">
        <v>116.455</v>
      </c>
      <c r="P290" s="38">
        <v>42</v>
      </c>
      <c r="Q290" s="38">
        <v>8070.4750000000004</v>
      </c>
      <c r="R290" s="38">
        <v>2376.1999999999998</v>
      </c>
      <c r="S290" s="38">
        <v>0</v>
      </c>
      <c r="T290" s="38">
        <v>0</v>
      </c>
      <c r="U290" s="38">
        <v>2129.2750000000001</v>
      </c>
      <c r="V290" s="38">
        <v>30.328749999999999</v>
      </c>
      <c r="W290" s="38">
        <v>17733.75</v>
      </c>
    </row>
    <row r="291" spans="2:23" ht="20.100000000000001" customHeight="1">
      <c r="B291" s="111">
        <f t="shared" si="13"/>
        <v>2013</v>
      </c>
      <c r="C291" s="111">
        <f t="shared" si="14"/>
        <v>3</v>
      </c>
      <c r="F291" s="80">
        <f t="shared" si="12"/>
        <v>41334</v>
      </c>
      <c r="G291" s="38">
        <v>1913.075</v>
      </c>
      <c r="H291" s="38">
        <v>341.57</v>
      </c>
      <c r="I291" s="38" t="s">
        <v>156</v>
      </c>
      <c r="J291" s="38">
        <v>91.623999999999995</v>
      </c>
      <c r="K291" s="38">
        <v>1592.8625</v>
      </c>
      <c r="L291" s="38">
        <v>132.13887119047601</v>
      </c>
      <c r="M291" s="64">
        <v>16.75</v>
      </c>
      <c r="N291" s="38">
        <v>93.094428571428594</v>
      </c>
      <c r="O291" s="38">
        <v>109.24</v>
      </c>
      <c r="P291" s="38">
        <v>42.25</v>
      </c>
      <c r="Q291" s="38">
        <v>7662.9</v>
      </c>
      <c r="R291" s="38">
        <v>2183.4749999999999</v>
      </c>
      <c r="S291" s="38">
        <v>0</v>
      </c>
      <c r="T291" s="38">
        <v>0</v>
      </c>
      <c r="U291" s="38">
        <v>1935.9</v>
      </c>
      <c r="V291" s="38">
        <v>28.790952380952401</v>
      </c>
      <c r="W291" s="38">
        <v>16727.75</v>
      </c>
    </row>
    <row r="292" spans="2:23" ht="20.100000000000001" customHeight="1">
      <c r="B292" s="111">
        <f t="shared" si="13"/>
        <v>2013</v>
      </c>
      <c r="C292" s="111">
        <f t="shared" si="14"/>
        <v>4</v>
      </c>
      <c r="F292" s="80">
        <f t="shared" si="12"/>
        <v>41365</v>
      </c>
      <c r="G292" s="38">
        <v>1856.5238095238101</v>
      </c>
      <c r="H292" s="38">
        <v>325.52</v>
      </c>
      <c r="I292" s="38" t="s">
        <v>156</v>
      </c>
      <c r="J292" s="38">
        <v>88.53</v>
      </c>
      <c r="K292" s="38">
        <v>1485.0833333333301</v>
      </c>
      <c r="L292" s="38">
        <v>129.75318666666701</v>
      </c>
      <c r="M292" s="64">
        <v>15.177272727272699</v>
      </c>
      <c r="N292" s="38">
        <v>92.012272727272702</v>
      </c>
      <c r="O292" s="38">
        <v>102.875454545455</v>
      </c>
      <c r="P292" s="38">
        <v>40.5</v>
      </c>
      <c r="Q292" s="38">
        <v>7203.3595238095204</v>
      </c>
      <c r="R292" s="38">
        <v>2030.2619047619</v>
      </c>
      <c r="S292" s="38">
        <v>0</v>
      </c>
      <c r="T292" s="38">
        <v>0</v>
      </c>
      <c r="U292" s="38">
        <v>1852.9047619047601</v>
      </c>
      <c r="V292" s="38">
        <v>25.355</v>
      </c>
      <c r="W292" s="38">
        <v>15635</v>
      </c>
    </row>
    <row r="293" spans="2:23" ht="20.100000000000001" customHeight="1">
      <c r="B293" s="111">
        <f t="shared" si="13"/>
        <v>2013</v>
      </c>
      <c r="C293" s="111">
        <f t="shared" si="14"/>
        <v>5</v>
      </c>
      <c r="F293" s="80">
        <f t="shared" si="12"/>
        <v>41395</v>
      </c>
      <c r="G293" s="38">
        <v>1830.57142857143</v>
      </c>
      <c r="H293" s="38">
        <v>329.07</v>
      </c>
      <c r="I293" s="38">
        <v>144.221052631579</v>
      </c>
      <c r="J293" s="38">
        <v>87.68</v>
      </c>
      <c r="K293" s="38">
        <v>1413.5</v>
      </c>
      <c r="L293" s="38">
        <v>118.345827727273</v>
      </c>
      <c r="M293" s="64">
        <v>14.4714285714286</v>
      </c>
      <c r="N293" s="38">
        <v>94.437826086956505</v>
      </c>
      <c r="O293" s="38">
        <v>103.026956521739</v>
      </c>
      <c r="P293" s="38">
        <v>40.450000000000003</v>
      </c>
      <c r="Q293" s="38">
        <v>7229.1666666666697</v>
      </c>
      <c r="R293" s="38">
        <v>2028.2857142857099</v>
      </c>
      <c r="S293" s="38">
        <v>0</v>
      </c>
      <c r="T293" s="38">
        <v>0</v>
      </c>
      <c r="U293" s="38">
        <v>1829.0238095238101</v>
      </c>
      <c r="V293" s="38">
        <v>23.0382608695652</v>
      </c>
      <c r="W293" s="38">
        <v>14950.9523809524</v>
      </c>
    </row>
    <row r="294" spans="2:23" ht="20.100000000000001" customHeight="1">
      <c r="B294" s="111">
        <f t="shared" si="13"/>
        <v>2013</v>
      </c>
      <c r="C294" s="111">
        <f t="shared" si="14"/>
        <v>6</v>
      </c>
      <c r="F294" s="80">
        <f t="shared" si="12"/>
        <v>41426</v>
      </c>
      <c r="G294" s="38">
        <v>1816.2750000000001</v>
      </c>
      <c r="H294" s="38">
        <v>326.89</v>
      </c>
      <c r="I294" s="38">
        <v>136.285</v>
      </c>
      <c r="J294" s="38">
        <v>84.44</v>
      </c>
      <c r="K294" s="38">
        <v>1342.3625</v>
      </c>
      <c r="L294" s="38">
        <v>107.945366176471</v>
      </c>
      <c r="M294" s="64">
        <v>14.914999999999999</v>
      </c>
      <c r="N294" s="38">
        <v>95.774500000000003</v>
      </c>
      <c r="O294" s="38">
        <v>103.11</v>
      </c>
      <c r="P294" s="38">
        <v>39.6</v>
      </c>
      <c r="Q294" s="38">
        <v>7004.05</v>
      </c>
      <c r="R294" s="38">
        <v>2103.8249999999998</v>
      </c>
      <c r="S294" s="38">
        <v>0</v>
      </c>
      <c r="T294" s="38">
        <v>0</v>
      </c>
      <c r="U294" s="38">
        <v>1839.2249999999999</v>
      </c>
      <c r="V294" s="38">
        <v>21.109000000000002</v>
      </c>
      <c r="W294" s="38">
        <v>14270.5</v>
      </c>
    </row>
    <row r="295" spans="2:23" ht="20.100000000000001" customHeight="1">
      <c r="B295" s="111">
        <f t="shared" si="13"/>
        <v>2013</v>
      </c>
      <c r="C295" s="111">
        <f t="shared" si="14"/>
        <v>7</v>
      </c>
      <c r="F295" s="80">
        <f t="shared" si="12"/>
        <v>41456</v>
      </c>
      <c r="G295" s="38">
        <v>1767.6304347826101</v>
      </c>
      <c r="H295" s="38">
        <v>320.27999999999997</v>
      </c>
      <c r="I295" s="38">
        <v>132.69130434782599</v>
      </c>
      <c r="J295" s="38">
        <v>77.644000000000005</v>
      </c>
      <c r="K295" s="38">
        <v>1286.72391304348</v>
      </c>
      <c r="L295" s="38">
        <v>117.54462173912999</v>
      </c>
      <c r="M295" s="64">
        <v>16.0695652173913</v>
      </c>
      <c r="N295" s="38">
        <v>104.478913043478</v>
      </c>
      <c r="O295" s="38">
        <v>107.71608695652201</v>
      </c>
      <c r="P295" s="38">
        <v>34.75</v>
      </c>
      <c r="Q295" s="38">
        <v>6892.9782608695696</v>
      </c>
      <c r="R295" s="38">
        <v>2048.2391304347798</v>
      </c>
      <c r="S295" s="38">
        <v>0</v>
      </c>
      <c r="T295" s="38">
        <v>0</v>
      </c>
      <c r="U295" s="38">
        <v>1835.8913043478301</v>
      </c>
      <c r="V295" s="38">
        <v>19.710217391304301</v>
      </c>
      <c r="W295" s="38">
        <v>13705</v>
      </c>
    </row>
    <row r="296" spans="2:23" ht="20.100000000000001" customHeight="1">
      <c r="B296" s="111">
        <f t="shared" si="13"/>
        <v>2013</v>
      </c>
      <c r="C296" s="111">
        <f t="shared" si="14"/>
        <v>8</v>
      </c>
      <c r="F296" s="80">
        <f t="shared" si="12"/>
        <v>41487</v>
      </c>
      <c r="G296" s="38">
        <v>1814.7619047619</v>
      </c>
      <c r="H296" s="38">
        <v>319.36</v>
      </c>
      <c r="I296" s="38">
        <v>139.30000000000001</v>
      </c>
      <c r="J296" s="38">
        <v>78.239999999999995</v>
      </c>
      <c r="K296" s="38">
        <v>1347.0952380952399</v>
      </c>
      <c r="L296" s="38">
        <v>124.710115909091</v>
      </c>
      <c r="M296" s="64">
        <v>15.62</v>
      </c>
      <c r="N296" s="38">
        <v>106.579545454545</v>
      </c>
      <c r="O296" s="38">
        <v>110.965</v>
      </c>
      <c r="P296" s="38">
        <v>34.5</v>
      </c>
      <c r="Q296" s="38">
        <v>7182.2619047619</v>
      </c>
      <c r="R296" s="38">
        <v>2173.4523809523798</v>
      </c>
      <c r="S296" s="38">
        <v>0</v>
      </c>
      <c r="T296" s="38">
        <v>0</v>
      </c>
      <c r="U296" s="38">
        <v>1894.61904761905</v>
      </c>
      <c r="V296" s="38">
        <v>21.893863636363601</v>
      </c>
      <c r="W296" s="38">
        <v>14282.142857142901</v>
      </c>
    </row>
    <row r="297" spans="2:23" ht="20.100000000000001" customHeight="1">
      <c r="B297" s="111">
        <f t="shared" si="13"/>
        <v>2013</v>
      </c>
      <c r="C297" s="111">
        <f t="shared" si="14"/>
        <v>9</v>
      </c>
      <c r="F297" s="80">
        <f t="shared" si="12"/>
        <v>41518</v>
      </c>
      <c r="G297" s="38">
        <v>1760.4047619047601</v>
      </c>
      <c r="H297" s="38">
        <v>313.61</v>
      </c>
      <c r="I297" s="38">
        <v>149.666666666667</v>
      </c>
      <c r="J297" s="38">
        <v>78.433999999999997</v>
      </c>
      <c r="K297" s="38">
        <v>1348.7976190476199</v>
      </c>
      <c r="L297" s="38">
        <v>122.20724710526299</v>
      </c>
      <c r="M297" s="64">
        <v>15.533333333333299</v>
      </c>
      <c r="N297" s="38">
        <v>106.362857142857</v>
      </c>
      <c r="O297" s="38">
        <v>111.62142857142901</v>
      </c>
      <c r="P297" s="38">
        <v>35</v>
      </c>
      <c r="Q297" s="38">
        <v>7161.4285714285697</v>
      </c>
      <c r="R297" s="38">
        <v>2088.4047619047601</v>
      </c>
      <c r="S297" s="38">
        <v>0</v>
      </c>
      <c r="T297" s="38">
        <v>0</v>
      </c>
      <c r="U297" s="38">
        <v>1848.42857142857</v>
      </c>
      <c r="V297" s="38">
        <v>22.5638095238095</v>
      </c>
      <c r="W297" s="38">
        <v>13779.5238095238</v>
      </c>
    </row>
    <row r="298" spans="2:23" ht="20.100000000000001" customHeight="1">
      <c r="B298" s="111">
        <f t="shared" si="13"/>
        <v>2013</v>
      </c>
      <c r="C298" s="111">
        <f t="shared" si="14"/>
        <v>10</v>
      </c>
      <c r="F298" s="80">
        <f t="shared" si="12"/>
        <v>41548</v>
      </c>
      <c r="G298" s="38">
        <v>1812.28260869565</v>
      </c>
      <c r="H298" s="38">
        <v>316.01499999999999</v>
      </c>
      <c r="I298" s="38">
        <v>146.60909090909101</v>
      </c>
      <c r="J298" s="38">
        <v>81.38</v>
      </c>
      <c r="K298" s="38">
        <v>1316.1847826087001</v>
      </c>
      <c r="L298" s="38">
        <v>122.86840416666701</v>
      </c>
      <c r="M298" s="64">
        <v>16.734090909090899</v>
      </c>
      <c r="N298" s="38">
        <v>100.540652173913</v>
      </c>
      <c r="O298" s="38">
        <v>109.479130434783</v>
      </c>
      <c r="P298" s="38">
        <v>34.5</v>
      </c>
      <c r="Q298" s="38">
        <v>7188.7391304347802</v>
      </c>
      <c r="R298" s="38">
        <v>2111.45652173913</v>
      </c>
      <c r="S298" s="38">
        <v>0</v>
      </c>
      <c r="T298" s="38">
        <v>0</v>
      </c>
      <c r="U298" s="38">
        <v>1882.8260869565199</v>
      </c>
      <c r="V298" s="38">
        <v>21.916956521739099</v>
      </c>
      <c r="W298" s="38">
        <v>14069.782608695699</v>
      </c>
    </row>
    <row r="299" spans="2:23" ht="20.100000000000001" customHeight="1">
      <c r="B299" s="111">
        <f t="shared" si="13"/>
        <v>2013</v>
      </c>
      <c r="C299" s="111">
        <f t="shared" si="14"/>
        <v>11</v>
      </c>
      <c r="F299" s="80">
        <f t="shared" si="12"/>
        <v>41579</v>
      </c>
      <c r="G299" s="38">
        <v>1749.2142857142901</v>
      </c>
      <c r="H299" s="38">
        <v>324</v>
      </c>
      <c r="I299" s="38">
        <v>143.71904761904801</v>
      </c>
      <c r="J299" s="38">
        <v>84.467500000000001</v>
      </c>
      <c r="K299" s="38">
        <v>1275.82142857143</v>
      </c>
      <c r="L299" s="38">
        <v>126.328169285714</v>
      </c>
      <c r="M299" s="64">
        <v>18.496428571428599</v>
      </c>
      <c r="N299" s="38">
        <v>92.998809523809499</v>
      </c>
      <c r="O299" s="38">
        <v>108.07666666666699</v>
      </c>
      <c r="P299" s="38">
        <v>36.08</v>
      </c>
      <c r="Q299" s="38">
        <v>7066.4047619047597</v>
      </c>
      <c r="R299" s="38">
        <v>2090.1904761904798</v>
      </c>
      <c r="S299" s="38">
        <v>0</v>
      </c>
      <c r="T299" s="38">
        <v>0</v>
      </c>
      <c r="U299" s="38">
        <v>1868.6666666666699</v>
      </c>
      <c r="V299" s="38">
        <v>20.757619047618999</v>
      </c>
      <c r="W299" s="38">
        <v>13729.0476190476</v>
      </c>
    </row>
    <row r="300" spans="2:23" ht="20.100000000000001" customHeight="1">
      <c r="B300" s="111">
        <f t="shared" si="13"/>
        <v>2013</v>
      </c>
      <c r="C300" s="111">
        <f t="shared" si="14"/>
        <v>12</v>
      </c>
      <c r="F300" s="80">
        <f t="shared" si="12"/>
        <v>41609</v>
      </c>
      <c r="G300" s="38">
        <v>1738.7750000000001</v>
      </c>
      <c r="H300" s="38">
        <v>325.47000000000003</v>
      </c>
      <c r="I300" s="38">
        <v>137.480952380952</v>
      </c>
      <c r="J300" s="38">
        <v>85.671999999999997</v>
      </c>
      <c r="K300" s="38">
        <v>1225.4027777777801</v>
      </c>
      <c r="L300" s="38">
        <v>120.038879318182</v>
      </c>
      <c r="M300" s="64">
        <v>18.988095238095202</v>
      </c>
      <c r="N300" s="38">
        <v>97.468000000000004</v>
      </c>
      <c r="O300" s="38">
        <v>110.67400000000001</v>
      </c>
      <c r="P300" s="38">
        <v>34.5</v>
      </c>
      <c r="Q300" s="38">
        <v>7202.95</v>
      </c>
      <c r="R300" s="38">
        <v>2133</v>
      </c>
      <c r="S300" s="38">
        <v>0</v>
      </c>
      <c r="T300" s="38">
        <v>0</v>
      </c>
      <c r="U300" s="38">
        <v>1974.2</v>
      </c>
      <c r="V300" s="38">
        <v>19.609000000000002</v>
      </c>
      <c r="W300" s="38">
        <v>13914.5</v>
      </c>
    </row>
    <row r="301" spans="2:23" ht="20.100000000000001" customHeight="1">
      <c r="B301" s="111">
        <f t="shared" si="13"/>
        <v>2014</v>
      </c>
      <c r="C301" s="111">
        <f t="shared" si="14"/>
        <v>1</v>
      </c>
      <c r="F301" s="80">
        <f t="shared" si="12"/>
        <v>41640</v>
      </c>
      <c r="G301" s="38">
        <v>1726.47727272727</v>
      </c>
      <c r="H301" s="38">
        <v>335.34</v>
      </c>
      <c r="I301" s="38">
        <v>130.71428571428601</v>
      </c>
      <c r="J301" s="38">
        <v>83.114999999999995</v>
      </c>
      <c r="K301" s="38">
        <v>1244.79545454545</v>
      </c>
      <c r="L301" s="38">
        <v>120.783464523809</v>
      </c>
      <c r="M301" s="64">
        <v>19.198809523809501</v>
      </c>
      <c r="N301" s="38">
        <v>94.541136363636397</v>
      </c>
      <c r="O301" s="38">
        <v>107.422727272727</v>
      </c>
      <c r="P301" s="38">
        <v>35.450000000000003</v>
      </c>
      <c r="Q301" s="38">
        <v>7294.8863636363603</v>
      </c>
      <c r="R301" s="38">
        <v>2148.8863636363599</v>
      </c>
      <c r="S301" s="38">
        <v>0</v>
      </c>
      <c r="T301" s="38">
        <v>0</v>
      </c>
      <c r="U301" s="38">
        <v>2038.4090909090901</v>
      </c>
      <c r="V301" s="38">
        <v>19.906363636363601</v>
      </c>
      <c r="W301" s="38">
        <v>14079.3181818182</v>
      </c>
    </row>
    <row r="302" spans="2:23" ht="20.100000000000001" customHeight="1">
      <c r="B302" s="111">
        <f t="shared" si="13"/>
        <v>2014</v>
      </c>
      <c r="C302" s="111">
        <f t="shared" si="14"/>
        <v>2</v>
      </c>
      <c r="F302" s="80">
        <f t="shared" si="12"/>
        <v>41671</v>
      </c>
      <c r="G302" s="38">
        <v>1693.85</v>
      </c>
      <c r="H302" s="38">
        <v>328.83</v>
      </c>
      <c r="I302" s="38">
        <v>126.215</v>
      </c>
      <c r="J302" s="38">
        <v>78.983333333333306</v>
      </c>
      <c r="K302" s="38">
        <v>1300.9749999999999</v>
      </c>
      <c r="L302" s="38">
        <v>113.27315812499999</v>
      </c>
      <c r="M302" s="64">
        <v>19.8125</v>
      </c>
      <c r="N302" s="38">
        <v>100.809</v>
      </c>
      <c r="O302" s="38">
        <v>108.812</v>
      </c>
      <c r="P302" s="38">
        <v>35.380000000000003</v>
      </c>
      <c r="Q302" s="38">
        <v>7152.15</v>
      </c>
      <c r="R302" s="38">
        <v>2105.9749999999999</v>
      </c>
      <c r="S302" s="38">
        <v>0</v>
      </c>
      <c r="T302" s="38">
        <v>0</v>
      </c>
      <c r="U302" s="38">
        <v>2035.4</v>
      </c>
      <c r="V302" s="38">
        <v>20.827750000000002</v>
      </c>
      <c r="W302" s="38">
        <v>14194.5</v>
      </c>
    </row>
    <row r="303" spans="2:23" ht="20.100000000000001" customHeight="1">
      <c r="B303" s="111">
        <f t="shared" si="13"/>
        <v>2014</v>
      </c>
      <c r="C303" s="111">
        <f t="shared" si="14"/>
        <v>3</v>
      </c>
      <c r="F303" s="80">
        <f t="shared" si="12"/>
        <v>41699</v>
      </c>
      <c r="G303" s="38">
        <v>1703.5</v>
      </c>
      <c r="H303" s="38">
        <v>318.35000000000002</v>
      </c>
      <c r="I303" s="38">
        <v>116.22380952381</v>
      </c>
      <c r="J303" s="38">
        <v>74.900000000000006</v>
      </c>
      <c r="K303" s="38">
        <v>1336.0833333333301</v>
      </c>
      <c r="L303" s="38">
        <v>95.428349999999995</v>
      </c>
      <c r="M303" s="64">
        <v>16.4035714285714</v>
      </c>
      <c r="N303" s="38">
        <v>100.80714285714301</v>
      </c>
      <c r="O303" s="38">
        <v>107.405714285714</v>
      </c>
      <c r="P303" s="38">
        <v>34</v>
      </c>
      <c r="Q303" s="38">
        <v>6667.8333333333303</v>
      </c>
      <c r="R303" s="38">
        <v>2056.3571428571399</v>
      </c>
      <c r="S303" s="38">
        <v>0</v>
      </c>
      <c r="T303" s="38">
        <v>0</v>
      </c>
      <c r="U303" s="38">
        <v>2018.11904761905</v>
      </c>
      <c r="V303" s="38">
        <v>20.735714285714302</v>
      </c>
      <c r="W303" s="38">
        <v>15659.761904761899</v>
      </c>
    </row>
    <row r="304" spans="2:23" ht="20.100000000000001" customHeight="1">
      <c r="B304" s="111">
        <f t="shared" si="13"/>
        <v>2014</v>
      </c>
      <c r="C304" s="111">
        <f t="shared" si="14"/>
        <v>4</v>
      </c>
      <c r="F304" s="80">
        <f t="shared" si="12"/>
        <v>41730</v>
      </c>
      <c r="G304" s="38">
        <v>1809.65</v>
      </c>
      <c r="H304" s="38">
        <v>320.58999999999997</v>
      </c>
      <c r="I304" s="38">
        <v>113.509523809524</v>
      </c>
      <c r="J304" s="38">
        <v>73.37</v>
      </c>
      <c r="K304" s="38">
        <v>1299</v>
      </c>
      <c r="L304" s="38">
        <v>100.603997857143</v>
      </c>
      <c r="M304" s="64">
        <v>15.014761904761899</v>
      </c>
      <c r="N304" s="38">
        <v>102.07095238095199</v>
      </c>
      <c r="O304" s="38">
        <v>107.788095238095</v>
      </c>
      <c r="P304" s="38">
        <v>30.43</v>
      </c>
      <c r="Q304" s="38">
        <v>6670.8249999999998</v>
      </c>
      <c r="R304" s="38">
        <v>2085.9499999999998</v>
      </c>
      <c r="S304" s="38">
        <v>0</v>
      </c>
      <c r="T304" s="38">
        <v>0</v>
      </c>
      <c r="U304" s="38">
        <v>2030.6</v>
      </c>
      <c r="V304" s="38">
        <v>19.701363636363599</v>
      </c>
      <c r="W304" s="38">
        <v>17375</v>
      </c>
    </row>
    <row r="305" spans="2:23" ht="20.100000000000001" customHeight="1">
      <c r="B305" s="111">
        <f t="shared" si="13"/>
        <v>2014</v>
      </c>
      <c r="C305" s="111">
        <f t="shared" si="14"/>
        <v>5</v>
      </c>
      <c r="F305" s="80">
        <f t="shared" si="12"/>
        <v>41760</v>
      </c>
      <c r="G305" s="38">
        <v>1749.1</v>
      </c>
      <c r="H305" s="38">
        <v>319.935</v>
      </c>
      <c r="I305" s="38">
        <v>117.015</v>
      </c>
      <c r="J305" s="38">
        <v>73.935000000000002</v>
      </c>
      <c r="K305" s="38">
        <v>1287.5250000000001</v>
      </c>
      <c r="L305" s="38">
        <v>88.950630000000004</v>
      </c>
      <c r="M305" s="64">
        <v>13.605</v>
      </c>
      <c r="N305" s="38">
        <v>102.315</v>
      </c>
      <c r="O305" s="38">
        <v>109.675909090909</v>
      </c>
      <c r="P305" s="38">
        <v>28.25</v>
      </c>
      <c r="Q305" s="38">
        <v>6883.875</v>
      </c>
      <c r="R305" s="38">
        <v>2097.125</v>
      </c>
      <c r="S305" s="38">
        <v>0</v>
      </c>
      <c r="T305" s="38">
        <v>0</v>
      </c>
      <c r="U305" s="38">
        <v>2060.3000000000002</v>
      </c>
      <c r="V305" s="38">
        <v>19.354318181818201</v>
      </c>
      <c r="W305" s="38">
        <v>19439.75</v>
      </c>
    </row>
    <row r="306" spans="2:23" ht="20.100000000000001" customHeight="1">
      <c r="B306" s="111">
        <f t="shared" si="13"/>
        <v>2014</v>
      </c>
      <c r="C306" s="111">
        <f t="shared" si="14"/>
        <v>6</v>
      </c>
      <c r="F306" s="80">
        <f t="shared" si="12"/>
        <v>41791</v>
      </c>
      <c r="G306" s="38">
        <v>1834.4047619047601</v>
      </c>
      <c r="H306" s="38">
        <v>311.13</v>
      </c>
      <c r="I306" s="38">
        <v>115.761904761905</v>
      </c>
      <c r="J306" s="38">
        <v>72.207999999999998</v>
      </c>
      <c r="K306" s="38">
        <v>1279.0952380952399</v>
      </c>
      <c r="L306" s="38">
        <v>80.41935325</v>
      </c>
      <c r="M306" s="64">
        <v>12.0338095238095</v>
      </c>
      <c r="N306" s="38">
        <v>105.811428571429</v>
      </c>
      <c r="O306" s="38">
        <v>111.868571428571</v>
      </c>
      <c r="P306" s="38">
        <v>28.25</v>
      </c>
      <c r="Q306" s="38">
        <v>6806.0952380952403</v>
      </c>
      <c r="R306" s="38">
        <v>2103.3095238095202</v>
      </c>
      <c r="S306" s="38">
        <v>0</v>
      </c>
      <c r="T306" s="38">
        <v>0</v>
      </c>
      <c r="U306" s="38">
        <v>2126.7857142857101</v>
      </c>
      <c r="V306" s="38">
        <v>19.780952380952399</v>
      </c>
      <c r="W306" s="38">
        <v>18573.571428571398</v>
      </c>
    </row>
    <row r="307" spans="2:23" ht="20.100000000000001" customHeight="1">
      <c r="B307" s="111">
        <f t="shared" si="13"/>
        <v>2014</v>
      </c>
      <c r="C307" s="111">
        <f t="shared" si="14"/>
        <v>7</v>
      </c>
      <c r="F307" s="80">
        <f t="shared" si="12"/>
        <v>41821</v>
      </c>
      <c r="G307" s="38">
        <v>1956.1304347826101</v>
      </c>
      <c r="H307" s="38">
        <v>309.14</v>
      </c>
      <c r="I307" s="38">
        <v>115.040909090909</v>
      </c>
      <c r="J307" s="38">
        <v>69.287499999999994</v>
      </c>
      <c r="K307" s="38">
        <v>1310.96739130435</v>
      </c>
      <c r="L307" s="38">
        <v>84.369091086956502</v>
      </c>
      <c r="M307" s="64">
        <v>10.632272727272699</v>
      </c>
      <c r="N307" s="38">
        <v>103.635217391304</v>
      </c>
      <c r="O307" s="38">
        <v>106.983043478261</v>
      </c>
      <c r="P307" s="38">
        <v>28.5</v>
      </c>
      <c r="Q307" s="38">
        <v>7104.5</v>
      </c>
      <c r="R307" s="38">
        <v>2189.2608695652202</v>
      </c>
      <c r="S307" s="38">
        <v>0</v>
      </c>
      <c r="T307" s="38">
        <v>0</v>
      </c>
      <c r="U307" s="38">
        <v>2311.02173913044</v>
      </c>
      <c r="V307" s="38">
        <v>20.924565217391301</v>
      </c>
      <c r="W307" s="38">
        <v>19059.347826087</v>
      </c>
    </row>
    <row r="308" spans="2:23" ht="20.100000000000001" customHeight="1">
      <c r="B308" s="111">
        <f t="shared" si="13"/>
        <v>2014</v>
      </c>
      <c r="C308" s="111">
        <f t="shared" si="14"/>
        <v>8</v>
      </c>
      <c r="F308" s="80">
        <f t="shared" si="12"/>
        <v>41852</v>
      </c>
      <c r="G308" s="38">
        <v>2031.5476190476199</v>
      </c>
      <c r="H308" s="38">
        <v>317.70999999999998</v>
      </c>
      <c r="I308" s="38">
        <v>113.666666666667</v>
      </c>
      <c r="J308" s="38">
        <v>69.31</v>
      </c>
      <c r="K308" s="38">
        <v>1295.9875</v>
      </c>
      <c r="L308" s="38">
        <v>80.651996666666705</v>
      </c>
      <c r="M308" s="64">
        <v>11.737380952381001</v>
      </c>
      <c r="N308" s="38">
        <v>96.553333333333299</v>
      </c>
      <c r="O308" s="38">
        <v>101.922380952381</v>
      </c>
      <c r="P308" s="38">
        <v>31.5</v>
      </c>
      <c r="Q308" s="38">
        <v>7005.1904761904798</v>
      </c>
      <c r="R308" s="38">
        <v>2237.2619047619</v>
      </c>
      <c r="S308" s="38">
        <v>0</v>
      </c>
      <c r="T308" s="38">
        <v>0</v>
      </c>
      <c r="U308" s="38">
        <v>2330.11904761905</v>
      </c>
      <c r="V308" s="38">
        <v>19.785714285714299</v>
      </c>
      <c r="W308" s="38">
        <v>18580.142857142899</v>
      </c>
    </row>
    <row r="309" spans="2:23" ht="20.100000000000001" customHeight="1">
      <c r="B309" s="111">
        <f t="shared" si="13"/>
        <v>2014</v>
      </c>
      <c r="C309" s="111">
        <f t="shared" si="14"/>
        <v>9</v>
      </c>
      <c r="F309" s="80">
        <f t="shared" si="12"/>
        <v>41883</v>
      </c>
      <c r="G309" s="38">
        <v>1992.47727272727</v>
      </c>
      <c r="H309" s="38">
        <v>340.77</v>
      </c>
      <c r="I309" s="38">
        <v>112.281818181818</v>
      </c>
      <c r="J309" s="38">
        <v>67.162499999999994</v>
      </c>
      <c r="K309" s="38">
        <v>1238.8181818181799</v>
      </c>
      <c r="L309" s="38">
        <v>74.216759285714303</v>
      </c>
      <c r="M309" s="64">
        <v>14.3020454545455</v>
      </c>
      <c r="N309" s="38">
        <v>93.420454545454504</v>
      </c>
      <c r="O309" s="38">
        <v>97.3363636363636</v>
      </c>
      <c r="P309" s="38">
        <v>35.4</v>
      </c>
      <c r="Q309" s="38">
        <v>6872.2272727272702</v>
      </c>
      <c r="R309" s="38">
        <v>2122.25</v>
      </c>
      <c r="S309" s="38">
        <v>0</v>
      </c>
      <c r="T309" s="38">
        <v>0</v>
      </c>
      <c r="U309" s="38">
        <v>2294.04545454545</v>
      </c>
      <c r="V309" s="38">
        <v>18.491363636363602</v>
      </c>
      <c r="W309" s="38">
        <v>18079.318181818198</v>
      </c>
    </row>
    <row r="310" spans="2:23" ht="20.100000000000001" customHeight="1">
      <c r="B310" s="111">
        <f t="shared" si="13"/>
        <v>2014</v>
      </c>
      <c r="C310" s="111">
        <f t="shared" si="14"/>
        <v>10</v>
      </c>
      <c r="F310" s="80">
        <f t="shared" si="12"/>
        <v>41913</v>
      </c>
      <c r="G310" s="38">
        <v>1938.19565217391</v>
      </c>
      <c r="H310" s="38">
        <v>355.98</v>
      </c>
      <c r="I310" s="38">
        <v>111.638095238095</v>
      </c>
      <c r="J310" s="38">
        <v>64.213333333333296</v>
      </c>
      <c r="K310" s="38">
        <v>1222.48913043478</v>
      </c>
      <c r="L310" s="38">
        <v>71.386058611111096</v>
      </c>
      <c r="M310" s="64">
        <v>13.822619047619</v>
      </c>
      <c r="N310" s="38">
        <v>84.401304347826098</v>
      </c>
      <c r="O310" s="38">
        <v>87.269565217391303</v>
      </c>
      <c r="P310" s="38">
        <v>36.380000000000003</v>
      </c>
      <c r="Q310" s="38">
        <v>6739.1956521739103</v>
      </c>
      <c r="R310" s="38">
        <v>2038.0869565217399</v>
      </c>
      <c r="S310" s="38">
        <v>0</v>
      </c>
      <c r="T310" s="38">
        <v>0</v>
      </c>
      <c r="U310" s="38">
        <v>2272.6956521739098</v>
      </c>
      <c r="V310" s="38">
        <v>17.190000000000001</v>
      </c>
      <c r="W310" s="38">
        <v>15770.4347826087</v>
      </c>
    </row>
    <row r="311" spans="2:23" ht="20.100000000000001" customHeight="1">
      <c r="B311" s="111">
        <f t="shared" si="13"/>
        <v>2014</v>
      </c>
      <c r="C311" s="111">
        <f t="shared" si="14"/>
        <v>11</v>
      </c>
      <c r="F311" s="80">
        <f t="shared" si="12"/>
        <v>41944</v>
      </c>
      <c r="G311" s="38">
        <v>2053.9250000000002</v>
      </c>
      <c r="H311" s="38">
        <v>354.95</v>
      </c>
      <c r="I311" s="38">
        <v>113.28</v>
      </c>
      <c r="J311" s="38">
        <v>63.9</v>
      </c>
      <c r="K311" s="38">
        <v>1176.3</v>
      </c>
      <c r="L311" s="38">
        <v>65.026690000000002</v>
      </c>
      <c r="M311" s="64">
        <v>10.59775</v>
      </c>
      <c r="N311" s="38">
        <v>75.6785</v>
      </c>
      <c r="O311" s="38">
        <v>78.438000000000002</v>
      </c>
      <c r="P311" s="38">
        <v>39.5</v>
      </c>
      <c r="Q311" s="38">
        <v>6701.125</v>
      </c>
      <c r="R311" s="38">
        <v>2023.7249999999999</v>
      </c>
      <c r="S311" s="38">
        <v>0</v>
      </c>
      <c r="T311" s="38">
        <v>0</v>
      </c>
      <c r="U311" s="38">
        <v>2259.4250000000002</v>
      </c>
      <c r="V311" s="38">
        <v>15.973000000000001</v>
      </c>
      <c r="W311" s="38">
        <v>15706.25</v>
      </c>
    </row>
    <row r="312" spans="2:23" ht="20.100000000000001" customHeight="1">
      <c r="B312" s="111">
        <f t="shared" si="13"/>
        <v>2014</v>
      </c>
      <c r="C312" s="111">
        <f t="shared" si="14"/>
        <v>12</v>
      </c>
      <c r="F312" s="80">
        <f t="shared" si="12"/>
        <v>41974</v>
      </c>
      <c r="G312" s="38">
        <v>1913.2380952381</v>
      </c>
      <c r="H312" s="38">
        <v>354.46</v>
      </c>
      <c r="I312" s="38">
        <v>113.93636363636401</v>
      </c>
      <c r="J312" s="38">
        <v>63.328333333333298</v>
      </c>
      <c r="K312" s="38">
        <v>1202.28947368421</v>
      </c>
      <c r="L312" s="38">
        <v>64.0462468181818</v>
      </c>
      <c r="M312" s="64">
        <v>10.1093181818182</v>
      </c>
      <c r="N312" s="38">
        <v>60.068421052631599</v>
      </c>
      <c r="O312" s="38">
        <v>62.330454545454501</v>
      </c>
      <c r="P312" s="38">
        <v>35.5</v>
      </c>
      <c r="Q312" s="38">
        <v>6422.9523809523798</v>
      </c>
      <c r="R312" s="38">
        <v>1936.0952380952399</v>
      </c>
      <c r="S312" s="38">
        <v>0</v>
      </c>
      <c r="T312" s="38">
        <v>0</v>
      </c>
      <c r="U312" s="38">
        <v>2171.7142857142899</v>
      </c>
      <c r="V312" s="38">
        <v>16.239999999999998</v>
      </c>
      <c r="W312" s="38">
        <v>15918.5714285714</v>
      </c>
    </row>
    <row r="313" spans="2:23" ht="20.100000000000001" customHeight="1">
      <c r="B313" s="111">
        <f t="shared" si="13"/>
        <v>2015</v>
      </c>
      <c r="C313" s="111">
        <f t="shared" si="14"/>
        <v>1</v>
      </c>
      <c r="F313" s="80">
        <f t="shared" si="12"/>
        <v>42005</v>
      </c>
      <c r="G313" s="38">
        <v>1808.38095238095</v>
      </c>
      <c r="H313" s="38">
        <v>351.85</v>
      </c>
      <c r="I313" s="38">
        <v>112.561904761905</v>
      </c>
      <c r="J313" s="38">
        <v>61.44</v>
      </c>
      <c r="K313" s="38">
        <v>1251.8452380952399</v>
      </c>
      <c r="L313" s="38">
        <v>63.25419875</v>
      </c>
      <c r="M313" s="64">
        <v>8.7945238095238096</v>
      </c>
      <c r="N313" s="38">
        <v>47.386666666666699</v>
      </c>
      <c r="O313" s="38">
        <v>48.067142857142798</v>
      </c>
      <c r="P313" s="38">
        <v>37</v>
      </c>
      <c r="Q313" s="38">
        <v>5815.8333333333303</v>
      </c>
      <c r="R313" s="38">
        <v>1829.1666666666699</v>
      </c>
      <c r="S313" s="38">
        <v>0</v>
      </c>
      <c r="T313" s="38">
        <v>0</v>
      </c>
      <c r="U313" s="38">
        <v>2110.6428571428601</v>
      </c>
      <c r="V313" s="38">
        <v>17.098095238095201</v>
      </c>
      <c r="W313" s="38">
        <v>14770.9523809524</v>
      </c>
    </row>
    <row r="314" spans="2:23" ht="20.100000000000001" customHeight="1">
      <c r="B314" s="111">
        <f t="shared" si="13"/>
        <v>2015</v>
      </c>
      <c r="C314" s="111">
        <f t="shared" si="14"/>
        <v>2</v>
      </c>
      <c r="F314" s="80">
        <f t="shared" si="12"/>
        <v>42036</v>
      </c>
      <c r="G314" s="38">
        <v>1820.7750000000001</v>
      </c>
      <c r="H314" s="38">
        <v>336.61</v>
      </c>
      <c r="I314" s="38">
        <v>107.76666666666701</v>
      </c>
      <c r="J314" s="38">
        <v>69.05</v>
      </c>
      <c r="K314" s="38">
        <v>1227.1875</v>
      </c>
      <c r="L314" s="38">
        <v>59.435487999999999</v>
      </c>
      <c r="M314" s="64">
        <v>6.9658333333333298</v>
      </c>
      <c r="N314" s="38">
        <v>50.767499999999998</v>
      </c>
      <c r="O314" s="38">
        <v>57.930500000000002</v>
      </c>
      <c r="P314" s="38">
        <v>38.630000000000003</v>
      </c>
      <c r="Q314" s="38">
        <v>5702.0749999999998</v>
      </c>
      <c r="R314" s="38">
        <v>1804.675</v>
      </c>
      <c r="S314" s="38">
        <v>0</v>
      </c>
      <c r="T314" s="38">
        <v>0</v>
      </c>
      <c r="U314" s="38">
        <v>2103.125</v>
      </c>
      <c r="V314" s="38">
        <v>16.842500000000001</v>
      </c>
      <c r="W314" s="38">
        <v>14534.5</v>
      </c>
    </row>
    <row r="315" spans="2:23" ht="20.100000000000001" customHeight="1">
      <c r="B315" s="111">
        <f t="shared" si="13"/>
        <v>2015</v>
      </c>
      <c r="C315" s="111">
        <f t="shared" si="14"/>
        <v>3</v>
      </c>
      <c r="F315" s="80">
        <f t="shared" si="12"/>
        <v>42064</v>
      </c>
      <c r="G315" s="38">
        <v>1772.5909090909099</v>
      </c>
      <c r="H315" s="38">
        <v>338.33</v>
      </c>
      <c r="I315" s="38">
        <v>105.08181818181799</v>
      </c>
      <c r="J315" s="38">
        <v>64.754999999999995</v>
      </c>
      <c r="K315" s="38">
        <v>1178.62954545455</v>
      </c>
      <c r="L315" s="38">
        <v>55.043394999999997</v>
      </c>
      <c r="M315" s="64">
        <v>7.8688636363636402</v>
      </c>
      <c r="N315" s="38">
        <v>47.915454545454601</v>
      </c>
      <c r="O315" s="38">
        <v>55.791363636363599</v>
      </c>
      <c r="P315" s="38">
        <v>38.36</v>
      </c>
      <c r="Q315" s="38">
        <v>5925.8409090909099</v>
      </c>
      <c r="R315" s="38">
        <v>1784.97727272727</v>
      </c>
      <c r="S315" s="38">
        <v>0</v>
      </c>
      <c r="T315" s="38">
        <v>0</v>
      </c>
      <c r="U315" s="38">
        <v>2029.04545454545</v>
      </c>
      <c r="V315" s="38">
        <v>16.222272727272699</v>
      </c>
      <c r="W315" s="38">
        <v>13745.6818181818</v>
      </c>
    </row>
    <row r="316" spans="2:23" ht="20.100000000000001" customHeight="1">
      <c r="B316" s="111">
        <f t="shared" si="13"/>
        <v>2015</v>
      </c>
      <c r="C316" s="111">
        <f t="shared" si="14"/>
        <v>4</v>
      </c>
      <c r="F316" s="80">
        <f t="shared" si="12"/>
        <v>42095</v>
      </c>
      <c r="G316" s="38">
        <v>1817.125</v>
      </c>
      <c r="H316" s="38">
        <v>341.08</v>
      </c>
      <c r="I316" s="38">
        <v>95.942857142857093</v>
      </c>
      <c r="J316" s="38">
        <v>56.241999999999997</v>
      </c>
      <c r="K316" s="38">
        <v>1197.9100000000001</v>
      </c>
      <c r="L316" s="38">
        <v>48.443134047618997</v>
      </c>
      <c r="M316" s="64">
        <v>7.3095238095238102</v>
      </c>
      <c r="N316" s="38">
        <v>54.887999999999998</v>
      </c>
      <c r="O316" s="38">
        <v>59.389545454545498</v>
      </c>
      <c r="P316" s="38">
        <v>37.130000000000003</v>
      </c>
      <c r="Q316" s="38">
        <v>6028.4750000000004</v>
      </c>
      <c r="R316" s="38">
        <v>1999.8</v>
      </c>
      <c r="S316" s="38">
        <v>0</v>
      </c>
      <c r="T316" s="38">
        <v>0</v>
      </c>
      <c r="U316" s="38">
        <v>2206.9</v>
      </c>
      <c r="V316" s="38">
        <v>16.366363636363602</v>
      </c>
      <c r="W316" s="38">
        <v>12782.75</v>
      </c>
    </row>
    <row r="317" spans="2:23" ht="20.100000000000001" customHeight="1">
      <c r="B317" s="111">
        <f t="shared" si="13"/>
        <v>2015</v>
      </c>
      <c r="C317" s="111">
        <f t="shared" si="14"/>
        <v>5</v>
      </c>
      <c r="F317" s="80">
        <f t="shared" si="12"/>
        <v>42125</v>
      </c>
      <c r="G317" s="38">
        <v>1806.1428571428601</v>
      </c>
      <c r="H317" s="38">
        <v>341.47</v>
      </c>
      <c r="I317" s="38">
        <v>85.674999999999997</v>
      </c>
      <c r="J317" s="38">
        <v>61.194285714285698</v>
      </c>
      <c r="K317" s="38">
        <v>1199.05263157895</v>
      </c>
      <c r="L317" s="38">
        <v>54.155981250000004</v>
      </c>
      <c r="M317" s="64">
        <v>7.7030000000000003</v>
      </c>
      <c r="N317" s="38">
        <v>59.384761904761902</v>
      </c>
      <c r="O317" s="38">
        <v>64.561428571428607</v>
      </c>
      <c r="P317" s="38">
        <v>35</v>
      </c>
      <c r="Q317" s="38">
        <v>6299.0238095238101</v>
      </c>
      <c r="R317" s="38">
        <v>2005.9523809523801</v>
      </c>
      <c r="S317" s="38">
        <v>0</v>
      </c>
      <c r="T317" s="38">
        <v>0</v>
      </c>
      <c r="U317" s="38">
        <v>2287.4285714285702</v>
      </c>
      <c r="V317" s="38">
        <v>16.791904761904799</v>
      </c>
      <c r="W317" s="38">
        <v>13478.238095238101</v>
      </c>
    </row>
    <row r="318" spans="2:23" ht="20.100000000000001" customHeight="1">
      <c r="B318" s="111">
        <f t="shared" si="13"/>
        <v>2015</v>
      </c>
      <c r="C318" s="111">
        <f t="shared" si="14"/>
        <v>6</v>
      </c>
      <c r="F318" s="80">
        <f t="shared" si="12"/>
        <v>42156</v>
      </c>
      <c r="G318" s="38">
        <v>1683.45454545455</v>
      </c>
      <c r="H318" s="38">
        <v>327.94</v>
      </c>
      <c r="I318" s="38">
        <v>89.095238095238102</v>
      </c>
      <c r="J318" s="38">
        <v>58.958571428571403</v>
      </c>
      <c r="K318" s="38">
        <v>1181.50454545455</v>
      </c>
      <c r="L318" s="38">
        <v>57.343857857142901</v>
      </c>
      <c r="M318" s="64">
        <v>7.4611904761904801</v>
      </c>
      <c r="N318" s="38">
        <v>59.804545454545497</v>
      </c>
      <c r="O318" s="38">
        <v>62.345909090909103</v>
      </c>
      <c r="P318" s="38">
        <v>36.380000000000003</v>
      </c>
      <c r="Q318" s="38">
        <v>5833.6136363636397</v>
      </c>
      <c r="R318" s="38">
        <v>1836.3409090909099</v>
      </c>
      <c r="S318" s="38">
        <v>0</v>
      </c>
      <c r="T318" s="38">
        <v>0</v>
      </c>
      <c r="U318" s="38">
        <v>2087.45454545455</v>
      </c>
      <c r="V318" s="38">
        <v>16.096363636363598</v>
      </c>
      <c r="W318" s="38">
        <v>12779.772727272701</v>
      </c>
    </row>
    <row r="319" spans="2:23" ht="20.100000000000001" customHeight="1">
      <c r="B319" s="111">
        <f t="shared" si="13"/>
        <v>2015</v>
      </c>
      <c r="C319" s="111">
        <f t="shared" si="14"/>
        <v>7</v>
      </c>
      <c r="F319" s="80">
        <f t="shared" si="12"/>
        <v>42186</v>
      </c>
      <c r="G319" s="38">
        <v>1638.0869565217399</v>
      </c>
      <c r="H319" s="38">
        <v>310.44</v>
      </c>
      <c r="I319" s="38">
        <v>86.559090909090898</v>
      </c>
      <c r="J319" s="38">
        <v>59.902500000000003</v>
      </c>
      <c r="K319" s="38">
        <v>1130.03695652174</v>
      </c>
      <c r="L319" s="38">
        <v>47.729621086956499</v>
      </c>
      <c r="M319" s="64">
        <v>7.8970454545454496</v>
      </c>
      <c r="N319" s="38">
        <v>51.2152173913044</v>
      </c>
      <c r="O319" s="38">
        <v>55.865652173912999</v>
      </c>
      <c r="P319" s="38">
        <v>35.5</v>
      </c>
      <c r="Q319" s="38">
        <v>5456.9130434782601</v>
      </c>
      <c r="R319" s="38">
        <v>1762.3478260869599</v>
      </c>
      <c r="S319" s="38">
        <v>0</v>
      </c>
      <c r="T319" s="38">
        <v>0</v>
      </c>
      <c r="U319" s="38">
        <v>2002.0652173912999</v>
      </c>
      <c r="V319" s="38">
        <v>15.0721739130435</v>
      </c>
      <c r="W319" s="38">
        <v>11385.869565217399</v>
      </c>
    </row>
    <row r="320" spans="2:23" ht="20.100000000000001" customHeight="1">
      <c r="B320" s="111">
        <f t="shared" si="13"/>
        <v>2015</v>
      </c>
      <c r="C320" s="111">
        <f t="shared" si="14"/>
        <v>8</v>
      </c>
      <c r="F320" s="80">
        <f t="shared" si="12"/>
        <v>42217</v>
      </c>
      <c r="G320" s="38">
        <v>1539.75</v>
      </c>
      <c r="H320" s="38">
        <v>292.75</v>
      </c>
      <c r="I320" s="38">
        <v>84.278947368421001</v>
      </c>
      <c r="J320" s="38">
        <v>59.136666666666699</v>
      </c>
      <c r="K320" s="38">
        <v>1117.4749999999999</v>
      </c>
      <c r="L320" s="38">
        <v>50.618345476190498</v>
      </c>
      <c r="M320" s="64">
        <v>7.9628947368421104</v>
      </c>
      <c r="N320" s="38">
        <v>42.466315789473697</v>
      </c>
      <c r="O320" s="38">
        <v>46.994285714285702</v>
      </c>
      <c r="P320" s="38">
        <v>36.75</v>
      </c>
      <c r="Q320" s="38">
        <v>5088.9250000000002</v>
      </c>
      <c r="R320" s="38">
        <v>1692.9</v>
      </c>
      <c r="S320" s="38">
        <v>0</v>
      </c>
      <c r="T320" s="38">
        <v>0</v>
      </c>
      <c r="U320" s="38">
        <v>1809.925</v>
      </c>
      <c r="V320" s="38">
        <v>14.913809523809499</v>
      </c>
      <c r="W320" s="38">
        <v>10342.25</v>
      </c>
    </row>
    <row r="321" spans="2:23" ht="20.100000000000001" customHeight="1">
      <c r="B321" s="111">
        <f t="shared" si="13"/>
        <v>2015</v>
      </c>
      <c r="C321" s="111">
        <f t="shared" si="14"/>
        <v>9</v>
      </c>
      <c r="F321" s="80">
        <f t="shared" si="12"/>
        <v>42248</v>
      </c>
      <c r="G321" s="38">
        <v>1588.79545454545</v>
      </c>
      <c r="H321" s="38">
        <v>272.41000000000003</v>
      </c>
      <c r="I321" s="38">
        <v>82.015000000000001</v>
      </c>
      <c r="J321" s="38">
        <v>57.648000000000003</v>
      </c>
      <c r="K321" s="38">
        <v>1124.53181818182</v>
      </c>
      <c r="L321" s="38">
        <v>52.164661500000001</v>
      </c>
      <c r="M321" s="64">
        <v>7.1349999999999998</v>
      </c>
      <c r="N321" s="38">
        <v>45.340555555555497</v>
      </c>
      <c r="O321" s="38">
        <v>47.234545454545497</v>
      </c>
      <c r="P321" s="38">
        <v>36.380000000000003</v>
      </c>
      <c r="Q321" s="38">
        <v>5208.0909090909099</v>
      </c>
      <c r="R321" s="38">
        <v>1682.04545454545</v>
      </c>
      <c r="S321" s="38">
        <v>0</v>
      </c>
      <c r="T321" s="38">
        <v>0</v>
      </c>
      <c r="U321" s="38">
        <v>1718.9090909090901</v>
      </c>
      <c r="V321" s="38">
        <v>14.718181818181799</v>
      </c>
      <c r="W321" s="38">
        <v>9898.4090909090901</v>
      </c>
    </row>
    <row r="322" spans="2:23" ht="20.100000000000001" customHeight="1">
      <c r="B322" s="111">
        <f t="shared" si="13"/>
        <v>2015</v>
      </c>
      <c r="C322" s="111">
        <f t="shared" si="14"/>
        <v>10</v>
      </c>
      <c r="F322" s="80">
        <f t="shared" si="12"/>
        <v>42278</v>
      </c>
      <c r="G322" s="38">
        <v>1523.6818181818201</v>
      </c>
      <c r="H322" s="38">
        <v>256.79000000000002</v>
      </c>
      <c r="I322" s="38">
        <v>79.509090909090901</v>
      </c>
      <c r="J322" s="38">
        <v>54.257777777777797</v>
      </c>
      <c r="K322" s="38">
        <v>1159.24545454545</v>
      </c>
      <c r="L322" s="38">
        <v>49.429801176470598</v>
      </c>
      <c r="M322" s="64">
        <v>6.8627272727272803</v>
      </c>
      <c r="N322" s="38">
        <v>46.1963636363636</v>
      </c>
      <c r="O322" s="38">
        <v>48.124090909090903</v>
      </c>
      <c r="P322" s="38">
        <v>36.130000000000003</v>
      </c>
      <c r="Q322" s="38">
        <v>5223.4318181818198</v>
      </c>
      <c r="R322" s="38">
        <v>1724.25</v>
      </c>
      <c r="S322" s="38">
        <v>0</v>
      </c>
      <c r="T322" s="38">
        <v>8549.82</v>
      </c>
      <c r="U322" s="38">
        <v>1727.9318181818201</v>
      </c>
      <c r="V322" s="38">
        <v>15.7068181818182</v>
      </c>
      <c r="W322" s="38">
        <v>10344.4545454545</v>
      </c>
    </row>
    <row r="323" spans="2:23" ht="20.100000000000001" customHeight="1">
      <c r="B323" s="111">
        <f t="shared" si="13"/>
        <v>2015</v>
      </c>
      <c r="C323" s="111">
        <f t="shared" si="14"/>
        <v>11</v>
      </c>
      <c r="F323" s="80">
        <f t="shared" si="12"/>
        <v>42309</v>
      </c>
      <c r="G323" s="38">
        <v>1467</v>
      </c>
      <c r="H323" s="38">
        <v>237.94</v>
      </c>
      <c r="I323" s="38">
        <v>75.12</v>
      </c>
      <c r="J323" s="38">
        <v>52.47</v>
      </c>
      <c r="K323" s="38">
        <v>1086.13571428571</v>
      </c>
      <c r="L323" s="38">
        <v>41.113553095238103</v>
      </c>
      <c r="M323" s="64">
        <v>7.6117499999999998</v>
      </c>
      <c r="N323" s="38">
        <v>42.7505263157895</v>
      </c>
      <c r="O323" s="38">
        <v>44.417142857142899</v>
      </c>
      <c r="P323" s="38">
        <v>36</v>
      </c>
      <c r="Q323" s="38">
        <v>4811.6428571428596</v>
      </c>
      <c r="R323" s="38">
        <v>1616.4523809523801</v>
      </c>
      <c r="S323" s="38">
        <v>0</v>
      </c>
      <c r="T323" s="38">
        <v>9520.5400000000009</v>
      </c>
      <c r="U323" s="38">
        <v>1584.9761904761899</v>
      </c>
      <c r="V323" s="38">
        <v>14.5066666666667</v>
      </c>
      <c r="W323" s="38">
        <v>9250.4761904761908</v>
      </c>
    </row>
    <row r="324" spans="2:23" ht="20.100000000000001" customHeight="1">
      <c r="B324" s="111">
        <f t="shared" si="13"/>
        <v>2015</v>
      </c>
      <c r="C324" s="111">
        <f t="shared" si="14"/>
        <v>12</v>
      </c>
      <c r="F324" s="80">
        <f t="shared" si="12"/>
        <v>42339</v>
      </c>
      <c r="G324" s="38">
        <v>1494.2857142857099</v>
      </c>
      <c r="H324" s="38">
        <v>204.17</v>
      </c>
      <c r="I324" s="38">
        <v>77.381818181818204</v>
      </c>
      <c r="J324" s="38">
        <v>52.2077777777778</v>
      </c>
      <c r="K324" s="38">
        <v>1068.2526315789501</v>
      </c>
      <c r="L324" s="38">
        <v>35.775396904761898</v>
      </c>
      <c r="M324" s="64">
        <v>7.27931818181818</v>
      </c>
      <c r="N324" s="38">
        <v>37.229545454545502</v>
      </c>
      <c r="O324" s="38">
        <v>37.721739130434798</v>
      </c>
      <c r="P324" s="38">
        <v>34.229999999999997</v>
      </c>
      <c r="Q324" s="38">
        <v>4629</v>
      </c>
      <c r="R324" s="38">
        <v>1701.2857142857099</v>
      </c>
      <c r="S324" s="38">
        <v>0</v>
      </c>
      <c r="T324" s="38">
        <v>15317.2717391304</v>
      </c>
      <c r="U324" s="38">
        <v>1522.0952380952399</v>
      </c>
      <c r="V324" s="38">
        <v>14.066521739130399</v>
      </c>
      <c r="W324" s="38">
        <v>8692.1428571428605</v>
      </c>
    </row>
    <row r="325" spans="2:23" ht="20.100000000000001" customHeight="1">
      <c r="B325" s="111">
        <f t="shared" si="13"/>
        <v>2016</v>
      </c>
      <c r="C325" s="111">
        <f t="shared" si="14"/>
        <v>1</v>
      </c>
      <c r="F325" s="80">
        <f t="shared" si="12"/>
        <v>42370</v>
      </c>
      <c r="G325" s="38">
        <v>1476.78947368421</v>
      </c>
      <c r="H325" s="38">
        <v>200.18</v>
      </c>
      <c r="I325" s="38">
        <v>76.844999999999999</v>
      </c>
      <c r="J325" s="38">
        <v>49.02</v>
      </c>
      <c r="K325" s="38">
        <v>1096.61578947368</v>
      </c>
      <c r="L325" s="38">
        <v>38.737384249999998</v>
      </c>
      <c r="M325" s="64">
        <v>5.8777499999999998</v>
      </c>
      <c r="N325" s="38">
        <v>31.428888888888899</v>
      </c>
      <c r="O325" s="38">
        <v>30.803333333333299</v>
      </c>
      <c r="P325" s="38">
        <v>34.700000000000003</v>
      </c>
      <c r="Q325" s="38">
        <v>4458.6052631578996</v>
      </c>
      <c r="R325" s="38">
        <v>1643.55263157895</v>
      </c>
      <c r="S325" s="38">
        <v>0</v>
      </c>
      <c r="T325" s="38">
        <v>20243.667750000001</v>
      </c>
      <c r="U325" s="38">
        <v>1507.05263157895</v>
      </c>
      <c r="V325" s="38">
        <v>14.0064285714286</v>
      </c>
      <c r="W325" s="38">
        <v>8479.7368421052597</v>
      </c>
    </row>
    <row r="326" spans="2:23" ht="20.100000000000001" customHeight="1">
      <c r="B326" s="111">
        <f t="shared" si="13"/>
        <v>2016</v>
      </c>
      <c r="C326" s="111">
        <f t="shared" si="14"/>
        <v>2</v>
      </c>
      <c r="F326" s="80">
        <f t="shared" si="12"/>
        <v>42401</v>
      </c>
      <c r="G326" s="38">
        <v>1535.61904761905</v>
      </c>
      <c r="H326" s="38">
        <v>216.94</v>
      </c>
      <c r="I326" s="38">
        <v>75.921052631579002</v>
      </c>
      <c r="J326" s="38">
        <v>50.272500000000001</v>
      </c>
      <c r="K326" s="38">
        <v>1199.9119047618999</v>
      </c>
      <c r="L326" s="38">
        <v>41.515624375000002</v>
      </c>
      <c r="M326" s="64">
        <v>5.0505263157894698</v>
      </c>
      <c r="N326" s="38">
        <v>30.393999999999998</v>
      </c>
      <c r="O326" s="38">
        <v>33.198095238095199</v>
      </c>
      <c r="P326" s="38">
        <v>32.15</v>
      </c>
      <c r="Q326" s="38">
        <v>4595.4761904761899</v>
      </c>
      <c r="R326" s="38">
        <v>1771.57142857143</v>
      </c>
      <c r="S326" s="38">
        <v>0</v>
      </c>
      <c r="T326" s="38">
        <v>23885.348125</v>
      </c>
      <c r="U326" s="38">
        <v>1710.8333333333301</v>
      </c>
      <c r="V326" s="38">
        <v>15.0680952380952</v>
      </c>
      <c r="W326" s="38">
        <v>8309.5238095238092</v>
      </c>
    </row>
    <row r="327" spans="2:23" ht="20.100000000000001" customHeight="1">
      <c r="B327" s="111">
        <f t="shared" si="13"/>
        <v>2016</v>
      </c>
      <c r="C327" s="111">
        <f t="shared" si="14"/>
        <v>3</v>
      </c>
      <c r="F327" s="80">
        <f t="shared" si="12"/>
        <v>42430</v>
      </c>
      <c r="G327" s="38">
        <v>1530.57142857143</v>
      </c>
      <c r="H327" s="38">
        <v>244.41</v>
      </c>
      <c r="I327" s="38">
        <v>83.1727272727273</v>
      </c>
      <c r="J327" s="38">
        <v>52.207500000000003</v>
      </c>
      <c r="K327" s="38">
        <v>1246.3380952381001</v>
      </c>
      <c r="L327" s="38">
        <v>51.359351304347797</v>
      </c>
      <c r="M327" s="64">
        <v>4.4986363636363604</v>
      </c>
      <c r="N327" s="38">
        <v>37.765454545454602</v>
      </c>
      <c r="O327" s="38">
        <v>39.0717391304348</v>
      </c>
      <c r="P327" s="38">
        <v>28.7</v>
      </c>
      <c r="Q327" s="38">
        <v>4947.5476190476202</v>
      </c>
      <c r="R327" s="38">
        <v>1808.0238095238101</v>
      </c>
      <c r="S327" s="38">
        <v>0</v>
      </c>
      <c r="T327" s="38">
        <v>27715.9867391304</v>
      </c>
      <c r="U327" s="38">
        <v>1804.6428571428601</v>
      </c>
      <c r="V327" s="38">
        <v>15.408260869565201</v>
      </c>
      <c r="W327" s="38">
        <v>8704.0476190476202</v>
      </c>
    </row>
    <row r="328" spans="2:23" ht="20.100000000000001" customHeight="1">
      <c r="B328" s="111">
        <f t="shared" si="13"/>
        <v>2016</v>
      </c>
      <c r="C328" s="111">
        <f t="shared" si="14"/>
        <v>4</v>
      </c>
      <c r="F328" s="80">
        <f t="shared" si="12"/>
        <v>42461</v>
      </c>
      <c r="G328" s="38">
        <v>1564.30952380952</v>
      </c>
      <c r="H328" s="38">
        <v>253.92</v>
      </c>
      <c r="I328" s="38">
        <v>92.4</v>
      </c>
      <c r="J328" s="38">
        <v>50.692</v>
      </c>
      <c r="K328" s="38">
        <v>1242.2619047619</v>
      </c>
      <c r="L328" s="38">
        <v>56.186353500000003</v>
      </c>
      <c r="M328" s="64">
        <v>4.3911904761904799</v>
      </c>
      <c r="N328" s="38">
        <v>40.962857142857104</v>
      </c>
      <c r="O328" s="38">
        <v>42.247619047618997</v>
      </c>
      <c r="P328" s="38">
        <v>27.5</v>
      </c>
      <c r="Q328" s="38">
        <v>4851.1190476190504</v>
      </c>
      <c r="R328" s="38">
        <v>1728.6666666666699</v>
      </c>
      <c r="S328" s="38">
        <v>0</v>
      </c>
      <c r="T328" s="38">
        <v>28530.25375</v>
      </c>
      <c r="U328" s="38">
        <v>1851.5238095238101</v>
      </c>
      <c r="V328" s="38">
        <v>16.2588095238095</v>
      </c>
      <c r="W328" s="38">
        <v>8852.6190476190495</v>
      </c>
    </row>
    <row r="329" spans="2:23" ht="20.100000000000001" customHeight="1">
      <c r="B329" s="111">
        <f t="shared" si="13"/>
        <v>2016</v>
      </c>
      <c r="C329" s="111">
        <f t="shared" si="14"/>
        <v>5</v>
      </c>
      <c r="F329" s="80">
        <f t="shared" si="12"/>
        <v>42491</v>
      </c>
      <c r="G329" s="38">
        <v>1556.325</v>
      </c>
      <c r="H329" s="38">
        <v>259.41000000000003</v>
      </c>
      <c r="I329" s="38">
        <v>90.828571428571493</v>
      </c>
      <c r="J329" s="38">
        <v>51.3125</v>
      </c>
      <c r="K329" s="38">
        <v>1259.3975</v>
      </c>
      <c r="L329" s="38">
        <v>49.8695871428571</v>
      </c>
      <c r="M329" s="64">
        <v>4.7530952380952396</v>
      </c>
      <c r="N329" s="38">
        <v>46.7276190476191</v>
      </c>
      <c r="O329" s="38">
        <v>47.132727272727301</v>
      </c>
      <c r="P329" s="38">
        <v>27.25</v>
      </c>
      <c r="Q329" s="38">
        <v>4708.3500000000004</v>
      </c>
      <c r="R329" s="38">
        <v>1714.425</v>
      </c>
      <c r="S329" s="38">
        <v>0</v>
      </c>
      <c r="T329" s="38">
        <v>27161.178421052598</v>
      </c>
      <c r="U329" s="38">
        <v>1871.2</v>
      </c>
      <c r="V329" s="38">
        <v>16.906136363636399</v>
      </c>
      <c r="W329" s="38">
        <v>8689.25</v>
      </c>
    </row>
    <row r="330" spans="2:23" ht="20.100000000000001" customHeight="1">
      <c r="B330" s="111">
        <f t="shared" si="13"/>
        <v>2016</v>
      </c>
      <c r="C330" s="111">
        <f t="shared" si="14"/>
        <v>6</v>
      </c>
      <c r="F330" s="80">
        <f t="shared" si="12"/>
        <v>42522</v>
      </c>
      <c r="G330" s="38">
        <v>1592.20454545455</v>
      </c>
      <c r="H330" s="38">
        <v>245.48</v>
      </c>
      <c r="I330" s="38">
        <v>89.618181818181796</v>
      </c>
      <c r="J330" s="38">
        <v>52.85</v>
      </c>
      <c r="K330" s="38">
        <v>1276.4045454545501</v>
      </c>
      <c r="L330" s="38">
        <v>44.67970725</v>
      </c>
      <c r="M330" s="64">
        <v>5.2697727272727297</v>
      </c>
      <c r="N330" s="38">
        <v>48.7486363636364</v>
      </c>
      <c r="O330" s="38">
        <v>48.478181818181802</v>
      </c>
      <c r="P330" s="38">
        <v>26.7</v>
      </c>
      <c r="Q330" s="38">
        <v>4630.6363636363603</v>
      </c>
      <c r="R330" s="38">
        <v>1713.9090909090901</v>
      </c>
      <c r="S330" s="38">
        <v>0</v>
      </c>
      <c r="T330" s="38">
        <v>25245.1530952381</v>
      </c>
      <c r="U330" s="38">
        <v>2023</v>
      </c>
      <c r="V330" s="38">
        <v>17.181136363636401</v>
      </c>
      <c r="W330" s="38">
        <v>8915.4545454545496</v>
      </c>
    </row>
    <row r="331" spans="2:23" ht="20.100000000000001" customHeight="1">
      <c r="B331" s="111">
        <f t="shared" si="13"/>
        <v>2016</v>
      </c>
      <c r="C331" s="111">
        <f t="shared" si="14"/>
        <v>7</v>
      </c>
      <c r="F331" s="80">
        <f t="shared" si="12"/>
        <v>42552</v>
      </c>
      <c r="G331" s="38">
        <v>1629.8333333333301</v>
      </c>
      <c r="H331" s="38">
        <v>239.91</v>
      </c>
      <c r="I331" s="38">
        <v>95.704999999999998</v>
      </c>
      <c r="J331" s="38">
        <v>61.235999999999997</v>
      </c>
      <c r="K331" s="38">
        <v>1337.32619047619</v>
      </c>
      <c r="L331" s="38">
        <v>51.250539523809501</v>
      </c>
      <c r="M331" s="64">
        <v>5.8040000000000003</v>
      </c>
      <c r="N331" s="38">
        <v>44.686999999999998</v>
      </c>
      <c r="O331" s="38">
        <v>45.070952380952399</v>
      </c>
      <c r="P331" s="38">
        <v>25.45</v>
      </c>
      <c r="Q331" s="38">
        <v>4855.7857142857101</v>
      </c>
      <c r="R331" s="38">
        <v>1834.88095238095</v>
      </c>
      <c r="S331" s="38">
        <v>0</v>
      </c>
      <c r="T331" s="38">
        <v>24535.600750000001</v>
      </c>
      <c r="U331" s="38">
        <v>2184.8333333333298</v>
      </c>
      <c r="V331" s="38">
        <v>19.928571428571399</v>
      </c>
      <c r="W331" s="38">
        <v>10251.9047619048</v>
      </c>
    </row>
    <row r="332" spans="2:23" ht="20.100000000000001" customHeight="1">
      <c r="B332" s="111">
        <f t="shared" si="13"/>
        <v>2016</v>
      </c>
      <c r="C332" s="111">
        <f t="shared" si="14"/>
        <v>8</v>
      </c>
      <c r="F332" s="80">
        <f t="shared" si="12"/>
        <v>42583</v>
      </c>
      <c r="G332" s="38">
        <v>1641.52272727273</v>
      </c>
      <c r="H332" s="38">
        <v>230.61</v>
      </c>
      <c r="I332" s="38">
        <v>113.877272727273</v>
      </c>
      <c r="J332" s="38">
        <v>67.392499999999998</v>
      </c>
      <c r="K332" s="38">
        <v>1341.08863636364</v>
      </c>
      <c r="L332" s="38">
        <v>54.292727826087003</v>
      </c>
      <c r="M332" s="64">
        <v>5.7845454545454498</v>
      </c>
      <c r="N332" s="38">
        <v>44.7491304347826</v>
      </c>
      <c r="O332" s="38">
        <v>46.144347826086999</v>
      </c>
      <c r="P332" s="38">
        <v>25.25</v>
      </c>
      <c r="Q332" s="38">
        <v>4758.2045454545496</v>
      </c>
      <c r="R332" s="38">
        <v>1838.8863636363601</v>
      </c>
      <c r="S332" s="38">
        <v>0</v>
      </c>
      <c r="T332" s="38">
        <v>24616.974565217399</v>
      </c>
      <c r="U332" s="38">
        <v>2282.7727272727302</v>
      </c>
      <c r="V332" s="38">
        <v>19.598043478260902</v>
      </c>
      <c r="W332" s="38">
        <v>10353.8636363636</v>
      </c>
    </row>
    <row r="333" spans="2:23" ht="20.100000000000001" customHeight="1">
      <c r="B333" s="111">
        <f t="shared" si="13"/>
        <v>2016</v>
      </c>
      <c r="C333" s="111">
        <f t="shared" si="14"/>
        <v>9</v>
      </c>
      <c r="F333" s="80">
        <f t="shared" si="12"/>
        <v>42614</v>
      </c>
      <c r="G333" s="38">
        <v>1590</v>
      </c>
      <c r="H333" s="38">
        <v>231.32</v>
      </c>
      <c r="I333" s="38">
        <v>189.16190476190499</v>
      </c>
      <c r="J333" s="38">
        <v>72.72</v>
      </c>
      <c r="K333" s="38">
        <v>1326.0295454545501</v>
      </c>
      <c r="L333" s="38">
        <v>50.166241249999999</v>
      </c>
      <c r="M333" s="64">
        <v>5.6614285714285701</v>
      </c>
      <c r="N333" s="38">
        <v>45.2019047619048</v>
      </c>
      <c r="O333" s="38">
        <v>46.188636363636398</v>
      </c>
      <c r="P333" s="38">
        <v>23</v>
      </c>
      <c r="Q333" s="38">
        <v>4707.1818181818198</v>
      </c>
      <c r="R333" s="38">
        <v>1942.02272727273</v>
      </c>
      <c r="S333" s="38">
        <v>0</v>
      </c>
      <c r="T333" s="38">
        <v>24381.154047618998</v>
      </c>
      <c r="U333" s="38">
        <v>2292.79545454545</v>
      </c>
      <c r="V333" s="38">
        <v>19.284772727272699</v>
      </c>
      <c r="W333" s="38">
        <v>10188.409090909099</v>
      </c>
    </row>
    <row r="334" spans="2:23" ht="20.100000000000001" customHeight="1">
      <c r="B334" s="111">
        <f t="shared" si="13"/>
        <v>2016</v>
      </c>
      <c r="C334" s="111">
        <f t="shared" si="14"/>
        <v>10</v>
      </c>
      <c r="F334" s="80">
        <f t="shared" ref="F334:F372" si="15">DATE(B334,C334,1)</f>
        <v>42644</v>
      </c>
      <c r="G334" s="38">
        <v>1663.9523809523801</v>
      </c>
      <c r="H334" s="38">
        <v>266.19</v>
      </c>
      <c r="I334" s="38">
        <v>231.55714285714299</v>
      </c>
      <c r="J334" s="38">
        <v>94.2</v>
      </c>
      <c r="K334" s="38">
        <v>1266.56904761905</v>
      </c>
      <c r="L334" s="38">
        <v>53.892033124999998</v>
      </c>
      <c r="M334" s="64">
        <v>6.6223809523809498</v>
      </c>
      <c r="N334" s="38">
        <v>49.885238095238101</v>
      </c>
      <c r="O334" s="38">
        <v>49.732380952381</v>
      </c>
      <c r="P334" s="38">
        <v>18.75</v>
      </c>
      <c r="Q334" s="38">
        <v>4732.1428571428596</v>
      </c>
      <c r="R334" s="38">
        <v>2039.92857142857</v>
      </c>
      <c r="S334" s="38">
        <v>0</v>
      </c>
      <c r="T334" s="38">
        <v>24073.418611111101</v>
      </c>
      <c r="U334" s="38">
        <v>2314.1428571428601</v>
      </c>
      <c r="V334" s="38">
        <v>17.737142857142899</v>
      </c>
      <c r="W334" s="38">
        <v>10266.4285714286</v>
      </c>
    </row>
    <row r="335" spans="2:23" ht="20.100000000000001" customHeight="1">
      <c r="B335" s="111">
        <f t="shared" ref="B335:B372" si="16">IF(C334=12,B334+1,B334)</f>
        <v>2016</v>
      </c>
      <c r="C335" s="111">
        <f t="shared" ref="C335:C372" si="17">IF(C334=12,1,C334+1)</f>
        <v>11</v>
      </c>
      <c r="F335" s="80">
        <f t="shared" si="15"/>
        <v>42675</v>
      </c>
      <c r="G335" s="38">
        <v>1735.29545454545</v>
      </c>
      <c r="H335" s="38">
        <v>307.38</v>
      </c>
      <c r="I335" s="38">
        <v>299.80454545454501</v>
      </c>
      <c r="J335" s="38">
        <v>103.425</v>
      </c>
      <c r="K335" s="38">
        <v>1235.9795454545499</v>
      </c>
      <c r="L335" s="38">
        <v>66.325005454545504</v>
      </c>
      <c r="M335" s="64">
        <v>7.28795454545455</v>
      </c>
      <c r="N335" s="38">
        <v>45.573809523809501</v>
      </c>
      <c r="O335" s="38">
        <v>46.435909090909099</v>
      </c>
      <c r="P335" s="38">
        <v>18</v>
      </c>
      <c r="Q335" s="38">
        <v>5443.25</v>
      </c>
      <c r="R335" s="38">
        <v>2178.8409090909099</v>
      </c>
      <c r="S335" s="38">
        <v>0</v>
      </c>
      <c r="T335" s="38">
        <v>23451.165681818198</v>
      </c>
      <c r="U335" s="38">
        <v>2568.8409090909099</v>
      </c>
      <c r="V335" s="38">
        <v>17.415454545454502</v>
      </c>
      <c r="W335" s="38">
        <v>11142.9545454545</v>
      </c>
    </row>
    <row r="336" spans="2:23" ht="20.100000000000001" customHeight="1">
      <c r="B336" s="111">
        <f t="shared" si="16"/>
        <v>2016</v>
      </c>
      <c r="C336" s="111">
        <f t="shared" si="17"/>
        <v>12</v>
      </c>
      <c r="F336" s="80">
        <f t="shared" si="15"/>
        <v>42705</v>
      </c>
      <c r="G336" s="38">
        <v>1730.625</v>
      </c>
      <c r="H336" s="38">
        <v>342.32</v>
      </c>
      <c r="I336" s="38">
        <v>266.75238095238097</v>
      </c>
      <c r="J336" s="38">
        <v>88.146000000000001</v>
      </c>
      <c r="K336" s="38">
        <v>1151.4027777777801</v>
      </c>
      <c r="L336" s="38">
        <v>74.102003409090898</v>
      </c>
      <c r="M336" s="64">
        <v>8.9771428571428604</v>
      </c>
      <c r="N336" s="38">
        <v>52.0133333333333</v>
      </c>
      <c r="O336" s="38">
        <v>54.066363636363597</v>
      </c>
      <c r="P336" s="38">
        <v>20.25</v>
      </c>
      <c r="Q336" s="38">
        <v>5666.25</v>
      </c>
      <c r="R336" s="38">
        <v>2230.8249999999998</v>
      </c>
      <c r="S336" s="38">
        <v>0</v>
      </c>
      <c r="T336" s="38">
        <v>23205.522727272699</v>
      </c>
      <c r="U336" s="38">
        <v>2671.7</v>
      </c>
      <c r="V336" s="38">
        <v>16.378499999999999</v>
      </c>
      <c r="W336" s="38">
        <v>11013.25</v>
      </c>
    </row>
    <row r="337" spans="2:23" ht="20.100000000000001" customHeight="1">
      <c r="B337" s="111">
        <f t="shared" si="16"/>
        <v>2017</v>
      </c>
      <c r="C337" s="111">
        <f t="shared" si="17"/>
        <v>1</v>
      </c>
      <c r="F337" s="80">
        <f t="shared" si="15"/>
        <v>42736</v>
      </c>
      <c r="G337" s="38">
        <v>1794.4749999999999</v>
      </c>
      <c r="H337" s="38">
        <v>342.3</v>
      </c>
      <c r="I337" s="38">
        <v>184.94</v>
      </c>
      <c r="J337" s="38">
        <v>81.52</v>
      </c>
      <c r="K337" s="38">
        <v>1193.3225</v>
      </c>
      <c r="L337" s="38">
        <v>75.347414999999998</v>
      </c>
      <c r="M337" s="64">
        <v>9.18675</v>
      </c>
      <c r="N337" s="38">
        <v>52.511000000000003</v>
      </c>
      <c r="O337" s="38">
        <v>54.892727272727299</v>
      </c>
      <c r="P337" s="38">
        <v>24.5</v>
      </c>
      <c r="Q337" s="38">
        <v>5746.7250000000004</v>
      </c>
      <c r="R337" s="38">
        <v>2245.5250000000001</v>
      </c>
      <c r="S337" s="38">
        <v>0</v>
      </c>
      <c r="T337" s="38">
        <v>21445.666944444401</v>
      </c>
      <c r="U337" s="38">
        <v>2713</v>
      </c>
      <c r="V337" s="38">
        <v>17.322857142857099</v>
      </c>
      <c r="W337" s="38">
        <v>9971.25</v>
      </c>
    </row>
    <row r="338" spans="2:23" ht="20.100000000000001" customHeight="1">
      <c r="B338" s="111">
        <f t="shared" si="16"/>
        <v>2017</v>
      </c>
      <c r="C338" s="111">
        <f t="shared" si="17"/>
        <v>2</v>
      </c>
      <c r="F338" s="80">
        <f t="shared" si="15"/>
        <v>42767</v>
      </c>
      <c r="G338" s="38">
        <v>1856.8</v>
      </c>
      <c r="H338" s="38">
        <v>341.54</v>
      </c>
      <c r="I338" s="38">
        <v>161.01</v>
      </c>
      <c r="J338" s="38">
        <v>79.974999999999994</v>
      </c>
      <c r="K338" s="38">
        <v>1234.3575000000001</v>
      </c>
      <c r="L338" s="38">
        <v>83.278489722222204</v>
      </c>
      <c r="M338" s="64">
        <v>7.1277499999999998</v>
      </c>
      <c r="N338" s="38">
        <v>53.401578947368399</v>
      </c>
      <c r="O338" s="38">
        <v>55.493499999999997</v>
      </c>
      <c r="P338" s="38">
        <v>23</v>
      </c>
      <c r="Q338" s="38">
        <v>5941.55</v>
      </c>
      <c r="R338" s="38">
        <v>2321.7249999999999</v>
      </c>
      <c r="S338" s="38">
        <v>0</v>
      </c>
      <c r="T338" s="38">
        <v>20740.875</v>
      </c>
      <c r="U338" s="38">
        <v>2848.4250000000002</v>
      </c>
      <c r="V338" s="38">
        <v>17.87425</v>
      </c>
      <c r="W338" s="38">
        <v>10619.5</v>
      </c>
    </row>
    <row r="339" spans="2:23" ht="20.100000000000001" customHeight="1">
      <c r="B339" s="111">
        <f t="shared" si="16"/>
        <v>2017</v>
      </c>
      <c r="C339" s="111">
        <f t="shared" si="17"/>
        <v>3</v>
      </c>
      <c r="F339" s="80">
        <f t="shared" si="15"/>
        <v>42795</v>
      </c>
      <c r="G339" s="38">
        <v>1901.5652173912999</v>
      </c>
      <c r="H339" s="38">
        <v>335.12</v>
      </c>
      <c r="I339" s="38">
        <v>156.61304347826101</v>
      </c>
      <c r="J339" s="38">
        <v>79.844999999999999</v>
      </c>
      <c r="K339" s="38">
        <v>1231.0934782608699</v>
      </c>
      <c r="L339" s="38">
        <v>78.576087391304398</v>
      </c>
      <c r="M339" s="64">
        <v>5.7954347826086998</v>
      </c>
      <c r="N339" s="38">
        <v>49.584782608695598</v>
      </c>
      <c r="O339" s="38">
        <v>51.968260869565199</v>
      </c>
      <c r="P339" s="38">
        <v>23.88</v>
      </c>
      <c r="Q339" s="38">
        <v>5821.5217391304404</v>
      </c>
      <c r="R339" s="38">
        <v>2277.3043478260902</v>
      </c>
      <c r="S339" s="38">
        <v>0</v>
      </c>
      <c r="T339" s="38">
        <v>20736.231521739101</v>
      </c>
      <c r="U339" s="38">
        <v>2781.7391304347798</v>
      </c>
      <c r="V339" s="38">
        <v>17.5878260869565</v>
      </c>
      <c r="W339" s="38">
        <v>10230.4347826087</v>
      </c>
    </row>
    <row r="340" spans="2:23" ht="20.100000000000001" customHeight="1">
      <c r="B340" s="111">
        <f t="shared" si="16"/>
        <v>2017</v>
      </c>
      <c r="C340" s="111">
        <f t="shared" si="17"/>
        <v>4</v>
      </c>
      <c r="F340" s="80">
        <f t="shared" si="15"/>
        <v>42826</v>
      </c>
      <c r="G340" s="38">
        <v>1930.94444444444</v>
      </c>
      <c r="H340" s="38">
        <v>308.10000000000002</v>
      </c>
      <c r="I340" s="38">
        <v>263.08947368421099</v>
      </c>
      <c r="J340" s="38">
        <v>84.93</v>
      </c>
      <c r="K340" s="38">
        <v>1265.62777777778</v>
      </c>
      <c r="L340" s="38">
        <v>60.990438888888903</v>
      </c>
      <c r="M340" s="64">
        <v>5.7039473684210504</v>
      </c>
      <c r="N340" s="38">
        <v>51.062105263157903</v>
      </c>
      <c r="O340" s="38">
        <v>52.977368421052603</v>
      </c>
      <c r="P340" s="38">
        <v>22.63</v>
      </c>
      <c r="Q340" s="38">
        <v>5697.6666666666697</v>
      </c>
      <c r="R340" s="38">
        <v>2231.3055555555602</v>
      </c>
      <c r="S340" s="38">
        <v>0</v>
      </c>
      <c r="T340" s="38">
        <v>21128.437894736799</v>
      </c>
      <c r="U340" s="38">
        <v>2633.0277777777801</v>
      </c>
      <c r="V340" s="38">
        <v>18.058333333333302</v>
      </c>
      <c r="W340" s="38">
        <v>9668.6111111111095</v>
      </c>
    </row>
    <row r="341" spans="2:23" ht="18" customHeight="1">
      <c r="B341" s="111">
        <f t="shared" si="16"/>
        <v>2017</v>
      </c>
      <c r="C341" s="111">
        <f t="shared" si="17"/>
        <v>5</v>
      </c>
      <c r="F341" s="80">
        <f t="shared" si="15"/>
        <v>42856</v>
      </c>
      <c r="G341" s="38">
        <v>1914.7631578947401</v>
      </c>
      <c r="H341" s="38">
        <v>275.8</v>
      </c>
      <c r="I341" s="38">
        <v>168.92105263157899</v>
      </c>
      <c r="J341" s="38">
        <v>73.400000000000006</v>
      </c>
      <c r="K341" s="38">
        <v>1246.7684210526299</v>
      </c>
      <c r="L341" s="38">
        <v>53.092878249999998</v>
      </c>
      <c r="M341" s="64">
        <v>5.6964285714285703</v>
      </c>
      <c r="N341" s="38">
        <v>48.766500000000001</v>
      </c>
      <c r="O341" s="38">
        <v>50.870869565217397</v>
      </c>
      <c r="P341" s="38">
        <v>19.600000000000001</v>
      </c>
      <c r="Q341" s="38">
        <v>5597.2631578947403</v>
      </c>
      <c r="R341" s="38">
        <v>2126.21052631579</v>
      </c>
      <c r="S341" s="38">
        <v>0</v>
      </c>
      <c r="T341" s="38">
        <v>21796.3892857143</v>
      </c>
      <c r="U341" s="38">
        <v>2592</v>
      </c>
      <c r="V341" s="38">
        <v>16.804736842105299</v>
      </c>
      <c r="W341" s="38">
        <v>9173.4210526315801</v>
      </c>
    </row>
    <row r="342" spans="2:23" ht="18" customHeight="1">
      <c r="B342" s="111">
        <f t="shared" si="16"/>
        <v>2017</v>
      </c>
      <c r="C342" s="111">
        <f t="shared" si="17"/>
        <v>6</v>
      </c>
      <c r="F342" s="80">
        <f t="shared" si="15"/>
        <v>42887</v>
      </c>
      <c r="G342" s="38">
        <v>1886.6136363636399</v>
      </c>
      <c r="H342" s="38">
        <v>305.27999999999997</v>
      </c>
      <c r="I342" s="38">
        <v>146.63333333333301</v>
      </c>
      <c r="J342" s="38">
        <v>81.165000000000006</v>
      </c>
      <c r="K342" s="38">
        <v>1260.2568181818201</v>
      </c>
      <c r="L342" s="38">
        <v>50.096964999999997</v>
      </c>
      <c r="M342" s="64">
        <v>5.5221428571428604</v>
      </c>
      <c r="N342" s="38">
        <v>45.167727272727298</v>
      </c>
      <c r="O342" s="38">
        <v>46.894545454545501</v>
      </c>
      <c r="P342" s="38">
        <v>20.149999999999999</v>
      </c>
      <c r="Q342" s="38">
        <v>5699.4772727272702</v>
      </c>
      <c r="R342" s="38">
        <v>2131.1818181818198</v>
      </c>
      <c r="S342" s="38">
        <v>0</v>
      </c>
      <c r="T342" s="38">
        <v>22679.759772727299</v>
      </c>
      <c r="U342" s="38">
        <v>2571.9318181818198</v>
      </c>
      <c r="V342" s="38">
        <v>16.945909090909101</v>
      </c>
      <c r="W342" s="38">
        <v>8930.6818181818198</v>
      </c>
    </row>
    <row r="343" spans="2:23" ht="18" customHeight="1">
      <c r="B343" s="111">
        <f t="shared" si="16"/>
        <v>2017</v>
      </c>
      <c r="C343" s="111">
        <f t="shared" si="17"/>
        <v>7</v>
      </c>
      <c r="F343" s="80">
        <f t="shared" si="15"/>
        <v>42917</v>
      </c>
      <c r="G343" s="38">
        <v>1903.61904761905</v>
      </c>
      <c r="H343" s="38">
        <v>307.56</v>
      </c>
      <c r="I343" s="38">
        <v>166.15238095238101</v>
      </c>
      <c r="J343" s="38">
        <v>87.492500000000007</v>
      </c>
      <c r="K343" s="38">
        <v>1236.2214285714299</v>
      </c>
      <c r="L343" s="38">
        <v>59.528742142857197</v>
      </c>
      <c r="M343" s="64">
        <v>5.6321428571428598</v>
      </c>
      <c r="N343" s="38">
        <v>46.654000000000003</v>
      </c>
      <c r="O343" s="38">
        <v>48.69</v>
      </c>
      <c r="P343" s="38">
        <v>20.2</v>
      </c>
      <c r="Q343" s="38">
        <v>5978.5952380952403</v>
      </c>
      <c r="R343" s="38">
        <v>2266.4047619047601</v>
      </c>
      <c r="S343" s="38">
        <v>0</v>
      </c>
      <c r="T343" s="38">
        <v>22356.379761904798</v>
      </c>
      <c r="U343" s="38">
        <v>2785.0952380952399</v>
      </c>
      <c r="V343" s="38">
        <v>16.143809523809502</v>
      </c>
      <c r="W343" s="38">
        <v>9481.6666666666697</v>
      </c>
    </row>
    <row r="344" spans="2:23" ht="18" customHeight="1">
      <c r="B344" s="111">
        <f t="shared" si="16"/>
        <v>2017</v>
      </c>
      <c r="C344" s="111">
        <f t="shared" si="17"/>
        <v>8</v>
      </c>
      <c r="F344" s="80">
        <f t="shared" si="15"/>
        <v>42948</v>
      </c>
      <c r="G344" s="38">
        <v>2030.0909090909099</v>
      </c>
      <c r="H344" s="38">
        <v>315.91000000000003</v>
      </c>
      <c r="I344" s="38">
        <v>197.03181818181801</v>
      </c>
      <c r="J344" s="38">
        <v>99.11</v>
      </c>
      <c r="K344" s="38">
        <v>1282.3159090909101</v>
      </c>
      <c r="L344" s="38">
        <v>69.6600608695652</v>
      </c>
      <c r="M344" s="64">
        <v>6.1315909090909102</v>
      </c>
      <c r="N344" s="38">
        <v>48.031739130434801</v>
      </c>
      <c r="O344" s="38">
        <v>51.369565217391298</v>
      </c>
      <c r="P344" s="38">
        <v>20.13</v>
      </c>
      <c r="Q344" s="38">
        <v>6478.1818181818198</v>
      </c>
      <c r="R344" s="38">
        <v>2357.3181818181802</v>
      </c>
      <c r="S344" s="38">
        <v>0</v>
      </c>
      <c r="T344" s="38">
        <v>22001.204565217398</v>
      </c>
      <c r="U344" s="38">
        <v>2981.8409090909099</v>
      </c>
      <c r="V344" s="38">
        <v>16.909090909090899</v>
      </c>
      <c r="W344" s="38">
        <v>10852.9545454545</v>
      </c>
    </row>
    <row r="345" spans="2:23" ht="18" customHeight="1">
      <c r="B345" s="111">
        <f t="shared" si="16"/>
        <v>2017</v>
      </c>
      <c r="C345" s="111">
        <f t="shared" si="17"/>
        <v>9</v>
      </c>
      <c r="F345" s="80">
        <f t="shared" si="15"/>
        <v>42979</v>
      </c>
      <c r="G345" s="38">
        <v>2100.4761904761899</v>
      </c>
      <c r="H345" s="38">
        <v>389.22</v>
      </c>
      <c r="I345" s="38">
        <v>204.71</v>
      </c>
      <c r="J345" s="38">
        <v>97.82</v>
      </c>
      <c r="K345" s="38">
        <v>1314.9785714285699</v>
      </c>
      <c r="L345" s="38">
        <v>63.899667380952401</v>
      </c>
      <c r="M345" s="64">
        <v>7.1334999999999997</v>
      </c>
      <c r="N345" s="38">
        <v>49.826999999999998</v>
      </c>
      <c r="O345" s="38">
        <v>55.162857142857099</v>
      </c>
      <c r="P345" s="38">
        <v>20.329999999999998</v>
      </c>
      <c r="Q345" s="38">
        <v>6583.1904761904798</v>
      </c>
      <c r="R345" s="38">
        <v>2377.2857142857101</v>
      </c>
      <c r="S345" s="38">
        <v>0</v>
      </c>
      <c r="T345" s="38">
        <v>22136.187142857099</v>
      </c>
      <c r="U345" s="38">
        <v>3119.7857142857101</v>
      </c>
      <c r="V345" s="38">
        <v>17.448571428571402</v>
      </c>
      <c r="W345" s="38">
        <v>11233.5714285714</v>
      </c>
    </row>
    <row r="346" spans="2:23" ht="18" customHeight="1">
      <c r="B346" s="111">
        <f t="shared" si="16"/>
        <v>2017</v>
      </c>
      <c r="C346" s="111">
        <f t="shared" si="17"/>
        <v>10</v>
      </c>
      <c r="F346" s="80">
        <f t="shared" si="15"/>
        <v>43009</v>
      </c>
      <c r="G346" s="38">
        <v>2130.4090909090901</v>
      </c>
      <c r="H346" s="38">
        <v>468.88</v>
      </c>
      <c r="I346" s="38">
        <v>181.63809523809499</v>
      </c>
      <c r="J346" s="38">
        <v>97.11</v>
      </c>
      <c r="K346" s="38">
        <v>1279.51363636364</v>
      </c>
      <c r="L346" s="38">
        <v>52.559364705882402</v>
      </c>
      <c r="M346" s="64">
        <v>8.7895238095238106</v>
      </c>
      <c r="N346" s="38">
        <v>51.564545454545502</v>
      </c>
      <c r="O346" s="38">
        <v>57.617727272727301</v>
      </c>
      <c r="P346" s="38">
        <v>20.079999999999998</v>
      </c>
      <c r="Q346" s="38">
        <v>6797.3863636363603</v>
      </c>
      <c r="R346" s="38">
        <v>2506.29545454545</v>
      </c>
      <c r="S346" s="38">
        <v>0</v>
      </c>
      <c r="T346" s="38">
        <v>22845.4305882353</v>
      </c>
      <c r="U346" s="38">
        <v>3273.95454545455</v>
      </c>
      <c r="V346" s="38">
        <v>16.937272727272699</v>
      </c>
      <c r="W346" s="38">
        <v>11325</v>
      </c>
    </row>
    <row r="347" spans="2:23" ht="18" customHeight="1">
      <c r="B347" s="111">
        <f t="shared" si="16"/>
        <v>2017</v>
      </c>
      <c r="C347" s="111">
        <f t="shared" si="17"/>
        <v>11</v>
      </c>
      <c r="F347" s="80">
        <f t="shared" si="15"/>
        <v>43040</v>
      </c>
      <c r="G347" s="38">
        <v>2101.0227272727302</v>
      </c>
      <c r="H347" s="38">
        <v>469.371904761905</v>
      </c>
      <c r="I347" s="38">
        <v>190.327272727273</v>
      </c>
      <c r="J347" s="38">
        <v>96.635000000000005</v>
      </c>
      <c r="K347" s="38">
        <v>1282.2840909090901</v>
      </c>
      <c r="L347" s="38">
        <v>53.559609318181799</v>
      </c>
      <c r="M347" s="64">
        <v>9.5745454545454596</v>
      </c>
      <c r="N347" s="38">
        <v>56.650476190476198</v>
      </c>
      <c r="O347" s="38">
        <v>62.575454545454498</v>
      </c>
      <c r="P347" s="38">
        <v>23.13</v>
      </c>
      <c r="Q347" s="38">
        <v>6825.5681818181802</v>
      </c>
      <c r="R347" s="38">
        <v>2464.4090909090901</v>
      </c>
      <c r="S347" s="38">
        <v>0</v>
      </c>
      <c r="T347" s="38">
        <v>23199.2225</v>
      </c>
      <c r="U347" s="38">
        <v>3236.1590909090901</v>
      </c>
      <c r="V347" s="38">
        <v>17.004999999999999</v>
      </c>
      <c r="W347" s="38">
        <v>11992.727272727299</v>
      </c>
    </row>
    <row r="348" spans="2:23" ht="18" customHeight="1">
      <c r="B348" s="111">
        <f t="shared" si="16"/>
        <v>2017</v>
      </c>
      <c r="C348" s="111">
        <f t="shared" si="17"/>
        <v>12</v>
      </c>
      <c r="F348" s="80">
        <f t="shared" si="15"/>
        <v>43070</v>
      </c>
      <c r="G348" s="38">
        <v>2070.7368421052602</v>
      </c>
      <c r="H348" s="38">
        <v>418.20749999999998</v>
      </c>
      <c r="I348" s="38">
        <v>239.31333333333299</v>
      </c>
      <c r="J348" s="38">
        <v>100.812</v>
      </c>
      <c r="K348" s="38">
        <v>1261.25588235294</v>
      </c>
      <c r="L348" s="38">
        <v>58.792975952380999</v>
      </c>
      <c r="M348" s="64">
        <v>10.68125</v>
      </c>
      <c r="N348" s="38">
        <v>57.939500000000002</v>
      </c>
      <c r="O348" s="38">
        <v>64.211904761904705</v>
      </c>
      <c r="P348" s="38">
        <v>22.32</v>
      </c>
      <c r="Q348" s="38">
        <v>6801.1578947368398</v>
      </c>
      <c r="R348" s="38">
        <v>2508.8157894736801</v>
      </c>
      <c r="S348" s="38">
        <v>0</v>
      </c>
      <c r="T348" s="38">
        <v>23307.513095238101</v>
      </c>
      <c r="U348" s="38">
        <v>3192.4736842105299</v>
      </c>
      <c r="V348" s="38">
        <v>16.160789473684201</v>
      </c>
      <c r="W348" s="38">
        <v>11409.210526315799</v>
      </c>
    </row>
    <row r="349" spans="2:23" ht="18" customHeight="1">
      <c r="B349" s="111">
        <f t="shared" si="16"/>
        <v>2018</v>
      </c>
      <c r="C349" s="111">
        <f t="shared" si="17"/>
        <v>1</v>
      </c>
      <c r="F349" s="80">
        <f t="shared" si="15"/>
        <v>43101</v>
      </c>
      <c r="G349" s="38">
        <v>2214.5</v>
      </c>
      <c r="H349" s="38">
        <v>390.322857142857</v>
      </c>
      <c r="I349" s="38">
        <v>239.70454545454501</v>
      </c>
      <c r="J349" s="38">
        <v>106.45</v>
      </c>
      <c r="K349" s="38">
        <v>1331.66590909091</v>
      </c>
      <c r="L349" s="38">
        <v>66.382732727272696</v>
      </c>
      <c r="M349" s="64">
        <v>11.6868181818182</v>
      </c>
      <c r="N349" s="38">
        <v>63.6709523809524</v>
      </c>
      <c r="O349" s="38">
        <v>68.986521739130396</v>
      </c>
      <c r="P349" s="38">
        <v>21.88</v>
      </c>
      <c r="Q349" s="38">
        <v>7080.2954545454604</v>
      </c>
      <c r="R349" s="38">
        <v>2589.7727272727302</v>
      </c>
      <c r="S349" s="38">
        <v>965</v>
      </c>
      <c r="T349" s="38">
        <v>23643.707272727301</v>
      </c>
      <c r="U349" s="38">
        <v>3447.20454545455</v>
      </c>
      <c r="V349" s="38">
        <v>17.168409090909101</v>
      </c>
      <c r="W349" s="38">
        <v>12880.227272727299</v>
      </c>
    </row>
    <row r="350" spans="2:23" ht="18" customHeight="1">
      <c r="B350" s="111">
        <f t="shared" si="16"/>
        <v>2018</v>
      </c>
      <c r="C350" s="111">
        <f t="shared" si="17"/>
        <v>2</v>
      </c>
      <c r="F350" s="80">
        <f t="shared" si="15"/>
        <v>43132</v>
      </c>
      <c r="G350" s="38">
        <v>2184.9250000000002</v>
      </c>
      <c r="H350" s="38">
        <v>374.12684210526299</v>
      </c>
      <c r="I350" s="38">
        <v>229.394736842105</v>
      </c>
      <c r="J350" s="38">
        <v>105.24</v>
      </c>
      <c r="K350" s="38">
        <v>1331.5250000000001</v>
      </c>
      <c r="L350" s="38">
        <v>67.357207000000002</v>
      </c>
      <c r="M350" s="64">
        <v>10.484473684210499</v>
      </c>
      <c r="N350" s="38">
        <v>62.174736842105297</v>
      </c>
      <c r="O350" s="38">
        <v>65.421999999999997</v>
      </c>
      <c r="P350" s="38">
        <v>21.38</v>
      </c>
      <c r="Q350" s="38">
        <v>7001.8</v>
      </c>
      <c r="R350" s="38">
        <v>2580.8249999999998</v>
      </c>
      <c r="S350" s="38">
        <v>965</v>
      </c>
      <c r="T350" s="38">
        <v>23687.355</v>
      </c>
      <c r="U350" s="38">
        <v>3539.7750000000001</v>
      </c>
      <c r="V350" s="38">
        <v>16.65925</v>
      </c>
      <c r="W350" s="38">
        <v>13576.75</v>
      </c>
    </row>
    <row r="351" spans="2:23" ht="18" customHeight="1">
      <c r="B351" s="111">
        <f t="shared" si="16"/>
        <v>2018</v>
      </c>
      <c r="C351" s="111">
        <f t="shared" si="17"/>
        <v>3</v>
      </c>
      <c r="F351" s="80">
        <f t="shared" si="15"/>
        <v>43160</v>
      </c>
      <c r="G351" s="38">
        <v>2076.5238095238101</v>
      </c>
      <c r="H351" s="38">
        <v>373.90095238095199</v>
      </c>
      <c r="I351" s="38">
        <v>218.97894736842099</v>
      </c>
      <c r="J351" s="38">
        <v>96.656000000000006</v>
      </c>
      <c r="K351" s="38">
        <v>1324.6571428571399</v>
      </c>
      <c r="L351" s="38">
        <v>60.154157727272697</v>
      </c>
      <c r="M351" s="64">
        <v>8.5071428571428598</v>
      </c>
      <c r="N351" s="38">
        <v>62.762380952380902</v>
      </c>
      <c r="O351" s="38">
        <v>66.445454545454595</v>
      </c>
      <c r="P351" s="38">
        <v>21.05</v>
      </c>
      <c r="Q351" s="38">
        <v>6795.7619047619</v>
      </c>
      <c r="R351" s="38">
        <v>2397</v>
      </c>
      <c r="S351" s="38">
        <v>965</v>
      </c>
      <c r="T351" s="38">
        <v>23791.0668181818</v>
      </c>
      <c r="U351" s="38">
        <v>3280.4761904761899</v>
      </c>
      <c r="V351" s="38">
        <v>16.470476190476202</v>
      </c>
      <c r="W351" s="38">
        <v>13403.5714285714</v>
      </c>
    </row>
    <row r="352" spans="2:23" ht="18" customHeight="1">
      <c r="B352" s="111">
        <f t="shared" si="16"/>
        <v>2018</v>
      </c>
      <c r="C352" s="111">
        <f t="shared" si="17"/>
        <v>4</v>
      </c>
      <c r="F352" s="80">
        <f t="shared" si="15"/>
        <v>43191</v>
      </c>
      <c r="G352" s="38">
        <v>2246.4</v>
      </c>
      <c r="H352" s="38">
        <v>515.55333333333294</v>
      </c>
      <c r="I352" s="38">
        <v>188.30500000000001</v>
      </c>
      <c r="J352" s="38">
        <v>93.1666666666667</v>
      </c>
      <c r="K352" s="38">
        <v>1334.74</v>
      </c>
      <c r="L352" s="38">
        <v>55.536897222222201</v>
      </c>
      <c r="M352" s="64">
        <v>7.4723809523809503</v>
      </c>
      <c r="N352" s="38">
        <v>66.320476190476199</v>
      </c>
      <c r="O352" s="38">
        <v>71.627619047619007</v>
      </c>
      <c r="P352" s="38">
        <v>21</v>
      </c>
      <c r="Q352" s="38">
        <v>6838.55</v>
      </c>
      <c r="R352" s="38">
        <v>2357.375</v>
      </c>
      <c r="S352" s="38">
        <v>965</v>
      </c>
      <c r="T352" s="38">
        <v>24521.853749999998</v>
      </c>
      <c r="U352" s="38">
        <v>3190.9250000000002</v>
      </c>
      <c r="V352" s="38">
        <v>16.608499999999999</v>
      </c>
      <c r="W352" s="38">
        <v>13934.5</v>
      </c>
    </row>
    <row r="353" spans="2:23" ht="18" customHeight="1">
      <c r="B353" s="111">
        <f t="shared" si="16"/>
        <v>2018</v>
      </c>
      <c r="C353" s="111">
        <f t="shared" si="17"/>
        <v>5</v>
      </c>
      <c r="F353" s="80">
        <f t="shared" si="15"/>
        <v>43221</v>
      </c>
      <c r="G353" s="38">
        <v>2290.5476190476202</v>
      </c>
      <c r="H353" s="38">
        <v>572.52</v>
      </c>
      <c r="I353" s="38">
        <v>183.81904761904801</v>
      </c>
      <c r="J353" s="38">
        <v>106.2</v>
      </c>
      <c r="K353" s="38">
        <v>1303.0261904761901</v>
      </c>
      <c r="L353" s="38">
        <v>55.3828813636364</v>
      </c>
      <c r="M353" s="64">
        <v>8.6133333333333404</v>
      </c>
      <c r="N353" s="38">
        <v>69.982727272727303</v>
      </c>
      <c r="O353" s="38">
        <v>76.646956521739099</v>
      </c>
      <c r="P353" s="38">
        <v>22.73</v>
      </c>
      <c r="Q353" s="38">
        <v>6821.7619047619</v>
      </c>
      <c r="R353" s="38">
        <v>2363.88095238095</v>
      </c>
      <c r="S353" s="38">
        <v>944</v>
      </c>
      <c r="T353" s="38">
        <v>23494.965</v>
      </c>
      <c r="U353" s="38">
        <v>3057.8571428571399</v>
      </c>
      <c r="V353" s="38">
        <v>16.468333333333302</v>
      </c>
      <c r="W353" s="38">
        <v>14356.4285714286</v>
      </c>
    </row>
    <row r="354" spans="2:23" ht="18" customHeight="1">
      <c r="B354" s="111">
        <f t="shared" si="16"/>
        <v>2018</v>
      </c>
      <c r="C354" s="111">
        <f t="shared" si="17"/>
        <v>6</v>
      </c>
      <c r="F354" s="80">
        <f t="shared" si="15"/>
        <v>43252</v>
      </c>
      <c r="G354" s="38">
        <v>2240.2857142857101</v>
      </c>
      <c r="H354" s="38">
        <v>456.97142857142899</v>
      </c>
      <c r="I354" s="38">
        <v>198.48</v>
      </c>
      <c r="J354" s="38">
        <v>114.745</v>
      </c>
      <c r="K354" s="38">
        <v>1281.56666666667</v>
      </c>
      <c r="L354" s="38">
        <v>53.008719999999997</v>
      </c>
      <c r="M354" s="64">
        <v>10.384499999999999</v>
      </c>
      <c r="N354" s="38">
        <v>67.522857142857106</v>
      </c>
      <c r="O354" s="38">
        <v>75.191428571428602</v>
      </c>
      <c r="P354" s="38">
        <v>22.65</v>
      </c>
      <c r="Q354" s="38">
        <v>6954.7857142857101</v>
      </c>
      <c r="R354" s="38">
        <v>2440.7380952381</v>
      </c>
      <c r="S354" s="38">
        <v>916.75</v>
      </c>
      <c r="T354" s="38">
        <v>22521.47625</v>
      </c>
      <c r="U354" s="38">
        <v>3091.7619047619</v>
      </c>
      <c r="V354" s="38">
        <v>16.523333333333301</v>
      </c>
      <c r="W354" s="38">
        <v>15110.9523809524</v>
      </c>
    </row>
    <row r="355" spans="2:23" ht="18" customHeight="1">
      <c r="B355" s="111">
        <f t="shared" si="16"/>
        <v>2018</v>
      </c>
      <c r="C355" s="111">
        <f t="shared" si="17"/>
        <v>7</v>
      </c>
      <c r="F355" s="80">
        <f t="shared" si="15"/>
        <v>43282</v>
      </c>
      <c r="G355" s="38">
        <v>2098.9318181818198</v>
      </c>
      <c r="H355" s="38">
        <v>471.13761904761901</v>
      </c>
      <c r="I355" s="38">
        <v>182.245454545455</v>
      </c>
      <c r="J355" s="38">
        <v>119.568</v>
      </c>
      <c r="K355" s="38">
        <v>1238.5250000000001</v>
      </c>
      <c r="L355" s="38">
        <v>49.3477102272727</v>
      </c>
      <c r="M355" s="64">
        <v>9.9697727272727299</v>
      </c>
      <c r="N355" s="38">
        <v>70.841428571428594</v>
      </c>
      <c r="O355" s="38">
        <v>74.437727272727301</v>
      </c>
      <c r="P355" s="38">
        <v>25.78</v>
      </c>
      <c r="Q355" s="38">
        <v>6248.1818181818198</v>
      </c>
      <c r="R355" s="38">
        <v>2212.9090909090901</v>
      </c>
      <c r="S355" s="38">
        <v>869.54545454545496</v>
      </c>
      <c r="T355" s="38">
        <v>20720.035</v>
      </c>
      <c r="U355" s="38">
        <v>2658.7272727272698</v>
      </c>
      <c r="V355" s="38">
        <v>15.71</v>
      </c>
      <c r="W355" s="38">
        <v>13772.0454545455</v>
      </c>
    </row>
    <row r="356" spans="2:23" ht="18" customHeight="1">
      <c r="B356" s="111">
        <f t="shared" si="16"/>
        <v>2018</v>
      </c>
      <c r="C356" s="111">
        <f t="shared" si="17"/>
        <v>8</v>
      </c>
      <c r="F356" s="80">
        <f t="shared" si="15"/>
        <v>43313</v>
      </c>
      <c r="G356" s="38">
        <v>2045.5</v>
      </c>
      <c r="H356" s="38">
        <v>541.38739130434794</v>
      </c>
      <c r="I356" s="38" t="s">
        <v>156</v>
      </c>
      <c r="J356" s="38">
        <v>117.3425</v>
      </c>
      <c r="K356" s="38">
        <v>1201.24545454545</v>
      </c>
      <c r="L356" s="38">
        <v>52.347189130434799</v>
      </c>
      <c r="M356" s="64">
        <v>10.601428571428601</v>
      </c>
      <c r="N356" s="38">
        <v>67.988695652173902</v>
      </c>
      <c r="O356" s="38">
        <v>73.128695652173903</v>
      </c>
      <c r="P356" s="38">
        <v>26.3</v>
      </c>
      <c r="Q356" s="38">
        <v>6039.75</v>
      </c>
      <c r="R356" s="38">
        <v>2064.8636363636401</v>
      </c>
      <c r="S356" s="38">
        <v>811.95652173913004</v>
      </c>
      <c r="T356" s="38">
        <v>18301.492826087</v>
      </c>
      <c r="U356" s="38">
        <v>2510.5227272727302</v>
      </c>
      <c r="V356" s="38">
        <v>15.005000000000001</v>
      </c>
      <c r="W356" s="38">
        <v>13432.9545454545</v>
      </c>
    </row>
    <row r="357" spans="2:23" ht="18" customHeight="1">
      <c r="B357" s="111">
        <f t="shared" si="16"/>
        <v>2018</v>
      </c>
      <c r="C357" s="111">
        <f t="shared" si="17"/>
        <v>9</v>
      </c>
      <c r="F357" s="80">
        <f t="shared" si="15"/>
        <v>43344</v>
      </c>
      <c r="G357" s="38">
        <v>2023</v>
      </c>
      <c r="H357" s="38">
        <v>614.92789473684195</v>
      </c>
      <c r="I357" s="38" t="s">
        <v>156</v>
      </c>
      <c r="J357" s="38">
        <v>114.155</v>
      </c>
      <c r="K357" s="38">
        <v>1198.4725000000001</v>
      </c>
      <c r="L357" s="38">
        <v>55.742507631578903</v>
      </c>
      <c r="M357" s="64">
        <v>11.087249999999999</v>
      </c>
      <c r="N357" s="38">
        <v>70.205789473684206</v>
      </c>
      <c r="O357" s="38">
        <v>78.86</v>
      </c>
      <c r="P357" s="38">
        <v>27.5</v>
      </c>
      <c r="Q357" s="38">
        <v>6020.0249999999996</v>
      </c>
      <c r="R357" s="38">
        <v>2028.2249999999999</v>
      </c>
      <c r="S357" s="38">
        <v>805</v>
      </c>
      <c r="T357" s="38">
        <v>18158.1939473684</v>
      </c>
      <c r="U357" s="38">
        <v>2433.1999999999998</v>
      </c>
      <c r="V357" s="38">
        <v>14.263</v>
      </c>
      <c r="W357" s="38">
        <v>12527.25</v>
      </c>
    </row>
    <row r="358" spans="2:23" ht="18" customHeight="1">
      <c r="B358" s="111">
        <f t="shared" si="16"/>
        <v>2018</v>
      </c>
      <c r="C358" s="111">
        <f t="shared" si="17"/>
        <v>10</v>
      </c>
      <c r="F358" s="80">
        <f t="shared" si="15"/>
        <v>43374</v>
      </c>
      <c r="G358" s="38">
        <v>2034.1739130434801</v>
      </c>
      <c r="H358" s="38">
        <v>511.866086956522</v>
      </c>
      <c r="I358" s="38" t="s">
        <v>156</v>
      </c>
      <c r="J358" s="38">
        <v>108.73</v>
      </c>
      <c r="K358" s="38">
        <v>1215.3934782608701</v>
      </c>
      <c r="L358" s="38">
        <v>60.482034166666701</v>
      </c>
      <c r="M358" s="64">
        <v>10.032391304347801</v>
      </c>
      <c r="N358" s="38">
        <v>70.751304347826107</v>
      </c>
      <c r="O358" s="38">
        <v>80.470434782608706</v>
      </c>
      <c r="P358" s="38">
        <v>27.95</v>
      </c>
      <c r="Q358" s="38">
        <v>6215.8913043478296</v>
      </c>
      <c r="R358" s="38">
        <v>1985.1521739130401</v>
      </c>
      <c r="S358" s="38">
        <v>763.88888888888903</v>
      </c>
      <c r="T358" s="38">
        <v>17830.980555555601</v>
      </c>
      <c r="U358" s="38">
        <v>2671.8695652173901</v>
      </c>
      <c r="V358" s="38">
        <v>14.583695652173899</v>
      </c>
      <c r="W358" s="38">
        <v>12327.1739130435</v>
      </c>
    </row>
    <row r="359" spans="2:23" ht="18" customHeight="1">
      <c r="B359" s="111">
        <f t="shared" si="16"/>
        <v>2018</v>
      </c>
      <c r="C359" s="111">
        <f t="shared" si="17"/>
        <v>11</v>
      </c>
      <c r="F359" s="80">
        <f t="shared" si="15"/>
        <v>43405</v>
      </c>
      <c r="G359" s="38">
        <v>1937.75</v>
      </c>
      <c r="H359" s="38">
        <v>423.43523809523799</v>
      </c>
      <c r="I359" s="38" t="s">
        <v>156</v>
      </c>
      <c r="J359" s="38">
        <v>100.7325</v>
      </c>
      <c r="K359" s="38">
        <v>1220.94545454545</v>
      </c>
      <c r="L359" s="38">
        <v>64.040878863636394</v>
      </c>
      <c r="M359" s="64">
        <v>9.7676190476190392</v>
      </c>
      <c r="N359" s="38">
        <v>56.669523809523803</v>
      </c>
      <c r="O359" s="38">
        <v>65.173636363636405</v>
      </c>
      <c r="P359" s="38">
        <v>29.1</v>
      </c>
      <c r="Q359" s="38">
        <v>6193</v>
      </c>
      <c r="R359" s="38">
        <v>1940.1590909090901</v>
      </c>
      <c r="S359" s="38">
        <v>751.81818181818198</v>
      </c>
      <c r="T359" s="38">
        <v>17293.818636363601</v>
      </c>
      <c r="U359" s="38">
        <v>2592.8636363636401</v>
      </c>
      <c r="V359" s="38">
        <v>14.3668181818182</v>
      </c>
      <c r="W359" s="38">
        <v>11253.409090909099</v>
      </c>
    </row>
    <row r="360" spans="2:23" ht="18" customHeight="1">
      <c r="B360" s="111">
        <f t="shared" si="16"/>
        <v>2018</v>
      </c>
      <c r="C360" s="111">
        <f t="shared" si="17"/>
        <v>12</v>
      </c>
      <c r="F360" s="80">
        <f t="shared" si="15"/>
        <v>43435</v>
      </c>
      <c r="G360" s="38">
        <v>1931.44736842105</v>
      </c>
      <c r="H360" s="38">
        <v>415.20749999999998</v>
      </c>
      <c r="I360" s="38" t="s">
        <v>156</v>
      </c>
      <c r="J360" s="38">
        <v>101.37</v>
      </c>
      <c r="K360" s="38">
        <v>1247.92352941176</v>
      </c>
      <c r="L360" s="38">
        <v>62.286718749999999</v>
      </c>
      <c r="M360" s="64">
        <v>8.9341666666666697</v>
      </c>
      <c r="N360" s="38">
        <v>48.950499999999998</v>
      </c>
      <c r="O360" s="38">
        <v>56.463809523809502</v>
      </c>
      <c r="P360" s="38">
        <v>27.75</v>
      </c>
      <c r="Q360" s="38">
        <v>6094.21052631579</v>
      </c>
      <c r="R360" s="38">
        <v>1965.4736842105301</v>
      </c>
      <c r="S360" s="38">
        <v>725</v>
      </c>
      <c r="T360" s="38">
        <v>15697.0930952381</v>
      </c>
      <c r="U360" s="38">
        <v>2625.60526315789</v>
      </c>
      <c r="V360" s="38">
        <v>14.695263157894701</v>
      </c>
      <c r="W360" s="38">
        <v>10836.8421052632</v>
      </c>
    </row>
    <row r="361" spans="2:23" ht="18" customHeight="1">
      <c r="B361" s="111">
        <f t="shared" si="16"/>
        <v>2019</v>
      </c>
      <c r="C361" s="111">
        <f t="shared" si="17"/>
        <v>1</v>
      </c>
      <c r="F361" s="80">
        <f t="shared" si="15"/>
        <v>43466</v>
      </c>
      <c r="G361" s="38">
        <v>1845.8863636363601</v>
      </c>
      <c r="H361" s="38">
        <v>388.845714285714</v>
      </c>
      <c r="I361" s="38" t="s">
        <v>156</v>
      </c>
      <c r="J361" s="38">
        <v>98.557500000000005</v>
      </c>
      <c r="K361" s="38">
        <v>1291.74545454545</v>
      </c>
      <c r="L361" s="38">
        <v>66.552873409090907</v>
      </c>
      <c r="M361" s="64">
        <v>8.2579545454545507</v>
      </c>
      <c r="N361" s="38">
        <v>51.524285714285703</v>
      </c>
      <c r="O361" s="38">
        <v>59.272608695652202</v>
      </c>
      <c r="P361" s="38">
        <v>28.9</v>
      </c>
      <c r="Q361" s="38">
        <v>5932.0227272727298</v>
      </c>
      <c r="R361" s="38">
        <v>1994.1590909090901</v>
      </c>
      <c r="S361" s="38">
        <v>704.76190476190504</v>
      </c>
      <c r="T361" s="38">
        <v>15403.4492857143</v>
      </c>
      <c r="U361" s="38">
        <v>2559.1818181818198</v>
      </c>
      <c r="V361" s="38">
        <v>15.590227272727301</v>
      </c>
      <c r="W361" s="38">
        <v>11454.5454545455</v>
      </c>
    </row>
    <row r="362" spans="2:23" ht="18" customHeight="1">
      <c r="B362" s="111">
        <f t="shared" si="16"/>
        <v>2019</v>
      </c>
      <c r="C362" s="111">
        <f t="shared" si="17"/>
        <v>2</v>
      </c>
      <c r="F362" s="80">
        <f t="shared" si="15"/>
        <v>43497</v>
      </c>
      <c r="G362" s="38">
        <v>1859.55</v>
      </c>
      <c r="H362" s="38">
        <v>374.90315789473698</v>
      </c>
      <c r="I362" s="38" t="s">
        <v>156</v>
      </c>
      <c r="J362" s="38">
        <v>95.417500000000004</v>
      </c>
      <c r="K362" s="38">
        <v>1320.0650000000001</v>
      </c>
      <c r="L362" s="38">
        <v>78.3951316666667</v>
      </c>
      <c r="M362" s="64">
        <v>6.4652777777777803</v>
      </c>
      <c r="N362" s="38">
        <v>54.954210526315798</v>
      </c>
      <c r="O362" s="38">
        <v>64.134</v>
      </c>
      <c r="P362" s="38">
        <v>28</v>
      </c>
      <c r="Q362" s="38">
        <v>6278.2</v>
      </c>
      <c r="R362" s="38">
        <v>2062.0749999999998</v>
      </c>
      <c r="S362" s="38">
        <v>690.33333333333303</v>
      </c>
      <c r="T362" s="38">
        <v>15230.856</v>
      </c>
      <c r="U362" s="38">
        <v>2702.85</v>
      </c>
      <c r="V362" s="38">
        <v>15.80625</v>
      </c>
      <c r="W362" s="38">
        <v>12649.75</v>
      </c>
    </row>
    <row r="363" spans="2:23" ht="18" customHeight="1">
      <c r="B363" s="111">
        <f t="shared" si="16"/>
        <v>2019</v>
      </c>
      <c r="C363" s="111">
        <f t="shared" si="17"/>
        <v>3</v>
      </c>
      <c r="F363" s="80">
        <f t="shared" si="15"/>
        <v>43525</v>
      </c>
      <c r="G363" s="38">
        <v>1872.2380952381</v>
      </c>
      <c r="H363" s="38">
        <v>394.28142857142802</v>
      </c>
      <c r="I363" s="38" t="s">
        <v>156</v>
      </c>
      <c r="J363" s="38">
        <v>93.114999999999995</v>
      </c>
      <c r="K363" s="38">
        <v>1300.8976190476201</v>
      </c>
      <c r="L363" s="38">
        <v>76.630931904761894</v>
      </c>
      <c r="M363" s="64">
        <v>5.2430952380952398</v>
      </c>
      <c r="N363" s="38">
        <v>58.1538095238095</v>
      </c>
      <c r="O363" s="38">
        <v>66.410952380952395</v>
      </c>
      <c r="P363" s="38">
        <v>25.33</v>
      </c>
      <c r="Q363" s="38">
        <v>6451.0238095238101</v>
      </c>
      <c r="R363" s="38">
        <v>2054.5714285714298</v>
      </c>
      <c r="S363" s="38">
        <v>689.28571428571399</v>
      </c>
      <c r="T363" s="38">
        <v>14253.125952381</v>
      </c>
      <c r="U363" s="38">
        <v>2851.4047619047601</v>
      </c>
      <c r="V363" s="38">
        <v>15.320714285714301</v>
      </c>
      <c r="W363" s="38">
        <v>13060.714285714301</v>
      </c>
    </row>
    <row r="364" spans="2:23" ht="18" customHeight="1">
      <c r="B364" s="111">
        <f t="shared" si="16"/>
        <v>2019</v>
      </c>
      <c r="C364" s="111">
        <f t="shared" si="17"/>
        <v>4</v>
      </c>
      <c r="F364" s="80">
        <f t="shared" si="15"/>
        <v>43556</v>
      </c>
      <c r="G364" s="38">
        <v>1848.9749999999999</v>
      </c>
      <c r="H364" s="38">
        <v>397.18428571428598</v>
      </c>
      <c r="I364" s="38" t="s">
        <v>156</v>
      </c>
      <c r="J364" s="38">
        <v>86.766000000000005</v>
      </c>
      <c r="K364" s="38">
        <v>1286.4449999999999</v>
      </c>
      <c r="L364" s="38">
        <v>81.104450238095197</v>
      </c>
      <c r="M364" s="64">
        <v>5.0228571428571396</v>
      </c>
      <c r="N364" s="38">
        <v>63.87</v>
      </c>
      <c r="O364" s="38">
        <v>71.196818181818202</v>
      </c>
      <c r="P364" s="38">
        <v>25.2</v>
      </c>
      <c r="Q364" s="38">
        <v>6445.1</v>
      </c>
      <c r="R364" s="38">
        <v>1948.85</v>
      </c>
      <c r="S364" s="38">
        <v>674.09090909090901</v>
      </c>
      <c r="T364" s="38">
        <v>14067.896136363601</v>
      </c>
      <c r="U364" s="38">
        <v>2938.75</v>
      </c>
      <c r="V364" s="38">
        <v>15.042</v>
      </c>
      <c r="W364" s="38">
        <v>12819</v>
      </c>
    </row>
    <row r="365" spans="2:23" ht="18" customHeight="1">
      <c r="B365" s="111">
        <f t="shared" si="16"/>
        <v>2019</v>
      </c>
      <c r="C365" s="111">
        <f t="shared" si="17"/>
        <v>5</v>
      </c>
      <c r="F365" s="80">
        <f t="shared" si="15"/>
        <v>43586</v>
      </c>
      <c r="G365" s="38">
        <v>1775.3333333333301</v>
      </c>
      <c r="H365" s="38">
        <v>355.66045454545502</v>
      </c>
      <c r="I365" s="38" t="s">
        <v>156</v>
      </c>
      <c r="J365" s="38">
        <v>82.314999999999998</v>
      </c>
      <c r="K365" s="38">
        <v>1283.94761904762</v>
      </c>
      <c r="L365" s="38">
        <v>85.106941250000006</v>
      </c>
      <c r="M365" s="64">
        <v>5.0290476190476197</v>
      </c>
      <c r="N365" s="38">
        <v>60.838181818181802</v>
      </c>
      <c r="O365" s="38">
        <v>70.526521739130402</v>
      </c>
      <c r="P365" s="38">
        <v>24.05</v>
      </c>
      <c r="Q365" s="38">
        <v>6028.3095238095202</v>
      </c>
      <c r="R365" s="38">
        <v>1817.2142857142901</v>
      </c>
      <c r="S365" s="38">
        <v>642</v>
      </c>
      <c r="T365" s="38">
        <v>13237.8315</v>
      </c>
      <c r="U365" s="38">
        <v>2747.7380952381</v>
      </c>
      <c r="V365" s="38">
        <v>14.625476190476199</v>
      </c>
      <c r="W365" s="38">
        <v>11998.333333333299</v>
      </c>
    </row>
    <row r="366" spans="2:23" ht="18" customHeight="1">
      <c r="B366" s="111">
        <f t="shared" si="16"/>
        <v>2019</v>
      </c>
      <c r="C366" s="111">
        <f t="shared" si="17"/>
        <v>6</v>
      </c>
      <c r="F366" s="80">
        <f t="shared" si="15"/>
        <v>43617</v>
      </c>
      <c r="G366" s="38">
        <v>1754.075</v>
      </c>
      <c r="H366" s="38">
        <v>350.99849999999998</v>
      </c>
      <c r="I366" s="38" t="s">
        <v>156</v>
      </c>
      <c r="J366" s="38">
        <v>72.489999999999995</v>
      </c>
      <c r="K366" s="38">
        <v>1359.0425</v>
      </c>
      <c r="L366" s="38">
        <v>97.037247368421006</v>
      </c>
      <c r="M366" s="64">
        <v>4.3971052631578997</v>
      </c>
      <c r="N366" s="38">
        <v>54.677</v>
      </c>
      <c r="O366" s="38">
        <v>63.295999999999999</v>
      </c>
      <c r="P366" s="38">
        <v>24.6</v>
      </c>
      <c r="Q366" s="38">
        <v>5868.4250000000002</v>
      </c>
      <c r="R366" s="38">
        <v>1891.5</v>
      </c>
      <c r="S366" s="38">
        <v>622.10526315789502</v>
      </c>
      <c r="T366" s="38">
        <v>12549.7326315789</v>
      </c>
      <c r="U366" s="38">
        <v>2602.125</v>
      </c>
      <c r="V366" s="38">
        <v>14.995749999999999</v>
      </c>
      <c r="W366" s="38">
        <v>11970</v>
      </c>
    </row>
    <row r="367" spans="2:23" ht="18" customHeight="1">
      <c r="B367" s="111">
        <f t="shared" si="16"/>
        <v>2019</v>
      </c>
      <c r="C367" s="111">
        <f t="shared" si="17"/>
        <v>7</v>
      </c>
      <c r="F367" s="80">
        <f t="shared" si="15"/>
        <v>43647</v>
      </c>
      <c r="G367" s="38">
        <v>1792.8260869565199</v>
      </c>
      <c r="H367" s="38">
        <v>308.702272727273</v>
      </c>
      <c r="I367" s="38" t="s">
        <v>156</v>
      </c>
      <c r="J367" s="38">
        <v>72.078000000000003</v>
      </c>
      <c r="K367" s="38">
        <v>1412.97826086957</v>
      </c>
      <c r="L367" s="38">
        <v>106.005133181818</v>
      </c>
      <c r="M367" s="64">
        <v>4.4433999999999996</v>
      </c>
      <c r="N367" s="38">
        <v>57.524761904761903</v>
      </c>
      <c r="O367" s="38">
        <v>64</v>
      </c>
      <c r="P367" s="38">
        <v>25.38</v>
      </c>
      <c r="Q367" s="38">
        <v>5939.8478260869597</v>
      </c>
      <c r="R367" s="38">
        <v>1974.02173913043</v>
      </c>
      <c r="S367" s="38">
        <v>613.34782608695696</v>
      </c>
      <c r="T367" s="38">
        <v>11646.630869565201</v>
      </c>
      <c r="U367" s="38">
        <v>2441.47826086957</v>
      </c>
      <c r="V367" s="38">
        <v>15.745217391304299</v>
      </c>
      <c r="W367" s="38">
        <v>13462.391304347801</v>
      </c>
    </row>
    <row r="368" spans="2:23" ht="18" customHeight="1">
      <c r="B368" s="111">
        <f t="shared" si="16"/>
        <v>2019</v>
      </c>
      <c r="C368" s="111">
        <f t="shared" si="17"/>
        <v>8</v>
      </c>
      <c r="F368" s="80">
        <f t="shared" si="15"/>
        <v>43678</v>
      </c>
      <c r="G368" s="38">
        <v>1740.92857142857</v>
      </c>
      <c r="H368" s="38">
        <v>299.33272727272703</v>
      </c>
      <c r="I368" s="38" t="s">
        <v>156</v>
      </c>
      <c r="J368" s="38">
        <v>65.552499999999995</v>
      </c>
      <c r="K368" s="38">
        <v>1498.7976190476199</v>
      </c>
      <c r="L368" s="38">
        <v>83.232802500000005</v>
      </c>
      <c r="M368" s="64">
        <v>4.2907500000000001</v>
      </c>
      <c r="N368" s="38">
        <v>54.839090909090899</v>
      </c>
      <c r="O368" s="38">
        <v>59.247272727272701</v>
      </c>
      <c r="P368" s="38">
        <v>25.3</v>
      </c>
      <c r="Q368" s="38">
        <v>5707.9761904761899</v>
      </c>
      <c r="R368" s="38">
        <v>2043.19047619048</v>
      </c>
      <c r="S368" s="38">
        <v>597.04545454545496</v>
      </c>
      <c r="T368" s="38">
        <v>10358.205</v>
      </c>
      <c r="U368" s="38">
        <v>2275.1428571428601</v>
      </c>
      <c r="V368" s="38">
        <v>17.137857142857101</v>
      </c>
      <c r="W368" s="38">
        <v>15682.142857142901</v>
      </c>
    </row>
    <row r="369" spans="2:23" ht="18" customHeight="1">
      <c r="B369" s="111">
        <f t="shared" si="16"/>
        <v>2019</v>
      </c>
      <c r="C369" s="111">
        <f t="shared" si="17"/>
        <v>9</v>
      </c>
      <c r="F369" s="80">
        <f t="shared" si="15"/>
        <v>43709</v>
      </c>
      <c r="G369" s="38">
        <v>1749.5952380952399</v>
      </c>
      <c r="H369" s="38">
        <v>294.2475</v>
      </c>
      <c r="I369" s="38" t="s">
        <v>156</v>
      </c>
      <c r="J369" s="38">
        <v>65.953999999999994</v>
      </c>
      <c r="K369" s="38">
        <v>1511.31428571429</v>
      </c>
      <c r="L369" s="38">
        <v>82.836241999999999</v>
      </c>
      <c r="M369" s="64">
        <v>5.0545238095238103</v>
      </c>
      <c r="N369" s="38">
        <v>56.945</v>
      </c>
      <c r="O369" s="38">
        <v>62.33</v>
      </c>
      <c r="P369" s="38">
        <v>25.68</v>
      </c>
      <c r="Q369" s="38">
        <v>5745.4761904761899</v>
      </c>
      <c r="R369" s="38">
        <v>2070.8571428571399</v>
      </c>
      <c r="S369" s="38">
        <v>574.47368421052602</v>
      </c>
      <c r="T369" s="38">
        <v>9560.1118421052597</v>
      </c>
      <c r="U369" s="38">
        <v>2319.6428571428601</v>
      </c>
      <c r="V369" s="38">
        <v>18.170000000000002</v>
      </c>
      <c r="W369" s="38">
        <v>17673.0952380952</v>
      </c>
    </row>
    <row r="370" spans="2:23" ht="18" customHeight="1">
      <c r="B370" s="111">
        <f t="shared" si="16"/>
        <v>2019</v>
      </c>
      <c r="C370" s="111">
        <f t="shared" si="17"/>
        <v>10</v>
      </c>
      <c r="F370" s="80">
        <f t="shared" si="15"/>
        <v>43739</v>
      </c>
      <c r="G370" s="38">
        <v>1718.8260869565199</v>
      </c>
      <c r="H370" s="38">
        <v>282.60304347826099</v>
      </c>
      <c r="I370" s="38" t="s">
        <v>156</v>
      </c>
      <c r="J370" s="38">
        <v>69.2</v>
      </c>
      <c r="K370" s="38">
        <v>1494.8</v>
      </c>
      <c r="L370" s="38">
        <v>78.5565766666667</v>
      </c>
      <c r="M370" s="64">
        <v>6.0234782608695596</v>
      </c>
      <c r="N370" s="38">
        <v>53.979130434782597</v>
      </c>
      <c r="O370" s="38">
        <v>59.37</v>
      </c>
      <c r="P370" s="38">
        <v>24.25</v>
      </c>
      <c r="Q370" s="38">
        <v>5742.8913043478296</v>
      </c>
      <c r="R370" s="38">
        <v>2184.3043478260902</v>
      </c>
      <c r="S370" s="38">
        <v>536.84210526315803</v>
      </c>
      <c r="T370" s="38">
        <v>8999.7492105263209</v>
      </c>
      <c r="U370" s="38">
        <v>2445.5869565217399</v>
      </c>
      <c r="V370" s="38">
        <v>17.6245652173913</v>
      </c>
      <c r="W370" s="38">
        <v>17113.4782608696</v>
      </c>
    </row>
    <row r="371" spans="2:23" ht="18" customHeight="1">
      <c r="B371" s="111">
        <f t="shared" si="16"/>
        <v>2019</v>
      </c>
      <c r="C371" s="111">
        <f t="shared" si="17"/>
        <v>11</v>
      </c>
      <c r="F371" s="80">
        <f t="shared" si="15"/>
        <v>43770</v>
      </c>
      <c r="G371" s="38">
        <v>1772.30952380952</v>
      </c>
      <c r="H371" s="38">
        <v>281.19600000000003</v>
      </c>
      <c r="I371" s="38" t="s">
        <v>156</v>
      </c>
      <c r="J371" s="38">
        <v>66.984999999999999</v>
      </c>
      <c r="K371" s="38">
        <v>1470.0166666666701</v>
      </c>
      <c r="L371" s="38">
        <v>72.635968809523803</v>
      </c>
      <c r="M371" s="64">
        <v>5.4564285714285701</v>
      </c>
      <c r="N371" s="38">
        <v>57.060499999999998</v>
      </c>
      <c r="O371" s="38">
        <v>62.744285714285702</v>
      </c>
      <c r="P371" s="38">
        <v>26.05</v>
      </c>
      <c r="Q371" s="38">
        <v>5859.6904761904798</v>
      </c>
      <c r="R371" s="38">
        <v>2031.9047619047601</v>
      </c>
      <c r="S371" s="38">
        <v>527.857142857143</v>
      </c>
      <c r="T371" s="38">
        <v>8559.5016666666706</v>
      </c>
      <c r="U371" s="38">
        <v>2432.9523809523798</v>
      </c>
      <c r="V371" s="38">
        <v>17.179523809523801</v>
      </c>
      <c r="W371" s="38">
        <v>15199.5238095238</v>
      </c>
    </row>
    <row r="372" spans="2:23" ht="18" customHeight="1">
      <c r="B372" s="111">
        <f t="shared" si="16"/>
        <v>2019</v>
      </c>
      <c r="C372" s="111">
        <f t="shared" si="17"/>
        <v>12</v>
      </c>
      <c r="F372" s="80">
        <f t="shared" si="15"/>
        <v>43800</v>
      </c>
      <c r="G372" s="38">
        <v>1770.4</v>
      </c>
      <c r="H372" s="38">
        <v>279.26047619047603</v>
      </c>
      <c r="I372" s="38" t="s">
        <v>156</v>
      </c>
      <c r="J372" s="38">
        <v>66.177999999999997</v>
      </c>
      <c r="K372" s="38">
        <v>1476.0444444444399</v>
      </c>
      <c r="L372" s="38">
        <v>77.957505909090898</v>
      </c>
      <c r="M372" s="64">
        <v>5.5690476190476197</v>
      </c>
      <c r="N372" s="38">
        <v>59.800476190476203</v>
      </c>
      <c r="O372" s="38">
        <v>65.854545454545502</v>
      </c>
      <c r="P372" s="38">
        <v>24.93</v>
      </c>
      <c r="Q372" s="38">
        <v>6062.4250000000002</v>
      </c>
      <c r="R372" s="38">
        <v>1899.25</v>
      </c>
      <c r="S372" s="38">
        <v>504.09090909090901</v>
      </c>
      <c r="T372" s="38">
        <v>7807.9327272727296</v>
      </c>
      <c r="U372" s="38">
        <v>2274.0250000000001</v>
      </c>
      <c r="V372" s="38">
        <v>17.114249999999998</v>
      </c>
      <c r="W372" s="38">
        <v>13800.5</v>
      </c>
    </row>
    <row r="373" spans="2:23" ht="18" customHeight="1">
      <c r="B373" s="111">
        <f>IF(C372=12,B372+1,B372)</f>
        <v>2020</v>
      </c>
      <c r="C373" s="111">
        <f>IF(C372=12,1,C372+1)</f>
        <v>1</v>
      </c>
      <c r="F373" s="80">
        <f>DATE(B373,C373,1)</f>
        <v>43831</v>
      </c>
      <c r="G373" s="38">
        <v>1771.72727272727</v>
      </c>
      <c r="H373" s="38">
        <v>276.87095238095299</v>
      </c>
      <c r="I373" s="26" t="s">
        <v>156</v>
      </c>
      <c r="J373" s="38">
        <v>69.66</v>
      </c>
      <c r="K373" s="38">
        <v>1560.6727272727301</v>
      </c>
      <c r="L373" s="38">
        <v>81.104723000000007</v>
      </c>
      <c r="M373" s="64">
        <v>4.9161904761904802</v>
      </c>
      <c r="N373" s="38">
        <v>57.516190476190502</v>
      </c>
      <c r="O373" s="38">
        <v>63.602173913043501</v>
      </c>
      <c r="P373" s="38">
        <v>24.63</v>
      </c>
      <c r="Q373" s="38">
        <v>6049.2045454545496</v>
      </c>
      <c r="R373" s="38">
        <v>1925.1590909090901</v>
      </c>
      <c r="S373" s="38">
        <v>494.33333333333297</v>
      </c>
      <c r="T373" s="38">
        <v>7812.2520000000004</v>
      </c>
      <c r="U373" s="38">
        <v>2357.2727272727302</v>
      </c>
      <c r="V373" s="38">
        <v>17.965</v>
      </c>
      <c r="W373" s="38">
        <v>13552.9545454545</v>
      </c>
    </row>
    <row r="374" spans="2:23" ht="20.100000000000001" customHeight="1">
      <c r="B374" s="111">
        <f t="shared" ref="B374:B432" si="18">IF(C373=12,B373+1,B373)</f>
        <v>2020</v>
      </c>
      <c r="C374" s="111">
        <f t="shared" ref="C374:C432" si="19">IF(C373=12,1,C373+1)</f>
        <v>2</v>
      </c>
      <c r="F374" s="80">
        <f t="shared" ref="F374:F432" si="20">DATE(B374,C374,1)</f>
        <v>43862</v>
      </c>
      <c r="G374" s="38">
        <v>1685.85</v>
      </c>
      <c r="H374" s="38">
        <v>284.51052631578898</v>
      </c>
      <c r="I374" s="38" t="s">
        <v>156</v>
      </c>
      <c r="J374" s="38">
        <v>67.637500000000003</v>
      </c>
      <c r="K374" s="38">
        <v>1597.1025</v>
      </c>
      <c r="L374" s="38">
        <v>74.9393125</v>
      </c>
      <c r="M374" s="64">
        <v>2.9202499999999998</v>
      </c>
      <c r="N374" s="38">
        <v>50.525263157894699</v>
      </c>
      <c r="O374" s="38">
        <v>55.003500000000003</v>
      </c>
      <c r="P374" s="38">
        <v>24.8</v>
      </c>
      <c r="Q374" s="38">
        <v>5686.45</v>
      </c>
      <c r="R374" s="38">
        <v>1872.3</v>
      </c>
      <c r="S374" s="38">
        <v>490</v>
      </c>
      <c r="T374" s="38">
        <v>7756.8737499999997</v>
      </c>
      <c r="U374" s="38">
        <v>2120.4749999999999</v>
      </c>
      <c r="V374" s="38">
        <v>17.922000000000001</v>
      </c>
      <c r="W374" s="38">
        <v>12743.5</v>
      </c>
    </row>
    <row r="375" spans="2:23" ht="20.100000000000001" customHeight="1">
      <c r="B375" s="111">
        <f t="shared" si="18"/>
        <v>2020</v>
      </c>
      <c r="C375" s="111">
        <f t="shared" si="19"/>
        <v>3</v>
      </c>
      <c r="F375" s="80">
        <f t="shared" si="20"/>
        <v>43891</v>
      </c>
      <c r="G375" s="38">
        <v>1611.1363636363601</v>
      </c>
      <c r="H375" s="38">
        <v>297.09681818181798</v>
      </c>
      <c r="I375" s="38" t="s">
        <v>156</v>
      </c>
      <c r="J375" s="38">
        <v>66.742000000000004</v>
      </c>
      <c r="K375" s="38">
        <v>1591.9272727272701</v>
      </c>
      <c r="L375" s="38">
        <v>78.019913863636404</v>
      </c>
      <c r="M375" s="64">
        <v>3.2788636363636399</v>
      </c>
      <c r="N375" s="38">
        <v>29.8772727272727</v>
      </c>
      <c r="O375" s="38">
        <v>32.981818181818198</v>
      </c>
      <c r="P375" s="38">
        <v>27.35</v>
      </c>
      <c r="Q375" s="38">
        <v>5178.6818181818198</v>
      </c>
      <c r="R375" s="38">
        <v>1744.6363636363601</v>
      </c>
      <c r="S375" s="38">
        <v>482.95454545454498</v>
      </c>
      <c r="T375" s="38">
        <v>7813.6190909090901</v>
      </c>
      <c r="U375" s="38">
        <v>1905.6136363636399</v>
      </c>
      <c r="V375" s="38">
        <v>14.9181818181818</v>
      </c>
      <c r="W375" s="38">
        <v>11873</v>
      </c>
    </row>
    <row r="376" spans="2:23" ht="20.100000000000001" customHeight="1">
      <c r="B376" s="111">
        <f t="shared" si="18"/>
        <v>2020</v>
      </c>
      <c r="C376" s="111">
        <f t="shared" si="19"/>
        <v>4</v>
      </c>
      <c r="F376" s="80">
        <f t="shared" si="20"/>
        <v>43922</v>
      </c>
      <c r="G376" s="38">
        <v>1457.15</v>
      </c>
      <c r="H376" s="38">
        <v>230.00380952380999</v>
      </c>
      <c r="I376" s="38" t="s">
        <v>156</v>
      </c>
      <c r="J376" s="38">
        <v>58.552500000000002</v>
      </c>
      <c r="K376" s="38">
        <v>1682.93</v>
      </c>
      <c r="L376" s="38">
        <v>77.277589523809496</v>
      </c>
      <c r="M376" s="64">
        <v>2.1114285714285699</v>
      </c>
      <c r="N376" s="38">
        <v>16.523809523809501</v>
      </c>
      <c r="O376" s="38">
        <v>23.337272727272701</v>
      </c>
      <c r="P376" s="38">
        <v>33.25</v>
      </c>
      <c r="Q376" s="38">
        <v>5048.25</v>
      </c>
      <c r="R376" s="38">
        <v>1651.5250000000001</v>
      </c>
      <c r="S376" s="38">
        <v>461.13636363636402</v>
      </c>
      <c r="T376" s="38">
        <v>7555.9656818181802</v>
      </c>
      <c r="U376" s="38">
        <v>1894.075</v>
      </c>
      <c r="V376" s="38">
        <v>15.0345</v>
      </c>
      <c r="W376" s="38">
        <v>11753.2</v>
      </c>
    </row>
    <row r="377" spans="2:23" ht="18" customHeight="1">
      <c r="B377" s="111">
        <f t="shared" si="18"/>
        <v>2020</v>
      </c>
      <c r="C377" s="111">
        <f t="shared" si="19"/>
        <v>5</v>
      </c>
      <c r="F377" s="80">
        <f t="shared" si="20"/>
        <v>43952</v>
      </c>
      <c r="G377" s="38">
        <v>1459.78947368421</v>
      </c>
      <c r="H377" s="38">
        <v>243</v>
      </c>
      <c r="I377" s="26" t="s">
        <v>156</v>
      </c>
      <c r="J377" s="38">
        <v>52.484999999999999</v>
      </c>
      <c r="K377" s="38">
        <v>1716.3815789473699</v>
      </c>
      <c r="L377" s="38">
        <v>83.521637222222196</v>
      </c>
      <c r="M377" s="64">
        <v>2.06222222222222</v>
      </c>
      <c r="N377" s="38">
        <v>28.556999999999999</v>
      </c>
      <c r="O377" s="38">
        <v>31.024761904761899</v>
      </c>
      <c r="P377" s="38">
        <v>33.93</v>
      </c>
      <c r="Q377" s="38">
        <v>5233.8157894736796</v>
      </c>
      <c r="R377" s="38">
        <v>1618.15789473684</v>
      </c>
      <c r="S377" s="38">
        <v>437.10526315789502</v>
      </c>
      <c r="T377" s="38">
        <v>7422.08157894737</v>
      </c>
      <c r="U377" s="38">
        <v>1963.39473684211</v>
      </c>
      <c r="V377" s="38">
        <v>16.232368421052598</v>
      </c>
      <c r="W377" s="38">
        <v>12135.3157894737</v>
      </c>
    </row>
    <row r="378" spans="2:23" ht="18" customHeight="1">
      <c r="B378" s="111">
        <f t="shared" si="18"/>
        <v>2020</v>
      </c>
      <c r="C378" s="111">
        <f t="shared" si="19"/>
        <v>6</v>
      </c>
      <c r="F378" s="80">
        <f t="shared" si="20"/>
        <v>43983</v>
      </c>
      <c r="G378" s="38">
        <v>1564.02272727273</v>
      </c>
      <c r="H378" s="38">
        <v>254.29499999999999</v>
      </c>
      <c r="I378" s="38" t="s">
        <v>156</v>
      </c>
      <c r="J378" s="38">
        <v>52.212000000000003</v>
      </c>
      <c r="K378" s="38">
        <v>1732.21818181818</v>
      </c>
      <c r="L378" s="38">
        <v>90.038777249999995</v>
      </c>
      <c r="M378" s="64">
        <v>2.0504545454545502</v>
      </c>
      <c r="N378" s="38">
        <v>38.302272727272701</v>
      </c>
      <c r="O378" s="38">
        <v>39.927272727272701</v>
      </c>
      <c r="P378" s="38">
        <v>32.799999999999997</v>
      </c>
      <c r="Q378" s="38">
        <v>5742.3863636363603</v>
      </c>
      <c r="R378" s="38">
        <v>1739.8636363636399</v>
      </c>
      <c r="S378" s="38">
        <v>422.857142857143</v>
      </c>
      <c r="T378" s="38">
        <v>7304.2992857142799</v>
      </c>
      <c r="U378" s="38">
        <v>2020.6136363636399</v>
      </c>
      <c r="V378" s="38">
        <v>17.719772727272701</v>
      </c>
      <c r="W378" s="38">
        <v>12703.272727272701</v>
      </c>
    </row>
    <row r="379" spans="2:23" ht="18" customHeight="1">
      <c r="B379" s="111">
        <f t="shared" si="18"/>
        <v>2020</v>
      </c>
      <c r="C379" s="111">
        <f t="shared" si="19"/>
        <v>7</v>
      </c>
      <c r="F379" s="80">
        <f t="shared" si="20"/>
        <v>44013</v>
      </c>
      <c r="G379" s="38">
        <v>1639.3478260869599</v>
      </c>
      <c r="H379" s="38">
        <v>272.67045454545399</v>
      </c>
      <c r="I379" s="38" t="s">
        <v>156</v>
      </c>
      <c r="J379" s="38">
        <v>51.557499999999997</v>
      </c>
      <c r="K379" s="38">
        <v>1843.3130434782599</v>
      </c>
      <c r="L379" s="38">
        <v>97.084559782608693</v>
      </c>
      <c r="M379" s="64">
        <v>2.2790476190476201</v>
      </c>
      <c r="N379" s="38">
        <v>40.7545454545455</v>
      </c>
      <c r="O379" s="38">
        <v>42.813478260869601</v>
      </c>
      <c r="P379" s="38">
        <v>32.450000000000003</v>
      </c>
      <c r="Q379" s="38">
        <v>6353.7608695652198</v>
      </c>
      <c r="R379" s="38">
        <v>1812.1521739130401</v>
      </c>
      <c r="S379" s="38">
        <v>404.78260869565202</v>
      </c>
      <c r="T379" s="38">
        <v>7007.6758695652197</v>
      </c>
      <c r="U379" s="38">
        <v>2162.2391304347798</v>
      </c>
      <c r="V379" s="38">
        <v>20.405000000000001</v>
      </c>
      <c r="W379" s="38">
        <v>13341.347826087</v>
      </c>
    </row>
    <row r="380" spans="2:23" ht="18" customHeight="1">
      <c r="B380" s="111">
        <f t="shared" si="18"/>
        <v>2020</v>
      </c>
      <c r="C380" s="111">
        <f t="shared" si="19"/>
        <v>8</v>
      </c>
      <c r="F380" s="80">
        <f t="shared" si="20"/>
        <v>44044</v>
      </c>
      <c r="G380" s="38">
        <v>1733.9</v>
      </c>
      <c r="H380" s="38">
        <v>271.58904761904802</v>
      </c>
      <c r="I380" s="38" t="s">
        <v>156</v>
      </c>
      <c r="J380" s="38">
        <v>50.143999999999998</v>
      </c>
      <c r="K380" s="38">
        <v>1968.5650000000001</v>
      </c>
      <c r="L380" s="38">
        <v>110.902733571429</v>
      </c>
      <c r="M380" s="64">
        <v>3.6425000000000001</v>
      </c>
      <c r="N380" s="38">
        <v>42.3642857142857</v>
      </c>
      <c r="O380" s="38">
        <v>44.257142857142902</v>
      </c>
      <c r="P380" s="38">
        <v>30.85</v>
      </c>
      <c r="Q380" s="38">
        <v>6496.7</v>
      </c>
      <c r="R380" s="38">
        <v>1935.2</v>
      </c>
      <c r="S380" s="38">
        <v>390.23809523809501</v>
      </c>
      <c r="T380" s="38">
        <v>6935.2557142857204</v>
      </c>
      <c r="U380" s="38">
        <v>2406.8249999999998</v>
      </c>
      <c r="V380" s="38">
        <v>26.892499999999998</v>
      </c>
      <c r="W380" s="38">
        <v>14486.85</v>
      </c>
    </row>
    <row r="381" spans="2:23" ht="18" customHeight="1">
      <c r="B381" s="111">
        <f t="shared" si="18"/>
        <v>2020</v>
      </c>
      <c r="C381" s="111">
        <f t="shared" si="19"/>
        <v>9</v>
      </c>
      <c r="F381" s="80">
        <f t="shared" si="20"/>
        <v>44075</v>
      </c>
      <c r="G381" s="38">
        <v>1745.3409090909099</v>
      </c>
      <c r="H381" s="38">
        <v>274.23238095238099</v>
      </c>
      <c r="I381" s="38" t="s">
        <v>156</v>
      </c>
      <c r="J381" s="38">
        <v>54.594999999999999</v>
      </c>
      <c r="K381" s="38">
        <v>1922.21363636364</v>
      </c>
      <c r="L381" s="38">
        <v>114.872196590909</v>
      </c>
      <c r="M381" s="64">
        <v>4.6097727272727296</v>
      </c>
      <c r="N381" s="38">
        <v>39.601904761904798</v>
      </c>
      <c r="O381" s="38">
        <v>41.085454545454603</v>
      </c>
      <c r="P381" s="38">
        <v>29.93</v>
      </c>
      <c r="Q381" s="38">
        <v>6712.4090909090901</v>
      </c>
      <c r="R381" s="38">
        <v>1881.3636363636399</v>
      </c>
      <c r="S381" s="38">
        <v>390</v>
      </c>
      <c r="T381" s="38">
        <v>6964.0050000000001</v>
      </c>
      <c r="U381" s="38">
        <v>2450.5</v>
      </c>
      <c r="V381" s="38">
        <v>25.8861363636364</v>
      </c>
      <c r="W381" s="38">
        <v>14866.272727272701</v>
      </c>
    </row>
    <row r="382" spans="2:23" ht="18" customHeight="1">
      <c r="B382" s="111">
        <f t="shared" si="18"/>
        <v>2020</v>
      </c>
      <c r="C382" s="111">
        <f t="shared" si="19"/>
        <v>10</v>
      </c>
      <c r="F382" s="80">
        <f t="shared" si="20"/>
        <v>44105</v>
      </c>
      <c r="G382" s="38">
        <v>1802.8181818181799</v>
      </c>
      <c r="H382" s="38">
        <v>269.18409090909103</v>
      </c>
      <c r="I382" s="38" t="s">
        <v>156</v>
      </c>
      <c r="J382" s="38">
        <v>58.397500000000001</v>
      </c>
      <c r="K382" s="38">
        <v>1900.2750000000001</v>
      </c>
      <c r="L382" s="38">
        <v>110.41038125</v>
      </c>
      <c r="M382" s="64">
        <v>6.1218181818181803</v>
      </c>
      <c r="N382" s="38">
        <v>39.529545454545499</v>
      </c>
      <c r="O382" s="38">
        <v>40.47</v>
      </c>
      <c r="P382" s="38">
        <v>29.7</v>
      </c>
      <c r="Q382" s="38">
        <v>6702.7727272727298</v>
      </c>
      <c r="R382" s="38">
        <v>1777.0681818181799</v>
      </c>
      <c r="S382" s="38">
        <v>390.4</v>
      </c>
      <c r="T382" s="38">
        <v>7000.4639999999999</v>
      </c>
      <c r="U382" s="38">
        <v>2441.54545454545</v>
      </c>
      <c r="V382" s="38">
        <v>24.246136363636399</v>
      </c>
      <c r="W382" s="38">
        <v>15219.3636363636</v>
      </c>
    </row>
    <row r="383" spans="2:23" ht="18" customHeight="1">
      <c r="B383" s="111">
        <f t="shared" si="18"/>
        <v>2020</v>
      </c>
      <c r="C383" s="111">
        <f t="shared" si="19"/>
        <v>11</v>
      </c>
      <c r="F383" s="80">
        <f t="shared" si="20"/>
        <v>44136</v>
      </c>
      <c r="G383" s="38">
        <v>1932.11904761905</v>
      </c>
      <c r="H383" s="38">
        <v>275.5575</v>
      </c>
      <c r="I383" s="38" t="s">
        <v>156</v>
      </c>
      <c r="J383" s="38">
        <v>64.403999999999996</v>
      </c>
      <c r="K383" s="38">
        <v>1863.49285714286</v>
      </c>
      <c r="L383" s="38">
        <v>112.578689761905</v>
      </c>
      <c r="M383" s="64">
        <v>6.8221428571428602</v>
      </c>
      <c r="N383" s="38">
        <v>41.095789473684199</v>
      </c>
      <c r="O383" s="38">
        <v>43.224285714285699</v>
      </c>
      <c r="P383" s="38">
        <v>29.68</v>
      </c>
      <c r="Q383" s="38">
        <v>7063.4285714285697</v>
      </c>
      <c r="R383" s="38">
        <v>1914.4761904761899</v>
      </c>
      <c r="S383" s="38">
        <v>392</v>
      </c>
      <c r="T383" s="38">
        <v>6966.2180952381004</v>
      </c>
      <c r="U383" s="38">
        <v>2669.6904761904798</v>
      </c>
      <c r="V383" s="38">
        <v>24.043333333333301</v>
      </c>
      <c r="W383" s="38">
        <v>15796.0476190476</v>
      </c>
    </row>
    <row r="384" spans="2:23" ht="18" customHeight="1">
      <c r="B384" s="111">
        <f t="shared" si="18"/>
        <v>2020</v>
      </c>
      <c r="C384" s="111">
        <f t="shared" si="19"/>
        <v>12</v>
      </c>
      <c r="F384" s="80">
        <f t="shared" si="20"/>
        <v>44166</v>
      </c>
      <c r="G384" s="38">
        <v>2017.9047619047601</v>
      </c>
      <c r="H384" s="38">
        <v>293.255</v>
      </c>
      <c r="I384" s="38" t="s">
        <v>156</v>
      </c>
      <c r="J384" s="38">
        <v>83.03</v>
      </c>
      <c r="K384" s="38">
        <v>1855.9552631578899</v>
      </c>
      <c r="L384" s="38">
        <v>136.859175652174</v>
      </c>
      <c r="M384" s="64">
        <v>11.5518181818182</v>
      </c>
      <c r="N384" s="38">
        <v>47.0490909090909</v>
      </c>
      <c r="O384" s="38">
        <v>49.865652173912999</v>
      </c>
      <c r="P384" s="38">
        <v>30.2</v>
      </c>
      <c r="Q384" s="38">
        <v>7755.2380952381</v>
      </c>
      <c r="R384" s="38">
        <v>2018.5952380952399</v>
      </c>
      <c r="S384" s="38">
        <v>396.73913043478302</v>
      </c>
      <c r="T384" s="38">
        <v>7076.0413913043503</v>
      </c>
      <c r="U384" s="38">
        <v>2782.3571428571399</v>
      </c>
      <c r="V384" s="38">
        <v>24.887380952380902</v>
      </c>
      <c r="W384" s="38">
        <v>16807.0476190476</v>
      </c>
    </row>
    <row r="385" spans="2:23" ht="18" customHeight="1">
      <c r="B385" s="111">
        <f t="shared" si="18"/>
        <v>2021</v>
      </c>
      <c r="C385" s="111">
        <f t="shared" si="19"/>
        <v>1</v>
      </c>
      <c r="F385" s="80">
        <f t="shared" si="20"/>
        <v>44197</v>
      </c>
      <c r="G385" s="38">
        <v>2003.8</v>
      </c>
      <c r="H385" s="38">
        <v>304.78421052631597</v>
      </c>
      <c r="I385" s="26" t="s">
        <v>156</v>
      </c>
      <c r="J385" s="38">
        <v>86.827500000000001</v>
      </c>
      <c r="K385" s="38">
        <v>1866.9849999999999</v>
      </c>
      <c r="L385" s="38">
        <v>152.32708500000001</v>
      </c>
      <c r="M385" s="64">
        <v>20.692499999999999</v>
      </c>
      <c r="N385" s="38">
        <v>52.0978947368421</v>
      </c>
      <c r="O385" s="38">
        <v>54.551428571428602</v>
      </c>
      <c r="P385" s="38">
        <v>29.63</v>
      </c>
      <c r="Q385" s="38">
        <v>7970.5</v>
      </c>
      <c r="R385" s="38">
        <v>2014.925</v>
      </c>
      <c r="S385" s="38">
        <v>417.75</v>
      </c>
      <c r="T385" s="38">
        <v>7983.9317499999997</v>
      </c>
      <c r="U385" s="38">
        <v>2707.7</v>
      </c>
      <c r="V385" s="38">
        <v>25.896750000000001</v>
      </c>
      <c r="W385" s="38">
        <v>17847.599999999999</v>
      </c>
    </row>
    <row r="386" spans="2:23" ht="18" customHeight="1">
      <c r="B386" s="111">
        <f t="shared" si="18"/>
        <v>2021</v>
      </c>
      <c r="C386" s="111">
        <f t="shared" si="19"/>
        <v>2</v>
      </c>
      <c r="F386" s="80">
        <f t="shared" si="20"/>
        <v>44228</v>
      </c>
      <c r="G386" s="38">
        <v>2079.6</v>
      </c>
      <c r="H386" s="38">
        <v>302.03578947368402</v>
      </c>
      <c r="I386" s="38" t="s">
        <v>156</v>
      </c>
      <c r="J386" s="38">
        <v>86.742500000000007</v>
      </c>
      <c r="K386" s="38">
        <v>1808.175</v>
      </c>
      <c r="L386" s="38">
        <v>153.006055</v>
      </c>
      <c r="M386" s="64">
        <v>7.1815789473684202</v>
      </c>
      <c r="N386" s="38">
        <v>59.060526315789502</v>
      </c>
      <c r="O386" s="38">
        <v>61.963500000000003</v>
      </c>
      <c r="P386" s="38">
        <v>27.98</v>
      </c>
      <c r="Q386" s="38">
        <v>8460.25</v>
      </c>
      <c r="R386" s="38">
        <v>2085.75</v>
      </c>
      <c r="S386" s="38">
        <v>434</v>
      </c>
      <c r="T386" s="38">
        <v>9243.2839999999997</v>
      </c>
      <c r="U386" s="38">
        <v>2743.2</v>
      </c>
      <c r="V386" s="38">
        <v>27.350999999999999</v>
      </c>
      <c r="W386" s="38">
        <v>18568.05</v>
      </c>
    </row>
    <row r="387" spans="2:23" ht="18" customHeight="1">
      <c r="B387" s="111">
        <f t="shared" si="18"/>
        <v>2021</v>
      </c>
      <c r="C387" s="111">
        <f t="shared" si="19"/>
        <v>3</v>
      </c>
      <c r="F387" s="80">
        <f t="shared" si="20"/>
        <v>44256</v>
      </c>
      <c r="G387" s="38">
        <v>2191.5869565217399</v>
      </c>
      <c r="H387" s="38">
        <v>294.079130434783</v>
      </c>
      <c r="I387" s="38" t="s">
        <v>156</v>
      </c>
      <c r="J387" s="38">
        <v>94.921999999999997</v>
      </c>
      <c r="K387" s="38">
        <v>1718.22826086957</v>
      </c>
      <c r="L387" s="38">
        <v>148.81000173913</v>
      </c>
      <c r="M387" s="64">
        <v>6.4434782608695702</v>
      </c>
      <c r="N387" s="38">
        <v>62.35</v>
      </c>
      <c r="O387" s="38">
        <v>65.186956521739205</v>
      </c>
      <c r="P387" s="38">
        <v>30.95</v>
      </c>
      <c r="Q387" s="38">
        <v>9004.9782608695696</v>
      </c>
      <c r="R387" s="38">
        <v>1960.76086956522</v>
      </c>
      <c r="S387" s="38">
        <v>482.86956521739103</v>
      </c>
      <c r="T387" s="38">
        <v>10492.1041304348</v>
      </c>
      <c r="U387" s="38">
        <v>2791.6521739130399</v>
      </c>
      <c r="V387" s="38">
        <v>25.613478260869599</v>
      </c>
      <c r="W387" s="38">
        <v>16460.739130434798</v>
      </c>
    </row>
    <row r="388" spans="2:23" ht="18" customHeight="1">
      <c r="B388" s="111">
        <f t="shared" si="18"/>
        <v>2021</v>
      </c>
      <c r="C388" s="111">
        <f t="shared" si="19"/>
        <v>4</v>
      </c>
      <c r="F388" s="80">
        <f t="shared" si="20"/>
        <v>44287</v>
      </c>
      <c r="G388" s="38">
        <v>2323.75</v>
      </c>
      <c r="H388" s="38">
        <v>271.52636363636401</v>
      </c>
      <c r="I388" s="38" t="s">
        <v>156</v>
      </c>
      <c r="J388" s="38">
        <v>92.22</v>
      </c>
      <c r="K388" s="38">
        <v>1761.6775</v>
      </c>
      <c r="L388" s="38">
        <v>156.67625428571401</v>
      </c>
      <c r="M388" s="64">
        <v>7.9730952380952402</v>
      </c>
      <c r="N388" s="38">
        <v>61.707142857142898</v>
      </c>
      <c r="O388" s="38">
        <v>64.77</v>
      </c>
      <c r="P388" s="38">
        <v>28.9</v>
      </c>
      <c r="Q388" s="38">
        <v>9335.5499999999993</v>
      </c>
      <c r="R388" s="38">
        <v>2006.325</v>
      </c>
      <c r="S388" s="38">
        <v>612.95454545454504</v>
      </c>
      <c r="T388" s="38">
        <v>11790.3927272727</v>
      </c>
      <c r="U388" s="38">
        <v>2827.35</v>
      </c>
      <c r="V388" s="38">
        <v>25.640250000000002</v>
      </c>
      <c r="W388" s="38">
        <v>16480.7</v>
      </c>
    </row>
    <row r="389" spans="2:23" ht="18" customHeight="1">
      <c r="B389" s="111">
        <f t="shared" si="18"/>
        <v>2021</v>
      </c>
      <c r="C389" s="111">
        <f t="shared" si="19"/>
        <v>5</v>
      </c>
      <c r="F389" s="80">
        <f t="shared" si="20"/>
        <v>44317</v>
      </c>
      <c r="G389" s="38">
        <v>2433.8421052631602</v>
      </c>
      <c r="H389" s="38">
        <v>275.78300000000002</v>
      </c>
      <c r="I389" s="26" t="s">
        <v>156</v>
      </c>
      <c r="J389" s="38">
        <v>107.04</v>
      </c>
      <c r="K389" s="38">
        <v>1853.2236842105301</v>
      </c>
      <c r="L389" s="38">
        <v>196.28552138888901</v>
      </c>
      <c r="M389" s="64">
        <v>9.9515789473684197</v>
      </c>
      <c r="N389" s="38">
        <v>65.180499999999995</v>
      </c>
      <c r="O389" s="38">
        <v>68.043333333333294</v>
      </c>
      <c r="P389" s="38">
        <v>31.4</v>
      </c>
      <c r="Q389" s="38">
        <v>10183.973684210499</v>
      </c>
      <c r="R389" s="38">
        <v>2185.9210526315801</v>
      </c>
      <c r="S389" s="38">
        <v>634.73684210526301</v>
      </c>
      <c r="T389" s="38">
        <v>13272.4576315789</v>
      </c>
      <c r="U389" s="38">
        <v>2970.28947368421</v>
      </c>
      <c r="V389" s="38">
        <v>27.463157894736799</v>
      </c>
      <c r="W389" s="38">
        <v>17605.7368421053</v>
      </c>
    </row>
    <row r="390" spans="2:23" ht="18" customHeight="1">
      <c r="B390" s="111">
        <f t="shared" si="18"/>
        <v>2021</v>
      </c>
      <c r="C390" s="111">
        <f t="shared" si="19"/>
        <v>6</v>
      </c>
      <c r="F390" s="80">
        <f t="shared" si="20"/>
        <v>44348</v>
      </c>
      <c r="G390" s="38">
        <v>2439.0909090909099</v>
      </c>
      <c r="H390" s="38">
        <v>282.56681818181801</v>
      </c>
      <c r="I390" s="26" t="s">
        <v>156</v>
      </c>
      <c r="J390" s="38">
        <v>129.9675</v>
      </c>
      <c r="K390" s="38">
        <v>1834.5659090909101</v>
      </c>
      <c r="L390" s="38">
        <v>197.35978857142899</v>
      </c>
      <c r="M390" s="64">
        <v>12.017272727272699</v>
      </c>
      <c r="N390" s="38">
        <v>71.377727272727299</v>
      </c>
      <c r="O390" s="38">
        <v>73.067272727272695</v>
      </c>
      <c r="P390" s="38">
        <v>32.25</v>
      </c>
      <c r="Q390" s="38">
        <v>9612.4318181818198</v>
      </c>
      <c r="R390" s="38">
        <v>2188.9772727272698</v>
      </c>
      <c r="S390" s="38">
        <v>664.28571428571399</v>
      </c>
      <c r="T390" s="38">
        <v>14150.9442857143</v>
      </c>
      <c r="U390" s="38">
        <v>2950.0681818181802</v>
      </c>
      <c r="V390" s="38">
        <v>26.981590909090901</v>
      </c>
      <c r="W390" s="38">
        <v>17943.227272727301</v>
      </c>
    </row>
    <row r="391" spans="2:23" ht="18" customHeight="1">
      <c r="B391" s="111">
        <f t="shared" si="18"/>
        <v>2021</v>
      </c>
      <c r="C391" s="111">
        <f t="shared" si="19"/>
        <v>7</v>
      </c>
      <c r="F391" s="80">
        <f t="shared" si="20"/>
        <v>44378</v>
      </c>
      <c r="G391" s="38">
        <v>2491.95454545455</v>
      </c>
      <c r="H391" s="38">
        <v>287.412380952381</v>
      </c>
      <c r="I391" s="26" t="s">
        <v>156</v>
      </c>
      <c r="J391" s="38">
        <v>151.97</v>
      </c>
      <c r="K391" s="38">
        <v>1807.09318181818</v>
      </c>
      <c r="L391" s="38">
        <v>192.478150909091</v>
      </c>
      <c r="M391" s="64">
        <v>14.0880952380952</v>
      </c>
      <c r="N391" s="38">
        <v>72.459047619047595</v>
      </c>
      <c r="O391" s="38">
        <v>74.386818181818199</v>
      </c>
      <c r="P391" s="38">
        <v>32.4</v>
      </c>
      <c r="Q391" s="38">
        <v>9433.5909090909099</v>
      </c>
      <c r="R391" s="38">
        <v>2336.9772727272698</v>
      </c>
      <c r="S391" s="38">
        <v>705</v>
      </c>
      <c r="T391" s="38">
        <v>14503.753863636401</v>
      </c>
      <c r="U391" s="38">
        <v>2942.9772727272698</v>
      </c>
      <c r="V391" s="38">
        <v>25.753181818181801</v>
      </c>
      <c r="W391" s="38">
        <v>18817.0454545455</v>
      </c>
    </row>
    <row r="392" spans="2:23" ht="18" customHeight="1">
      <c r="B392" s="111">
        <f t="shared" si="18"/>
        <v>2021</v>
      </c>
      <c r="C392" s="111">
        <f t="shared" si="19"/>
        <v>8</v>
      </c>
      <c r="F392" s="80">
        <f t="shared" si="20"/>
        <v>44409</v>
      </c>
      <c r="G392" s="38">
        <v>2610.6428571428601</v>
      </c>
      <c r="H392" s="38">
        <v>301.27727272727299</v>
      </c>
      <c r="I392" s="26" t="s">
        <v>156</v>
      </c>
      <c r="J392" s="38">
        <v>169.58</v>
      </c>
      <c r="K392" s="38">
        <v>1783.9690476190499</v>
      </c>
      <c r="L392" s="38">
        <v>142.943423409091</v>
      </c>
      <c r="M392" s="64">
        <v>16.697619047619</v>
      </c>
      <c r="N392" s="38">
        <v>67.727272727272705</v>
      </c>
      <c r="O392" s="38">
        <v>70.0209090909091</v>
      </c>
      <c r="P392" s="38">
        <v>34.25</v>
      </c>
      <c r="Q392" s="38">
        <v>9357.1904761904807</v>
      </c>
      <c r="R392" s="38">
        <v>2428.5238095238101</v>
      </c>
      <c r="S392" s="38">
        <v>864.54545454545496</v>
      </c>
      <c r="T392" s="38">
        <v>16785.3995454545</v>
      </c>
      <c r="U392" s="38">
        <v>2988.9047619047601</v>
      </c>
      <c r="V392" s="38">
        <v>24.015952380952399</v>
      </c>
      <c r="W392" s="38">
        <v>19160.428571428602</v>
      </c>
    </row>
    <row r="393" spans="2:23" ht="18" customHeight="1">
      <c r="B393" s="111">
        <f t="shared" si="18"/>
        <v>2021</v>
      </c>
      <c r="C393" s="111">
        <f t="shared" si="19"/>
        <v>9</v>
      </c>
      <c r="F393" s="80">
        <f t="shared" si="20"/>
        <v>44440</v>
      </c>
      <c r="G393" s="38">
        <v>2839.6818181818198</v>
      </c>
      <c r="H393" s="38">
        <v>361.938095238095</v>
      </c>
      <c r="I393" s="26" t="s">
        <v>156</v>
      </c>
      <c r="J393" s="38">
        <v>185.6875</v>
      </c>
      <c r="K393" s="38">
        <v>1777.2522727272701</v>
      </c>
      <c r="L393" s="38">
        <v>107.904354</v>
      </c>
      <c r="M393" s="64">
        <v>24.062954545454499</v>
      </c>
      <c r="N393" s="38">
        <v>71.563809523809496</v>
      </c>
      <c r="O393" s="38">
        <v>74.5981818181818</v>
      </c>
      <c r="P393" s="38">
        <v>42.6</v>
      </c>
      <c r="Q393" s="38">
        <v>9324.0681818181802</v>
      </c>
      <c r="R393" s="38">
        <v>2257.25</v>
      </c>
      <c r="S393" s="38">
        <v>993.33333333333303</v>
      </c>
      <c r="T393" s="38">
        <v>22961.412380952399</v>
      </c>
      <c r="U393" s="38">
        <v>3042.0227272727302</v>
      </c>
      <c r="V393" s="38">
        <v>23.3072727272727</v>
      </c>
      <c r="W393" s="38">
        <v>19398.409090909099</v>
      </c>
    </row>
    <row r="394" spans="2:23" ht="18" customHeight="1">
      <c r="B394" s="111">
        <f t="shared" si="18"/>
        <v>2021</v>
      </c>
      <c r="C394" s="111">
        <f t="shared" si="19"/>
        <v>10</v>
      </c>
      <c r="F394" s="80">
        <f t="shared" si="20"/>
        <v>44470</v>
      </c>
      <c r="G394" s="38">
        <v>2955.1666666666702</v>
      </c>
      <c r="H394" s="38">
        <v>477.78476190476198</v>
      </c>
      <c r="I394" s="26" t="s">
        <v>156</v>
      </c>
      <c r="J394" s="38">
        <v>224.51</v>
      </c>
      <c r="K394" s="38">
        <v>1776.8547619047599</v>
      </c>
      <c r="L394" s="38">
        <v>105.98564656249999</v>
      </c>
      <c r="M394" s="64">
        <v>35.065238095238101</v>
      </c>
      <c r="N394" s="38">
        <v>81.322857142857103</v>
      </c>
      <c r="O394" s="38">
        <v>83.65</v>
      </c>
      <c r="P394" s="38">
        <v>45.2</v>
      </c>
      <c r="Q394" s="38">
        <v>9778.5</v>
      </c>
      <c r="R394" s="38">
        <v>2339.4523809523798</v>
      </c>
      <c r="S394" s="38">
        <v>1250</v>
      </c>
      <c r="T394" s="38">
        <v>28162.202000000001</v>
      </c>
      <c r="U394" s="38">
        <v>3370.1428571428601</v>
      </c>
      <c r="V394" s="38">
        <v>23.296428571428599</v>
      </c>
      <c r="W394" s="38">
        <v>19420.238095238099</v>
      </c>
    </row>
    <row r="395" spans="2:23" ht="18" customHeight="1">
      <c r="B395" s="111">
        <f t="shared" si="18"/>
        <v>2021</v>
      </c>
      <c r="C395" s="111">
        <f t="shared" si="19"/>
        <v>11</v>
      </c>
      <c r="F395" s="80">
        <f t="shared" si="20"/>
        <v>44501</v>
      </c>
      <c r="G395" s="38">
        <v>2641.4090909090901</v>
      </c>
      <c r="H395" s="38">
        <v>416.86619047619001</v>
      </c>
      <c r="I395" s="26" t="s">
        <v>156</v>
      </c>
      <c r="J395" s="38">
        <v>157.476</v>
      </c>
      <c r="K395" s="38">
        <v>1820.2340909090899</v>
      </c>
      <c r="L395" s="38">
        <v>78.315519090909106</v>
      </c>
      <c r="M395" s="64">
        <v>32.463571428571399</v>
      </c>
      <c r="N395" s="38">
        <v>79.176500000000004</v>
      </c>
      <c r="O395" s="38">
        <v>80.766363636363593</v>
      </c>
      <c r="P395" s="38">
        <v>45.75</v>
      </c>
      <c r="Q395" s="38">
        <v>9765.4772727272702</v>
      </c>
      <c r="R395" s="38">
        <v>2347.5681818181802</v>
      </c>
      <c r="S395" s="38">
        <v>1922.72727272727</v>
      </c>
      <c r="T395" s="38">
        <v>28561.4988636364</v>
      </c>
      <c r="U395" s="38">
        <v>3317.29545454545</v>
      </c>
      <c r="V395" s="38">
        <v>24.1963636363636</v>
      </c>
      <c r="W395" s="38">
        <v>19964.318181818198</v>
      </c>
    </row>
    <row r="396" spans="2:23" ht="18" customHeight="1">
      <c r="B396" s="111">
        <f t="shared" si="18"/>
        <v>2021</v>
      </c>
      <c r="C396" s="111">
        <f t="shared" si="19"/>
        <v>12</v>
      </c>
      <c r="F396" s="80">
        <f t="shared" si="20"/>
        <v>44531</v>
      </c>
      <c r="G396" s="38">
        <v>2695.3571428571399</v>
      </c>
      <c r="H396" s="38">
        <v>362.45636363636402</v>
      </c>
      <c r="I396" s="26" t="s">
        <v>156</v>
      </c>
      <c r="J396" s="38">
        <v>171.405</v>
      </c>
      <c r="K396" s="38">
        <v>1786.6526315789499</v>
      </c>
      <c r="L396" s="38">
        <v>96.417776304347797</v>
      </c>
      <c r="M396" s="64">
        <v>36.904565217391301</v>
      </c>
      <c r="N396" s="38">
        <v>71.529523809523795</v>
      </c>
      <c r="O396" s="38">
        <v>74.308695652173895</v>
      </c>
      <c r="P396" s="38">
        <v>42.05</v>
      </c>
      <c r="Q396" s="38">
        <v>9550.3095238095193</v>
      </c>
      <c r="R396" s="38">
        <v>2304.7857142857101</v>
      </c>
      <c r="S396" s="38">
        <v>2379.1304347826099</v>
      </c>
      <c r="T396" s="38">
        <v>30264.3754347826</v>
      </c>
      <c r="U396" s="38">
        <v>3407.88095238095</v>
      </c>
      <c r="V396" s="38">
        <v>22.468095238095199</v>
      </c>
      <c r="W396" s="38">
        <v>20070.238095238099</v>
      </c>
    </row>
    <row r="397" spans="2:23" ht="18" customHeight="1">
      <c r="B397" s="111">
        <f t="shared" si="18"/>
        <v>2022</v>
      </c>
      <c r="C397" s="111">
        <f t="shared" si="19"/>
        <v>1</v>
      </c>
      <c r="F397" s="80">
        <f t="shared" si="20"/>
        <v>44562</v>
      </c>
      <c r="G397" s="38">
        <v>3003.0749999999998</v>
      </c>
      <c r="H397" s="38">
        <v>347.95350000000002</v>
      </c>
      <c r="I397" s="26" t="s">
        <v>156</v>
      </c>
      <c r="J397" s="38">
        <v>196.95</v>
      </c>
      <c r="K397" s="38">
        <v>1816.7650000000001</v>
      </c>
      <c r="L397" s="38">
        <v>112.490441842105</v>
      </c>
      <c r="M397" s="64">
        <v>26.630952380952401</v>
      </c>
      <c r="N397" s="38">
        <v>83.121499999999997</v>
      </c>
      <c r="O397" s="38">
        <v>85.529523809523795</v>
      </c>
      <c r="P397" s="38">
        <v>43.08</v>
      </c>
      <c r="Q397" s="38">
        <v>9775.9249999999993</v>
      </c>
      <c r="R397" s="38">
        <v>2342.6999999999998</v>
      </c>
      <c r="S397" s="38">
        <v>2663.1578947368398</v>
      </c>
      <c r="T397" s="38">
        <v>40732.578684210501</v>
      </c>
      <c r="U397" s="38">
        <v>3609.95</v>
      </c>
      <c r="V397" s="38">
        <v>23.128499999999999</v>
      </c>
      <c r="W397" s="38">
        <v>22326</v>
      </c>
    </row>
    <row r="398" spans="2:23" ht="18" customHeight="1">
      <c r="B398" s="111">
        <f t="shared" si="18"/>
        <v>2022</v>
      </c>
      <c r="C398" s="111">
        <f t="shared" si="19"/>
        <v>2</v>
      </c>
      <c r="F398" s="80">
        <f t="shared" si="20"/>
        <v>44593</v>
      </c>
      <c r="G398" s="38">
        <v>3260.8249999999998</v>
      </c>
      <c r="H398" s="38">
        <v>389.90842105263198</v>
      </c>
      <c r="I398" s="26" t="s">
        <v>156</v>
      </c>
      <c r="J398" s="38" t="s">
        <v>156</v>
      </c>
      <c r="K398" s="38">
        <v>1856.2950000000001</v>
      </c>
      <c r="L398" s="38">
        <v>117.9679190625</v>
      </c>
      <c r="M398" s="64">
        <v>27.468611111111102</v>
      </c>
      <c r="N398" s="38">
        <v>91.744736842105297</v>
      </c>
      <c r="O398" s="38">
        <v>95.762500000000003</v>
      </c>
      <c r="P398" s="38">
        <v>48.75</v>
      </c>
      <c r="Q398" s="38">
        <v>9941.35</v>
      </c>
      <c r="R398" s="38">
        <v>2299.9</v>
      </c>
      <c r="S398" s="38">
        <v>2710.625</v>
      </c>
      <c r="T398" s="38">
        <v>57051.162499999999</v>
      </c>
      <c r="U398" s="38">
        <v>3644.2249999999999</v>
      </c>
      <c r="V398" s="38">
        <v>23.465</v>
      </c>
      <c r="W398" s="38">
        <v>24178</v>
      </c>
    </row>
    <row r="399" spans="2:23" ht="18" customHeight="1">
      <c r="B399" s="111">
        <f t="shared" si="18"/>
        <v>2022</v>
      </c>
      <c r="C399" s="111">
        <f t="shared" si="19"/>
        <v>3</v>
      </c>
      <c r="F399" s="80">
        <f t="shared" si="20"/>
        <v>44621</v>
      </c>
      <c r="G399" s="38">
        <v>3537.8478260869601</v>
      </c>
      <c r="H399" s="38">
        <v>487.41260869565201</v>
      </c>
      <c r="I399" s="26" t="s">
        <v>156</v>
      </c>
      <c r="J399" s="38" t="s">
        <v>156</v>
      </c>
      <c r="K399" s="38">
        <v>1947.8282608695699</v>
      </c>
      <c r="L399" s="38">
        <v>125.87110173913</v>
      </c>
      <c r="M399" s="64">
        <v>38.735869565217399</v>
      </c>
      <c r="N399" s="38">
        <v>108.488260869565</v>
      </c>
      <c r="O399" s="38">
        <v>115.59043478260899</v>
      </c>
      <c r="P399" s="38">
        <v>58.2</v>
      </c>
      <c r="Q399" s="38">
        <v>10237.5869565217</v>
      </c>
      <c r="R399" s="38">
        <v>2359.47826086957</v>
      </c>
      <c r="S399" s="38">
        <v>2763.04347826087</v>
      </c>
      <c r="T399" s="38">
        <v>72543.570652173905</v>
      </c>
      <c r="U399" s="38">
        <v>3974.3043478260902</v>
      </c>
      <c r="V399" s="38">
        <v>25.240217391304299</v>
      </c>
      <c r="W399" s="38">
        <v>34111.176470588201</v>
      </c>
    </row>
    <row r="400" spans="2:23" ht="18" customHeight="1">
      <c r="B400" s="111">
        <f t="shared" si="18"/>
        <v>2022</v>
      </c>
      <c r="C400" s="111">
        <f t="shared" si="19"/>
        <v>4</v>
      </c>
      <c r="F400" s="80">
        <f t="shared" si="20"/>
        <v>44652</v>
      </c>
      <c r="G400" s="38">
        <v>3256.5789473684199</v>
      </c>
      <c r="H400" s="38">
        <v>403.80250000000001</v>
      </c>
      <c r="I400" s="26" t="s">
        <v>156</v>
      </c>
      <c r="J400" s="38" t="s">
        <v>156</v>
      </c>
      <c r="K400" s="38">
        <v>1933.9</v>
      </c>
      <c r="L400" s="38">
        <v>127.282516052632</v>
      </c>
      <c r="M400" s="64">
        <v>28.958749999999998</v>
      </c>
      <c r="N400" s="38">
        <v>101.77800000000001</v>
      </c>
      <c r="O400" s="38">
        <v>105.776666666667</v>
      </c>
      <c r="P400" s="38">
        <v>53</v>
      </c>
      <c r="Q400" s="38">
        <v>10183.131578947399</v>
      </c>
      <c r="R400" s="38">
        <v>2396.7368421052602</v>
      </c>
      <c r="S400" s="38">
        <v>3107.1428571428601</v>
      </c>
      <c r="T400" s="38">
        <v>74688.250238095294</v>
      </c>
      <c r="U400" s="38">
        <v>4371.0263157894697</v>
      </c>
      <c r="V400" s="38">
        <v>24.5410526315789</v>
      </c>
      <c r="W400" s="38">
        <v>33298.421052631602</v>
      </c>
    </row>
    <row r="401" spans="2:23" ht="18" customHeight="1">
      <c r="B401" s="111">
        <f t="shared" si="18"/>
        <v>2022</v>
      </c>
      <c r="C401" s="111">
        <f t="shared" si="19"/>
        <v>5</v>
      </c>
      <c r="F401" s="80">
        <f t="shared" si="20"/>
        <v>44682</v>
      </c>
      <c r="G401" s="38">
        <v>2826.3571428571399</v>
      </c>
      <c r="H401" s="38">
        <v>366.602380952381</v>
      </c>
      <c r="I401" s="26" t="s">
        <v>156</v>
      </c>
      <c r="J401" s="38" t="s">
        <v>156</v>
      </c>
      <c r="K401" s="38">
        <v>1848.30238095238</v>
      </c>
      <c r="L401" s="38">
        <v>111.751321842105</v>
      </c>
      <c r="M401" s="64">
        <v>21.818947368421099</v>
      </c>
      <c r="N401" s="38">
        <v>109.604761904762</v>
      </c>
      <c r="O401" s="38">
        <v>112.365909090909</v>
      </c>
      <c r="P401" s="38">
        <v>47.75</v>
      </c>
      <c r="Q401" s="38">
        <v>9362.8095238095193</v>
      </c>
      <c r="R401" s="38">
        <v>2145.1666666666702</v>
      </c>
      <c r="S401" s="38">
        <v>4030.5</v>
      </c>
      <c r="T401" s="38">
        <v>69078.494749999998</v>
      </c>
      <c r="U401" s="38">
        <v>3759.4523809523798</v>
      </c>
      <c r="V401" s="38">
        <v>21.9035714285714</v>
      </c>
      <c r="W401" s="38">
        <v>27950</v>
      </c>
    </row>
    <row r="402" spans="2:23" ht="18" customHeight="1">
      <c r="B402" s="111">
        <f t="shared" si="18"/>
        <v>2022</v>
      </c>
      <c r="C402" s="111">
        <f t="shared" si="19"/>
        <v>6</v>
      </c>
      <c r="F402" s="80">
        <f t="shared" si="20"/>
        <v>44713</v>
      </c>
      <c r="G402" s="38">
        <v>2562.9250000000002</v>
      </c>
      <c r="H402" s="38">
        <v>361.37238095238098</v>
      </c>
      <c r="I402" s="26" t="s">
        <v>156</v>
      </c>
      <c r="J402" s="38" t="s">
        <v>156</v>
      </c>
      <c r="K402" s="38">
        <v>1833.825</v>
      </c>
      <c r="L402" s="38">
        <v>108.93053571428599</v>
      </c>
      <c r="M402" s="64">
        <v>29.5186363636364</v>
      </c>
      <c r="N402" s="38">
        <v>114.58619047619</v>
      </c>
      <c r="O402" s="38">
        <v>120.081363636364</v>
      </c>
      <c r="P402" s="38">
        <v>49.75</v>
      </c>
      <c r="Q402" s="38">
        <v>9033.125</v>
      </c>
      <c r="R402" s="38">
        <v>2067.375</v>
      </c>
      <c r="S402" s="38">
        <v>4500</v>
      </c>
      <c r="T402" s="38">
        <v>71189.540952380994</v>
      </c>
      <c r="U402" s="38">
        <v>3643.95</v>
      </c>
      <c r="V402" s="38">
        <v>21.49025</v>
      </c>
      <c r="W402" s="38">
        <v>25837.5</v>
      </c>
    </row>
    <row r="403" spans="2:23" ht="18" customHeight="1">
      <c r="B403" s="111">
        <f t="shared" si="18"/>
        <v>2022</v>
      </c>
      <c r="C403" s="111">
        <f t="shared" si="19"/>
        <v>7</v>
      </c>
      <c r="F403" s="80">
        <f t="shared" si="20"/>
        <v>44743</v>
      </c>
      <c r="G403" s="38">
        <v>2401.5714285714298</v>
      </c>
      <c r="H403" s="38">
        <v>344.77699999999999</v>
      </c>
      <c r="I403" s="26" t="s">
        <v>156</v>
      </c>
      <c r="J403" s="38" t="s">
        <v>156</v>
      </c>
      <c r="K403" s="38">
        <v>1736.37142857143</v>
      </c>
      <c r="L403" s="38">
        <v>88.894177857142907</v>
      </c>
      <c r="M403" s="64">
        <v>41.169499999999999</v>
      </c>
      <c r="N403" s="38">
        <v>99.849500000000006</v>
      </c>
      <c r="O403" s="38">
        <v>108.91809523809501</v>
      </c>
      <c r="P403" s="38">
        <v>47.75</v>
      </c>
      <c r="Q403" s="38">
        <v>7529.7857142857101</v>
      </c>
      <c r="R403" s="38">
        <v>1976.2619047619</v>
      </c>
      <c r="S403" s="38">
        <v>4653.3333333333303</v>
      </c>
      <c r="T403" s="38">
        <v>70904.884523809495</v>
      </c>
      <c r="U403" s="38">
        <v>3097.2142857142899</v>
      </c>
      <c r="V403" s="38">
        <v>19.076190476190501</v>
      </c>
      <c r="W403" s="38">
        <v>21483.333333333299</v>
      </c>
    </row>
    <row r="404" spans="2:23" ht="18" customHeight="1">
      <c r="B404" s="111">
        <f t="shared" si="18"/>
        <v>2022</v>
      </c>
      <c r="C404" s="111">
        <f t="shared" si="19"/>
        <v>8</v>
      </c>
      <c r="F404" s="80">
        <f t="shared" si="20"/>
        <v>44774</v>
      </c>
      <c r="G404" s="38">
        <v>2431.3181818181802</v>
      </c>
      <c r="H404" s="38">
        <v>335.095217391304</v>
      </c>
      <c r="I404" s="26">
        <v>237.97</v>
      </c>
      <c r="J404" s="38">
        <v>416.4325</v>
      </c>
      <c r="K404" s="38">
        <v>1765.6545454545501</v>
      </c>
      <c r="L404" s="38">
        <v>95.502834782608701</v>
      </c>
      <c r="M404" s="64">
        <v>54.157499999999999</v>
      </c>
      <c r="N404" s="38">
        <v>91.565217391304301</v>
      </c>
      <c r="O404" s="38">
        <v>98.601304347826101</v>
      </c>
      <c r="P404" s="38">
        <v>51.25</v>
      </c>
      <c r="Q404" s="38">
        <v>7960.9772727272702</v>
      </c>
      <c r="R404" s="38">
        <v>2077.9090909090901</v>
      </c>
      <c r="S404" s="38">
        <v>4770.8695652173901</v>
      </c>
      <c r="T404" s="38">
        <v>72032.608695652205</v>
      </c>
      <c r="U404" s="38">
        <v>3572.9090909090901</v>
      </c>
      <c r="V404" s="38">
        <v>19.75</v>
      </c>
      <c r="W404" s="38">
        <v>21997.727272727301</v>
      </c>
    </row>
    <row r="405" spans="2:23" ht="18" customHeight="1">
      <c r="B405" s="111">
        <f t="shared" si="18"/>
        <v>2022</v>
      </c>
      <c r="C405" s="111">
        <f t="shared" si="19"/>
        <v>9</v>
      </c>
      <c r="F405" s="80">
        <f t="shared" si="20"/>
        <v>44805</v>
      </c>
      <c r="G405" s="38">
        <v>2229.9090909090901</v>
      </c>
      <c r="H405" s="38">
        <v>338.20619047618999</v>
      </c>
      <c r="I405" s="26">
        <v>264.63400000000001</v>
      </c>
      <c r="J405" s="38">
        <v>432.00799999999998</v>
      </c>
      <c r="K405" s="38">
        <v>1682.9666666666701</v>
      </c>
      <c r="L405" s="38">
        <v>87.696195476190496</v>
      </c>
      <c r="M405" s="64">
        <v>44.682272727272696</v>
      </c>
      <c r="N405" s="38">
        <v>83.870952380952403</v>
      </c>
      <c r="O405" s="38">
        <v>90.156818181818196</v>
      </c>
      <c r="P405" s="38">
        <v>48.38</v>
      </c>
      <c r="Q405" s="38">
        <v>7734.7045454545496</v>
      </c>
      <c r="R405" s="38">
        <v>1874.45454545455</v>
      </c>
      <c r="S405" s="38">
        <v>5258.5</v>
      </c>
      <c r="T405" s="38">
        <v>72960</v>
      </c>
      <c r="U405" s="38">
        <v>3136.4318181818198</v>
      </c>
      <c r="V405" s="38">
        <v>18.8357142857143</v>
      </c>
      <c r="W405" s="38">
        <v>22682.272727272699</v>
      </c>
    </row>
    <row r="406" spans="2:23" ht="18" customHeight="1">
      <c r="B406" s="111">
        <f t="shared" si="18"/>
        <v>2022</v>
      </c>
      <c r="C406" s="111">
        <f t="shared" si="19"/>
        <v>10</v>
      </c>
      <c r="F406" s="80">
        <f t="shared" si="20"/>
        <v>44835</v>
      </c>
      <c r="G406" s="38">
        <v>2243.2857142857101</v>
      </c>
      <c r="H406" s="38">
        <v>320.28047619047601</v>
      </c>
      <c r="I406" s="26">
        <v>281.55</v>
      </c>
      <c r="J406" s="38">
        <v>390.11500000000001</v>
      </c>
      <c r="K406" s="38">
        <v>1664.44523809524</v>
      </c>
      <c r="L406" s="38">
        <v>79.690174062500006</v>
      </c>
      <c r="M406" s="64">
        <v>29.742000000000001</v>
      </c>
      <c r="N406" s="38">
        <v>87.257142857142796</v>
      </c>
      <c r="O406" s="38">
        <v>93.134285714285696</v>
      </c>
      <c r="P406" s="38">
        <v>52.28</v>
      </c>
      <c r="Q406" s="38">
        <v>7621.2142857142899</v>
      </c>
      <c r="R406" s="38">
        <v>1988.0952380952399</v>
      </c>
      <c r="S406" s="38">
        <v>5738.75</v>
      </c>
      <c r="T406" s="38">
        <v>75993.75</v>
      </c>
      <c r="U406" s="38">
        <v>2959.7619047619</v>
      </c>
      <c r="V406" s="38">
        <v>19.363095238095202</v>
      </c>
      <c r="W406" s="38">
        <v>21935.714285714301</v>
      </c>
    </row>
    <row r="407" spans="2:23" ht="18" customHeight="1">
      <c r="B407" s="111">
        <f t="shared" si="18"/>
        <v>2022</v>
      </c>
      <c r="C407" s="111">
        <f t="shared" si="19"/>
        <v>11</v>
      </c>
      <c r="F407" s="80">
        <f t="shared" si="20"/>
        <v>44866</v>
      </c>
      <c r="G407" s="38">
        <v>2335.2727272727302</v>
      </c>
      <c r="H407" s="38">
        <v>316.23857142857099</v>
      </c>
      <c r="I407" s="26">
        <v>291.05500000000001</v>
      </c>
      <c r="J407" s="38">
        <v>341.20249999999999</v>
      </c>
      <c r="K407" s="38">
        <v>1726.4477272727299</v>
      </c>
      <c r="L407" s="38">
        <v>80.296475227272694</v>
      </c>
      <c r="M407" s="64">
        <v>25.217727272727299</v>
      </c>
      <c r="N407" s="38">
        <v>84.783500000000004</v>
      </c>
      <c r="O407" s="38">
        <v>91.066363636363604</v>
      </c>
      <c r="P407" s="38">
        <v>49.88</v>
      </c>
      <c r="Q407" s="38">
        <v>8029.9545454545496</v>
      </c>
      <c r="R407" s="38">
        <v>2099.3863636363599</v>
      </c>
      <c r="S407" s="38">
        <v>6107.7272727272702</v>
      </c>
      <c r="T407" s="38">
        <v>79545.4545454545</v>
      </c>
      <c r="U407" s="38">
        <v>2923.6818181818198</v>
      </c>
      <c r="V407" s="38">
        <v>20.998863636363598</v>
      </c>
      <c r="W407" s="38">
        <v>25257.0454545455</v>
      </c>
    </row>
    <row r="408" spans="2:23" ht="18" customHeight="1">
      <c r="B408" s="111">
        <f t="shared" si="18"/>
        <v>2022</v>
      </c>
      <c r="C408" s="111">
        <f t="shared" si="19"/>
        <v>12</v>
      </c>
      <c r="F408" s="80">
        <f t="shared" si="20"/>
        <v>44896</v>
      </c>
      <c r="G408" s="38">
        <v>2394.875</v>
      </c>
      <c r="H408" s="38">
        <v>321.479047619048</v>
      </c>
      <c r="I408" s="26">
        <v>258.25599999999997</v>
      </c>
      <c r="J408" s="38">
        <v>406.50400000000002</v>
      </c>
      <c r="K408" s="38">
        <v>1796.74166666667</v>
      </c>
      <c r="L408" s="38">
        <v>97.871476590909097</v>
      </c>
      <c r="M408" s="64">
        <v>30.7171428571429</v>
      </c>
      <c r="N408" s="38">
        <v>76.52</v>
      </c>
      <c r="O408" s="38">
        <v>80.8959090909091</v>
      </c>
      <c r="P408" s="38">
        <v>47.68</v>
      </c>
      <c r="Q408" s="38">
        <v>8367.2250000000004</v>
      </c>
      <c r="R408" s="38">
        <v>2212.4749999999999</v>
      </c>
      <c r="S408" s="38">
        <v>6066.3636363636397</v>
      </c>
      <c r="T408" s="38">
        <v>78413.636363636397</v>
      </c>
      <c r="U408" s="38">
        <v>3128.25</v>
      </c>
      <c r="V408" s="38">
        <v>23.242000000000001</v>
      </c>
      <c r="W408" s="38">
        <v>28853.75</v>
      </c>
    </row>
    <row r="409" spans="2:23" ht="18" customHeight="1">
      <c r="B409" s="111">
        <f t="shared" si="18"/>
        <v>2023</v>
      </c>
      <c r="C409" s="111">
        <f t="shared" si="19"/>
        <v>1</v>
      </c>
      <c r="F409" s="80">
        <f t="shared" si="20"/>
        <v>44927</v>
      </c>
      <c r="G409" s="38">
        <v>2489.0238095238101</v>
      </c>
      <c r="H409" s="38">
        <v>344.0675</v>
      </c>
      <c r="I409" s="26">
        <v>312.85750000000002</v>
      </c>
      <c r="J409" s="38">
        <v>365.85500000000002</v>
      </c>
      <c r="K409" s="38">
        <v>1898.62857142857</v>
      </c>
      <c r="L409" s="38">
        <v>105.3728003125</v>
      </c>
      <c r="M409" s="64">
        <v>20.685526315789499</v>
      </c>
      <c r="N409" s="38">
        <v>78.114000000000004</v>
      </c>
      <c r="O409" s="38">
        <v>83.093181818181804</v>
      </c>
      <c r="P409" s="38">
        <v>50.63</v>
      </c>
      <c r="Q409" s="38">
        <v>8999.7857142857101</v>
      </c>
      <c r="R409" s="38">
        <v>2208.1666666666702</v>
      </c>
      <c r="S409" s="38">
        <v>5978.5714285714303</v>
      </c>
      <c r="T409" s="38">
        <v>75392.857142857101</v>
      </c>
      <c r="U409" s="38">
        <v>3289.38095238095</v>
      </c>
      <c r="V409" s="38">
        <v>23.7480952380952</v>
      </c>
      <c r="W409" s="38">
        <v>28240.476190476202</v>
      </c>
    </row>
    <row r="410" spans="2:23" ht="18" customHeight="1">
      <c r="B410" s="111">
        <f t="shared" si="18"/>
        <v>2023</v>
      </c>
      <c r="C410" s="111">
        <f t="shared" si="19"/>
        <v>2</v>
      </c>
      <c r="F410" s="80">
        <f t="shared" si="20"/>
        <v>44958</v>
      </c>
      <c r="G410" s="38">
        <v>2417.2750000000001</v>
      </c>
      <c r="H410" s="38">
        <v>361.59263157894702</v>
      </c>
      <c r="I410" s="26">
        <v>360.57</v>
      </c>
      <c r="J410" s="38">
        <v>215.33500000000001</v>
      </c>
      <c r="K410" s="38">
        <v>1854.54</v>
      </c>
      <c r="L410" s="38">
        <v>109.771232</v>
      </c>
      <c r="M410" s="64">
        <v>15.9625</v>
      </c>
      <c r="N410" s="38">
        <v>76.842105263157904</v>
      </c>
      <c r="O410" s="38">
        <v>82.712999999999994</v>
      </c>
      <c r="P410" s="38">
        <v>50.93</v>
      </c>
      <c r="Q410" s="38">
        <v>8955.2000000000007</v>
      </c>
      <c r="R410" s="38">
        <v>2098.9</v>
      </c>
      <c r="S410" s="38">
        <v>5919.5</v>
      </c>
      <c r="T410" s="38">
        <v>74155</v>
      </c>
      <c r="U410" s="38">
        <v>3143.75</v>
      </c>
      <c r="V410" s="38">
        <v>22.009499999999999</v>
      </c>
      <c r="W410" s="38">
        <v>26689.75</v>
      </c>
    </row>
    <row r="411" spans="2:23" ht="18" customHeight="1">
      <c r="B411" s="111">
        <f t="shared" si="18"/>
        <v>2023</v>
      </c>
      <c r="C411" s="111">
        <f t="shared" si="19"/>
        <v>3</v>
      </c>
      <c r="F411" s="80">
        <f t="shared" si="20"/>
        <v>44986</v>
      </c>
      <c r="G411" s="38">
        <v>2290.1086956521699</v>
      </c>
      <c r="H411" s="38">
        <v>364.77434782608702</v>
      </c>
      <c r="I411" s="26">
        <v>346.142</v>
      </c>
      <c r="J411" s="38">
        <v>180.964</v>
      </c>
      <c r="K411" s="38">
        <v>1912.73043478261</v>
      </c>
      <c r="L411" s="38">
        <v>111.00618152173899</v>
      </c>
      <c r="M411" s="64">
        <v>13.3504347826087</v>
      </c>
      <c r="N411" s="38">
        <v>73.370434782608697</v>
      </c>
      <c r="O411" s="38">
        <v>78.526086956521695</v>
      </c>
      <c r="P411" s="38">
        <v>50.48</v>
      </c>
      <c r="Q411" s="38">
        <v>8835.7173913043498</v>
      </c>
      <c r="R411" s="38">
        <v>2114.7826086956502</v>
      </c>
      <c r="S411" s="38">
        <v>5092.1739130434798</v>
      </c>
      <c r="T411" s="38">
        <v>68097.826086956498</v>
      </c>
      <c r="U411" s="38">
        <v>2956.2608695652202</v>
      </c>
      <c r="V411" s="38">
        <v>21.916521739130399</v>
      </c>
      <c r="W411" s="38">
        <v>23307.173913043502</v>
      </c>
    </row>
    <row r="412" spans="2:23" ht="18" customHeight="1">
      <c r="B412" s="111">
        <f t="shared" si="18"/>
        <v>2023</v>
      </c>
      <c r="C412" s="111">
        <f t="shared" si="19"/>
        <v>4</v>
      </c>
      <c r="F412" s="80">
        <f t="shared" si="20"/>
        <v>45017</v>
      </c>
      <c r="G412" s="38">
        <v>2341</v>
      </c>
      <c r="H412" s="38">
        <v>358.61250000000001</v>
      </c>
      <c r="I412" s="26">
        <v>271.10500000000002</v>
      </c>
      <c r="J412" s="38">
        <v>193.11500000000001</v>
      </c>
      <c r="K412" s="38">
        <v>2000.4166666666699</v>
      </c>
      <c r="L412" s="38">
        <v>104.747095526316</v>
      </c>
      <c r="M412" s="64">
        <v>12.011052631578901</v>
      </c>
      <c r="N412" s="38">
        <v>79.438421052631597</v>
      </c>
      <c r="O412" s="38">
        <v>84.738749999999996</v>
      </c>
      <c r="P412" s="38">
        <v>52.93</v>
      </c>
      <c r="Q412" s="38">
        <v>8814</v>
      </c>
      <c r="R412" s="38">
        <v>2149.1388888888901</v>
      </c>
      <c r="S412" s="38">
        <v>4414</v>
      </c>
      <c r="T412" s="38">
        <v>63825</v>
      </c>
      <c r="U412" s="38">
        <v>2772.8055555555602</v>
      </c>
      <c r="V412" s="38">
        <v>24.996111111111102</v>
      </c>
      <c r="W412" s="38">
        <v>23756.666666666701</v>
      </c>
    </row>
    <row r="413" spans="2:23" ht="18" customHeight="1">
      <c r="B413" s="111">
        <f t="shared" si="18"/>
        <v>2023</v>
      </c>
      <c r="C413" s="111">
        <f t="shared" si="19"/>
        <v>5</v>
      </c>
      <c r="F413" s="80">
        <f t="shared" si="20"/>
        <v>45047</v>
      </c>
      <c r="G413" s="38">
        <v>2267.6</v>
      </c>
      <c r="H413" s="38">
        <v>348.34500000000003</v>
      </c>
      <c r="I413" s="26">
        <v>231.91749999999999</v>
      </c>
      <c r="J413" s="38">
        <v>163.07</v>
      </c>
      <c r="K413" s="38">
        <v>1990.2175</v>
      </c>
      <c r="L413" s="38">
        <v>94.038905499999998</v>
      </c>
      <c r="M413" s="64">
        <v>9.9006818181818197</v>
      </c>
      <c r="N413" s="38">
        <v>71.594545454545496</v>
      </c>
      <c r="O413" s="38">
        <v>75.576250000000002</v>
      </c>
      <c r="P413" s="38">
        <v>54.55</v>
      </c>
      <c r="Q413" s="38">
        <v>8234.2749999999996</v>
      </c>
      <c r="R413" s="38">
        <v>2087.5</v>
      </c>
      <c r="S413" s="38">
        <v>4009.0476190476202</v>
      </c>
      <c r="T413" s="38">
        <v>61607.142857142899</v>
      </c>
      <c r="U413" s="38">
        <v>2477.6999999999998</v>
      </c>
      <c r="V413" s="38">
        <v>24.146750000000001</v>
      </c>
      <c r="W413" s="38">
        <v>22229.5</v>
      </c>
    </row>
    <row r="414" spans="2:23" ht="18" customHeight="1">
      <c r="B414" s="111">
        <f t="shared" si="18"/>
        <v>2023</v>
      </c>
      <c r="C414" s="111">
        <f t="shared" si="19"/>
        <v>6</v>
      </c>
      <c r="F414" s="80">
        <f t="shared" si="20"/>
        <v>45078</v>
      </c>
      <c r="G414" s="38">
        <v>2181.0681818181802</v>
      </c>
      <c r="H414" s="38">
        <v>340.79857142857099</v>
      </c>
      <c r="I414" s="26">
        <v>229.072</v>
      </c>
      <c r="J414" s="38">
        <v>130.61199999999999</v>
      </c>
      <c r="K414" s="38">
        <v>1942.9</v>
      </c>
      <c r="L414" s="38">
        <v>97.634987499999994</v>
      </c>
      <c r="M414" s="64">
        <v>10.6360476190476</v>
      </c>
      <c r="N414" s="38">
        <v>70.233809523809498</v>
      </c>
      <c r="O414" s="38">
        <v>74.677045454545393</v>
      </c>
      <c r="P414" s="38">
        <v>56.1</v>
      </c>
      <c r="Q414" s="38">
        <v>8386.2272727272702</v>
      </c>
      <c r="R414" s="38">
        <v>2118.3636363636401</v>
      </c>
      <c r="S414" s="38">
        <v>4077.1428571428601</v>
      </c>
      <c r="T414" s="38">
        <v>60678.571428571398</v>
      </c>
      <c r="U414" s="38">
        <v>2368.1136363636401</v>
      </c>
      <c r="V414" s="38">
        <v>23.4084090909091</v>
      </c>
      <c r="W414" s="38">
        <v>21192.9545454545</v>
      </c>
    </row>
    <row r="415" spans="2:23" ht="18" customHeight="1">
      <c r="B415" s="111">
        <f t="shared" si="18"/>
        <v>2023</v>
      </c>
      <c r="C415" s="111">
        <f t="shared" si="19"/>
        <v>7</v>
      </c>
      <c r="F415" s="80">
        <f t="shared" si="20"/>
        <v>45108</v>
      </c>
      <c r="G415" s="38">
        <v>2152.38095238095</v>
      </c>
      <c r="H415" s="38">
        <v>328.8005</v>
      </c>
      <c r="I415" s="26">
        <v>232.51</v>
      </c>
      <c r="J415" s="38">
        <v>131.59</v>
      </c>
      <c r="K415" s="38">
        <v>1948.8547619047599</v>
      </c>
      <c r="L415" s="38">
        <v>103.563730238095</v>
      </c>
      <c r="M415" s="64">
        <v>11.565380952381</v>
      </c>
      <c r="N415" s="38">
        <v>76.388947368421</v>
      </c>
      <c r="O415" s="38">
        <v>80.03</v>
      </c>
      <c r="P415" s="38">
        <v>56.38</v>
      </c>
      <c r="Q415" s="38">
        <v>8445.2619047618991</v>
      </c>
      <c r="R415" s="38">
        <v>2106.88095238095</v>
      </c>
      <c r="S415" s="38">
        <v>4058.5714285714298</v>
      </c>
      <c r="T415" s="38">
        <v>57892.857142857101</v>
      </c>
      <c r="U415" s="38">
        <v>2396.5952380952399</v>
      </c>
      <c r="V415" s="38">
        <v>24.040952380952401</v>
      </c>
      <c r="W415" s="38">
        <v>20898.333333333299</v>
      </c>
    </row>
    <row r="416" spans="2:23" ht="18" customHeight="1">
      <c r="B416" s="111">
        <f t="shared" si="18"/>
        <v>2023</v>
      </c>
      <c r="C416" s="111">
        <f t="shared" si="19"/>
        <v>8</v>
      </c>
      <c r="F416" s="80">
        <f t="shared" si="20"/>
        <v>45139</v>
      </c>
      <c r="G416" s="38">
        <v>2134.1590909090901</v>
      </c>
      <c r="H416" s="38">
        <v>338.66869565217399</v>
      </c>
      <c r="I416" s="26">
        <v>252.41249999999999</v>
      </c>
      <c r="J416" s="38">
        <v>147.2225</v>
      </c>
      <c r="K416" s="38">
        <v>1920.0250000000001</v>
      </c>
      <c r="L416" s="38">
        <v>99.514453695652193</v>
      </c>
      <c r="M416" s="64">
        <v>12.103695652173901</v>
      </c>
      <c r="N416" s="38">
        <v>81.403478260869605</v>
      </c>
      <c r="O416" s="38">
        <v>86.162727272727295</v>
      </c>
      <c r="P416" s="38">
        <v>59.93</v>
      </c>
      <c r="Q416" s="38">
        <v>8351.7727272727298</v>
      </c>
      <c r="R416" s="38">
        <v>2151.7272727272698</v>
      </c>
      <c r="S416" s="38">
        <v>3377.3913043478301</v>
      </c>
      <c r="T416" s="38">
        <v>48167.391304347802</v>
      </c>
      <c r="U416" s="38">
        <v>2401.0227272727302</v>
      </c>
      <c r="V416" s="38">
        <v>23.438636363636402</v>
      </c>
      <c r="W416" s="38">
        <v>20497.727272727301</v>
      </c>
    </row>
    <row r="417" spans="2:23" ht="18" customHeight="1">
      <c r="B417" s="111">
        <f t="shared" si="18"/>
        <v>2023</v>
      </c>
      <c r="C417" s="111">
        <f t="shared" si="19"/>
        <v>9</v>
      </c>
      <c r="F417" s="80">
        <f t="shared" si="20"/>
        <v>45170</v>
      </c>
      <c r="G417" s="38">
        <v>2177.5</v>
      </c>
      <c r="H417" s="38">
        <v>340.11599999999999</v>
      </c>
      <c r="I417" s="26">
        <v>291.048</v>
      </c>
      <c r="J417" s="38">
        <v>159.47200000000001</v>
      </c>
      <c r="K417" s="38">
        <v>1916.9595238095201</v>
      </c>
      <c r="L417" s="38">
        <v>105.75679624999999</v>
      </c>
      <c r="M417" s="64">
        <v>24.8312272727273</v>
      </c>
      <c r="N417" s="38">
        <v>89.575500000000005</v>
      </c>
      <c r="O417" s="38">
        <v>94.000238095238103</v>
      </c>
      <c r="P417" s="38">
        <v>71.58</v>
      </c>
      <c r="Q417" s="38">
        <v>8270.8571428571395</v>
      </c>
      <c r="R417" s="38">
        <v>2252.8571428571399</v>
      </c>
      <c r="S417" s="38">
        <v>2612.10526315789</v>
      </c>
      <c r="T417" s="38">
        <v>34665.789473684199</v>
      </c>
      <c r="U417" s="38">
        <v>2488.1428571428601</v>
      </c>
      <c r="V417" s="38">
        <v>23.238571428571401</v>
      </c>
      <c r="W417" s="38">
        <v>19629.0476190476</v>
      </c>
    </row>
    <row r="418" spans="2:23" ht="18" customHeight="1">
      <c r="B418" s="111">
        <f t="shared" si="18"/>
        <v>2023</v>
      </c>
      <c r="C418" s="111">
        <f t="shared" si="19"/>
        <v>10</v>
      </c>
      <c r="F418" s="80">
        <f t="shared" si="20"/>
        <v>45200</v>
      </c>
      <c r="G418" s="38">
        <v>2192.45454545455</v>
      </c>
      <c r="H418" s="38">
        <v>337.358181818182</v>
      </c>
      <c r="I418" s="26">
        <v>354.72500000000002</v>
      </c>
      <c r="J418" s="38">
        <v>137.27500000000001</v>
      </c>
      <c r="K418" s="38">
        <v>1913.03636363636</v>
      </c>
      <c r="L418" s="38">
        <v>104.960256764706</v>
      </c>
      <c r="M418" s="64">
        <v>16.003181818181801</v>
      </c>
      <c r="N418" s="38">
        <v>85.566818181818206</v>
      </c>
      <c r="O418" s="38">
        <v>91.060681818181806</v>
      </c>
      <c r="P418" s="38">
        <v>74.38</v>
      </c>
      <c r="Q418" s="38">
        <v>7939.6590909090901</v>
      </c>
      <c r="R418" s="38">
        <v>2136.3863636363599</v>
      </c>
      <c r="S418" s="38">
        <v>2131.1764705882401</v>
      </c>
      <c r="T418" s="38">
        <v>24997.058823529402</v>
      </c>
      <c r="U418" s="38">
        <v>2449.20454545455</v>
      </c>
      <c r="V418" s="38">
        <v>22.321590909090901</v>
      </c>
      <c r="W418" s="38">
        <v>18255.227272727301</v>
      </c>
    </row>
    <row r="419" spans="2:23" ht="18" customHeight="1">
      <c r="B419" s="111">
        <f t="shared" si="18"/>
        <v>2023</v>
      </c>
      <c r="C419" s="111">
        <f t="shared" si="19"/>
        <v>11</v>
      </c>
      <c r="F419" s="80">
        <f t="shared" si="20"/>
        <v>45231</v>
      </c>
      <c r="G419" s="38">
        <v>2202.2272727272698</v>
      </c>
      <c r="H419" s="38">
        <v>332.527619047619</v>
      </c>
      <c r="I419" s="26">
        <v>320.31687499999998</v>
      </c>
      <c r="J419" s="38">
        <v>122.52249999999999</v>
      </c>
      <c r="K419" s="38">
        <v>1985.27272727273</v>
      </c>
      <c r="L419" s="38">
        <v>111.662535681818</v>
      </c>
      <c r="M419" s="64">
        <v>16.867318181818199</v>
      </c>
      <c r="N419" s="38">
        <v>77.433499999999995</v>
      </c>
      <c r="O419" s="38">
        <v>83.183409090909095</v>
      </c>
      <c r="P419" s="38">
        <v>81.25</v>
      </c>
      <c r="Q419" s="38">
        <v>8173.9545454545496</v>
      </c>
      <c r="R419" s="38">
        <v>2185.0681818181802</v>
      </c>
      <c r="S419" s="38">
        <v>1730.9090909090901</v>
      </c>
      <c r="T419" s="38">
        <v>18750</v>
      </c>
      <c r="U419" s="38">
        <v>2543.7727272727302</v>
      </c>
      <c r="V419" s="38">
        <v>23.3897727272727</v>
      </c>
      <c r="W419" s="38">
        <v>16979.772727272699</v>
      </c>
    </row>
    <row r="420" spans="2:23" ht="18" customHeight="1">
      <c r="B420" s="111">
        <f t="shared" si="18"/>
        <v>2023</v>
      </c>
      <c r="C420" s="111">
        <f t="shared" si="19"/>
        <v>12</v>
      </c>
      <c r="F420" s="80">
        <f t="shared" si="20"/>
        <v>45261</v>
      </c>
      <c r="G420" s="38">
        <v>2174.28947368421</v>
      </c>
      <c r="H420" s="38">
        <v>331.14299999999997</v>
      </c>
      <c r="I420" s="26" t="s">
        <v>156</v>
      </c>
      <c r="J420" s="38" t="s">
        <v>156</v>
      </c>
      <c r="K420" s="38">
        <v>2029.29117647059</v>
      </c>
      <c r="L420" s="38">
        <v>117.226652380952</v>
      </c>
      <c r="M420" s="64">
        <v>14.1163333333333</v>
      </c>
      <c r="N420" s="38">
        <v>72.081000000000003</v>
      </c>
      <c r="O420" s="38">
        <v>77.858157894736806</v>
      </c>
      <c r="P420" s="38">
        <v>91</v>
      </c>
      <c r="Q420" s="38">
        <v>8394.1052631579005</v>
      </c>
      <c r="R420" s="38">
        <v>2036.39473684211</v>
      </c>
      <c r="S420" s="38">
        <v>1355.7142857142901</v>
      </c>
      <c r="T420" s="38">
        <v>15230.9523809524</v>
      </c>
      <c r="U420" s="38">
        <v>2501.71052631579</v>
      </c>
      <c r="V420" s="38">
        <v>23.984999999999999</v>
      </c>
      <c r="W420" s="38">
        <v>16388.684210526299</v>
      </c>
    </row>
    <row r="421" spans="2:23" ht="18" customHeight="1">
      <c r="B421" s="111">
        <f t="shared" si="18"/>
        <v>2024</v>
      </c>
      <c r="C421" s="111">
        <f t="shared" si="19"/>
        <v>1</v>
      </c>
      <c r="F421" s="80">
        <f t="shared" si="20"/>
        <v>45292</v>
      </c>
      <c r="G421" s="38">
        <v>2194.1818181818198</v>
      </c>
      <c r="H421" s="38">
        <v>367</v>
      </c>
      <c r="I421" s="26" t="s">
        <v>156</v>
      </c>
      <c r="J421" s="38" t="s">
        <v>156</v>
      </c>
      <c r="K421" s="38">
        <v>2034.04090909091</v>
      </c>
      <c r="L421" s="38">
        <v>119.615314772727</v>
      </c>
      <c r="M421" s="64">
        <v>11.378478260869599</v>
      </c>
      <c r="N421" s="38">
        <v>73.930952380952405</v>
      </c>
      <c r="O421" s="38">
        <v>80.227500000000006</v>
      </c>
      <c r="P421" s="38">
        <v>100.25</v>
      </c>
      <c r="Q421" s="38">
        <v>8344.2954545454504</v>
      </c>
      <c r="R421" s="38">
        <v>2087.5</v>
      </c>
      <c r="S421" s="38">
        <v>1024.54545454545</v>
      </c>
      <c r="T421" s="38">
        <v>13759.090909090901</v>
      </c>
      <c r="U421" s="38">
        <v>2521.4772727272698</v>
      </c>
      <c r="V421" s="38">
        <v>22.947500000000002</v>
      </c>
      <c r="W421" s="38">
        <v>16091.3636363636</v>
      </c>
    </row>
    <row r="422" spans="2:23" ht="18" customHeight="1">
      <c r="B422" s="111">
        <f t="shared" si="18"/>
        <v>2024</v>
      </c>
      <c r="C422" s="111">
        <f t="shared" si="19"/>
        <v>2</v>
      </c>
      <c r="F422" s="80">
        <f t="shared" si="20"/>
        <v>45323</v>
      </c>
      <c r="G422" s="38">
        <v>2182.5476190476202</v>
      </c>
      <c r="H422" s="38">
        <v>364</v>
      </c>
      <c r="I422" s="26" t="s">
        <v>156</v>
      </c>
      <c r="J422" s="38" t="s">
        <v>156</v>
      </c>
      <c r="K422" s="38">
        <v>2023.2380952381</v>
      </c>
      <c r="L422" s="38">
        <v>108.0871996875</v>
      </c>
      <c r="M422" s="64">
        <v>9.3323809523809498</v>
      </c>
      <c r="N422" s="38">
        <v>76.774000000000001</v>
      </c>
      <c r="O422" s="38">
        <v>83.764047619047602</v>
      </c>
      <c r="P422" s="38">
        <v>95</v>
      </c>
      <c r="Q422" s="38">
        <v>8310.7380952381009</v>
      </c>
      <c r="R422" s="38">
        <v>2084.2380952381</v>
      </c>
      <c r="S422" s="38">
        <v>1001.33333333333</v>
      </c>
      <c r="T422" s="38">
        <v>13150</v>
      </c>
      <c r="U422" s="38">
        <v>2364.4523809523798</v>
      </c>
      <c r="V422" s="38">
        <v>22.684761904761899</v>
      </c>
      <c r="W422" s="38">
        <v>16307.619047619</v>
      </c>
    </row>
    <row r="423" spans="2:23" ht="18" customHeight="1">
      <c r="B423" s="111">
        <f t="shared" si="18"/>
        <v>2024</v>
      </c>
      <c r="C423" s="111">
        <f t="shared" si="19"/>
        <v>3</v>
      </c>
      <c r="F423" s="80">
        <f t="shared" si="20"/>
        <v>45352</v>
      </c>
      <c r="G423" s="38">
        <v>2222.35</v>
      </c>
      <c r="H423" s="38">
        <v>363</v>
      </c>
      <c r="I423" s="26" t="s">
        <v>156</v>
      </c>
      <c r="J423" s="38" t="s">
        <v>156</v>
      </c>
      <c r="K423" s="38">
        <v>2158.0124999999998</v>
      </c>
      <c r="L423" s="38">
        <v>91.082403809523797</v>
      </c>
      <c r="M423" s="64">
        <v>9.0353809523809492</v>
      </c>
      <c r="N423" s="38">
        <v>80.493499999999997</v>
      </c>
      <c r="O423" s="38">
        <v>85.447500000000005</v>
      </c>
      <c r="P423" s="38">
        <v>87.75</v>
      </c>
      <c r="Q423" s="38">
        <v>8675.625</v>
      </c>
      <c r="R423" s="38">
        <v>2056.9</v>
      </c>
      <c r="S423" s="38">
        <v>1141.42857142857</v>
      </c>
      <c r="T423" s="38">
        <v>13911.9047619048</v>
      </c>
      <c r="U423" s="38">
        <v>2462.4</v>
      </c>
      <c r="V423" s="38">
        <v>24.446999999999999</v>
      </c>
      <c r="W423" s="38">
        <v>17432.75</v>
      </c>
    </row>
    <row r="424" spans="2:23" ht="18" customHeight="1">
      <c r="B424" s="111">
        <f t="shared" si="18"/>
        <v>2024</v>
      </c>
      <c r="C424" s="111">
        <f t="shared" si="19"/>
        <v>4</v>
      </c>
      <c r="F424" s="80">
        <f t="shared" si="20"/>
        <v>45383</v>
      </c>
      <c r="G424" s="38">
        <v>2497.88095238095</v>
      </c>
      <c r="H424" s="38">
        <v>379</v>
      </c>
      <c r="I424" s="26" t="s">
        <v>156</v>
      </c>
      <c r="J424" s="38" t="s">
        <v>156</v>
      </c>
      <c r="K424" s="38">
        <v>2335.49047619048</v>
      </c>
      <c r="L424" s="38">
        <v>94.392793749999996</v>
      </c>
      <c r="M424" s="64">
        <v>10.145681818181799</v>
      </c>
      <c r="N424" s="38">
        <v>84.587727272727307</v>
      </c>
      <c r="O424" s="38">
        <v>90.053571428571402</v>
      </c>
      <c r="P424" s="38">
        <v>89</v>
      </c>
      <c r="Q424" s="38">
        <v>9482.4285714285706</v>
      </c>
      <c r="R424" s="38">
        <v>2129.6666666666702</v>
      </c>
      <c r="S424" s="38">
        <v>1232.72727272727</v>
      </c>
      <c r="T424" s="38">
        <v>14022.727272727299</v>
      </c>
      <c r="U424" s="38">
        <v>2730.5238095238101</v>
      </c>
      <c r="V424" s="38">
        <v>27.5833333333333</v>
      </c>
      <c r="W424" s="38">
        <v>18173.809523809501</v>
      </c>
    </row>
    <row r="425" spans="2:23" ht="18" customHeight="1">
      <c r="B425" s="111">
        <f t="shared" si="18"/>
        <v>2024</v>
      </c>
      <c r="C425" s="111">
        <f t="shared" si="19"/>
        <v>5</v>
      </c>
      <c r="F425" s="80">
        <f t="shared" si="20"/>
        <v>45413</v>
      </c>
      <c r="G425" s="38">
        <v>2565.1904761904798</v>
      </c>
      <c r="H425" s="38">
        <v>425</v>
      </c>
      <c r="I425" s="26" t="s">
        <v>156</v>
      </c>
      <c r="J425" s="38" t="s">
        <v>156</v>
      </c>
      <c r="K425" s="38">
        <v>2352.1404761904801</v>
      </c>
      <c r="L425" s="38">
        <v>104.092365</v>
      </c>
      <c r="M425" s="64">
        <v>11.233826086956499</v>
      </c>
      <c r="N425" s="38">
        <v>78.731363636363596</v>
      </c>
      <c r="O425" s="38">
        <v>81.995238095238093</v>
      </c>
      <c r="P425" s="38">
        <v>90.38</v>
      </c>
      <c r="Q425" s="38">
        <v>10129.0714285714</v>
      </c>
      <c r="R425" s="38">
        <v>2221.2619047619</v>
      </c>
      <c r="S425" s="38">
        <v>1219.5238095238101</v>
      </c>
      <c r="T425" s="38">
        <v>13611.9047619048</v>
      </c>
      <c r="U425" s="38">
        <v>2955.6904761904798</v>
      </c>
      <c r="V425" s="38">
        <v>29.400714285714301</v>
      </c>
      <c r="W425" s="38">
        <v>19520</v>
      </c>
    </row>
    <row r="426" spans="2:23" ht="18" customHeight="1">
      <c r="B426" s="111">
        <f t="shared" si="18"/>
        <v>2024</v>
      </c>
      <c r="C426" s="111">
        <f t="shared" si="19"/>
        <v>6</v>
      </c>
      <c r="F426" s="80">
        <f t="shared" si="20"/>
        <v>45444</v>
      </c>
      <c r="G426" s="38">
        <v>2495.0500000000002</v>
      </c>
      <c r="H426" s="38">
        <v>501</v>
      </c>
      <c r="I426" s="26" t="s">
        <v>156</v>
      </c>
      <c r="J426" s="38" t="s">
        <v>156</v>
      </c>
      <c r="K426" s="38">
        <v>2326.3325</v>
      </c>
      <c r="L426" s="38">
        <v>90.016580526315806</v>
      </c>
      <c r="M426" s="64">
        <v>12.14115</v>
      </c>
      <c r="N426" s="38">
        <v>78.893157894736802</v>
      </c>
      <c r="O426" s="38">
        <v>82.555250000000001</v>
      </c>
      <c r="P426" s="38">
        <v>84.25</v>
      </c>
      <c r="Q426" s="38">
        <v>9641.6</v>
      </c>
      <c r="R426" s="38">
        <v>2147.8249999999998</v>
      </c>
      <c r="S426" s="38">
        <v>1116.3157894736801</v>
      </c>
      <c r="T426" s="38">
        <v>12923.6842105263</v>
      </c>
      <c r="U426" s="38">
        <v>2812.85</v>
      </c>
      <c r="V426" s="38">
        <v>29.585000000000001</v>
      </c>
      <c r="W426" s="38">
        <v>17508.25</v>
      </c>
    </row>
    <row r="427" spans="2:23" ht="18" customHeight="1">
      <c r="B427" s="111">
        <f t="shared" si="18"/>
        <v>2024</v>
      </c>
      <c r="C427" s="111">
        <f t="shared" si="19"/>
        <v>7</v>
      </c>
      <c r="F427" s="80">
        <f t="shared" si="20"/>
        <v>45474</v>
      </c>
      <c r="G427" s="38">
        <v>2362.3043478260902</v>
      </c>
      <c r="H427" s="38">
        <v>486</v>
      </c>
      <c r="I427" s="26" t="s">
        <v>156</v>
      </c>
      <c r="J427" s="38" t="s">
        <v>156</v>
      </c>
      <c r="K427" s="38">
        <v>2395.3065217391299</v>
      </c>
      <c r="L427" s="38">
        <v>89.793376521739106</v>
      </c>
      <c r="M427" s="64">
        <v>12.1419565217391</v>
      </c>
      <c r="N427" s="38">
        <v>80.536666666666704</v>
      </c>
      <c r="O427" s="38">
        <v>85.295869565217401</v>
      </c>
      <c r="P427" s="38">
        <v>84.25</v>
      </c>
      <c r="Q427" s="38">
        <v>9393.5652173913004</v>
      </c>
      <c r="R427" s="38">
        <v>2114.3478260869601</v>
      </c>
      <c r="S427" s="38">
        <v>989.56521739130403</v>
      </c>
      <c r="T427" s="38">
        <v>11828.2608695652</v>
      </c>
      <c r="U427" s="38">
        <v>2785.1956521739098</v>
      </c>
      <c r="V427" s="38">
        <v>29.745434782608701</v>
      </c>
      <c r="W427" s="38">
        <v>16396.304347826099</v>
      </c>
    </row>
    <row r="428" spans="2:23" ht="18" customHeight="1">
      <c r="B428" s="111">
        <f t="shared" si="18"/>
        <v>2024</v>
      </c>
      <c r="C428" s="111">
        <f t="shared" si="19"/>
        <v>8</v>
      </c>
      <c r="F428" s="80">
        <f t="shared" si="20"/>
        <v>45505</v>
      </c>
      <c r="G428" s="38">
        <v>2334.3333333333298</v>
      </c>
      <c r="H428" s="38">
        <v>505</v>
      </c>
      <c r="I428" s="26" t="s">
        <v>156</v>
      </c>
      <c r="J428" s="38" t="s">
        <v>156</v>
      </c>
      <c r="K428" s="38">
        <v>2467.9666666666699</v>
      </c>
      <c r="L428" s="38">
        <v>82.475638181818198</v>
      </c>
      <c r="M428" s="64">
        <v>13.6410909090909</v>
      </c>
      <c r="N428" s="38">
        <v>75.548636363636405</v>
      </c>
      <c r="O428" s="38">
        <v>80.863095238095198</v>
      </c>
      <c r="P428" s="38">
        <v>78.5</v>
      </c>
      <c r="Q428" s="38">
        <v>8963.7142857142899</v>
      </c>
      <c r="R428" s="38">
        <v>2002.4047619047601</v>
      </c>
      <c r="S428" s="38">
        <v>848.63636363636397</v>
      </c>
      <c r="T428" s="38">
        <v>10777.272727272701</v>
      </c>
      <c r="U428" s="38">
        <v>2709.7619047619</v>
      </c>
      <c r="V428" s="38">
        <v>28.519047619047601</v>
      </c>
      <c r="W428" s="38">
        <v>16249.761904761899</v>
      </c>
    </row>
    <row r="429" spans="2:23" ht="18" customHeight="1">
      <c r="B429" s="111">
        <f t="shared" si="18"/>
        <v>2024</v>
      </c>
      <c r="C429" s="111">
        <f t="shared" si="19"/>
        <v>9</v>
      </c>
      <c r="F429" s="80">
        <f t="shared" si="20"/>
        <v>45536</v>
      </c>
      <c r="G429" s="38">
        <v>2451.6666666666702</v>
      </c>
      <c r="H429" s="38">
        <v>536</v>
      </c>
      <c r="I429" s="26" t="s">
        <v>156</v>
      </c>
      <c r="J429" s="38" t="s">
        <v>156</v>
      </c>
      <c r="K429" s="38">
        <v>2567.12380952381</v>
      </c>
      <c r="L429" s="38">
        <v>76.503483947368395</v>
      </c>
      <c r="M429" s="64">
        <v>12.989380952381</v>
      </c>
      <c r="N429" s="38">
        <v>69.481499999999997</v>
      </c>
      <c r="O429" s="38">
        <v>74.292857142857102</v>
      </c>
      <c r="P429" s="38">
        <v>82</v>
      </c>
      <c r="Q429" s="38">
        <v>9254.5</v>
      </c>
      <c r="R429" s="38">
        <v>2007.3571428571399</v>
      </c>
      <c r="S429" s="38">
        <v>745.26315789473699</v>
      </c>
      <c r="T429" s="38">
        <v>10628.947368421101</v>
      </c>
      <c r="U429" s="38">
        <v>2840.7857142857101</v>
      </c>
      <c r="V429" s="38">
        <v>30.007857142857102</v>
      </c>
      <c r="W429" s="38">
        <v>16117.857142857099</v>
      </c>
    </row>
    <row r="430" spans="2:23" ht="18" customHeight="1">
      <c r="B430" s="111">
        <f t="shared" si="18"/>
        <v>2024</v>
      </c>
      <c r="C430" s="111">
        <f t="shared" si="19"/>
        <v>10</v>
      </c>
      <c r="F430" s="80">
        <f t="shared" si="20"/>
        <v>45566</v>
      </c>
      <c r="G430" s="38">
        <v>2598.3913043478301</v>
      </c>
      <c r="H430" s="38">
        <v>655</v>
      </c>
      <c r="I430" s="26" t="s">
        <v>156</v>
      </c>
      <c r="J430" s="38" t="s">
        <v>156</v>
      </c>
      <c r="K430" s="38">
        <v>2690.0782608695699</v>
      </c>
      <c r="L430" s="38">
        <v>86.625170555555599</v>
      </c>
      <c r="M430" s="64">
        <v>13.3540434782609</v>
      </c>
      <c r="N430" s="38">
        <v>71.603043478260901</v>
      </c>
      <c r="O430" s="38">
        <v>75.662391304347807</v>
      </c>
      <c r="P430" s="38">
        <v>80.5</v>
      </c>
      <c r="Q430" s="38">
        <v>9539.2391304347802</v>
      </c>
      <c r="R430" s="38">
        <v>2035.95652173913</v>
      </c>
      <c r="S430" s="38">
        <v>748.42105263157896</v>
      </c>
      <c r="T430" s="38">
        <v>10428.947368421101</v>
      </c>
      <c r="U430" s="38">
        <v>3102.9130434782601</v>
      </c>
      <c r="V430" s="38">
        <v>32.414130434782599</v>
      </c>
      <c r="W430" s="38">
        <v>16804.5652173913</v>
      </c>
    </row>
    <row r="431" spans="2:23" ht="18" customHeight="1">
      <c r="B431" s="111">
        <f t="shared" si="18"/>
        <v>2024</v>
      </c>
      <c r="C431" s="111">
        <f t="shared" si="19"/>
        <v>11</v>
      </c>
      <c r="F431" s="80">
        <f t="shared" si="20"/>
        <v>45597</v>
      </c>
      <c r="G431" s="38">
        <v>2583.1904761904798</v>
      </c>
      <c r="H431" s="38">
        <v>733</v>
      </c>
      <c r="I431" s="26" t="s">
        <v>156</v>
      </c>
      <c r="J431" s="38" t="s">
        <v>156</v>
      </c>
      <c r="K431" s="38">
        <v>2650.6833333333302</v>
      </c>
      <c r="L431" s="38">
        <v>84.380903333333407</v>
      </c>
      <c r="M431" s="64" t="s">
        <v>156</v>
      </c>
      <c r="N431" s="38">
        <v>69.687894736842097</v>
      </c>
      <c r="O431" s="38">
        <v>74.394999999999996</v>
      </c>
      <c r="P431" s="38">
        <v>77.13</v>
      </c>
      <c r="Q431" s="38">
        <v>9074.7857142857101</v>
      </c>
      <c r="R431" s="38">
        <v>1988.42857142857</v>
      </c>
      <c r="S431" s="38">
        <v>778.09523809523796</v>
      </c>
      <c r="T431" s="38">
        <v>10302.380952381</v>
      </c>
      <c r="U431" s="38">
        <v>2999.0714285714298</v>
      </c>
      <c r="V431" s="38">
        <v>31.134523809523799</v>
      </c>
      <c r="W431" s="38">
        <v>15740.238095238101</v>
      </c>
    </row>
    <row r="432" spans="2:23" ht="18" customHeight="1">
      <c r="B432" s="111">
        <f t="shared" si="18"/>
        <v>2024</v>
      </c>
      <c r="C432" s="111">
        <f t="shared" si="19"/>
        <v>12</v>
      </c>
      <c r="F432" s="80">
        <f t="shared" si="20"/>
        <v>45627</v>
      </c>
      <c r="G432" s="38">
        <v>2538.4250000000002</v>
      </c>
      <c r="H432" s="38">
        <v>714</v>
      </c>
      <c r="I432" s="26" t="s">
        <v>156</v>
      </c>
      <c r="J432" s="38" t="s">
        <v>156</v>
      </c>
      <c r="K432" s="38">
        <v>2644.0666666666698</v>
      </c>
      <c r="L432" s="38">
        <v>90.6057463636363</v>
      </c>
      <c r="M432" s="64" t="s">
        <v>156</v>
      </c>
      <c r="N432" s="38">
        <v>69.786666666666704</v>
      </c>
      <c r="O432" s="38">
        <v>73.832750000000004</v>
      </c>
      <c r="P432" s="38">
        <v>72.63</v>
      </c>
      <c r="Q432" s="38">
        <v>8919.5249999999996</v>
      </c>
      <c r="R432" s="38">
        <v>1994.05</v>
      </c>
      <c r="S432" s="38">
        <v>790</v>
      </c>
      <c r="T432" s="38">
        <v>10204.5454545455</v>
      </c>
      <c r="U432" s="38">
        <v>3043</v>
      </c>
      <c r="V432" s="38">
        <v>30.45975</v>
      </c>
      <c r="W432" s="38">
        <v>15470.5</v>
      </c>
    </row>
    <row r="433" spans="5:23" ht="18" customHeight="1">
      <c r="F433" s="39"/>
      <c r="G433" s="39"/>
      <c r="H433" s="39"/>
      <c r="I433" s="39"/>
      <c r="J433" s="39"/>
      <c r="K433" s="39"/>
      <c r="L433" s="39"/>
      <c r="M433" s="39"/>
      <c r="N433" s="39"/>
      <c r="O433" s="39"/>
      <c r="P433" s="39"/>
      <c r="Q433" s="39"/>
      <c r="R433" s="39"/>
      <c r="S433" s="39"/>
      <c r="T433" s="39"/>
      <c r="U433" s="39"/>
      <c r="V433" s="39"/>
      <c r="W433" s="39"/>
    </row>
    <row r="434" spans="5:23" ht="17.25" customHeight="1"/>
    <row r="435" spans="5:23" ht="18" customHeight="1">
      <c r="E435" s="43" t="s">
        <v>582</v>
      </c>
      <c r="F435" s="25" t="s">
        <v>583</v>
      </c>
    </row>
    <row r="436" spans="5:23" ht="18" customHeight="1">
      <c r="E436" s="43" t="s">
        <v>557</v>
      </c>
      <c r="F436" s="25" t="s">
        <v>584</v>
      </c>
    </row>
    <row r="437" spans="5:23" ht="18" customHeight="1">
      <c r="E437" s="43" t="s">
        <v>559</v>
      </c>
      <c r="F437" s="25" t="s">
        <v>585</v>
      </c>
    </row>
    <row r="438" spans="5:23" ht="18" customHeight="1">
      <c r="E438" s="43"/>
      <c r="F438" s="25" t="s">
        <v>586</v>
      </c>
    </row>
    <row r="442" spans="5:23" ht="18" customHeight="1">
      <c r="E442" s="43"/>
    </row>
    <row r="443" spans="5:23" ht="18" customHeight="1">
      <c r="E443" s="43"/>
    </row>
    <row r="444" spans="5:23" ht="18" customHeight="1">
      <c r="E444" s="43"/>
    </row>
    <row r="445" spans="5:23" ht="18" customHeight="1">
      <c r="E445" s="43"/>
    </row>
    <row r="446" spans="5:23" ht="18" customHeight="1">
      <c r="E446" s="43"/>
    </row>
    <row r="447" spans="5:23" ht="18" customHeight="1">
      <c r="E447" s="43"/>
    </row>
    <row r="448" spans="5:23" ht="18" customHeight="1">
      <c r="E448" s="43"/>
    </row>
    <row r="449" spans="5:5" ht="18" customHeight="1">
      <c r="E449" s="43"/>
    </row>
    <row r="450" spans="5:5" ht="18" customHeight="1">
      <c r="E450" s="43"/>
    </row>
    <row r="451" spans="5:5" ht="18" customHeight="1">
      <c r="E451" s="43"/>
    </row>
    <row r="452" spans="5:5" ht="18" customHeight="1">
      <c r="E452" s="43"/>
    </row>
    <row r="453" spans="5:5" ht="18" customHeight="1">
      <c r="E453" s="43"/>
    </row>
    <row r="454" spans="5:5" ht="18" customHeight="1">
      <c r="E454" s="43"/>
    </row>
    <row r="455" spans="5:5" ht="18" customHeight="1">
      <c r="E455" s="43"/>
    </row>
    <row r="456" spans="5:5" ht="18" customHeight="1">
      <c r="E456" s="43"/>
    </row>
    <row r="457" spans="5:5" ht="18" customHeight="1">
      <c r="E457" s="43"/>
    </row>
    <row r="458" spans="5:5" ht="18" customHeight="1">
      <c r="E458" s="43"/>
    </row>
    <row r="459" spans="5:5" ht="18" customHeight="1">
      <c r="E459" s="43"/>
    </row>
    <row r="460" spans="5:5" ht="18" customHeight="1">
      <c r="E460" s="43"/>
    </row>
    <row r="461" spans="5:5" ht="18" customHeight="1">
      <c r="E461" s="43"/>
    </row>
    <row r="462" spans="5:5" ht="18" customHeight="1">
      <c r="E462" s="43"/>
    </row>
    <row r="463" spans="5:5" ht="18" customHeight="1">
      <c r="E463" s="43"/>
    </row>
    <row r="464" spans="5:5" ht="18" customHeight="1">
      <c r="E464" s="43"/>
    </row>
    <row r="465" spans="5:5" ht="18" customHeight="1">
      <c r="E465" s="43"/>
    </row>
    <row r="466" spans="5:5" ht="18" customHeight="1">
      <c r="E466" s="43"/>
    </row>
    <row r="467" spans="5:5" ht="18" customHeight="1">
      <c r="E467" s="43"/>
    </row>
    <row r="468" spans="5:5" ht="18" customHeight="1">
      <c r="E468" s="43"/>
    </row>
    <row r="469" spans="5:5" ht="18" customHeight="1">
      <c r="E469" s="43"/>
    </row>
    <row r="470" spans="5:5" ht="18" customHeight="1">
      <c r="E470" s="43"/>
    </row>
    <row r="471" spans="5:5" ht="18" customHeight="1">
      <c r="E471" s="43"/>
    </row>
    <row r="472" spans="5:5" ht="18" customHeight="1">
      <c r="E472" s="43"/>
    </row>
    <row r="473" spans="5:5" ht="18" customHeight="1">
      <c r="E473" s="43"/>
    </row>
    <row r="474" spans="5:5" ht="18" customHeight="1">
      <c r="E474" s="43"/>
    </row>
    <row r="475" spans="5:5" ht="18" customHeight="1">
      <c r="E475" s="43"/>
    </row>
    <row r="476" spans="5:5" ht="18" customHeight="1">
      <c r="E476" s="43"/>
    </row>
    <row r="477" spans="5:5" ht="18" customHeight="1">
      <c r="E477" s="43"/>
    </row>
    <row r="478" spans="5:5" ht="18" customHeight="1">
      <c r="E478" s="43"/>
    </row>
    <row r="479" spans="5:5" ht="18" customHeight="1">
      <c r="E479" s="43"/>
    </row>
    <row r="480" spans="5:5" ht="18" customHeight="1">
      <c r="E480" s="43"/>
    </row>
    <row r="481" spans="5:5" ht="18" customHeight="1">
      <c r="E481" s="43"/>
    </row>
    <row r="482" spans="5:5" ht="18" customHeight="1">
      <c r="E482" s="43"/>
    </row>
    <row r="483" spans="5:5" ht="18" customHeight="1">
      <c r="E483" s="43"/>
    </row>
    <row r="484" spans="5:5" ht="18" customHeight="1">
      <c r="E484" s="43"/>
    </row>
    <row r="485" spans="5:5" ht="18" customHeight="1">
      <c r="E485" s="43"/>
    </row>
    <row r="486" spans="5:5" ht="18" customHeight="1">
      <c r="E486" s="43"/>
    </row>
    <row r="487" spans="5:5" ht="18" customHeight="1">
      <c r="E487" s="43"/>
    </row>
    <row r="488" spans="5:5" ht="18" customHeight="1">
      <c r="E488" s="43"/>
    </row>
    <row r="489" spans="5:5" ht="18" customHeight="1">
      <c r="E489" s="43"/>
    </row>
    <row r="490" spans="5:5" ht="18" customHeight="1">
      <c r="E490" s="43"/>
    </row>
    <row r="491" spans="5:5" ht="18" customHeight="1">
      <c r="E491" s="43"/>
    </row>
    <row r="492" spans="5:5" ht="18" customHeight="1">
      <c r="E492" s="43"/>
    </row>
    <row r="493" spans="5:5" ht="18" customHeight="1">
      <c r="E493" s="43"/>
    </row>
    <row r="494" spans="5:5" ht="18" customHeight="1">
      <c r="E494" s="43"/>
    </row>
    <row r="495" spans="5:5" ht="18" customHeight="1">
      <c r="E495" s="43"/>
    </row>
    <row r="496" spans="5:5" ht="18" customHeight="1">
      <c r="E496" s="43"/>
    </row>
    <row r="497" spans="5:5" ht="18" customHeight="1">
      <c r="E497" s="43"/>
    </row>
    <row r="498" spans="5:5" ht="18" customHeight="1">
      <c r="E498" s="43"/>
    </row>
    <row r="499" spans="5:5" ht="18" customHeight="1">
      <c r="E499" s="43"/>
    </row>
    <row r="500" spans="5:5" ht="18" customHeight="1">
      <c r="E500" s="43"/>
    </row>
    <row r="501" spans="5:5" ht="18" customHeight="1">
      <c r="E501" s="43"/>
    </row>
    <row r="502" spans="5:5" ht="18" customHeight="1">
      <c r="E502" s="43"/>
    </row>
    <row r="503" spans="5:5" ht="18" customHeight="1">
      <c r="E503" s="43"/>
    </row>
    <row r="504" spans="5:5" ht="18" customHeight="1">
      <c r="E504" s="43"/>
    </row>
    <row r="505" spans="5:5" ht="18" customHeight="1">
      <c r="E505" s="43"/>
    </row>
    <row r="506" spans="5:5" ht="18" customHeight="1">
      <c r="E506" s="43"/>
    </row>
    <row r="507" spans="5:5" ht="18" customHeight="1">
      <c r="E507" s="43"/>
    </row>
    <row r="508" spans="5:5" ht="18" customHeight="1">
      <c r="E508" s="43"/>
    </row>
    <row r="509" spans="5:5" ht="18" customHeight="1">
      <c r="E509" s="43"/>
    </row>
    <row r="510" spans="5:5" ht="18" customHeight="1">
      <c r="E510" s="43"/>
    </row>
    <row r="511" spans="5:5" ht="18" customHeight="1">
      <c r="E511" s="43"/>
    </row>
    <row r="512" spans="5:5" ht="18" customHeight="1">
      <c r="E512" s="43"/>
    </row>
    <row r="513" spans="5:5" ht="18" customHeight="1">
      <c r="E513" s="43"/>
    </row>
    <row r="514" spans="5:5" ht="18" customHeight="1">
      <c r="E514" s="43"/>
    </row>
    <row r="515" spans="5:5" ht="18" customHeight="1">
      <c r="E515" s="43"/>
    </row>
    <row r="516" spans="5:5" ht="18" customHeight="1">
      <c r="E516" s="43"/>
    </row>
    <row r="517" spans="5:5" ht="18" customHeight="1">
      <c r="E517" s="43"/>
    </row>
    <row r="518" spans="5:5" ht="18" customHeight="1">
      <c r="E518" s="43"/>
    </row>
    <row r="519" spans="5:5" ht="18" customHeight="1">
      <c r="E519" s="43"/>
    </row>
    <row r="520" spans="5:5" ht="18" customHeight="1">
      <c r="E520" s="43"/>
    </row>
    <row r="521" spans="5:5" ht="18" customHeight="1">
      <c r="E521" s="43"/>
    </row>
    <row r="522" spans="5:5" ht="18" customHeight="1">
      <c r="E522" s="43"/>
    </row>
    <row r="523" spans="5:5" ht="18" customHeight="1">
      <c r="E523" s="43"/>
    </row>
    <row r="524" spans="5:5" ht="18" customHeight="1">
      <c r="E524" s="43"/>
    </row>
    <row r="525" spans="5:5" ht="18" customHeight="1">
      <c r="E525" s="43"/>
    </row>
    <row r="526" spans="5:5" ht="18" customHeight="1">
      <c r="E526" s="43"/>
    </row>
    <row r="527" spans="5:5" ht="18" customHeight="1">
      <c r="E527" s="43"/>
    </row>
    <row r="528" spans="5:5" ht="18" customHeight="1">
      <c r="E528" s="43"/>
    </row>
    <row r="529" spans="5:5" ht="18" customHeight="1">
      <c r="E529" s="43"/>
    </row>
    <row r="530" spans="5:5" ht="18" customHeight="1">
      <c r="E530" s="43"/>
    </row>
    <row r="531" spans="5:5" ht="18" customHeight="1">
      <c r="E531" s="43"/>
    </row>
    <row r="532" spans="5:5" ht="18" customHeight="1">
      <c r="E532" s="43"/>
    </row>
    <row r="533" spans="5:5" ht="18" customHeight="1">
      <c r="E533" s="43"/>
    </row>
    <row r="534" spans="5:5" ht="18" customHeight="1">
      <c r="E534" s="43"/>
    </row>
    <row r="535" spans="5:5" ht="18" customHeight="1">
      <c r="E535" s="43"/>
    </row>
    <row r="536" spans="5:5" ht="18" customHeight="1">
      <c r="E536" s="43"/>
    </row>
    <row r="537" spans="5:5" ht="18" customHeight="1">
      <c r="E537" s="43"/>
    </row>
    <row r="538" spans="5:5" ht="18" customHeight="1">
      <c r="E538" s="43"/>
    </row>
    <row r="539" spans="5:5" ht="18" customHeight="1">
      <c r="E539" s="43"/>
    </row>
    <row r="540" spans="5:5" ht="18" customHeight="1">
      <c r="E540" s="43"/>
    </row>
    <row r="541" spans="5:5" ht="18" customHeight="1">
      <c r="E541" s="43"/>
    </row>
    <row r="542" spans="5:5" ht="18" customHeight="1">
      <c r="E542" s="43"/>
    </row>
    <row r="543" spans="5:5" ht="18" customHeight="1">
      <c r="E543" s="43"/>
    </row>
    <row r="544" spans="5:5" ht="18" customHeight="1">
      <c r="E544" s="43"/>
    </row>
    <row r="545" spans="5:5" ht="18" customHeight="1">
      <c r="E545" s="43"/>
    </row>
    <row r="546" spans="5:5" ht="18" customHeight="1">
      <c r="E546" s="43"/>
    </row>
    <row r="547" spans="5:5" ht="18" customHeight="1">
      <c r="E547" s="43"/>
    </row>
    <row r="548" spans="5:5" ht="18" customHeight="1">
      <c r="E548" s="43"/>
    </row>
    <row r="549" spans="5:5" ht="18" customHeight="1">
      <c r="E549" s="43"/>
    </row>
    <row r="550" spans="5:5" ht="18" customHeight="1">
      <c r="E550" s="43"/>
    </row>
    <row r="551" spans="5:5" ht="18" customHeight="1">
      <c r="E551" s="43"/>
    </row>
    <row r="552" spans="5:5" ht="18" customHeight="1">
      <c r="E552" s="43"/>
    </row>
    <row r="553" spans="5:5" ht="18" customHeight="1">
      <c r="E553" s="43"/>
    </row>
    <row r="554" spans="5:5" ht="18" customHeight="1">
      <c r="E554" s="43"/>
    </row>
    <row r="555" spans="5:5" ht="18" customHeight="1">
      <c r="E555" s="43"/>
    </row>
    <row r="556" spans="5:5" ht="18" customHeight="1">
      <c r="E556" s="43"/>
    </row>
    <row r="557" spans="5:5" ht="18" customHeight="1">
      <c r="E557" s="43"/>
    </row>
    <row r="558" spans="5:5" ht="18" customHeight="1">
      <c r="E558" s="43"/>
    </row>
    <row r="559" spans="5:5" ht="18" customHeight="1">
      <c r="E559" s="43"/>
    </row>
    <row r="560" spans="5:5" ht="18" customHeight="1">
      <c r="E560" s="43"/>
    </row>
    <row r="561" spans="5:5" ht="18" customHeight="1">
      <c r="E561" s="43"/>
    </row>
    <row r="562" spans="5:5" ht="18" customHeight="1">
      <c r="E562" s="43"/>
    </row>
    <row r="563" spans="5:5" ht="18" customHeight="1">
      <c r="E563" s="43"/>
    </row>
    <row r="564" spans="5:5" ht="18" customHeight="1">
      <c r="E564" s="43"/>
    </row>
    <row r="565" spans="5:5" ht="18" customHeight="1">
      <c r="E565" s="43"/>
    </row>
    <row r="566" spans="5:5" ht="18" customHeight="1">
      <c r="E566" s="43"/>
    </row>
    <row r="567" spans="5:5" ht="18" customHeight="1">
      <c r="E567" s="43"/>
    </row>
    <row r="568" spans="5:5" ht="18" customHeight="1">
      <c r="E568" s="43"/>
    </row>
    <row r="569" spans="5:5" ht="18" customHeight="1">
      <c r="E569" s="43"/>
    </row>
    <row r="570" spans="5:5" ht="18" customHeight="1">
      <c r="E570" s="43"/>
    </row>
    <row r="571" spans="5:5" ht="18" customHeight="1">
      <c r="E571" s="43"/>
    </row>
  </sheetData>
  <hyperlinks>
    <hyperlink ref="H1" location="Contents!A1" display="Back to Table of Contents" xr:uid="{35C7F029-7518-4BED-9251-8BD65B9128E2}"/>
  </hyperlinks>
  <pageMargins left="0" right="0" top="0" bottom="0" header="0" footer="0"/>
  <pageSetup paperSize="9" scale="3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D2A7-EBB0-4129-8C68-D9B377F2EC6B}">
  <sheetPr>
    <pageSetUpPr fitToPage="1"/>
  </sheetPr>
  <dimension ref="A1:RX53"/>
  <sheetViews>
    <sheetView zoomScale="80" zoomScaleNormal="80" workbookViewId="0">
      <pane xSplit="7" ySplit="8" topLeftCell="EP9" activePane="bottomRight" state="frozen"/>
      <selection pane="topRight" activeCell="F17" sqref="F17"/>
      <selection pane="bottomLeft" activeCell="F17" sqref="F17"/>
      <selection pane="bottomRight" activeCell="EU13" sqref="EU13"/>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6" customWidth="1"/>
    <col min="9" max="9" width="14.42578125" style="25" customWidth="1"/>
    <col min="10" max="10" width="10.5703125" style="26" customWidth="1"/>
    <col min="11" max="11" width="11" style="26" customWidth="1"/>
    <col min="12" max="126" width="14.42578125" style="26" customWidth="1"/>
    <col min="127" max="138" width="14.42578125" style="24" customWidth="1"/>
    <col min="139" max="139" width="14.5703125" style="24" customWidth="1"/>
    <col min="140" max="170" width="14.42578125" style="24" customWidth="1"/>
    <col min="171" max="16384" width="10.28515625" style="24"/>
  </cols>
  <sheetData>
    <row r="1" spans="1:492" ht="57" customHeight="1">
      <c r="A1" s="23" t="s">
        <v>134</v>
      </c>
      <c r="H1" s="20" t="s">
        <v>113</v>
      </c>
    </row>
    <row r="2" spans="1:492"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492" ht="18" customHeight="1">
      <c r="F3" s="28"/>
      <c r="G3" s="29"/>
      <c r="H3" s="108" t="str">
        <f ca="1">CONCATENATE(H$2-1,"–",RIGHT(H$2,2))</f>
        <v>2022–23</v>
      </c>
      <c r="I3" s="108" t="str">
        <f ca="1">CONCATENATE(I$2-1,"–",RIGHT(I$2,2))</f>
        <v>2023–24</v>
      </c>
      <c r="J3" s="108"/>
      <c r="K3" s="108"/>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c r="FG3" s="26"/>
      <c r="FH3" s="26"/>
      <c r="FI3" s="26"/>
      <c r="FJ3" s="26"/>
      <c r="FK3" s="26"/>
      <c r="FL3" s="26"/>
      <c r="FM3" s="26"/>
      <c r="FN3" s="26"/>
    </row>
    <row r="4" spans="1:492" ht="18.75" customHeight="1">
      <c r="F4" s="28"/>
      <c r="G4" s="29"/>
      <c r="H4" s="112"/>
      <c r="I4" s="112"/>
      <c r="J4" s="108"/>
      <c r="K4" s="108"/>
      <c r="L4" s="108">
        <v>3</v>
      </c>
      <c r="M4" s="108">
        <f t="shared" ref="M4:BX4" si="11">IF(L4=12,3,L4+3)</f>
        <v>6</v>
      </c>
      <c r="N4" s="108">
        <f t="shared" si="11"/>
        <v>9</v>
      </c>
      <c r="O4" s="108">
        <f t="shared" si="11"/>
        <v>12</v>
      </c>
      <c r="P4" s="108">
        <f t="shared" si="11"/>
        <v>3</v>
      </c>
      <c r="Q4" s="108">
        <f t="shared" si="11"/>
        <v>6</v>
      </c>
      <c r="R4" s="108">
        <f t="shared" si="11"/>
        <v>9</v>
      </c>
      <c r="S4" s="108">
        <f t="shared" si="11"/>
        <v>12</v>
      </c>
      <c r="T4" s="108">
        <f t="shared" si="11"/>
        <v>3</v>
      </c>
      <c r="U4" s="108">
        <f t="shared" si="11"/>
        <v>6</v>
      </c>
      <c r="V4" s="108">
        <f t="shared" si="11"/>
        <v>9</v>
      </c>
      <c r="W4" s="108">
        <f t="shared" si="11"/>
        <v>12</v>
      </c>
      <c r="X4" s="108">
        <f t="shared" si="11"/>
        <v>3</v>
      </c>
      <c r="Y4" s="108">
        <f t="shared" si="11"/>
        <v>6</v>
      </c>
      <c r="Z4" s="108">
        <f t="shared" si="11"/>
        <v>9</v>
      </c>
      <c r="AA4" s="108">
        <f t="shared" si="11"/>
        <v>12</v>
      </c>
      <c r="AB4" s="108">
        <f t="shared" si="11"/>
        <v>3</v>
      </c>
      <c r="AC4" s="108">
        <f t="shared" si="11"/>
        <v>6</v>
      </c>
      <c r="AD4" s="108">
        <f t="shared" si="11"/>
        <v>9</v>
      </c>
      <c r="AE4" s="108">
        <f t="shared" si="11"/>
        <v>12</v>
      </c>
      <c r="AF4" s="108">
        <f t="shared" si="11"/>
        <v>3</v>
      </c>
      <c r="AG4" s="108">
        <f t="shared" si="11"/>
        <v>6</v>
      </c>
      <c r="AH4" s="108">
        <f t="shared" si="11"/>
        <v>9</v>
      </c>
      <c r="AI4" s="108">
        <f t="shared" si="11"/>
        <v>12</v>
      </c>
      <c r="AJ4" s="108">
        <f t="shared" si="11"/>
        <v>3</v>
      </c>
      <c r="AK4" s="108">
        <f t="shared" si="11"/>
        <v>6</v>
      </c>
      <c r="AL4" s="108">
        <f t="shared" si="11"/>
        <v>9</v>
      </c>
      <c r="AM4" s="108">
        <f t="shared" si="11"/>
        <v>12</v>
      </c>
      <c r="AN4" s="108">
        <f t="shared" si="11"/>
        <v>3</v>
      </c>
      <c r="AO4" s="108">
        <f t="shared" si="11"/>
        <v>6</v>
      </c>
      <c r="AP4" s="108">
        <f t="shared" si="11"/>
        <v>9</v>
      </c>
      <c r="AQ4" s="108">
        <f t="shared" si="11"/>
        <v>12</v>
      </c>
      <c r="AR4" s="108">
        <f t="shared" si="11"/>
        <v>3</v>
      </c>
      <c r="AS4" s="108">
        <f t="shared" si="11"/>
        <v>6</v>
      </c>
      <c r="AT4" s="108">
        <f t="shared" si="11"/>
        <v>9</v>
      </c>
      <c r="AU4" s="108">
        <f t="shared" si="11"/>
        <v>12</v>
      </c>
      <c r="AV4" s="108">
        <f t="shared" si="11"/>
        <v>3</v>
      </c>
      <c r="AW4" s="108">
        <f t="shared" si="11"/>
        <v>6</v>
      </c>
      <c r="AX4" s="108">
        <f t="shared" si="11"/>
        <v>9</v>
      </c>
      <c r="AY4" s="108">
        <f t="shared" si="11"/>
        <v>12</v>
      </c>
      <c r="AZ4" s="108">
        <f t="shared" si="11"/>
        <v>3</v>
      </c>
      <c r="BA4" s="108">
        <f t="shared" si="11"/>
        <v>6</v>
      </c>
      <c r="BB4" s="108">
        <f t="shared" si="11"/>
        <v>9</v>
      </c>
      <c r="BC4" s="108">
        <f t="shared" si="11"/>
        <v>12</v>
      </c>
      <c r="BD4" s="108">
        <f t="shared" si="11"/>
        <v>3</v>
      </c>
      <c r="BE4" s="108">
        <f t="shared" si="11"/>
        <v>6</v>
      </c>
      <c r="BF4" s="108">
        <f t="shared" si="11"/>
        <v>9</v>
      </c>
      <c r="BG4" s="108">
        <f t="shared" si="11"/>
        <v>12</v>
      </c>
      <c r="BH4" s="108">
        <f t="shared" si="11"/>
        <v>3</v>
      </c>
      <c r="BI4" s="108">
        <f t="shared" si="11"/>
        <v>6</v>
      </c>
      <c r="BJ4" s="108">
        <f t="shared" si="11"/>
        <v>9</v>
      </c>
      <c r="BK4" s="108">
        <f t="shared" si="11"/>
        <v>12</v>
      </c>
      <c r="BL4" s="108">
        <f t="shared" si="11"/>
        <v>3</v>
      </c>
      <c r="BM4" s="108">
        <f t="shared" si="11"/>
        <v>6</v>
      </c>
      <c r="BN4" s="108">
        <f t="shared" si="11"/>
        <v>9</v>
      </c>
      <c r="BO4" s="108">
        <f t="shared" si="11"/>
        <v>12</v>
      </c>
      <c r="BP4" s="108">
        <f t="shared" si="11"/>
        <v>3</v>
      </c>
      <c r="BQ4" s="108">
        <f t="shared" si="11"/>
        <v>6</v>
      </c>
      <c r="BR4" s="108">
        <f t="shared" si="11"/>
        <v>9</v>
      </c>
      <c r="BS4" s="108">
        <f t="shared" si="11"/>
        <v>12</v>
      </c>
      <c r="BT4" s="108">
        <f t="shared" si="11"/>
        <v>3</v>
      </c>
      <c r="BU4" s="108">
        <f t="shared" si="11"/>
        <v>6</v>
      </c>
      <c r="BV4" s="108">
        <f t="shared" si="11"/>
        <v>9</v>
      </c>
      <c r="BW4" s="108">
        <f t="shared" si="11"/>
        <v>12</v>
      </c>
      <c r="BX4" s="108">
        <f t="shared" si="11"/>
        <v>3</v>
      </c>
      <c r="BY4" s="108">
        <f t="shared" ref="BY4:EJ4" si="12">IF(BX4=12,3,BX4+3)</f>
        <v>6</v>
      </c>
      <c r="BZ4" s="108">
        <f t="shared" si="12"/>
        <v>9</v>
      </c>
      <c r="CA4" s="108">
        <f t="shared" si="12"/>
        <v>12</v>
      </c>
      <c r="CB4" s="108">
        <f t="shared" si="12"/>
        <v>3</v>
      </c>
      <c r="CC4" s="108">
        <f t="shared" si="12"/>
        <v>6</v>
      </c>
      <c r="CD4" s="108">
        <f t="shared" si="12"/>
        <v>9</v>
      </c>
      <c r="CE4" s="108">
        <f t="shared" si="12"/>
        <v>12</v>
      </c>
      <c r="CF4" s="108">
        <f t="shared" si="12"/>
        <v>3</v>
      </c>
      <c r="CG4" s="108">
        <f t="shared" si="12"/>
        <v>6</v>
      </c>
      <c r="CH4" s="108">
        <f t="shared" si="12"/>
        <v>9</v>
      </c>
      <c r="CI4" s="108">
        <f t="shared" si="12"/>
        <v>12</v>
      </c>
      <c r="CJ4" s="108">
        <f t="shared" si="12"/>
        <v>3</v>
      </c>
      <c r="CK4" s="108">
        <f t="shared" si="12"/>
        <v>6</v>
      </c>
      <c r="CL4" s="108">
        <f t="shared" si="12"/>
        <v>9</v>
      </c>
      <c r="CM4" s="108">
        <f t="shared" si="12"/>
        <v>12</v>
      </c>
      <c r="CN4" s="108">
        <f t="shared" si="12"/>
        <v>3</v>
      </c>
      <c r="CO4" s="108">
        <f t="shared" si="12"/>
        <v>6</v>
      </c>
      <c r="CP4" s="108">
        <f t="shared" si="12"/>
        <v>9</v>
      </c>
      <c r="CQ4" s="108">
        <f t="shared" si="12"/>
        <v>12</v>
      </c>
      <c r="CR4" s="108">
        <f t="shared" si="12"/>
        <v>3</v>
      </c>
      <c r="CS4" s="108">
        <f t="shared" si="12"/>
        <v>6</v>
      </c>
      <c r="CT4" s="108">
        <f t="shared" si="12"/>
        <v>9</v>
      </c>
      <c r="CU4" s="108">
        <f t="shared" si="12"/>
        <v>12</v>
      </c>
      <c r="CV4" s="108">
        <f t="shared" si="12"/>
        <v>3</v>
      </c>
      <c r="CW4" s="108">
        <f t="shared" si="12"/>
        <v>6</v>
      </c>
      <c r="CX4" s="108">
        <f t="shared" si="12"/>
        <v>9</v>
      </c>
      <c r="CY4" s="108">
        <f t="shared" si="12"/>
        <v>12</v>
      </c>
      <c r="CZ4" s="108">
        <f t="shared" si="12"/>
        <v>3</v>
      </c>
      <c r="DA4" s="108">
        <f t="shared" si="12"/>
        <v>6</v>
      </c>
      <c r="DB4" s="108">
        <f t="shared" si="12"/>
        <v>9</v>
      </c>
      <c r="DC4" s="108">
        <f t="shared" si="12"/>
        <v>12</v>
      </c>
      <c r="DD4" s="108">
        <f t="shared" si="12"/>
        <v>3</v>
      </c>
      <c r="DE4" s="108">
        <f t="shared" si="12"/>
        <v>6</v>
      </c>
      <c r="DF4" s="108">
        <f t="shared" si="12"/>
        <v>9</v>
      </c>
      <c r="DG4" s="108">
        <f t="shared" si="12"/>
        <v>12</v>
      </c>
      <c r="DH4" s="108">
        <f t="shared" si="12"/>
        <v>3</v>
      </c>
      <c r="DI4" s="108">
        <f t="shared" si="12"/>
        <v>6</v>
      </c>
      <c r="DJ4" s="108">
        <f t="shared" si="12"/>
        <v>9</v>
      </c>
      <c r="DK4" s="108">
        <f t="shared" si="12"/>
        <v>12</v>
      </c>
      <c r="DL4" s="108">
        <f t="shared" si="12"/>
        <v>3</v>
      </c>
      <c r="DM4" s="108">
        <f t="shared" si="12"/>
        <v>6</v>
      </c>
      <c r="DN4" s="108">
        <f t="shared" si="12"/>
        <v>9</v>
      </c>
      <c r="DO4" s="108">
        <f t="shared" si="12"/>
        <v>12</v>
      </c>
      <c r="DP4" s="108">
        <f t="shared" si="12"/>
        <v>3</v>
      </c>
      <c r="DQ4" s="108">
        <f t="shared" si="12"/>
        <v>6</v>
      </c>
      <c r="DR4" s="108">
        <f t="shared" si="12"/>
        <v>9</v>
      </c>
      <c r="DS4" s="108">
        <f t="shared" si="12"/>
        <v>12</v>
      </c>
      <c r="DT4" s="108">
        <f t="shared" si="12"/>
        <v>3</v>
      </c>
      <c r="DU4" s="108">
        <f t="shared" si="12"/>
        <v>6</v>
      </c>
      <c r="DV4" s="108">
        <f t="shared" si="12"/>
        <v>9</v>
      </c>
      <c r="DW4" s="108">
        <f t="shared" si="12"/>
        <v>12</v>
      </c>
      <c r="DX4" s="108">
        <f t="shared" si="12"/>
        <v>3</v>
      </c>
      <c r="DY4" s="108">
        <f t="shared" si="12"/>
        <v>6</v>
      </c>
      <c r="DZ4" s="108">
        <f t="shared" si="12"/>
        <v>9</v>
      </c>
      <c r="EA4" s="108">
        <f t="shared" si="12"/>
        <v>12</v>
      </c>
      <c r="EB4" s="108">
        <f t="shared" si="12"/>
        <v>3</v>
      </c>
      <c r="EC4" s="108">
        <f t="shared" si="12"/>
        <v>6</v>
      </c>
      <c r="ED4" s="108">
        <f t="shared" si="12"/>
        <v>9</v>
      </c>
      <c r="EE4" s="108">
        <f t="shared" si="12"/>
        <v>12</v>
      </c>
      <c r="EF4" s="108">
        <f t="shared" si="12"/>
        <v>3</v>
      </c>
      <c r="EG4" s="108">
        <f t="shared" si="12"/>
        <v>6</v>
      </c>
      <c r="EH4" s="108">
        <f t="shared" si="12"/>
        <v>9</v>
      </c>
      <c r="EI4" s="108">
        <f t="shared" si="12"/>
        <v>12</v>
      </c>
      <c r="EJ4" s="108">
        <f t="shared" si="12"/>
        <v>3</v>
      </c>
      <c r="EK4" s="108">
        <f t="shared" ref="EK4:EL4" si="13">IF(EJ4=12,3,EJ4+3)</f>
        <v>6</v>
      </c>
      <c r="EL4" s="108">
        <f t="shared" si="13"/>
        <v>9</v>
      </c>
      <c r="EM4" s="108">
        <f t="shared" ref="EM4" si="14">IF(EL4=12,3,EL4+3)</f>
        <v>12</v>
      </c>
      <c r="EN4" s="108">
        <f t="shared" ref="EN4" si="15">IF(EM4=12,3,EM4+3)</f>
        <v>3</v>
      </c>
      <c r="EO4" s="108">
        <f t="shared" ref="EO4" si="16">IF(EN4=12,3,EN4+3)</f>
        <v>6</v>
      </c>
      <c r="EP4" s="108">
        <f t="shared" ref="EP4" si="17">IF(EO4=12,3,EO4+3)</f>
        <v>9</v>
      </c>
      <c r="EQ4" s="108">
        <f t="shared" ref="EQ4" si="18">IF(EP4=12,3,EP4+3)</f>
        <v>12</v>
      </c>
      <c r="ER4" s="108">
        <f t="shared" ref="ER4" si="19">IF(EQ4=12,3,EQ4+3)</f>
        <v>3</v>
      </c>
      <c r="ES4" s="108">
        <f t="shared" ref="ES4" si="20">IF(ER4=12,3,ER4+3)</f>
        <v>6</v>
      </c>
      <c r="ET4" s="108">
        <f t="shared" ref="ET4" si="21">IF(ES4=12,3,ES4+3)</f>
        <v>9</v>
      </c>
      <c r="EU4" s="108">
        <f t="shared" ref="EU4" si="22">IF(ET4=12,3,ET4+3)</f>
        <v>12</v>
      </c>
      <c r="EV4" s="26"/>
      <c r="EW4" s="26"/>
      <c r="EX4" s="26"/>
      <c r="EY4" s="26"/>
      <c r="EZ4" s="26"/>
      <c r="FA4" s="26"/>
      <c r="FB4" s="26"/>
      <c r="FC4" s="26"/>
      <c r="FD4" s="26"/>
      <c r="FE4" s="26"/>
      <c r="FF4" s="26"/>
      <c r="FG4" s="26"/>
      <c r="FH4" s="26"/>
      <c r="FI4" s="26"/>
      <c r="FJ4" s="26"/>
      <c r="FK4" s="26"/>
      <c r="FL4" s="26"/>
      <c r="FM4" s="26"/>
      <c r="FN4" s="26"/>
    </row>
    <row r="5" spans="1:492" ht="18" customHeight="1">
      <c r="F5" s="28"/>
      <c r="G5" s="29"/>
      <c r="I5" s="28"/>
    </row>
    <row r="6" spans="1:492" ht="82.5" customHeight="1">
      <c r="F6" s="30" t="s">
        <v>26</v>
      </c>
      <c r="G6" s="31"/>
      <c r="I6" s="35"/>
    </row>
    <row r="7" spans="1:492" ht="22.15" customHeight="1">
      <c r="F7" s="35"/>
      <c r="G7" s="31"/>
      <c r="I7" s="35"/>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row>
    <row r="8" spans="1:492" ht="34.15" customHeight="1">
      <c r="F8" s="32"/>
      <c r="G8" s="33" t="s">
        <v>137</v>
      </c>
      <c r="H8" s="74" t="str">
        <f ca="1">H3</f>
        <v>2022–23</v>
      </c>
      <c r="I8" s="74" t="str">
        <f ca="1">I3</f>
        <v>2023–24</v>
      </c>
      <c r="J8" s="70"/>
      <c r="K8" s="70"/>
      <c r="L8" s="70">
        <f t="shared" ref="L8:BW8" si="23">DATE(L3,L4,1)</f>
        <v>32933</v>
      </c>
      <c r="M8" s="70">
        <f t="shared" si="23"/>
        <v>33025</v>
      </c>
      <c r="N8" s="70">
        <f t="shared" si="23"/>
        <v>33117</v>
      </c>
      <c r="O8" s="70">
        <f t="shared" si="23"/>
        <v>33208</v>
      </c>
      <c r="P8" s="70">
        <f t="shared" si="23"/>
        <v>33298</v>
      </c>
      <c r="Q8" s="70">
        <f t="shared" si="23"/>
        <v>33390</v>
      </c>
      <c r="R8" s="70">
        <f t="shared" si="23"/>
        <v>33482</v>
      </c>
      <c r="S8" s="70">
        <f t="shared" si="23"/>
        <v>33573</v>
      </c>
      <c r="T8" s="70">
        <f t="shared" si="23"/>
        <v>33664</v>
      </c>
      <c r="U8" s="70">
        <f t="shared" si="23"/>
        <v>33756</v>
      </c>
      <c r="V8" s="70">
        <f t="shared" si="23"/>
        <v>33848</v>
      </c>
      <c r="W8" s="70">
        <f t="shared" si="23"/>
        <v>33939</v>
      </c>
      <c r="X8" s="70">
        <f t="shared" si="23"/>
        <v>34029</v>
      </c>
      <c r="Y8" s="70">
        <f t="shared" si="23"/>
        <v>34121</v>
      </c>
      <c r="Z8" s="70">
        <f t="shared" si="23"/>
        <v>34213</v>
      </c>
      <c r="AA8" s="70">
        <f t="shared" si="23"/>
        <v>34304</v>
      </c>
      <c r="AB8" s="70">
        <f t="shared" si="23"/>
        <v>34394</v>
      </c>
      <c r="AC8" s="70">
        <f t="shared" si="23"/>
        <v>34486</v>
      </c>
      <c r="AD8" s="70">
        <f t="shared" si="23"/>
        <v>34578</v>
      </c>
      <c r="AE8" s="70">
        <f t="shared" si="23"/>
        <v>34669</v>
      </c>
      <c r="AF8" s="70">
        <f t="shared" si="23"/>
        <v>34759</v>
      </c>
      <c r="AG8" s="70">
        <f t="shared" si="23"/>
        <v>34851</v>
      </c>
      <c r="AH8" s="70">
        <f t="shared" si="23"/>
        <v>34943</v>
      </c>
      <c r="AI8" s="70">
        <f t="shared" si="23"/>
        <v>35034</v>
      </c>
      <c r="AJ8" s="70">
        <f t="shared" si="23"/>
        <v>35125</v>
      </c>
      <c r="AK8" s="70">
        <f t="shared" si="23"/>
        <v>35217</v>
      </c>
      <c r="AL8" s="70">
        <f t="shared" si="23"/>
        <v>35309</v>
      </c>
      <c r="AM8" s="70">
        <f t="shared" si="23"/>
        <v>35400</v>
      </c>
      <c r="AN8" s="70">
        <f t="shared" si="23"/>
        <v>35490</v>
      </c>
      <c r="AO8" s="70">
        <f t="shared" si="23"/>
        <v>35582</v>
      </c>
      <c r="AP8" s="70">
        <f t="shared" si="23"/>
        <v>35674</v>
      </c>
      <c r="AQ8" s="70">
        <f t="shared" si="23"/>
        <v>35765</v>
      </c>
      <c r="AR8" s="70">
        <f t="shared" si="23"/>
        <v>35855</v>
      </c>
      <c r="AS8" s="70">
        <f t="shared" si="23"/>
        <v>35947</v>
      </c>
      <c r="AT8" s="70">
        <f t="shared" si="23"/>
        <v>36039</v>
      </c>
      <c r="AU8" s="70">
        <f t="shared" si="23"/>
        <v>36130</v>
      </c>
      <c r="AV8" s="70">
        <f t="shared" si="23"/>
        <v>36220</v>
      </c>
      <c r="AW8" s="70">
        <f t="shared" si="23"/>
        <v>36312</v>
      </c>
      <c r="AX8" s="70">
        <f t="shared" si="23"/>
        <v>36404</v>
      </c>
      <c r="AY8" s="70">
        <f t="shared" si="23"/>
        <v>36495</v>
      </c>
      <c r="AZ8" s="70">
        <f t="shared" si="23"/>
        <v>36586</v>
      </c>
      <c r="BA8" s="70">
        <f t="shared" si="23"/>
        <v>36678</v>
      </c>
      <c r="BB8" s="70">
        <f t="shared" si="23"/>
        <v>36770</v>
      </c>
      <c r="BC8" s="70">
        <f t="shared" si="23"/>
        <v>36861</v>
      </c>
      <c r="BD8" s="70">
        <f t="shared" si="23"/>
        <v>36951</v>
      </c>
      <c r="BE8" s="70">
        <f t="shared" si="23"/>
        <v>37043</v>
      </c>
      <c r="BF8" s="70">
        <f t="shared" si="23"/>
        <v>37135</v>
      </c>
      <c r="BG8" s="70">
        <f t="shared" si="23"/>
        <v>37226</v>
      </c>
      <c r="BH8" s="70">
        <f t="shared" si="23"/>
        <v>37316</v>
      </c>
      <c r="BI8" s="70">
        <f t="shared" si="23"/>
        <v>37408</v>
      </c>
      <c r="BJ8" s="70">
        <f t="shared" si="23"/>
        <v>37500</v>
      </c>
      <c r="BK8" s="70">
        <f t="shared" si="23"/>
        <v>37591</v>
      </c>
      <c r="BL8" s="70">
        <f t="shared" si="23"/>
        <v>37681</v>
      </c>
      <c r="BM8" s="70">
        <f t="shared" si="23"/>
        <v>37773</v>
      </c>
      <c r="BN8" s="70">
        <f t="shared" si="23"/>
        <v>37865</v>
      </c>
      <c r="BO8" s="70">
        <f t="shared" si="23"/>
        <v>37956</v>
      </c>
      <c r="BP8" s="70">
        <f t="shared" si="23"/>
        <v>38047</v>
      </c>
      <c r="BQ8" s="70">
        <f t="shared" si="23"/>
        <v>38139</v>
      </c>
      <c r="BR8" s="70">
        <f t="shared" si="23"/>
        <v>38231</v>
      </c>
      <c r="BS8" s="70">
        <f t="shared" si="23"/>
        <v>38322</v>
      </c>
      <c r="BT8" s="70">
        <f t="shared" si="23"/>
        <v>38412</v>
      </c>
      <c r="BU8" s="70">
        <f t="shared" si="23"/>
        <v>38504</v>
      </c>
      <c r="BV8" s="70">
        <f t="shared" si="23"/>
        <v>38596</v>
      </c>
      <c r="BW8" s="70">
        <f t="shared" si="23"/>
        <v>38687</v>
      </c>
      <c r="BX8" s="70">
        <f t="shared" ref="BX8:EI8" si="24">DATE(BX3,BX4,1)</f>
        <v>38777</v>
      </c>
      <c r="BY8" s="70">
        <f t="shared" si="24"/>
        <v>38869</v>
      </c>
      <c r="BZ8" s="70">
        <f t="shared" si="24"/>
        <v>38961</v>
      </c>
      <c r="CA8" s="70">
        <f t="shared" si="24"/>
        <v>39052</v>
      </c>
      <c r="CB8" s="70">
        <f t="shared" si="24"/>
        <v>39142</v>
      </c>
      <c r="CC8" s="70">
        <f t="shared" si="24"/>
        <v>39234</v>
      </c>
      <c r="CD8" s="70">
        <f t="shared" si="24"/>
        <v>39326</v>
      </c>
      <c r="CE8" s="70">
        <f t="shared" si="24"/>
        <v>39417</v>
      </c>
      <c r="CF8" s="70">
        <f t="shared" si="24"/>
        <v>39508</v>
      </c>
      <c r="CG8" s="70">
        <f t="shared" si="24"/>
        <v>39600</v>
      </c>
      <c r="CH8" s="70">
        <f t="shared" si="24"/>
        <v>39692</v>
      </c>
      <c r="CI8" s="70">
        <f t="shared" si="24"/>
        <v>39783</v>
      </c>
      <c r="CJ8" s="70">
        <f t="shared" si="24"/>
        <v>39873</v>
      </c>
      <c r="CK8" s="70">
        <f t="shared" si="24"/>
        <v>39965</v>
      </c>
      <c r="CL8" s="70">
        <f t="shared" si="24"/>
        <v>40057</v>
      </c>
      <c r="CM8" s="70">
        <f t="shared" si="24"/>
        <v>40148</v>
      </c>
      <c r="CN8" s="70">
        <f t="shared" si="24"/>
        <v>40238</v>
      </c>
      <c r="CO8" s="70">
        <f t="shared" si="24"/>
        <v>40330</v>
      </c>
      <c r="CP8" s="70">
        <f t="shared" si="24"/>
        <v>40422</v>
      </c>
      <c r="CQ8" s="70">
        <f t="shared" si="24"/>
        <v>40513</v>
      </c>
      <c r="CR8" s="70">
        <f t="shared" si="24"/>
        <v>40603</v>
      </c>
      <c r="CS8" s="70">
        <f t="shared" si="24"/>
        <v>40695</v>
      </c>
      <c r="CT8" s="70">
        <f t="shared" si="24"/>
        <v>40787</v>
      </c>
      <c r="CU8" s="70">
        <f t="shared" si="24"/>
        <v>40878</v>
      </c>
      <c r="CV8" s="70">
        <f t="shared" si="24"/>
        <v>40969</v>
      </c>
      <c r="CW8" s="70">
        <f t="shared" si="24"/>
        <v>41061</v>
      </c>
      <c r="CX8" s="70">
        <f t="shared" si="24"/>
        <v>41153</v>
      </c>
      <c r="CY8" s="70">
        <f t="shared" si="24"/>
        <v>41244</v>
      </c>
      <c r="CZ8" s="70">
        <f t="shared" si="24"/>
        <v>41334</v>
      </c>
      <c r="DA8" s="70">
        <f t="shared" si="24"/>
        <v>41426</v>
      </c>
      <c r="DB8" s="70">
        <f t="shared" si="24"/>
        <v>41518</v>
      </c>
      <c r="DC8" s="70">
        <f t="shared" si="24"/>
        <v>41609</v>
      </c>
      <c r="DD8" s="70">
        <f t="shared" si="24"/>
        <v>41699</v>
      </c>
      <c r="DE8" s="70">
        <f t="shared" si="24"/>
        <v>41791</v>
      </c>
      <c r="DF8" s="70">
        <f t="shared" si="24"/>
        <v>41883</v>
      </c>
      <c r="DG8" s="70">
        <f t="shared" si="24"/>
        <v>41974</v>
      </c>
      <c r="DH8" s="70">
        <f t="shared" si="24"/>
        <v>42064</v>
      </c>
      <c r="DI8" s="70">
        <f t="shared" si="24"/>
        <v>42156</v>
      </c>
      <c r="DJ8" s="70">
        <f t="shared" si="24"/>
        <v>42248</v>
      </c>
      <c r="DK8" s="70">
        <f t="shared" si="24"/>
        <v>42339</v>
      </c>
      <c r="DL8" s="70">
        <f t="shared" si="24"/>
        <v>42430</v>
      </c>
      <c r="DM8" s="70">
        <f t="shared" si="24"/>
        <v>42522</v>
      </c>
      <c r="DN8" s="70">
        <f t="shared" si="24"/>
        <v>42614</v>
      </c>
      <c r="DO8" s="70">
        <f t="shared" si="24"/>
        <v>42705</v>
      </c>
      <c r="DP8" s="70">
        <f t="shared" si="24"/>
        <v>42795</v>
      </c>
      <c r="DQ8" s="70">
        <f t="shared" si="24"/>
        <v>42887</v>
      </c>
      <c r="DR8" s="70">
        <f t="shared" si="24"/>
        <v>42979</v>
      </c>
      <c r="DS8" s="70">
        <f t="shared" si="24"/>
        <v>43070</v>
      </c>
      <c r="DT8" s="70">
        <f t="shared" si="24"/>
        <v>43160</v>
      </c>
      <c r="DU8" s="70">
        <f t="shared" si="24"/>
        <v>43252</v>
      </c>
      <c r="DV8" s="70">
        <f t="shared" si="24"/>
        <v>43344</v>
      </c>
      <c r="DW8" s="70">
        <f t="shared" si="24"/>
        <v>43435</v>
      </c>
      <c r="DX8" s="70">
        <f t="shared" si="24"/>
        <v>43525</v>
      </c>
      <c r="DY8" s="70">
        <f t="shared" si="24"/>
        <v>43617</v>
      </c>
      <c r="DZ8" s="70">
        <f t="shared" si="24"/>
        <v>43709</v>
      </c>
      <c r="EA8" s="70">
        <f t="shared" si="24"/>
        <v>43800</v>
      </c>
      <c r="EB8" s="70">
        <f t="shared" si="24"/>
        <v>43891</v>
      </c>
      <c r="EC8" s="70">
        <f t="shared" si="24"/>
        <v>43983</v>
      </c>
      <c r="ED8" s="70">
        <f t="shared" si="24"/>
        <v>44075</v>
      </c>
      <c r="EE8" s="70">
        <f t="shared" si="24"/>
        <v>44166</v>
      </c>
      <c r="EF8" s="70">
        <f t="shared" si="24"/>
        <v>44256</v>
      </c>
      <c r="EG8" s="70">
        <f t="shared" si="24"/>
        <v>44348</v>
      </c>
      <c r="EH8" s="70">
        <f t="shared" si="24"/>
        <v>44440</v>
      </c>
      <c r="EI8" s="70">
        <f t="shared" si="24"/>
        <v>44531</v>
      </c>
      <c r="EJ8" s="70">
        <f t="shared" ref="EJ8:EL8" si="25">DATE(EJ3,EJ4,1)</f>
        <v>44621</v>
      </c>
      <c r="EK8" s="70">
        <f t="shared" si="25"/>
        <v>44713</v>
      </c>
      <c r="EL8" s="70">
        <f t="shared" si="25"/>
        <v>44805</v>
      </c>
      <c r="EM8" s="70">
        <f t="shared" ref="EM8:EU8" si="26">DATE(EM3,EM4,1)</f>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row>
    <row r="9" spans="1:492" ht="28.15" customHeight="1">
      <c r="F9" s="35" t="s">
        <v>73</v>
      </c>
      <c r="G9" s="2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row>
    <row r="10" spans="1:492" ht="20.100000000000001" customHeight="1">
      <c r="F10" s="28" t="s">
        <v>587</v>
      </c>
      <c r="G10" s="29"/>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row>
    <row r="11" spans="1:492" ht="20.100000000000001" customHeight="1">
      <c r="F11" s="28"/>
      <c r="G11" s="29"/>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row>
    <row r="12" spans="1:492" ht="20.100000000000001" customHeight="1">
      <c r="F12" s="28" t="s">
        <v>140</v>
      </c>
      <c r="G12" s="29" t="s">
        <v>141</v>
      </c>
      <c r="H12" s="38">
        <v>96414</v>
      </c>
      <c r="I12" s="38">
        <v>100461</v>
      </c>
      <c r="J12" s="38"/>
      <c r="K12" s="38"/>
      <c r="L12" s="38">
        <v>9890.0059999999994</v>
      </c>
      <c r="M12" s="38">
        <v>9899.1579999999994</v>
      </c>
      <c r="N12" s="38">
        <v>10405.790000000001</v>
      </c>
      <c r="O12" s="38">
        <v>11193.795</v>
      </c>
      <c r="P12" s="38">
        <v>9977.5910000000003</v>
      </c>
      <c r="Q12" s="38">
        <v>10174.200000000001</v>
      </c>
      <c r="R12" s="38">
        <v>10356.602000000001</v>
      </c>
      <c r="S12" s="38">
        <v>9995.4089999999997</v>
      </c>
      <c r="T12" s="38">
        <v>10088.647999999999</v>
      </c>
      <c r="U12" s="38">
        <v>9414.7270000000008</v>
      </c>
      <c r="V12" s="38">
        <v>10230.117</v>
      </c>
      <c r="W12" s="38">
        <v>10007.636</v>
      </c>
      <c r="X12" s="38">
        <v>10716.722</v>
      </c>
      <c r="Y12" s="38">
        <v>10225.189</v>
      </c>
      <c r="Z12" s="38">
        <v>10395.291999999999</v>
      </c>
      <c r="AA12" s="38">
        <v>9982.5499999999993</v>
      </c>
      <c r="AB12" s="38">
        <v>10652.445</v>
      </c>
      <c r="AC12" s="38">
        <v>10255.511</v>
      </c>
      <c r="AD12" s="38">
        <v>10561.715</v>
      </c>
      <c r="AE12" s="38">
        <v>10689.689</v>
      </c>
      <c r="AF12" s="38">
        <v>10662.334999999999</v>
      </c>
      <c r="AG12" s="38">
        <v>10395.161</v>
      </c>
      <c r="AH12" s="38">
        <v>11271.09</v>
      </c>
      <c r="AI12" s="38">
        <v>10326.781000000001</v>
      </c>
      <c r="AJ12" s="38">
        <v>10639.231</v>
      </c>
      <c r="AK12" s="38">
        <v>11070.944</v>
      </c>
      <c r="AL12" s="38">
        <v>10919.228999999999</v>
      </c>
      <c r="AM12" s="38">
        <v>10433.839</v>
      </c>
      <c r="AN12" s="38">
        <v>10349.925999999999</v>
      </c>
      <c r="AO12" s="38">
        <v>11286.194</v>
      </c>
      <c r="AP12" s="38">
        <v>11466.815000000001</v>
      </c>
      <c r="AQ12" s="38">
        <v>11360.682000000001</v>
      </c>
      <c r="AR12" s="38">
        <v>10806.082</v>
      </c>
      <c r="AS12" s="38">
        <v>10849.858</v>
      </c>
      <c r="AT12" s="38">
        <v>11158.847</v>
      </c>
      <c r="AU12" s="38">
        <v>11838.043</v>
      </c>
      <c r="AV12" s="38">
        <v>11976.654</v>
      </c>
      <c r="AW12" s="38">
        <v>11470.385</v>
      </c>
      <c r="AX12" s="38">
        <v>12792.986999999999</v>
      </c>
      <c r="AY12" s="38">
        <v>12176.147000000001</v>
      </c>
      <c r="AZ12" s="38">
        <v>12974.264999999999</v>
      </c>
      <c r="BA12" s="38">
        <v>13102.174999999999</v>
      </c>
      <c r="BB12" s="38">
        <v>13961.353999999999</v>
      </c>
      <c r="BC12" s="38">
        <v>13764.438</v>
      </c>
      <c r="BD12" s="38">
        <v>13352.55</v>
      </c>
      <c r="BE12" s="38">
        <v>13481.915000000001</v>
      </c>
      <c r="BF12" s="38">
        <v>13295.615</v>
      </c>
      <c r="BG12" s="38">
        <v>13669.413</v>
      </c>
      <c r="BH12" s="38">
        <v>13808.163</v>
      </c>
      <c r="BI12" s="38">
        <v>13176.156999999999</v>
      </c>
      <c r="BJ12" s="38">
        <v>13164.036</v>
      </c>
      <c r="BK12" s="38">
        <v>13986.477000000001</v>
      </c>
      <c r="BL12" s="38">
        <v>13385.522000000001</v>
      </c>
      <c r="BM12" s="38">
        <v>13936.36</v>
      </c>
      <c r="BN12" s="38">
        <v>14152.15</v>
      </c>
      <c r="BO12" s="38">
        <v>14127.819</v>
      </c>
      <c r="BP12" s="38">
        <v>14122.706</v>
      </c>
      <c r="BQ12" s="38">
        <v>13912.864</v>
      </c>
      <c r="BR12" s="38">
        <v>14306.115</v>
      </c>
      <c r="BS12" s="38">
        <v>14251.328</v>
      </c>
      <c r="BT12" s="38">
        <v>14743.482</v>
      </c>
      <c r="BU12" s="38">
        <v>14347.1</v>
      </c>
      <c r="BV12" s="38">
        <v>14847.582</v>
      </c>
      <c r="BW12" s="38">
        <v>16020.503000000001</v>
      </c>
      <c r="BX12" s="38">
        <v>14636.066999999999</v>
      </c>
      <c r="BY12" s="38">
        <v>15369.695</v>
      </c>
      <c r="BZ12" s="38">
        <v>15985.602999999999</v>
      </c>
      <c r="CA12" s="38">
        <v>15789.102999999999</v>
      </c>
      <c r="CB12" s="38">
        <v>15287.744000000001</v>
      </c>
      <c r="CC12" s="38">
        <v>15621.342500000001</v>
      </c>
      <c r="CD12" s="38">
        <v>15425.655650000001</v>
      </c>
      <c r="CE12" s="38">
        <v>16063.49682</v>
      </c>
      <c r="CF12" s="38">
        <v>15905.380999999999</v>
      </c>
      <c r="CG12" s="38">
        <v>16068.724</v>
      </c>
      <c r="CH12" s="38">
        <v>15753.96665</v>
      </c>
      <c r="CI12" s="38">
        <v>16309.515820000001</v>
      </c>
      <c r="CJ12" s="38">
        <v>15678.291719999999</v>
      </c>
      <c r="CK12" s="38">
        <v>16313.279</v>
      </c>
      <c r="CL12" s="38">
        <v>16437.022000000001</v>
      </c>
      <c r="CM12" s="38">
        <v>17740.0635</v>
      </c>
      <c r="CN12" s="38">
        <v>17091.517400000001</v>
      </c>
      <c r="CO12" s="38">
        <v>16540.970600000001</v>
      </c>
      <c r="CP12" s="38">
        <v>17503.654500000001</v>
      </c>
      <c r="CQ12" s="38">
        <v>17447.8145</v>
      </c>
      <c r="CR12" s="38">
        <v>16430.6054</v>
      </c>
      <c r="CS12" s="38">
        <v>17444.686000000002</v>
      </c>
      <c r="CT12" s="38">
        <v>18007.424999999999</v>
      </c>
      <c r="CU12" s="38">
        <v>18348.5</v>
      </c>
      <c r="CV12" s="38">
        <v>17843.728999999999</v>
      </c>
      <c r="CW12" s="38">
        <v>18695.629000000001</v>
      </c>
      <c r="CX12" s="38">
        <v>19623.10828</v>
      </c>
      <c r="CY12" s="38">
        <v>20118.77939</v>
      </c>
      <c r="CZ12" s="38">
        <v>18936.17697</v>
      </c>
      <c r="DA12" s="38">
        <v>20264.416499999999</v>
      </c>
      <c r="DB12" s="38">
        <v>20750.020432000001</v>
      </c>
      <c r="DC12" s="38">
        <v>21168.56105</v>
      </c>
      <c r="DD12" s="38">
        <v>19185.373909999998</v>
      </c>
      <c r="DE12" s="38">
        <v>19178.294249999999</v>
      </c>
      <c r="DF12" s="38">
        <v>19801.825359999999</v>
      </c>
      <c r="DG12" s="38">
        <v>20465.502</v>
      </c>
      <c r="DH12" s="38">
        <v>19601.729800000001</v>
      </c>
      <c r="DI12" s="38">
        <v>20435.9735</v>
      </c>
      <c r="DJ12" s="38">
        <v>20435.22</v>
      </c>
      <c r="DK12" s="38">
        <v>20436.33771</v>
      </c>
      <c r="DL12" s="38">
        <v>20038.907999999999</v>
      </c>
      <c r="DM12" s="38">
        <v>20545.43</v>
      </c>
      <c r="DN12" s="38">
        <v>21263</v>
      </c>
      <c r="DO12" s="38">
        <v>21669.239999999998</v>
      </c>
      <c r="DP12" s="38">
        <v>20381.218000000001</v>
      </c>
      <c r="DQ12" s="38">
        <v>21585.416002900001</v>
      </c>
      <c r="DR12" s="38">
        <v>23097.258000000002</v>
      </c>
      <c r="DS12" s="38">
        <v>24356.697</v>
      </c>
      <c r="DT12" s="38">
        <v>23221</v>
      </c>
      <c r="DU12" s="38">
        <v>24292</v>
      </c>
      <c r="DV12" s="38">
        <v>24316.498</v>
      </c>
      <c r="DW12" s="38">
        <v>24118.095000000001</v>
      </c>
      <c r="DX12" s="53">
        <v>25630</v>
      </c>
      <c r="DY12" s="53">
        <v>25417.7402</v>
      </c>
      <c r="DZ12" s="53">
        <v>26369.707721999999</v>
      </c>
      <c r="EA12" s="53">
        <v>28126.338943999999</v>
      </c>
      <c r="EB12" s="53">
        <v>25574.357031</v>
      </c>
      <c r="EC12" s="53">
        <v>27156.680398</v>
      </c>
      <c r="ED12" s="53">
        <v>26492.940824000001</v>
      </c>
      <c r="EE12" s="53">
        <v>24402.832643999998</v>
      </c>
      <c r="EF12" s="53">
        <v>25055</v>
      </c>
      <c r="EG12" s="53">
        <v>27009.397679999998</v>
      </c>
      <c r="EH12" s="53">
        <v>26136.72078</v>
      </c>
      <c r="EI12" s="53">
        <v>25065.285090000005</v>
      </c>
      <c r="EJ12" s="53">
        <v>24532.956030000001</v>
      </c>
      <c r="EK12" s="53">
        <v>26718.122600000002</v>
      </c>
      <c r="EL12" s="53">
        <v>24999.939955500002</v>
      </c>
      <c r="EM12" s="53">
        <v>24467.335269999996</v>
      </c>
      <c r="EN12" s="53">
        <v>22006.381410000002</v>
      </c>
      <c r="EO12" s="53">
        <v>24939.944920000002</v>
      </c>
      <c r="EP12" s="53">
        <v>25553.799299999999</v>
      </c>
      <c r="EQ12" s="53">
        <v>26798.25</v>
      </c>
      <c r="ER12" s="53">
        <v>23046.398070000003</v>
      </c>
      <c r="ES12" s="53">
        <v>25063.01801</v>
      </c>
      <c r="ET12" s="53">
        <v>26188.7729</v>
      </c>
      <c r="EU12" s="53">
        <v>26347.72768</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row>
    <row r="13" spans="1:492" ht="34.15" customHeight="1">
      <c r="F13" s="28" t="s">
        <v>588</v>
      </c>
      <c r="G13" s="29"/>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53"/>
      <c r="DY13" s="53"/>
      <c r="EA13" s="53"/>
      <c r="EB13" s="53"/>
      <c r="EC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row>
    <row r="14" spans="1:492" ht="20.100000000000001" customHeight="1">
      <c r="F14" s="37" t="s">
        <v>142</v>
      </c>
      <c r="G14" s="29" t="s">
        <v>141</v>
      </c>
      <c r="H14" s="38">
        <v>20949.084804999999</v>
      </c>
      <c r="I14" s="38">
        <v>20138.157882</v>
      </c>
      <c r="J14" s="38"/>
      <c r="K14" s="38"/>
      <c r="L14" s="38">
        <v>2753.2280000000001</v>
      </c>
      <c r="M14" s="38">
        <v>2746.05</v>
      </c>
      <c r="N14" s="38">
        <v>2848.58</v>
      </c>
      <c r="O14" s="38">
        <v>2883.36</v>
      </c>
      <c r="P14" s="38">
        <v>2735.0050000000001</v>
      </c>
      <c r="Q14" s="38">
        <v>2934.9079999999999</v>
      </c>
      <c r="R14" s="38">
        <v>3032.1909999999998</v>
      </c>
      <c r="S14" s="38">
        <v>3010.8560000000002</v>
      </c>
      <c r="T14" s="38">
        <v>2873.8380000000002</v>
      </c>
      <c r="U14" s="38">
        <v>2906.7660000000001</v>
      </c>
      <c r="V14" s="38">
        <v>1562.229</v>
      </c>
      <c r="W14" s="38">
        <v>1608.1289999999999</v>
      </c>
      <c r="X14" s="38">
        <v>3093.9059999999999</v>
      </c>
      <c r="Y14" s="38">
        <v>3124.9450000000002</v>
      </c>
      <c r="Z14" s="38">
        <v>3225.4250000000002</v>
      </c>
      <c r="AA14" s="38">
        <v>3153.8440000000001</v>
      </c>
      <c r="AB14" s="38">
        <v>3172.4760000000001</v>
      </c>
      <c r="AC14" s="38">
        <v>3208.9589999999998</v>
      </c>
      <c r="AD14" s="38">
        <v>3235.415</v>
      </c>
      <c r="AE14" s="38">
        <v>3202.643</v>
      </c>
      <c r="AF14" s="38">
        <v>3202.5140000000001</v>
      </c>
      <c r="AG14" s="38">
        <v>3299.4679999999998</v>
      </c>
      <c r="AH14" s="38">
        <v>3361.8490000000002</v>
      </c>
      <c r="AI14" s="38">
        <v>3297.23</v>
      </c>
      <c r="AJ14" s="38">
        <v>3318.7719999999999</v>
      </c>
      <c r="AK14" s="38">
        <v>3347.7530000000002</v>
      </c>
      <c r="AL14" s="38">
        <v>3340.9639999999999</v>
      </c>
      <c r="AM14" s="38">
        <v>3340.9160000000002</v>
      </c>
      <c r="AN14" s="38">
        <v>3200.8679999999999</v>
      </c>
      <c r="AO14" s="38">
        <v>3369.558</v>
      </c>
      <c r="AP14" s="38">
        <v>3428.5749999999998</v>
      </c>
      <c r="AQ14" s="38">
        <v>3384.9760000000001</v>
      </c>
      <c r="AR14" s="38">
        <v>3318.5239999999999</v>
      </c>
      <c r="AS14" s="38">
        <v>3449.2829999999999</v>
      </c>
      <c r="AT14" s="38">
        <v>3531.7</v>
      </c>
      <c r="AU14" s="38">
        <v>3553.1529999999998</v>
      </c>
      <c r="AV14" s="38">
        <v>3521.826</v>
      </c>
      <c r="AW14" s="38">
        <v>3600.5859999999998</v>
      </c>
      <c r="AX14" s="38">
        <v>3707.0390000000002</v>
      </c>
      <c r="AY14" s="38">
        <v>3702.3330000000001</v>
      </c>
      <c r="AZ14" s="38">
        <v>3710.0219999999999</v>
      </c>
      <c r="BA14" s="38">
        <v>3917.5129999999999</v>
      </c>
      <c r="BB14" s="38">
        <v>4003.973</v>
      </c>
      <c r="BC14" s="38">
        <v>4048.7</v>
      </c>
      <c r="BD14" s="38">
        <v>3950.114</v>
      </c>
      <c r="BE14" s="38">
        <v>4095.5309999999999</v>
      </c>
      <c r="BF14" s="38">
        <v>4118.9859999999999</v>
      </c>
      <c r="BG14" s="38">
        <v>4148.6580000000004</v>
      </c>
      <c r="BH14" s="38">
        <v>4077.2860000000001</v>
      </c>
      <c r="BI14" s="38">
        <v>4071.7449999999999</v>
      </c>
      <c r="BJ14" s="38">
        <v>4161.1790000000001</v>
      </c>
      <c r="BK14" s="38">
        <v>4071.7350000000001</v>
      </c>
      <c r="BL14" s="38">
        <v>4018.9180000000001</v>
      </c>
      <c r="BM14" s="38">
        <v>4161.4889999999996</v>
      </c>
      <c r="BN14" s="38">
        <v>4124.7619999999997</v>
      </c>
      <c r="BO14" s="38">
        <v>4224.1809999999996</v>
      </c>
      <c r="BP14" s="38">
        <v>4166.4939999999997</v>
      </c>
      <c r="BQ14" s="38">
        <v>4174.2179900000001</v>
      </c>
      <c r="BR14" s="38">
        <v>4132.3339999999998</v>
      </c>
      <c r="BS14" s="38">
        <v>4227.9390000000003</v>
      </c>
      <c r="BT14" s="38">
        <v>4338.8860000000004</v>
      </c>
      <c r="BU14" s="38">
        <v>4461.4610000000002</v>
      </c>
      <c r="BV14" s="38">
        <v>4432.51</v>
      </c>
      <c r="BW14" s="38">
        <v>4470.2690000000002</v>
      </c>
      <c r="BX14" s="38">
        <v>4431.8540000000003</v>
      </c>
      <c r="BY14" s="38">
        <v>4491.5929999999998</v>
      </c>
      <c r="BZ14" s="38">
        <v>4587.7920000000004</v>
      </c>
      <c r="CA14" s="38">
        <v>4799.6139999999996</v>
      </c>
      <c r="CB14" s="38">
        <v>4447.3710000000001</v>
      </c>
      <c r="CC14" s="38">
        <v>4671.0410000000002</v>
      </c>
      <c r="CD14" s="38">
        <v>4801.8090000000002</v>
      </c>
      <c r="CE14" s="38">
        <v>4923.6090000000004</v>
      </c>
      <c r="CF14" s="38">
        <v>4792.0240000000003</v>
      </c>
      <c r="CG14" s="38">
        <v>4841.1369999999997</v>
      </c>
      <c r="CH14" s="38">
        <v>4813.027</v>
      </c>
      <c r="CI14" s="38">
        <v>4999.8869999999997</v>
      </c>
      <c r="CJ14" s="38">
        <v>4809.5709999999999</v>
      </c>
      <c r="CK14" s="38">
        <v>4974.3940000000002</v>
      </c>
      <c r="CL14" s="38">
        <v>5038.01</v>
      </c>
      <c r="CM14" s="38">
        <v>5117.6279999999997</v>
      </c>
      <c r="CN14" s="38">
        <v>4951.0630000000001</v>
      </c>
      <c r="CO14" s="38">
        <v>4949.9229999999998</v>
      </c>
      <c r="CP14" s="38">
        <v>5060.8440000000001</v>
      </c>
      <c r="CQ14" s="38">
        <v>5028.174</v>
      </c>
      <c r="CR14" s="38">
        <v>4620.0619999999999</v>
      </c>
      <c r="CS14" s="38">
        <v>4834.915</v>
      </c>
      <c r="CT14" s="38">
        <v>4891.7068099999997</v>
      </c>
      <c r="CU14" s="38">
        <v>5051.8710000000001</v>
      </c>
      <c r="CV14" s="38">
        <v>5117.4472347880001</v>
      </c>
      <c r="CW14" s="38">
        <v>5018.7139200000001</v>
      </c>
      <c r="CX14" s="38">
        <v>5530.4651800000001</v>
      </c>
      <c r="CY14" s="38">
        <v>5690.4941200000003</v>
      </c>
      <c r="CZ14" s="38">
        <v>5100.1293800000003</v>
      </c>
      <c r="DA14" s="38">
        <v>5323.4332000000004</v>
      </c>
      <c r="DB14" s="38">
        <v>5380.0144099999998</v>
      </c>
      <c r="DC14" s="38">
        <v>5724.6866099999997</v>
      </c>
      <c r="DD14" s="38">
        <v>5408.0410000000002</v>
      </c>
      <c r="DE14" s="38">
        <v>5019.1589999999997</v>
      </c>
      <c r="DF14" s="38">
        <v>4885.9143999999997</v>
      </c>
      <c r="DG14" s="38">
        <v>5162.4081100000003</v>
      </c>
      <c r="DH14" s="38">
        <v>4897.5316400000002</v>
      </c>
      <c r="DI14" s="38">
        <v>4950.3426200000004</v>
      </c>
      <c r="DJ14" s="38">
        <v>5118.3275199999998</v>
      </c>
      <c r="DK14" s="38">
        <v>5130.9789199999996</v>
      </c>
      <c r="DL14" s="38">
        <v>5145.6825427968097</v>
      </c>
      <c r="DM14" s="38">
        <v>5155.3091677757502</v>
      </c>
      <c r="DN14" s="38">
        <v>5149.1675841185797</v>
      </c>
      <c r="DO14" s="38">
        <v>5230.6676508952996</v>
      </c>
      <c r="DP14" s="38">
        <v>5085.8281458750198</v>
      </c>
      <c r="DQ14" s="38">
        <v>5133.5696034000002</v>
      </c>
      <c r="DR14" s="38">
        <v>5077.3696366180002</v>
      </c>
      <c r="DS14" s="38">
        <v>5189.0024666953896</v>
      </c>
      <c r="DT14" s="38">
        <v>4947.3239999999996</v>
      </c>
      <c r="DU14" s="38">
        <v>5065.9979999999996</v>
      </c>
      <c r="DV14" s="38">
        <v>4854.4390000000003</v>
      </c>
      <c r="DW14" s="38">
        <v>5194.0339999999997</v>
      </c>
      <c r="DX14" s="53">
        <v>4995.2569999999996</v>
      </c>
      <c r="DY14" s="53">
        <v>5059.3161849999997</v>
      </c>
      <c r="DZ14" s="53">
        <v>4939.5785260422899</v>
      </c>
      <c r="EA14" s="53">
        <v>5245.0465042445703</v>
      </c>
      <c r="EB14" s="53">
        <v>5062.7219029999997</v>
      </c>
      <c r="EC14" s="53">
        <v>5203.5630419999998</v>
      </c>
      <c r="ED14" s="53">
        <v>5182.4179979999999</v>
      </c>
      <c r="EE14" s="53">
        <v>5388.4387779999997</v>
      </c>
      <c r="EF14" s="53">
        <v>5062.6989999999996</v>
      </c>
      <c r="EG14" s="53">
        <v>5315.5290290000003</v>
      </c>
      <c r="EH14" s="53">
        <v>5173.088968</v>
      </c>
      <c r="EI14" s="53">
        <v>5072.7705729999998</v>
      </c>
      <c r="EJ14" s="53">
        <v>4890.9893410000004</v>
      </c>
      <c r="EK14" s="53">
        <v>4976.6790000000001</v>
      </c>
      <c r="EL14" s="53">
        <v>4763.623028</v>
      </c>
      <c r="EM14" s="53">
        <v>4944.8828640000002</v>
      </c>
      <c r="EN14" s="53">
        <v>4590.2033789999996</v>
      </c>
      <c r="EO14" s="53">
        <v>4671.9976999999999</v>
      </c>
      <c r="EP14" s="53">
        <v>4803.5128999999997</v>
      </c>
      <c r="EQ14" s="53">
        <v>4736.7510000000002</v>
      </c>
      <c r="ER14" s="53">
        <v>4531.1885869999996</v>
      </c>
      <c r="ES14" s="53">
        <v>4183.7866599999998</v>
      </c>
      <c r="ET14" s="53">
        <v>4184.7958179999996</v>
      </c>
      <c r="EU14" s="53">
        <v>4165.8183200000003</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row>
    <row r="15" spans="1:492" ht="20.100000000000001" customHeight="1">
      <c r="F15" s="37" t="s">
        <v>143</v>
      </c>
      <c r="G15" s="29" t="s">
        <v>141</v>
      </c>
      <c r="H15" s="38">
        <v>1579.16119228657</v>
      </c>
      <c r="I15" s="38">
        <v>1524.8850619751299</v>
      </c>
      <c r="J15" s="38"/>
      <c r="K15" s="38"/>
      <c r="L15" s="38">
        <v>303.32299999999998</v>
      </c>
      <c r="M15" s="38">
        <v>306.85399999999998</v>
      </c>
      <c r="N15" s="38">
        <v>311.85199999999998</v>
      </c>
      <c r="O15" s="38">
        <v>311.60000000000002</v>
      </c>
      <c r="P15" s="38">
        <v>303.709</v>
      </c>
      <c r="Q15" s="38">
        <v>308.91899999999998</v>
      </c>
      <c r="R15" s="38">
        <v>311.72399999999999</v>
      </c>
      <c r="S15" s="38">
        <v>310.32799999999997</v>
      </c>
      <c r="T15" s="38">
        <v>305.76</v>
      </c>
      <c r="U15" s="38">
        <v>306.53899999999999</v>
      </c>
      <c r="V15" s="38">
        <v>313.904</v>
      </c>
      <c r="W15" s="38">
        <v>318.52199999999999</v>
      </c>
      <c r="X15" s="38">
        <v>322.69200000000001</v>
      </c>
      <c r="Y15" s="38">
        <v>350.87299999999999</v>
      </c>
      <c r="Z15" s="38">
        <v>357.22399999999999</v>
      </c>
      <c r="AA15" s="38">
        <v>357.20299999999997</v>
      </c>
      <c r="AB15" s="38">
        <v>345.83199999999999</v>
      </c>
      <c r="AC15" s="38">
        <v>323.77800000000002</v>
      </c>
      <c r="AD15" s="38">
        <v>325.87099999999998</v>
      </c>
      <c r="AE15" s="38">
        <v>321.78100000000001</v>
      </c>
      <c r="AF15" s="38">
        <v>315.69299999999998</v>
      </c>
      <c r="AG15" s="38">
        <v>321.822</v>
      </c>
      <c r="AH15" s="38">
        <v>329.04899999999998</v>
      </c>
      <c r="AI15" s="38">
        <v>330.37700000000001</v>
      </c>
      <c r="AJ15" s="38">
        <v>332.07400000000001</v>
      </c>
      <c r="AK15" s="38">
        <v>339.49099999999999</v>
      </c>
      <c r="AL15" s="38">
        <v>349.63600000000002</v>
      </c>
      <c r="AM15" s="38">
        <v>350.43200000000002</v>
      </c>
      <c r="AN15" s="38">
        <v>341.49200000000002</v>
      </c>
      <c r="AO15" s="38">
        <v>352.995</v>
      </c>
      <c r="AP15" s="38">
        <v>390.82600000000002</v>
      </c>
      <c r="AQ15" s="38">
        <v>409.52699999999999</v>
      </c>
      <c r="AR15" s="38">
        <v>390.17700000000002</v>
      </c>
      <c r="AS15" s="38">
        <v>398.33499999999998</v>
      </c>
      <c r="AT15" s="38">
        <v>414.286</v>
      </c>
      <c r="AU15" s="38">
        <v>424.26299999999998</v>
      </c>
      <c r="AV15" s="38">
        <v>419.529</v>
      </c>
      <c r="AW15" s="38">
        <v>427.61900000000003</v>
      </c>
      <c r="AX15" s="38">
        <v>435.14699999999999</v>
      </c>
      <c r="AY15" s="38">
        <v>436.08800000000002</v>
      </c>
      <c r="AZ15" s="38">
        <v>434.149</v>
      </c>
      <c r="BA15" s="38">
        <v>437.05900000000003</v>
      </c>
      <c r="BB15" s="38">
        <v>447.495</v>
      </c>
      <c r="BC15" s="38">
        <v>450.27499999999998</v>
      </c>
      <c r="BD15" s="38">
        <v>440.37299999999999</v>
      </c>
      <c r="BE15" s="38">
        <v>450.00099999999998</v>
      </c>
      <c r="BF15" s="38">
        <v>455.07900000000001</v>
      </c>
      <c r="BG15" s="38">
        <v>451.60599999999999</v>
      </c>
      <c r="BH15" s="38">
        <v>445.13400000000001</v>
      </c>
      <c r="BI15" s="38">
        <v>456.69299999999998</v>
      </c>
      <c r="BJ15" s="38">
        <v>465.81400000000002</v>
      </c>
      <c r="BK15" s="38">
        <v>468.34100000000001</v>
      </c>
      <c r="BL15" s="38">
        <v>457.96499999999997</v>
      </c>
      <c r="BM15" s="38">
        <v>462.60199999999998</v>
      </c>
      <c r="BN15" s="38">
        <v>464.45798000000002</v>
      </c>
      <c r="BO15" s="38">
        <v>472.42446999999999</v>
      </c>
      <c r="BP15" s="38">
        <v>467.51774999999998</v>
      </c>
      <c r="BQ15" s="38">
        <v>472.55339500000002</v>
      </c>
      <c r="BR15" s="38">
        <v>477.56084499999997</v>
      </c>
      <c r="BS15" s="38">
        <v>476.44761</v>
      </c>
      <c r="BT15" s="38">
        <v>461.23399999999998</v>
      </c>
      <c r="BU15" s="38">
        <v>475.16800000000001</v>
      </c>
      <c r="BV15" s="38">
        <v>485.00200000000001</v>
      </c>
      <c r="BW15" s="38">
        <v>481.63600000000002</v>
      </c>
      <c r="BX15" s="38">
        <v>468.75400000000002</v>
      </c>
      <c r="BY15" s="38">
        <v>476.22800000000001</v>
      </c>
      <c r="BZ15" s="38">
        <v>491.05200000000002</v>
      </c>
      <c r="CA15" s="38">
        <v>492.601</v>
      </c>
      <c r="CB15" s="38">
        <v>483.43700000000001</v>
      </c>
      <c r="CC15" s="38">
        <v>489.42099999999999</v>
      </c>
      <c r="CD15" s="38">
        <v>493.18200000000002</v>
      </c>
      <c r="CE15" s="38">
        <v>493.97699999999998</v>
      </c>
      <c r="CF15" s="38">
        <v>485.64704399999999</v>
      </c>
      <c r="CG15" s="38">
        <v>491.20800000000003</v>
      </c>
      <c r="CH15" s="38">
        <v>497.64100000000002</v>
      </c>
      <c r="CI15" s="38">
        <v>499.096</v>
      </c>
      <c r="CJ15" s="38">
        <v>484.79199999999997</v>
      </c>
      <c r="CK15" s="38">
        <v>492.02414900000002</v>
      </c>
      <c r="CL15" s="38">
        <v>482.15</v>
      </c>
      <c r="CM15" s="38">
        <v>484.10278299999999</v>
      </c>
      <c r="CN15" s="38">
        <v>471.61503900000002</v>
      </c>
      <c r="CO15" s="38">
        <v>480.34319599999998</v>
      </c>
      <c r="CP15" s="38">
        <v>488.329948</v>
      </c>
      <c r="CQ15" s="38">
        <v>487.633197</v>
      </c>
      <c r="CR15" s="38">
        <v>475.99822699999999</v>
      </c>
      <c r="CS15" s="38">
        <v>485.61309999999997</v>
      </c>
      <c r="CT15" s="38">
        <v>489.95412399999998</v>
      </c>
      <c r="CU15" s="38">
        <v>493.293474</v>
      </c>
      <c r="CV15" s="38">
        <v>479.94874949402799</v>
      </c>
      <c r="CW15" s="38">
        <v>474.39479156562697</v>
      </c>
      <c r="CX15" s="38">
        <v>458.616780721319</v>
      </c>
      <c r="CY15" s="38">
        <v>451.22692065515002</v>
      </c>
      <c r="CZ15" s="38">
        <v>436.75132098942402</v>
      </c>
      <c r="DA15" s="38">
        <v>441.84744391906099</v>
      </c>
      <c r="DB15" s="38">
        <v>449.74515024504802</v>
      </c>
      <c r="DC15" s="38">
        <v>449.06543489452298</v>
      </c>
      <c r="DD15" s="38">
        <v>431.26541600000002</v>
      </c>
      <c r="DE15" s="38">
        <v>443.29487899999998</v>
      </c>
      <c r="DF15" s="38">
        <v>418.83631800000001</v>
      </c>
      <c r="DG15" s="38">
        <v>411.59389099999999</v>
      </c>
      <c r="DH15" s="38">
        <v>403.46161899999998</v>
      </c>
      <c r="DI15" s="38">
        <v>413.33520600000003</v>
      </c>
      <c r="DJ15" s="38">
        <v>415.62663500000002</v>
      </c>
      <c r="DK15" s="38">
        <v>413.53919200000001</v>
      </c>
      <c r="DL15" s="38">
        <v>408.18944800000003</v>
      </c>
      <c r="DM15" s="38">
        <v>409.81673000000001</v>
      </c>
      <c r="DN15" s="38">
        <v>416.80533200000002</v>
      </c>
      <c r="DO15" s="38">
        <v>399.09223600000001</v>
      </c>
      <c r="DP15" s="38">
        <v>348.089991</v>
      </c>
      <c r="DQ15" s="38">
        <v>354.90514498464199</v>
      </c>
      <c r="DR15" s="38">
        <v>389.26785341069098</v>
      </c>
      <c r="DS15" s="38">
        <v>395.29178650046299</v>
      </c>
      <c r="DT15" s="38">
        <v>387.43846575382997</v>
      </c>
      <c r="DU15" s="38">
        <v>392.22220907691502</v>
      </c>
      <c r="DV15" s="38">
        <v>398.28908186928999</v>
      </c>
      <c r="DW15" s="38">
        <v>396.28944568918303</v>
      </c>
      <c r="DX15" s="53">
        <v>383.95667517361102</v>
      </c>
      <c r="DY15" s="53">
        <v>394.241548999369</v>
      </c>
      <c r="DZ15" s="53">
        <v>397.01499999999999</v>
      </c>
      <c r="EA15" s="53">
        <v>394.40600000000001</v>
      </c>
      <c r="EB15" s="53">
        <v>388.87700000000001</v>
      </c>
      <c r="EC15" s="53">
        <v>392.40679999999998</v>
      </c>
      <c r="ED15" s="53">
        <v>400.69953207441</v>
      </c>
      <c r="EE15" s="53">
        <v>401.41650676329999</v>
      </c>
      <c r="EF15" s="53">
        <v>389.16710399999999</v>
      </c>
      <c r="EG15" s="53">
        <v>387.87804944886301</v>
      </c>
      <c r="EH15" s="53">
        <v>389.61444058127103</v>
      </c>
      <c r="EI15" s="53">
        <v>391.86932506586697</v>
      </c>
      <c r="EJ15" s="53">
        <v>381.29881520968001</v>
      </c>
      <c r="EK15" s="53">
        <v>361.82948111830802</v>
      </c>
      <c r="EL15" s="53">
        <v>376.49007326233198</v>
      </c>
      <c r="EM15" s="53">
        <v>390.02756724473898</v>
      </c>
      <c r="EN15" s="53">
        <v>383.61241000000001</v>
      </c>
      <c r="EO15" s="53">
        <v>381.59535</v>
      </c>
      <c r="EP15" s="53">
        <v>393.92496999999997</v>
      </c>
      <c r="EQ15" s="53">
        <v>396.34100000000001</v>
      </c>
      <c r="ER15" s="53">
        <v>386.34213743085002</v>
      </c>
      <c r="ES15" s="53">
        <v>390.45485742811502</v>
      </c>
      <c r="ET15" s="53">
        <v>396.27908753000003</v>
      </c>
      <c r="EU15" s="53">
        <v>396.83747297999997</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row>
    <row r="16" spans="1:492" ht="34.15" customHeight="1">
      <c r="F16" s="35" t="s">
        <v>49</v>
      </c>
      <c r="G16" s="29"/>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53"/>
      <c r="DY16" s="53"/>
      <c r="EA16" s="53"/>
      <c r="EB16" s="53"/>
      <c r="EC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row>
    <row r="17" spans="6:492" ht="20.100000000000001" customHeight="1">
      <c r="F17" s="28" t="s">
        <v>533</v>
      </c>
      <c r="G17" s="29"/>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53"/>
      <c r="DY17" s="53"/>
      <c r="EA17" s="53"/>
      <c r="EB17" s="53"/>
      <c r="EC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row>
    <row r="18" spans="6:492" ht="20.100000000000001" customHeight="1">
      <c r="F18" s="28" t="s">
        <v>140</v>
      </c>
      <c r="G18" s="29" t="s">
        <v>141</v>
      </c>
      <c r="H18" s="38">
        <v>34113</v>
      </c>
      <c r="I18" s="38">
        <v>40497</v>
      </c>
      <c r="J18" s="38"/>
      <c r="K18" s="38"/>
      <c r="L18" s="38">
        <v>1508</v>
      </c>
      <c r="M18" s="38">
        <v>1508</v>
      </c>
      <c r="N18" s="38">
        <v>2057</v>
      </c>
      <c r="O18" s="38">
        <v>2057</v>
      </c>
      <c r="P18" s="38">
        <v>1435.5</v>
      </c>
      <c r="Q18" s="38">
        <v>1435.5</v>
      </c>
      <c r="R18" s="38">
        <v>1136.5</v>
      </c>
      <c r="S18" s="38">
        <v>1136.5</v>
      </c>
      <c r="T18" s="38">
        <v>1083.5</v>
      </c>
      <c r="U18" s="38">
        <v>1083.5</v>
      </c>
      <c r="V18" s="38">
        <v>965</v>
      </c>
      <c r="W18" s="38">
        <v>965</v>
      </c>
      <c r="X18" s="38">
        <v>1141</v>
      </c>
      <c r="Y18" s="38">
        <v>1141</v>
      </c>
      <c r="Z18" s="38">
        <v>619.5</v>
      </c>
      <c r="AA18" s="38">
        <v>619.5</v>
      </c>
      <c r="AB18" s="38">
        <v>1461.9534000000001</v>
      </c>
      <c r="AC18" s="38">
        <v>999.24258999999995</v>
      </c>
      <c r="AD18" s="38">
        <v>1195.3027999999999</v>
      </c>
      <c r="AE18" s="38">
        <v>1466.3438000000001</v>
      </c>
      <c r="AF18" s="38">
        <v>1437.5687</v>
      </c>
      <c r="AG18" s="38">
        <v>837.48328000000004</v>
      </c>
      <c r="AH18" s="38">
        <v>1587.5109</v>
      </c>
      <c r="AI18" s="38">
        <v>728.61827000000005</v>
      </c>
      <c r="AJ18" s="38">
        <v>1017.5568</v>
      </c>
      <c r="AK18" s="38">
        <v>1383.287</v>
      </c>
      <c r="AL18" s="38">
        <v>1272.4219000000001</v>
      </c>
      <c r="AM18" s="38">
        <v>820.12131999999997</v>
      </c>
      <c r="AN18" s="38">
        <v>1099.5237999999999</v>
      </c>
      <c r="AO18" s="38">
        <v>1544.4596100000001</v>
      </c>
      <c r="AP18" s="38">
        <v>1501.56566</v>
      </c>
      <c r="AQ18" s="38">
        <v>1514.5383300000001</v>
      </c>
      <c r="AR18" s="38">
        <v>1139.59266</v>
      </c>
      <c r="AS18" s="38">
        <v>847.771929</v>
      </c>
      <c r="AT18" s="38">
        <v>990.765221</v>
      </c>
      <c r="AU18" s="38">
        <v>1576.8209899999999</v>
      </c>
      <c r="AV18" s="38">
        <v>1774.5363400000001</v>
      </c>
      <c r="AW18" s="38">
        <v>1054.45902</v>
      </c>
      <c r="AX18" s="38">
        <v>1985.09791</v>
      </c>
      <c r="AY18" s="38">
        <v>1428.9031500000001</v>
      </c>
      <c r="AZ18" s="38">
        <v>2170.8574199999998</v>
      </c>
      <c r="BA18" s="38">
        <v>1673.7089699999999</v>
      </c>
      <c r="BB18" s="38">
        <v>2170.3646699999999</v>
      </c>
      <c r="BC18" s="38">
        <v>1812.85265</v>
      </c>
      <c r="BD18" s="38">
        <v>1588.6008099999999</v>
      </c>
      <c r="BE18" s="38">
        <v>1318.7724900000001</v>
      </c>
      <c r="BF18" s="38">
        <v>1121.57521</v>
      </c>
      <c r="BG18" s="38">
        <v>1188.59989</v>
      </c>
      <c r="BH18" s="38">
        <v>1312.8625400000001</v>
      </c>
      <c r="BI18" s="38">
        <v>1805.8447900000001</v>
      </c>
      <c r="BJ18" s="38">
        <v>1898.39831</v>
      </c>
      <c r="BK18" s="38">
        <v>1847.03277</v>
      </c>
      <c r="BL18" s="38">
        <v>1856.03277</v>
      </c>
      <c r="BM18" s="38">
        <v>1843.2651000000001</v>
      </c>
      <c r="BN18" s="38">
        <v>1733.90085</v>
      </c>
      <c r="BO18" s="38">
        <v>1797.22902</v>
      </c>
      <c r="BP18" s="38">
        <v>1679.1889900000001</v>
      </c>
      <c r="BQ18" s="38">
        <v>1706.9969699999999</v>
      </c>
      <c r="BR18" s="38">
        <v>1217.655</v>
      </c>
      <c r="BS18" s="38">
        <v>1265.4390000000001</v>
      </c>
      <c r="BT18" s="38">
        <v>1251.807</v>
      </c>
      <c r="BU18" s="38">
        <v>1165.1659999999999</v>
      </c>
      <c r="BV18" s="38">
        <v>1401.2660000000001</v>
      </c>
      <c r="BW18" s="38">
        <v>1523.59</v>
      </c>
      <c r="BX18" s="38">
        <v>1252.6130000000001</v>
      </c>
      <c r="BY18" s="38">
        <v>1461.5050000000001</v>
      </c>
      <c r="BZ18" s="38">
        <v>1362.539</v>
      </c>
      <c r="CA18" s="38">
        <v>1432.89</v>
      </c>
      <c r="CB18" s="38">
        <v>1328.88</v>
      </c>
      <c r="CC18" s="38">
        <v>1575.193</v>
      </c>
      <c r="CD18" s="38">
        <v>2191.1880000000001</v>
      </c>
      <c r="CE18" s="38">
        <v>2061.2939999999999</v>
      </c>
      <c r="CF18" s="38">
        <v>2004.827</v>
      </c>
      <c r="CG18" s="38">
        <v>1659.538</v>
      </c>
      <c r="CH18" s="38">
        <v>2822.0709999999999</v>
      </c>
      <c r="CI18" s="38">
        <v>2173.5749999999998</v>
      </c>
      <c r="CJ18" s="38">
        <v>1157.107</v>
      </c>
      <c r="CK18" s="38">
        <v>1316.854</v>
      </c>
      <c r="CL18" s="38">
        <v>1616.0070000000001</v>
      </c>
      <c r="CM18" s="38">
        <v>2283.819</v>
      </c>
      <c r="CN18" s="38">
        <v>1907.6420000000001</v>
      </c>
      <c r="CO18" s="38">
        <v>2215.2330000000002</v>
      </c>
      <c r="CP18" s="38">
        <v>2055.183</v>
      </c>
      <c r="CQ18" s="38">
        <v>1771.616</v>
      </c>
      <c r="CR18" s="38">
        <v>2105.0010000000002</v>
      </c>
      <c r="CS18" s="38">
        <v>2663.3539999999998</v>
      </c>
      <c r="CT18" s="38">
        <v>2723.8429999999998</v>
      </c>
      <c r="CU18" s="38">
        <v>2803.2370000000001</v>
      </c>
      <c r="CV18" s="38">
        <v>2312.7979999999998</v>
      </c>
      <c r="CW18" s="38">
        <v>2677.9044600000002</v>
      </c>
      <c r="CX18" s="38">
        <v>2769.28406</v>
      </c>
      <c r="CY18" s="38">
        <v>2594.1617500000002</v>
      </c>
      <c r="CZ18" s="38">
        <v>2959.68478</v>
      </c>
      <c r="DA18" s="38">
        <v>4243.5915800000002</v>
      </c>
      <c r="DB18" s="38">
        <v>4368.4099399999996</v>
      </c>
      <c r="DC18" s="38">
        <v>4096.0315799999998</v>
      </c>
      <c r="DD18" s="38">
        <v>2668.8521000000001</v>
      </c>
      <c r="DE18" s="38">
        <v>4012.5504999999998</v>
      </c>
      <c r="DF18" s="38">
        <v>4944.6089300000003</v>
      </c>
      <c r="DG18" s="38">
        <v>5236.3740600000001</v>
      </c>
      <c r="DH18" s="38">
        <v>4785.1179199999997</v>
      </c>
      <c r="DI18" s="38">
        <v>5238.39311</v>
      </c>
      <c r="DJ18" s="38">
        <v>5307.7511800000002</v>
      </c>
      <c r="DK18" s="38">
        <v>4950.3748299999997</v>
      </c>
      <c r="DL18" s="38">
        <v>5244.0907999999999</v>
      </c>
      <c r="DM18" s="38">
        <v>5469.0688799999998</v>
      </c>
      <c r="DN18" s="38">
        <v>6505.4720600000001</v>
      </c>
      <c r="DO18" s="38">
        <v>6029.5452599999999</v>
      </c>
      <c r="DP18" s="38">
        <v>5632.6662800000004</v>
      </c>
      <c r="DQ18" s="38">
        <v>6683.7389400000002</v>
      </c>
      <c r="DR18" s="38">
        <v>7193.7421199999999</v>
      </c>
      <c r="DS18" s="38">
        <v>7688.9639999999999</v>
      </c>
      <c r="DT18" s="38">
        <v>7052.6953899999999</v>
      </c>
      <c r="DU18" s="38">
        <v>7944.4495900000002</v>
      </c>
      <c r="DV18" s="38">
        <v>8660.2790499999992</v>
      </c>
      <c r="DW18" s="38">
        <v>7854.14696</v>
      </c>
      <c r="DX18" s="53">
        <v>7688.23963</v>
      </c>
      <c r="DY18" s="53">
        <v>9343.7524799999992</v>
      </c>
      <c r="DZ18" s="53">
        <v>10688.45802</v>
      </c>
      <c r="EA18" s="53">
        <v>11428.18341</v>
      </c>
      <c r="EB18" s="53">
        <v>8324.7828300000001</v>
      </c>
      <c r="EC18" s="53">
        <v>10584.15065</v>
      </c>
      <c r="ED18" s="53">
        <v>10709.02053</v>
      </c>
      <c r="EE18" s="53">
        <v>7828.14815</v>
      </c>
      <c r="EF18" s="53">
        <v>8335.3346500000007</v>
      </c>
      <c r="EG18" s="53">
        <v>8909.4290000000001</v>
      </c>
      <c r="EH18" s="53">
        <v>9634.9682200000007</v>
      </c>
      <c r="EI18" s="53">
        <v>8512.6233499999998</v>
      </c>
      <c r="EJ18" s="53">
        <v>8682.1791200000007</v>
      </c>
      <c r="EK18" s="53">
        <v>9127.7042299999994</v>
      </c>
      <c r="EL18" s="53">
        <v>8921.1537900000003</v>
      </c>
      <c r="EM18" s="53">
        <v>9201.7256899999993</v>
      </c>
      <c r="EN18" s="53">
        <v>6998.2258300000003</v>
      </c>
      <c r="EO18" s="53">
        <v>8991.8222700000006</v>
      </c>
      <c r="EP18" s="53">
        <v>10134.029270000001</v>
      </c>
      <c r="EQ18" s="53">
        <v>11356.927369999999</v>
      </c>
      <c r="ER18" s="53">
        <v>7882.60574</v>
      </c>
      <c r="ES18" s="53">
        <v>11123.84772</v>
      </c>
      <c r="ET18" s="53">
        <v>12153.9663</v>
      </c>
      <c r="EU18" s="53">
        <v>11402.10304</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row>
    <row r="19" spans="6:492" ht="20.100000000000001" customHeight="1">
      <c r="F19" s="28" t="s">
        <v>589</v>
      </c>
      <c r="G19" s="29" t="s">
        <v>141</v>
      </c>
      <c r="H19" s="38">
        <v>16566</v>
      </c>
      <c r="I19" s="38">
        <v>15877</v>
      </c>
      <c r="J19" s="38"/>
      <c r="K19" s="38"/>
      <c r="L19" s="38">
        <v>2099.7694200000001</v>
      </c>
      <c r="M19" s="38">
        <v>1997.3948700000001</v>
      </c>
      <c r="N19" s="38">
        <v>2344.86364</v>
      </c>
      <c r="O19" s="38">
        <v>2266.2581799999998</v>
      </c>
      <c r="P19" s="38">
        <v>2199.2671399999999</v>
      </c>
      <c r="Q19" s="38">
        <v>2375.8941399999999</v>
      </c>
      <c r="R19" s="38">
        <v>2356.3563399999998</v>
      </c>
      <c r="S19" s="38">
        <v>2343.1531</v>
      </c>
      <c r="T19" s="38">
        <v>2259.5601499999998</v>
      </c>
      <c r="U19" s="38">
        <v>2494.2428500000001</v>
      </c>
      <c r="V19" s="38">
        <v>2276.5437000000002</v>
      </c>
      <c r="W19" s="38">
        <v>2573.45372</v>
      </c>
      <c r="X19" s="38">
        <v>2248.8888200000001</v>
      </c>
      <c r="Y19" s="38">
        <v>2565.7325500000002</v>
      </c>
      <c r="Z19" s="38">
        <v>2475.9565899999998</v>
      </c>
      <c r="AA19" s="38">
        <v>2461.9329499999999</v>
      </c>
      <c r="AB19" s="38">
        <v>2492.9274</v>
      </c>
      <c r="AC19" s="38">
        <v>2789.8397599999998</v>
      </c>
      <c r="AD19" s="38">
        <v>2576.4007700000002</v>
      </c>
      <c r="AE19" s="38">
        <v>2710.70336</v>
      </c>
      <c r="AF19" s="38">
        <v>2374.1004200000002</v>
      </c>
      <c r="AG19" s="38">
        <v>2654.2581100000002</v>
      </c>
      <c r="AH19" s="38">
        <v>2804.5196799999999</v>
      </c>
      <c r="AI19" s="38">
        <v>2894.0099399999999</v>
      </c>
      <c r="AJ19" s="38">
        <v>2641.7432600000002</v>
      </c>
      <c r="AK19" s="38">
        <v>2643.6951199999999</v>
      </c>
      <c r="AL19" s="38">
        <v>2600.7781399999999</v>
      </c>
      <c r="AM19" s="38">
        <v>2867.80348</v>
      </c>
      <c r="AN19" s="38">
        <v>2740.3978099999999</v>
      </c>
      <c r="AO19" s="38">
        <v>2802.2392300000001</v>
      </c>
      <c r="AP19" s="38">
        <v>2613.0192400000001</v>
      </c>
      <c r="AQ19" s="38">
        <v>2746.4535799999999</v>
      </c>
      <c r="AR19" s="38">
        <v>2565.9375799999998</v>
      </c>
      <c r="AS19" s="38">
        <v>2610.2118700000001</v>
      </c>
      <c r="AT19" s="38">
        <v>2615.5776300000002</v>
      </c>
      <c r="AU19" s="38">
        <v>3012.45426</v>
      </c>
      <c r="AV19" s="38">
        <v>2640.5494800000001</v>
      </c>
      <c r="AW19" s="38">
        <v>2790.0694800000001</v>
      </c>
      <c r="AX19" s="38">
        <v>2831.88132</v>
      </c>
      <c r="AY19" s="38">
        <v>2867.4877799999999</v>
      </c>
      <c r="AZ19" s="38">
        <v>2971.0165999999999</v>
      </c>
      <c r="BA19" s="38">
        <v>2984.0699800000002</v>
      </c>
      <c r="BB19" s="38">
        <v>3160.42076</v>
      </c>
      <c r="BC19" s="38">
        <v>3303.8740699999998</v>
      </c>
      <c r="BD19" s="38">
        <v>3095.3643200000001</v>
      </c>
      <c r="BE19" s="38">
        <v>3161.8278</v>
      </c>
      <c r="BF19" s="38">
        <v>3391.297</v>
      </c>
      <c r="BG19" s="38">
        <v>3323.9760000000001</v>
      </c>
      <c r="BH19" s="38">
        <v>3026.511</v>
      </c>
      <c r="BI19" s="38">
        <v>3348.7262300000002</v>
      </c>
      <c r="BJ19" s="38">
        <v>3315.4596799999999</v>
      </c>
      <c r="BK19" s="38">
        <v>3241.1940800000002</v>
      </c>
      <c r="BL19" s="38">
        <v>3393.9779800000001</v>
      </c>
      <c r="BM19" s="38">
        <v>3217.43093</v>
      </c>
      <c r="BN19" s="38">
        <v>3315.9486400000001</v>
      </c>
      <c r="BO19" s="38">
        <v>3570.1627899999999</v>
      </c>
      <c r="BP19" s="38">
        <v>3226.29007</v>
      </c>
      <c r="BQ19" s="38">
        <v>3459.3774600000002</v>
      </c>
      <c r="BR19" s="38">
        <v>3361.5386100000001</v>
      </c>
      <c r="BS19" s="38">
        <v>3655.1606200000001</v>
      </c>
      <c r="BT19" s="38">
        <v>3334.1309000000001</v>
      </c>
      <c r="BU19" s="38">
        <v>3722.20381</v>
      </c>
      <c r="BV19" s="38">
        <v>3469.9855499999999</v>
      </c>
      <c r="BW19" s="38">
        <v>3831.8449799999999</v>
      </c>
      <c r="BX19" s="38">
        <v>3574.6548200000002</v>
      </c>
      <c r="BY19" s="38">
        <v>3622.1364100000001</v>
      </c>
      <c r="BZ19" s="38">
        <v>3698.3645200000001</v>
      </c>
      <c r="CA19" s="38">
        <v>4091.14986</v>
      </c>
      <c r="CB19" s="38">
        <v>3546.1428299999998</v>
      </c>
      <c r="CC19" s="38">
        <v>3719.9765699999998</v>
      </c>
      <c r="CD19" s="38">
        <v>3894.2602900000002</v>
      </c>
      <c r="CE19" s="38">
        <v>4103.2664000000004</v>
      </c>
      <c r="CF19" s="38">
        <v>3834.6750000000002</v>
      </c>
      <c r="CG19" s="38">
        <v>3907.0049899999999</v>
      </c>
      <c r="CH19" s="38">
        <v>3770.6064999999999</v>
      </c>
      <c r="CI19" s="38">
        <v>4396.3514999999998</v>
      </c>
      <c r="CJ19" s="38">
        <v>4056.2872090000001</v>
      </c>
      <c r="CK19" s="38">
        <v>4171.8038329999999</v>
      </c>
      <c r="CL19" s="38">
        <v>4073.831416</v>
      </c>
      <c r="CM19" s="38">
        <v>4314.0941460000004</v>
      </c>
      <c r="CN19" s="38">
        <v>3971.8331389999998</v>
      </c>
      <c r="CO19" s="38">
        <v>4293.3377879999998</v>
      </c>
      <c r="CP19" s="38">
        <v>4263.9851689999996</v>
      </c>
      <c r="CQ19" s="38">
        <v>4141.4491840000001</v>
      </c>
      <c r="CR19" s="38">
        <v>3728.0881570000001</v>
      </c>
      <c r="CS19" s="38">
        <v>4093.8710019999999</v>
      </c>
      <c r="CT19" s="38">
        <v>4054.497734</v>
      </c>
      <c r="CU19" s="38">
        <v>4102.8293100000001</v>
      </c>
      <c r="CV19" s="38">
        <v>4327.3160099999996</v>
      </c>
      <c r="CW19" s="38">
        <v>4107.7311099999997</v>
      </c>
      <c r="CX19" s="38">
        <v>4659.8723900000005</v>
      </c>
      <c r="CY19" s="38">
        <v>5175.9752749999998</v>
      </c>
      <c r="CZ19" s="38">
        <v>4401.2124009999998</v>
      </c>
      <c r="DA19" s="38">
        <v>4676.7256550000002</v>
      </c>
      <c r="DB19" s="38">
        <v>4474.0302499999998</v>
      </c>
      <c r="DC19" s="38">
        <v>4940.4599200000002</v>
      </c>
      <c r="DD19" s="38">
        <v>4780.4216900000001</v>
      </c>
      <c r="DE19" s="38">
        <v>4418.6435799999999</v>
      </c>
      <c r="DF19" s="38">
        <v>4230.2128050000001</v>
      </c>
      <c r="DG19" s="38">
        <v>4545.8236100000004</v>
      </c>
      <c r="DH19" s="38">
        <v>4067.7689500000001</v>
      </c>
      <c r="DI19" s="38">
        <v>4518.9197100000001</v>
      </c>
      <c r="DJ19" s="38">
        <v>4326.79553003</v>
      </c>
      <c r="DK19" s="38">
        <v>4570.0851945000004</v>
      </c>
      <c r="DL19" s="38">
        <v>4409.8373800299996</v>
      </c>
      <c r="DM19" s="38">
        <v>4369.7138139999997</v>
      </c>
      <c r="DN19" s="38">
        <v>4527.9262479999998</v>
      </c>
      <c r="DO19" s="38">
        <v>4556.6478379999999</v>
      </c>
      <c r="DP19" s="38">
        <v>4465.8366139999998</v>
      </c>
      <c r="DQ19" s="38">
        <v>4679.8188</v>
      </c>
      <c r="DR19" s="38">
        <v>4320.336832</v>
      </c>
      <c r="DS19" s="38">
        <v>4406.2995524999997</v>
      </c>
      <c r="DT19" s="38">
        <v>4486.2303300000003</v>
      </c>
      <c r="DU19" s="38">
        <v>4533.4420700000001</v>
      </c>
      <c r="DV19" s="38">
        <v>4238.4140152600003</v>
      </c>
      <c r="DW19" s="38">
        <v>4609.6454594688203</v>
      </c>
      <c r="DX19" s="53">
        <v>4392.9347200000002</v>
      </c>
      <c r="DY19" s="53">
        <v>4378.3229300000003</v>
      </c>
      <c r="DZ19" s="53">
        <v>4387.6247000000003</v>
      </c>
      <c r="EA19" s="53">
        <v>4605.0312999999996</v>
      </c>
      <c r="EB19" s="53">
        <v>4397.3986599999998</v>
      </c>
      <c r="EC19" s="53">
        <v>4486.3222400000004</v>
      </c>
      <c r="ED19" s="53">
        <v>4566.7587637799998</v>
      </c>
      <c r="EE19" s="53">
        <v>4786.2311739999996</v>
      </c>
      <c r="EF19" s="53">
        <v>4401.1400299999996</v>
      </c>
      <c r="EG19" s="53">
        <v>4845.6376010000004</v>
      </c>
      <c r="EH19" s="53">
        <v>4622.8742650000004</v>
      </c>
      <c r="EI19" s="53">
        <v>4513.4824500000004</v>
      </c>
      <c r="EJ19" s="53">
        <v>4122.5502699999997</v>
      </c>
      <c r="EK19" s="53">
        <v>4480.3380710000001</v>
      </c>
      <c r="EL19" s="53">
        <v>4233.8014800000001</v>
      </c>
      <c r="EM19" s="53">
        <v>4350.5183500000003</v>
      </c>
      <c r="EN19" s="53">
        <v>3814.8879000000002</v>
      </c>
      <c r="EO19" s="53">
        <v>4167.2098100000003</v>
      </c>
      <c r="EP19" s="53">
        <v>4061.5613699999999</v>
      </c>
      <c r="EQ19" s="53">
        <v>4189.8601600000002</v>
      </c>
      <c r="ER19" s="53">
        <v>4003.00693</v>
      </c>
      <c r="ES19" s="53">
        <v>3622.8525650000001</v>
      </c>
      <c r="ET19" s="53">
        <v>3324.6157400000002</v>
      </c>
      <c r="EU19" s="53">
        <v>3998.2883120000001</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row>
    <row r="20" spans="6:492" ht="28.15" customHeight="1">
      <c r="F20" s="28" t="s">
        <v>143</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EA20" s="53"/>
      <c r="EB20" s="53"/>
      <c r="EC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row>
    <row r="21" spans="6:492" ht="20.100000000000001" customHeight="1">
      <c r="F21" s="37" t="s">
        <v>590</v>
      </c>
      <c r="G21" s="29" t="s">
        <v>141</v>
      </c>
      <c r="H21" s="38">
        <v>148.63508999999999</v>
      </c>
      <c r="I21" s="38">
        <v>151.81139200000001</v>
      </c>
      <c r="J21" s="38"/>
      <c r="K21" s="38"/>
      <c r="L21" s="38">
        <v>20.937332000000001</v>
      </c>
      <c r="M21" s="38">
        <v>32.922528</v>
      </c>
      <c r="N21" s="38">
        <v>27.227855000000002</v>
      </c>
      <c r="O21" s="38">
        <v>27.550021000000001</v>
      </c>
      <c r="P21" s="38">
        <v>39.758629999999997</v>
      </c>
      <c r="Q21" s="38">
        <v>41.027445</v>
      </c>
      <c r="R21" s="38">
        <v>32.835089000000004</v>
      </c>
      <c r="S21" s="38">
        <v>32.256120000000003</v>
      </c>
      <c r="T21" s="38">
        <v>31.662932000000001</v>
      </c>
      <c r="U21" s="38">
        <v>36.588839</v>
      </c>
      <c r="V21" s="38">
        <v>34.145470000000003</v>
      </c>
      <c r="W21" s="38">
        <v>37.539869000000003</v>
      </c>
      <c r="X21" s="38">
        <v>31.045918</v>
      </c>
      <c r="Y21" s="38">
        <v>41.669257999999999</v>
      </c>
      <c r="Z21" s="38">
        <v>33.631478000000001</v>
      </c>
      <c r="AA21" s="38">
        <v>46.098489000000001</v>
      </c>
      <c r="AB21" s="38">
        <v>36.684015000000002</v>
      </c>
      <c r="AC21" s="38">
        <v>31.500844000000001</v>
      </c>
      <c r="AD21" s="38">
        <v>27.391247</v>
      </c>
      <c r="AE21" s="38">
        <v>30.326871000000001</v>
      </c>
      <c r="AF21" s="38">
        <v>33.841227000000003</v>
      </c>
      <c r="AG21" s="38">
        <v>28.277470000000001</v>
      </c>
      <c r="AH21" s="38">
        <v>26.628748999999999</v>
      </c>
      <c r="AI21" s="38">
        <v>28.172194000000001</v>
      </c>
      <c r="AJ21" s="38">
        <v>34.560791000000002</v>
      </c>
      <c r="AK21" s="38">
        <v>39.114432000000001</v>
      </c>
      <c r="AL21" s="38">
        <v>44.605482000000002</v>
      </c>
      <c r="AM21" s="38">
        <v>34.262507999999997</v>
      </c>
      <c r="AN21" s="38">
        <v>45.298723000000003</v>
      </c>
      <c r="AO21" s="38">
        <v>38.525041999999999</v>
      </c>
      <c r="AP21" s="38">
        <v>39.107312</v>
      </c>
      <c r="AQ21" s="38">
        <v>44.349612</v>
      </c>
      <c r="AR21" s="38">
        <v>35.763742000000001</v>
      </c>
      <c r="AS21" s="38">
        <v>58.310648</v>
      </c>
      <c r="AT21" s="38">
        <v>53.283515000000001</v>
      </c>
      <c r="AU21" s="38">
        <v>45.045589</v>
      </c>
      <c r="AV21" s="38">
        <v>54.657646</v>
      </c>
      <c r="AW21" s="38">
        <v>54.659089999999999</v>
      </c>
      <c r="AX21" s="38">
        <v>61.661963999999998</v>
      </c>
      <c r="AY21" s="38">
        <v>57.524344999999997</v>
      </c>
      <c r="AZ21" s="38">
        <v>46.600158999999998</v>
      </c>
      <c r="BA21" s="38">
        <v>61.333889999999997</v>
      </c>
      <c r="BB21" s="38">
        <v>50.534621000000001</v>
      </c>
      <c r="BC21" s="38">
        <v>68.755230999999995</v>
      </c>
      <c r="BD21" s="38">
        <v>42.686844999999998</v>
      </c>
      <c r="BE21" s="38">
        <v>39.000238000000003</v>
      </c>
      <c r="BF21" s="38">
        <v>29.797954000000001</v>
      </c>
      <c r="BG21" s="38">
        <v>40.003076</v>
      </c>
      <c r="BH21" s="38">
        <v>51.129621999999998</v>
      </c>
      <c r="BI21" s="38">
        <v>54.424491000000003</v>
      </c>
      <c r="BJ21" s="38">
        <v>58.887495000000001</v>
      </c>
      <c r="BK21" s="38">
        <v>54.59843</v>
      </c>
      <c r="BL21" s="38">
        <v>47.283481999999999</v>
      </c>
      <c r="BM21" s="38">
        <v>44.226450999999997</v>
      </c>
      <c r="BN21" s="38">
        <v>46.147939000000001</v>
      </c>
      <c r="BO21" s="38">
        <v>46.443707000000003</v>
      </c>
      <c r="BP21" s="38">
        <v>49.449646000000001</v>
      </c>
      <c r="BQ21" s="38">
        <v>56.325457</v>
      </c>
      <c r="BR21" s="38">
        <v>47.454714000000003</v>
      </c>
      <c r="BS21" s="38">
        <v>49.801501000000002</v>
      </c>
      <c r="BT21" s="38">
        <v>27.415286999999999</v>
      </c>
      <c r="BU21" s="38">
        <v>44.847171000000003</v>
      </c>
      <c r="BV21" s="38">
        <v>42.175735000000003</v>
      </c>
      <c r="BW21" s="38">
        <v>44.925077999999999</v>
      </c>
      <c r="BX21" s="38">
        <v>48.471221</v>
      </c>
      <c r="BY21" s="38">
        <v>51.402560999999999</v>
      </c>
      <c r="BZ21" s="38">
        <v>42.977136999999999</v>
      </c>
      <c r="CA21" s="38">
        <v>41.470861999999997</v>
      </c>
      <c r="CB21" s="38">
        <v>30.221247999999999</v>
      </c>
      <c r="CC21" s="38">
        <v>38.314354999999999</v>
      </c>
      <c r="CD21" s="38">
        <v>49.252119</v>
      </c>
      <c r="CE21" s="38">
        <v>53.145139</v>
      </c>
      <c r="CF21" s="38">
        <v>47.009394</v>
      </c>
      <c r="CG21" s="38">
        <v>45.970046000000004</v>
      </c>
      <c r="CH21" s="38">
        <v>51.619632000000003</v>
      </c>
      <c r="CI21" s="38">
        <v>36.359926000000002</v>
      </c>
      <c r="CJ21" s="38">
        <v>26.689419999999998</v>
      </c>
      <c r="CK21" s="38">
        <v>48.920377999999999</v>
      </c>
      <c r="CL21" s="38">
        <v>51.750158999999996</v>
      </c>
      <c r="CM21" s="38">
        <v>47.889344000000001</v>
      </c>
      <c r="CN21" s="38">
        <v>43.763446000000002</v>
      </c>
      <c r="CO21" s="38">
        <v>47.745064999999997</v>
      </c>
      <c r="CP21" s="38">
        <v>52.950214000000003</v>
      </c>
      <c r="CQ21" s="38">
        <v>50.526418</v>
      </c>
      <c r="CR21" s="38">
        <v>51.498925999999997</v>
      </c>
      <c r="CS21" s="38">
        <v>55.280109000000003</v>
      </c>
      <c r="CT21" s="38">
        <v>40.888807</v>
      </c>
      <c r="CU21" s="38">
        <v>55.145291999999998</v>
      </c>
      <c r="CV21" s="38">
        <v>37.107937</v>
      </c>
      <c r="CW21" s="38">
        <v>34.832022000000002</v>
      </c>
      <c r="CX21" s="38">
        <v>50.592905999999999</v>
      </c>
      <c r="CY21" s="38">
        <v>59.535406999999999</v>
      </c>
      <c r="CZ21" s="38">
        <v>51.711582999999997</v>
      </c>
      <c r="DA21" s="38">
        <v>58.042867000000001</v>
      </c>
      <c r="DB21" s="38">
        <v>49.345281999999997</v>
      </c>
      <c r="DC21" s="38">
        <v>53.125109000000002</v>
      </c>
      <c r="DD21" s="38">
        <v>46.240304999999999</v>
      </c>
      <c r="DE21" s="38">
        <v>52.959701000000003</v>
      </c>
      <c r="DF21" s="38">
        <v>31.832681000000001</v>
      </c>
      <c r="DG21" s="38">
        <v>62.368125999999997</v>
      </c>
      <c r="DH21" s="38">
        <v>40.533818709999998</v>
      </c>
      <c r="DI21" s="38">
        <v>47.456569999999999</v>
      </c>
      <c r="DJ21" s="38">
        <v>34.65654</v>
      </c>
      <c r="DK21" s="38">
        <v>28.055561000000001</v>
      </c>
      <c r="DL21" s="38">
        <v>32.097026</v>
      </c>
      <c r="DM21" s="38">
        <v>38.720635999999999</v>
      </c>
      <c r="DN21" s="38">
        <v>36.245148</v>
      </c>
      <c r="DO21" s="38">
        <v>26.082189</v>
      </c>
      <c r="DP21" s="38">
        <v>9.0748899999999999</v>
      </c>
      <c r="DQ21" s="38">
        <v>16.111246000000001</v>
      </c>
      <c r="DR21" s="38">
        <v>32.417555</v>
      </c>
      <c r="DS21" s="38">
        <v>34.673000999999999</v>
      </c>
      <c r="DT21" s="38">
        <v>22.136424999999999</v>
      </c>
      <c r="DU21" s="38">
        <v>28.502704000000001</v>
      </c>
      <c r="DV21" s="38">
        <v>24.298763999999998</v>
      </c>
      <c r="DW21" s="38">
        <v>25.625198999999999</v>
      </c>
      <c r="DX21" s="53">
        <v>32.701618000000003</v>
      </c>
      <c r="DY21" s="53">
        <v>20.324114999999999</v>
      </c>
      <c r="DZ21" s="53">
        <v>26.424831000000001</v>
      </c>
      <c r="EA21" s="53">
        <v>31.898268999999999</v>
      </c>
      <c r="EB21" s="53">
        <v>30.465608</v>
      </c>
      <c r="EC21" s="53">
        <v>53.593066</v>
      </c>
      <c r="ED21" s="53">
        <v>31.857486999999999</v>
      </c>
      <c r="EE21" s="53">
        <v>39.080649999999999</v>
      </c>
      <c r="EF21" s="53">
        <v>40.935657999999997</v>
      </c>
      <c r="EG21" s="53">
        <v>36.761294999999997</v>
      </c>
      <c r="EH21" s="53">
        <v>50.710638000000003</v>
      </c>
      <c r="EI21" s="53">
        <v>41.622382000000002</v>
      </c>
      <c r="EJ21" s="53">
        <v>29.613415</v>
      </c>
      <c r="EK21" s="53">
        <v>29.865973</v>
      </c>
      <c r="EL21" s="53">
        <v>26.382258</v>
      </c>
      <c r="EM21" s="53">
        <v>21.520697999999999</v>
      </c>
      <c r="EN21" s="53">
        <v>18.660177000000001</v>
      </c>
      <c r="EO21" s="53">
        <v>20.034495</v>
      </c>
      <c r="EP21" s="53">
        <v>20.329077000000002</v>
      </c>
      <c r="EQ21" s="53">
        <v>26.521332000000001</v>
      </c>
      <c r="ER21" s="53">
        <v>36.851497999999999</v>
      </c>
      <c r="ES21" s="53">
        <v>37.128968999999998</v>
      </c>
      <c r="ET21" s="53">
        <v>37.626206000000003</v>
      </c>
      <c r="EU21" s="53">
        <v>34.212418999999997</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row>
    <row r="22" spans="6:492" ht="20.100000000000001" customHeight="1">
      <c r="F22" s="37" t="s">
        <v>591</v>
      </c>
      <c r="G22" s="29" t="s">
        <v>141</v>
      </c>
      <c r="H22" s="38">
        <v>38.844976000000003</v>
      </c>
      <c r="I22" s="38">
        <v>39.651494999999997</v>
      </c>
      <c r="J22" s="38"/>
      <c r="K22" s="38"/>
      <c r="L22" s="38">
        <v>2.2613270000000001</v>
      </c>
      <c r="M22" s="38">
        <v>2.4140250000000001</v>
      </c>
      <c r="N22" s="38">
        <v>4.1146739999999999</v>
      </c>
      <c r="O22" s="38">
        <v>9.8826900000000002</v>
      </c>
      <c r="P22" s="38">
        <v>10.084728</v>
      </c>
      <c r="Q22" s="38">
        <v>5.4625409999999999</v>
      </c>
      <c r="R22" s="38">
        <v>6.7865960000000003</v>
      </c>
      <c r="S22" s="38">
        <v>8.0682569999999991</v>
      </c>
      <c r="T22" s="38">
        <v>7.58561</v>
      </c>
      <c r="U22" s="38">
        <v>10.176938</v>
      </c>
      <c r="V22" s="38">
        <v>6.3415010000000001</v>
      </c>
      <c r="W22" s="38">
        <v>6.6425029999999996</v>
      </c>
      <c r="X22" s="38">
        <v>6.2542720000000003</v>
      </c>
      <c r="Y22" s="38">
        <v>7.7114669999999998</v>
      </c>
      <c r="Z22" s="38">
        <v>7.4889910000000004</v>
      </c>
      <c r="AA22" s="38">
        <v>16.358494</v>
      </c>
      <c r="AB22" s="38">
        <v>13.576047000000001</v>
      </c>
      <c r="AC22" s="38">
        <v>13.412397</v>
      </c>
      <c r="AD22" s="38">
        <v>9.3803190000000001</v>
      </c>
      <c r="AE22" s="38">
        <v>9.5965050000000005</v>
      </c>
      <c r="AF22" s="38">
        <v>8.2926839999999995</v>
      </c>
      <c r="AG22" s="38">
        <v>6.7846849999999996</v>
      </c>
      <c r="AH22" s="38">
        <v>9.6279869999999992</v>
      </c>
      <c r="AI22" s="38">
        <v>9.6070200000000003</v>
      </c>
      <c r="AJ22" s="38">
        <v>11.793697999999999</v>
      </c>
      <c r="AK22" s="38">
        <v>7.9400250000000003</v>
      </c>
      <c r="AL22" s="38">
        <v>12.791103</v>
      </c>
      <c r="AM22" s="38">
        <v>19.343236000000001</v>
      </c>
      <c r="AN22" s="38">
        <v>13.136646000000001</v>
      </c>
      <c r="AO22" s="38">
        <v>11.190773</v>
      </c>
      <c r="AP22" s="38">
        <v>16.381160999999999</v>
      </c>
      <c r="AQ22" s="38">
        <v>10.103522999999999</v>
      </c>
      <c r="AR22" s="38">
        <v>5.0530520000000001</v>
      </c>
      <c r="AS22" s="38">
        <v>4.9221690000000002</v>
      </c>
      <c r="AT22" s="38">
        <v>9.8472589999999993</v>
      </c>
      <c r="AU22" s="38">
        <v>11.379099999999999</v>
      </c>
      <c r="AV22" s="38">
        <v>10.188416999999999</v>
      </c>
      <c r="AW22" s="38">
        <v>11.534273000000001</v>
      </c>
      <c r="AX22" s="38">
        <v>14.742103</v>
      </c>
      <c r="AY22" s="38">
        <v>16.215074999999999</v>
      </c>
      <c r="AZ22" s="38">
        <v>10.36464</v>
      </c>
      <c r="BA22" s="38">
        <v>16.043379000000002</v>
      </c>
      <c r="BB22" s="38">
        <v>11.164676</v>
      </c>
      <c r="BC22" s="38">
        <v>13.541388</v>
      </c>
      <c r="BD22" s="38">
        <v>13.223119000000001</v>
      </c>
      <c r="BE22" s="38">
        <v>9.0037599999999998</v>
      </c>
      <c r="BF22" s="38">
        <v>12.637848999999999</v>
      </c>
      <c r="BG22" s="38">
        <v>12.716589000000001</v>
      </c>
      <c r="BH22" s="38">
        <v>13.686317000000001</v>
      </c>
      <c r="BI22" s="38">
        <v>12.339705</v>
      </c>
      <c r="BJ22" s="38">
        <v>13.373627000000001</v>
      </c>
      <c r="BK22" s="38">
        <v>11.851721</v>
      </c>
      <c r="BL22" s="38">
        <v>10.657213</v>
      </c>
      <c r="BM22" s="38">
        <v>13.234913000000001</v>
      </c>
      <c r="BN22" s="38">
        <v>15.769767999999999</v>
      </c>
      <c r="BO22" s="38">
        <v>16.598441999999999</v>
      </c>
      <c r="BP22" s="38">
        <v>12.768494</v>
      </c>
      <c r="BQ22" s="38">
        <v>15.797667000000001</v>
      </c>
      <c r="BR22" s="38">
        <v>14.056800000000001</v>
      </c>
      <c r="BS22" s="38">
        <v>14.448810999999999</v>
      </c>
      <c r="BT22" s="38">
        <v>19.544713000000002</v>
      </c>
      <c r="BU22" s="38">
        <v>19.412299000000001</v>
      </c>
      <c r="BV22" s="38">
        <v>24.049275000000002</v>
      </c>
      <c r="BW22" s="38">
        <v>25.116005999999999</v>
      </c>
      <c r="BX22" s="38">
        <v>23.626100999999998</v>
      </c>
      <c r="BY22" s="38">
        <v>19.947016000000001</v>
      </c>
      <c r="BZ22" s="38">
        <v>19.463557999999999</v>
      </c>
      <c r="CA22" s="38">
        <v>20.250696000000001</v>
      </c>
      <c r="CB22" s="38">
        <v>18.180584</v>
      </c>
      <c r="CC22" s="38">
        <v>20.566102000000001</v>
      </c>
      <c r="CD22" s="38">
        <v>19.881224</v>
      </c>
      <c r="CE22" s="38">
        <v>19.039242999999999</v>
      </c>
      <c r="CF22" s="38">
        <v>24.071386</v>
      </c>
      <c r="CG22" s="38">
        <v>22.448802000000001</v>
      </c>
      <c r="CH22" s="38">
        <v>25.849708</v>
      </c>
      <c r="CI22" s="38">
        <v>19.361108999999999</v>
      </c>
      <c r="CJ22" s="38">
        <v>9.4672260000000001</v>
      </c>
      <c r="CK22" s="38">
        <v>21.749037999999999</v>
      </c>
      <c r="CL22" s="38">
        <v>29.654796000000001</v>
      </c>
      <c r="CM22" s="38">
        <v>30.293313000000001</v>
      </c>
      <c r="CN22" s="38">
        <v>22.711521000000001</v>
      </c>
      <c r="CO22" s="38">
        <v>19.06765</v>
      </c>
      <c r="CP22" s="38">
        <v>20.377897000000001</v>
      </c>
      <c r="CQ22" s="38">
        <v>19.870659</v>
      </c>
      <c r="CR22" s="38">
        <v>34.268664000000001</v>
      </c>
      <c r="CS22" s="38">
        <v>29.098589</v>
      </c>
      <c r="CT22" s="38">
        <v>31.180461999999999</v>
      </c>
      <c r="CU22" s="38">
        <v>32.967945</v>
      </c>
      <c r="CV22" s="38">
        <v>35.808387000000003</v>
      </c>
      <c r="CW22" s="38">
        <v>37.419204000000001</v>
      </c>
      <c r="CX22" s="38">
        <v>27.826912</v>
      </c>
      <c r="CY22" s="38">
        <v>30.051915999999999</v>
      </c>
      <c r="CZ22" s="38">
        <v>27.277006</v>
      </c>
      <c r="DA22" s="38">
        <v>34.276881000000003</v>
      </c>
      <c r="DB22" s="38">
        <v>29.200227999999999</v>
      </c>
      <c r="DC22" s="38">
        <v>27.008264</v>
      </c>
      <c r="DD22" s="38">
        <v>16.713187000000001</v>
      </c>
      <c r="DE22" s="38">
        <v>13.806604999999999</v>
      </c>
      <c r="DF22" s="38">
        <v>12.621445</v>
      </c>
      <c r="DG22" s="38">
        <v>13.554572</v>
      </c>
      <c r="DH22" s="38">
        <v>10.626124000000001</v>
      </c>
      <c r="DI22" s="38">
        <v>12.018829</v>
      </c>
      <c r="DJ22" s="38">
        <v>13.067731</v>
      </c>
      <c r="DK22" s="38">
        <v>9.8838209999999993</v>
      </c>
      <c r="DL22" s="38">
        <v>9.8266439999999999</v>
      </c>
      <c r="DM22" s="38">
        <v>8.4327079999999999</v>
      </c>
      <c r="DN22" s="38">
        <v>17.105373</v>
      </c>
      <c r="DO22" s="38">
        <v>16.524024000000001</v>
      </c>
      <c r="DP22" s="38">
        <v>14.74837</v>
      </c>
      <c r="DQ22" s="38">
        <v>12.711145999999999</v>
      </c>
      <c r="DR22" s="38">
        <v>20.743034999999999</v>
      </c>
      <c r="DS22" s="38">
        <v>17.580902999999999</v>
      </c>
      <c r="DT22" s="38">
        <v>12.45837</v>
      </c>
      <c r="DU22" s="38">
        <v>12.100785</v>
      </c>
      <c r="DV22" s="38">
        <v>10.504534</v>
      </c>
      <c r="DW22" s="38">
        <v>14.75597</v>
      </c>
      <c r="DX22" s="53">
        <v>8.6834129999999998</v>
      </c>
      <c r="DY22" s="53">
        <v>6.2581559999999996</v>
      </c>
      <c r="DZ22" s="53">
        <v>7.8022210000000003</v>
      </c>
      <c r="EA22" s="53">
        <v>11.028793</v>
      </c>
      <c r="EB22" s="53">
        <v>11.96438</v>
      </c>
      <c r="EC22" s="53">
        <v>4.6047589999999996</v>
      </c>
      <c r="ED22" s="53">
        <v>7.3378160000000001</v>
      </c>
      <c r="EE22" s="53">
        <v>10.319784</v>
      </c>
      <c r="EF22" s="53">
        <v>9.0252940000000006</v>
      </c>
      <c r="EG22" s="53">
        <v>12.162082</v>
      </c>
      <c r="EH22" s="53">
        <v>11.530030999999999</v>
      </c>
      <c r="EI22" s="53">
        <v>11.146193999999999</v>
      </c>
      <c r="EJ22" s="53">
        <v>9.0437180000000001</v>
      </c>
      <c r="EK22" s="53">
        <v>7.9315519999999999</v>
      </c>
      <c r="EL22" s="53">
        <v>10.809433</v>
      </c>
      <c r="EM22" s="53">
        <v>8.2224000000000004</v>
      </c>
      <c r="EN22" s="53">
        <v>10.021224</v>
      </c>
      <c r="EO22" s="53">
        <v>9.6175429999999995</v>
      </c>
      <c r="EP22" s="53">
        <v>11.930778</v>
      </c>
      <c r="EQ22" s="53">
        <v>12.034692</v>
      </c>
      <c r="ER22" s="53">
        <v>9.2397969999999994</v>
      </c>
      <c r="ES22" s="53">
        <v>12.699674</v>
      </c>
      <c r="ET22" s="53">
        <v>15.704027999999999</v>
      </c>
      <c r="EU22" s="53">
        <v>13.768684</v>
      </c>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row>
    <row r="23" spans="6:492" ht="20.100000000000001" customHeight="1">
      <c r="F23" s="37" t="s">
        <v>592</v>
      </c>
      <c r="G23" s="29" t="s">
        <v>141</v>
      </c>
      <c r="H23" s="38">
        <v>345.33694156000001</v>
      </c>
      <c r="I23" s="38">
        <v>371.55762994000003</v>
      </c>
      <c r="J23" s="38"/>
      <c r="K23" s="38"/>
      <c r="L23" s="38">
        <v>144.542179</v>
      </c>
      <c r="M23" s="38">
        <v>137.31517400000001</v>
      </c>
      <c r="N23" s="38">
        <v>102.915283</v>
      </c>
      <c r="O23" s="38">
        <v>112.928539</v>
      </c>
      <c r="P23" s="38">
        <v>110.82824599999999</v>
      </c>
      <c r="Q23" s="38">
        <v>107.915093</v>
      </c>
      <c r="R23" s="38">
        <v>115.464124</v>
      </c>
      <c r="S23" s="38">
        <v>153.115905</v>
      </c>
      <c r="T23" s="38">
        <v>100.115351</v>
      </c>
      <c r="U23" s="38">
        <v>104.335786</v>
      </c>
      <c r="V23" s="38">
        <v>113.64727600000001</v>
      </c>
      <c r="W23" s="38">
        <v>87.333054000000004</v>
      </c>
      <c r="X23" s="38">
        <v>80.483908</v>
      </c>
      <c r="Y23" s="38">
        <v>96.768457999999995</v>
      </c>
      <c r="Z23" s="38">
        <v>111.152185</v>
      </c>
      <c r="AA23" s="38">
        <v>123.600927</v>
      </c>
      <c r="AB23" s="38">
        <v>102.45796900000001</v>
      </c>
      <c r="AC23" s="38">
        <v>106.60960799999999</v>
      </c>
      <c r="AD23" s="38">
        <v>85.448880000000003</v>
      </c>
      <c r="AE23" s="38">
        <v>102.785025</v>
      </c>
      <c r="AF23" s="38">
        <v>96.961220999999995</v>
      </c>
      <c r="AG23" s="38">
        <v>86.774191000000002</v>
      </c>
      <c r="AH23" s="38">
        <v>102.085497</v>
      </c>
      <c r="AI23" s="38">
        <v>103.521738</v>
      </c>
      <c r="AJ23" s="38">
        <v>117.332791</v>
      </c>
      <c r="AK23" s="38">
        <v>117.225184</v>
      </c>
      <c r="AL23" s="38">
        <v>102.899756</v>
      </c>
      <c r="AM23" s="38">
        <v>89.286587999999995</v>
      </c>
      <c r="AN23" s="38">
        <v>100.474901</v>
      </c>
      <c r="AO23" s="38">
        <v>115.742306</v>
      </c>
      <c r="AP23" s="38">
        <v>141.27632</v>
      </c>
      <c r="AQ23" s="38">
        <v>163.16255799999999</v>
      </c>
      <c r="AR23" s="38">
        <v>153.32565600000001</v>
      </c>
      <c r="AS23" s="38">
        <v>136.12097199999999</v>
      </c>
      <c r="AT23" s="38">
        <v>137.719222</v>
      </c>
      <c r="AU23" s="38">
        <v>135.233012</v>
      </c>
      <c r="AV23" s="38">
        <v>128.26832099999999</v>
      </c>
      <c r="AW23" s="38">
        <v>122.88161599999999</v>
      </c>
      <c r="AX23" s="38">
        <v>128.98106100000001</v>
      </c>
      <c r="AY23" s="38">
        <v>148.22409999999999</v>
      </c>
      <c r="AZ23" s="38">
        <v>161.7336</v>
      </c>
      <c r="BA23" s="38">
        <v>116.39723600000001</v>
      </c>
      <c r="BB23" s="38">
        <v>160.087085</v>
      </c>
      <c r="BC23" s="38">
        <v>172.03427400000001</v>
      </c>
      <c r="BD23" s="38">
        <v>155.35147699999999</v>
      </c>
      <c r="BE23" s="38">
        <v>173.715306</v>
      </c>
      <c r="BF23" s="38">
        <v>149.96013500000001</v>
      </c>
      <c r="BG23" s="38">
        <v>131.72905299999999</v>
      </c>
      <c r="BH23" s="38">
        <v>130.67089799999999</v>
      </c>
      <c r="BI23" s="38">
        <v>134.96929399999999</v>
      </c>
      <c r="BJ23" s="38">
        <v>160.352057</v>
      </c>
      <c r="BK23" s="38">
        <v>151.48052799999999</v>
      </c>
      <c r="BL23" s="38">
        <v>168.42158499999999</v>
      </c>
      <c r="BM23" s="38">
        <v>139.237776</v>
      </c>
      <c r="BN23" s="38">
        <v>136.10029499999999</v>
      </c>
      <c r="BO23" s="38">
        <v>126.100172</v>
      </c>
      <c r="BP23" s="38">
        <v>145.10241400000001</v>
      </c>
      <c r="BQ23" s="38">
        <v>131.63439500000001</v>
      </c>
      <c r="BR23" s="38">
        <v>135.23441</v>
      </c>
      <c r="BS23" s="38">
        <v>139.93196499999999</v>
      </c>
      <c r="BT23" s="38">
        <v>126.30373299999999</v>
      </c>
      <c r="BU23" s="38">
        <v>150.44001600000001</v>
      </c>
      <c r="BV23" s="38">
        <v>153.58621400000001</v>
      </c>
      <c r="BW23" s="38">
        <v>150.67713599999999</v>
      </c>
      <c r="BX23" s="38">
        <v>109.98827199999999</v>
      </c>
      <c r="BY23" s="38">
        <v>127.561886</v>
      </c>
      <c r="BZ23" s="38">
        <v>186.12675999999999</v>
      </c>
      <c r="CA23" s="38">
        <v>154.39661599999999</v>
      </c>
      <c r="CB23" s="38">
        <v>157.271804</v>
      </c>
      <c r="CC23" s="38">
        <v>135.73874000000001</v>
      </c>
      <c r="CD23" s="38">
        <v>159.432717</v>
      </c>
      <c r="CE23" s="38">
        <v>139.01957999999999</v>
      </c>
      <c r="CF23" s="38">
        <v>166.37420800000001</v>
      </c>
      <c r="CG23" s="38">
        <v>143.724771</v>
      </c>
      <c r="CH23" s="38">
        <v>172.921198</v>
      </c>
      <c r="CI23" s="38">
        <v>162.80346399999999</v>
      </c>
      <c r="CJ23" s="38">
        <v>84.876453999999995</v>
      </c>
      <c r="CK23" s="38">
        <v>57.755578</v>
      </c>
      <c r="CL23" s="38">
        <v>90.361384000000001</v>
      </c>
      <c r="CM23" s="38">
        <v>139.985455</v>
      </c>
      <c r="CN23" s="38">
        <v>138.64531400000001</v>
      </c>
      <c r="CO23" s="38">
        <v>179.75823099999999</v>
      </c>
      <c r="CP23" s="38">
        <v>162.96586500000001</v>
      </c>
      <c r="CQ23" s="38">
        <v>153.224019</v>
      </c>
      <c r="CR23" s="38">
        <v>127.950405</v>
      </c>
      <c r="CS23" s="38">
        <v>125.240455</v>
      </c>
      <c r="CT23" s="38">
        <v>152.698847</v>
      </c>
      <c r="CU23" s="38">
        <v>163.43387200000001</v>
      </c>
      <c r="CV23" s="38">
        <v>133.75275600000001</v>
      </c>
      <c r="CW23" s="38">
        <v>136.68207699999999</v>
      </c>
      <c r="CX23" s="38">
        <v>131.398763</v>
      </c>
      <c r="CY23" s="38">
        <v>154.98702900000001</v>
      </c>
      <c r="CZ23" s="38">
        <v>93.503330000000005</v>
      </c>
      <c r="DA23" s="38">
        <v>99.553353999999999</v>
      </c>
      <c r="DB23" s="38">
        <v>143.46612999999999</v>
      </c>
      <c r="DC23" s="38">
        <v>112.365827</v>
      </c>
      <c r="DD23" s="38">
        <v>104.724374</v>
      </c>
      <c r="DE23" s="38">
        <v>147.81670099999999</v>
      </c>
      <c r="DF23" s="38">
        <v>111.576791</v>
      </c>
      <c r="DG23" s="38">
        <v>144.345628</v>
      </c>
      <c r="DH23" s="38">
        <v>150.57416605</v>
      </c>
      <c r="DI23" s="38">
        <v>147.50344000000001</v>
      </c>
      <c r="DJ23" s="38">
        <v>71.619651000000005</v>
      </c>
      <c r="DK23" s="38">
        <v>67.073577999999998</v>
      </c>
      <c r="DL23" s="38">
        <v>76.618622999999999</v>
      </c>
      <c r="DM23" s="38">
        <v>88.129918000000004</v>
      </c>
      <c r="DN23" s="38">
        <v>105.770651</v>
      </c>
      <c r="DO23" s="38">
        <v>121.358929</v>
      </c>
      <c r="DP23" s="38">
        <v>75.879616999999996</v>
      </c>
      <c r="DQ23" s="38">
        <v>99.629208000000006</v>
      </c>
      <c r="DR23" s="38">
        <v>99.994078999999999</v>
      </c>
      <c r="DS23" s="38">
        <v>118.08500288</v>
      </c>
      <c r="DT23" s="38">
        <v>113.13136693</v>
      </c>
      <c r="DU23" s="38">
        <v>160.22290421</v>
      </c>
      <c r="DV23" s="38">
        <v>104.560686</v>
      </c>
      <c r="DW23" s="38">
        <v>143.10277404000001</v>
      </c>
      <c r="DX23" s="53">
        <v>108.61688100000001</v>
      </c>
      <c r="DY23" s="53">
        <v>115.18057446</v>
      </c>
      <c r="DZ23" s="53">
        <v>128.38536189999999</v>
      </c>
      <c r="EA23" s="53">
        <v>101.217949</v>
      </c>
      <c r="EB23" s="53">
        <v>69.100227000000004</v>
      </c>
      <c r="EC23" s="53">
        <v>101.53082087999999</v>
      </c>
      <c r="ED23" s="53">
        <v>49.354886999999998</v>
      </c>
      <c r="EE23" s="53">
        <v>92.854162000000002</v>
      </c>
      <c r="EF23" s="53">
        <v>81.971253570000002</v>
      </c>
      <c r="EG23" s="53">
        <v>121.15663899</v>
      </c>
      <c r="EH23" s="53">
        <v>117.99132483</v>
      </c>
      <c r="EI23" s="53">
        <v>76.924653109999994</v>
      </c>
      <c r="EJ23" s="53">
        <v>93.690747000000002</v>
      </c>
      <c r="EK23" s="53">
        <v>82.947196000000005</v>
      </c>
      <c r="EL23" s="53">
        <v>99.029872240000003</v>
      </c>
      <c r="EM23" s="53">
        <v>78.025839500000004</v>
      </c>
      <c r="EN23" s="53">
        <v>92.693405999999996</v>
      </c>
      <c r="EO23" s="53">
        <v>88.544716750000006</v>
      </c>
      <c r="EP23" s="53">
        <v>70.291112999999996</v>
      </c>
      <c r="EQ23" s="53">
        <v>85.040381999999994</v>
      </c>
      <c r="ER23" s="53">
        <v>69.822992999999997</v>
      </c>
      <c r="ES23" s="53">
        <v>78.796689000000001</v>
      </c>
      <c r="ET23" s="53">
        <v>104.10534199999999</v>
      </c>
      <c r="EU23" s="53">
        <v>95.265653999999998</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row>
    <row r="24" spans="6:492" ht="20.100000000000001" customHeight="1">
      <c r="F24" s="37" t="s">
        <v>593</v>
      </c>
      <c r="G24" s="29" t="s">
        <v>141</v>
      </c>
      <c r="H24" s="38">
        <v>339.26700239000002</v>
      </c>
      <c r="I24" s="38">
        <v>248.63486098000001</v>
      </c>
      <c r="J24" s="38"/>
      <c r="K24" s="38"/>
      <c r="L24" s="38">
        <v>30.036974000000001</v>
      </c>
      <c r="M24" s="38">
        <v>45.496296000000001</v>
      </c>
      <c r="N24" s="38">
        <v>53.563788000000002</v>
      </c>
      <c r="O24" s="38">
        <v>39.231073000000002</v>
      </c>
      <c r="P24" s="38">
        <v>34.080517999999998</v>
      </c>
      <c r="Q24" s="38">
        <v>46.230383000000003</v>
      </c>
      <c r="R24" s="38">
        <v>39.212730999999998</v>
      </c>
      <c r="S24" s="38">
        <v>34.260573000000001</v>
      </c>
      <c r="T24" s="38">
        <v>40.809846999999998</v>
      </c>
      <c r="U24" s="38">
        <v>38.404198000000001</v>
      </c>
      <c r="V24" s="38">
        <v>33.221246000000001</v>
      </c>
      <c r="W24" s="38">
        <v>47.716228000000001</v>
      </c>
      <c r="X24" s="38">
        <v>39.29907</v>
      </c>
      <c r="Y24" s="38">
        <v>60.299888000000003</v>
      </c>
      <c r="Z24" s="38">
        <v>62.654401</v>
      </c>
      <c r="AA24" s="38">
        <v>61.216693999999997</v>
      </c>
      <c r="AB24" s="38">
        <v>52.971528999999997</v>
      </c>
      <c r="AC24" s="38">
        <v>41.184477000000001</v>
      </c>
      <c r="AD24" s="38">
        <v>49.548192999999998</v>
      </c>
      <c r="AE24" s="38">
        <v>31.328320999999999</v>
      </c>
      <c r="AF24" s="38">
        <v>46.170686000000003</v>
      </c>
      <c r="AG24" s="38">
        <v>39.274228000000001</v>
      </c>
      <c r="AH24" s="38">
        <v>37.249873000000001</v>
      </c>
      <c r="AI24" s="38">
        <v>34.414105999999997</v>
      </c>
      <c r="AJ24" s="38">
        <v>40.051901000000001</v>
      </c>
      <c r="AK24" s="38">
        <v>46.175738000000003</v>
      </c>
      <c r="AL24" s="38">
        <v>42.219873999999997</v>
      </c>
      <c r="AM24" s="38">
        <v>25.755087</v>
      </c>
      <c r="AN24" s="38">
        <v>62.037759999999999</v>
      </c>
      <c r="AO24" s="38">
        <v>44.573098000000002</v>
      </c>
      <c r="AP24" s="38">
        <v>46.294651999999999</v>
      </c>
      <c r="AQ24" s="38">
        <v>40.980848999999999</v>
      </c>
      <c r="AR24" s="38">
        <v>28.044046000000002</v>
      </c>
      <c r="AS24" s="38">
        <v>44.627572999999998</v>
      </c>
      <c r="AT24" s="38">
        <v>48.624442999999999</v>
      </c>
      <c r="AU24" s="38">
        <v>61.000771999999998</v>
      </c>
      <c r="AV24" s="38">
        <v>62.777721</v>
      </c>
      <c r="AW24" s="38">
        <v>65.424605</v>
      </c>
      <c r="AX24" s="38">
        <v>69.794089999999997</v>
      </c>
      <c r="AY24" s="38">
        <v>58.300103999999997</v>
      </c>
      <c r="AZ24" s="38">
        <v>62.083347000000003</v>
      </c>
      <c r="BA24" s="38">
        <v>47.302050999999999</v>
      </c>
      <c r="BB24" s="38">
        <v>55.787573000000002</v>
      </c>
      <c r="BC24" s="38">
        <v>65.369822999999997</v>
      </c>
      <c r="BD24" s="38">
        <v>60.514270000000003</v>
      </c>
      <c r="BE24" s="38">
        <v>36.417217000000001</v>
      </c>
      <c r="BF24" s="38">
        <v>56.654721000000002</v>
      </c>
      <c r="BG24" s="38">
        <v>56.623629000000001</v>
      </c>
      <c r="BH24" s="38">
        <v>55.367483999999997</v>
      </c>
      <c r="BI24" s="38">
        <v>55.946232000000002</v>
      </c>
      <c r="BJ24" s="38">
        <v>60.303798999999998</v>
      </c>
      <c r="BK24" s="38">
        <v>63.189706999999999</v>
      </c>
      <c r="BL24" s="38">
        <v>51.505752999999999</v>
      </c>
      <c r="BM24" s="38">
        <v>51.855915000000003</v>
      </c>
      <c r="BN24" s="38">
        <v>63.206321000000003</v>
      </c>
      <c r="BO24" s="38">
        <v>50.620341000000003</v>
      </c>
      <c r="BP24" s="38">
        <v>49.374935000000001</v>
      </c>
      <c r="BQ24" s="38">
        <v>40.706834999999998</v>
      </c>
      <c r="BR24" s="38">
        <v>51.112831999999997</v>
      </c>
      <c r="BS24" s="38">
        <v>47.304256000000002</v>
      </c>
      <c r="BT24" s="38">
        <v>43.290052000000003</v>
      </c>
      <c r="BU24" s="38">
        <v>64.917063999999996</v>
      </c>
      <c r="BV24" s="38">
        <v>53.148563000000003</v>
      </c>
      <c r="BW24" s="38">
        <v>61.060068000000001</v>
      </c>
      <c r="BX24" s="38">
        <v>62.472738999999997</v>
      </c>
      <c r="BY24" s="38">
        <v>63.510907000000003</v>
      </c>
      <c r="BZ24" s="38">
        <v>55.412484999999997</v>
      </c>
      <c r="CA24" s="38">
        <v>51.611666</v>
      </c>
      <c r="CB24" s="38">
        <v>52.748634000000003</v>
      </c>
      <c r="CC24" s="38">
        <v>53.171999999999997</v>
      </c>
      <c r="CD24" s="38">
        <v>65.043437999999995</v>
      </c>
      <c r="CE24" s="38">
        <v>72.241034999999997</v>
      </c>
      <c r="CF24" s="38">
        <v>51.792628000000001</v>
      </c>
      <c r="CG24" s="38">
        <v>42.407825000000003</v>
      </c>
      <c r="CH24" s="38">
        <v>58.716757999999999</v>
      </c>
      <c r="CI24" s="38">
        <v>76.824762000000007</v>
      </c>
      <c r="CJ24" s="38">
        <v>130.956436</v>
      </c>
      <c r="CK24" s="38">
        <v>102.622241</v>
      </c>
      <c r="CL24" s="38">
        <v>91.430333000000005</v>
      </c>
      <c r="CM24" s="38">
        <v>84.441451999999998</v>
      </c>
      <c r="CN24" s="38">
        <v>69.485984000000002</v>
      </c>
      <c r="CO24" s="38">
        <v>88.010525000000001</v>
      </c>
      <c r="CP24" s="38">
        <v>86.960736999999995</v>
      </c>
      <c r="CQ24" s="38">
        <v>100.16837599999999</v>
      </c>
      <c r="CR24" s="38">
        <v>86.792422000000002</v>
      </c>
      <c r="CS24" s="38">
        <v>77.922461999999996</v>
      </c>
      <c r="CT24" s="38">
        <v>77.087952999999999</v>
      </c>
      <c r="CU24" s="38">
        <v>63.568334999999998</v>
      </c>
      <c r="CV24" s="38">
        <v>60.819944999999997</v>
      </c>
      <c r="CW24" s="38">
        <v>62.484853000000001</v>
      </c>
      <c r="CX24" s="38">
        <v>62.713379000000003</v>
      </c>
      <c r="CY24" s="38">
        <v>83.79804</v>
      </c>
      <c r="CZ24" s="38">
        <v>92.575123000000005</v>
      </c>
      <c r="DA24" s="38">
        <v>87.174817000000004</v>
      </c>
      <c r="DB24" s="38">
        <v>78.909739000000002</v>
      </c>
      <c r="DC24" s="38">
        <v>75.073226000000005</v>
      </c>
      <c r="DD24" s="38">
        <v>63.747183</v>
      </c>
      <c r="DE24" s="38">
        <v>93.632126999999997</v>
      </c>
      <c r="DF24" s="38">
        <v>70.486631000000003</v>
      </c>
      <c r="DG24" s="38">
        <v>70.753821000000002</v>
      </c>
      <c r="DH24" s="38">
        <v>78.464369000000005</v>
      </c>
      <c r="DI24" s="38">
        <v>68.714443000000003</v>
      </c>
      <c r="DJ24" s="38">
        <v>103.71073</v>
      </c>
      <c r="DK24" s="38">
        <v>152.42171400000001</v>
      </c>
      <c r="DL24" s="38">
        <v>148.438469</v>
      </c>
      <c r="DM24" s="38">
        <v>103.451835</v>
      </c>
      <c r="DN24" s="38">
        <v>111.80368300000001</v>
      </c>
      <c r="DO24" s="38">
        <v>95.435997999999998</v>
      </c>
      <c r="DP24" s="38">
        <v>59.226829000000002</v>
      </c>
      <c r="DQ24" s="38">
        <v>50.530509000000002</v>
      </c>
      <c r="DR24" s="38">
        <v>64.204903000000002</v>
      </c>
      <c r="DS24" s="38">
        <v>67.388717999999997</v>
      </c>
      <c r="DT24" s="38">
        <v>101.356459</v>
      </c>
      <c r="DU24" s="38">
        <v>71.948293000000007</v>
      </c>
      <c r="DV24" s="38">
        <v>62.898004999999998</v>
      </c>
      <c r="DW24" s="38">
        <v>56.329901999999997</v>
      </c>
      <c r="DX24" s="53">
        <v>63.219704999999998</v>
      </c>
      <c r="DY24" s="53">
        <v>93.199278000000007</v>
      </c>
      <c r="DZ24" s="53">
        <v>77.302508849999995</v>
      </c>
      <c r="EA24" s="53">
        <v>103.88219298999999</v>
      </c>
      <c r="EB24" s="53">
        <v>118.16591399000001</v>
      </c>
      <c r="EC24" s="53">
        <v>140.14681533999999</v>
      </c>
      <c r="ED24" s="53">
        <v>124.61316843</v>
      </c>
      <c r="EE24" s="53">
        <v>124.78403496999999</v>
      </c>
      <c r="EF24" s="53">
        <v>47.493420989999997</v>
      </c>
      <c r="EG24" s="53">
        <v>42.376378000000003</v>
      </c>
      <c r="EH24" s="53">
        <v>53.05646299</v>
      </c>
      <c r="EI24" s="53">
        <v>43.859226</v>
      </c>
      <c r="EJ24" s="53">
        <v>65.553599000000006</v>
      </c>
      <c r="EK24" s="53">
        <v>86.16700299</v>
      </c>
      <c r="EL24" s="53">
        <v>71.395815979999995</v>
      </c>
      <c r="EM24" s="53">
        <v>93.531041970000004</v>
      </c>
      <c r="EN24" s="53">
        <v>122.62916797</v>
      </c>
      <c r="EO24" s="53">
        <v>142.88613199</v>
      </c>
      <c r="EP24" s="53">
        <v>112.64906999999999</v>
      </c>
      <c r="EQ24" s="53">
        <v>118.80176899999999</v>
      </c>
      <c r="ER24" s="53">
        <v>105.95999</v>
      </c>
      <c r="ES24" s="53">
        <v>69.890197999999998</v>
      </c>
      <c r="ET24" s="53">
        <v>66.750617000000005</v>
      </c>
      <c r="EU24" s="53">
        <v>110.133512</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row>
    <row r="25" spans="6:492" ht="20.100000000000001" customHeight="1">
      <c r="F25" s="37" t="s">
        <v>594</v>
      </c>
      <c r="G25" s="29" t="s">
        <v>141</v>
      </c>
      <c r="H25" s="38">
        <v>40.224783000000002</v>
      </c>
      <c r="I25" s="38">
        <v>23.129539999999999</v>
      </c>
      <c r="J25" s="38"/>
      <c r="K25" s="38"/>
      <c r="L25" s="38">
        <v>5.2690770000000002</v>
      </c>
      <c r="M25" s="38">
        <v>6.5172369999999997</v>
      </c>
      <c r="N25" s="38">
        <v>7.2900700000000001</v>
      </c>
      <c r="O25" s="38">
        <v>6.6557740000000001</v>
      </c>
      <c r="P25" s="38">
        <v>6.4529100000000001</v>
      </c>
      <c r="Q25" s="38">
        <v>7.031701</v>
      </c>
      <c r="R25" s="38">
        <v>6.7688680000000003</v>
      </c>
      <c r="S25" s="38">
        <v>4.9122399999999997</v>
      </c>
      <c r="T25" s="38">
        <v>6.2816029999999996</v>
      </c>
      <c r="U25" s="38">
        <v>7.8682889999999999</v>
      </c>
      <c r="V25" s="38">
        <v>7.6129160000000002</v>
      </c>
      <c r="W25" s="38">
        <v>7.9886109999999997</v>
      </c>
      <c r="X25" s="38">
        <v>8.8180779999999999</v>
      </c>
      <c r="Y25" s="38">
        <v>8.2533440000000002</v>
      </c>
      <c r="Z25" s="38">
        <v>9.1056930000000005</v>
      </c>
      <c r="AA25" s="38">
        <v>8.1225959999999997</v>
      </c>
      <c r="AB25" s="38">
        <v>10.148313999999999</v>
      </c>
      <c r="AC25" s="38">
        <v>8.9368079999999992</v>
      </c>
      <c r="AD25" s="38">
        <v>9.9425129999999999</v>
      </c>
      <c r="AE25" s="38">
        <v>9.8967189999999992</v>
      </c>
      <c r="AF25" s="38">
        <v>9.5717529999999993</v>
      </c>
      <c r="AG25" s="38">
        <v>11.223103</v>
      </c>
      <c r="AH25" s="38">
        <v>11.295612</v>
      </c>
      <c r="AI25" s="38">
        <v>15.184168</v>
      </c>
      <c r="AJ25" s="38">
        <v>10.627094</v>
      </c>
      <c r="AK25" s="38">
        <v>11.165018</v>
      </c>
      <c r="AL25" s="38">
        <v>13.60628</v>
      </c>
      <c r="AM25" s="38">
        <v>13.043234999999999</v>
      </c>
      <c r="AN25" s="38">
        <v>7.5243370000000001</v>
      </c>
      <c r="AO25" s="38">
        <v>8.3986260000000001</v>
      </c>
      <c r="AP25" s="38">
        <v>5.2358650000000004</v>
      </c>
      <c r="AQ25" s="38">
        <v>6.0540779999999996</v>
      </c>
      <c r="AR25" s="38">
        <v>5.1739550000000003</v>
      </c>
      <c r="AS25" s="38">
        <v>6.6588950000000002</v>
      </c>
      <c r="AT25" s="38">
        <v>11.552667</v>
      </c>
      <c r="AU25" s="38">
        <v>15.58709</v>
      </c>
      <c r="AV25" s="38">
        <v>12.799448</v>
      </c>
      <c r="AW25" s="38">
        <v>6.5625270000000002</v>
      </c>
      <c r="AX25" s="38">
        <v>8.8852609999999999</v>
      </c>
      <c r="AY25" s="38">
        <v>13.637494</v>
      </c>
      <c r="AZ25" s="38">
        <v>8.7163909999999998</v>
      </c>
      <c r="BA25" s="38">
        <v>4.3009360000000001</v>
      </c>
      <c r="BB25" s="38">
        <v>4.1399229999999996</v>
      </c>
      <c r="BC25" s="38">
        <v>7.2285209999999998</v>
      </c>
      <c r="BD25" s="38">
        <v>9.0524590000000007</v>
      </c>
      <c r="BE25" s="38">
        <v>14.291441000000001</v>
      </c>
      <c r="BF25" s="38">
        <v>14.720917999999999</v>
      </c>
      <c r="BG25" s="38">
        <v>14.075441</v>
      </c>
      <c r="BH25" s="38">
        <v>22.492857000000001</v>
      </c>
      <c r="BI25" s="38">
        <v>12.130478999999999</v>
      </c>
      <c r="BJ25" s="38">
        <v>9.2689380000000003</v>
      </c>
      <c r="BK25" s="38">
        <v>9.5515159999999995</v>
      </c>
      <c r="BL25" s="38">
        <v>15.521582</v>
      </c>
      <c r="BM25" s="38">
        <v>16.872287</v>
      </c>
      <c r="BN25" s="38">
        <v>13.896286999999999</v>
      </c>
      <c r="BO25" s="38">
        <v>15.484000999999999</v>
      </c>
      <c r="BP25" s="38">
        <v>20.286417</v>
      </c>
      <c r="BQ25" s="38">
        <v>17.309303</v>
      </c>
      <c r="BR25" s="38">
        <v>19.239765999999999</v>
      </c>
      <c r="BS25" s="38">
        <v>18.325391</v>
      </c>
      <c r="BT25" s="38">
        <v>16.202617</v>
      </c>
      <c r="BU25" s="38">
        <v>20.060230000000001</v>
      </c>
      <c r="BV25" s="38">
        <v>22.164280000000002</v>
      </c>
      <c r="BW25" s="38">
        <v>22.904955000000001</v>
      </c>
      <c r="BX25" s="38">
        <v>21.282603999999999</v>
      </c>
      <c r="BY25" s="38">
        <v>20.816271</v>
      </c>
      <c r="BZ25" s="38">
        <v>18.276520000000001</v>
      </c>
      <c r="CA25" s="38">
        <v>21.686534000000002</v>
      </c>
      <c r="CB25" s="38">
        <v>25.070696999999999</v>
      </c>
      <c r="CC25" s="38">
        <v>27.462454000000001</v>
      </c>
      <c r="CD25" s="38">
        <v>24.492381999999999</v>
      </c>
      <c r="CE25" s="38">
        <v>28.598583000000001</v>
      </c>
      <c r="CF25" s="38">
        <v>26.390843</v>
      </c>
      <c r="CG25" s="38">
        <v>21.777462</v>
      </c>
      <c r="CH25" s="38">
        <v>25.357879000000001</v>
      </c>
      <c r="CI25" s="38">
        <v>37.909390000000002</v>
      </c>
      <c r="CJ25" s="38">
        <v>50.863422</v>
      </c>
      <c r="CK25" s="38">
        <v>30.339366999999999</v>
      </c>
      <c r="CL25" s="38">
        <v>32.079839999999997</v>
      </c>
      <c r="CM25" s="38">
        <v>25.600921</v>
      </c>
      <c r="CN25" s="38">
        <v>18.384481999999998</v>
      </c>
      <c r="CO25" s="38">
        <v>23.164914</v>
      </c>
      <c r="CP25" s="38">
        <v>26.126650999999999</v>
      </c>
      <c r="CQ25" s="38">
        <v>19.400583999999998</v>
      </c>
      <c r="CR25" s="38">
        <v>17.538640999999998</v>
      </c>
      <c r="CS25" s="38">
        <v>16.076578999999999</v>
      </c>
      <c r="CT25" s="38">
        <v>22.032684</v>
      </c>
      <c r="CU25" s="38">
        <v>16.193442000000001</v>
      </c>
      <c r="CV25" s="38">
        <v>19.253827999999999</v>
      </c>
      <c r="CW25" s="38">
        <v>23.863503000000001</v>
      </c>
      <c r="CX25" s="38">
        <v>18.350626999999999</v>
      </c>
      <c r="CY25" s="38">
        <v>15.655417999999999</v>
      </c>
      <c r="CZ25" s="38">
        <v>14.15705333</v>
      </c>
      <c r="DA25" s="38">
        <v>17.407990000000002</v>
      </c>
      <c r="DB25" s="38">
        <v>18.643840999999998</v>
      </c>
      <c r="DC25" s="38">
        <v>16.965983999999999</v>
      </c>
      <c r="DD25" s="38">
        <v>16.245346000000001</v>
      </c>
      <c r="DE25" s="38">
        <v>16.081979</v>
      </c>
      <c r="DF25" s="38">
        <v>13.635916</v>
      </c>
      <c r="DG25" s="38">
        <v>9.9685629999999996</v>
      </c>
      <c r="DH25" s="38">
        <v>10.696543</v>
      </c>
      <c r="DI25" s="38">
        <v>23.028592</v>
      </c>
      <c r="DJ25" s="38">
        <v>20.785727999999999</v>
      </c>
      <c r="DK25" s="38">
        <v>23.967483999999999</v>
      </c>
      <c r="DL25" s="38">
        <v>12.98113</v>
      </c>
      <c r="DM25" s="38">
        <v>6.3737360000000001</v>
      </c>
      <c r="DN25" s="38">
        <v>5.2664039999999996</v>
      </c>
      <c r="DO25" s="38">
        <v>14.130703</v>
      </c>
      <c r="DP25" s="38">
        <v>2.9383689999999998</v>
      </c>
      <c r="DQ25" s="38">
        <v>3.9821900000000001</v>
      </c>
      <c r="DR25" s="38">
        <v>7.3971770000000001</v>
      </c>
      <c r="DS25" s="38">
        <v>18.327276000000001</v>
      </c>
      <c r="DT25" s="38">
        <v>14.37979</v>
      </c>
      <c r="DU25" s="38">
        <v>10.208845999999999</v>
      </c>
      <c r="DV25" s="38">
        <v>3.5820460000000001</v>
      </c>
      <c r="DW25" s="38">
        <v>3.639815</v>
      </c>
      <c r="DX25" s="53">
        <v>4.3398659999999998</v>
      </c>
      <c r="DY25" s="53">
        <v>3.1906509999999999</v>
      </c>
      <c r="DZ25" s="53">
        <v>7.846851</v>
      </c>
      <c r="EA25" s="53">
        <v>13.640093</v>
      </c>
      <c r="EB25" s="53">
        <v>17.955677000000001</v>
      </c>
      <c r="EC25" s="53">
        <v>6.5161230000000003</v>
      </c>
      <c r="ED25" s="53">
        <v>16.430042</v>
      </c>
      <c r="EE25" s="53">
        <v>12.069811</v>
      </c>
      <c r="EF25" s="53">
        <v>7.6690719999999999</v>
      </c>
      <c r="EG25" s="53">
        <v>4.0558579999999997</v>
      </c>
      <c r="EH25" s="53">
        <v>2.540365</v>
      </c>
      <c r="EI25" s="53">
        <v>2.4472459999999998</v>
      </c>
      <c r="EJ25" s="53">
        <v>3.1768779999999999</v>
      </c>
      <c r="EK25" s="53">
        <v>14.965051000000001</v>
      </c>
      <c r="EL25" s="53">
        <v>10.540269</v>
      </c>
      <c r="EM25" s="53">
        <v>39.609776539999999</v>
      </c>
      <c r="EN25" s="53">
        <v>26.604876999999998</v>
      </c>
      <c r="EO25" s="53">
        <v>10.811794750000001</v>
      </c>
      <c r="EP25" s="53">
        <v>9.6202384999999992</v>
      </c>
      <c r="EQ25" s="53">
        <v>21.856379</v>
      </c>
      <c r="ER25" s="53">
        <v>60.275356000000002</v>
      </c>
      <c r="ES25" s="53">
        <v>20.316129</v>
      </c>
      <c r="ET25" s="53">
        <v>14.83500635</v>
      </c>
      <c r="EU25" s="53">
        <v>18.145942000000002</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row>
    <row r="26" spans="6:492" ht="20.100000000000001" customHeight="1">
      <c r="F26" s="37" t="s">
        <v>595</v>
      </c>
      <c r="G26" s="29" t="s">
        <v>141</v>
      </c>
      <c r="H26" s="38">
        <v>122.962524</v>
      </c>
      <c r="I26" s="38">
        <v>124.236906</v>
      </c>
      <c r="J26" s="38"/>
      <c r="K26" s="38"/>
      <c r="L26" s="38">
        <v>21.381274999999999</v>
      </c>
      <c r="M26" s="38">
        <v>17.961807</v>
      </c>
      <c r="N26" s="38">
        <v>21.340458999999999</v>
      </c>
      <c r="O26" s="38">
        <v>19.201916000000001</v>
      </c>
      <c r="P26" s="38">
        <v>20.721836</v>
      </c>
      <c r="Q26" s="38">
        <v>17.400561</v>
      </c>
      <c r="R26" s="38">
        <v>16.970005</v>
      </c>
      <c r="S26" s="38">
        <v>15.934388999999999</v>
      </c>
      <c r="T26" s="38">
        <v>18.606404999999999</v>
      </c>
      <c r="U26" s="38">
        <v>25.100221000000001</v>
      </c>
      <c r="V26" s="38">
        <v>20.683872000000001</v>
      </c>
      <c r="W26" s="38">
        <v>23.468188000000001</v>
      </c>
      <c r="X26" s="38">
        <v>22.849126999999999</v>
      </c>
      <c r="Y26" s="38">
        <v>25.985334999999999</v>
      </c>
      <c r="Z26" s="38">
        <v>23.730805</v>
      </c>
      <c r="AA26" s="38">
        <v>24.432158000000001</v>
      </c>
      <c r="AB26" s="38">
        <v>24.976823</v>
      </c>
      <c r="AC26" s="38">
        <v>24.365065999999999</v>
      </c>
      <c r="AD26" s="38">
        <v>25.954152000000001</v>
      </c>
      <c r="AE26" s="38">
        <v>28.415309000000001</v>
      </c>
      <c r="AF26" s="38">
        <v>28.52121</v>
      </c>
      <c r="AG26" s="38">
        <v>24.562419999999999</v>
      </c>
      <c r="AH26" s="38">
        <v>25.297591000000001</v>
      </c>
      <c r="AI26" s="38">
        <v>28.881074000000002</v>
      </c>
      <c r="AJ26" s="38">
        <v>29.900494999999999</v>
      </c>
      <c r="AK26" s="38">
        <v>29.977340000000002</v>
      </c>
      <c r="AL26" s="38">
        <v>24.238878</v>
      </c>
      <c r="AM26" s="38">
        <v>21.694434999999999</v>
      </c>
      <c r="AN26" s="38">
        <v>17.461155000000002</v>
      </c>
      <c r="AO26" s="38">
        <v>19.334417999999999</v>
      </c>
      <c r="AP26" s="38">
        <v>21.132218999999999</v>
      </c>
      <c r="AQ26" s="38">
        <v>22.459205000000001</v>
      </c>
      <c r="AR26" s="38">
        <v>17.366043000000001</v>
      </c>
      <c r="AS26" s="38">
        <v>18.759564000000001</v>
      </c>
      <c r="AT26" s="38">
        <v>14.294589</v>
      </c>
      <c r="AU26" s="38">
        <v>15.961643</v>
      </c>
      <c r="AV26" s="38">
        <v>12.914123</v>
      </c>
      <c r="AW26" s="38">
        <v>14.918362</v>
      </c>
      <c r="AX26" s="38">
        <v>16.795242999999999</v>
      </c>
      <c r="AY26" s="38">
        <v>17.982326</v>
      </c>
      <c r="AZ26" s="38">
        <v>18.760252000000001</v>
      </c>
      <c r="BA26" s="38">
        <v>20.690594999999998</v>
      </c>
      <c r="BB26" s="38">
        <v>17.652003000000001</v>
      </c>
      <c r="BC26" s="38">
        <v>17.944299000000001</v>
      </c>
      <c r="BD26" s="38">
        <v>26.563438999999999</v>
      </c>
      <c r="BE26" s="38">
        <v>31.886147999999999</v>
      </c>
      <c r="BF26" s="38">
        <v>35.814230000000002</v>
      </c>
      <c r="BG26" s="38">
        <v>27.149602000000002</v>
      </c>
      <c r="BH26" s="38">
        <v>31.598782</v>
      </c>
      <c r="BI26" s="38">
        <v>26.915803</v>
      </c>
      <c r="BJ26" s="38">
        <v>33.794007999999998</v>
      </c>
      <c r="BK26" s="38">
        <v>29.588486</v>
      </c>
      <c r="BL26" s="38">
        <v>35.928246999999999</v>
      </c>
      <c r="BM26" s="38">
        <v>36.340701000000003</v>
      </c>
      <c r="BN26" s="38">
        <v>35.427143999999998</v>
      </c>
      <c r="BO26" s="38">
        <v>44.707315000000001</v>
      </c>
      <c r="BP26" s="38">
        <v>32.128608</v>
      </c>
      <c r="BQ26" s="38">
        <v>33.934745999999997</v>
      </c>
      <c r="BR26" s="38">
        <v>38.044943000000004</v>
      </c>
      <c r="BS26" s="38">
        <v>30.288584</v>
      </c>
      <c r="BT26" s="38">
        <v>46.074277000000002</v>
      </c>
      <c r="BU26" s="38">
        <v>47.610664</v>
      </c>
      <c r="BV26" s="38">
        <v>46.463355</v>
      </c>
      <c r="BW26" s="38">
        <v>46.137030000000003</v>
      </c>
      <c r="BX26" s="38">
        <v>51.583317999999998</v>
      </c>
      <c r="BY26" s="38">
        <v>47.873288000000002</v>
      </c>
      <c r="BZ26" s="38">
        <v>45.361418999999998</v>
      </c>
      <c r="CA26" s="38">
        <v>52.070571000000001</v>
      </c>
      <c r="CB26" s="38">
        <v>50.840822000000003</v>
      </c>
      <c r="CC26" s="38">
        <v>51.381991999999997</v>
      </c>
      <c r="CD26" s="38">
        <v>54.693330000000003</v>
      </c>
      <c r="CE26" s="38">
        <v>53.189489000000002</v>
      </c>
      <c r="CF26" s="38">
        <v>51.674734999999998</v>
      </c>
      <c r="CG26" s="38">
        <v>60.835667999999998</v>
      </c>
      <c r="CH26" s="38">
        <v>55.391038000000002</v>
      </c>
      <c r="CI26" s="38">
        <v>49.021042999999999</v>
      </c>
      <c r="CJ26" s="38">
        <v>42.765509999999999</v>
      </c>
      <c r="CK26" s="38">
        <v>37.449500999999998</v>
      </c>
      <c r="CL26" s="38">
        <v>38.185152000000002</v>
      </c>
      <c r="CM26" s="38">
        <v>46.692315999999998</v>
      </c>
      <c r="CN26" s="38">
        <v>42.028891999999999</v>
      </c>
      <c r="CO26" s="38">
        <v>34.984450000000002</v>
      </c>
      <c r="CP26" s="38">
        <v>36.932845999999998</v>
      </c>
      <c r="CQ26" s="38">
        <v>30.322116999999999</v>
      </c>
      <c r="CR26" s="38">
        <v>30.244803999999998</v>
      </c>
      <c r="CS26" s="38">
        <v>32.827553999999999</v>
      </c>
      <c r="CT26" s="38">
        <v>39.665370000000003</v>
      </c>
      <c r="CU26" s="38">
        <v>31.974886000000001</v>
      </c>
      <c r="CV26" s="38">
        <v>29.622852000000002</v>
      </c>
      <c r="CW26" s="38">
        <v>42.360309000000001</v>
      </c>
      <c r="CX26" s="38">
        <v>41.646659999999997</v>
      </c>
      <c r="CY26" s="38">
        <v>34.255341000000001</v>
      </c>
      <c r="CZ26" s="38">
        <v>44.279631999999999</v>
      </c>
      <c r="DA26" s="38">
        <v>52.261870000000002</v>
      </c>
      <c r="DB26" s="38">
        <v>37.298327</v>
      </c>
      <c r="DC26" s="38">
        <v>35.161867999999998</v>
      </c>
      <c r="DD26" s="38">
        <v>27.740675</v>
      </c>
      <c r="DE26" s="38">
        <v>36.232170000000004</v>
      </c>
      <c r="DF26" s="38">
        <v>29.851929999999999</v>
      </c>
      <c r="DG26" s="38">
        <v>27.757117999999998</v>
      </c>
      <c r="DH26" s="38">
        <v>21.90578</v>
      </c>
      <c r="DI26" s="38">
        <v>25.566091</v>
      </c>
      <c r="DJ26" s="38">
        <v>28.512573</v>
      </c>
      <c r="DK26" s="38">
        <v>27.741644999999998</v>
      </c>
      <c r="DL26" s="38">
        <v>27.9389</v>
      </c>
      <c r="DM26" s="38">
        <v>34.314480000000003</v>
      </c>
      <c r="DN26" s="38">
        <v>32.218394000000004</v>
      </c>
      <c r="DO26" s="38">
        <v>28.063455000000001</v>
      </c>
      <c r="DP26" s="38">
        <v>34.812573999999998</v>
      </c>
      <c r="DQ26" s="38">
        <v>31.759</v>
      </c>
      <c r="DR26" s="38">
        <v>41.111193999999998</v>
      </c>
      <c r="DS26" s="38">
        <v>26.775161000000001</v>
      </c>
      <c r="DT26" s="38">
        <v>26.879196029999999</v>
      </c>
      <c r="DU26" s="38">
        <v>36.391196999999998</v>
      </c>
      <c r="DV26" s="38">
        <v>40.808439</v>
      </c>
      <c r="DW26" s="38">
        <v>31.885089000000001</v>
      </c>
      <c r="DX26" s="53">
        <v>26.468579999999999</v>
      </c>
      <c r="DY26" s="53">
        <v>31.150397000000002</v>
      </c>
      <c r="DZ26" s="53">
        <v>23.169463</v>
      </c>
      <c r="EA26" s="53">
        <v>23.787814000000001</v>
      </c>
      <c r="EB26" s="53">
        <v>27.65213</v>
      </c>
      <c r="EC26" s="53">
        <v>38.218197000000004</v>
      </c>
      <c r="ED26" s="53">
        <v>11.749555000000001</v>
      </c>
      <c r="EE26" s="53">
        <v>23.001844999999999</v>
      </c>
      <c r="EF26" s="53">
        <v>40.865794999999999</v>
      </c>
      <c r="EG26" s="53">
        <v>47.345329</v>
      </c>
      <c r="EH26" s="53">
        <v>41.230516999999999</v>
      </c>
      <c r="EI26" s="53">
        <v>28.639673999999999</v>
      </c>
      <c r="EJ26" s="53">
        <v>22.954810999999999</v>
      </c>
      <c r="EK26" s="53">
        <v>31.414276999999998</v>
      </c>
      <c r="EL26" s="53">
        <v>36.532150000000001</v>
      </c>
      <c r="EM26" s="53">
        <v>22.80771</v>
      </c>
      <c r="EN26" s="53">
        <v>15.053488</v>
      </c>
      <c r="EO26" s="53">
        <v>19.897566000000001</v>
      </c>
      <c r="EP26" s="53">
        <v>40.571497999999998</v>
      </c>
      <c r="EQ26" s="53">
        <v>20.94004</v>
      </c>
      <c r="ER26" s="53">
        <v>27.914072999999998</v>
      </c>
      <c r="ES26" s="53">
        <v>23.666632</v>
      </c>
      <c r="ET26" s="53">
        <v>35.607084</v>
      </c>
      <c r="EU26" s="53">
        <v>36.930064000000002</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row>
    <row r="27" spans="6:492" ht="28.15" customHeight="1">
      <c r="F27" s="37" t="s">
        <v>407</v>
      </c>
      <c r="G27" s="29" t="s">
        <v>141</v>
      </c>
      <c r="H27" s="38">
        <v>1440</v>
      </c>
      <c r="I27" s="38">
        <v>1432</v>
      </c>
      <c r="J27" s="38"/>
      <c r="K27" s="38"/>
      <c r="L27" s="38">
        <v>232.900969</v>
      </c>
      <c r="M27" s="38">
        <v>252.49918400000001</v>
      </c>
      <c r="N27" s="38">
        <v>225.43245099999999</v>
      </c>
      <c r="O27" s="38">
        <v>225.57738800000001</v>
      </c>
      <c r="P27" s="38">
        <v>231.076435</v>
      </c>
      <c r="Q27" s="38">
        <v>237.06141299999999</v>
      </c>
      <c r="R27" s="38">
        <v>228.03142299999999</v>
      </c>
      <c r="S27" s="38">
        <v>257.33099499999997</v>
      </c>
      <c r="T27" s="38">
        <v>214.29804100000001</v>
      </c>
      <c r="U27" s="38">
        <v>231.83032399999999</v>
      </c>
      <c r="V27" s="38">
        <v>251.72470899999999</v>
      </c>
      <c r="W27" s="38">
        <v>232.26866999999999</v>
      </c>
      <c r="X27" s="38">
        <v>227.533286</v>
      </c>
      <c r="Y27" s="38">
        <v>267.47976299999999</v>
      </c>
      <c r="Z27" s="38">
        <v>263.778704</v>
      </c>
      <c r="AA27" s="38">
        <v>297.03306500000002</v>
      </c>
      <c r="AB27" s="38">
        <v>254.26128399999999</v>
      </c>
      <c r="AC27" s="38">
        <v>240.78853100000001</v>
      </c>
      <c r="AD27" s="38">
        <v>224.99637200000001</v>
      </c>
      <c r="AE27" s="38">
        <v>228.26610299999999</v>
      </c>
      <c r="AF27" s="38">
        <v>241.59707599999999</v>
      </c>
      <c r="AG27" s="38">
        <v>225.13279</v>
      </c>
      <c r="AH27" s="38">
        <v>245.22709499999999</v>
      </c>
      <c r="AI27" s="38">
        <v>244.73594900000001</v>
      </c>
      <c r="AJ27" s="38">
        <v>270.924532</v>
      </c>
      <c r="AK27" s="38">
        <v>281.47968200000003</v>
      </c>
      <c r="AL27" s="38">
        <v>280.84654899999998</v>
      </c>
      <c r="AM27" s="38">
        <v>234.90755200000001</v>
      </c>
      <c r="AN27" s="38">
        <v>275.69584200000003</v>
      </c>
      <c r="AO27" s="38">
        <v>268.163073</v>
      </c>
      <c r="AP27" s="38">
        <v>297.23388499999999</v>
      </c>
      <c r="AQ27" s="38">
        <v>314.87231700000001</v>
      </c>
      <c r="AR27" s="38">
        <v>303.27587699999998</v>
      </c>
      <c r="AS27" s="38">
        <v>317.67617300000001</v>
      </c>
      <c r="AT27" s="38">
        <v>344.969874</v>
      </c>
      <c r="AU27" s="38">
        <v>344.179776</v>
      </c>
      <c r="AV27" s="38">
        <v>347.777085</v>
      </c>
      <c r="AW27" s="38">
        <v>328.27671199999997</v>
      </c>
      <c r="AX27" s="38">
        <v>347.86319300000002</v>
      </c>
      <c r="AY27" s="38">
        <v>356.63913000000002</v>
      </c>
      <c r="AZ27" s="38">
        <v>342.58049399999999</v>
      </c>
      <c r="BA27" s="38">
        <v>317.03474499999999</v>
      </c>
      <c r="BB27" s="38">
        <v>343.09798699999999</v>
      </c>
      <c r="BC27" s="38">
        <v>398.86176499999999</v>
      </c>
      <c r="BD27" s="38">
        <v>356.991263</v>
      </c>
      <c r="BE27" s="38">
        <v>371.75590399999999</v>
      </c>
      <c r="BF27" s="38">
        <v>388.08367900000002</v>
      </c>
      <c r="BG27" s="38">
        <v>372.37235500000003</v>
      </c>
      <c r="BH27" s="38">
        <v>368.67976099999998</v>
      </c>
      <c r="BI27" s="38">
        <v>360.68744700000002</v>
      </c>
      <c r="BJ27" s="38">
        <v>401.99621100000002</v>
      </c>
      <c r="BK27" s="38">
        <v>395.24057499999998</v>
      </c>
      <c r="BL27" s="38">
        <v>387.16698200000002</v>
      </c>
      <c r="BM27" s="38">
        <v>366.76690400000001</v>
      </c>
      <c r="BN27" s="38">
        <v>386.48467399999998</v>
      </c>
      <c r="BO27" s="38">
        <v>387.34526299999999</v>
      </c>
      <c r="BP27" s="38">
        <v>390.48241400000001</v>
      </c>
      <c r="BQ27" s="38">
        <v>381.26070800000002</v>
      </c>
      <c r="BR27" s="38">
        <v>383.84444000000002</v>
      </c>
      <c r="BS27" s="38">
        <v>378.12604800000003</v>
      </c>
      <c r="BT27" s="38">
        <v>338.308134</v>
      </c>
      <c r="BU27" s="38">
        <v>411.98823499999997</v>
      </c>
      <c r="BV27" s="38">
        <v>411.25606699999997</v>
      </c>
      <c r="BW27" s="38">
        <v>423.11354899999998</v>
      </c>
      <c r="BX27" s="38">
        <v>382.068827</v>
      </c>
      <c r="BY27" s="38">
        <v>400.33838700000001</v>
      </c>
      <c r="BZ27" s="38">
        <v>433.91832799999997</v>
      </c>
      <c r="CA27" s="38">
        <v>401.59369800000002</v>
      </c>
      <c r="CB27" s="38">
        <v>404.06629199999998</v>
      </c>
      <c r="CC27" s="38">
        <v>398.16718600000002</v>
      </c>
      <c r="CD27" s="38">
        <v>438.53177899999997</v>
      </c>
      <c r="CE27" s="38">
        <v>411.62493799999999</v>
      </c>
      <c r="CF27" s="38">
        <v>415.01423199999999</v>
      </c>
      <c r="CG27" s="38">
        <v>384.707109</v>
      </c>
      <c r="CH27" s="38">
        <v>437.24085700000001</v>
      </c>
      <c r="CI27" s="38">
        <v>441.60091199999999</v>
      </c>
      <c r="CJ27" s="38">
        <v>431.59307200000001</v>
      </c>
      <c r="CK27" s="38">
        <v>437.98696000000001</v>
      </c>
      <c r="CL27" s="38">
        <v>386.28522800000002</v>
      </c>
      <c r="CM27" s="38">
        <v>418.62501900000001</v>
      </c>
      <c r="CN27" s="38">
        <v>374.07843800000001</v>
      </c>
      <c r="CO27" s="38">
        <v>444.83221500000002</v>
      </c>
      <c r="CP27" s="38">
        <v>445.44375600000001</v>
      </c>
      <c r="CQ27" s="38">
        <v>428.019631</v>
      </c>
      <c r="CR27" s="38">
        <v>420.71578899999997</v>
      </c>
      <c r="CS27" s="38">
        <v>391.74628999999999</v>
      </c>
      <c r="CT27" s="38">
        <v>428.88548200000002</v>
      </c>
      <c r="CU27" s="38">
        <v>439.34560499999998</v>
      </c>
      <c r="CV27" s="38">
        <v>422.22308800000002</v>
      </c>
      <c r="CW27" s="38">
        <v>402.72562799999997</v>
      </c>
      <c r="CX27" s="38">
        <v>399.18192800000003</v>
      </c>
      <c r="CY27" s="38">
        <v>425.4971645</v>
      </c>
      <c r="CZ27" s="38">
        <v>358.55297962999998</v>
      </c>
      <c r="DA27" s="38">
        <v>385.33731499999999</v>
      </c>
      <c r="DB27" s="38">
        <v>410.21481199999999</v>
      </c>
      <c r="DC27" s="38">
        <v>386.61732799999999</v>
      </c>
      <c r="DD27" s="38">
        <v>356.10912400000001</v>
      </c>
      <c r="DE27" s="38">
        <v>423.04962499999999</v>
      </c>
      <c r="DF27" s="38">
        <v>316.88019800000001</v>
      </c>
      <c r="DG27" s="38">
        <v>368.05149599999999</v>
      </c>
      <c r="DH27" s="38">
        <v>359.21255675999998</v>
      </c>
      <c r="DI27" s="38">
        <v>387.92153400000001</v>
      </c>
      <c r="DJ27" s="38">
        <v>364.29859199999999</v>
      </c>
      <c r="DK27" s="38">
        <v>388.75691899999998</v>
      </c>
      <c r="DL27" s="38">
        <v>353.22358159999999</v>
      </c>
      <c r="DM27" s="38">
        <v>335.77566400000001</v>
      </c>
      <c r="DN27" s="38">
        <v>362.46345100000002</v>
      </c>
      <c r="DO27" s="38">
        <v>373.49002100000001</v>
      </c>
      <c r="DP27" s="38">
        <v>266.18691000000001</v>
      </c>
      <c r="DQ27" s="38">
        <v>326.88314800000001</v>
      </c>
      <c r="DR27" s="38">
        <v>366.01049799999998</v>
      </c>
      <c r="DS27" s="38">
        <v>343.79472587999999</v>
      </c>
      <c r="DT27" s="38">
        <v>342.07046086999998</v>
      </c>
      <c r="DU27" s="38">
        <v>378.75335625000002</v>
      </c>
      <c r="DV27" s="38">
        <v>339.3439879</v>
      </c>
      <c r="DW27" s="38">
        <v>377.09284004</v>
      </c>
      <c r="DX27" s="53">
        <v>348.13393600000001</v>
      </c>
      <c r="DY27" s="53">
        <v>386.99553451000003</v>
      </c>
      <c r="DZ27" s="53">
        <v>349.75235275</v>
      </c>
      <c r="EA27" s="53">
        <v>360.01097999000001</v>
      </c>
      <c r="EB27" s="53">
        <v>329.06064399000002</v>
      </c>
      <c r="EC27" s="53">
        <v>391.01416621999999</v>
      </c>
      <c r="ED27" s="53">
        <v>309.76477043</v>
      </c>
      <c r="EE27" s="53">
        <v>376.40916897</v>
      </c>
      <c r="EF27" s="53">
        <v>318.70555352999997</v>
      </c>
      <c r="EG27" s="53">
        <v>352.34341548999998</v>
      </c>
      <c r="EH27" s="53">
        <v>379.22587851999998</v>
      </c>
      <c r="EI27" s="53">
        <v>318.63513370999999</v>
      </c>
      <c r="EJ27" s="53">
        <v>321.60692297999998</v>
      </c>
      <c r="EK27" s="53">
        <v>348.44475279</v>
      </c>
      <c r="EL27" s="53">
        <v>343.91575725000001</v>
      </c>
      <c r="EM27" s="53">
        <v>359.94495387000001</v>
      </c>
      <c r="EN27" s="53">
        <v>377.72510097000003</v>
      </c>
      <c r="EO27" s="53">
        <v>358.66184383000001</v>
      </c>
      <c r="EP27" s="53">
        <v>339.27205889999999</v>
      </c>
      <c r="EQ27" s="53">
        <v>376.23688099999998</v>
      </c>
      <c r="ER27" s="53">
        <v>384.08967321</v>
      </c>
      <c r="ES27" s="53">
        <v>332.3164223</v>
      </c>
      <c r="ET27" s="53">
        <v>355.01573956999999</v>
      </c>
      <c r="EU27" s="53">
        <v>397.13378103000002</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row>
    <row r="28" spans="6:492" ht="34.15" customHeight="1">
      <c r="F28" s="83" t="s">
        <v>535</v>
      </c>
      <c r="G28" s="29"/>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53"/>
      <c r="DY28" s="53"/>
      <c r="EA28" s="53"/>
      <c r="EB28" s="53"/>
      <c r="EC28" s="53"/>
      <c r="EE28" s="53"/>
      <c r="EF28" s="53"/>
      <c r="EG28" s="53"/>
      <c r="EH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row>
    <row r="29" spans="6:492" ht="20.100000000000001" customHeight="1">
      <c r="F29" s="28" t="s">
        <v>140</v>
      </c>
      <c r="G29" s="29" t="s">
        <v>200</v>
      </c>
      <c r="H29" s="38">
        <v>1284</v>
      </c>
      <c r="I29" s="38">
        <v>2039</v>
      </c>
      <c r="J29" s="38"/>
      <c r="K29" s="38"/>
      <c r="L29" s="38">
        <v>40</v>
      </c>
      <c r="M29" s="38">
        <v>40</v>
      </c>
      <c r="N29" s="38">
        <v>40</v>
      </c>
      <c r="O29" s="38">
        <v>40</v>
      </c>
      <c r="P29" s="38">
        <v>35</v>
      </c>
      <c r="Q29" s="38">
        <v>35</v>
      </c>
      <c r="R29" s="38">
        <v>35</v>
      </c>
      <c r="S29" s="38">
        <v>33</v>
      </c>
      <c r="T29" s="38">
        <v>28</v>
      </c>
      <c r="U29" s="38">
        <v>22</v>
      </c>
      <c r="V29" s="38">
        <v>22</v>
      </c>
      <c r="W29" s="38">
        <v>22</v>
      </c>
      <c r="X29" s="38">
        <v>21</v>
      </c>
      <c r="Y29" s="38">
        <v>22</v>
      </c>
      <c r="Z29" s="38">
        <v>20</v>
      </c>
      <c r="AA29" s="38">
        <v>21</v>
      </c>
      <c r="AB29" s="38">
        <v>33.150871000000002</v>
      </c>
      <c r="AC29" s="38">
        <v>22.658562</v>
      </c>
      <c r="AD29" s="38">
        <v>25.917769</v>
      </c>
      <c r="AE29" s="38">
        <v>33.308791999999997</v>
      </c>
      <c r="AF29" s="38">
        <v>40.782091000000001</v>
      </c>
      <c r="AG29" s="38">
        <v>24.838318000000001</v>
      </c>
      <c r="AH29" s="38">
        <v>43.911907999999997</v>
      </c>
      <c r="AI29" s="38">
        <v>20.154202999999999</v>
      </c>
      <c r="AJ29" s="38">
        <v>23.207436000000001</v>
      </c>
      <c r="AK29" s="38">
        <v>29.049026999999999</v>
      </c>
      <c r="AL29" s="38">
        <v>27.993282000000001</v>
      </c>
      <c r="AM29" s="38">
        <v>18.042669</v>
      </c>
      <c r="AN29" s="38">
        <v>24.1895238</v>
      </c>
      <c r="AO29" s="38">
        <v>33.978111499999997</v>
      </c>
      <c r="AP29" s="38">
        <v>34.5360102</v>
      </c>
      <c r="AQ29" s="38">
        <v>35.591650899999998</v>
      </c>
      <c r="AR29" s="38">
        <v>28.489816600000001</v>
      </c>
      <c r="AS29" s="38">
        <v>21.194298199999999</v>
      </c>
      <c r="AT29" s="38">
        <v>24.769130499999999</v>
      </c>
      <c r="AU29" s="38">
        <v>39.420524700000001</v>
      </c>
      <c r="AV29" s="38">
        <v>44.3634086</v>
      </c>
      <c r="AW29" s="38">
        <v>26.361475599999999</v>
      </c>
      <c r="AX29" s="38">
        <v>49.627447799999999</v>
      </c>
      <c r="AY29" s="38">
        <v>35.722578800000001</v>
      </c>
      <c r="AZ29" s="38">
        <v>54.271435500000003</v>
      </c>
      <c r="BA29" s="38">
        <v>45.190142299999998</v>
      </c>
      <c r="BB29" s="38">
        <v>60.770211000000003</v>
      </c>
      <c r="BC29" s="38">
        <v>54.748150099999997</v>
      </c>
      <c r="BD29" s="38">
        <v>45.465755299999998</v>
      </c>
      <c r="BE29" s="38">
        <v>35.474979900000001</v>
      </c>
      <c r="BF29" s="38">
        <v>28.039380300000001</v>
      </c>
      <c r="BG29" s="38">
        <v>29.7149973</v>
      </c>
      <c r="BH29" s="38">
        <v>32.821563599999998</v>
      </c>
      <c r="BI29" s="38">
        <v>45.1461197</v>
      </c>
      <c r="BJ29" s="38">
        <v>41.444000000000003</v>
      </c>
      <c r="BK29" s="38">
        <v>40.841000000000001</v>
      </c>
      <c r="BL29" s="38">
        <v>37.048000000000002</v>
      </c>
      <c r="BM29" s="38">
        <v>39.898000000000003</v>
      </c>
      <c r="BN29" s="38">
        <v>36</v>
      </c>
      <c r="BO29" s="38">
        <v>30.184000000000001</v>
      </c>
      <c r="BP29" s="38">
        <v>27.088000000000001</v>
      </c>
      <c r="BQ29" s="38">
        <v>31.916</v>
      </c>
      <c r="BR29" s="38">
        <v>33.920715000000001</v>
      </c>
      <c r="BS29" s="38">
        <v>33.107959000000001</v>
      </c>
      <c r="BT29" s="38">
        <v>24.759394</v>
      </c>
      <c r="BU29" s="38">
        <v>26.442887966178201</v>
      </c>
      <c r="BV29" s="38">
        <v>20.760232532581199</v>
      </c>
      <c r="BW29" s="38">
        <v>20.768977874625101</v>
      </c>
      <c r="BX29" s="38">
        <v>24.3192997358322</v>
      </c>
      <c r="BY29" s="38">
        <v>24.240960516727601</v>
      </c>
      <c r="BZ29" s="38">
        <v>22.156327268430498</v>
      </c>
      <c r="CA29" s="38">
        <v>26.569864399918998</v>
      </c>
      <c r="CB29" s="38">
        <v>30.926632954066601</v>
      </c>
      <c r="CC29" s="38">
        <v>27.9648119309824</v>
      </c>
      <c r="CD29" s="38">
        <v>58.510630999999997</v>
      </c>
      <c r="CE29" s="38">
        <v>53.036323000000003</v>
      </c>
      <c r="CF29" s="38">
        <v>57.474947</v>
      </c>
      <c r="CG29" s="38">
        <v>37.440916000000001</v>
      </c>
      <c r="CH29" s="38">
        <v>73.914648</v>
      </c>
      <c r="CI29" s="38">
        <v>58.409114000000002</v>
      </c>
      <c r="CJ29" s="38">
        <v>32.786954999999999</v>
      </c>
      <c r="CK29" s="38">
        <v>27.326899000000001</v>
      </c>
      <c r="CL29" s="38">
        <v>29.766137000000001</v>
      </c>
      <c r="CM29" s="38">
        <v>44.791545999999997</v>
      </c>
      <c r="CN29" s="38">
        <v>44.258091</v>
      </c>
      <c r="CO29" s="38">
        <v>59.548219000000003</v>
      </c>
      <c r="CP29" s="38">
        <v>57.233316000000002</v>
      </c>
      <c r="CQ29" s="38">
        <v>43.500436999999998</v>
      </c>
      <c r="CR29" s="38">
        <v>58.856889000000002</v>
      </c>
      <c r="CS29" s="38">
        <v>69.535922999999997</v>
      </c>
      <c r="CT29" s="38">
        <v>73.663554000000005</v>
      </c>
      <c r="CU29" s="38">
        <v>83.455973999999998</v>
      </c>
      <c r="CV29" s="38">
        <v>63.185189999999999</v>
      </c>
      <c r="CW29" s="38">
        <v>76.114581000000001</v>
      </c>
      <c r="CX29" s="38">
        <v>78.711265999999995</v>
      </c>
      <c r="CY29" s="38">
        <v>73.109997000000007</v>
      </c>
      <c r="CZ29" s="38">
        <v>86.983746999999994</v>
      </c>
      <c r="DA29" s="38">
        <v>142.958585</v>
      </c>
      <c r="DB29" s="38">
        <v>155.68536900000001</v>
      </c>
      <c r="DC29" s="38">
        <v>154.946451</v>
      </c>
      <c r="DD29" s="38">
        <v>91.520574999999994</v>
      </c>
      <c r="DE29" s="38">
        <v>144.27368200000001</v>
      </c>
      <c r="DF29" s="38">
        <v>190.808065</v>
      </c>
      <c r="DG29" s="38">
        <v>239.61693199999999</v>
      </c>
      <c r="DH29" s="38">
        <v>238.55147299999999</v>
      </c>
      <c r="DI29" s="38">
        <v>264.99933700000003</v>
      </c>
      <c r="DJ29" s="38">
        <v>274.194909</v>
      </c>
      <c r="DK29" s="38">
        <v>258.47640799999999</v>
      </c>
      <c r="DL29" s="38">
        <v>223.91136700000001</v>
      </c>
      <c r="DM29" s="38">
        <v>235.28263799999999</v>
      </c>
      <c r="DN29" s="38">
        <v>265.87132100000002</v>
      </c>
      <c r="DO29" s="38">
        <v>258.00591900000001</v>
      </c>
      <c r="DP29" s="38">
        <v>234.01325499999999</v>
      </c>
      <c r="DQ29" s="38">
        <v>284.16277400000001</v>
      </c>
      <c r="DR29" s="38">
        <v>275.57961299999999</v>
      </c>
      <c r="DS29" s="38">
        <v>305.19851899999998</v>
      </c>
      <c r="DT29" s="38">
        <v>280.12093199999998</v>
      </c>
      <c r="DU29" s="38">
        <v>329.21696300000002</v>
      </c>
      <c r="DV29" s="38">
        <v>368.94777099999999</v>
      </c>
      <c r="DW29" s="38">
        <v>330.09328099999999</v>
      </c>
      <c r="DX29" s="53">
        <v>314.05554799999999</v>
      </c>
      <c r="DY29" s="53">
        <v>387.73561000000001</v>
      </c>
      <c r="DZ29" s="53">
        <v>457.778479</v>
      </c>
      <c r="EA29" s="53">
        <v>417.06093499999997</v>
      </c>
      <c r="EB29" s="53">
        <v>319.293295</v>
      </c>
      <c r="EC29" s="53">
        <v>453.97180300000002</v>
      </c>
      <c r="ED29" s="53">
        <v>413.81013999999999</v>
      </c>
      <c r="EE29" s="53">
        <v>303.30064800000002</v>
      </c>
      <c r="EF29" s="53">
        <v>307.58630299999999</v>
      </c>
      <c r="EG29" s="53">
        <v>314.39732600000002</v>
      </c>
      <c r="EH29" s="53">
        <v>344.44628</v>
      </c>
      <c r="EI29" s="53">
        <v>300.00597599999998</v>
      </c>
      <c r="EJ29" s="53">
        <v>261.08767499999999</v>
      </c>
      <c r="EK29" s="53">
        <v>271.08324299999998</v>
      </c>
      <c r="EL29" s="53">
        <v>274.21188100000001</v>
      </c>
      <c r="EM29" s="53">
        <v>326.75065799999999</v>
      </c>
      <c r="EN29" s="53">
        <v>284.743764</v>
      </c>
      <c r="EO29" s="53">
        <v>397.93206900000001</v>
      </c>
      <c r="EP29" s="53">
        <v>456.71903400000002</v>
      </c>
      <c r="EQ29" s="53">
        <v>540.464606</v>
      </c>
      <c r="ER29" s="53">
        <v>415.808558</v>
      </c>
      <c r="ES29" s="53">
        <v>626.36904900000002</v>
      </c>
      <c r="ET29" s="53">
        <v>715.93461000000002</v>
      </c>
      <c r="EU29" s="53">
        <v>737.947228</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row>
    <row r="30" spans="6:492" ht="20.100000000000001" customHeight="1">
      <c r="F30" s="28" t="s">
        <v>589</v>
      </c>
      <c r="G30" s="29" t="s">
        <v>200</v>
      </c>
      <c r="H30" s="38">
        <v>8308</v>
      </c>
      <c r="I30" s="38">
        <v>8486</v>
      </c>
      <c r="J30" s="38"/>
      <c r="K30" s="38"/>
      <c r="L30" s="38">
        <v>709.128649</v>
      </c>
      <c r="M30" s="38">
        <v>701.84727599999997</v>
      </c>
      <c r="N30" s="38">
        <v>768.64322800000002</v>
      </c>
      <c r="O30" s="38">
        <v>759.998828</v>
      </c>
      <c r="P30" s="38">
        <v>637.78479400000003</v>
      </c>
      <c r="Q30" s="38">
        <v>658.89612599999998</v>
      </c>
      <c r="R30" s="38">
        <v>610.66240900000003</v>
      </c>
      <c r="S30" s="38">
        <v>583.02527799999996</v>
      </c>
      <c r="T30" s="38">
        <v>523.96366599999999</v>
      </c>
      <c r="U30" s="38">
        <v>567.51435300000003</v>
      </c>
      <c r="V30" s="38">
        <v>540.74179600000002</v>
      </c>
      <c r="W30" s="38">
        <v>620.63556700000004</v>
      </c>
      <c r="X30" s="38">
        <v>557.40673900000002</v>
      </c>
      <c r="Y30" s="38">
        <v>621.14942199999996</v>
      </c>
      <c r="Z30" s="38">
        <v>609.66870300000005</v>
      </c>
      <c r="AA30" s="38">
        <v>594.73830599999997</v>
      </c>
      <c r="AB30" s="38">
        <v>514.28353600000003</v>
      </c>
      <c r="AC30" s="38">
        <v>574.45872499999996</v>
      </c>
      <c r="AD30" s="38">
        <v>537.00281399999994</v>
      </c>
      <c r="AE30" s="38">
        <v>566.78306299999997</v>
      </c>
      <c r="AF30" s="38">
        <v>505.03601200000003</v>
      </c>
      <c r="AG30" s="38">
        <v>622.52607599999999</v>
      </c>
      <c r="AH30" s="38">
        <v>689.00738100000001</v>
      </c>
      <c r="AI30" s="38">
        <v>686.94867399999998</v>
      </c>
      <c r="AJ30" s="38">
        <v>684.83775600000001</v>
      </c>
      <c r="AK30" s="38">
        <v>656.177729</v>
      </c>
      <c r="AL30" s="38">
        <v>620.15017399999999</v>
      </c>
      <c r="AM30" s="38">
        <v>650.92183899999998</v>
      </c>
      <c r="AN30" s="38">
        <v>642.20877900000005</v>
      </c>
      <c r="AO30" s="38">
        <v>690.81504900000004</v>
      </c>
      <c r="AP30" s="38">
        <v>660.55388300000004</v>
      </c>
      <c r="AQ30" s="38">
        <v>741.140895</v>
      </c>
      <c r="AR30" s="38">
        <v>726.28113199999996</v>
      </c>
      <c r="AS30" s="38">
        <v>759.39810899999998</v>
      </c>
      <c r="AT30" s="38">
        <v>743.34290899999996</v>
      </c>
      <c r="AU30" s="38">
        <v>825.777827</v>
      </c>
      <c r="AV30" s="38">
        <v>663.09287600000005</v>
      </c>
      <c r="AW30" s="38">
        <v>677.611493</v>
      </c>
      <c r="AX30" s="38">
        <v>728.43256899999994</v>
      </c>
      <c r="AY30" s="38">
        <v>809.60307399999999</v>
      </c>
      <c r="AZ30" s="38">
        <v>924.70507199999997</v>
      </c>
      <c r="BA30" s="38">
        <v>1008.00379</v>
      </c>
      <c r="BB30" s="38">
        <v>1085.5864899999999</v>
      </c>
      <c r="BC30" s="38">
        <v>1203.73361</v>
      </c>
      <c r="BD30" s="38">
        <v>1086.9526000000001</v>
      </c>
      <c r="BE30" s="38">
        <v>1130.8226299999999</v>
      </c>
      <c r="BF30" s="38">
        <v>1159.59212</v>
      </c>
      <c r="BG30" s="38">
        <v>1052.8921600000001</v>
      </c>
      <c r="BH30" s="38">
        <v>927.529448</v>
      </c>
      <c r="BI30" s="38">
        <v>973.65429600000004</v>
      </c>
      <c r="BJ30" s="38">
        <v>950.58814500000005</v>
      </c>
      <c r="BK30" s="38">
        <v>900.44644800000003</v>
      </c>
      <c r="BL30" s="38">
        <v>936.61841500000003</v>
      </c>
      <c r="BM30" s="38">
        <v>872.66719499999999</v>
      </c>
      <c r="BN30" s="38">
        <v>886.09536200000002</v>
      </c>
      <c r="BO30" s="38">
        <v>959.63290700000005</v>
      </c>
      <c r="BP30" s="38">
        <v>886.84043799999995</v>
      </c>
      <c r="BQ30" s="38">
        <v>1048.4613300000001</v>
      </c>
      <c r="BR30" s="38">
        <v>1055.9963</v>
      </c>
      <c r="BS30" s="38">
        <v>1118.6098999999999</v>
      </c>
      <c r="BT30" s="38">
        <v>1013.1981500000001</v>
      </c>
      <c r="BU30" s="38">
        <v>1195.54928</v>
      </c>
      <c r="BV30" s="38">
        <v>1135.06969</v>
      </c>
      <c r="BW30" s="38">
        <v>1303.60122</v>
      </c>
      <c r="BX30" s="38">
        <v>1329.17614</v>
      </c>
      <c r="BY30" s="38">
        <v>1493.73379</v>
      </c>
      <c r="BZ30" s="38">
        <v>1549.50693</v>
      </c>
      <c r="CA30" s="38">
        <v>1709.8836100000001</v>
      </c>
      <c r="CB30" s="38">
        <v>1484.0392899999999</v>
      </c>
      <c r="CC30" s="38">
        <v>1499.1043500000001</v>
      </c>
      <c r="CD30" s="38">
        <v>1530.4704099999999</v>
      </c>
      <c r="CE30" s="38">
        <v>1461.42966</v>
      </c>
      <c r="CF30" s="38">
        <v>1345.75998</v>
      </c>
      <c r="CG30" s="38">
        <v>1471.3593699999999</v>
      </c>
      <c r="CH30" s="38">
        <v>1551.98191</v>
      </c>
      <c r="CI30" s="38">
        <v>2012.94011</v>
      </c>
      <c r="CJ30" s="38">
        <v>1348.5097330000001</v>
      </c>
      <c r="CK30" s="38">
        <v>1101.943923</v>
      </c>
      <c r="CL30" s="38">
        <v>1102.7279860000001</v>
      </c>
      <c r="CM30" s="38">
        <v>1204.312862</v>
      </c>
      <c r="CN30" s="38">
        <v>1242.287844</v>
      </c>
      <c r="CO30" s="38">
        <v>1419.733815</v>
      </c>
      <c r="CP30" s="38">
        <v>1295.599647</v>
      </c>
      <c r="CQ30" s="38">
        <v>1274.8271549999999</v>
      </c>
      <c r="CR30" s="38">
        <v>1250.6586</v>
      </c>
      <c r="CS30" s="38">
        <v>1396.621852</v>
      </c>
      <c r="CT30" s="38">
        <v>1366.124624</v>
      </c>
      <c r="CU30" s="38">
        <v>1305.7665400000001</v>
      </c>
      <c r="CV30" s="38">
        <v>1243.125849</v>
      </c>
      <c r="CW30" s="38">
        <v>1230.543872</v>
      </c>
      <c r="CX30" s="38">
        <v>1254.149903</v>
      </c>
      <c r="CY30" s="38">
        <v>1423.8410819999999</v>
      </c>
      <c r="CZ30" s="38">
        <v>1287.6856620000001</v>
      </c>
      <c r="DA30" s="38">
        <v>1376.030454</v>
      </c>
      <c r="DB30" s="38">
        <v>1376.8403089999999</v>
      </c>
      <c r="DC30" s="38">
        <v>1480.0423089999999</v>
      </c>
      <c r="DD30" s="38">
        <v>1503.474275</v>
      </c>
      <c r="DE30" s="38">
        <v>1350.8615910000001</v>
      </c>
      <c r="DF30" s="38">
        <v>1338.390574</v>
      </c>
      <c r="DG30" s="38">
        <v>1665.0467040000001</v>
      </c>
      <c r="DH30" s="38">
        <v>1599.0203120000001</v>
      </c>
      <c r="DI30" s="38">
        <v>1750.157852</v>
      </c>
      <c r="DJ30" s="38">
        <v>1690.789419</v>
      </c>
      <c r="DK30" s="38">
        <v>1598.398901</v>
      </c>
      <c r="DL30" s="38">
        <v>1294.0075400000001</v>
      </c>
      <c r="DM30" s="38">
        <v>1412.284122</v>
      </c>
      <c r="DN30" s="38">
        <v>1404.6340970000001</v>
      </c>
      <c r="DO30" s="38">
        <v>1553.304206</v>
      </c>
      <c r="DP30" s="38">
        <v>1867.3977609999999</v>
      </c>
      <c r="DQ30" s="38">
        <v>1829.939807</v>
      </c>
      <c r="DR30" s="38">
        <v>1618.1068419999999</v>
      </c>
      <c r="DS30" s="38">
        <v>2212.340475</v>
      </c>
      <c r="DT30" s="38">
        <v>2142.5085429999999</v>
      </c>
      <c r="DU30" s="38">
        <v>2563.9797789999998</v>
      </c>
      <c r="DV30" s="38">
        <v>2648.0341600000002</v>
      </c>
      <c r="DW30" s="38">
        <v>3002.78521</v>
      </c>
      <c r="DX30" s="53">
        <v>2357.5907619999998</v>
      </c>
      <c r="DY30" s="53">
        <v>2236.1410729999998</v>
      </c>
      <c r="DZ30" s="53">
        <v>2008.533876</v>
      </c>
      <c r="EA30" s="53">
        <v>1885.8441130000001</v>
      </c>
      <c r="EB30" s="53">
        <v>1827.986842</v>
      </c>
      <c r="EC30" s="53">
        <v>1708.9754290000001</v>
      </c>
      <c r="ED30" s="53">
        <v>1665.4360180000001</v>
      </c>
      <c r="EE30" s="53">
        <v>1772.817532</v>
      </c>
      <c r="EF30" s="53">
        <v>1684.359473</v>
      </c>
      <c r="EG30" s="53">
        <v>1825.7376850000001</v>
      </c>
      <c r="EH30" s="53">
        <v>1824.361619</v>
      </c>
      <c r="EI30" s="53">
        <v>2434.2593820000002</v>
      </c>
      <c r="EJ30" s="53">
        <v>2166.0322679999999</v>
      </c>
      <c r="EK30" s="53">
        <v>2552.4211310000001</v>
      </c>
      <c r="EL30" s="53">
        <v>2087.6819129999999</v>
      </c>
      <c r="EM30" s="53">
        <v>2125.9251629999999</v>
      </c>
      <c r="EN30" s="53">
        <v>1897.147905</v>
      </c>
      <c r="EO30" s="53">
        <v>2196.8990130000002</v>
      </c>
      <c r="EP30" s="53">
        <v>2069.2817329999998</v>
      </c>
      <c r="EQ30" s="53">
        <v>2142.9980770000002</v>
      </c>
      <c r="ER30" s="53">
        <v>2136.9222580000001</v>
      </c>
      <c r="ES30" s="53">
        <v>2137.0838800000001</v>
      </c>
      <c r="ET30" s="53">
        <v>2433.9832040000001</v>
      </c>
      <c r="EU30" s="53">
        <v>3843.7263670000002</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row>
    <row r="31" spans="6:492" ht="20.100000000000001" customHeight="1">
      <c r="F31" s="28" t="s">
        <v>143</v>
      </c>
      <c r="G31" s="29" t="s">
        <v>200</v>
      </c>
      <c r="H31" s="38">
        <v>5281</v>
      </c>
      <c r="I31" s="38">
        <v>5092</v>
      </c>
      <c r="J31" s="38"/>
      <c r="K31" s="38"/>
      <c r="L31" s="38">
        <v>495.01361000000003</v>
      </c>
      <c r="M31" s="38">
        <v>513.451098</v>
      </c>
      <c r="N31" s="38">
        <v>466.01405999999997</v>
      </c>
      <c r="O31" s="38">
        <v>515.98650599999996</v>
      </c>
      <c r="P31" s="38">
        <v>475.69298700000002</v>
      </c>
      <c r="Q31" s="38">
        <v>470.12834500000002</v>
      </c>
      <c r="R31" s="38">
        <v>409.68352399999998</v>
      </c>
      <c r="S31" s="38">
        <v>415.29058700000002</v>
      </c>
      <c r="T31" s="38">
        <v>347.08810899999997</v>
      </c>
      <c r="U31" s="38">
        <v>399.866872</v>
      </c>
      <c r="V31" s="38">
        <v>453.82966699999997</v>
      </c>
      <c r="W31" s="38">
        <v>416.807547</v>
      </c>
      <c r="X31" s="38">
        <v>404.27193699999998</v>
      </c>
      <c r="Y31" s="38">
        <v>450.24808400000001</v>
      </c>
      <c r="Z31" s="38">
        <v>468.79629999999997</v>
      </c>
      <c r="AA31" s="38">
        <v>498.22903300000002</v>
      </c>
      <c r="AB31" s="38">
        <v>421.91923100000002</v>
      </c>
      <c r="AC31" s="38">
        <v>433.760896</v>
      </c>
      <c r="AD31" s="38">
        <v>445.008081</v>
      </c>
      <c r="AE31" s="38">
        <v>503.470303</v>
      </c>
      <c r="AF31" s="38">
        <v>633.39812600000005</v>
      </c>
      <c r="AG31" s="38">
        <v>590.95127200000002</v>
      </c>
      <c r="AH31" s="38">
        <v>630.42406400000004</v>
      </c>
      <c r="AI31" s="38">
        <v>575.910529</v>
      </c>
      <c r="AJ31" s="38">
        <v>591.60323400000004</v>
      </c>
      <c r="AK31" s="38">
        <v>581.07975499999998</v>
      </c>
      <c r="AL31" s="38">
        <v>540.90930200000003</v>
      </c>
      <c r="AM31" s="38">
        <v>426.660257</v>
      </c>
      <c r="AN31" s="38">
        <v>553.26029100000005</v>
      </c>
      <c r="AO31" s="38">
        <v>567.31141600000001</v>
      </c>
      <c r="AP31" s="38">
        <v>665.99018899999999</v>
      </c>
      <c r="AQ31" s="38">
        <v>740.70374900000002</v>
      </c>
      <c r="AR31" s="38">
        <v>698.79344800000001</v>
      </c>
      <c r="AS31" s="38">
        <v>722.76182800000004</v>
      </c>
      <c r="AT31" s="38">
        <v>773.74090699999999</v>
      </c>
      <c r="AU31" s="38">
        <v>733.537105</v>
      </c>
      <c r="AV31" s="38">
        <v>683.39293699999996</v>
      </c>
      <c r="AW31" s="38">
        <v>649.81128999999999</v>
      </c>
      <c r="AX31" s="38">
        <v>755.95464400000003</v>
      </c>
      <c r="AY31" s="38">
        <v>829.55576099999996</v>
      </c>
      <c r="AZ31" s="38">
        <v>887.00595899999996</v>
      </c>
      <c r="BA31" s="38">
        <v>829.368697</v>
      </c>
      <c r="BB31" s="38">
        <v>924.54707699999994</v>
      </c>
      <c r="BC31" s="38">
        <v>1143.7977900000001</v>
      </c>
      <c r="BD31" s="38">
        <v>1069.10977</v>
      </c>
      <c r="BE31" s="38">
        <v>1091.6152500000001</v>
      </c>
      <c r="BF31" s="38">
        <v>1093.5391999999999</v>
      </c>
      <c r="BG31" s="38">
        <v>978.50196300000005</v>
      </c>
      <c r="BH31" s="38">
        <v>980.88341100000002</v>
      </c>
      <c r="BI31" s="38">
        <v>912.06012599999997</v>
      </c>
      <c r="BJ31" s="38">
        <v>991.53619700000002</v>
      </c>
      <c r="BK31" s="38">
        <v>960.12883699999998</v>
      </c>
      <c r="BL31" s="38">
        <v>921.60439199999996</v>
      </c>
      <c r="BM31" s="38">
        <v>822.60926800000004</v>
      </c>
      <c r="BN31" s="38">
        <v>861.42751199999998</v>
      </c>
      <c r="BO31" s="38">
        <v>820.19058700000005</v>
      </c>
      <c r="BP31" s="38">
        <v>840.28552999999999</v>
      </c>
      <c r="BQ31" s="38">
        <v>918.98084800000004</v>
      </c>
      <c r="BR31" s="38">
        <v>958.35577699999999</v>
      </c>
      <c r="BS31" s="38">
        <v>908.37457199999994</v>
      </c>
      <c r="BT31" s="38">
        <v>841.85859800000003</v>
      </c>
      <c r="BU31" s="38">
        <v>1017.08352</v>
      </c>
      <c r="BV31" s="38">
        <v>1003.31544</v>
      </c>
      <c r="BW31" s="38">
        <v>1161.97992</v>
      </c>
      <c r="BX31" s="38">
        <v>1225.7274299999999</v>
      </c>
      <c r="BY31" s="38">
        <v>1397.32097</v>
      </c>
      <c r="BZ31" s="38">
        <v>1457.02728</v>
      </c>
      <c r="CA31" s="38">
        <v>1383.8416299999999</v>
      </c>
      <c r="CB31" s="38">
        <v>1449.1132</v>
      </c>
      <c r="CC31" s="38">
        <v>1360.1556</v>
      </c>
      <c r="CD31" s="38">
        <v>1389.9138399999999</v>
      </c>
      <c r="CE31" s="38">
        <v>1166.2080000000001</v>
      </c>
      <c r="CF31" s="38">
        <v>1209.3660500000001</v>
      </c>
      <c r="CG31" s="38">
        <v>1201.9075499999999</v>
      </c>
      <c r="CH31" s="38">
        <v>1439.04249</v>
      </c>
      <c r="CI31" s="38">
        <v>1393.37753</v>
      </c>
      <c r="CJ31" s="38">
        <v>1004.183134</v>
      </c>
      <c r="CK31" s="38">
        <v>887.81082300000003</v>
      </c>
      <c r="CL31" s="38">
        <v>843.38154699999996</v>
      </c>
      <c r="CM31" s="38">
        <v>936.45475999999996</v>
      </c>
      <c r="CN31" s="38">
        <v>936.576368</v>
      </c>
      <c r="CO31" s="38">
        <v>1121.143421</v>
      </c>
      <c r="CP31" s="38">
        <v>1059.459664</v>
      </c>
      <c r="CQ31" s="38">
        <v>1045.5646200000001</v>
      </c>
      <c r="CR31" s="38">
        <v>1075.5121220000001</v>
      </c>
      <c r="CS31" s="38">
        <v>997.627926</v>
      </c>
      <c r="CT31" s="38">
        <v>1043.293666</v>
      </c>
      <c r="CU31" s="38">
        <v>982.86001599999997</v>
      </c>
      <c r="CV31" s="38">
        <v>908.40058099999999</v>
      </c>
      <c r="CW31" s="38">
        <v>862.28640099999996</v>
      </c>
      <c r="CX31" s="38">
        <v>792.02755100000002</v>
      </c>
      <c r="CY31" s="38">
        <v>897.32155499999999</v>
      </c>
      <c r="CZ31" s="38">
        <v>777.10094300000003</v>
      </c>
      <c r="DA31" s="38">
        <v>809.97149999999999</v>
      </c>
      <c r="DB31" s="38">
        <v>904.78741000000002</v>
      </c>
      <c r="DC31" s="38">
        <v>836.35117300000002</v>
      </c>
      <c r="DD31" s="38">
        <v>784.21101399999998</v>
      </c>
      <c r="DE31" s="38">
        <v>953.58559600000001</v>
      </c>
      <c r="DF31" s="38">
        <v>798.05035599999997</v>
      </c>
      <c r="DG31" s="38">
        <v>1006.744966</v>
      </c>
      <c r="DH31" s="38">
        <v>993.21936300000004</v>
      </c>
      <c r="DI31" s="38">
        <v>1024.980006</v>
      </c>
      <c r="DJ31" s="38">
        <v>868.30971799999998</v>
      </c>
      <c r="DK31" s="38">
        <v>854.23291900000004</v>
      </c>
      <c r="DL31" s="38">
        <v>775.237574</v>
      </c>
      <c r="DM31" s="38">
        <v>743.28371200000004</v>
      </c>
      <c r="DN31" s="38">
        <v>803.01750900000002</v>
      </c>
      <c r="DO31" s="38">
        <v>866.24834899999996</v>
      </c>
      <c r="DP31" s="38">
        <v>660.29895699999997</v>
      </c>
      <c r="DQ31" s="38">
        <v>837.32818899999995</v>
      </c>
      <c r="DR31" s="38">
        <v>915.19323099999997</v>
      </c>
      <c r="DS31" s="38">
        <v>962.11167399999999</v>
      </c>
      <c r="DT31" s="38">
        <v>974.55966699999999</v>
      </c>
      <c r="DU31" s="38">
        <v>1161.36545</v>
      </c>
      <c r="DV31" s="38">
        <v>1031.4771330000001</v>
      </c>
      <c r="DW31" s="38">
        <v>1109.1844490000001</v>
      </c>
      <c r="DX31" s="53">
        <v>953.76220699999999</v>
      </c>
      <c r="DY31" s="53">
        <v>1071.1817719999999</v>
      </c>
      <c r="DZ31" s="53">
        <v>935.38541699999996</v>
      </c>
      <c r="EA31" s="53">
        <v>939.58344</v>
      </c>
      <c r="EB31" s="53">
        <v>885.69236799999999</v>
      </c>
      <c r="EC31" s="53">
        <v>931.29058199999997</v>
      </c>
      <c r="ED31" s="53">
        <v>754.68528000000003</v>
      </c>
      <c r="EE31" s="53">
        <v>1009.064135</v>
      </c>
      <c r="EF31" s="53">
        <v>892.26723500000003</v>
      </c>
      <c r="EG31" s="53">
        <v>1106.919506</v>
      </c>
      <c r="EH31" s="53">
        <v>1383.008718</v>
      </c>
      <c r="EI31" s="53">
        <v>1300.486887</v>
      </c>
      <c r="EJ31" s="53">
        <v>1424.9373089999999</v>
      </c>
      <c r="EK31" s="53">
        <v>1601.0721390000001</v>
      </c>
      <c r="EL31" s="53">
        <v>1297.5768350000001</v>
      </c>
      <c r="EM31" s="53">
        <v>1332.304601</v>
      </c>
      <c r="EN31" s="53">
        <v>1389.9220720000001</v>
      </c>
      <c r="EO31" s="53">
        <v>1261.6370649999999</v>
      </c>
      <c r="EP31" s="53">
        <v>1180.2135929999999</v>
      </c>
      <c r="EQ31" s="53">
        <v>1297.400343</v>
      </c>
      <c r="ER31" s="53">
        <v>1323.1153509999999</v>
      </c>
      <c r="ES31" s="53">
        <v>1291.013052</v>
      </c>
      <c r="ET31" s="53">
        <v>1333.6851899999999</v>
      </c>
      <c r="EU31" s="53">
        <v>1649.6584439999999</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row>
    <row r="32" spans="6:492" ht="34.15" customHeight="1">
      <c r="F32" s="35" t="s">
        <v>69</v>
      </c>
      <c r="G32" s="29"/>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53"/>
      <c r="DY32" s="53"/>
      <c r="EA32" s="53"/>
      <c r="EB32" s="53"/>
      <c r="EC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row>
    <row r="33" spans="6:492" ht="20.100000000000001" customHeight="1">
      <c r="F33" s="28" t="s">
        <v>533</v>
      </c>
      <c r="G33" s="29"/>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53"/>
      <c r="DY33" s="53"/>
      <c r="EA33" s="53"/>
      <c r="EB33" s="53"/>
      <c r="EC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row>
    <row r="34" spans="6:492" ht="20.100000000000001" customHeight="1">
      <c r="F34" s="28" t="s">
        <v>140</v>
      </c>
      <c r="G34" s="29" t="s">
        <v>141</v>
      </c>
      <c r="H34" s="38">
        <v>4.2926030319999997</v>
      </c>
      <c r="I34" s="38">
        <v>5.3941784039999998</v>
      </c>
      <c r="J34" s="38"/>
      <c r="K34" s="38"/>
      <c r="L34" s="38">
        <v>6.2899999999999998E-2</v>
      </c>
      <c r="M34" s="38">
        <v>6.0090149999999998</v>
      </c>
      <c r="N34" s="38">
        <v>8.5911329999999992</v>
      </c>
      <c r="O34" s="38">
        <v>3.5751909999999998</v>
      </c>
      <c r="P34" s="38">
        <v>2.5000000000000001E-2</v>
      </c>
      <c r="Q34" s="38">
        <v>12.119</v>
      </c>
      <c r="R34" s="38">
        <v>2.5003000000000001E-2</v>
      </c>
      <c r="S34" s="38">
        <v>7.9056800000000003</v>
      </c>
      <c r="T34" s="38">
        <v>7.4679999999999998E-3</v>
      </c>
      <c r="U34" s="38">
        <v>13.145375</v>
      </c>
      <c r="V34" s="38">
        <v>6.0029719999999998</v>
      </c>
      <c r="W34" s="38">
        <v>10.042</v>
      </c>
      <c r="X34" s="38">
        <v>5.4180260000000002</v>
      </c>
      <c r="Y34" s="38">
        <v>3.7911190000000001</v>
      </c>
      <c r="Z34" s="38">
        <v>6.5532519999999996</v>
      </c>
      <c r="AA34" s="38">
        <v>4.8747980000000002</v>
      </c>
      <c r="AB34" s="38">
        <v>3.9829300000000001</v>
      </c>
      <c r="AC34" s="38">
        <v>4.2228880000000002</v>
      </c>
      <c r="AD34" s="38">
        <v>3.516003</v>
      </c>
      <c r="AE34" s="38">
        <v>0.124378</v>
      </c>
      <c r="AF34" s="38">
        <v>0.88214999999999999</v>
      </c>
      <c r="AG34" s="38">
        <v>8.0983619999999998</v>
      </c>
      <c r="AH34" s="38">
        <v>7.8389049999999996</v>
      </c>
      <c r="AI34" s="38">
        <v>3.4000000000000002E-2</v>
      </c>
      <c r="AJ34" s="38">
        <v>6.4573000000000005E-2</v>
      </c>
      <c r="AK34" s="38">
        <v>1.0885</v>
      </c>
      <c r="AL34" s="38">
        <v>4.9039469999999996</v>
      </c>
      <c r="AM34" s="38">
        <v>0.183916</v>
      </c>
      <c r="AN34" s="38">
        <v>7.5091000000000001</v>
      </c>
      <c r="AO34" s="38">
        <v>3.9949999999999999E-2</v>
      </c>
      <c r="AP34" s="38">
        <v>3.796208</v>
      </c>
      <c r="AQ34" s="38">
        <v>2.5899299999999998</v>
      </c>
      <c r="AR34" s="38">
        <v>5.2094899999999997</v>
      </c>
      <c r="AS34" s="38">
        <v>4.2118130000000003</v>
      </c>
      <c r="AT34" s="38">
        <v>3.1576360000000001</v>
      </c>
      <c r="AU34" s="38">
        <v>2.308E-2</v>
      </c>
      <c r="AV34" s="38">
        <v>2.1749999999999999E-2</v>
      </c>
      <c r="AW34" s="38">
        <v>3.28193</v>
      </c>
      <c r="AX34" s="38">
        <v>3.2110189999999998</v>
      </c>
      <c r="AY34" s="38">
        <v>4.4999999999999998E-2</v>
      </c>
      <c r="AZ34" s="38">
        <v>1.885731</v>
      </c>
      <c r="BA34" s="38">
        <v>6.0888299999999997</v>
      </c>
      <c r="BB34" s="38">
        <v>1.5253920000000001</v>
      </c>
      <c r="BC34" s="38">
        <v>0.33716099999999999</v>
      </c>
      <c r="BD34" s="38">
        <v>0.34399999999999997</v>
      </c>
      <c r="BE34" s="38">
        <v>3.1569690000000001</v>
      </c>
      <c r="BF34" s="38">
        <v>4.4925499999999996</v>
      </c>
      <c r="BG34" s="38">
        <v>1.5071619999999999</v>
      </c>
      <c r="BH34" s="38">
        <v>1.675551</v>
      </c>
      <c r="BI34" s="38">
        <v>4.1259699999999997</v>
      </c>
      <c r="BJ34" s="38">
        <v>3.9472</v>
      </c>
      <c r="BK34" s="38">
        <v>1.8997230000000001</v>
      </c>
      <c r="BL34" s="38">
        <v>1.3941600000000001</v>
      </c>
      <c r="BM34" s="38">
        <v>1.658712</v>
      </c>
      <c r="BN34" s="38">
        <v>1.6524129999999999</v>
      </c>
      <c r="BO34" s="38">
        <v>1.563823</v>
      </c>
      <c r="BP34" s="38">
        <v>5.8224650000000002</v>
      </c>
      <c r="BQ34" s="38">
        <v>0.82482999999999995</v>
      </c>
      <c r="BR34" s="38">
        <v>0.64321700000000004</v>
      </c>
      <c r="BS34" s="38">
        <v>2.2192599999999998</v>
      </c>
      <c r="BT34" s="38">
        <v>5.1327049999999996</v>
      </c>
      <c r="BU34" s="38">
        <v>1.7377400000000001</v>
      </c>
      <c r="BV34" s="38">
        <v>1.5305770000000001</v>
      </c>
      <c r="BW34" s="38">
        <v>2.9866990000000002</v>
      </c>
      <c r="BX34" s="38">
        <v>1.7943770000000001</v>
      </c>
      <c r="BY34" s="38">
        <v>4.7309799999999997</v>
      </c>
      <c r="BZ34" s="38">
        <v>1.0378529999999999</v>
      </c>
      <c r="CA34" s="38">
        <v>1.3722589999999999</v>
      </c>
      <c r="CB34" s="38">
        <v>2.0250979999999998</v>
      </c>
      <c r="CC34" s="38">
        <v>5.2848160000000002</v>
      </c>
      <c r="CD34" s="38">
        <v>1.5665500000000001</v>
      </c>
      <c r="CE34" s="38">
        <v>1.7596620000000001</v>
      </c>
      <c r="CF34" s="38">
        <v>2.24159</v>
      </c>
      <c r="CG34" s="38">
        <v>2.7071869999999998</v>
      </c>
      <c r="CH34" s="38">
        <v>5.4781500000000003</v>
      </c>
      <c r="CI34" s="38">
        <v>5.2603419999999996</v>
      </c>
      <c r="CJ34" s="38">
        <v>2.8126090000000001</v>
      </c>
      <c r="CK34" s="38">
        <v>0.146428</v>
      </c>
      <c r="CL34" s="38">
        <v>0.22409999999999999</v>
      </c>
      <c r="CM34" s="38">
        <v>0.38585999999999998</v>
      </c>
      <c r="CN34" s="38">
        <v>1.5041260000000001</v>
      </c>
      <c r="CO34" s="38">
        <v>1.79125</v>
      </c>
      <c r="CP34" s="38">
        <v>2.3797000000000001</v>
      </c>
      <c r="CQ34" s="38">
        <v>1.621245</v>
      </c>
      <c r="CR34" s="38">
        <v>1.5813900000000001</v>
      </c>
      <c r="CS34" s="38">
        <v>1.205972</v>
      </c>
      <c r="CT34" s="38">
        <v>1.568875</v>
      </c>
      <c r="CU34" s="38">
        <v>1.7586219999999999</v>
      </c>
      <c r="CV34" s="38">
        <v>1.7870269999999999</v>
      </c>
      <c r="CW34" s="38">
        <v>1.8032404479999999</v>
      </c>
      <c r="CX34" s="38">
        <v>1.337098519</v>
      </c>
      <c r="CY34" s="38">
        <v>1.1188499999999999</v>
      </c>
      <c r="CZ34" s="38">
        <v>0.85882999999999998</v>
      </c>
      <c r="DA34" s="38">
        <v>0.62030059999999998</v>
      </c>
      <c r="DB34" s="38">
        <v>0.11038703599999999</v>
      </c>
      <c r="DC34" s="38">
        <v>1.3290762359999999</v>
      </c>
      <c r="DD34" s="38">
        <v>0.54140900000000003</v>
      </c>
      <c r="DE34" s="38">
        <v>1.1331370999999999</v>
      </c>
      <c r="DF34" s="38">
        <v>0.90227868</v>
      </c>
      <c r="DG34" s="38">
        <v>1.0088889860000001</v>
      </c>
      <c r="DH34" s="38">
        <v>1.002011</v>
      </c>
      <c r="DI34" s="38">
        <v>1.14757</v>
      </c>
      <c r="DJ34" s="38">
        <v>1.0844333129999999</v>
      </c>
      <c r="DK34" s="38">
        <v>0.89719041600000005</v>
      </c>
      <c r="DL34" s="38">
        <v>1.087368383</v>
      </c>
      <c r="DM34" s="38">
        <v>0.80418663400000001</v>
      </c>
      <c r="DN34" s="38">
        <v>0.95101487600000001</v>
      </c>
      <c r="DO34" s="38">
        <v>1.752133999</v>
      </c>
      <c r="DP34" s="38">
        <v>1.455439334</v>
      </c>
      <c r="DQ34" s="38">
        <v>1.5698000000000001</v>
      </c>
      <c r="DR34" s="38">
        <v>1.3740250000000001</v>
      </c>
      <c r="DS34" s="38">
        <v>1.3893251339999999</v>
      </c>
      <c r="DT34" s="38">
        <v>1.8062801799999999</v>
      </c>
      <c r="DU34" s="38">
        <v>1.4346000000000001</v>
      </c>
      <c r="DV34" s="38">
        <v>1.66093588</v>
      </c>
      <c r="DW34" s="38">
        <v>1.5644929999999999</v>
      </c>
      <c r="DX34" s="53">
        <v>1.926475105</v>
      </c>
      <c r="DY34" s="53">
        <v>1.604566553</v>
      </c>
      <c r="DZ34" s="53">
        <v>1.125958383</v>
      </c>
      <c r="EA34" s="53">
        <v>1.246603087</v>
      </c>
      <c r="EB34" s="53">
        <v>0.75215133899999997</v>
      </c>
      <c r="EC34" s="53">
        <v>1.6714173189999999</v>
      </c>
      <c r="ED34" s="53">
        <v>0.74910025499999999</v>
      </c>
      <c r="EE34" s="53">
        <v>0.75102373</v>
      </c>
      <c r="EF34" s="53">
        <v>1.147352057</v>
      </c>
      <c r="EG34" s="53">
        <v>1.6451269900000001</v>
      </c>
      <c r="EH34" s="53">
        <v>1.615949957</v>
      </c>
      <c r="EI34" s="53">
        <v>1.4997199999999999</v>
      </c>
      <c r="EJ34" s="53">
        <v>1.271681447</v>
      </c>
      <c r="EK34" s="53">
        <v>1.0068269999999999</v>
      </c>
      <c r="EL34" s="53">
        <v>0.87599463700000002</v>
      </c>
      <c r="EM34" s="53">
        <v>0.77635286800000003</v>
      </c>
      <c r="EN34" s="53">
        <v>0.49596586799999998</v>
      </c>
      <c r="EO34" s="53">
        <v>0.65813061699999997</v>
      </c>
      <c r="EP34" s="53">
        <v>0.50770319100000005</v>
      </c>
      <c r="EQ34" s="53">
        <v>0.83529287200000002</v>
      </c>
      <c r="ER34" s="53">
        <v>0.89275581000000004</v>
      </c>
      <c r="ES34" s="53">
        <v>0.52618110600000001</v>
      </c>
      <c r="ET34" s="53">
        <v>0.71298719099999996</v>
      </c>
      <c r="EU34" s="53">
        <v>0.64983438400000004</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row>
    <row r="35" spans="6:492" ht="20.100000000000001" customHeight="1">
      <c r="F35" s="28" t="s">
        <v>589</v>
      </c>
      <c r="G35" s="29" t="s">
        <v>141</v>
      </c>
      <c r="H35" s="38">
        <v>8.7498195990000003</v>
      </c>
      <c r="I35" s="38">
        <v>10.325744328000001</v>
      </c>
      <c r="J35" s="38"/>
      <c r="K35" s="38"/>
      <c r="L35" s="38">
        <v>2.660587</v>
      </c>
      <c r="M35" s="38">
        <v>3.0766469999999999</v>
      </c>
      <c r="N35" s="38">
        <v>2.3608690000000001</v>
      </c>
      <c r="O35" s="38">
        <v>2.2852380000000001</v>
      </c>
      <c r="P35" s="38">
        <v>2.918723</v>
      </c>
      <c r="Q35" s="38">
        <v>2.2435290000000001</v>
      </c>
      <c r="R35" s="38">
        <v>2.1886899999999998</v>
      </c>
      <c r="S35" s="38">
        <v>3.465471</v>
      </c>
      <c r="T35" s="38">
        <v>3.427867</v>
      </c>
      <c r="U35" s="38">
        <v>3.3171339999999998</v>
      </c>
      <c r="V35" s="38">
        <v>4.1859200000000003</v>
      </c>
      <c r="W35" s="38">
        <v>2.849091</v>
      </c>
      <c r="X35" s="38">
        <v>3.4395790000000002</v>
      </c>
      <c r="Y35" s="38">
        <v>2.587199</v>
      </c>
      <c r="Z35" s="38">
        <v>3.2455590000000001</v>
      </c>
      <c r="AA35" s="38">
        <v>2.5074879999999999</v>
      </c>
      <c r="AB35" s="38">
        <v>2.0319400000000001</v>
      </c>
      <c r="AC35" s="38">
        <v>2.7161719999999998</v>
      </c>
      <c r="AD35" s="38">
        <v>5.5888109999999998</v>
      </c>
      <c r="AE35" s="38">
        <v>2.8581989999999999</v>
      </c>
      <c r="AF35" s="38">
        <v>2.2162980000000001</v>
      </c>
      <c r="AG35" s="38">
        <v>2.9506320000000001</v>
      </c>
      <c r="AH35" s="38">
        <v>2.3842129999999999</v>
      </c>
      <c r="AI35" s="38">
        <v>3.5527500000000001</v>
      </c>
      <c r="AJ35" s="38">
        <v>2.138077</v>
      </c>
      <c r="AK35" s="38">
        <v>2.290397</v>
      </c>
      <c r="AL35" s="38">
        <v>2.8340369999999999</v>
      </c>
      <c r="AM35" s="38">
        <v>2.5956250000000001</v>
      </c>
      <c r="AN35" s="38">
        <v>2.6078329999999998</v>
      </c>
      <c r="AO35" s="38">
        <v>2.50508</v>
      </c>
      <c r="AP35" s="38">
        <v>29.655901</v>
      </c>
      <c r="AQ35" s="38">
        <v>2.5688719999999998</v>
      </c>
      <c r="AR35" s="38">
        <v>2.6752250000000002</v>
      </c>
      <c r="AS35" s="38">
        <v>3.3252030000000001</v>
      </c>
      <c r="AT35" s="38">
        <v>2.747096</v>
      </c>
      <c r="AU35" s="38">
        <v>2.5476420000000002</v>
      </c>
      <c r="AV35" s="38">
        <v>2.0217710000000002</v>
      </c>
      <c r="AW35" s="38">
        <v>2.5068600000000001</v>
      </c>
      <c r="AX35" s="38">
        <v>2.2691379999999999</v>
      </c>
      <c r="AY35" s="38">
        <v>2.474809</v>
      </c>
      <c r="AZ35" s="38">
        <v>2.7293829999999999</v>
      </c>
      <c r="BA35" s="38">
        <v>2.3551959999999998</v>
      </c>
      <c r="BB35" s="38">
        <v>2.990043</v>
      </c>
      <c r="BC35" s="38">
        <v>1.9908110000000001</v>
      </c>
      <c r="BD35" s="38">
        <v>2.4343309999999998</v>
      </c>
      <c r="BE35" s="38">
        <v>2.8333279999999998</v>
      </c>
      <c r="BF35" s="38">
        <v>2.2997260000000002</v>
      </c>
      <c r="BG35" s="38">
        <v>1.9499230000000001</v>
      </c>
      <c r="BH35" s="38">
        <v>1.911125</v>
      </c>
      <c r="BI35" s="38">
        <v>2.7844609999999999</v>
      </c>
      <c r="BJ35" s="38">
        <v>3.1754920000000002</v>
      </c>
      <c r="BK35" s="38">
        <v>2.8615089999999999</v>
      </c>
      <c r="BL35" s="38">
        <v>2.2515010000000002</v>
      </c>
      <c r="BM35" s="38">
        <v>3.119532</v>
      </c>
      <c r="BN35" s="38">
        <v>2.0380639999999999</v>
      </c>
      <c r="BO35" s="38">
        <v>2.512661</v>
      </c>
      <c r="BP35" s="38">
        <v>3.0902430000000001</v>
      </c>
      <c r="BQ35" s="38">
        <v>2.2547549999999998</v>
      </c>
      <c r="BR35" s="38">
        <v>2.4572210000000001</v>
      </c>
      <c r="BS35" s="38">
        <v>2.5227020000000002</v>
      </c>
      <c r="BT35" s="38">
        <v>2.0210669999999999</v>
      </c>
      <c r="BU35" s="38">
        <v>2.2918090000000002</v>
      </c>
      <c r="BV35" s="38">
        <v>2.288929</v>
      </c>
      <c r="BW35" s="38">
        <v>2.9537079999999998</v>
      </c>
      <c r="BX35" s="38">
        <v>2.2585809999999999</v>
      </c>
      <c r="BY35" s="38">
        <v>2.1437339999999998</v>
      </c>
      <c r="BZ35" s="38">
        <v>2.096857</v>
      </c>
      <c r="CA35" s="38">
        <v>2.4249999999999998</v>
      </c>
      <c r="CB35" s="38">
        <v>3.5957789999999998</v>
      </c>
      <c r="CC35" s="38">
        <v>2.592441</v>
      </c>
      <c r="CD35" s="38">
        <v>3.2095289999999999</v>
      </c>
      <c r="CE35" s="38">
        <v>3.100514</v>
      </c>
      <c r="CF35" s="38">
        <v>2.4120210000000002</v>
      </c>
      <c r="CG35" s="38">
        <v>3.1866720000000002</v>
      </c>
      <c r="CH35" s="38">
        <v>3.9353790000000002</v>
      </c>
      <c r="CI35" s="38">
        <v>3.7888280000000001</v>
      </c>
      <c r="CJ35" s="38">
        <v>1.8431409999999999</v>
      </c>
      <c r="CK35" s="38">
        <v>0.917408</v>
      </c>
      <c r="CL35" s="38">
        <v>1.4819059999999999</v>
      </c>
      <c r="CM35" s="38">
        <v>2.493633</v>
      </c>
      <c r="CN35" s="38">
        <v>3.0737109999999999</v>
      </c>
      <c r="CO35" s="38">
        <v>2.6010650000000002</v>
      </c>
      <c r="CP35" s="38">
        <v>4.4027969999999996</v>
      </c>
      <c r="CQ35" s="38">
        <v>3.52766</v>
      </c>
      <c r="CR35" s="38">
        <v>2.3693140000000001</v>
      </c>
      <c r="CS35" s="38">
        <v>2.9123100000000002</v>
      </c>
      <c r="CT35" s="38">
        <v>2.4262589999999999</v>
      </c>
      <c r="CU35" s="38">
        <v>2.3380010000000002</v>
      </c>
      <c r="CV35" s="38">
        <v>2.3861949999999998</v>
      </c>
      <c r="CW35" s="38">
        <v>2.3537293899999998</v>
      </c>
      <c r="CX35" s="38">
        <v>2.0660898099999998</v>
      </c>
      <c r="CY35" s="38">
        <v>2.5365134949999999</v>
      </c>
      <c r="CZ35" s="38">
        <v>3.4690589529999998</v>
      </c>
      <c r="DA35" s="38">
        <v>3.0261445380000001</v>
      </c>
      <c r="DB35" s="38">
        <v>2.862195593</v>
      </c>
      <c r="DC35" s="38">
        <v>4.2469871829999999</v>
      </c>
      <c r="DD35" s="38">
        <v>3.8397937729999998</v>
      </c>
      <c r="DE35" s="38">
        <v>2.9621248499999999</v>
      </c>
      <c r="DF35" s="38">
        <v>2.91870545</v>
      </c>
      <c r="DG35" s="38">
        <v>3.3806429699999998</v>
      </c>
      <c r="DH35" s="38">
        <v>2.4768886999999999</v>
      </c>
      <c r="DI35" s="38">
        <v>3.19444785</v>
      </c>
      <c r="DJ35" s="38">
        <v>2.59234404</v>
      </c>
      <c r="DK35" s="38">
        <v>2.8302168700000001</v>
      </c>
      <c r="DL35" s="38">
        <v>2.8835792900000001</v>
      </c>
      <c r="DM35" s="38">
        <v>2.33852642</v>
      </c>
      <c r="DN35" s="38">
        <v>2.0354629719999999</v>
      </c>
      <c r="DO35" s="38">
        <v>2.8487881599999998</v>
      </c>
      <c r="DP35" s="38">
        <v>3.42133764</v>
      </c>
      <c r="DQ35" s="38">
        <v>2.5896978119999998</v>
      </c>
      <c r="DR35" s="38">
        <v>2.3453498700000002</v>
      </c>
      <c r="DS35" s="38">
        <v>2.2378095600000001</v>
      </c>
      <c r="DT35" s="38">
        <v>3.3447435190000001</v>
      </c>
      <c r="DU35" s="38">
        <v>2.2412684930000002</v>
      </c>
      <c r="DV35" s="38">
        <v>2.5865990920000002</v>
      </c>
      <c r="DW35" s="38">
        <v>2.9641313500000002</v>
      </c>
      <c r="DX35" s="53">
        <v>4.4115225320000002</v>
      </c>
      <c r="DY35" s="53">
        <v>3.3985889199999999</v>
      </c>
      <c r="DZ35" s="53">
        <v>1.891068746</v>
      </c>
      <c r="EA35" s="53">
        <v>2.3370729020000001</v>
      </c>
      <c r="EB35" s="53">
        <v>1.4520665399999999</v>
      </c>
      <c r="EC35" s="53">
        <v>1.99969127</v>
      </c>
      <c r="ED35" s="53">
        <v>2.14818519</v>
      </c>
      <c r="EE35" s="53">
        <v>1.84543352</v>
      </c>
      <c r="EF35" s="53">
        <v>2.3768359920000002</v>
      </c>
      <c r="EG35" s="53">
        <v>2.3793648969999999</v>
      </c>
      <c r="EH35" s="53">
        <v>2.2387055669999998</v>
      </c>
      <c r="EI35" s="53">
        <v>2.15452076</v>
      </c>
      <c r="EJ35" s="53">
        <v>2.76578978</v>
      </c>
      <c r="EK35" s="53">
        <v>3.1667282210000001</v>
      </c>
      <c r="EL35" s="53">
        <v>4.9848401720000002</v>
      </c>
      <c r="EM35" s="53">
        <v>1.8257294120000001</v>
      </c>
      <c r="EN35" s="53">
        <v>2.6054968729999999</v>
      </c>
      <c r="EO35" s="53">
        <v>2.741242465</v>
      </c>
      <c r="EP35" s="53">
        <v>2.02566303</v>
      </c>
      <c r="EQ35" s="53">
        <v>38.108028769999997</v>
      </c>
      <c r="ER35" s="53">
        <v>39.032836510000003</v>
      </c>
      <c r="ES35" s="53">
        <v>39.3015702</v>
      </c>
      <c r="ET35" s="53">
        <v>34.777175149999998</v>
      </c>
      <c r="EU35" s="53">
        <v>75.257541430000003</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row>
    <row r="36" spans="6:492" ht="20.100000000000001" customHeight="1">
      <c r="F36" s="28" t="s">
        <v>143</v>
      </c>
      <c r="G36" s="29" t="s">
        <v>141</v>
      </c>
      <c r="H36" s="38">
        <v>61.579483932999999</v>
      </c>
      <c r="I36" s="38">
        <v>83.55045235</v>
      </c>
      <c r="J36" s="38"/>
      <c r="K36" s="38"/>
      <c r="L36" s="38">
        <v>0.664663</v>
      </c>
      <c r="M36" s="38">
        <v>0.30253200000000002</v>
      </c>
      <c r="N36" s="38">
        <v>0.39082499999999998</v>
      </c>
      <c r="O36" s="38">
        <v>0.19678399999999999</v>
      </c>
      <c r="P36" s="38">
        <v>0.45707100000000001</v>
      </c>
      <c r="Q36" s="38">
        <v>0.42573</v>
      </c>
      <c r="R36" s="38">
        <v>0.60767300000000002</v>
      </c>
      <c r="S36" s="38">
        <v>0.91568099999999997</v>
      </c>
      <c r="T36" s="38">
        <v>1.0812330000000001</v>
      </c>
      <c r="U36" s="38">
        <v>2.032435</v>
      </c>
      <c r="V36" s="38">
        <v>0.87554799999999999</v>
      </c>
      <c r="W36" s="38">
        <v>1.58236</v>
      </c>
      <c r="X36" s="38">
        <v>1.01867</v>
      </c>
      <c r="Y36" s="38">
        <v>1.7049609999999999</v>
      </c>
      <c r="Z36" s="38">
        <v>1.321161</v>
      </c>
      <c r="AA36" s="38">
        <v>0.61734699999999998</v>
      </c>
      <c r="AB36" s="38">
        <v>0.465999</v>
      </c>
      <c r="AC36" s="38">
        <v>0.35758200000000001</v>
      </c>
      <c r="AD36" s="38">
        <v>1.3221909999999999</v>
      </c>
      <c r="AE36" s="38">
        <v>1.4523140000000001</v>
      </c>
      <c r="AF36" s="38">
        <v>1.0751120000000001</v>
      </c>
      <c r="AG36" s="38">
        <v>1.816738</v>
      </c>
      <c r="AH36" s="38">
        <v>0.50662499999999999</v>
      </c>
      <c r="AI36" s="38">
        <v>3.5027789999999999</v>
      </c>
      <c r="AJ36" s="38">
        <v>4.4436720000000003</v>
      </c>
      <c r="AK36" s="38">
        <v>4.094678</v>
      </c>
      <c r="AL36" s="38">
        <v>2.0399980000000002</v>
      </c>
      <c r="AM36" s="38">
        <v>2.507498</v>
      </c>
      <c r="AN36" s="38">
        <v>0.94043399999999999</v>
      </c>
      <c r="AO36" s="38">
        <v>1.1723619999999999</v>
      </c>
      <c r="AP36" s="38">
        <v>0.73193200000000003</v>
      </c>
      <c r="AQ36" s="38">
        <v>1.3162659999999999</v>
      </c>
      <c r="AR36" s="38">
        <v>1.768418</v>
      </c>
      <c r="AS36" s="38">
        <v>1.2943359999999999</v>
      </c>
      <c r="AT36" s="38">
        <v>1.2105790000000001</v>
      </c>
      <c r="AU36" s="38">
        <v>1.6266430000000001</v>
      </c>
      <c r="AV36" s="38">
        <v>1.126403</v>
      </c>
      <c r="AW36" s="38">
        <v>1.359488</v>
      </c>
      <c r="AX36" s="38">
        <v>1.2001850000000001</v>
      </c>
      <c r="AY36" s="38">
        <v>1.5727899999999999</v>
      </c>
      <c r="AZ36" s="38">
        <v>1.350543</v>
      </c>
      <c r="BA36" s="38">
        <v>1.7555529999999999</v>
      </c>
      <c r="BB36" s="38">
        <v>1.7442610000000001</v>
      </c>
      <c r="BC36" s="38">
        <v>1.174553</v>
      </c>
      <c r="BD36" s="38">
        <v>1.696742</v>
      </c>
      <c r="BE36" s="38">
        <v>1.3436440000000001</v>
      </c>
      <c r="BF36" s="38">
        <v>1.5850630000000001</v>
      </c>
      <c r="BG36" s="38">
        <v>2.9468730000000001</v>
      </c>
      <c r="BH36" s="38">
        <v>1.178626</v>
      </c>
      <c r="BI36" s="38">
        <v>1.108838</v>
      </c>
      <c r="BJ36" s="38">
        <v>1.173244</v>
      </c>
      <c r="BK36" s="38">
        <v>0.963117</v>
      </c>
      <c r="BL36" s="38">
        <v>1.040673</v>
      </c>
      <c r="BM36" s="38">
        <v>1.6161799999999999</v>
      </c>
      <c r="BN36" s="38">
        <v>1.9032830000000001</v>
      </c>
      <c r="BO36" s="38">
        <v>1.554835</v>
      </c>
      <c r="BP36" s="38">
        <v>1.8639790000000001</v>
      </c>
      <c r="BQ36" s="38">
        <v>1.3361479999999999</v>
      </c>
      <c r="BR36" s="38">
        <v>1.931209</v>
      </c>
      <c r="BS36" s="38">
        <v>1.7813289999999999</v>
      </c>
      <c r="BT36" s="38">
        <v>0.795624</v>
      </c>
      <c r="BU36" s="38">
        <v>1.4176800000000001</v>
      </c>
      <c r="BV36" s="38">
        <v>1.401967</v>
      </c>
      <c r="BW36" s="38">
        <v>1.5032350000000001</v>
      </c>
      <c r="BX36" s="38">
        <v>2.0432220000000001</v>
      </c>
      <c r="BY36" s="38">
        <v>1.3069500000000001</v>
      </c>
      <c r="BZ36" s="38">
        <v>0.64664299999999997</v>
      </c>
      <c r="CA36" s="38">
        <v>0.672099</v>
      </c>
      <c r="CB36" s="38">
        <v>0.64618399999999998</v>
      </c>
      <c r="CC36" s="38">
        <v>0.75201499999999999</v>
      </c>
      <c r="CD36" s="38">
        <v>0.85715799999999998</v>
      </c>
      <c r="CE36" s="38">
        <v>0.65987300000000004</v>
      </c>
      <c r="CF36" s="38">
        <v>0.75082099999999996</v>
      </c>
      <c r="CG36" s="38">
        <v>0.70277800000000001</v>
      </c>
      <c r="CH36" s="38">
        <v>0.59887699999999999</v>
      </c>
      <c r="CI36" s="38">
        <v>0.59650300000000001</v>
      </c>
      <c r="CJ36" s="38">
        <v>0.80320899999999995</v>
      </c>
      <c r="CK36" s="38">
        <v>1.527881</v>
      </c>
      <c r="CL36" s="38">
        <v>2.8339759999999998</v>
      </c>
      <c r="CM36" s="38">
        <v>3.90367</v>
      </c>
      <c r="CN36" s="38">
        <v>3.6607639999999999</v>
      </c>
      <c r="CO36" s="38">
        <v>1.8354509999999999</v>
      </c>
      <c r="CP36" s="38">
        <v>1.697546</v>
      </c>
      <c r="CQ36" s="38">
        <v>1.575364</v>
      </c>
      <c r="CR36" s="38">
        <v>0.96487699999999998</v>
      </c>
      <c r="CS36" s="38">
        <v>1.864282</v>
      </c>
      <c r="CT36" s="38">
        <v>4.0911780000000002</v>
      </c>
      <c r="CU36" s="38">
        <v>4.6881149999999998</v>
      </c>
      <c r="CV36" s="38">
        <v>2.9070070000000001</v>
      </c>
      <c r="CW36" s="38">
        <v>3.7529633699999998</v>
      </c>
      <c r="CX36" s="38">
        <v>7.008516416</v>
      </c>
      <c r="CY36" s="38">
        <v>8.3790842760000004</v>
      </c>
      <c r="CZ36" s="38">
        <v>10.747938755</v>
      </c>
      <c r="DA36" s="38">
        <v>12.327914785000001</v>
      </c>
      <c r="DB36" s="38">
        <v>13.196424948000001</v>
      </c>
      <c r="DC36" s="38">
        <v>11.729375208</v>
      </c>
      <c r="DD36" s="38">
        <v>12.939001357</v>
      </c>
      <c r="DE36" s="38">
        <v>15.223787142999999</v>
      </c>
      <c r="DF36" s="38">
        <v>19.229036915999998</v>
      </c>
      <c r="DG36" s="38">
        <v>12.728648495</v>
      </c>
      <c r="DH36" s="38">
        <v>15.310554676000001</v>
      </c>
      <c r="DI36" s="38">
        <v>13.996803611000001</v>
      </c>
      <c r="DJ36" s="38">
        <v>14.316997302000001</v>
      </c>
      <c r="DK36" s="38">
        <v>12.187124914</v>
      </c>
      <c r="DL36" s="38">
        <v>14.405701605000001</v>
      </c>
      <c r="DM36" s="38">
        <v>15.89654569</v>
      </c>
      <c r="DN36" s="38">
        <v>13.094593361999999</v>
      </c>
      <c r="DO36" s="38">
        <v>12.443435788</v>
      </c>
      <c r="DP36" s="38">
        <v>13.048250477</v>
      </c>
      <c r="DQ36" s="38">
        <v>13.401361263</v>
      </c>
      <c r="DR36" s="38">
        <v>11.587264429999999</v>
      </c>
      <c r="DS36" s="38">
        <v>12.662965052000001</v>
      </c>
      <c r="DT36" s="38">
        <v>11.625938731</v>
      </c>
      <c r="DU36" s="38">
        <v>13.466744929000001</v>
      </c>
      <c r="DV36" s="38">
        <v>13.335695038000001</v>
      </c>
      <c r="DW36" s="38">
        <v>12.752212343</v>
      </c>
      <c r="DX36" s="53">
        <v>15.748211464000001</v>
      </c>
      <c r="DY36" s="53">
        <v>12.971499152</v>
      </c>
      <c r="DZ36" s="53">
        <v>13.598657168000001</v>
      </c>
      <c r="EA36" s="53">
        <v>12.421339326</v>
      </c>
      <c r="EB36" s="53">
        <v>14.998613017</v>
      </c>
      <c r="EC36" s="53">
        <v>13.738814523</v>
      </c>
      <c r="ED36" s="53">
        <v>12.015472429000001</v>
      </c>
      <c r="EE36" s="53">
        <v>14.624445024</v>
      </c>
      <c r="EF36" s="53">
        <v>16.319346322000001</v>
      </c>
      <c r="EG36" s="53">
        <v>18.620220157999999</v>
      </c>
      <c r="EH36" s="53">
        <v>20.986738121999998</v>
      </c>
      <c r="EI36" s="53">
        <v>20.545120548</v>
      </c>
      <c r="EJ36" s="53">
        <v>21.187643087000001</v>
      </c>
      <c r="EK36" s="53">
        <v>20.830950593000001</v>
      </c>
      <c r="EL36" s="53">
        <v>16.389338208000002</v>
      </c>
      <c r="EM36" s="53">
        <v>13.623169918</v>
      </c>
      <c r="EN36" s="53">
        <v>17.239012410000001</v>
      </c>
      <c r="EO36" s="53">
        <v>12.421953623</v>
      </c>
      <c r="EP36" s="53">
        <v>13.210724892</v>
      </c>
      <c r="EQ36" s="53">
        <v>12.100774530000001</v>
      </c>
      <c r="ER36" s="53">
        <v>12.622226358000001</v>
      </c>
      <c r="ES36" s="53">
        <v>12.663999500999999</v>
      </c>
      <c r="ET36" s="53">
        <v>12.874537576</v>
      </c>
      <c r="EU36" s="53">
        <v>11.658703075</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row>
    <row r="37" spans="6:492" ht="34.15" customHeight="1">
      <c r="F37" s="28" t="s">
        <v>535</v>
      </c>
      <c r="G37" s="29"/>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53"/>
      <c r="DY37" s="53"/>
      <c r="EA37" s="53"/>
      <c r="EB37" s="53"/>
      <c r="EC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row>
    <row r="38" spans="6:492" ht="20.100000000000001" customHeight="1">
      <c r="F38" s="28" t="s">
        <v>140</v>
      </c>
      <c r="G38" s="29" t="s">
        <v>200</v>
      </c>
      <c r="H38" s="38">
        <v>2.47590011</v>
      </c>
      <c r="I38" s="38">
        <v>3.4675505900000001</v>
      </c>
      <c r="J38" s="38"/>
      <c r="K38" s="38"/>
      <c r="L38" s="38">
        <v>2.7445000000000001E-2</v>
      </c>
      <c r="M38" s="38">
        <v>1.069572</v>
      </c>
      <c r="N38" s="38">
        <v>1.1165879999999999</v>
      </c>
      <c r="O38" s="38">
        <v>0.46313700000000002</v>
      </c>
      <c r="P38" s="38">
        <v>1.8603000000000001E-2</v>
      </c>
      <c r="Q38" s="38">
        <v>1.008839</v>
      </c>
      <c r="R38" s="38">
        <v>2.0555E-2</v>
      </c>
      <c r="S38" s="38">
        <v>1.0001869999999999</v>
      </c>
      <c r="T38" s="38">
        <v>8.7670000000000005E-3</v>
      </c>
      <c r="U38" s="38">
        <v>1.1208629999999999</v>
      </c>
      <c r="V38" s="38">
        <v>0.46843800000000002</v>
      </c>
      <c r="W38" s="38">
        <v>1.7767520000000001</v>
      </c>
      <c r="X38" s="38">
        <v>0.41458299999999998</v>
      </c>
      <c r="Y38" s="38">
        <v>0.81690499999999999</v>
      </c>
      <c r="Z38" s="38">
        <v>0.66205199999999997</v>
      </c>
      <c r="AA38" s="38">
        <v>1.155378</v>
      </c>
      <c r="AB38" s="38">
        <v>0.305396</v>
      </c>
      <c r="AC38" s="38">
        <v>0.39027499999999998</v>
      </c>
      <c r="AD38" s="38">
        <v>0.64660399999999996</v>
      </c>
      <c r="AE38" s="38">
        <v>2.4376999999999999E-2</v>
      </c>
      <c r="AF38" s="38">
        <v>0.25528200000000001</v>
      </c>
      <c r="AG38" s="38">
        <v>1.238667</v>
      </c>
      <c r="AH38" s="38">
        <v>1.0610869999999999</v>
      </c>
      <c r="AI38" s="38">
        <v>6.3E-3</v>
      </c>
      <c r="AJ38" s="38">
        <v>2.0528000000000001E-2</v>
      </c>
      <c r="AK38" s="38">
        <v>0.215836</v>
      </c>
      <c r="AL38" s="38">
        <v>0.50888100000000003</v>
      </c>
      <c r="AM38" s="38">
        <v>9.9757999999999999E-2</v>
      </c>
      <c r="AN38" s="38">
        <v>2.1376529999999998</v>
      </c>
      <c r="AO38" s="38">
        <v>9.9749999999999995E-3</v>
      </c>
      <c r="AP38" s="38">
        <v>0.67419600000000002</v>
      </c>
      <c r="AQ38" s="38">
        <v>0.51060099999999997</v>
      </c>
      <c r="AR38" s="38">
        <v>1.0701970000000001</v>
      </c>
      <c r="AS38" s="38">
        <v>0.95471399999999995</v>
      </c>
      <c r="AT38" s="38">
        <v>0.58094500000000004</v>
      </c>
      <c r="AU38" s="38">
        <v>6.4999999999999997E-3</v>
      </c>
      <c r="AV38" s="38">
        <v>8.6020000000000003E-3</v>
      </c>
      <c r="AW38" s="38">
        <v>0.75613399999999997</v>
      </c>
      <c r="AX38" s="38">
        <v>0.50789300000000004</v>
      </c>
      <c r="AY38" s="38">
        <v>2.1271000000000002E-2</v>
      </c>
      <c r="AZ38" s="38">
        <v>1.36954</v>
      </c>
      <c r="BA38" s="38">
        <v>1.177594</v>
      </c>
      <c r="BB38" s="38">
        <v>0.30188199999999998</v>
      </c>
      <c r="BC38" s="38">
        <v>9.3102000000000004E-2</v>
      </c>
      <c r="BD38" s="38">
        <v>8.4474999999999995E-2</v>
      </c>
      <c r="BE38" s="38">
        <v>0.92579500000000003</v>
      </c>
      <c r="BF38" s="38">
        <v>1.3965080000000001</v>
      </c>
      <c r="BG38" s="38">
        <v>0.37147599999999997</v>
      </c>
      <c r="BH38" s="38">
        <v>0.37187900000000002</v>
      </c>
      <c r="BI38" s="38">
        <v>0.68715599999999999</v>
      </c>
      <c r="BJ38" s="38">
        <v>0.78746700000000003</v>
      </c>
      <c r="BK38" s="38">
        <v>0.35839799999999999</v>
      </c>
      <c r="BL38" s="38">
        <v>0.33005899999999999</v>
      </c>
      <c r="BM38" s="38">
        <v>0.33054600000000001</v>
      </c>
      <c r="BN38" s="38">
        <v>0.29542099999999999</v>
      </c>
      <c r="BO38" s="38">
        <v>0.27188899999999999</v>
      </c>
      <c r="BP38" s="38">
        <v>0.816465</v>
      </c>
      <c r="BQ38" s="38">
        <v>0.200295</v>
      </c>
      <c r="BR38" s="38">
        <v>0.16770599999999999</v>
      </c>
      <c r="BS38" s="38">
        <v>0.591831</v>
      </c>
      <c r="BT38" s="38">
        <v>1.0267360000000001</v>
      </c>
      <c r="BU38" s="38">
        <v>0.47044599999999998</v>
      </c>
      <c r="BV38" s="38">
        <v>0.43802799999999997</v>
      </c>
      <c r="BW38" s="38">
        <v>0.82386599999999999</v>
      </c>
      <c r="BX38" s="38">
        <v>0.52069799999999999</v>
      </c>
      <c r="BY38" s="38">
        <v>1.0906610000000001</v>
      </c>
      <c r="BZ38" s="38">
        <v>0.344088</v>
      </c>
      <c r="CA38" s="38">
        <v>0.45044499999999998</v>
      </c>
      <c r="CB38" s="38">
        <v>0.68645299999999998</v>
      </c>
      <c r="CC38" s="38">
        <v>1.2085939999999999</v>
      </c>
      <c r="CD38" s="38">
        <v>0.48563800000000001</v>
      </c>
      <c r="CE38" s="38">
        <v>0.50869200000000003</v>
      </c>
      <c r="CF38" s="38">
        <v>0.84450899999999995</v>
      </c>
      <c r="CG38" s="38">
        <v>1.2573099999999999</v>
      </c>
      <c r="CH38" s="38">
        <v>3.1765880000000002</v>
      </c>
      <c r="CI38" s="38">
        <v>3.751369</v>
      </c>
      <c r="CJ38" s="38">
        <v>2.5182769999999999</v>
      </c>
      <c r="CK38" s="38">
        <v>9.3881999999999993E-2</v>
      </c>
      <c r="CL38" s="38">
        <v>0.131521</v>
      </c>
      <c r="CM38" s="38">
        <v>0.24200199999999999</v>
      </c>
      <c r="CN38" s="38">
        <v>0.89531499999999997</v>
      </c>
      <c r="CO38" s="38">
        <v>1.0056020000000001</v>
      </c>
      <c r="CP38" s="38">
        <v>1.362781</v>
      </c>
      <c r="CQ38" s="38">
        <v>0.82589199999999996</v>
      </c>
      <c r="CR38" s="38">
        <v>0.78805899999999995</v>
      </c>
      <c r="CS38" s="38">
        <v>0.59749699999999994</v>
      </c>
      <c r="CT38" s="38">
        <v>0.73922200000000005</v>
      </c>
      <c r="CU38" s="38">
        <v>0.88279300000000005</v>
      </c>
      <c r="CV38" s="38">
        <v>0.89553000000000005</v>
      </c>
      <c r="CW38" s="38">
        <v>0.91179038999999995</v>
      </c>
      <c r="CX38" s="38">
        <v>0.64973932000000001</v>
      </c>
      <c r="CY38" s="38">
        <v>0.52939402000000002</v>
      </c>
      <c r="CZ38" s="38">
        <v>0.42242171000000001</v>
      </c>
      <c r="DA38" s="38">
        <v>0.30304606000000001</v>
      </c>
      <c r="DB38" s="38">
        <v>5.1926140000000003E-2</v>
      </c>
      <c r="DC38" s="38">
        <v>0.67390201000000005</v>
      </c>
      <c r="DD38" s="38">
        <v>0.28363251</v>
      </c>
      <c r="DE38" s="38">
        <v>0.56706657000000005</v>
      </c>
      <c r="DF38" s="38">
        <v>0.42438014000000002</v>
      </c>
      <c r="DG38" s="38">
        <v>0.52994931000000001</v>
      </c>
      <c r="DH38" s="38">
        <v>0.55187651000000004</v>
      </c>
      <c r="DI38" s="38">
        <v>0.63975621000000005</v>
      </c>
      <c r="DJ38" s="38">
        <v>0.56665056000000003</v>
      </c>
      <c r="DK38" s="38">
        <v>0.51591160999999996</v>
      </c>
      <c r="DL38" s="38">
        <v>0.45257529000000002</v>
      </c>
      <c r="DM38" s="38">
        <v>0.36471595000000001</v>
      </c>
      <c r="DN38" s="38">
        <v>0.38670819000000001</v>
      </c>
      <c r="DO38" s="38">
        <v>0.74037872999999998</v>
      </c>
      <c r="DP38" s="38">
        <v>0.59083719999999995</v>
      </c>
      <c r="DQ38" s="38">
        <v>0.67286683999999997</v>
      </c>
      <c r="DR38" s="38">
        <v>0.69542272000000005</v>
      </c>
      <c r="DS38" s="38">
        <v>0.63036296999999997</v>
      </c>
      <c r="DT38" s="38">
        <v>1.0123542999999999</v>
      </c>
      <c r="DU38" s="38">
        <v>0.84478260000000005</v>
      </c>
      <c r="DV38" s="38">
        <v>1.0429713</v>
      </c>
      <c r="DW38" s="38">
        <v>0.95982719000000005</v>
      </c>
      <c r="DX38" s="53">
        <v>1.1473952000000001</v>
      </c>
      <c r="DY38" s="53">
        <v>0.90956541999999996</v>
      </c>
      <c r="DZ38" s="53">
        <v>0.67171457000000001</v>
      </c>
      <c r="EA38" s="53">
        <v>0.77297037999999996</v>
      </c>
      <c r="EB38" s="53">
        <v>0.51591726999999998</v>
      </c>
      <c r="EC38" s="53">
        <v>1.1096072699999999</v>
      </c>
      <c r="ED38" s="53">
        <v>0.43313193999999999</v>
      </c>
      <c r="EE38" s="53">
        <v>0.47899581000000002</v>
      </c>
      <c r="EF38" s="53">
        <v>0.65662387</v>
      </c>
      <c r="EG38" s="53">
        <v>0.90714848999999997</v>
      </c>
      <c r="EH38" s="53">
        <v>0.98689506999999999</v>
      </c>
      <c r="EI38" s="53">
        <v>0.94654309000000003</v>
      </c>
      <c r="EJ38" s="53">
        <v>0.82617587999999997</v>
      </c>
      <c r="EK38" s="53">
        <v>0.70793655</v>
      </c>
      <c r="EL38" s="53">
        <v>0.70449052999999995</v>
      </c>
      <c r="EM38" s="53">
        <v>0.58487043000000005</v>
      </c>
      <c r="EN38" s="53">
        <v>0.38139153999999997</v>
      </c>
      <c r="EO38" s="53">
        <v>0.44872055</v>
      </c>
      <c r="EP38" s="53">
        <v>0.33267641999999997</v>
      </c>
      <c r="EQ38" s="53">
        <v>0.64996774999999996</v>
      </c>
      <c r="ER38" s="53">
        <v>0.63393913000000002</v>
      </c>
      <c r="ES38" s="53">
        <v>0.36506630000000001</v>
      </c>
      <c r="ET38" s="53">
        <v>0.47899346999999998</v>
      </c>
      <c r="EU38" s="53">
        <v>0.46058579999999999</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row>
    <row r="39" spans="6:492" ht="20.100000000000001" customHeight="1">
      <c r="F39" s="28" t="s">
        <v>491</v>
      </c>
      <c r="G39" s="29" t="s">
        <v>200</v>
      </c>
      <c r="H39" s="38">
        <v>11.14801097</v>
      </c>
      <c r="I39" s="38">
        <v>13.45561479</v>
      </c>
      <c r="J39" s="38"/>
      <c r="K39" s="38"/>
      <c r="L39" s="38">
        <v>2.8607339999999999</v>
      </c>
      <c r="M39" s="38">
        <v>3.259188</v>
      </c>
      <c r="N39" s="38">
        <v>2.4584489999999999</v>
      </c>
      <c r="O39" s="38">
        <v>2.4769160000000001</v>
      </c>
      <c r="P39" s="38">
        <v>3.2448610000000002</v>
      </c>
      <c r="Q39" s="38">
        <v>2.5618479999999999</v>
      </c>
      <c r="R39" s="38">
        <v>2.2860849999999999</v>
      </c>
      <c r="S39" s="38">
        <v>3.923073</v>
      </c>
      <c r="T39" s="38">
        <v>4.0837570000000003</v>
      </c>
      <c r="U39" s="38">
        <v>3.8229479999999998</v>
      </c>
      <c r="V39" s="38">
        <v>4.4078160000000004</v>
      </c>
      <c r="W39" s="38">
        <v>3.6393789999999999</v>
      </c>
      <c r="X39" s="38">
        <v>4.2640940000000001</v>
      </c>
      <c r="Y39" s="38">
        <v>3.350552</v>
      </c>
      <c r="Z39" s="38">
        <v>4.5131940000000004</v>
      </c>
      <c r="AA39" s="38">
        <v>3.4617849999999999</v>
      </c>
      <c r="AB39" s="38">
        <v>2.3893439999999999</v>
      </c>
      <c r="AC39" s="38">
        <v>3.2756379999999998</v>
      </c>
      <c r="AD39" s="38">
        <v>6.2670750000000002</v>
      </c>
      <c r="AE39" s="38">
        <v>3.186353</v>
      </c>
      <c r="AF39" s="38">
        <v>2.7106620000000001</v>
      </c>
      <c r="AG39" s="38">
        <v>3.1212589999999998</v>
      </c>
      <c r="AH39" s="38">
        <v>3.0442330000000002</v>
      </c>
      <c r="AI39" s="38">
        <v>3.6317170000000001</v>
      </c>
      <c r="AJ39" s="38">
        <v>2.1503969999999999</v>
      </c>
      <c r="AK39" s="38">
        <v>2.745517</v>
      </c>
      <c r="AL39" s="38">
        <v>2.7468810000000001</v>
      </c>
      <c r="AM39" s="38">
        <v>2.7610350000000001</v>
      </c>
      <c r="AN39" s="38">
        <v>2.494021</v>
      </c>
      <c r="AO39" s="38">
        <v>2.4930460000000001</v>
      </c>
      <c r="AP39" s="38">
        <v>8.7342580000000005</v>
      </c>
      <c r="AQ39" s="38">
        <v>2.934447</v>
      </c>
      <c r="AR39" s="38">
        <v>3.1531799999999999</v>
      </c>
      <c r="AS39" s="38">
        <v>3.5617269999999999</v>
      </c>
      <c r="AT39" s="38">
        <v>3.6010979999999999</v>
      </c>
      <c r="AU39" s="38">
        <v>3.7958020000000001</v>
      </c>
      <c r="AV39" s="38">
        <v>4.3290879999999996</v>
      </c>
      <c r="AW39" s="38">
        <v>3.4412820000000002</v>
      </c>
      <c r="AX39" s="38">
        <v>2.843791</v>
      </c>
      <c r="AY39" s="38">
        <v>2.8392490000000001</v>
      </c>
      <c r="AZ39" s="38">
        <v>3.0921940000000001</v>
      </c>
      <c r="BA39" s="38">
        <v>3.0903640000000001</v>
      </c>
      <c r="BB39" s="38">
        <v>3.4276200000000001</v>
      </c>
      <c r="BC39" s="38">
        <v>3.4371740000000002</v>
      </c>
      <c r="BD39" s="38">
        <v>3.2372589999999999</v>
      </c>
      <c r="BE39" s="38">
        <v>3.8394029999999999</v>
      </c>
      <c r="BF39" s="38">
        <v>2.961652</v>
      </c>
      <c r="BG39" s="38">
        <v>2.4750990000000002</v>
      </c>
      <c r="BH39" s="38">
        <v>2.446612</v>
      </c>
      <c r="BI39" s="38">
        <v>3.5337640000000001</v>
      </c>
      <c r="BJ39" s="38">
        <v>3.280783</v>
      </c>
      <c r="BK39" s="38">
        <v>3.3333439999999999</v>
      </c>
      <c r="BL39" s="38">
        <v>3.2298870000000002</v>
      </c>
      <c r="BM39" s="38">
        <v>3.2671489999999999</v>
      </c>
      <c r="BN39" s="38">
        <v>2.057566</v>
      </c>
      <c r="BO39" s="38">
        <v>2.4672909999999999</v>
      </c>
      <c r="BP39" s="38">
        <v>2.8040340000000001</v>
      </c>
      <c r="BQ39" s="38">
        <v>2.339718</v>
      </c>
      <c r="BR39" s="38">
        <v>2.5063789999999999</v>
      </c>
      <c r="BS39" s="38">
        <v>2.7591109999999999</v>
      </c>
      <c r="BT39" s="38">
        <v>2.103164</v>
      </c>
      <c r="BU39" s="38">
        <v>2.8474819999999998</v>
      </c>
      <c r="BV39" s="38">
        <v>2.6504729999999999</v>
      </c>
      <c r="BW39" s="38">
        <v>3.6188470000000001</v>
      </c>
      <c r="BX39" s="38">
        <v>2.952156</v>
      </c>
      <c r="BY39" s="38">
        <v>2.3229410000000001</v>
      </c>
      <c r="BZ39" s="38">
        <v>3.314514</v>
      </c>
      <c r="CA39" s="38">
        <v>2.6722429999999999</v>
      </c>
      <c r="CB39" s="38">
        <v>3.0652330000000001</v>
      </c>
      <c r="CC39" s="38">
        <v>3.1481340000000002</v>
      </c>
      <c r="CD39" s="38">
        <v>3.3499729999999999</v>
      </c>
      <c r="CE39" s="38">
        <v>2.9544640000000002</v>
      </c>
      <c r="CF39" s="38">
        <v>2.7770039999999998</v>
      </c>
      <c r="CG39" s="38">
        <v>3.6667329999999998</v>
      </c>
      <c r="CH39" s="38">
        <v>4.0880720000000004</v>
      </c>
      <c r="CI39" s="38">
        <v>5.0865520000000002</v>
      </c>
      <c r="CJ39" s="38">
        <v>2.1603840000000001</v>
      </c>
      <c r="CK39" s="38">
        <v>1.8139320000000001</v>
      </c>
      <c r="CL39" s="38">
        <v>2.292986</v>
      </c>
      <c r="CM39" s="38">
        <v>3.2011639999999999</v>
      </c>
      <c r="CN39" s="38">
        <v>3.6851159999999998</v>
      </c>
      <c r="CO39" s="38">
        <v>2.927975</v>
      </c>
      <c r="CP39" s="38">
        <v>4.3637329999999999</v>
      </c>
      <c r="CQ39" s="38">
        <v>3.593124</v>
      </c>
      <c r="CR39" s="38">
        <v>2.8394620000000002</v>
      </c>
      <c r="CS39" s="38">
        <v>3.144987</v>
      </c>
      <c r="CT39" s="38">
        <v>2.5534889999999999</v>
      </c>
      <c r="CU39" s="38">
        <v>2.3603550000000002</v>
      </c>
      <c r="CV39" s="38">
        <v>4.3887510000000001</v>
      </c>
      <c r="CW39" s="38">
        <v>2.2114091500000002</v>
      </c>
      <c r="CX39" s="38">
        <v>2.5238333499999999</v>
      </c>
      <c r="CY39" s="38">
        <v>2.5063143700000001</v>
      </c>
      <c r="CZ39" s="38">
        <v>3.2142047599999999</v>
      </c>
      <c r="DA39" s="38">
        <v>2.6554736600000002</v>
      </c>
      <c r="DB39" s="38">
        <v>2.5960830700000002</v>
      </c>
      <c r="DC39" s="38">
        <v>4.2710168800000003</v>
      </c>
      <c r="DD39" s="38">
        <v>6.2353690400000001</v>
      </c>
      <c r="DE39" s="38">
        <v>3.4396240200000001</v>
      </c>
      <c r="DF39" s="38">
        <v>2.69106304</v>
      </c>
      <c r="DG39" s="38">
        <v>4.6447717900000001</v>
      </c>
      <c r="DH39" s="38">
        <v>3.2393233000000001</v>
      </c>
      <c r="DI39" s="38">
        <v>4.1398483400000003</v>
      </c>
      <c r="DJ39" s="38">
        <v>4.9356802999999996</v>
      </c>
      <c r="DK39" s="38">
        <v>3.9531814700000001</v>
      </c>
      <c r="DL39" s="38">
        <v>6.01914193</v>
      </c>
      <c r="DM39" s="38">
        <v>3.43065007</v>
      </c>
      <c r="DN39" s="38">
        <v>2.7169330999999999</v>
      </c>
      <c r="DO39" s="38">
        <v>3.7101464499999999</v>
      </c>
      <c r="DP39" s="38">
        <v>3.88617787</v>
      </c>
      <c r="DQ39" s="38">
        <v>3.5337031200000002</v>
      </c>
      <c r="DR39" s="38">
        <v>2.92917367</v>
      </c>
      <c r="DS39" s="38">
        <v>3.7517562600000001</v>
      </c>
      <c r="DT39" s="38">
        <v>5.4836159699999998</v>
      </c>
      <c r="DU39" s="38">
        <v>4.1606024799999997</v>
      </c>
      <c r="DV39" s="38">
        <v>3.9337278000000002</v>
      </c>
      <c r="DW39" s="38">
        <v>5.2053889</v>
      </c>
      <c r="DX39" s="53">
        <v>6.1825409599999999</v>
      </c>
      <c r="DY39" s="53">
        <v>5.32173652</v>
      </c>
      <c r="DZ39" s="53">
        <v>4.0271057299999997</v>
      </c>
      <c r="EA39" s="53">
        <v>3.4219232100000001</v>
      </c>
      <c r="EB39" s="53">
        <v>2.2079536100000001</v>
      </c>
      <c r="EC39" s="53">
        <v>3.06650578</v>
      </c>
      <c r="ED39" s="53">
        <v>2.8596783100000001</v>
      </c>
      <c r="EE39" s="53">
        <v>2.8354728300000001</v>
      </c>
      <c r="EF39" s="53">
        <v>2.7954397100000001</v>
      </c>
      <c r="EG39" s="53">
        <v>2.6574201199999998</v>
      </c>
      <c r="EH39" s="53">
        <v>2.6074982499999999</v>
      </c>
      <c r="EI39" s="53">
        <v>2.8703715299999999</v>
      </c>
      <c r="EJ39" s="53">
        <v>3.7702981599999998</v>
      </c>
      <c r="EK39" s="53">
        <v>4.2074468500000002</v>
      </c>
      <c r="EL39" s="53">
        <v>6.2127082600000003</v>
      </c>
      <c r="EM39" s="53">
        <v>3.34132695</v>
      </c>
      <c r="EN39" s="53">
        <v>3.9188539699999998</v>
      </c>
      <c r="EO39" s="53">
        <v>4.5144114699999998</v>
      </c>
      <c r="EP39" s="53">
        <v>3.8132237</v>
      </c>
      <c r="EQ39" s="53">
        <v>22.816671840000001</v>
      </c>
      <c r="ER39" s="53">
        <v>25.47117755</v>
      </c>
      <c r="ES39" s="53">
        <v>25.501400790000002</v>
      </c>
      <c r="ET39" s="53">
        <v>29.166124069999999</v>
      </c>
      <c r="EU39" s="53">
        <v>61.140441359999997</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row>
    <row r="40" spans="6:492" ht="20.100000000000001" customHeight="1">
      <c r="F40" s="28" t="s">
        <v>143</v>
      </c>
      <c r="G40" s="29" t="s">
        <v>200</v>
      </c>
      <c r="H40" s="38">
        <v>172.95167638999999</v>
      </c>
      <c r="I40" s="38">
        <v>344.33088364000002</v>
      </c>
      <c r="J40" s="38"/>
      <c r="K40" s="38"/>
      <c r="L40" s="38">
        <v>2.2109450000000002</v>
      </c>
      <c r="M40" s="38">
        <v>1.237384</v>
      </c>
      <c r="N40" s="38">
        <v>1.7953699999999999</v>
      </c>
      <c r="O40" s="38">
        <v>0.80430800000000002</v>
      </c>
      <c r="P40" s="38">
        <v>1.456998</v>
      </c>
      <c r="Q40" s="38">
        <v>1.567499</v>
      </c>
      <c r="R40" s="38">
        <v>1.4909349999999999</v>
      </c>
      <c r="S40" s="38">
        <v>2.4164080000000001</v>
      </c>
      <c r="T40" s="38">
        <v>2.3140489999999998</v>
      </c>
      <c r="U40" s="38">
        <v>4.0413079999999999</v>
      </c>
      <c r="V40" s="38">
        <v>2.0129950000000001</v>
      </c>
      <c r="W40" s="38">
        <v>3.1862910000000002</v>
      </c>
      <c r="X40" s="38">
        <v>2.5791140000000001</v>
      </c>
      <c r="Y40" s="38">
        <v>4.436477</v>
      </c>
      <c r="Z40" s="38">
        <v>3.6149249999999999</v>
      </c>
      <c r="AA40" s="38">
        <v>1.8631059999999999</v>
      </c>
      <c r="AB40" s="38">
        <v>1.289526</v>
      </c>
      <c r="AC40" s="38">
        <v>0.91939099999999996</v>
      </c>
      <c r="AD40" s="38">
        <v>3.1460750000000002</v>
      </c>
      <c r="AE40" s="38">
        <v>3.9795199999999999</v>
      </c>
      <c r="AF40" s="38">
        <v>3.1630660000000002</v>
      </c>
      <c r="AG40" s="38">
        <v>5.0352410000000001</v>
      </c>
      <c r="AH40" s="38">
        <v>1.5625500000000001</v>
      </c>
      <c r="AI40" s="38">
        <v>10.904498</v>
      </c>
      <c r="AJ40" s="38">
        <v>13.225872000000001</v>
      </c>
      <c r="AK40" s="38">
        <v>11.290184999999999</v>
      </c>
      <c r="AL40" s="38">
        <v>5.5656549999999996</v>
      </c>
      <c r="AM40" s="38">
        <v>6.676698</v>
      </c>
      <c r="AN40" s="38">
        <v>2.2544870000000001</v>
      </c>
      <c r="AO40" s="38">
        <v>3.0752280000000001</v>
      </c>
      <c r="AP40" s="38">
        <v>2.340624</v>
      </c>
      <c r="AQ40" s="38">
        <v>5.1320730000000001</v>
      </c>
      <c r="AR40" s="38">
        <v>7.2493819999999998</v>
      </c>
      <c r="AS40" s="38">
        <v>4.1454709999999997</v>
      </c>
      <c r="AT40" s="38">
        <v>3.477204</v>
      </c>
      <c r="AU40" s="38">
        <v>4.5874899999999998</v>
      </c>
      <c r="AV40" s="38">
        <v>2.9389530000000001</v>
      </c>
      <c r="AW40" s="38">
        <v>3.0521319999999998</v>
      </c>
      <c r="AX40" s="38">
        <v>3.0254110000000001</v>
      </c>
      <c r="AY40" s="38">
        <v>4.7592369999999997</v>
      </c>
      <c r="AZ40" s="38">
        <v>4.3350309999999999</v>
      </c>
      <c r="BA40" s="38">
        <v>6.0547899999999997</v>
      </c>
      <c r="BB40" s="38">
        <v>6.2995559999999999</v>
      </c>
      <c r="BC40" s="38">
        <v>4.1059359999999998</v>
      </c>
      <c r="BD40" s="38">
        <v>5.7844939999999996</v>
      </c>
      <c r="BE40" s="38">
        <v>4.2898069999999997</v>
      </c>
      <c r="BF40" s="38">
        <v>4.9616410000000002</v>
      </c>
      <c r="BG40" s="38">
        <v>8.593909</v>
      </c>
      <c r="BH40" s="38">
        <v>3.5803500000000001</v>
      </c>
      <c r="BI40" s="38">
        <v>3.3411179999999998</v>
      </c>
      <c r="BJ40" s="38">
        <v>3.6683699999999999</v>
      </c>
      <c r="BK40" s="38">
        <v>2.8656790000000001</v>
      </c>
      <c r="BL40" s="38">
        <v>3.2878189999999998</v>
      </c>
      <c r="BM40" s="38">
        <v>4.4697139999999997</v>
      </c>
      <c r="BN40" s="38">
        <v>4.6704780000000001</v>
      </c>
      <c r="BO40" s="38">
        <v>3.9012699999999998</v>
      </c>
      <c r="BP40" s="38">
        <v>4.3944390000000002</v>
      </c>
      <c r="BQ40" s="38">
        <v>3.2573660000000002</v>
      </c>
      <c r="BR40" s="38">
        <v>5.3824050000000003</v>
      </c>
      <c r="BS40" s="38">
        <v>4.6703619999999999</v>
      </c>
      <c r="BT40" s="38">
        <v>2.3876789999999999</v>
      </c>
      <c r="BU40" s="38">
        <v>4.1115959999999996</v>
      </c>
      <c r="BV40" s="38">
        <v>4.0888540000000004</v>
      </c>
      <c r="BW40" s="38">
        <v>4.3850689999999997</v>
      </c>
      <c r="BX40" s="38">
        <v>6.533722</v>
      </c>
      <c r="BY40" s="38">
        <v>4.9117860000000002</v>
      </c>
      <c r="BZ40" s="38">
        <v>2.6056010000000001</v>
      </c>
      <c r="CA40" s="38">
        <v>2.5642140000000002</v>
      </c>
      <c r="CB40" s="38">
        <v>2.6475390000000001</v>
      </c>
      <c r="CC40" s="38">
        <v>2.9069219999999998</v>
      </c>
      <c r="CD40" s="38">
        <v>3.0566990000000001</v>
      </c>
      <c r="CE40" s="38">
        <v>2.2878280000000002</v>
      </c>
      <c r="CF40" s="38">
        <v>2.4181499999999998</v>
      </c>
      <c r="CG40" s="38">
        <v>2.453586</v>
      </c>
      <c r="CH40" s="38">
        <v>2.1778369999999998</v>
      </c>
      <c r="CI40" s="38">
        <v>2.4916109999999998</v>
      </c>
      <c r="CJ40" s="38">
        <v>2.5102090000000001</v>
      </c>
      <c r="CK40" s="38">
        <v>2.875651</v>
      </c>
      <c r="CL40" s="38">
        <v>5.57498</v>
      </c>
      <c r="CM40" s="38">
        <v>7.6267909999999999</v>
      </c>
      <c r="CN40" s="38">
        <v>8.4825739999999996</v>
      </c>
      <c r="CO40" s="38">
        <v>5.2454939999999999</v>
      </c>
      <c r="CP40" s="38">
        <v>4.320417</v>
      </c>
      <c r="CQ40" s="38">
        <v>4.3714279999999999</v>
      </c>
      <c r="CR40" s="38">
        <v>3.6364719999999999</v>
      </c>
      <c r="CS40" s="38">
        <v>5.4731550000000002</v>
      </c>
      <c r="CT40" s="38">
        <v>9.9546449999999993</v>
      </c>
      <c r="CU40" s="38">
        <v>11.549861999999999</v>
      </c>
      <c r="CV40" s="38">
        <v>6.5013649999999998</v>
      </c>
      <c r="CW40" s="38">
        <v>9.3327666800000006</v>
      </c>
      <c r="CX40" s="38">
        <v>16.0697911</v>
      </c>
      <c r="CY40" s="38">
        <v>18.713724240000001</v>
      </c>
      <c r="CZ40" s="38">
        <v>24.280119760000002</v>
      </c>
      <c r="DA40" s="38">
        <v>27.402756350000001</v>
      </c>
      <c r="DB40" s="38">
        <v>31.84951646</v>
      </c>
      <c r="DC40" s="38">
        <v>26.753011059999999</v>
      </c>
      <c r="DD40" s="38">
        <v>30.117718069999999</v>
      </c>
      <c r="DE40" s="38">
        <v>36.187181799999998</v>
      </c>
      <c r="DF40" s="38">
        <v>46.997031100000001</v>
      </c>
      <c r="DG40" s="38">
        <v>34.746679020000002</v>
      </c>
      <c r="DH40" s="38">
        <v>44.659063690000004</v>
      </c>
      <c r="DI40" s="38">
        <v>40.55139664</v>
      </c>
      <c r="DJ40" s="38">
        <v>40.688885659999997</v>
      </c>
      <c r="DK40" s="38">
        <v>31.004719470000001</v>
      </c>
      <c r="DL40" s="38">
        <v>35.24624712</v>
      </c>
      <c r="DM40" s="38">
        <v>38.326110180000001</v>
      </c>
      <c r="DN40" s="38">
        <v>32.595882119999999</v>
      </c>
      <c r="DO40" s="38">
        <v>30.76421139</v>
      </c>
      <c r="DP40" s="38">
        <v>34.295147659999998</v>
      </c>
      <c r="DQ40" s="38">
        <v>36.209766340000002</v>
      </c>
      <c r="DR40" s="38">
        <v>31.051542739999999</v>
      </c>
      <c r="DS40" s="38">
        <v>36.19946831</v>
      </c>
      <c r="DT40" s="38">
        <v>34.649140899999999</v>
      </c>
      <c r="DU40" s="38">
        <v>40.99677913</v>
      </c>
      <c r="DV40" s="38">
        <v>41.849497390000003</v>
      </c>
      <c r="DW40" s="38">
        <v>38.218625789999997</v>
      </c>
      <c r="DX40" s="53">
        <v>44.887489840000001</v>
      </c>
      <c r="DY40" s="53">
        <v>36.118927370000002</v>
      </c>
      <c r="DZ40" s="53">
        <v>37.128905119999999</v>
      </c>
      <c r="EA40" s="53">
        <v>34.580630079999999</v>
      </c>
      <c r="EB40" s="53">
        <v>41.794603700000003</v>
      </c>
      <c r="EC40" s="53">
        <v>36.99410701</v>
      </c>
      <c r="ED40" s="53">
        <v>30.727335759999999</v>
      </c>
      <c r="EE40" s="53">
        <v>38.716890319999997</v>
      </c>
      <c r="EF40" s="53">
        <v>46.364123550000002</v>
      </c>
      <c r="EG40" s="53">
        <v>57.143326760000001</v>
      </c>
      <c r="EH40" s="53">
        <v>73.646789330000004</v>
      </c>
      <c r="EI40" s="53">
        <v>81.104027459999998</v>
      </c>
      <c r="EJ40" s="53">
        <v>88.887482039999995</v>
      </c>
      <c r="EK40" s="53">
        <v>100.69258481</v>
      </c>
      <c r="EL40" s="53">
        <v>66.898558629999997</v>
      </c>
      <c r="EM40" s="53">
        <v>53.997696359999999</v>
      </c>
      <c r="EN40" s="53">
        <v>64.955629590000001</v>
      </c>
      <c r="EO40" s="53">
        <v>47.651636619999998</v>
      </c>
      <c r="EP40" s="53">
        <v>49.29268914</v>
      </c>
      <c r="EQ40" s="53">
        <v>45.169640080000001</v>
      </c>
      <c r="ER40" s="53">
        <v>47.527522930000003</v>
      </c>
      <c r="ES40" s="53">
        <v>45.117425830000002</v>
      </c>
      <c r="ET40" s="53">
        <v>52.766136690000003</v>
      </c>
      <c r="EU40" s="53">
        <v>47.927340979999997</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row>
    <row r="41" spans="6:492" ht="34.15" customHeight="1">
      <c r="F41" s="35" t="s">
        <v>82</v>
      </c>
      <c r="G41" s="29"/>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53"/>
      <c r="DY41" s="53"/>
      <c r="EA41" s="53"/>
      <c r="EB41" s="53"/>
      <c r="EC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row>
    <row r="42" spans="6:492" ht="20.100000000000001" customHeight="1">
      <c r="F42" s="28" t="s">
        <v>596</v>
      </c>
      <c r="G42" s="29" t="s">
        <v>554</v>
      </c>
      <c r="H42" s="38">
        <v>343</v>
      </c>
      <c r="I42" s="38">
        <v>363</v>
      </c>
      <c r="J42" s="38"/>
      <c r="K42" s="38"/>
      <c r="L42" s="38">
        <v>400</v>
      </c>
      <c r="M42" s="38">
        <v>310</v>
      </c>
      <c r="N42" s="38">
        <v>243</v>
      </c>
      <c r="O42" s="38">
        <v>220</v>
      </c>
      <c r="P42" s="38">
        <v>195</v>
      </c>
      <c r="Q42" s="38">
        <v>184</v>
      </c>
      <c r="R42" s="38">
        <v>172</v>
      </c>
      <c r="S42" s="38">
        <v>154</v>
      </c>
      <c r="T42" s="38">
        <v>136</v>
      </c>
      <c r="U42" s="38">
        <v>158</v>
      </c>
      <c r="V42" s="38">
        <v>177</v>
      </c>
      <c r="W42" s="38">
        <v>178</v>
      </c>
      <c r="X42" s="38">
        <v>175</v>
      </c>
      <c r="Y42" s="38">
        <v>170</v>
      </c>
      <c r="Z42" s="38">
        <v>165</v>
      </c>
      <c r="AA42" s="38">
        <v>142</v>
      </c>
      <c r="AB42" s="38">
        <v>122</v>
      </c>
      <c r="AC42" s="38">
        <v>115</v>
      </c>
      <c r="AD42" s="38">
        <v>115</v>
      </c>
      <c r="AE42" s="38">
        <v>117</v>
      </c>
      <c r="AF42" s="38">
        <v>162</v>
      </c>
      <c r="AG42" s="38">
        <v>228</v>
      </c>
      <c r="AH42" s="38">
        <v>308</v>
      </c>
      <c r="AI42" s="38">
        <v>267</v>
      </c>
      <c r="AJ42" s="38">
        <v>220</v>
      </c>
      <c r="AK42" s="38">
        <v>202</v>
      </c>
      <c r="AL42" s="38">
        <v>153</v>
      </c>
      <c r="AM42" s="38">
        <v>150</v>
      </c>
      <c r="AN42" s="38">
        <v>185</v>
      </c>
      <c r="AO42" s="38">
        <v>220</v>
      </c>
      <c r="AP42" s="38">
        <v>200</v>
      </c>
      <c r="AQ42" s="38">
        <v>210</v>
      </c>
      <c r="AR42" s="38">
        <v>202</v>
      </c>
      <c r="AS42" s="38">
        <v>185</v>
      </c>
      <c r="AT42" s="38">
        <v>180</v>
      </c>
      <c r="AU42" s="38">
        <v>160</v>
      </c>
      <c r="AV42" s="38">
        <v>148</v>
      </c>
      <c r="AW42" s="38">
        <v>155</v>
      </c>
      <c r="AX42" s="38">
        <v>209</v>
      </c>
      <c r="AY42" s="38">
        <v>307</v>
      </c>
      <c r="AZ42" s="38">
        <v>413</v>
      </c>
      <c r="BA42" s="38">
        <v>413</v>
      </c>
      <c r="BB42" s="38">
        <v>253</v>
      </c>
      <c r="BC42" s="38">
        <v>152</v>
      </c>
      <c r="BD42" s="38">
        <v>170</v>
      </c>
      <c r="BE42" s="38">
        <v>155</v>
      </c>
      <c r="BF42" s="38">
        <v>136</v>
      </c>
      <c r="BG42" s="38">
        <v>148</v>
      </c>
      <c r="BH42" s="38">
        <v>139.70623000000001</v>
      </c>
      <c r="BI42" s="38">
        <v>144</v>
      </c>
      <c r="BJ42" s="38">
        <v>141</v>
      </c>
      <c r="BK42" s="38">
        <v>136</v>
      </c>
      <c r="BL42" s="38">
        <v>207</v>
      </c>
      <c r="BM42" s="38">
        <v>275</v>
      </c>
      <c r="BN42" s="38">
        <v>282</v>
      </c>
      <c r="BO42" s="38">
        <v>303</v>
      </c>
      <c r="BP42" s="38">
        <v>407</v>
      </c>
      <c r="BQ42" s="38">
        <v>447</v>
      </c>
      <c r="BR42" s="38">
        <v>327</v>
      </c>
      <c r="BS42" s="38">
        <v>392</v>
      </c>
      <c r="BT42" s="38">
        <v>405</v>
      </c>
      <c r="BU42" s="38">
        <v>427</v>
      </c>
      <c r="BV42" s="38">
        <v>423</v>
      </c>
      <c r="BW42" s="38">
        <v>516.66666699999996</v>
      </c>
      <c r="BX42" s="38">
        <v>597</v>
      </c>
      <c r="BY42" s="38">
        <v>575</v>
      </c>
      <c r="BZ42" s="38">
        <v>328</v>
      </c>
      <c r="CA42" s="38">
        <v>230</v>
      </c>
      <c r="CB42" s="38">
        <v>317</v>
      </c>
      <c r="CC42" s="38">
        <v>343</v>
      </c>
      <c r="CD42" s="38">
        <v>328</v>
      </c>
      <c r="CE42" s="38">
        <v>375</v>
      </c>
      <c r="CF42" s="38">
        <v>412.25</v>
      </c>
      <c r="CG42" s="38">
        <v>427.5</v>
      </c>
      <c r="CH42" s="38">
        <v>406.31944399999998</v>
      </c>
      <c r="CI42" s="38">
        <v>275.97547300000002</v>
      </c>
      <c r="CJ42" s="38">
        <v>189.9</v>
      </c>
      <c r="CK42" s="38">
        <v>215.5</v>
      </c>
      <c r="CL42" s="38">
        <v>275.52</v>
      </c>
      <c r="CM42" s="38">
        <v>315.64</v>
      </c>
      <c r="CN42" s="38">
        <v>325</v>
      </c>
      <c r="CO42" s="38">
        <v>335</v>
      </c>
      <c r="CP42" s="38">
        <v>317</v>
      </c>
      <c r="CQ42" s="38">
        <v>353</v>
      </c>
      <c r="CR42" s="38">
        <v>390.54333333333301</v>
      </c>
      <c r="CS42" s="38">
        <v>404.33384615384603</v>
      </c>
      <c r="CT42" s="38">
        <v>371.96285714285699</v>
      </c>
      <c r="CU42" s="38">
        <v>329.12538461538497</v>
      </c>
      <c r="CV42" s="38">
        <v>317</v>
      </c>
      <c r="CW42" s="38">
        <v>316</v>
      </c>
      <c r="CX42" s="38">
        <v>316</v>
      </c>
      <c r="CY42" s="38">
        <v>326</v>
      </c>
      <c r="CZ42" s="38">
        <v>341.49</v>
      </c>
      <c r="DA42" s="38">
        <v>327.16000000000003</v>
      </c>
      <c r="DB42" s="38">
        <v>317.75</v>
      </c>
      <c r="DC42" s="38">
        <v>320.375</v>
      </c>
      <c r="DD42" s="38">
        <v>327.506666666667</v>
      </c>
      <c r="DE42" s="38">
        <v>318.43599999999998</v>
      </c>
      <c r="DF42" s="38">
        <v>322.54000000000002</v>
      </c>
      <c r="DG42" s="38">
        <v>355.13</v>
      </c>
      <c r="DH42" s="38">
        <v>342.26333333333298</v>
      </c>
      <c r="DI42" s="38">
        <v>336.83</v>
      </c>
      <c r="DJ42" s="38">
        <v>291.86666666666702</v>
      </c>
      <c r="DK42" s="38">
        <v>232.96666666666701</v>
      </c>
      <c r="DL42" s="38">
        <v>220.51</v>
      </c>
      <c r="DM42" s="38">
        <v>252.93666666666701</v>
      </c>
      <c r="DN42" s="38">
        <v>250</v>
      </c>
      <c r="DO42" s="38">
        <v>276.457058823529</v>
      </c>
      <c r="DP42" s="38">
        <v>329.31016129032201</v>
      </c>
      <c r="DQ42" s="38">
        <v>298.38714285714298</v>
      </c>
      <c r="DR42" s="38">
        <v>328.38333333333298</v>
      </c>
      <c r="DS42" s="38">
        <v>448.57095238095297</v>
      </c>
      <c r="DT42" s="38">
        <v>379.62475409835997</v>
      </c>
      <c r="DU42" s="38">
        <v>515.91343749999999</v>
      </c>
      <c r="DV42" s="38">
        <v>540.14968253968198</v>
      </c>
      <c r="DW42" s="38">
        <v>452.64390624999999</v>
      </c>
      <c r="DX42" s="53">
        <v>386.37426229508202</v>
      </c>
      <c r="DY42" s="53">
        <v>368.02174603174598</v>
      </c>
      <c r="DZ42" s="53">
        <v>300.96437500000002</v>
      </c>
      <c r="EA42" s="53">
        <v>281</v>
      </c>
      <c r="EB42" s="53">
        <v>286</v>
      </c>
      <c r="EC42" s="53">
        <v>243</v>
      </c>
      <c r="ED42" s="53">
        <v>273</v>
      </c>
      <c r="EE42" s="53">
        <v>279</v>
      </c>
      <c r="EF42" s="53">
        <v>300</v>
      </c>
      <c r="EG42" s="53">
        <v>277</v>
      </c>
      <c r="EH42" s="53">
        <v>317</v>
      </c>
      <c r="EI42" s="53">
        <v>418</v>
      </c>
      <c r="EJ42" s="53">
        <v>413</v>
      </c>
      <c r="EK42" s="53">
        <v>377</v>
      </c>
      <c r="EL42" s="53">
        <v>339</v>
      </c>
      <c r="EM42" s="53">
        <v>329</v>
      </c>
      <c r="EN42" s="53">
        <v>355</v>
      </c>
      <c r="EO42" s="53">
        <v>347.9</v>
      </c>
      <c r="EP42" s="53">
        <v>340.94200000000001</v>
      </c>
      <c r="EQ42" s="53">
        <v>334</v>
      </c>
      <c r="ER42" s="53">
        <v>344.02</v>
      </c>
      <c r="ES42" s="53">
        <v>434</v>
      </c>
      <c r="ET42" s="53">
        <v>500</v>
      </c>
      <c r="EU42" s="53">
        <v>689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row>
    <row r="43" spans="6:492" ht="20.100000000000001" customHeight="1">
      <c r="F43" s="28" t="s">
        <v>139</v>
      </c>
      <c r="G43" s="29"/>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53"/>
      <c r="DY43" s="53"/>
      <c r="EA43" s="53"/>
      <c r="EB43" s="53"/>
      <c r="EC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row>
    <row r="44" spans="6:492" ht="20.100000000000001" customHeight="1">
      <c r="F44" s="28" t="s">
        <v>597</v>
      </c>
      <c r="G44" s="29" t="s">
        <v>317</v>
      </c>
      <c r="H44" s="38">
        <v>2333</v>
      </c>
      <c r="I44" s="38">
        <v>2266</v>
      </c>
      <c r="J44" s="38"/>
      <c r="K44" s="38"/>
      <c r="L44" s="38">
        <v>1519</v>
      </c>
      <c r="M44" s="38">
        <v>1541</v>
      </c>
      <c r="N44" s="38">
        <v>1799</v>
      </c>
      <c r="O44" s="38">
        <v>1697</v>
      </c>
      <c r="P44" s="38">
        <v>1506</v>
      </c>
      <c r="Q44" s="38">
        <v>1323</v>
      </c>
      <c r="R44" s="38">
        <v>1256</v>
      </c>
      <c r="S44" s="38">
        <v>1129</v>
      </c>
      <c r="T44" s="38">
        <v>1242</v>
      </c>
      <c r="U44" s="38">
        <v>1301</v>
      </c>
      <c r="V44" s="38">
        <v>1296</v>
      </c>
      <c r="W44" s="38">
        <v>1179.5793650793701</v>
      </c>
      <c r="X44" s="38">
        <v>1184.96774193548</v>
      </c>
      <c r="Y44" s="38">
        <v>1134.12295081967</v>
      </c>
      <c r="Z44" s="38">
        <v>1163.43076923077</v>
      </c>
      <c r="AA44" s="38">
        <v>1073.5390625</v>
      </c>
      <c r="AB44" s="38">
        <v>1246.8428571428601</v>
      </c>
      <c r="AC44" s="38">
        <v>1336.7</v>
      </c>
      <c r="AD44" s="38">
        <v>1506.27692307692</v>
      </c>
      <c r="AE44" s="38">
        <v>1823.12698412698</v>
      </c>
      <c r="AF44" s="38">
        <v>1924.046875</v>
      </c>
      <c r="AG44" s="38">
        <v>1794.8606557377</v>
      </c>
      <c r="AH44" s="38">
        <v>1837.625</v>
      </c>
      <c r="AI44" s="38">
        <v>1661.9206349206299</v>
      </c>
      <c r="AJ44" s="38">
        <v>1598.078125</v>
      </c>
      <c r="AK44" s="38">
        <v>1553.98360655738</v>
      </c>
      <c r="AL44" s="38">
        <v>1444</v>
      </c>
      <c r="AM44" s="38">
        <v>1425.0703125</v>
      </c>
      <c r="AN44" s="38">
        <v>1594.87704918033</v>
      </c>
      <c r="AO44" s="38">
        <v>1584.0952380952399</v>
      </c>
      <c r="AP44" s="38">
        <v>1635.5076923076899</v>
      </c>
      <c r="AQ44" s="38">
        <v>1580.8253968254</v>
      </c>
      <c r="AR44" s="38">
        <v>1462.6532258064501</v>
      </c>
      <c r="AS44" s="38">
        <v>1361.9098360655701</v>
      </c>
      <c r="AT44" s="38">
        <v>1321.2846153846201</v>
      </c>
      <c r="AU44" s="38">
        <v>1283.3515625</v>
      </c>
      <c r="AV44" s="38">
        <v>1195.3333333333301</v>
      </c>
      <c r="AW44" s="38">
        <v>1305.5655737704899</v>
      </c>
      <c r="AX44" s="38">
        <v>1443.0615384615401</v>
      </c>
      <c r="AY44" s="38">
        <v>1497.8225806451601</v>
      </c>
      <c r="AZ44" s="38">
        <v>1640.2890625</v>
      </c>
      <c r="BA44" s="38">
        <v>1478.62295081967</v>
      </c>
      <c r="BB44" s="38">
        <v>1563.9296875</v>
      </c>
      <c r="BC44" s="38">
        <v>1511.0952380952399</v>
      </c>
      <c r="BD44" s="38">
        <v>1576.0234375</v>
      </c>
      <c r="BE44" s="38">
        <v>1501.13114754098</v>
      </c>
      <c r="BF44" s="38">
        <v>1379.9609375</v>
      </c>
      <c r="BG44" s="38">
        <v>1315.8709677419399</v>
      </c>
      <c r="BH44" s="38">
        <v>1380.9596774193501</v>
      </c>
      <c r="BI44" s="38">
        <v>1355.8790322580601</v>
      </c>
      <c r="BJ44" s="38">
        <v>1311.4846153846199</v>
      </c>
      <c r="BK44" s="38">
        <v>1350.8888888888901</v>
      </c>
      <c r="BL44" s="38">
        <v>1396.19841269841</v>
      </c>
      <c r="BM44" s="38">
        <v>1380.9508196721299</v>
      </c>
      <c r="BN44" s="38">
        <v>1435.72307692308</v>
      </c>
      <c r="BO44" s="38">
        <v>1511.734375</v>
      </c>
      <c r="BP44" s="38">
        <v>1649.3671875</v>
      </c>
      <c r="BQ44" s="38">
        <v>1678.1639344262301</v>
      </c>
      <c r="BR44" s="38">
        <v>1709</v>
      </c>
      <c r="BS44" s="38">
        <v>1827.84375</v>
      </c>
      <c r="BT44" s="38">
        <v>1901.22950819672</v>
      </c>
      <c r="BU44" s="38">
        <v>1789.7890625</v>
      </c>
      <c r="BV44" s="38">
        <v>1829.61538461538</v>
      </c>
      <c r="BW44" s="38">
        <v>2072.7777777777801</v>
      </c>
      <c r="BX44" s="38">
        <v>2420.2421875</v>
      </c>
      <c r="BY44" s="38">
        <v>2652.1475409836098</v>
      </c>
      <c r="BZ44" s="38">
        <v>2481.5</v>
      </c>
      <c r="CA44" s="38">
        <v>2717.7096774193501</v>
      </c>
      <c r="CB44" s="38">
        <v>2800.1015625</v>
      </c>
      <c r="CC44" s="38">
        <v>2760.5901639344302</v>
      </c>
      <c r="CD44" s="38">
        <v>2551.5</v>
      </c>
      <c r="CE44" s="38">
        <v>2448.0396825396801</v>
      </c>
      <c r="CF44" s="38">
        <v>2729.3145161290299</v>
      </c>
      <c r="CG44" s="38">
        <v>2940.9047619047601</v>
      </c>
      <c r="CH44" s="38">
        <v>2792.2153846153801</v>
      </c>
      <c r="CI44" s="38">
        <v>1830.3125</v>
      </c>
      <c r="CJ44" s="38">
        <v>1359.80952380952</v>
      </c>
      <c r="CK44" s="38">
        <v>1488.2950819672101</v>
      </c>
      <c r="CL44" s="38">
        <v>1805.9692307692301</v>
      </c>
      <c r="CM44" s="38">
        <v>1999.7265625</v>
      </c>
      <c r="CN44" s="38">
        <v>2168.4222222222202</v>
      </c>
      <c r="CO44" s="38">
        <v>2090.9180327868899</v>
      </c>
      <c r="CP44" s="38">
        <v>2089.1307692307701</v>
      </c>
      <c r="CQ44" s="38">
        <v>2343.2734375</v>
      </c>
      <c r="CR44" s="38">
        <v>2502.5793650793698</v>
      </c>
      <c r="CS44" s="38">
        <v>2596.6833333333302</v>
      </c>
      <c r="CT44" s="38">
        <v>2419.3389830508499</v>
      </c>
      <c r="CU44" s="38">
        <v>2087.8828125</v>
      </c>
      <c r="CV44" s="38">
        <v>2172.35</v>
      </c>
      <c r="CW44" s="38">
        <v>1978.4166666666699</v>
      </c>
      <c r="CX44" s="38">
        <v>1917.90625</v>
      </c>
      <c r="CY44" s="38">
        <v>1995.9206349206299</v>
      </c>
      <c r="CZ44" s="38">
        <v>2002.6653225806499</v>
      </c>
      <c r="DA44" s="38">
        <v>1834.75</v>
      </c>
      <c r="DB44" s="38">
        <v>1780.52307692308</v>
      </c>
      <c r="DC44" s="38">
        <v>1768.6171875</v>
      </c>
      <c r="DD44" s="38">
        <v>1708.4603174603201</v>
      </c>
      <c r="DE44" s="38">
        <v>1798.3196721311499</v>
      </c>
      <c r="DF44" s="38">
        <v>1992.2424242424199</v>
      </c>
      <c r="DG44" s="38">
        <v>1966.171875</v>
      </c>
      <c r="DH44" s="38">
        <v>1799.81746031746</v>
      </c>
      <c r="DI44" s="38">
        <v>1766.7857142857099</v>
      </c>
      <c r="DJ44" s="38">
        <v>1591.1461538461499</v>
      </c>
      <c r="DK44" s="38">
        <v>1495.4375</v>
      </c>
      <c r="DL44" s="38">
        <v>1515.5573770491801</v>
      </c>
      <c r="DM44" s="38">
        <v>1571.5158730158701</v>
      </c>
      <c r="DN44" s="38">
        <v>1620.3076923076901</v>
      </c>
      <c r="DO44" s="38">
        <v>1710.0317460317499</v>
      </c>
      <c r="DP44" s="38">
        <v>1853.3571428571399</v>
      </c>
      <c r="DQ44" s="38">
        <v>1909.2033898305101</v>
      </c>
      <c r="DR44" s="38">
        <v>2011.6875</v>
      </c>
      <c r="DS44" s="38">
        <v>2102.1507936507901</v>
      </c>
      <c r="DT44" s="38">
        <v>2159.11904761905</v>
      </c>
      <c r="DU44" s="38">
        <v>2259.2822580645202</v>
      </c>
      <c r="DV44" s="38">
        <v>2056.8359375</v>
      </c>
      <c r="DW44" s="38">
        <v>1970.53125</v>
      </c>
      <c r="DX44" s="53">
        <v>1859.00793650794</v>
      </c>
      <c r="DY44" s="53">
        <v>1792.50819672131</v>
      </c>
      <c r="DZ44" s="53">
        <v>1762.09230769231</v>
      </c>
      <c r="EA44" s="53">
        <v>1752.4921875</v>
      </c>
      <c r="EB44" s="53">
        <v>1689.6875</v>
      </c>
      <c r="EC44" s="53">
        <v>1496.51639344262</v>
      </c>
      <c r="ED44" s="53">
        <v>1704.31538461538</v>
      </c>
      <c r="EE44" s="53">
        <v>1915.8203125</v>
      </c>
      <c r="EF44" s="53">
        <v>2096.4206349206302</v>
      </c>
      <c r="EG44" s="53">
        <v>2399.6393442622998</v>
      </c>
      <c r="EH44" s="53">
        <v>2647.9923076923101</v>
      </c>
      <c r="EI44" s="53">
        <v>2762.0625</v>
      </c>
      <c r="EJ44" s="53">
        <v>3280.13492063492</v>
      </c>
      <c r="EK44" s="53">
        <v>2874.7833333333301</v>
      </c>
      <c r="EL44" s="53">
        <v>2353.5384615384601</v>
      </c>
      <c r="EM44" s="53">
        <v>2323.5317460317501</v>
      </c>
      <c r="EN44" s="53">
        <v>2395.1171875</v>
      </c>
      <c r="EO44" s="53">
        <v>2257.8916666666701</v>
      </c>
      <c r="EP44" s="53">
        <v>2154.359375</v>
      </c>
      <c r="EQ44" s="53">
        <v>2190.3888888888901</v>
      </c>
      <c r="ER44" s="53">
        <v>2199.24603174603</v>
      </c>
      <c r="ES44" s="53">
        <v>2519.7661290322599</v>
      </c>
      <c r="ET44" s="53">
        <v>2382.13846153846</v>
      </c>
      <c r="EU44" s="53">
        <v>2574.6640625</v>
      </c>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row>
    <row r="45" spans="6:492" ht="10.15" customHeight="1">
      <c r="F45" s="39"/>
      <c r="G45" s="40"/>
      <c r="H45" s="40"/>
      <c r="I45" s="39"/>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row>
    <row r="46" spans="6:492" ht="10.15" customHeight="1">
      <c r="EA46" s="26"/>
    </row>
    <row r="48" spans="6:492" ht="18" customHeight="1">
      <c r="F48" s="42" t="s">
        <v>507</v>
      </c>
    </row>
    <row r="49" spans="6:131" ht="18" customHeight="1">
      <c r="F49" s="42" t="s">
        <v>598</v>
      </c>
    </row>
    <row r="50" spans="6:131" ht="18" customHeight="1">
      <c r="F50" s="25" t="s">
        <v>599</v>
      </c>
    </row>
    <row r="53" spans="6:131" ht="18" customHeight="1">
      <c r="F53" s="24"/>
      <c r="EA53" s="26"/>
    </row>
  </sheetData>
  <hyperlinks>
    <hyperlink ref="H1" location="Contents!A1" display="Back to Table of Contents" xr:uid="{8C06863D-9136-4CA5-8993-89D2873D6651}"/>
  </hyperlinks>
  <pageMargins left="0" right="0" top="0" bottom="0" header="0" footer="0"/>
  <pageSetup paperSize="9" scale="1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D4C-A265-43D0-8D8C-CEF04BED09F5}">
  <sheetPr>
    <pageSetUpPr fitToPage="1"/>
  </sheetPr>
  <dimension ref="A1:OH56"/>
  <sheetViews>
    <sheetView zoomScale="80" zoomScaleNormal="80" workbookViewId="0">
      <pane xSplit="7" ySplit="8" topLeftCell="ES40" activePane="bottomRight" state="frozen"/>
      <selection pane="topRight" activeCell="F17" sqref="F17"/>
      <selection pane="bottomLeft" activeCell="F17" sqref="F17"/>
      <selection pane="bottomRight" activeCell="EU41" sqref="EU4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customWidth="1"/>
    <col min="11" max="11" width="16.85546875" style="26" customWidth="1"/>
    <col min="12" max="17" width="12.85546875" style="26" customWidth="1"/>
    <col min="18" max="126" width="12.85546875" style="24" customWidth="1"/>
    <col min="127" max="161" width="14.42578125" style="24" customWidth="1"/>
    <col min="162" max="16384" width="10.28515625" style="24"/>
  </cols>
  <sheetData>
    <row r="1" spans="1:398"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row>
    <row r="2" spans="1:398"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398"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row>
    <row r="4" spans="1:398" ht="18.75" customHeight="1">
      <c r="F4" s="28"/>
      <c r="G4" s="29"/>
      <c r="H4" s="111"/>
      <c r="I4" s="111"/>
      <c r="J4" s="108"/>
      <c r="K4" s="111" t="s">
        <v>136</v>
      </c>
      <c r="L4" s="111">
        <v>3</v>
      </c>
      <c r="M4" s="111">
        <f t="shared" ref="M4:BX4" si="12">IF(L4=12,3,L4+3)</f>
        <v>6</v>
      </c>
      <c r="N4" s="111">
        <f t="shared" si="12"/>
        <v>9</v>
      </c>
      <c r="O4" s="111">
        <f t="shared" si="12"/>
        <v>12</v>
      </c>
      <c r="P4" s="111">
        <f t="shared" si="12"/>
        <v>3</v>
      </c>
      <c r="Q4" s="111">
        <f t="shared" si="12"/>
        <v>6</v>
      </c>
      <c r="R4" s="111">
        <f t="shared" si="12"/>
        <v>9</v>
      </c>
      <c r="S4" s="111">
        <f t="shared" si="12"/>
        <v>12</v>
      </c>
      <c r="T4" s="111">
        <f t="shared" si="12"/>
        <v>3</v>
      </c>
      <c r="U4" s="111">
        <f t="shared" si="12"/>
        <v>6</v>
      </c>
      <c r="V4" s="111">
        <f t="shared" si="12"/>
        <v>9</v>
      </c>
      <c r="W4" s="111">
        <f t="shared" si="12"/>
        <v>12</v>
      </c>
      <c r="X4" s="111">
        <f t="shared" si="12"/>
        <v>3</v>
      </c>
      <c r="Y4" s="111">
        <f t="shared" si="12"/>
        <v>6</v>
      </c>
      <c r="Z4" s="111">
        <f t="shared" si="12"/>
        <v>9</v>
      </c>
      <c r="AA4" s="111">
        <f t="shared" si="12"/>
        <v>12</v>
      </c>
      <c r="AB4" s="111">
        <f t="shared" si="12"/>
        <v>3</v>
      </c>
      <c r="AC4" s="111">
        <f t="shared" si="12"/>
        <v>6</v>
      </c>
      <c r="AD4" s="111">
        <f t="shared" si="12"/>
        <v>9</v>
      </c>
      <c r="AE4" s="111">
        <f t="shared" si="12"/>
        <v>12</v>
      </c>
      <c r="AF4" s="111">
        <f t="shared" si="12"/>
        <v>3</v>
      </c>
      <c r="AG4" s="111">
        <f t="shared" si="12"/>
        <v>6</v>
      </c>
      <c r="AH4" s="111">
        <f t="shared" si="12"/>
        <v>9</v>
      </c>
      <c r="AI4" s="111">
        <f t="shared" si="12"/>
        <v>12</v>
      </c>
      <c r="AJ4" s="111">
        <f t="shared" si="12"/>
        <v>3</v>
      </c>
      <c r="AK4" s="111">
        <f t="shared" si="12"/>
        <v>6</v>
      </c>
      <c r="AL4" s="111">
        <f t="shared" si="12"/>
        <v>9</v>
      </c>
      <c r="AM4" s="111">
        <f t="shared" si="12"/>
        <v>12</v>
      </c>
      <c r="AN4" s="111">
        <f t="shared" si="12"/>
        <v>3</v>
      </c>
      <c r="AO4" s="111">
        <f t="shared" si="12"/>
        <v>6</v>
      </c>
      <c r="AP4" s="111">
        <f t="shared" si="12"/>
        <v>9</v>
      </c>
      <c r="AQ4" s="111">
        <f t="shared" si="12"/>
        <v>12</v>
      </c>
      <c r="AR4" s="111">
        <f t="shared" si="12"/>
        <v>3</v>
      </c>
      <c r="AS4" s="111">
        <f t="shared" si="12"/>
        <v>6</v>
      </c>
      <c r="AT4" s="111">
        <f t="shared" si="12"/>
        <v>9</v>
      </c>
      <c r="AU4" s="111">
        <f t="shared" si="12"/>
        <v>12</v>
      </c>
      <c r="AV4" s="111">
        <f t="shared" si="12"/>
        <v>3</v>
      </c>
      <c r="AW4" s="111">
        <f t="shared" si="12"/>
        <v>6</v>
      </c>
      <c r="AX4" s="111">
        <f t="shared" si="12"/>
        <v>9</v>
      </c>
      <c r="AY4" s="111">
        <f t="shared" si="12"/>
        <v>12</v>
      </c>
      <c r="AZ4" s="111">
        <f t="shared" si="12"/>
        <v>3</v>
      </c>
      <c r="BA4" s="111">
        <f t="shared" si="12"/>
        <v>6</v>
      </c>
      <c r="BB4" s="111">
        <f t="shared" si="12"/>
        <v>9</v>
      </c>
      <c r="BC4" s="111">
        <f t="shared" si="12"/>
        <v>12</v>
      </c>
      <c r="BD4" s="111">
        <f t="shared" si="12"/>
        <v>3</v>
      </c>
      <c r="BE4" s="111">
        <f t="shared" si="12"/>
        <v>6</v>
      </c>
      <c r="BF4" s="111">
        <f t="shared" si="12"/>
        <v>9</v>
      </c>
      <c r="BG4" s="111">
        <f t="shared" si="12"/>
        <v>12</v>
      </c>
      <c r="BH4" s="111">
        <f t="shared" si="12"/>
        <v>3</v>
      </c>
      <c r="BI4" s="111">
        <f t="shared" si="12"/>
        <v>6</v>
      </c>
      <c r="BJ4" s="111">
        <f t="shared" si="12"/>
        <v>9</v>
      </c>
      <c r="BK4" s="111">
        <f t="shared" si="12"/>
        <v>12</v>
      </c>
      <c r="BL4" s="111">
        <f t="shared" si="12"/>
        <v>3</v>
      </c>
      <c r="BM4" s="111">
        <f t="shared" si="12"/>
        <v>6</v>
      </c>
      <c r="BN4" s="111">
        <f t="shared" si="12"/>
        <v>9</v>
      </c>
      <c r="BO4" s="111">
        <f t="shared" si="12"/>
        <v>12</v>
      </c>
      <c r="BP4" s="111">
        <f t="shared" si="12"/>
        <v>3</v>
      </c>
      <c r="BQ4" s="111">
        <f t="shared" si="12"/>
        <v>6</v>
      </c>
      <c r="BR4" s="111">
        <f t="shared" si="12"/>
        <v>9</v>
      </c>
      <c r="BS4" s="111">
        <f t="shared" si="12"/>
        <v>12</v>
      </c>
      <c r="BT4" s="111">
        <f t="shared" si="12"/>
        <v>3</v>
      </c>
      <c r="BU4" s="111">
        <f t="shared" si="12"/>
        <v>6</v>
      </c>
      <c r="BV4" s="111">
        <f t="shared" si="12"/>
        <v>9</v>
      </c>
      <c r="BW4" s="111">
        <f t="shared" si="12"/>
        <v>12</v>
      </c>
      <c r="BX4" s="111">
        <f t="shared" si="12"/>
        <v>3</v>
      </c>
      <c r="BY4" s="111">
        <f t="shared" ref="BY4:EJ4" si="13">IF(BX4=12,3,BX4+3)</f>
        <v>6</v>
      </c>
      <c r="BZ4" s="111">
        <f t="shared" si="13"/>
        <v>9</v>
      </c>
      <c r="CA4" s="111">
        <f t="shared" si="13"/>
        <v>12</v>
      </c>
      <c r="CB4" s="111">
        <f t="shared" si="13"/>
        <v>3</v>
      </c>
      <c r="CC4" s="111">
        <f t="shared" si="13"/>
        <v>6</v>
      </c>
      <c r="CD4" s="111">
        <f t="shared" si="13"/>
        <v>9</v>
      </c>
      <c r="CE4" s="111">
        <f t="shared" si="13"/>
        <v>12</v>
      </c>
      <c r="CF4" s="111">
        <f t="shared" si="13"/>
        <v>3</v>
      </c>
      <c r="CG4" s="111">
        <f t="shared" si="13"/>
        <v>6</v>
      </c>
      <c r="CH4" s="111">
        <f t="shared" si="13"/>
        <v>9</v>
      </c>
      <c r="CI4" s="111">
        <f t="shared" si="13"/>
        <v>12</v>
      </c>
      <c r="CJ4" s="111">
        <f t="shared" si="13"/>
        <v>3</v>
      </c>
      <c r="CK4" s="111">
        <f t="shared" si="13"/>
        <v>6</v>
      </c>
      <c r="CL4" s="111">
        <f t="shared" si="13"/>
        <v>9</v>
      </c>
      <c r="CM4" s="111">
        <f t="shared" si="13"/>
        <v>12</v>
      </c>
      <c r="CN4" s="111">
        <f t="shared" si="13"/>
        <v>3</v>
      </c>
      <c r="CO4" s="111">
        <f t="shared" si="13"/>
        <v>6</v>
      </c>
      <c r="CP4" s="111">
        <f t="shared" si="13"/>
        <v>9</v>
      </c>
      <c r="CQ4" s="111">
        <f t="shared" si="13"/>
        <v>12</v>
      </c>
      <c r="CR4" s="111">
        <f t="shared" si="13"/>
        <v>3</v>
      </c>
      <c r="CS4" s="111">
        <f t="shared" si="13"/>
        <v>6</v>
      </c>
      <c r="CT4" s="111">
        <f t="shared" si="13"/>
        <v>9</v>
      </c>
      <c r="CU4" s="111">
        <f t="shared" si="13"/>
        <v>12</v>
      </c>
      <c r="CV4" s="111">
        <f t="shared" si="13"/>
        <v>3</v>
      </c>
      <c r="CW4" s="111">
        <f t="shared" si="13"/>
        <v>6</v>
      </c>
      <c r="CX4" s="111">
        <f t="shared" si="13"/>
        <v>9</v>
      </c>
      <c r="CY4" s="111">
        <f t="shared" si="13"/>
        <v>12</v>
      </c>
      <c r="CZ4" s="111">
        <f t="shared" si="13"/>
        <v>3</v>
      </c>
      <c r="DA4" s="111">
        <f t="shared" si="13"/>
        <v>6</v>
      </c>
      <c r="DB4" s="111">
        <f t="shared" si="13"/>
        <v>9</v>
      </c>
      <c r="DC4" s="111">
        <f t="shared" si="13"/>
        <v>12</v>
      </c>
      <c r="DD4" s="111">
        <f t="shared" si="13"/>
        <v>3</v>
      </c>
      <c r="DE4" s="111">
        <f t="shared" si="13"/>
        <v>6</v>
      </c>
      <c r="DF4" s="111">
        <f t="shared" si="13"/>
        <v>9</v>
      </c>
      <c r="DG4" s="111">
        <f t="shared" si="13"/>
        <v>12</v>
      </c>
      <c r="DH4" s="111">
        <f t="shared" si="13"/>
        <v>3</v>
      </c>
      <c r="DI4" s="111">
        <f t="shared" si="13"/>
        <v>6</v>
      </c>
      <c r="DJ4" s="111">
        <f t="shared" si="13"/>
        <v>9</v>
      </c>
      <c r="DK4" s="111">
        <f t="shared" si="13"/>
        <v>12</v>
      </c>
      <c r="DL4" s="111">
        <f t="shared" si="13"/>
        <v>3</v>
      </c>
      <c r="DM4" s="111">
        <f t="shared" si="13"/>
        <v>6</v>
      </c>
      <c r="DN4" s="111">
        <f t="shared" si="13"/>
        <v>9</v>
      </c>
      <c r="DO4" s="111">
        <f t="shared" si="13"/>
        <v>12</v>
      </c>
      <c r="DP4" s="111">
        <f t="shared" si="13"/>
        <v>3</v>
      </c>
      <c r="DQ4" s="111">
        <f t="shared" si="13"/>
        <v>6</v>
      </c>
      <c r="DR4" s="111">
        <f t="shared" si="13"/>
        <v>9</v>
      </c>
      <c r="DS4" s="111">
        <f t="shared" si="13"/>
        <v>12</v>
      </c>
      <c r="DT4" s="111">
        <f t="shared" si="13"/>
        <v>3</v>
      </c>
      <c r="DU4" s="111">
        <f t="shared" si="13"/>
        <v>6</v>
      </c>
      <c r="DV4" s="111">
        <f t="shared" si="13"/>
        <v>9</v>
      </c>
      <c r="DW4" s="111">
        <f t="shared" si="13"/>
        <v>12</v>
      </c>
      <c r="DX4" s="111">
        <f t="shared" si="13"/>
        <v>3</v>
      </c>
      <c r="DY4" s="111">
        <f t="shared" si="13"/>
        <v>6</v>
      </c>
      <c r="DZ4" s="111">
        <f t="shared" si="13"/>
        <v>9</v>
      </c>
      <c r="EA4" s="111">
        <f t="shared" si="13"/>
        <v>12</v>
      </c>
      <c r="EB4" s="111">
        <f t="shared" si="13"/>
        <v>3</v>
      </c>
      <c r="EC4" s="111">
        <f t="shared" si="13"/>
        <v>6</v>
      </c>
      <c r="ED4" s="111">
        <f t="shared" si="13"/>
        <v>9</v>
      </c>
      <c r="EE4" s="111">
        <f t="shared" si="13"/>
        <v>12</v>
      </c>
      <c r="EF4" s="111">
        <f t="shared" si="13"/>
        <v>3</v>
      </c>
      <c r="EG4" s="111">
        <f t="shared" si="13"/>
        <v>6</v>
      </c>
      <c r="EH4" s="111">
        <f t="shared" si="13"/>
        <v>9</v>
      </c>
      <c r="EI4" s="111">
        <f t="shared" si="13"/>
        <v>12</v>
      </c>
      <c r="EJ4" s="111">
        <f t="shared" si="13"/>
        <v>3</v>
      </c>
      <c r="EK4" s="111">
        <f t="shared" ref="EK4:EL4" si="14">IF(EJ4=12,3,EJ4+3)</f>
        <v>6</v>
      </c>
      <c r="EL4" s="111">
        <f t="shared" si="14"/>
        <v>9</v>
      </c>
      <c r="EM4" s="111">
        <f t="shared" ref="EM4" si="15">IF(EL4=12,3,EL4+3)</f>
        <v>12</v>
      </c>
      <c r="EN4" s="111">
        <f t="shared" ref="EN4" si="16">IF(EM4=12,3,EM4+3)</f>
        <v>3</v>
      </c>
      <c r="EO4" s="111">
        <f t="shared" ref="EO4" si="17">IF(EN4=12,3,EN4+3)</f>
        <v>6</v>
      </c>
      <c r="EP4" s="111">
        <f t="shared" ref="EP4" si="18">IF(EO4=12,3,EO4+3)</f>
        <v>9</v>
      </c>
      <c r="EQ4" s="111">
        <f t="shared" ref="EQ4" si="19">IF(EP4=12,3,EP4+3)</f>
        <v>12</v>
      </c>
      <c r="ER4" s="111">
        <f t="shared" ref="ER4" si="20">IF(EQ4=12,3,EQ4+3)</f>
        <v>3</v>
      </c>
      <c r="ES4" s="111">
        <f t="shared" ref="ES4" si="21">IF(ER4=12,3,ER4+3)</f>
        <v>6</v>
      </c>
      <c r="ET4" s="111">
        <f t="shared" ref="ET4" si="22">IF(ES4=12,3,ES4+3)</f>
        <v>9</v>
      </c>
      <c r="EU4" s="111">
        <f t="shared" ref="EU4" si="23">IF(ET4=12,3,ET4+3)</f>
        <v>12</v>
      </c>
    </row>
    <row r="5" spans="1:398"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398" ht="82.5" customHeight="1">
      <c r="F6" s="30" t="s">
        <v>27</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398"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row>
    <row r="8" spans="1:398"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row>
    <row r="9" spans="1:398" ht="28.15" customHeight="1">
      <c r="F9" s="35" t="s">
        <v>73</v>
      </c>
      <c r="G9" s="29"/>
      <c r="H9" s="46"/>
      <c r="I9" s="46"/>
      <c r="J9" s="46"/>
      <c r="K9" s="46"/>
      <c r="L9" s="46"/>
      <c r="M9" s="46"/>
      <c r="N9" s="46"/>
      <c r="O9" s="46"/>
      <c r="P9" s="46"/>
      <c r="Q9" s="46"/>
    </row>
    <row r="10" spans="1:398" ht="20.100000000000001" customHeight="1">
      <c r="F10" s="28" t="s">
        <v>587</v>
      </c>
      <c r="G10" s="29"/>
      <c r="H10" s="46"/>
      <c r="I10" s="46"/>
      <c r="J10" s="46"/>
      <c r="K10" s="46"/>
      <c r="L10" s="46"/>
      <c r="M10" s="46"/>
      <c r="N10" s="46"/>
      <c r="O10" s="46"/>
      <c r="P10" s="46"/>
      <c r="Q10" s="46"/>
    </row>
    <row r="11" spans="1:398" ht="20.100000000000001" customHeight="1">
      <c r="F11" s="28" t="s">
        <v>600</v>
      </c>
      <c r="G11" s="29"/>
      <c r="H11" s="46"/>
      <c r="I11" s="46"/>
      <c r="J11" s="46"/>
      <c r="K11" s="46"/>
      <c r="L11" s="46"/>
      <c r="M11" s="46"/>
      <c r="N11" s="46"/>
      <c r="O11" s="46"/>
      <c r="P11" s="46"/>
      <c r="Q11" s="46"/>
    </row>
    <row r="12" spans="1:398" ht="20.100000000000001" customHeight="1">
      <c r="F12" s="37" t="s">
        <v>601</v>
      </c>
      <c r="G12" s="29" t="s">
        <v>159</v>
      </c>
      <c r="H12" s="38">
        <v>87.741693919688203</v>
      </c>
      <c r="I12" s="38">
        <v>89.267616928244095</v>
      </c>
      <c r="J12" s="38"/>
      <c r="K12" s="38"/>
      <c r="L12" s="38">
        <v>14.044</v>
      </c>
      <c r="M12" s="38">
        <v>15.507999999999999</v>
      </c>
      <c r="N12" s="38">
        <v>15.664</v>
      </c>
      <c r="O12" s="38">
        <v>15.138999999999999</v>
      </c>
      <c r="P12" s="38">
        <v>14.241</v>
      </c>
      <c r="Q12" s="38">
        <v>16.327000000000002</v>
      </c>
      <c r="R12" s="38">
        <v>15.906843</v>
      </c>
      <c r="S12" s="38">
        <v>14.882256</v>
      </c>
      <c r="T12" s="38">
        <v>15.235654</v>
      </c>
      <c r="U12" s="38">
        <v>14.739046999999999</v>
      </c>
      <c r="V12" s="38">
        <v>16.913544999999999</v>
      </c>
      <c r="W12" s="38">
        <v>14.845931</v>
      </c>
      <c r="X12" s="38">
        <v>14.664839000000001</v>
      </c>
      <c r="Y12" s="38">
        <v>15.785199</v>
      </c>
      <c r="Z12" s="38">
        <v>15.746255</v>
      </c>
      <c r="AA12" s="38">
        <v>16.242152999999998</v>
      </c>
      <c r="AB12" s="38">
        <v>14.995385000000001</v>
      </c>
      <c r="AC12" s="38">
        <v>13.891204</v>
      </c>
      <c r="AD12" s="38">
        <v>17.906693000000001</v>
      </c>
      <c r="AE12" s="38">
        <v>15.494866999999999</v>
      </c>
      <c r="AF12" s="38">
        <v>15.853013000000001</v>
      </c>
      <c r="AG12" s="38">
        <v>16.348386999999999</v>
      </c>
      <c r="AH12" s="38">
        <v>18.512943</v>
      </c>
      <c r="AI12" s="38">
        <v>16.305076</v>
      </c>
      <c r="AJ12" s="38">
        <v>16.670501999999999</v>
      </c>
      <c r="AK12" s="38">
        <v>16.320678999999998</v>
      </c>
      <c r="AL12" s="38">
        <v>19.103942</v>
      </c>
      <c r="AM12" s="38">
        <v>18.434145999999998</v>
      </c>
      <c r="AN12" s="38">
        <v>16.300097999999998</v>
      </c>
      <c r="AO12" s="38">
        <v>19.326813999999999</v>
      </c>
      <c r="AP12" s="38">
        <v>22.37351</v>
      </c>
      <c r="AQ12" s="38">
        <v>18.391504000000001</v>
      </c>
      <c r="AR12" s="38">
        <v>20.004477999999999</v>
      </c>
      <c r="AS12" s="38">
        <v>21.708507999999998</v>
      </c>
      <c r="AT12" s="38">
        <v>19.291153999999999</v>
      </c>
      <c r="AU12" s="38">
        <v>18.177979000000001</v>
      </c>
      <c r="AV12" s="38">
        <v>17.672101999999999</v>
      </c>
      <c r="AW12" s="38">
        <v>24.299765000000001</v>
      </c>
      <c r="AX12" s="38">
        <v>24.112898000000001</v>
      </c>
      <c r="AY12" s="38">
        <v>22.060728999999998</v>
      </c>
      <c r="AZ12" s="38">
        <v>21.157440000000001</v>
      </c>
      <c r="BA12" s="38">
        <v>24.129532000000001</v>
      </c>
      <c r="BB12" s="38">
        <v>23.475943000000001</v>
      </c>
      <c r="BC12" s="38">
        <v>23.126124000000001</v>
      </c>
      <c r="BD12" s="38">
        <v>21.999148000000002</v>
      </c>
      <c r="BE12" s="38">
        <v>23.858554000000002</v>
      </c>
      <c r="BF12" s="38">
        <v>26.151249</v>
      </c>
      <c r="BG12" s="38">
        <v>22.060849000000001</v>
      </c>
      <c r="BH12" s="38">
        <v>20.780414</v>
      </c>
      <c r="BI12" s="38">
        <v>22.883137000000001</v>
      </c>
      <c r="BJ12" s="38">
        <v>20.575259444444399</v>
      </c>
      <c r="BK12" s="38">
        <v>22.121751444444399</v>
      </c>
      <c r="BL12" s="38">
        <v>19.979116444444401</v>
      </c>
      <c r="BM12" s="38">
        <v>19.454246444444401</v>
      </c>
      <c r="BN12" s="38">
        <v>23.032909</v>
      </c>
      <c r="BO12" s="38">
        <v>19.285323922398501</v>
      </c>
      <c r="BP12" s="38">
        <v>18.973496000000001</v>
      </c>
      <c r="BQ12" s="38">
        <v>21.228791882109402</v>
      </c>
      <c r="BR12" s="38">
        <v>20.8968271666667</v>
      </c>
      <c r="BS12" s="38">
        <v>20.803570166666699</v>
      </c>
      <c r="BT12" s="38">
        <v>21.108600166666701</v>
      </c>
      <c r="BU12" s="38">
        <v>23.9348921666667</v>
      </c>
      <c r="BV12" s="38">
        <v>22.3757197777778</v>
      </c>
      <c r="BW12" s="38">
        <v>21.787942777777801</v>
      </c>
      <c r="BX12" s="38">
        <v>20.0031047777778</v>
      </c>
      <c r="BY12" s="38">
        <v>22.815458777777799</v>
      </c>
      <c r="BZ12" s="38">
        <v>23.449972888888901</v>
      </c>
      <c r="CA12" s="38">
        <v>22.7581418888889</v>
      </c>
      <c r="CB12" s="38">
        <v>21.971839888888901</v>
      </c>
      <c r="CC12" s="38">
        <v>25.417274888888901</v>
      </c>
      <c r="CD12" s="38">
        <v>30.1021882222222</v>
      </c>
      <c r="CE12" s="38">
        <v>22.794668222222199</v>
      </c>
      <c r="CF12" s="38">
        <v>22.644229222222201</v>
      </c>
      <c r="CG12" s="38">
        <v>29.2236912222222</v>
      </c>
      <c r="CH12" s="38">
        <v>28.451790722222199</v>
      </c>
      <c r="CI12" s="38">
        <v>28.549365722222198</v>
      </c>
      <c r="CJ12" s="38">
        <v>22.062678722222199</v>
      </c>
      <c r="CK12" s="38">
        <v>25.6627337222222</v>
      </c>
      <c r="CL12" s="38">
        <v>28.373599833333301</v>
      </c>
      <c r="CM12" s="38">
        <v>28.1005148333333</v>
      </c>
      <c r="CN12" s="38">
        <v>28.400498833333302</v>
      </c>
      <c r="CO12" s="38">
        <v>30.0568578333333</v>
      </c>
      <c r="CP12" s="38">
        <v>31.467365000000001</v>
      </c>
      <c r="CQ12" s="38">
        <v>27.771826999999998</v>
      </c>
      <c r="CR12" s="38">
        <v>23.107313999999999</v>
      </c>
      <c r="CS12" s="38">
        <v>25.367632</v>
      </c>
      <c r="CT12" s="38">
        <v>24.843484111111099</v>
      </c>
      <c r="CU12" s="38">
        <v>23.845329111111099</v>
      </c>
      <c r="CV12" s="38">
        <v>21.7765021111111</v>
      </c>
      <c r="CW12" s="38">
        <v>25.7036651111111</v>
      </c>
      <c r="CX12" s="38">
        <v>28.464320666666701</v>
      </c>
      <c r="CY12" s="38">
        <v>27.6543426666667</v>
      </c>
      <c r="CZ12" s="38">
        <v>27.054392666666701</v>
      </c>
      <c r="DA12" s="38">
        <v>30.327760666666698</v>
      </c>
      <c r="DB12" s="38">
        <v>30.6213296666667</v>
      </c>
      <c r="DC12" s="38">
        <v>32.386862666666701</v>
      </c>
      <c r="DD12" s="38">
        <v>30.127451549783601</v>
      </c>
      <c r="DE12" s="38">
        <v>29.901429666666701</v>
      </c>
      <c r="DF12" s="38">
        <v>34.264307666666703</v>
      </c>
      <c r="DG12" s="38">
        <v>31.495007666666702</v>
      </c>
      <c r="DH12" s="38">
        <v>28.121527666666701</v>
      </c>
      <c r="DI12" s="38">
        <v>30.265254666666699</v>
      </c>
      <c r="DJ12" s="38">
        <v>32.106732666666701</v>
      </c>
      <c r="DK12" s="38">
        <v>35.227254666666703</v>
      </c>
      <c r="DL12" s="38">
        <v>28.946553666666698</v>
      </c>
      <c r="DM12" s="38">
        <v>25.504165666666701</v>
      </c>
      <c r="DN12" s="38">
        <v>30.928055666666701</v>
      </c>
      <c r="DO12" s="38">
        <v>29.3991586666667</v>
      </c>
      <c r="DP12" s="38">
        <v>27.939719666666701</v>
      </c>
      <c r="DQ12" s="38">
        <v>25.9863766666667</v>
      </c>
      <c r="DR12" s="38">
        <v>28.168493666666699</v>
      </c>
      <c r="DS12" s="38">
        <v>27.873744666666699</v>
      </c>
      <c r="DT12" s="38">
        <v>26.259003606666699</v>
      </c>
      <c r="DU12" s="38">
        <v>26.581098166666699</v>
      </c>
      <c r="DV12" s="38">
        <v>21.678751735472499</v>
      </c>
      <c r="DW12" s="38">
        <v>24.579844149357601</v>
      </c>
      <c r="DX12" s="53">
        <v>22.971006123855901</v>
      </c>
      <c r="DY12" s="53">
        <v>24.362356689317199</v>
      </c>
      <c r="DZ12" s="53">
        <v>24.445511393091699</v>
      </c>
      <c r="EA12" s="53">
        <v>23.341806474704399</v>
      </c>
      <c r="EB12" s="53">
        <v>23.706693942394001</v>
      </c>
      <c r="EC12" s="53">
        <v>24.662902665493501</v>
      </c>
      <c r="ED12" s="53">
        <v>23.3457848141733</v>
      </c>
      <c r="EE12" s="38">
        <v>21.5417367369277</v>
      </c>
      <c r="EF12" s="38">
        <v>21.789259099112002</v>
      </c>
      <c r="EG12" s="53">
        <v>21.447305961577399</v>
      </c>
      <c r="EH12" s="53">
        <v>23.9381949377693</v>
      </c>
      <c r="EI12" s="53">
        <v>22.4559680517056</v>
      </c>
      <c r="EJ12" s="53">
        <v>22.994430100901202</v>
      </c>
      <c r="EK12" s="53">
        <v>21.659312178060102</v>
      </c>
      <c r="EL12" s="53">
        <v>21.980591922781201</v>
      </c>
      <c r="EM12" s="53">
        <v>22.4457027399</v>
      </c>
      <c r="EN12" s="53">
        <v>20.8245396467576</v>
      </c>
      <c r="EO12" s="53">
        <v>20.834316732633301</v>
      </c>
      <c r="EP12" s="53">
        <v>19.018084159152199</v>
      </c>
      <c r="EQ12" s="53">
        <v>19.738035882934899</v>
      </c>
      <c r="ER12" s="53">
        <v>20.628366915116501</v>
      </c>
      <c r="ES12" s="53">
        <v>20.9069761231057</v>
      </c>
      <c r="ET12" s="53">
        <v>22.0584907094903</v>
      </c>
      <c r="EU12" s="53">
        <v>20.1180523885672</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row>
    <row r="13" spans="1:398" ht="20.100000000000001" customHeight="1">
      <c r="F13" s="37" t="s">
        <v>602</v>
      </c>
      <c r="G13" s="29" t="s">
        <v>159</v>
      </c>
      <c r="H13" s="38">
        <v>446.32656735445102</v>
      </c>
      <c r="I13" s="38">
        <v>454.13427378483402</v>
      </c>
      <c r="J13" s="38"/>
      <c r="K13" s="38"/>
      <c r="L13" s="38">
        <v>32.768000000000001</v>
      </c>
      <c r="M13" s="38">
        <v>34.006999999999998</v>
      </c>
      <c r="N13" s="38">
        <v>38.188184999999997</v>
      </c>
      <c r="O13" s="38">
        <v>34.900029000000004</v>
      </c>
      <c r="P13" s="38">
        <v>31.795217000000001</v>
      </c>
      <c r="Q13" s="38">
        <v>38.426569000000001</v>
      </c>
      <c r="R13" s="38">
        <v>38.19999</v>
      </c>
      <c r="S13" s="38">
        <v>37.422449</v>
      </c>
      <c r="T13" s="38">
        <v>40.308388000000001</v>
      </c>
      <c r="U13" s="38">
        <v>41.553272999999997</v>
      </c>
      <c r="V13" s="38">
        <v>41.571834000000003</v>
      </c>
      <c r="W13" s="38">
        <v>38.952992000000002</v>
      </c>
      <c r="X13" s="38">
        <v>39.894708999999999</v>
      </c>
      <c r="Y13" s="38">
        <v>39.875562000000002</v>
      </c>
      <c r="Z13" s="38">
        <v>40.755397000000002</v>
      </c>
      <c r="AA13" s="38">
        <v>41.204456</v>
      </c>
      <c r="AB13" s="38">
        <v>36.831971000000003</v>
      </c>
      <c r="AC13" s="38">
        <v>41.828854</v>
      </c>
      <c r="AD13" s="38">
        <v>44.570126000000002</v>
      </c>
      <c r="AE13" s="38">
        <v>42.330894999999998</v>
      </c>
      <c r="AF13" s="38">
        <v>42.222503000000003</v>
      </c>
      <c r="AG13" s="38">
        <v>42.502288999999998</v>
      </c>
      <c r="AH13" s="38">
        <v>46.612715000000001</v>
      </c>
      <c r="AI13" s="38">
        <v>41.374141000000002</v>
      </c>
      <c r="AJ13" s="38">
        <v>43.027991999999998</v>
      </c>
      <c r="AK13" s="38">
        <v>44.194611999999999</v>
      </c>
      <c r="AL13" s="38">
        <v>46.137428</v>
      </c>
      <c r="AM13" s="38">
        <v>46.288082000000003</v>
      </c>
      <c r="AN13" s="38">
        <v>46.327004000000002</v>
      </c>
      <c r="AO13" s="38">
        <v>49.418486000000001</v>
      </c>
      <c r="AP13" s="38">
        <v>50.570033000000002</v>
      </c>
      <c r="AQ13" s="38">
        <v>47.273026000000002</v>
      </c>
      <c r="AR13" s="38">
        <v>48.822592</v>
      </c>
      <c r="AS13" s="38">
        <v>49.494349</v>
      </c>
      <c r="AT13" s="38">
        <v>51.014792999999997</v>
      </c>
      <c r="AU13" s="38">
        <v>55.891666999999998</v>
      </c>
      <c r="AV13" s="38">
        <v>53.654003000000003</v>
      </c>
      <c r="AW13" s="38">
        <v>44.285336999999998</v>
      </c>
      <c r="AX13" s="38">
        <v>55.275494999999999</v>
      </c>
      <c r="AY13" s="38">
        <v>51.873140999999997</v>
      </c>
      <c r="AZ13" s="38">
        <v>48.305016000000002</v>
      </c>
      <c r="BA13" s="38">
        <v>51.748627999999997</v>
      </c>
      <c r="BB13" s="38">
        <v>57.589703999999998</v>
      </c>
      <c r="BC13" s="38">
        <v>54.700310000000002</v>
      </c>
      <c r="BD13" s="38">
        <v>56.267980000000001</v>
      </c>
      <c r="BE13" s="38">
        <v>60.465654999999998</v>
      </c>
      <c r="BF13" s="38">
        <v>63.607526</v>
      </c>
      <c r="BG13" s="38">
        <v>59.599763000000003</v>
      </c>
      <c r="BH13" s="38">
        <v>64.103269999999995</v>
      </c>
      <c r="BI13" s="38">
        <v>65.954909999999998</v>
      </c>
      <c r="BJ13" s="38">
        <v>65.880216574525704</v>
      </c>
      <c r="BK13" s="38">
        <v>64.8689045745257</v>
      </c>
      <c r="BL13" s="38">
        <v>69.606376574525797</v>
      </c>
      <c r="BM13" s="38">
        <v>68.007831574525696</v>
      </c>
      <c r="BN13" s="38">
        <v>69.427298981707295</v>
      </c>
      <c r="BO13" s="38">
        <v>70.771876246032207</v>
      </c>
      <c r="BP13" s="38">
        <v>69.238906981707302</v>
      </c>
      <c r="BQ13" s="38">
        <v>70.909200099597896</v>
      </c>
      <c r="BR13" s="38">
        <v>78.313397438008096</v>
      </c>
      <c r="BS13" s="38">
        <v>75.558910438008098</v>
      </c>
      <c r="BT13" s="38">
        <v>73.943965188008093</v>
      </c>
      <c r="BU13" s="38">
        <v>77.814124188008094</v>
      </c>
      <c r="BV13" s="38">
        <v>80.096522026761505</v>
      </c>
      <c r="BW13" s="38">
        <v>80.177017026761504</v>
      </c>
      <c r="BX13" s="38">
        <v>73.775298776761502</v>
      </c>
      <c r="BY13" s="38">
        <v>79.912106776761505</v>
      </c>
      <c r="BZ13" s="38">
        <v>80.852471045393003</v>
      </c>
      <c r="CA13" s="38">
        <v>82.714697045392995</v>
      </c>
      <c r="CB13" s="38">
        <v>77.872762045393003</v>
      </c>
      <c r="CC13" s="38">
        <v>81.555394045393001</v>
      </c>
      <c r="CD13" s="38">
        <v>84.624069186653102</v>
      </c>
      <c r="CE13" s="38">
        <v>80.739741186653106</v>
      </c>
      <c r="CF13" s="38">
        <v>69.591294436653101</v>
      </c>
      <c r="CG13" s="38">
        <v>82.886460436653095</v>
      </c>
      <c r="CH13" s="38">
        <v>86.307825957994595</v>
      </c>
      <c r="CI13" s="38">
        <v>89.702736957994603</v>
      </c>
      <c r="CJ13" s="38">
        <v>76.616790457994597</v>
      </c>
      <c r="CK13" s="38">
        <v>88.274324457994595</v>
      </c>
      <c r="CL13" s="38">
        <v>92.806046324070905</v>
      </c>
      <c r="CM13" s="38">
        <v>93.505306943089394</v>
      </c>
      <c r="CN13" s="38">
        <v>81.275361318089395</v>
      </c>
      <c r="CO13" s="38">
        <v>93.228124318089399</v>
      </c>
      <c r="CP13" s="38">
        <v>93.906818399390204</v>
      </c>
      <c r="CQ13" s="38">
        <v>86.289843399390307</v>
      </c>
      <c r="CR13" s="38">
        <v>78.769086149390205</v>
      </c>
      <c r="CS13" s="38">
        <v>91.735093149390295</v>
      </c>
      <c r="CT13" s="38">
        <v>101.21170203997301</v>
      </c>
      <c r="CU13" s="38">
        <v>99.987174039972899</v>
      </c>
      <c r="CV13" s="38">
        <v>87.564904289972901</v>
      </c>
      <c r="CW13" s="38">
        <v>98.288018289972896</v>
      </c>
      <c r="CX13" s="38">
        <v>105.52133365142301</v>
      </c>
      <c r="CY13" s="38">
        <v>108.888572651423</v>
      </c>
      <c r="CZ13" s="38">
        <v>93.938343401422799</v>
      </c>
      <c r="DA13" s="38">
        <v>111.40008240142301</v>
      </c>
      <c r="DB13" s="38">
        <v>114.91729846239799</v>
      </c>
      <c r="DC13" s="38">
        <v>102.18721346239801</v>
      </c>
      <c r="DD13" s="38">
        <v>109.490190679931</v>
      </c>
      <c r="DE13" s="38">
        <v>112.411190212398</v>
      </c>
      <c r="DF13" s="38">
        <v>116.76894740752</v>
      </c>
      <c r="DG13" s="38">
        <v>106.34277240752</v>
      </c>
      <c r="DH13" s="38">
        <v>103.723972114837</v>
      </c>
      <c r="DI13" s="38">
        <v>116.361846200203</v>
      </c>
      <c r="DJ13" s="38">
        <v>113.73007605386201</v>
      </c>
      <c r="DK13" s="38">
        <v>112.387765163618</v>
      </c>
      <c r="DL13" s="38">
        <v>103.424945752033</v>
      </c>
      <c r="DM13" s="38">
        <v>116.414509934959</v>
      </c>
      <c r="DN13" s="38">
        <v>116.99926150935001</v>
      </c>
      <c r="DO13" s="38">
        <v>115.48880361788601</v>
      </c>
      <c r="DP13" s="38">
        <v>109.525696471545</v>
      </c>
      <c r="DQ13" s="38">
        <v>111.158986727642</v>
      </c>
      <c r="DR13" s="38">
        <v>116.881324264228</v>
      </c>
      <c r="DS13" s="38">
        <v>111.677856495935</v>
      </c>
      <c r="DT13" s="38">
        <v>111.092423653496</v>
      </c>
      <c r="DU13" s="38">
        <v>126.12737014227601</v>
      </c>
      <c r="DV13" s="38">
        <v>122.465483887872</v>
      </c>
      <c r="DW13" s="38">
        <v>125.198570946942</v>
      </c>
      <c r="DX13" s="53">
        <v>119.72650039558501</v>
      </c>
      <c r="DY13" s="53">
        <v>128.65267808409601</v>
      </c>
      <c r="DZ13" s="53">
        <v>122.2728951133</v>
      </c>
      <c r="EA13" s="53">
        <v>124.209235586395</v>
      </c>
      <c r="EB13" s="53">
        <v>113.385189111776</v>
      </c>
      <c r="EC13" s="53">
        <v>119.83841837579899</v>
      </c>
      <c r="ED13" s="53">
        <v>109.907146283969</v>
      </c>
      <c r="EE13" s="38">
        <v>105.537782507909</v>
      </c>
      <c r="EF13" s="38">
        <v>110.89362637150499</v>
      </c>
      <c r="EG13" s="53">
        <v>123.151935733493</v>
      </c>
      <c r="EH13" s="53">
        <v>120.67674319604799</v>
      </c>
      <c r="EI13" s="53">
        <v>118.761707956275</v>
      </c>
      <c r="EJ13" s="53">
        <v>111.69455207137599</v>
      </c>
      <c r="EK13" s="53">
        <v>117.112666371462</v>
      </c>
      <c r="EL13" s="53">
        <v>114.243746312748</v>
      </c>
      <c r="EM13" s="53">
        <v>109.965062858235</v>
      </c>
      <c r="EN13" s="53">
        <v>105.800348566823</v>
      </c>
      <c r="EO13" s="53">
        <v>119.220497537605</v>
      </c>
      <c r="EP13" s="53">
        <v>117.324520138816</v>
      </c>
      <c r="EQ13" s="53">
        <v>119.585252099737</v>
      </c>
      <c r="ER13" s="53">
        <v>115.592202656626</v>
      </c>
      <c r="ES13" s="53">
        <v>117.187831733409</v>
      </c>
      <c r="ET13" s="53">
        <v>116.49950265787299</v>
      </c>
      <c r="EU13" s="53">
        <v>118.41770521343599</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row>
    <row r="14" spans="1:398" ht="28.15" customHeight="1">
      <c r="F14" s="37" t="s">
        <v>603</v>
      </c>
      <c r="G14" s="29" t="s">
        <v>159</v>
      </c>
      <c r="H14" s="38">
        <v>242.05725699999999</v>
      </c>
      <c r="I14" s="38">
        <v>236.09423699999999</v>
      </c>
      <c r="J14" s="38"/>
      <c r="K14" s="38"/>
      <c r="L14" s="38">
        <v>22.701000000000001</v>
      </c>
      <c r="M14" s="38">
        <v>22.547000000000001</v>
      </c>
      <c r="N14" s="38">
        <v>24.577000000000002</v>
      </c>
      <c r="O14" s="38">
        <v>24.196999999999999</v>
      </c>
      <c r="P14" s="38">
        <v>22.117999999999999</v>
      </c>
      <c r="Q14" s="38">
        <v>25.805</v>
      </c>
      <c r="R14" s="38">
        <v>25.070399999999999</v>
      </c>
      <c r="S14" s="38">
        <v>24.799700000000001</v>
      </c>
      <c r="T14" s="38">
        <v>25.2364</v>
      </c>
      <c r="U14" s="38">
        <v>26.063400000000001</v>
      </c>
      <c r="V14" s="38">
        <v>27.196000000000002</v>
      </c>
      <c r="W14" s="38">
        <v>23.98</v>
      </c>
      <c r="X14" s="38">
        <v>24.436256</v>
      </c>
      <c r="Y14" s="38">
        <v>27.301686</v>
      </c>
      <c r="Z14" s="38">
        <v>25.505009999999999</v>
      </c>
      <c r="AA14" s="38">
        <v>27.253634999999999</v>
      </c>
      <c r="AB14" s="38">
        <v>24.144300000000001</v>
      </c>
      <c r="AC14" s="38">
        <v>25.051760000000002</v>
      </c>
      <c r="AD14" s="38">
        <v>28.126685999999999</v>
      </c>
      <c r="AE14" s="38">
        <v>26.577439999999999</v>
      </c>
      <c r="AF14" s="38">
        <v>26.761507000000002</v>
      </c>
      <c r="AG14" s="38">
        <v>26.315366999999998</v>
      </c>
      <c r="AH14" s="38">
        <v>30.833808999999999</v>
      </c>
      <c r="AI14" s="38">
        <v>26.597936000000001</v>
      </c>
      <c r="AJ14" s="38">
        <v>28.023199999999999</v>
      </c>
      <c r="AK14" s="38">
        <v>27.634055</v>
      </c>
      <c r="AL14" s="38">
        <v>30.560400000000001</v>
      </c>
      <c r="AM14" s="38">
        <v>31.1647</v>
      </c>
      <c r="AN14" s="38">
        <v>29.5473</v>
      </c>
      <c r="AO14" s="38">
        <v>32.4056</v>
      </c>
      <c r="AP14" s="38">
        <v>35.616</v>
      </c>
      <c r="AQ14" s="38">
        <v>30.768999999999998</v>
      </c>
      <c r="AR14" s="38">
        <v>32.493133999999998</v>
      </c>
      <c r="AS14" s="38">
        <v>35.130865999999997</v>
      </c>
      <c r="AT14" s="38">
        <v>32.968204</v>
      </c>
      <c r="AU14" s="38">
        <v>35.225515999999999</v>
      </c>
      <c r="AV14" s="38">
        <v>32.660851000000001</v>
      </c>
      <c r="AW14" s="38">
        <v>30.527429000000001</v>
      </c>
      <c r="AX14" s="38">
        <v>35.254092</v>
      </c>
      <c r="AY14" s="38">
        <v>32.505234000000002</v>
      </c>
      <c r="AZ14" s="38">
        <v>31.098528999999999</v>
      </c>
      <c r="BA14" s="38">
        <v>34.038089999999997</v>
      </c>
      <c r="BB14" s="38">
        <v>35.535840999999998</v>
      </c>
      <c r="BC14" s="38">
        <v>34.323819</v>
      </c>
      <c r="BD14" s="38">
        <v>33.245573</v>
      </c>
      <c r="BE14" s="38">
        <v>35.674311000000003</v>
      </c>
      <c r="BF14" s="38">
        <v>38.658822000000001</v>
      </c>
      <c r="BG14" s="38">
        <v>35.713861999999999</v>
      </c>
      <c r="BH14" s="38">
        <v>33.811898999999997</v>
      </c>
      <c r="BI14" s="38">
        <v>37.043886999999998</v>
      </c>
      <c r="BJ14" s="38">
        <v>36.968679000000002</v>
      </c>
      <c r="BK14" s="38">
        <v>35.755428999999999</v>
      </c>
      <c r="BL14" s="38">
        <v>35.653967000000002</v>
      </c>
      <c r="BM14" s="38">
        <v>34.688208000000003</v>
      </c>
      <c r="BN14" s="38">
        <v>38.839101999999997</v>
      </c>
      <c r="BO14" s="38">
        <v>35.370322999999999</v>
      </c>
      <c r="BP14" s="38">
        <v>35.140794</v>
      </c>
      <c r="BQ14" s="38">
        <v>37.695815000000003</v>
      </c>
      <c r="BR14" s="38">
        <v>39.924058000000002</v>
      </c>
      <c r="BS14" s="38">
        <v>38.321255000000001</v>
      </c>
      <c r="BT14" s="38">
        <v>35.782220000000002</v>
      </c>
      <c r="BU14" s="38">
        <v>41.062618000000001</v>
      </c>
      <c r="BV14" s="38">
        <v>40.395448999999999</v>
      </c>
      <c r="BW14" s="38">
        <v>41.671233000000001</v>
      </c>
      <c r="BX14" s="38">
        <v>37.690179000000001</v>
      </c>
      <c r="BY14" s="38">
        <v>41.383637999999998</v>
      </c>
      <c r="BZ14" s="38">
        <v>43.734284000000002</v>
      </c>
      <c r="CA14" s="38">
        <v>43.618051999999999</v>
      </c>
      <c r="CB14" s="38">
        <v>40.792906000000002</v>
      </c>
      <c r="CC14" s="38">
        <v>41.574447999999997</v>
      </c>
      <c r="CD14" s="38">
        <v>45.906139000000003</v>
      </c>
      <c r="CE14" s="38">
        <v>43.212395000000001</v>
      </c>
      <c r="CF14" s="38">
        <v>43.091745000000003</v>
      </c>
      <c r="CG14" s="38">
        <v>44.810723000000003</v>
      </c>
      <c r="CH14" s="38">
        <v>46.996088999999998</v>
      </c>
      <c r="CI14" s="38">
        <v>48.501620000000003</v>
      </c>
      <c r="CJ14" s="38">
        <v>41.386000000000003</v>
      </c>
      <c r="CK14" s="38">
        <v>45.292999999999999</v>
      </c>
      <c r="CL14" s="38">
        <v>51.61</v>
      </c>
      <c r="CM14" s="38">
        <v>47.445999999999998</v>
      </c>
      <c r="CN14" s="38">
        <v>44.907589999999999</v>
      </c>
      <c r="CO14" s="38">
        <v>46.660685999999998</v>
      </c>
      <c r="CP14" s="38">
        <v>50.199038000000002</v>
      </c>
      <c r="CQ14" s="38">
        <v>52.616137000000002</v>
      </c>
      <c r="CR14" s="38">
        <v>50.671897999999999</v>
      </c>
      <c r="CS14" s="38">
        <v>51.365299</v>
      </c>
      <c r="CT14" s="38">
        <v>56.759554999999999</v>
      </c>
      <c r="CU14" s="38">
        <v>54.109164999999997</v>
      </c>
      <c r="CV14" s="38">
        <v>53.070044000000003</v>
      </c>
      <c r="CW14" s="38">
        <v>57.063699</v>
      </c>
      <c r="CX14" s="38">
        <v>62.357095999999999</v>
      </c>
      <c r="CY14" s="38">
        <v>62.414045000000002</v>
      </c>
      <c r="CZ14" s="38">
        <v>57.995930999999999</v>
      </c>
      <c r="DA14" s="38">
        <v>63.058601000000003</v>
      </c>
      <c r="DB14" s="38">
        <v>68.199719999999999</v>
      </c>
      <c r="DC14" s="38">
        <v>62.262030000000003</v>
      </c>
      <c r="DD14" s="38">
        <v>64.837766999999999</v>
      </c>
      <c r="DE14" s="38">
        <v>65.700996000000004</v>
      </c>
      <c r="DF14" s="38">
        <v>70.772009999999995</v>
      </c>
      <c r="DG14" s="38">
        <v>59.143512999999999</v>
      </c>
      <c r="DH14" s="38">
        <v>62.500397</v>
      </c>
      <c r="DI14" s="38">
        <v>60.757908</v>
      </c>
      <c r="DJ14" s="38">
        <v>63.091101000000002</v>
      </c>
      <c r="DK14" s="38">
        <v>60.065376000000001</v>
      </c>
      <c r="DL14" s="38">
        <v>62.035435</v>
      </c>
      <c r="DM14" s="38">
        <v>61.654663999999997</v>
      </c>
      <c r="DN14" s="38">
        <v>64.626693000000003</v>
      </c>
      <c r="DO14" s="38">
        <v>61.979610999999998</v>
      </c>
      <c r="DP14" s="38">
        <v>61.217565999999998</v>
      </c>
      <c r="DQ14" s="38">
        <v>65.569292000000004</v>
      </c>
      <c r="DR14" s="38">
        <v>59.475769</v>
      </c>
      <c r="DS14" s="38">
        <v>59.425255999999997</v>
      </c>
      <c r="DT14" s="38">
        <v>62.076790000000003</v>
      </c>
      <c r="DU14" s="38">
        <v>67.634148999999994</v>
      </c>
      <c r="DV14" s="38">
        <v>61.698591</v>
      </c>
      <c r="DW14" s="38">
        <v>64.801900000000003</v>
      </c>
      <c r="DX14" s="53">
        <v>61.636698000000003</v>
      </c>
      <c r="DY14" s="53">
        <v>67.865301000000002</v>
      </c>
      <c r="DZ14" s="53">
        <v>64.897396000000001</v>
      </c>
      <c r="EA14" s="53">
        <v>63.750677000000003</v>
      </c>
      <c r="EB14" s="53">
        <v>60.058670999999997</v>
      </c>
      <c r="EC14" s="53">
        <v>67.487305000000006</v>
      </c>
      <c r="ED14" s="53">
        <v>62.409699000000003</v>
      </c>
      <c r="EE14" s="38">
        <v>61.865482999999998</v>
      </c>
      <c r="EF14" s="38">
        <v>56.435802000000002</v>
      </c>
      <c r="EG14" s="53">
        <v>61.346272999999997</v>
      </c>
      <c r="EH14" s="53">
        <v>64.678639000000004</v>
      </c>
      <c r="EI14" s="53">
        <v>59.831083</v>
      </c>
      <c r="EJ14" s="53">
        <v>52.937984999999998</v>
      </c>
      <c r="EK14" s="53">
        <v>58.646529999999998</v>
      </c>
      <c r="EL14" s="53">
        <v>53.513494000000001</v>
      </c>
      <c r="EM14" s="53">
        <v>54.909233999999998</v>
      </c>
      <c r="EN14" s="53">
        <v>52.720432000000002</v>
      </c>
      <c r="EO14" s="53">
        <v>60.091056999999999</v>
      </c>
      <c r="EP14" s="53">
        <v>57.977583000000003</v>
      </c>
      <c r="EQ14" s="53">
        <v>59.802908000000002</v>
      </c>
      <c r="ER14" s="53">
        <v>57.020975999999997</v>
      </c>
      <c r="ES14" s="53">
        <v>54.528461999999998</v>
      </c>
      <c r="ET14" s="53">
        <v>62.366303000000002</v>
      </c>
      <c r="EU14" s="53">
        <v>62.309823000000002</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row>
    <row r="15" spans="1:398" ht="20.100000000000001" customHeight="1">
      <c r="F15" s="37" t="s">
        <v>604</v>
      </c>
      <c r="G15" s="29" t="s">
        <v>159</v>
      </c>
      <c r="H15" s="38">
        <v>285.39690996519602</v>
      </c>
      <c r="I15" s="38">
        <v>300.69355940413499</v>
      </c>
      <c r="J15" s="38"/>
      <c r="K15" s="38"/>
      <c r="L15" s="38">
        <v>22.082999999999998</v>
      </c>
      <c r="M15" s="38">
        <v>25.196000000000002</v>
      </c>
      <c r="N15" s="38">
        <v>26.999185000000001</v>
      </c>
      <c r="O15" s="38">
        <v>23.672028999999998</v>
      </c>
      <c r="P15" s="38">
        <v>21.916217</v>
      </c>
      <c r="Q15" s="38">
        <v>27.078569000000002</v>
      </c>
      <c r="R15" s="38">
        <v>26.847683</v>
      </c>
      <c r="S15" s="38">
        <v>25.316255000000002</v>
      </c>
      <c r="T15" s="38">
        <v>28.118891999999999</v>
      </c>
      <c r="U15" s="38">
        <v>28.04017</v>
      </c>
      <c r="V15" s="38">
        <v>29.125378999999999</v>
      </c>
      <c r="W15" s="38">
        <v>27.654923</v>
      </c>
      <c r="X15" s="38">
        <v>27.959292000000001</v>
      </c>
      <c r="Y15" s="38">
        <v>26.195074999999999</v>
      </c>
      <c r="Z15" s="38">
        <v>28.892641999999999</v>
      </c>
      <c r="AA15" s="38">
        <v>28.088974</v>
      </c>
      <c r="AB15" s="38">
        <v>25.579056000000001</v>
      </c>
      <c r="AC15" s="38">
        <v>28.564298000000001</v>
      </c>
      <c r="AD15" s="38">
        <v>31.980882999999999</v>
      </c>
      <c r="AE15" s="38">
        <v>28.879072000000001</v>
      </c>
      <c r="AF15" s="38">
        <v>28.944759000000001</v>
      </c>
      <c r="AG15" s="38">
        <v>30.166059000000001</v>
      </c>
      <c r="AH15" s="38">
        <v>32.041848999999999</v>
      </c>
      <c r="AI15" s="38">
        <v>28.831281000000001</v>
      </c>
      <c r="AJ15" s="38">
        <v>29.425294000000001</v>
      </c>
      <c r="AK15" s="38">
        <v>30.631236000000001</v>
      </c>
      <c r="AL15" s="38">
        <v>32.495220000000003</v>
      </c>
      <c r="AM15" s="38">
        <v>31.371777999999999</v>
      </c>
      <c r="AN15" s="38">
        <v>30.894051999999999</v>
      </c>
      <c r="AO15" s="38">
        <v>34.153950000000002</v>
      </c>
      <c r="AP15" s="38">
        <v>35.059292999999997</v>
      </c>
      <c r="AQ15" s="38">
        <v>32.627279999999999</v>
      </c>
      <c r="AR15" s="38">
        <v>34.065685999999999</v>
      </c>
      <c r="AS15" s="38">
        <v>33.803741000000002</v>
      </c>
      <c r="AT15" s="38">
        <v>35.059292999999997</v>
      </c>
      <c r="AU15" s="38">
        <v>36.56568</v>
      </c>
      <c r="AV15" s="38">
        <v>36.386803999999998</v>
      </c>
      <c r="AW15" s="38">
        <v>35.779223000000002</v>
      </c>
      <c r="AX15" s="38">
        <v>41.621550999999997</v>
      </c>
      <c r="AY15" s="38">
        <v>38.915886</v>
      </c>
      <c r="AZ15" s="38">
        <v>35.851177</v>
      </c>
      <c r="BA15" s="38">
        <v>39.32732</v>
      </c>
      <c r="BB15" s="38">
        <v>43.013556000000001</v>
      </c>
      <c r="BC15" s="38">
        <v>40.986364999999999</v>
      </c>
      <c r="BD15" s="38">
        <v>42.627305</v>
      </c>
      <c r="BE15" s="38">
        <v>46.255648000000001</v>
      </c>
      <c r="BF15" s="38">
        <v>48.638202999999997</v>
      </c>
      <c r="BG15" s="38">
        <v>43.484999999999999</v>
      </c>
      <c r="BH15" s="38">
        <v>48.610035000000003</v>
      </c>
      <c r="BI15" s="38">
        <v>49.332410000000003</v>
      </c>
      <c r="BJ15" s="38">
        <v>46.421624999999999</v>
      </c>
      <c r="BK15" s="38">
        <v>48.170054999999998</v>
      </c>
      <c r="BL15" s="38">
        <v>50.866354000000001</v>
      </c>
      <c r="BM15" s="38">
        <v>49.708697999999998</v>
      </c>
      <c r="BN15" s="38">
        <v>50.678928999999997</v>
      </c>
      <c r="BO15" s="38">
        <v>51.744700186723399</v>
      </c>
      <c r="BP15" s="38">
        <v>50.129432000000001</v>
      </c>
      <c r="BQ15" s="38">
        <v>51.5</v>
      </c>
      <c r="BR15" s="38">
        <v>56.230370999999998</v>
      </c>
      <c r="BS15" s="38">
        <v>54.985430000000001</v>
      </c>
      <c r="BT15" s="38">
        <v>56.106231000000001</v>
      </c>
      <c r="BU15" s="38">
        <v>57.522283999999999</v>
      </c>
      <c r="BV15" s="38">
        <v>58.747751999999998</v>
      </c>
      <c r="BW15" s="38">
        <v>56.964686</v>
      </c>
      <c r="BX15" s="38">
        <v>52.863340000000001</v>
      </c>
      <c r="BY15" s="38">
        <v>58.119042999999998</v>
      </c>
      <c r="BZ15" s="38">
        <v>57.384892999999998</v>
      </c>
      <c r="CA15" s="38">
        <v>58.671520000000001</v>
      </c>
      <c r="CB15" s="38">
        <v>55.858463999999998</v>
      </c>
      <c r="CC15" s="38">
        <v>62.204988999999998</v>
      </c>
      <c r="CD15" s="38">
        <v>65.475579999999994</v>
      </c>
      <c r="CE15" s="38">
        <v>56.977476000000003</v>
      </c>
      <c r="CF15" s="38">
        <v>45.964084</v>
      </c>
      <c r="CG15" s="38">
        <v>64.119733999999994</v>
      </c>
      <c r="CH15" s="38">
        <v>64.374041000000005</v>
      </c>
      <c r="CI15" s="38">
        <v>66.360996</v>
      </c>
      <c r="CJ15" s="38">
        <v>53.898515000000003</v>
      </c>
      <c r="CK15" s="38">
        <v>65.249104000000003</v>
      </c>
      <c r="CL15" s="38">
        <v>66.162087380981404</v>
      </c>
      <c r="CM15" s="38">
        <v>70.752262999999999</v>
      </c>
      <c r="CN15" s="38">
        <v>61.452311999999999</v>
      </c>
      <c r="CO15" s="38">
        <v>73.308338000000006</v>
      </c>
      <c r="CP15" s="38">
        <v>71.643699999999995</v>
      </c>
      <c r="CQ15" s="38">
        <v>57.914088</v>
      </c>
      <c r="CR15" s="38">
        <v>47.766157999999997</v>
      </c>
      <c r="CS15" s="38">
        <v>62.299081999999999</v>
      </c>
      <c r="CT15" s="38">
        <v>66.020994000000002</v>
      </c>
      <c r="CU15" s="38">
        <v>66.448701</v>
      </c>
      <c r="CV15" s="38">
        <v>53.282978999999997</v>
      </c>
      <c r="CW15" s="38">
        <v>63.939601000000003</v>
      </c>
      <c r="CX15" s="38">
        <v>68.354284000000007</v>
      </c>
      <c r="CY15" s="38">
        <v>70.854596000000001</v>
      </c>
      <c r="CZ15" s="38">
        <v>59.900432000000002</v>
      </c>
      <c r="DA15" s="38">
        <v>75.572868999999997</v>
      </c>
      <c r="DB15" s="38">
        <v>74.828220999999999</v>
      </c>
      <c r="DC15" s="38">
        <v>69.801359000000005</v>
      </c>
      <c r="DD15" s="38">
        <v>71.942049350649299</v>
      </c>
      <c r="DE15" s="38">
        <v>73.773797999999999</v>
      </c>
      <c r="DF15" s="38">
        <v>77.367607000000007</v>
      </c>
      <c r="DG15" s="38">
        <v>75.800629000000001</v>
      </c>
      <c r="DH15" s="38">
        <v>66.169487000000004</v>
      </c>
      <c r="DI15" s="38">
        <v>82.789019999999994</v>
      </c>
      <c r="DJ15" s="38">
        <v>79.926057</v>
      </c>
      <c r="DK15" s="38">
        <v>84.743745000000004</v>
      </c>
      <c r="DL15" s="38">
        <v>68.079526000000001</v>
      </c>
      <c r="DM15" s="38">
        <v>78.198614000000006</v>
      </c>
      <c r="DN15" s="38">
        <v>81.159553000000002</v>
      </c>
      <c r="DO15" s="38">
        <v>80.653120999999999</v>
      </c>
      <c r="DP15" s="38">
        <v>74.003451999999996</v>
      </c>
      <c r="DQ15" s="38">
        <v>69.415762999999998</v>
      </c>
      <c r="DR15" s="38">
        <v>83.317999999999998</v>
      </c>
      <c r="DS15" s="38">
        <v>77.975999999999999</v>
      </c>
      <c r="DT15" s="38">
        <v>73.056820999999999</v>
      </c>
      <c r="DU15" s="38">
        <v>83.051625000000001</v>
      </c>
      <c r="DV15" s="38">
        <v>80.336364948547299</v>
      </c>
      <c r="DW15" s="38">
        <v>82.941625665405297</v>
      </c>
      <c r="DX15" s="53">
        <v>79.056406893425105</v>
      </c>
      <c r="DY15" s="53">
        <v>83.146551659592404</v>
      </c>
      <c r="DZ15" s="53">
        <v>79.764590587692595</v>
      </c>
      <c r="EA15" s="53">
        <v>81.756742703376204</v>
      </c>
      <c r="EB15" s="53">
        <v>74.961203111080295</v>
      </c>
      <c r="EC15" s="53">
        <v>75.129127829910601</v>
      </c>
      <c r="ED15" s="53">
        <v>69.189708520906194</v>
      </c>
      <c r="EE15" s="38">
        <v>63.560512667601401</v>
      </c>
      <c r="EF15" s="38">
        <v>74.512500747039894</v>
      </c>
      <c r="EG15" s="53">
        <v>81.518385971493501</v>
      </c>
      <c r="EH15" s="53">
        <v>78.225509398045006</v>
      </c>
      <c r="EI15" s="53">
        <v>79.675803272208498</v>
      </c>
      <c r="EJ15" s="53">
        <v>80.040207436505</v>
      </c>
      <c r="EK15" s="53">
        <v>78.414658813749398</v>
      </c>
      <c r="EL15" s="53">
        <v>81.0593206582938</v>
      </c>
      <c r="EM15" s="53">
        <v>75.850008020898699</v>
      </c>
      <c r="EN15" s="53">
        <v>72.252932636345193</v>
      </c>
      <c r="EO15" s="53">
        <v>78.312233693002199</v>
      </c>
      <c r="EP15" s="53">
        <v>76.713497720731894</v>
      </c>
      <c r="EQ15" s="53">
        <v>77.868856405436006</v>
      </c>
      <c r="ER15" s="53">
        <v>77.548069994506605</v>
      </c>
      <c r="ES15" s="53">
        <v>81.913822279279003</v>
      </c>
      <c r="ET15" s="53">
        <v>74.539166790127098</v>
      </c>
      <c r="EU15" s="53">
        <v>74.572411024767803</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row>
    <row r="16" spans="1:398" ht="20.100000000000001" customHeight="1">
      <c r="F16" s="37" t="s">
        <v>605</v>
      </c>
      <c r="G16" s="29" t="s">
        <v>159</v>
      </c>
      <c r="H16" s="38">
        <v>6.1055609756097597</v>
      </c>
      <c r="I16" s="38">
        <v>6.1055609756097597</v>
      </c>
      <c r="J16" s="38"/>
      <c r="K16" s="38"/>
      <c r="L16" s="38">
        <v>1.109</v>
      </c>
      <c r="M16" s="38">
        <v>1.0149999999999999</v>
      </c>
      <c r="N16" s="38">
        <v>1.45</v>
      </c>
      <c r="O16" s="38">
        <v>1.3660000000000001</v>
      </c>
      <c r="P16" s="38">
        <v>1.26</v>
      </c>
      <c r="Q16" s="38">
        <v>1.1299999999999999</v>
      </c>
      <c r="R16" s="38">
        <v>1.3692500000000001</v>
      </c>
      <c r="S16" s="38">
        <v>1.3692500000000001</v>
      </c>
      <c r="T16" s="38">
        <v>1.3692500000000001</v>
      </c>
      <c r="U16" s="38">
        <v>1.3692500000000001</v>
      </c>
      <c r="V16" s="38">
        <v>1.3487499999999999</v>
      </c>
      <c r="W16" s="38">
        <v>1.3487499999999999</v>
      </c>
      <c r="X16" s="38">
        <v>1.3487499999999999</v>
      </c>
      <c r="Y16" s="38">
        <v>1.3487499999999999</v>
      </c>
      <c r="Z16" s="38">
        <v>1.2882499999999999</v>
      </c>
      <c r="AA16" s="38">
        <v>1.2882499999999999</v>
      </c>
      <c r="AB16" s="38">
        <v>1.2882499999999999</v>
      </c>
      <c r="AC16" s="38">
        <v>1.2882499999999999</v>
      </c>
      <c r="AD16" s="38">
        <v>1.456</v>
      </c>
      <c r="AE16" s="38">
        <v>1.456</v>
      </c>
      <c r="AF16" s="38">
        <v>1.456</v>
      </c>
      <c r="AG16" s="38">
        <v>1.456</v>
      </c>
      <c r="AH16" s="38">
        <v>1.49275</v>
      </c>
      <c r="AI16" s="38">
        <v>1.49275</v>
      </c>
      <c r="AJ16" s="38">
        <v>1.49275</v>
      </c>
      <c r="AK16" s="38">
        <v>1.49275</v>
      </c>
      <c r="AL16" s="38">
        <v>1.39825</v>
      </c>
      <c r="AM16" s="38">
        <v>1.39825</v>
      </c>
      <c r="AN16" s="38">
        <v>1.39825</v>
      </c>
      <c r="AO16" s="38">
        <v>1.39825</v>
      </c>
      <c r="AP16" s="38">
        <v>1.4495</v>
      </c>
      <c r="AQ16" s="38">
        <v>1.4495</v>
      </c>
      <c r="AR16" s="38">
        <v>1.4495</v>
      </c>
      <c r="AS16" s="38">
        <v>1.4495</v>
      </c>
      <c r="AT16" s="38">
        <v>1.4352499999999999</v>
      </c>
      <c r="AU16" s="38">
        <v>1.4352499999999999</v>
      </c>
      <c r="AV16" s="38">
        <v>1.4352499999999999</v>
      </c>
      <c r="AW16" s="38">
        <v>1.4352499999999999</v>
      </c>
      <c r="AX16" s="38">
        <v>1.657</v>
      </c>
      <c r="AY16" s="38">
        <v>1.657</v>
      </c>
      <c r="AZ16" s="38">
        <v>1.657</v>
      </c>
      <c r="BA16" s="38">
        <v>1.657</v>
      </c>
      <c r="BB16" s="38">
        <v>1.5482499999999999</v>
      </c>
      <c r="BC16" s="38">
        <v>1.5482499999999999</v>
      </c>
      <c r="BD16" s="38">
        <v>1.5482499999999999</v>
      </c>
      <c r="BE16" s="38">
        <v>1.5482499999999999</v>
      </c>
      <c r="BF16" s="38">
        <v>1.56125</v>
      </c>
      <c r="BG16" s="38">
        <v>1.56125</v>
      </c>
      <c r="BH16" s="38">
        <v>1.56125</v>
      </c>
      <c r="BI16" s="38">
        <v>1.56125</v>
      </c>
      <c r="BJ16" s="38">
        <v>1.92780396341463</v>
      </c>
      <c r="BK16" s="38">
        <v>1.92780396341463</v>
      </c>
      <c r="BL16" s="38">
        <v>1.92780396341463</v>
      </c>
      <c r="BM16" s="38">
        <v>1.92780396341463</v>
      </c>
      <c r="BN16" s="38">
        <v>1.82317073170732</v>
      </c>
      <c r="BO16" s="38">
        <v>1.82317073170732</v>
      </c>
      <c r="BP16" s="38">
        <v>1.82317073170732</v>
      </c>
      <c r="BQ16" s="38">
        <v>1.82317073170732</v>
      </c>
      <c r="BR16" s="38">
        <v>1.91463414634146</v>
      </c>
      <c r="BS16" s="38">
        <v>1.91463414634146</v>
      </c>
      <c r="BT16" s="38">
        <v>1.91463414634146</v>
      </c>
      <c r="BU16" s="38">
        <v>1.91463414634146</v>
      </c>
      <c r="BV16" s="38">
        <v>2.0457317073170702</v>
      </c>
      <c r="BW16" s="38">
        <v>2.0457317073170702</v>
      </c>
      <c r="BX16" s="38">
        <v>2.0457317073170702</v>
      </c>
      <c r="BY16" s="38">
        <v>2.0457317073170702</v>
      </c>
      <c r="BZ16" s="38">
        <v>1.83464207317073</v>
      </c>
      <c r="CA16" s="38">
        <v>1.83464207317073</v>
      </c>
      <c r="CB16" s="38">
        <v>1.83464207317073</v>
      </c>
      <c r="CC16" s="38">
        <v>1.83464207317073</v>
      </c>
      <c r="CD16" s="38">
        <v>1.8998250060975601</v>
      </c>
      <c r="CE16" s="38">
        <v>1.8998250060975601</v>
      </c>
      <c r="CF16" s="38">
        <v>1.8998250060975601</v>
      </c>
      <c r="CG16" s="38">
        <v>1.8998250060975601</v>
      </c>
      <c r="CH16" s="38">
        <v>2.1278076524390199</v>
      </c>
      <c r="CI16" s="38">
        <v>2.1278076524390199</v>
      </c>
      <c r="CJ16" s="38">
        <v>2.1278076524390199</v>
      </c>
      <c r="CK16" s="38">
        <v>2.1278076524390199</v>
      </c>
      <c r="CL16" s="38">
        <v>2.0463408597560999</v>
      </c>
      <c r="CM16" s="38">
        <v>2.0463408597560999</v>
      </c>
      <c r="CN16" s="38">
        <v>2.0463408597560999</v>
      </c>
      <c r="CO16" s="38">
        <v>2.0463408597560999</v>
      </c>
      <c r="CP16" s="38">
        <v>2.2056266493902399</v>
      </c>
      <c r="CQ16" s="38">
        <v>2.2056266493902399</v>
      </c>
      <c r="CR16" s="38">
        <v>2.2056266493902399</v>
      </c>
      <c r="CS16" s="38">
        <v>2.2056266493902399</v>
      </c>
      <c r="CT16" s="38">
        <v>2.1300101371951201</v>
      </c>
      <c r="CU16" s="38">
        <v>2.1300101371951201</v>
      </c>
      <c r="CV16" s="38">
        <v>2.1300101371951201</v>
      </c>
      <c r="CW16" s="38">
        <v>2.1300101371951201</v>
      </c>
      <c r="CX16" s="38">
        <v>2.2848416097561</v>
      </c>
      <c r="CY16" s="38">
        <v>2.2848416097561</v>
      </c>
      <c r="CZ16" s="38">
        <v>2.2848416097561</v>
      </c>
      <c r="DA16" s="38">
        <v>2.2848416097561</v>
      </c>
      <c r="DB16" s="38">
        <v>1.94207317073171</v>
      </c>
      <c r="DC16" s="38">
        <v>1.94207317073171</v>
      </c>
      <c r="DD16" s="38">
        <v>1.94207317073171</v>
      </c>
      <c r="DE16" s="38">
        <v>1.94207317073171</v>
      </c>
      <c r="DF16" s="38">
        <v>1.9978853658536599</v>
      </c>
      <c r="DG16" s="38">
        <v>1.9978853658536599</v>
      </c>
      <c r="DH16" s="38">
        <v>2.11698807317073</v>
      </c>
      <c r="DI16" s="38">
        <v>2.0215451585365898</v>
      </c>
      <c r="DJ16" s="38">
        <v>2.17284051219512</v>
      </c>
      <c r="DK16" s="38">
        <v>2.15908862195122</v>
      </c>
      <c r="DL16" s="38">
        <v>2.1314050853658499</v>
      </c>
      <c r="DM16" s="38">
        <v>1.9402642682926801</v>
      </c>
      <c r="DN16" s="38">
        <v>2.0159378426829302</v>
      </c>
      <c r="DO16" s="38">
        <v>2.1300969512195098</v>
      </c>
      <c r="DP16" s="38">
        <v>2.1192648048780498</v>
      </c>
      <c r="DQ16" s="38">
        <v>2.0351750609756101</v>
      </c>
      <c r="DR16" s="38">
        <v>2.1309155975609801</v>
      </c>
      <c r="DS16" s="38">
        <v>2.0252118292682901</v>
      </c>
      <c r="DT16" s="38">
        <v>2.0926829268292702</v>
      </c>
      <c r="DU16" s="38">
        <v>1.89756097560976</v>
      </c>
      <c r="DV16" s="38">
        <v>1.98414634146341</v>
      </c>
      <c r="DW16" s="38">
        <v>1.90975609756098</v>
      </c>
      <c r="DX16" s="53">
        <v>1.8792682926829301</v>
      </c>
      <c r="DY16" s="53">
        <v>1.8780487804878001</v>
      </c>
      <c r="DZ16" s="53">
        <v>1.9312865853658501</v>
      </c>
      <c r="EA16" s="53">
        <v>1.9184890243902399</v>
      </c>
      <c r="EB16" s="53">
        <v>1.9468756097561</v>
      </c>
      <c r="EC16" s="53">
        <v>1.7587548780487801</v>
      </c>
      <c r="ED16" s="53">
        <v>1.5263902439024399</v>
      </c>
      <c r="EE16" s="38">
        <v>1.5263902439024399</v>
      </c>
      <c r="EF16" s="38">
        <v>1.6094493902439</v>
      </c>
      <c r="EG16" s="53">
        <v>1.6094493902439</v>
      </c>
      <c r="EH16" s="53">
        <v>1.5856564024390201</v>
      </c>
      <c r="EI16" s="53">
        <v>1.5856564024390201</v>
      </c>
      <c r="EJ16" s="53">
        <v>1.5856564024390201</v>
      </c>
      <c r="EK16" s="53">
        <v>1.5856564024390201</v>
      </c>
      <c r="EL16" s="53">
        <v>1.5263902439024399</v>
      </c>
      <c r="EM16" s="53">
        <v>1.5263902439024399</v>
      </c>
      <c r="EN16" s="53">
        <v>1.5263902439024399</v>
      </c>
      <c r="EO16" s="53">
        <v>1.5263902439024399</v>
      </c>
      <c r="EP16" s="53">
        <v>1.5263902439024399</v>
      </c>
      <c r="EQ16" s="53">
        <v>1.5263902439024399</v>
      </c>
      <c r="ER16" s="53">
        <v>1.5263902439024399</v>
      </c>
      <c r="ES16" s="53">
        <v>1.52739024390244</v>
      </c>
      <c r="ET16" s="53">
        <v>1.52739024390244</v>
      </c>
      <c r="EU16" s="53">
        <v>1.5283902439024399</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row>
    <row r="17" spans="6:398" ht="20.100000000000001" customHeight="1">
      <c r="F17" s="37" t="s">
        <v>606</v>
      </c>
      <c r="G17" s="29" t="s">
        <v>159</v>
      </c>
      <c r="H17" s="38">
        <v>8.0000000000000002E-3</v>
      </c>
      <c r="I17" s="38">
        <v>8.0000000000000002E-3</v>
      </c>
      <c r="J17" s="38"/>
      <c r="K17" s="38"/>
      <c r="L17" s="38">
        <v>0.69699999999999995</v>
      </c>
      <c r="M17" s="38">
        <v>0.67</v>
      </c>
      <c r="N17" s="38">
        <v>0.67</v>
      </c>
      <c r="O17" s="38">
        <v>0.65700000000000003</v>
      </c>
      <c r="P17" s="38">
        <v>0.6</v>
      </c>
      <c r="Q17" s="38">
        <v>0.6</v>
      </c>
      <c r="R17" s="38">
        <v>0.68400000000000005</v>
      </c>
      <c r="S17" s="38">
        <v>0.68400000000000005</v>
      </c>
      <c r="T17" s="38">
        <v>0.68400000000000005</v>
      </c>
      <c r="U17" s="38">
        <v>0.68400000000000005</v>
      </c>
      <c r="V17" s="38">
        <v>0.69625000000000004</v>
      </c>
      <c r="W17" s="38">
        <v>0.69625000000000004</v>
      </c>
      <c r="X17" s="38">
        <v>0.69625000000000004</v>
      </c>
      <c r="Y17" s="38">
        <v>0.69625000000000004</v>
      </c>
      <c r="Z17" s="38">
        <v>0.67300000000000004</v>
      </c>
      <c r="AA17" s="38">
        <v>0.67300000000000004</v>
      </c>
      <c r="AB17" s="38">
        <v>0.67300000000000004</v>
      </c>
      <c r="AC17" s="38">
        <v>0.67300000000000004</v>
      </c>
      <c r="AD17" s="38">
        <v>0.75975000000000004</v>
      </c>
      <c r="AE17" s="38">
        <v>0.75975000000000004</v>
      </c>
      <c r="AF17" s="38">
        <v>0.75975000000000004</v>
      </c>
      <c r="AG17" s="38">
        <v>0.75975000000000004</v>
      </c>
      <c r="AH17" s="38">
        <v>0.61175000000000002</v>
      </c>
      <c r="AI17" s="38">
        <v>0.61175000000000002</v>
      </c>
      <c r="AJ17" s="38">
        <v>0.61175000000000002</v>
      </c>
      <c r="AK17" s="38">
        <v>0.61175000000000002</v>
      </c>
      <c r="AL17" s="38">
        <v>0.64849999999999997</v>
      </c>
      <c r="AM17" s="38">
        <v>0.64849999999999997</v>
      </c>
      <c r="AN17" s="38">
        <v>0.64849999999999997</v>
      </c>
      <c r="AO17" s="38">
        <v>0.64849999999999997</v>
      </c>
      <c r="AP17" s="38">
        <v>0.67425000000000002</v>
      </c>
      <c r="AQ17" s="38">
        <v>0.67425000000000002</v>
      </c>
      <c r="AR17" s="38">
        <v>0.67425000000000002</v>
      </c>
      <c r="AS17" s="38">
        <v>0.67425000000000002</v>
      </c>
      <c r="AT17" s="38">
        <v>0.69969999999999999</v>
      </c>
      <c r="AU17" s="38">
        <v>0.69969999999999999</v>
      </c>
      <c r="AV17" s="38">
        <v>0.69969999999999999</v>
      </c>
      <c r="AW17" s="38">
        <v>0.69969999999999999</v>
      </c>
      <c r="AX17" s="38">
        <v>0.71850000000000003</v>
      </c>
      <c r="AY17" s="38">
        <v>0.71850000000000003</v>
      </c>
      <c r="AZ17" s="38">
        <v>0.71850000000000003</v>
      </c>
      <c r="BA17" s="38">
        <v>0.71850000000000003</v>
      </c>
      <c r="BB17" s="38">
        <v>0.85099999999999998</v>
      </c>
      <c r="BC17" s="38">
        <v>0.85099999999999998</v>
      </c>
      <c r="BD17" s="38">
        <v>0.72899999999999998</v>
      </c>
      <c r="BE17" s="38">
        <v>0.72899999999999998</v>
      </c>
      <c r="BF17" s="38">
        <v>0.76549999999999996</v>
      </c>
      <c r="BG17" s="38">
        <v>0.76549999999999996</v>
      </c>
      <c r="BH17" s="38">
        <v>0.76549999999999996</v>
      </c>
      <c r="BI17" s="38">
        <v>0.76549999999999996</v>
      </c>
      <c r="BJ17" s="38">
        <v>1.0125</v>
      </c>
      <c r="BK17" s="38">
        <v>1.0125</v>
      </c>
      <c r="BL17" s="38">
        <v>1.0125</v>
      </c>
      <c r="BM17" s="38">
        <v>1.0125</v>
      </c>
      <c r="BN17" s="38">
        <v>1.0024999999999999</v>
      </c>
      <c r="BO17" s="38">
        <v>1.0024999999999999</v>
      </c>
      <c r="BP17" s="38">
        <v>1.0024999999999999</v>
      </c>
      <c r="BQ17" s="38">
        <v>1.0024999999999999</v>
      </c>
      <c r="BR17" s="38">
        <v>1.0024999999999999</v>
      </c>
      <c r="BS17" s="38">
        <v>1.0024999999999999</v>
      </c>
      <c r="BT17" s="38">
        <v>1.11081875</v>
      </c>
      <c r="BU17" s="38">
        <v>1.11081875</v>
      </c>
      <c r="BV17" s="38">
        <v>1.1391806250000001</v>
      </c>
      <c r="BW17" s="38">
        <v>1.1391806250000001</v>
      </c>
      <c r="BX17" s="38">
        <v>1.0350243750000001</v>
      </c>
      <c r="BY17" s="38">
        <v>1.0350243750000001</v>
      </c>
      <c r="BZ17" s="38">
        <v>1.2075324999999999</v>
      </c>
      <c r="CA17" s="38">
        <v>1.2075324999999999</v>
      </c>
      <c r="CB17" s="38">
        <v>1.2174974999999999</v>
      </c>
      <c r="CC17" s="38">
        <v>1.2174974999999999</v>
      </c>
      <c r="CD17" s="38">
        <v>1.2931356249999999</v>
      </c>
      <c r="CE17" s="38">
        <v>1.2931356249999999</v>
      </c>
      <c r="CF17" s="38">
        <v>1.1282918749999999</v>
      </c>
      <c r="CG17" s="38">
        <v>1.1282918749999999</v>
      </c>
      <c r="CH17" s="38">
        <v>1.1282918749999999</v>
      </c>
      <c r="CI17" s="38">
        <v>1.1282918749999999</v>
      </c>
      <c r="CJ17" s="38">
        <v>1.1337593749999999</v>
      </c>
      <c r="CK17" s="38">
        <v>1.1337593749999999</v>
      </c>
      <c r="CL17" s="38">
        <v>1.2318981250000001</v>
      </c>
      <c r="CM17" s="38">
        <v>1.2318981250000001</v>
      </c>
      <c r="CN17" s="38">
        <v>1.1402975</v>
      </c>
      <c r="CO17" s="38">
        <v>1.1402975</v>
      </c>
      <c r="CP17" s="38">
        <v>1.1935687500000001</v>
      </c>
      <c r="CQ17" s="38">
        <v>1.1935687500000001</v>
      </c>
      <c r="CR17" s="38">
        <v>1.1004674999999999</v>
      </c>
      <c r="CS17" s="38">
        <v>1.1004674999999999</v>
      </c>
      <c r="CT17" s="38">
        <v>1.039050625</v>
      </c>
      <c r="CU17" s="38">
        <v>1.039050625</v>
      </c>
      <c r="CV17" s="38">
        <v>0.75279687500000003</v>
      </c>
      <c r="CW17" s="38">
        <v>0.75279687500000003</v>
      </c>
      <c r="CX17" s="38">
        <v>0.86429937499999998</v>
      </c>
      <c r="CY17" s="38">
        <v>0.86429937499999998</v>
      </c>
      <c r="CZ17" s="38">
        <v>0.68639812499999997</v>
      </c>
      <c r="DA17" s="38">
        <v>0.68639812499999997</v>
      </c>
      <c r="DB17" s="38">
        <v>0.44348062500000002</v>
      </c>
      <c r="DC17" s="38">
        <v>0.44348062500000002</v>
      </c>
      <c r="DD17" s="38">
        <v>0.770619375</v>
      </c>
      <c r="DE17" s="38">
        <v>0.770619375</v>
      </c>
      <c r="DF17" s="38">
        <v>0.770619375</v>
      </c>
      <c r="DG17" s="38">
        <v>0.770619375</v>
      </c>
      <c r="DH17" s="38">
        <v>0.93349437499999999</v>
      </c>
      <c r="DI17" s="38">
        <v>0.93349437499999999</v>
      </c>
      <c r="DJ17" s="38">
        <v>0.52167687500000004</v>
      </c>
      <c r="DK17" s="38">
        <v>0.52167687500000004</v>
      </c>
      <c r="DL17" s="38">
        <v>0</v>
      </c>
      <c r="DM17" s="38">
        <v>0</v>
      </c>
      <c r="DN17" s="38">
        <v>0</v>
      </c>
      <c r="DO17" s="38">
        <v>0</v>
      </c>
      <c r="DP17" s="38">
        <v>0</v>
      </c>
      <c r="DQ17" s="38">
        <v>0</v>
      </c>
      <c r="DR17" s="38">
        <v>0</v>
      </c>
      <c r="DS17" s="38">
        <v>0</v>
      </c>
      <c r="DT17" s="38">
        <v>0</v>
      </c>
      <c r="DU17" s="38">
        <v>0</v>
      </c>
      <c r="DV17" s="38">
        <v>0</v>
      </c>
      <c r="DW17" s="38">
        <v>0</v>
      </c>
      <c r="DX17" s="53">
        <v>0</v>
      </c>
      <c r="DY17" s="53">
        <v>0</v>
      </c>
      <c r="DZ17" s="24">
        <v>0</v>
      </c>
      <c r="EA17" s="53">
        <v>0</v>
      </c>
      <c r="EB17" s="53">
        <v>0</v>
      </c>
      <c r="EC17" s="53">
        <v>1E-3</v>
      </c>
      <c r="ED17" s="72">
        <v>2E-3</v>
      </c>
      <c r="EE17" s="38">
        <v>2E-3</v>
      </c>
      <c r="EF17" s="38">
        <v>0</v>
      </c>
      <c r="EG17" s="53">
        <v>0</v>
      </c>
      <c r="EH17" s="53">
        <v>0</v>
      </c>
      <c r="EI17" s="53">
        <v>0</v>
      </c>
      <c r="EJ17" s="53">
        <v>0</v>
      </c>
      <c r="EK17" s="53">
        <v>0</v>
      </c>
      <c r="EL17" s="53">
        <v>0</v>
      </c>
      <c r="EM17" s="53">
        <v>0</v>
      </c>
      <c r="EN17" s="53">
        <v>0</v>
      </c>
      <c r="EO17" s="53">
        <v>0</v>
      </c>
      <c r="EP17" s="53">
        <v>0</v>
      </c>
      <c r="EQ17" s="53">
        <v>0</v>
      </c>
      <c r="ER17" s="53">
        <v>0</v>
      </c>
      <c r="ES17" s="53">
        <v>0</v>
      </c>
      <c r="ET17" s="53">
        <v>0</v>
      </c>
      <c r="EU17" s="53">
        <v>0</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row>
    <row r="18" spans="6:398" ht="20.100000000000001" customHeight="1">
      <c r="F18" s="37" t="s">
        <v>607</v>
      </c>
      <c r="G18" s="29" t="s">
        <v>159</v>
      </c>
      <c r="H18" s="38">
        <v>0.50053333333333205</v>
      </c>
      <c r="I18" s="38">
        <v>0.50053333333333205</v>
      </c>
      <c r="J18" s="38"/>
      <c r="K18" s="38"/>
      <c r="L18" s="38">
        <v>0.222</v>
      </c>
      <c r="M18" s="38">
        <v>8.6999999999999994E-2</v>
      </c>
      <c r="N18" s="38">
        <v>0.156</v>
      </c>
      <c r="O18" s="38">
        <v>0.14699999999999999</v>
      </c>
      <c r="P18" s="38">
        <v>0.14199999999999999</v>
      </c>
      <c r="Q18" s="38">
        <v>0.14000000000000001</v>
      </c>
      <c r="R18" s="38">
        <v>0.13550000000000001</v>
      </c>
      <c r="S18" s="38">
        <v>0.13550000000000001</v>
      </c>
      <c r="T18" s="38">
        <v>0.13550000000000001</v>
      </c>
      <c r="U18" s="38">
        <v>0.13550000000000001</v>
      </c>
      <c r="V18" s="38">
        <v>0.11899999999999999</v>
      </c>
      <c r="W18" s="38">
        <v>0.11899999999999999</v>
      </c>
      <c r="X18" s="38">
        <v>0.11899999999999999</v>
      </c>
      <c r="Y18" s="38">
        <v>0.11899999999999999</v>
      </c>
      <c r="Z18" s="38">
        <v>0.14274999999999999</v>
      </c>
      <c r="AA18" s="38">
        <v>0.14274999999999999</v>
      </c>
      <c r="AB18" s="38">
        <v>0.14274999999999999</v>
      </c>
      <c r="AC18" s="38">
        <v>0.14274999999999999</v>
      </c>
      <c r="AD18" s="38">
        <v>0.1535</v>
      </c>
      <c r="AE18" s="38">
        <v>0.1535</v>
      </c>
      <c r="AF18" s="38">
        <v>0.1535</v>
      </c>
      <c r="AG18" s="38">
        <v>0.1535</v>
      </c>
      <c r="AH18" s="38">
        <v>0.14549999999999999</v>
      </c>
      <c r="AI18" s="38">
        <v>0.14549999999999999</v>
      </c>
      <c r="AJ18" s="38">
        <v>0.14549999999999999</v>
      </c>
      <c r="AK18" s="38">
        <v>0.14549999999999999</v>
      </c>
      <c r="AL18" s="38">
        <v>0.13900000000000001</v>
      </c>
      <c r="AM18" s="38">
        <v>0.13900000000000001</v>
      </c>
      <c r="AN18" s="38">
        <v>0.13900000000000001</v>
      </c>
      <c r="AO18" s="38">
        <v>0.13900000000000001</v>
      </c>
      <c r="AP18" s="38">
        <v>0.14449999999999999</v>
      </c>
      <c r="AQ18" s="38">
        <v>0.14449999999999999</v>
      </c>
      <c r="AR18" s="38">
        <v>0.14449999999999999</v>
      </c>
      <c r="AS18" s="38">
        <v>0.14449999999999999</v>
      </c>
      <c r="AT18" s="38">
        <v>0.14349999999999999</v>
      </c>
      <c r="AU18" s="38">
        <v>0.14349999999999999</v>
      </c>
      <c r="AV18" s="38">
        <v>0.14349999999999999</v>
      </c>
      <c r="AW18" s="38">
        <v>0.14349999999999999</v>
      </c>
      <c r="AX18" s="38">
        <v>0.13725000000000001</v>
      </c>
      <c r="AY18" s="38">
        <v>0.13725000000000001</v>
      </c>
      <c r="AZ18" s="38">
        <v>0.13725000000000001</v>
      </c>
      <c r="BA18" s="38">
        <v>0.13725000000000001</v>
      </c>
      <c r="BB18" s="38">
        <v>0.11700000000000001</v>
      </c>
      <c r="BC18" s="38">
        <v>0.11700000000000001</v>
      </c>
      <c r="BD18" s="38">
        <v>0.11700000000000001</v>
      </c>
      <c r="BE18" s="38">
        <v>0.11700000000000001</v>
      </c>
      <c r="BF18" s="38">
        <v>0.13500000000000001</v>
      </c>
      <c r="BG18" s="38">
        <v>0.13500000000000001</v>
      </c>
      <c r="BH18" s="38">
        <v>0.13500000000000001</v>
      </c>
      <c r="BI18" s="38">
        <v>0.13500000000000001</v>
      </c>
      <c r="BJ18" s="38">
        <v>0.124868055555556</v>
      </c>
      <c r="BK18" s="38">
        <v>0.124868055555556</v>
      </c>
      <c r="BL18" s="38">
        <v>0.124868055555556</v>
      </c>
      <c r="BM18" s="38">
        <v>0.124868055555556</v>
      </c>
      <c r="BN18" s="38">
        <v>0.11650625000000001</v>
      </c>
      <c r="BO18" s="38">
        <v>0.11650625000000001</v>
      </c>
      <c r="BP18" s="38">
        <v>0.11650625000000001</v>
      </c>
      <c r="BQ18" s="38">
        <v>0.11650625000000001</v>
      </c>
      <c r="BR18" s="38">
        <v>0.13866145833333299</v>
      </c>
      <c r="BS18" s="38">
        <v>0.13866145833333299</v>
      </c>
      <c r="BT18" s="38">
        <v>0.13866145833333299</v>
      </c>
      <c r="BU18" s="38">
        <v>0.13866145833333299</v>
      </c>
      <c r="BV18" s="38">
        <v>0.144128472222222</v>
      </c>
      <c r="BW18" s="38">
        <v>0.144128472222222</v>
      </c>
      <c r="BX18" s="38">
        <v>0.144128472222222</v>
      </c>
      <c r="BY18" s="38">
        <v>0.144128472222222</v>
      </c>
      <c r="BZ18" s="38">
        <v>0.14109236111111101</v>
      </c>
      <c r="CA18" s="38">
        <v>0.14109236111111101</v>
      </c>
      <c r="CB18" s="38">
        <v>0.14109236111111101</v>
      </c>
      <c r="CC18" s="38">
        <v>0.14109236111111101</v>
      </c>
      <c r="CD18" s="38">
        <v>0.15157777777777801</v>
      </c>
      <c r="CE18" s="38">
        <v>0.15157777777777801</v>
      </c>
      <c r="CF18" s="38">
        <v>0.15157777777777801</v>
      </c>
      <c r="CG18" s="38">
        <v>0.15157777777777801</v>
      </c>
      <c r="CH18" s="38">
        <v>0.13338715277777799</v>
      </c>
      <c r="CI18" s="38">
        <v>0.13338715277777799</v>
      </c>
      <c r="CJ18" s="38">
        <v>0.13338715277777799</v>
      </c>
      <c r="CK18" s="38">
        <v>0.13338715277777799</v>
      </c>
      <c r="CL18" s="38">
        <v>0.12931979166666699</v>
      </c>
      <c r="CM18" s="38">
        <v>0.12931979166666699</v>
      </c>
      <c r="CN18" s="38">
        <v>0.12931979166666699</v>
      </c>
      <c r="CO18" s="38">
        <v>0.12931979166666699</v>
      </c>
      <c r="CP18" s="38">
        <v>0.13225000000000001</v>
      </c>
      <c r="CQ18" s="38">
        <v>0.13225000000000001</v>
      </c>
      <c r="CR18" s="38">
        <v>0.13225000000000001</v>
      </c>
      <c r="CS18" s="38">
        <v>0.13225000000000001</v>
      </c>
      <c r="CT18" s="38">
        <v>0.105576388888889</v>
      </c>
      <c r="CU18" s="38">
        <v>0.105576388888889</v>
      </c>
      <c r="CV18" s="38">
        <v>0.105576388888889</v>
      </c>
      <c r="CW18" s="38">
        <v>0.105576388888889</v>
      </c>
      <c r="CX18" s="38">
        <v>0.12513333333333301</v>
      </c>
      <c r="CY18" s="38">
        <v>0.12513333333333301</v>
      </c>
      <c r="CZ18" s="38">
        <v>0.12513333333333301</v>
      </c>
      <c r="DA18" s="38">
        <v>0.12513333333333301</v>
      </c>
      <c r="DB18" s="38">
        <v>0.12513333333333301</v>
      </c>
      <c r="DC18" s="38">
        <v>0.12513333333333301</v>
      </c>
      <c r="DD18" s="38">
        <v>0.12513333333333301</v>
      </c>
      <c r="DE18" s="38">
        <v>0.12513333333333301</v>
      </c>
      <c r="DF18" s="38">
        <v>0.12513333333333301</v>
      </c>
      <c r="DG18" s="38">
        <v>0.12513333333333301</v>
      </c>
      <c r="DH18" s="38">
        <v>0.12513333333333301</v>
      </c>
      <c r="DI18" s="38">
        <v>0.12513333333333301</v>
      </c>
      <c r="DJ18" s="38">
        <v>0.12513333333333301</v>
      </c>
      <c r="DK18" s="38">
        <v>0.12513333333333301</v>
      </c>
      <c r="DL18" s="38">
        <v>0.12513333333333301</v>
      </c>
      <c r="DM18" s="38">
        <v>0.12513333333333301</v>
      </c>
      <c r="DN18" s="38">
        <v>0.12513333333333301</v>
      </c>
      <c r="DO18" s="38">
        <v>0.12513333333333301</v>
      </c>
      <c r="DP18" s="38">
        <v>0.12513333333333301</v>
      </c>
      <c r="DQ18" s="38">
        <v>0.12513333333333301</v>
      </c>
      <c r="DR18" s="38">
        <v>0.12513333333333301</v>
      </c>
      <c r="DS18" s="38">
        <v>0.12513333333333301</v>
      </c>
      <c r="DT18" s="38">
        <v>0.12513333333333301</v>
      </c>
      <c r="DU18" s="38">
        <v>0.12513333333333301</v>
      </c>
      <c r="DV18" s="38">
        <v>0.12513333333333301</v>
      </c>
      <c r="DW18" s="38">
        <v>0.12513333333333301</v>
      </c>
      <c r="DX18" s="53">
        <v>0.12513333333333301</v>
      </c>
      <c r="DY18" s="53">
        <v>0.12513333333333301</v>
      </c>
      <c r="DZ18" s="53">
        <v>0.12513333333333301</v>
      </c>
      <c r="EA18" s="53">
        <v>0.12513333333333301</v>
      </c>
      <c r="EB18" s="53">
        <v>0.12513333333333301</v>
      </c>
      <c r="EC18" s="53">
        <v>0.12513333333333301</v>
      </c>
      <c r="ED18" s="53">
        <v>0.12513333333333301</v>
      </c>
      <c r="EE18" s="38">
        <v>0.12513333333333301</v>
      </c>
      <c r="EF18" s="38">
        <v>0.12513333333333301</v>
      </c>
      <c r="EG18" s="53">
        <v>0.12513333333333301</v>
      </c>
      <c r="EH18" s="53">
        <v>0.12513333333333301</v>
      </c>
      <c r="EI18" s="53">
        <v>0.12513333333333301</v>
      </c>
      <c r="EJ18" s="53">
        <v>0.12513333333333301</v>
      </c>
      <c r="EK18" s="53">
        <v>0.12513333333333301</v>
      </c>
      <c r="EL18" s="53">
        <v>0.12513333333333301</v>
      </c>
      <c r="EM18" s="53">
        <v>0.12513333333333301</v>
      </c>
      <c r="EN18" s="53">
        <v>0.12513333333333301</v>
      </c>
      <c r="EO18" s="53">
        <v>0.12513333333333301</v>
      </c>
      <c r="EP18" s="53">
        <v>0.12513333333333301</v>
      </c>
      <c r="EQ18" s="53">
        <v>0.12513333333333301</v>
      </c>
      <c r="ER18" s="53">
        <v>0.12513333333333301</v>
      </c>
      <c r="ES18" s="53">
        <v>0.12513333333333301</v>
      </c>
      <c r="ET18" s="53">
        <v>0.12513333333333301</v>
      </c>
      <c r="EU18" s="53">
        <v>0.12513333333333301</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row>
    <row r="19" spans="6:398" ht="28.15" customHeight="1">
      <c r="F19" s="37" t="s">
        <v>74</v>
      </c>
      <c r="G19" s="29" t="s">
        <v>159</v>
      </c>
      <c r="H19" s="38">
        <v>534.06826127413899</v>
      </c>
      <c r="I19" s="38">
        <v>543.40189071307805</v>
      </c>
      <c r="J19" s="38"/>
      <c r="K19" s="38"/>
      <c r="L19" s="38">
        <v>46.811999999999998</v>
      </c>
      <c r="M19" s="38">
        <v>49.515000000000001</v>
      </c>
      <c r="N19" s="38">
        <v>53.852184999999999</v>
      </c>
      <c r="O19" s="38">
        <v>50.039028999999999</v>
      </c>
      <c r="P19" s="38">
        <v>46.036217000000001</v>
      </c>
      <c r="Q19" s="38">
        <v>54.753568999999999</v>
      </c>
      <c r="R19" s="38">
        <v>54.106833000000002</v>
      </c>
      <c r="S19" s="38">
        <v>52.304704999999998</v>
      </c>
      <c r="T19" s="38">
        <v>55.544041999999997</v>
      </c>
      <c r="U19" s="38">
        <v>56.292319999999997</v>
      </c>
      <c r="V19" s="38">
        <v>58.485379000000002</v>
      </c>
      <c r="W19" s="38">
        <v>53.798923000000002</v>
      </c>
      <c r="X19" s="38">
        <v>54.559547999999999</v>
      </c>
      <c r="Y19" s="38">
        <v>55.660761000000001</v>
      </c>
      <c r="Z19" s="38">
        <v>56.501652</v>
      </c>
      <c r="AA19" s="38">
        <v>57.446609000000002</v>
      </c>
      <c r="AB19" s="38">
        <v>51.827356000000002</v>
      </c>
      <c r="AC19" s="38">
        <v>55.720058000000002</v>
      </c>
      <c r="AD19" s="38">
        <v>62.476818999999999</v>
      </c>
      <c r="AE19" s="38">
        <v>57.825761999999997</v>
      </c>
      <c r="AF19" s="38">
        <v>58.075516</v>
      </c>
      <c r="AG19" s="38">
        <v>58.850676</v>
      </c>
      <c r="AH19" s="38">
        <v>65.125658000000001</v>
      </c>
      <c r="AI19" s="38">
        <v>57.679217000000001</v>
      </c>
      <c r="AJ19" s="38">
        <v>59.698493999999997</v>
      </c>
      <c r="AK19" s="38">
        <v>60.515290999999998</v>
      </c>
      <c r="AL19" s="38">
        <v>65.241370000000003</v>
      </c>
      <c r="AM19" s="38">
        <v>64.722228000000001</v>
      </c>
      <c r="AN19" s="38">
        <v>62.627102000000001</v>
      </c>
      <c r="AO19" s="38">
        <v>68.7453</v>
      </c>
      <c r="AP19" s="38">
        <v>72.943543000000005</v>
      </c>
      <c r="AQ19" s="38">
        <v>65.664529999999999</v>
      </c>
      <c r="AR19" s="38">
        <v>68.827070000000006</v>
      </c>
      <c r="AS19" s="38">
        <v>71.202856999999995</v>
      </c>
      <c r="AT19" s="38">
        <v>70.305947000000003</v>
      </c>
      <c r="AU19" s="38">
        <v>74.069646000000006</v>
      </c>
      <c r="AV19" s="38">
        <v>71.326104999999998</v>
      </c>
      <c r="AW19" s="38">
        <v>68.585102000000006</v>
      </c>
      <c r="AX19" s="38">
        <v>79.388392999999994</v>
      </c>
      <c r="AY19" s="38">
        <v>73.933869999999999</v>
      </c>
      <c r="AZ19" s="38">
        <v>69.462456000000003</v>
      </c>
      <c r="BA19" s="38">
        <v>75.878159999999994</v>
      </c>
      <c r="BB19" s="38">
        <v>81.065646999999998</v>
      </c>
      <c r="BC19" s="38">
        <v>77.826434000000006</v>
      </c>
      <c r="BD19" s="38">
        <v>78.267128</v>
      </c>
      <c r="BE19" s="38">
        <v>84.324208999999996</v>
      </c>
      <c r="BF19" s="38">
        <v>89.758775</v>
      </c>
      <c r="BG19" s="38">
        <v>81.660612</v>
      </c>
      <c r="BH19" s="38">
        <v>84.883684000000002</v>
      </c>
      <c r="BI19" s="38">
        <v>88.838047000000003</v>
      </c>
      <c r="BJ19" s="38">
        <v>86.455476018970202</v>
      </c>
      <c r="BK19" s="38">
        <v>86.990656018970199</v>
      </c>
      <c r="BL19" s="38">
        <v>89.585493018970197</v>
      </c>
      <c r="BM19" s="38">
        <v>87.462078018970203</v>
      </c>
      <c r="BN19" s="38">
        <v>92.460207981707299</v>
      </c>
      <c r="BO19" s="38">
        <v>90.057200168430697</v>
      </c>
      <c r="BP19" s="38">
        <v>88.212402981707299</v>
      </c>
      <c r="BQ19" s="38">
        <v>92.137991981707302</v>
      </c>
      <c r="BR19" s="38">
        <v>99.210224604674806</v>
      </c>
      <c r="BS19" s="38">
        <v>96.362480604674801</v>
      </c>
      <c r="BT19" s="38">
        <v>95.052565354674798</v>
      </c>
      <c r="BU19" s="38">
        <v>101.74901635467501</v>
      </c>
      <c r="BV19" s="38">
        <v>102.472241804539</v>
      </c>
      <c r="BW19" s="38">
        <v>101.96495980453901</v>
      </c>
      <c r="BX19" s="38">
        <v>93.778403554539295</v>
      </c>
      <c r="BY19" s="38">
        <v>102.727565554539</v>
      </c>
      <c r="BZ19" s="38">
        <v>104.302443934282</v>
      </c>
      <c r="CA19" s="38">
        <v>105.472838934282</v>
      </c>
      <c r="CB19" s="38">
        <v>99.844601934281798</v>
      </c>
      <c r="CC19" s="38">
        <v>106.972668934282</v>
      </c>
      <c r="CD19" s="38">
        <v>114.726257408875</v>
      </c>
      <c r="CE19" s="38">
        <v>103.53440940887501</v>
      </c>
      <c r="CF19" s="38">
        <v>92.235523658875294</v>
      </c>
      <c r="CG19" s="38">
        <v>112.110151658875</v>
      </c>
      <c r="CH19" s="38">
        <v>114.75961668021699</v>
      </c>
      <c r="CI19" s="38">
        <v>118.25210268021701</v>
      </c>
      <c r="CJ19" s="38">
        <v>98.679469180216799</v>
      </c>
      <c r="CK19" s="38">
        <v>113.93705818021699</v>
      </c>
      <c r="CL19" s="38">
        <v>121.17964615740399</v>
      </c>
      <c r="CM19" s="38">
        <v>121.605821776423</v>
      </c>
      <c r="CN19" s="38">
        <v>109.675860151423</v>
      </c>
      <c r="CO19" s="38">
        <v>123.28498215142299</v>
      </c>
      <c r="CP19" s="38">
        <v>125.37418339939001</v>
      </c>
      <c r="CQ19" s="38">
        <v>114.06167039939</v>
      </c>
      <c r="CR19" s="38">
        <v>101.87640014938999</v>
      </c>
      <c r="CS19" s="38">
        <v>117.10272514939</v>
      </c>
      <c r="CT19" s="38">
        <v>126.055186151084</v>
      </c>
      <c r="CU19" s="38">
        <v>123.832503151084</v>
      </c>
      <c r="CV19" s="38">
        <v>109.341406401084</v>
      </c>
      <c r="CW19" s="38">
        <v>123.991683401084</v>
      </c>
      <c r="CX19" s="38">
        <v>133.98565431808899</v>
      </c>
      <c r="CY19" s="38">
        <v>136.542915318089</v>
      </c>
      <c r="CZ19" s="38">
        <v>120.992736068089</v>
      </c>
      <c r="DA19" s="38">
        <v>141.72784306808899</v>
      </c>
      <c r="DB19" s="38">
        <v>145.53862812906499</v>
      </c>
      <c r="DC19" s="38">
        <v>134.57407612906499</v>
      </c>
      <c r="DD19" s="38">
        <v>139.61764222971399</v>
      </c>
      <c r="DE19" s="38">
        <v>142.31261987906501</v>
      </c>
      <c r="DF19" s="38">
        <v>151.033255074187</v>
      </c>
      <c r="DG19" s="38">
        <v>137.83778007418701</v>
      </c>
      <c r="DH19" s="38">
        <v>131.845499781504</v>
      </c>
      <c r="DI19" s="38">
        <v>146.62710086686999</v>
      </c>
      <c r="DJ19" s="38">
        <v>145.83680872052801</v>
      </c>
      <c r="DK19" s="38">
        <v>147.61501983028501</v>
      </c>
      <c r="DL19" s="38">
        <v>132.37149941869899</v>
      </c>
      <c r="DM19" s="38">
        <v>141.91867560162601</v>
      </c>
      <c r="DN19" s="38">
        <v>147.927317176016</v>
      </c>
      <c r="DO19" s="38">
        <v>144.887962284553</v>
      </c>
      <c r="DP19" s="38">
        <v>137.465416138211</v>
      </c>
      <c r="DQ19" s="38">
        <v>137.14536339430899</v>
      </c>
      <c r="DR19" s="38">
        <v>145.04981793089399</v>
      </c>
      <c r="DS19" s="38">
        <v>139.551601162602</v>
      </c>
      <c r="DT19" s="38">
        <v>137.35142726016301</v>
      </c>
      <c r="DU19" s="38">
        <v>152.708468308943</v>
      </c>
      <c r="DV19" s="38">
        <v>144.144235623344</v>
      </c>
      <c r="DW19" s="38">
        <v>149.77841509629999</v>
      </c>
      <c r="DX19" s="53">
        <v>142.69750651944099</v>
      </c>
      <c r="DY19" s="53">
        <v>153.01503477341399</v>
      </c>
      <c r="DZ19" s="53">
        <v>146.718406506392</v>
      </c>
      <c r="EA19" s="53">
        <v>147.55104206109999</v>
      </c>
      <c r="EB19" s="53">
        <v>137.09188305417001</v>
      </c>
      <c r="EC19" s="53">
        <v>144.50132104129301</v>
      </c>
      <c r="ED19" s="53">
        <v>133.252931098142</v>
      </c>
      <c r="EE19" s="53">
        <v>127.079519244837</v>
      </c>
      <c r="EF19" s="53">
        <v>132.68288547061701</v>
      </c>
      <c r="EG19" s="53">
        <v>144.59924169507099</v>
      </c>
      <c r="EH19" s="53">
        <v>144.61493813381699</v>
      </c>
      <c r="EI19" s="53">
        <v>141.217676007981</v>
      </c>
      <c r="EJ19" s="53">
        <v>134.68898217227701</v>
      </c>
      <c r="EK19" s="53">
        <v>138.771978549522</v>
      </c>
      <c r="EL19" s="53">
        <v>136.22433823553001</v>
      </c>
      <c r="EM19" s="53">
        <v>132.41076559813399</v>
      </c>
      <c r="EN19" s="53">
        <v>126.624888213581</v>
      </c>
      <c r="EO19" s="53">
        <v>140.05481427023801</v>
      </c>
      <c r="EP19" s="53">
        <v>136.34260429796799</v>
      </c>
      <c r="EQ19" s="53">
        <v>139.32328798267201</v>
      </c>
      <c r="ER19" s="53">
        <v>136.220569571742</v>
      </c>
      <c r="ES19" s="53">
        <v>138.09480785651499</v>
      </c>
      <c r="ET19" s="53">
        <v>138.557993367363</v>
      </c>
      <c r="EU19" s="53">
        <v>138.535757602004</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row>
    <row r="20" spans="6:398" ht="28.15" customHeight="1">
      <c r="F20" s="28" t="s">
        <v>608</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EA20" s="53"/>
      <c r="EB20" s="53"/>
      <c r="EC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row>
    <row r="21" spans="6:398" ht="20.100000000000001" customHeight="1">
      <c r="F21" s="37" t="s">
        <v>601</v>
      </c>
      <c r="G21" s="29" t="s">
        <v>159</v>
      </c>
      <c r="H21" s="38">
        <v>73.964067286318993</v>
      </c>
      <c r="I21" s="38">
        <v>76.754743558013502</v>
      </c>
      <c r="J21" s="38"/>
      <c r="K21" s="38"/>
      <c r="L21" s="38">
        <v>12.122</v>
      </c>
      <c r="M21" s="38">
        <v>13.695</v>
      </c>
      <c r="N21" s="38">
        <v>13.576000000000001</v>
      </c>
      <c r="O21" s="38">
        <v>12.946</v>
      </c>
      <c r="P21" s="38">
        <v>12.214</v>
      </c>
      <c r="Q21" s="38">
        <v>15.064558</v>
      </c>
      <c r="R21" s="38">
        <v>13.728846000000001</v>
      </c>
      <c r="S21" s="38">
        <v>13.0196928</v>
      </c>
      <c r="T21" s="38">
        <v>13.572851999999999</v>
      </c>
      <c r="U21" s="38">
        <v>12.636229</v>
      </c>
      <c r="V21" s="38">
        <v>14.3915176</v>
      </c>
      <c r="W21" s="38">
        <v>13.2466133</v>
      </c>
      <c r="X21" s="38">
        <v>12.754485000000001</v>
      </c>
      <c r="Y21" s="38">
        <v>13.841226000000001</v>
      </c>
      <c r="Z21" s="38">
        <v>13.388133</v>
      </c>
      <c r="AA21" s="38">
        <v>13.782814999999999</v>
      </c>
      <c r="AB21" s="38">
        <v>12.900835000000001</v>
      </c>
      <c r="AC21" s="38">
        <v>12.039517</v>
      </c>
      <c r="AD21" s="38">
        <v>15.328147</v>
      </c>
      <c r="AE21" s="38">
        <v>13.626912000000001</v>
      </c>
      <c r="AF21" s="38">
        <v>13.067596999999999</v>
      </c>
      <c r="AG21" s="38">
        <v>13.840804</v>
      </c>
      <c r="AH21" s="38">
        <v>16.14873</v>
      </c>
      <c r="AI21" s="38">
        <v>13.75996</v>
      </c>
      <c r="AJ21" s="38">
        <v>14.049175999999999</v>
      </c>
      <c r="AK21" s="38">
        <v>13.462284</v>
      </c>
      <c r="AL21" s="38">
        <v>15.609249</v>
      </c>
      <c r="AM21" s="38">
        <v>15.436603</v>
      </c>
      <c r="AN21" s="38">
        <v>13.790988</v>
      </c>
      <c r="AO21" s="38">
        <v>15.859159999999999</v>
      </c>
      <c r="AP21" s="38">
        <v>19.101330999999998</v>
      </c>
      <c r="AQ21" s="38">
        <v>14.283994</v>
      </c>
      <c r="AR21" s="38">
        <v>15.369669999999999</v>
      </c>
      <c r="AS21" s="38">
        <v>15.745305</v>
      </c>
      <c r="AT21" s="38">
        <v>16.015689999999999</v>
      </c>
      <c r="AU21" s="38">
        <v>14.572824000000001</v>
      </c>
      <c r="AV21" s="38">
        <v>14.049949</v>
      </c>
      <c r="AW21" s="38">
        <v>14.764637</v>
      </c>
      <c r="AX21" s="38">
        <v>18.335626999999999</v>
      </c>
      <c r="AY21" s="38">
        <v>16.505731000000001</v>
      </c>
      <c r="AZ21" s="38">
        <v>17.026686000000002</v>
      </c>
      <c r="BA21" s="38">
        <v>20.089924</v>
      </c>
      <c r="BB21" s="38">
        <v>18.612286000000001</v>
      </c>
      <c r="BC21" s="38">
        <v>19.504543999999999</v>
      </c>
      <c r="BD21" s="38">
        <v>17.811308</v>
      </c>
      <c r="BE21" s="38">
        <v>20.860790999999999</v>
      </c>
      <c r="BF21" s="38">
        <v>22.052821999999999</v>
      </c>
      <c r="BG21" s="38">
        <v>18.237393999999998</v>
      </c>
      <c r="BH21" s="38">
        <v>17.831386999999999</v>
      </c>
      <c r="BI21" s="38">
        <v>18.981027999999998</v>
      </c>
      <c r="BJ21" s="38">
        <v>17.521557000000001</v>
      </c>
      <c r="BK21" s="38">
        <v>18.040441000000001</v>
      </c>
      <c r="BL21" s="38">
        <v>15.871323</v>
      </c>
      <c r="BM21" s="38">
        <v>16.259851999999999</v>
      </c>
      <c r="BN21" s="38">
        <v>18.530651599999999</v>
      </c>
      <c r="BO21" s="38">
        <v>15.3465700458719</v>
      </c>
      <c r="BP21" s="38">
        <v>14.124909109558001</v>
      </c>
      <c r="BQ21" s="38">
        <v>16.8683546</v>
      </c>
      <c r="BR21" s="38">
        <v>16.9841098106867</v>
      </c>
      <c r="BS21" s="38">
        <v>16.327220000000001</v>
      </c>
      <c r="BT21" s="38">
        <v>16.65521</v>
      </c>
      <c r="BU21" s="38">
        <v>19.612933999999999</v>
      </c>
      <c r="BV21" s="38">
        <v>17.403161000000001</v>
      </c>
      <c r="BW21" s="38">
        <v>16.652958000000002</v>
      </c>
      <c r="BX21" s="38">
        <v>15.820876</v>
      </c>
      <c r="BY21" s="38">
        <v>17.182539999999999</v>
      </c>
      <c r="BZ21" s="38">
        <v>18.904291199999999</v>
      </c>
      <c r="CA21" s="38">
        <v>17.988902199999998</v>
      </c>
      <c r="CB21" s="38">
        <v>16.963447200000001</v>
      </c>
      <c r="CC21" s="38">
        <v>19.729180199999998</v>
      </c>
      <c r="CD21" s="38">
        <v>23.662712800000001</v>
      </c>
      <c r="CE21" s="38">
        <v>18.715519799999999</v>
      </c>
      <c r="CF21" s="38">
        <v>18.827465799999999</v>
      </c>
      <c r="CG21" s="38">
        <v>22.4087888</v>
      </c>
      <c r="CH21" s="38">
        <v>22.083098</v>
      </c>
      <c r="CI21" s="38">
        <v>22.418426</v>
      </c>
      <c r="CJ21" s="38">
        <v>17.152232999999999</v>
      </c>
      <c r="CK21" s="38">
        <v>20.835286</v>
      </c>
      <c r="CL21" s="38">
        <v>22.390658200000001</v>
      </c>
      <c r="CM21" s="38">
        <v>23.539028200000001</v>
      </c>
      <c r="CN21" s="38">
        <v>18.476667200000001</v>
      </c>
      <c r="CO21" s="38">
        <v>20.306006199999999</v>
      </c>
      <c r="CP21" s="38">
        <v>21.874455000000001</v>
      </c>
      <c r="CQ21" s="38">
        <v>20.142092000000002</v>
      </c>
      <c r="CR21" s="38">
        <v>16.418778</v>
      </c>
      <c r="CS21" s="38">
        <v>17.783445</v>
      </c>
      <c r="CT21" s="38">
        <v>20.038001999999999</v>
      </c>
      <c r="CU21" s="38">
        <v>18.882944999999999</v>
      </c>
      <c r="CV21" s="38">
        <v>16.355127</v>
      </c>
      <c r="CW21" s="38">
        <v>18.850957000000001</v>
      </c>
      <c r="CX21" s="38">
        <v>21.910331800000002</v>
      </c>
      <c r="CY21" s="38">
        <v>20.840279800000001</v>
      </c>
      <c r="CZ21" s="38">
        <v>20.8425628</v>
      </c>
      <c r="DA21" s="38">
        <v>21.666280799999999</v>
      </c>
      <c r="DB21" s="38">
        <v>23.258490800000001</v>
      </c>
      <c r="DC21" s="38">
        <v>22.8135218</v>
      </c>
      <c r="DD21" s="38">
        <v>20.791573939999999</v>
      </c>
      <c r="DE21" s="38">
        <v>21.9815568</v>
      </c>
      <c r="DF21" s="38">
        <v>28.897115800000002</v>
      </c>
      <c r="DG21" s="38">
        <v>24.576479800000001</v>
      </c>
      <c r="DH21" s="38">
        <v>22.989302800000001</v>
      </c>
      <c r="DI21" s="38">
        <v>21.512158800000002</v>
      </c>
      <c r="DJ21" s="38">
        <v>24.2597138</v>
      </c>
      <c r="DK21" s="38">
        <v>23.565130799999999</v>
      </c>
      <c r="DL21" s="38">
        <v>20.042951800000001</v>
      </c>
      <c r="DM21" s="38">
        <v>19.2087948</v>
      </c>
      <c r="DN21" s="38">
        <v>23.212525800000002</v>
      </c>
      <c r="DO21" s="38">
        <v>21.765532799999999</v>
      </c>
      <c r="DP21" s="38">
        <v>21.631517800000001</v>
      </c>
      <c r="DQ21" s="38">
        <v>20.020339799999999</v>
      </c>
      <c r="DR21" s="38">
        <v>20.019264799999998</v>
      </c>
      <c r="DS21" s="38">
        <v>21.624989800000002</v>
      </c>
      <c r="DT21" s="38">
        <v>20.53102891</v>
      </c>
      <c r="DU21" s="38">
        <v>20.210816990000001</v>
      </c>
      <c r="DV21" s="38">
        <v>17.867853207216498</v>
      </c>
      <c r="DW21" s="38">
        <v>21.068118021962199</v>
      </c>
      <c r="DX21" s="53">
        <v>19.2332976286399</v>
      </c>
      <c r="DY21" s="53">
        <v>20.333110761447799</v>
      </c>
      <c r="DZ21" s="53">
        <v>20.900201510374501</v>
      </c>
      <c r="EA21" s="53">
        <v>19.7517422703337</v>
      </c>
      <c r="EB21" s="53">
        <v>19.925233038897201</v>
      </c>
      <c r="EC21" s="53">
        <v>20.1066190592285</v>
      </c>
      <c r="ED21" s="53">
        <v>19.784601420066998</v>
      </c>
      <c r="EE21" s="53">
        <v>18.579040517652199</v>
      </c>
      <c r="EF21" s="38">
        <v>18.017543229487998</v>
      </c>
      <c r="EG21" s="53">
        <v>17.888226194959401</v>
      </c>
      <c r="EH21" s="53">
        <v>21.437089719548101</v>
      </c>
      <c r="EI21" s="53">
        <v>18.670926548468799</v>
      </c>
      <c r="EJ21" s="53">
        <v>19.5624344328291</v>
      </c>
      <c r="EK21" s="53">
        <v>18.497474994786</v>
      </c>
      <c r="EL21" s="53">
        <v>18.2305953737133</v>
      </c>
      <c r="EM21" s="53">
        <v>18.632688726873202</v>
      </c>
      <c r="EN21" s="53">
        <v>17.507496480780301</v>
      </c>
      <c r="EO21" s="53">
        <v>17.661332542490499</v>
      </c>
      <c r="EP21" s="53">
        <v>16.1451033139986</v>
      </c>
      <c r="EQ21" s="53">
        <v>16.7006261956851</v>
      </c>
      <c r="ER21" s="53">
        <v>17.014641785201199</v>
      </c>
      <c r="ES21" s="53">
        <v>17.244316998632399</v>
      </c>
      <c r="ET21" s="53">
        <v>18.8408112111779</v>
      </c>
      <c r="EU21" s="53">
        <v>16.8076887195631</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row>
    <row r="22" spans="6:398" ht="20.100000000000001" customHeight="1">
      <c r="F22" s="37" t="s">
        <v>602</v>
      </c>
      <c r="G22" s="29" t="s">
        <v>159</v>
      </c>
      <c r="H22" s="38">
        <v>344.63936544072197</v>
      </c>
      <c r="I22" s="38">
        <v>345.06155640264598</v>
      </c>
      <c r="J22" s="38"/>
      <c r="K22" s="38"/>
      <c r="L22" s="38">
        <v>26.545000000000002</v>
      </c>
      <c r="M22" s="38">
        <v>25.632999999999999</v>
      </c>
      <c r="N22" s="38">
        <v>30.207000000000001</v>
      </c>
      <c r="O22" s="38">
        <v>27.992999999999999</v>
      </c>
      <c r="P22" s="38">
        <v>24.661000000000001</v>
      </c>
      <c r="Q22" s="38">
        <v>29.900535000000001</v>
      </c>
      <c r="R22" s="38">
        <v>30.5027799</v>
      </c>
      <c r="S22" s="38">
        <v>29.314195099999999</v>
      </c>
      <c r="T22" s="38">
        <v>30.686403899999998</v>
      </c>
      <c r="U22" s="38">
        <v>33.053142899999997</v>
      </c>
      <c r="V22" s="38">
        <v>33.016189300000001</v>
      </c>
      <c r="W22" s="38">
        <v>29.210135300000001</v>
      </c>
      <c r="X22" s="38">
        <v>30.993321000000002</v>
      </c>
      <c r="Y22" s="38">
        <v>30.539584000000001</v>
      </c>
      <c r="Z22" s="38">
        <v>32.192034</v>
      </c>
      <c r="AA22" s="38">
        <v>32.415655999999998</v>
      </c>
      <c r="AB22" s="38">
        <v>28.994181000000001</v>
      </c>
      <c r="AC22" s="38">
        <v>32.262929999999997</v>
      </c>
      <c r="AD22" s="38">
        <v>35.808995000000003</v>
      </c>
      <c r="AE22" s="38">
        <v>32.807310000000001</v>
      </c>
      <c r="AF22" s="38">
        <v>34.013782999999997</v>
      </c>
      <c r="AG22" s="38">
        <v>33.854897000000001</v>
      </c>
      <c r="AH22" s="38">
        <v>36.667631999999998</v>
      </c>
      <c r="AI22" s="38">
        <v>31.802605</v>
      </c>
      <c r="AJ22" s="38">
        <v>33.657434000000002</v>
      </c>
      <c r="AK22" s="38">
        <v>34.980479000000003</v>
      </c>
      <c r="AL22" s="38">
        <v>34.960517000000003</v>
      </c>
      <c r="AM22" s="38">
        <v>36.375954</v>
      </c>
      <c r="AN22" s="38">
        <v>36.342075000000001</v>
      </c>
      <c r="AO22" s="38">
        <v>39.124454</v>
      </c>
      <c r="AP22" s="38">
        <v>39.491190000000003</v>
      </c>
      <c r="AQ22" s="38">
        <v>38.670105999999997</v>
      </c>
      <c r="AR22" s="38">
        <v>38.841977999999997</v>
      </c>
      <c r="AS22" s="38">
        <v>40.865425999999999</v>
      </c>
      <c r="AT22" s="38">
        <v>39.368729000000002</v>
      </c>
      <c r="AU22" s="38">
        <v>41.256692000000001</v>
      </c>
      <c r="AV22" s="38">
        <v>42.990158999999998</v>
      </c>
      <c r="AW22" s="38">
        <v>41.994819999999997</v>
      </c>
      <c r="AX22" s="38">
        <v>44.575512000000003</v>
      </c>
      <c r="AY22" s="38">
        <v>42.774562000000003</v>
      </c>
      <c r="AZ22" s="38">
        <v>39.873797000000003</v>
      </c>
      <c r="BA22" s="38">
        <v>40.248077000000002</v>
      </c>
      <c r="BB22" s="38">
        <v>45.254105000000003</v>
      </c>
      <c r="BC22" s="38">
        <v>44.125093</v>
      </c>
      <c r="BD22" s="38">
        <v>43.978251999999998</v>
      </c>
      <c r="BE22" s="38">
        <v>48.071741000000003</v>
      </c>
      <c r="BF22" s="38">
        <v>49.313417999999999</v>
      </c>
      <c r="BG22" s="38">
        <v>46.080182999999998</v>
      </c>
      <c r="BH22" s="38">
        <v>49.300190999999998</v>
      </c>
      <c r="BI22" s="38">
        <v>50.795830000000002</v>
      </c>
      <c r="BJ22" s="38">
        <v>50.180425249999999</v>
      </c>
      <c r="BK22" s="38">
        <v>50.660814250000001</v>
      </c>
      <c r="BL22" s="38">
        <v>52.575557250000003</v>
      </c>
      <c r="BM22" s="38">
        <v>53.947298250000003</v>
      </c>
      <c r="BN22" s="38">
        <v>53.641438899999997</v>
      </c>
      <c r="BO22" s="38">
        <v>55.175416944570202</v>
      </c>
      <c r="BP22" s="38">
        <v>51.559860899999997</v>
      </c>
      <c r="BQ22" s="38">
        <v>58.6985739</v>
      </c>
      <c r="BR22" s="38">
        <v>60.708044134614198</v>
      </c>
      <c r="BS22" s="38">
        <v>58.00274125</v>
      </c>
      <c r="BT22" s="38">
        <v>55.849167250000001</v>
      </c>
      <c r="BU22" s="38">
        <v>59.468242250000003</v>
      </c>
      <c r="BV22" s="38">
        <v>60.823208999999999</v>
      </c>
      <c r="BW22" s="38">
        <v>61.465828999999999</v>
      </c>
      <c r="BX22" s="38">
        <v>56.216121000000001</v>
      </c>
      <c r="BY22" s="38">
        <v>61.339122000000003</v>
      </c>
      <c r="BZ22" s="38">
        <v>62.627921800000003</v>
      </c>
      <c r="CA22" s="38">
        <v>65.359448799999996</v>
      </c>
      <c r="CB22" s="38">
        <v>61.529311800000002</v>
      </c>
      <c r="CC22" s="38">
        <v>62.168629799999998</v>
      </c>
      <c r="CD22" s="38">
        <v>62.767800205</v>
      </c>
      <c r="CE22" s="38">
        <v>61.276952205000001</v>
      </c>
      <c r="CF22" s="38">
        <v>54.598525205000001</v>
      </c>
      <c r="CG22" s="38">
        <v>63.779989205</v>
      </c>
      <c r="CH22" s="38">
        <v>64.928286525000004</v>
      </c>
      <c r="CI22" s="38">
        <v>68.112631524999998</v>
      </c>
      <c r="CJ22" s="38">
        <v>56.344705525000002</v>
      </c>
      <c r="CK22" s="38">
        <v>67.355815524999997</v>
      </c>
      <c r="CL22" s="38">
        <v>72.251832952949201</v>
      </c>
      <c r="CM22" s="38">
        <v>70.441351054999998</v>
      </c>
      <c r="CN22" s="38">
        <v>65.889545554999998</v>
      </c>
      <c r="CO22" s="38">
        <v>73.829614555000006</v>
      </c>
      <c r="CP22" s="38">
        <v>73.233124852499998</v>
      </c>
      <c r="CQ22" s="38">
        <v>69.175398852499995</v>
      </c>
      <c r="CR22" s="38">
        <v>61.024818852499997</v>
      </c>
      <c r="CS22" s="38">
        <v>68.4185638525</v>
      </c>
      <c r="CT22" s="38">
        <v>75.411300812500002</v>
      </c>
      <c r="CU22" s="38">
        <v>74.066526812500001</v>
      </c>
      <c r="CV22" s="38">
        <v>68.763193812500006</v>
      </c>
      <c r="CW22" s="38">
        <v>73.207695812500006</v>
      </c>
      <c r="CX22" s="38">
        <v>79.150500820000005</v>
      </c>
      <c r="CY22" s="38">
        <v>81.966573819999994</v>
      </c>
      <c r="CZ22" s="38">
        <v>70.74776482</v>
      </c>
      <c r="DA22" s="38">
        <v>81.451679819999995</v>
      </c>
      <c r="DB22" s="38">
        <v>88.419965700000006</v>
      </c>
      <c r="DC22" s="38">
        <v>82.113779699999995</v>
      </c>
      <c r="DD22" s="38">
        <v>85.090778560000004</v>
      </c>
      <c r="DE22" s="38">
        <v>85.723783699999998</v>
      </c>
      <c r="DF22" s="38">
        <v>89.869259700000001</v>
      </c>
      <c r="DG22" s="38">
        <v>84.589291700000004</v>
      </c>
      <c r="DH22" s="38">
        <v>81.934477920000006</v>
      </c>
      <c r="DI22" s="38">
        <v>91.393842730000003</v>
      </c>
      <c r="DJ22" s="38">
        <v>88.71397992</v>
      </c>
      <c r="DK22" s="38">
        <v>85.610119370000007</v>
      </c>
      <c r="DL22" s="38">
        <v>85.992503369999994</v>
      </c>
      <c r="DM22" s="38">
        <v>89.648305899999997</v>
      </c>
      <c r="DN22" s="38">
        <v>91.150307230999999</v>
      </c>
      <c r="DO22" s="38">
        <v>92.427841700000002</v>
      </c>
      <c r="DP22" s="38">
        <v>87.324259339999998</v>
      </c>
      <c r="DQ22" s="38">
        <v>85.469674749999996</v>
      </c>
      <c r="DR22" s="38">
        <v>91.385754989999995</v>
      </c>
      <c r="DS22" s="38">
        <v>88.413194899999993</v>
      </c>
      <c r="DT22" s="38">
        <v>89.085847090000001</v>
      </c>
      <c r="DU22" s="38">
        <v>98.667367010000007</v>
      </c>
      <c r="DV22" s="38">
        <v>93.394849361956503</v>
      </c>
      <c r="DW22" s="38">
        <v>96.498862551480897</v>
      </c>
      <c r="DX22" s="53">
        <v>92.536862452592601</v>
      </c>
      <c r="DY22" s="53">
        <v>99.5208761209052</v>
      </c>
      <c r="DZ22" s="53">
        <v>94.243455696705396</v>
      </c>
      <c r="EA22" s="53">
        <v>96.474601972507898</v>
      </c>
      <c r="EB22" s="53">
        <v>86.868869389674202</v>
      </c>
      <c r="EC22" s="53">
        <v>93.364641440771507</v>
      </c>
      <c r="ED22" s="53">
        <v>86.089801625059906</v>
      </c>
      <c r="EE22" s="53">
        <v>81.584472400982804</v>
      </c>
      <c r="EF22" s="38">
        <v>84.796374848304097</v>
      </c>
      <c r="EG22" s="53">
        <v>94.673927836359496</v>
      </c>
      <c r="EH22" s="53">
        <v>91.7893667775854</v>
      </c>
      <c r="EI22" s="53">
        <v>90.592889364249103</v>
      </c>
      <c r="EJ22" s="53">
        <v>84.225162278080902</v>
      </c>
      <c r="EK22" s="53">
        <v>89.612622482357594</v>
      </c>
      <c r="EL22" s="53">
        <v>85.799556059982905</v>
      </c>
      <c r="EM22" s="53">
        <v>84.275445458060503</v>
      </c>
      <c r="EN22" s="53">
        <v>81.729797473789702</v>
      </c>
      <c r="EO22" s="53">
        <v>92.428398961711494</v>
      </c>
      <c r="EP22" s="53">
        <v>89.980328462718106</v>
      </c>
      <c r="EQ22" s="53">
        <v>92.805999561534705</v>
      </c>
      <c r="ER22" s="53">
        <v>88.0346367930957</v>
      </c>
      <c r="ES22" s="53">
        <v>89.563553261484998</v>
      </c>
      <c r="ET22" s="53">
        <v>89.303620017441702</v>
      </c>
      <c r="EU22" s="53">
        <v>90.078526528957099</v>
      </c>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row>
    <row r="23" spans="6:398" ht="20.100000000000001" customHeight="1">
      <c r="F23" s="37" t="s">
        <v>603</v>
      </c>
      <c r="G23" s="29" t="s">
        <v>159</v>
      </c>
      <c r="H23" s="38">
        <v>186.192047</v>
      </c>
      <c r="I23" s="38">
        <v>177.75025400000001</v>
      </c>
      <c r="J23" s="38"/>
      <c r="K23" s="38"/>
      <c r="L23" s="38">
        <v>18.896999999999998</v>
      </c>
      <c r="M23" s="38">
        <v>18.632999999999999</v>
      </c>
      <c r="N23" s="38">
        <v>20.43</v>
      </c>
      <c r="O23" s="38">
        <v>19.670000000000002</v>
      </c>
      <c r="P23" s="38">
        <v>18.02</v>
      </c>
      <c r="Q23" s="38">
        <v>21.995899999999999</v>
      </c>
      <c r="R23" s="38">
        <v>21.164000000000001</v>
      </c>
      <c r="S23" s="38">
        <v>20.0929</v>
      </c>
      <c r="T23" s="38">
        <v>20.845600000000001</v>
      </c>
      <c r="U23" s="38">
        <v>21.771599999999999</v>
      </c>
      <c r="V23" s="38">
        <v>23.108000000000001</v>
      </c>
      <c r="W23" s="38">
        <v>19.2818</v>
      </c>
      <c r="X23" s="38">
        <v>19.723120000000002</v>
      </c>
      <c r="Y23" s="38">
        <v>22.098085000000001</v>
      </c>
      <c r="Z23" s="38">
        <v>21.133975</v>
      </c>
      <c r="AA23" s="38">
        <v>22.380185999999998</v>
      </c>
      <c r="AB23" s="38">
        <v>19.783200000000001</v>
      </c>
      <c r="AC23" s="38">
        <v>20.716740000000001</v>
      </c>
      <c r="AD23" s="38">
        <v>23.995162000000001</v>
      </c>
      <c r="AE23" s="38">
        <v>21.350059999999999</v>
      </c>
      <c r="AF23" s="38">
        <v>21.652118999999999</v>
      </c>
      <c r="AG23" s="38">
        <v>21.590658999999999</v>
      </c>
      <c r="AH23" s="38">
        <v>25.122755999999999</v>
      </c>
      <c r="AI23" s="38">
        <v>21.600086999999998</v>
      </c>
      <c r="AJ23" s="38">
        <v>22.890999999999998</v>
      </c>
      <c r="AK23" s="38">
        <v>22.333456999999999</v>
      </c>
      <c r="AL23" s="38">
        <v>24.43</v>
      </c>
      <c r="AM23" s="38">
        <v>24.42</v>
      </c>
      <c r="AN23" s="38">
        <v>23.79</v>
      </c>
      <c r="AO23" s="38">
        <v>26.843</v>
      </c>
      <c r="AP23" s="38">
        <v>28.98</v>
      </c>
      <c r="AQ23" s="38">
        <v>24.54</v>
      </c>
      <c r="AR23" s="38">
        <v>26.195941000000001</v>
      </c>
      <c r="AS23" s="38">
        <v>27.992059000000001</v>
      </c>
      <c r="AT23" s="38">
        <v>25.759447999999999</v>
      </c>
      <c r="AU23" s="38">
        <v>25.984945</v>
      </c>
      <c r="AV23" s="38">
        <v>25.576678000000001</v>
      </c>
      <c r="AW23" s="38">
        <v>26.099629</v>
      </c>
      <c r="AX23" s="38">
        <v>28.134554000000001</v>
      </c>
      <c r="AY23" s="38">
        <v>26.243206000000001</v>
      </c>
      <c r="AZ23" s="38">
        <v>24.535039000000001</v>
      </c>
      <c r="BA23" s="38">
        <v>26.280778000000002</v>
      </c>
      <c r="BB23" s="38">
        <v>27.994261000000002</v>
      </c>
      <c r="BC23" s="38">
        <v>27.020952000000001</v>
      </c>
      <c r="BD23" s="38">
        <v>26.297761999999999</v>
      </c>
      <c r="BE23" s="38">
        <v>28.927078000000002</v>
      </c>
      <c r="BF23" s="38">
        <v>30.434494000000001</v>
      </c>
      <c r="BG23" s="38">
        <v>28.321708999999998</v>
      </c>
      <c r="BH23" s="38">
        <v>26.648882</v>
      </c>
      <c r="BI23" s="38">
        <v>28.889292000000001</v>
      </c>
      <c r="BJ23" s="38">
        <v>28.564520999999999</v>
      </c>
      <c r="BK23" s="38">
        <v>27.747921000000002</v>
      </c>
      <c r="BL23" s="38">
        <v>27.692219999999999</v>
      </c>
      <c r="BM23" s="38">
        <v>27.528136</v>
      </c>
      <c r="BN23" s="38">
        <v>30.522729999999999</v>
      </c>
      <c r="BO23" s="38">
        <v>27.540223999999998</v>
      </c>
      <c r="BP23" s="38">
        <v>26.956379999999999</v>
      </c>
      <c r="BQ23" s="38">
        <v>29.219933999999999</v>
      </c>
      <c r="BR23" s="38">
        <v>30.008268999999999</v>
      </c>
      <c r="BS23" s="38">
        <v>28.805125</v>
      </c>
      <c r="BT23" s="38">
        <v>28.293286999999999</v>
      </c>
      <c r="BU23" s="38">
        <v>32.728096999999998</v>
      </c>
      <c r="BV23" s="38">
        <v>30.631613999999999</v>
      </c>
      <c r="BW23" s="38">
        <v>32.559190999999998</v>
      </c>
      <c r="BX23" s="38">
        <v>28.905804</v>
      </c>
      <c r="BY23" s="38">
        <v>32.514350999999998</v>
      </c>
      <c r="BZ23" s="38">
        <v>33.570444999999999</v>
      </c>
      <c r="CA23" s="38">
        <v>33.286946</v>
      </c>
      <c r="CB23" s="38">
        <v>31.703845000000001</v>
      </c>
      <c r="CC23" s="38">
        <v>32.323405999999999</v>
      </c>
      <c r="CD23" s="38">
        <v>35.972698000000001</v>
      </c>
      <c r="CE23" s="38">
        <v>32.721217000000003</v>
      </c>
      <c r="CF23" s="38">
        <v>32.263393999999998</v>
      </c>
      <c r="CG23" s="38">
        <v>34.020249</v>
      </c>
      <c r="CH23" s="38">
        <v>35.266351999999998</v>
      </c>
      <c r="CI23" s="38">
        <v>37.042267000000002</v>
      </c>
      <c r="CJ23" s="38">
        <v>31.298500000000001</v>
      </c>
      <c r="CK23" s="38">
        <v>34.191000000000003</v>
      </c>
      <c r="CL23" s="38">
        <v>39.720999999999997</v>
      </c>
      <c r="CM23" s="38">
        <v>36.984000000000002</v>
      </c>
      <c r="CN23" s="38">
        <v>34.378203999999997</v>
      </c>
      <c r="CO23" s="38">
        <v>36.215781</v>
      </c>
      <c r="CP23" s="38">
        <v>38.631326999999999</v>
      </c>
      <c r="CQ23" s="38">
        <v>40.516381000000003</v>
      </c>
      <c r="CR23" s="38">
        <v>38.926639999999999</v>
      </c>
      <c r="CS23" s="38">
        <v>38.876902000000001</v>
      </c>
      <c r="CT23" s="38">
        <v>43.756410000000002</v>
      </c>
      <c r="CU23" s="38">
        <v>41.106447000000003</v>
      </c>
      <c r="CV23" s="38">
        <v>39.879559</v>
      </c>
      <c r="CW23" s="38">
        <v>42.428469</v>
      </c>
      <c r="CX23" s="38">
        <v>47.220246000000003</v>
      </c>
      <c r="CY23" s="38">
        <v>46.809455</v>
      </c>
      <c r="CZ23" s="38">
        <v>43.130527999999998</v>
      </c>
      <c r="DA23" s="38">
        <v>48.392291999999998</v>
      </c>
      <c r="DB23" s="38">
        <v>52.135035999999999</v>
      </c>
      <c r="DC23" s="38">
        <v>46.742089999999997</v>
      </c>
      <c r="DD23" s="38">
        <v>48.187882999999999</v>
      </c>
      <c r="DE23" s="38">
        <v>49.569724999999998</v>
      </c>
      <c r="DF23" s="38">
        <v>54.432696</v>
      </c>
      <c r="DG23" s="38">
        <v>46.087491999999997</v>
      </c>
      <c r="DH23" s="38">
        <v>49.025433999999997</v>
      </c>
      <c r="DI23" s="38">
        <v>46.867333000000002</v>
      </c>
      <c r="DJ23" s="38">
        <v>48.536937000000002</v>
      </c>
      <c r="DK23" s="38">
        <v>46.490459000000001</v>
      </c>
      <c r="DL23" s="38">
        <v>48.499065000000002</v>
      </c>
      <c r="DM23" s="38">
        <v>47.804223999999998</v>
      </c>
      <c r="DN23" s="38">
        <v>50.120311000000001</v>
      </c>
      <c r="DO23" s="38">
        <v>48.819358000000001</v>
      </c>
      <c r="DP23" s="38">
        <v>47.847185000000003</v>
      </c>
      <c r="DQ23" s="38">
        <v>51.373731999999997</v>
      </c>
      <c r="DR23" s="38">
        <v>45.929322999999997</v>
      </c>
      <c r="DS23" s="38">
        <v>46.668976999999998</v>
      </c>
      <c r="DT23" s="38">
        <v>48.572079000000002</v>
      </c>
      <c r="DU23" s="38">
        <v>53.105659000000003</v>
      </c>
      <c r="DV23" s="38">
        <v>46.060361</v>
      </c>
      <c r="DW23" s="38">
        <v>50.366855000000001</v>
      </c>
      <c r="DX23" s="53">
        <v>47.665300999999999</v>
      </c>
      <c r="DY23" s="53">
        <v>52.517919999999997</v>
      </c>
      <c r="DZ23" s="53">
        <v>50.436506000000001</v>
      </c>
      <c r="EA23" s="53">
        <v>49.955402999999997</v>
      </c>
      <c r="EB23" s="53">
        <v>45.870010999999998</v>
      </c>
      <c r="EC23" s="53">
        <v>53.395336999999998</v>
      </c>
      <c r="ED23" s="53">
        <v>48.345508000000002</v>
      </c>
      <c r="EE23" s="53">
        <v>48.593173999999998</v>
      </c>
      <c r="EF23" s="38">
        <v>42.520740000000004</v>
      </c>
      <c r="EG23" s="53">
        <v>46.732624999999999</v>
      </c>
      <c r="EH23" s="53">
        <v>48.941893999999998</v>
      </c>
      <c r="EI23" s="53">
        <v>44.909885000000003</v>
      </c>
      <c r="EJ23" s="53">
        <v>39.145698000000003</v>
      </c>
      <c r="EK23" s="53">
        <v>44.752777000000002</v>
      </c>
      <c r="EL23" s="53">
        <v>38.631504</v>
      </c>
      <c r="EM23" s="53">
        <v>41.626109</v>
      </c>
      <c r="EN23" s="53">
        <v>40.069834</v>
      </c>
      <c r="EO23" s="53">
        <v>46.86195</v>
      </c>
      <c r="EP23" s="53">
        <v>44.16104</v>
      </c>
      <c r="EQ23" s="53">
        <v>46.629219999999997</v>
      </c>
      <c r="ER23" s="53">
        <v>42.424371999999998</v>
      </c>
      <c r="ES23" s="53">
        <v>40.673302999999997</v>
      </c>
      <c r="ET23" s="53">
        <v>47.898288999999998</v>
      </c>
      <c r="EU23" s="53">
        <v>46.613802</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row>
    <row r="24" spans="6:398" ht="20.100000000000001" customHeight="1">
      <c r="F24" s="37" t="s">
        <v>604</v>
      </c>
      <c r="G24" s="29" t="s">
        <v>159</v>
      </c>
      <c r="H24" s="38">
        <v>227.043001727041</v>
      </c>
      <c r="I24" s="38">
        <v>238.69766196065899</v>
      </c>
      <c r="J24" s="38"/>
      <c r="K24" s="38"/>
      <c r="L24" s="38">
        <v>17.843</v>
      </c>
      <c r="M24" s="38">
        <v>18.931999999999999</v>
      </c>
      <c r="N24" s="38">
        <v>21.143000000000001</v>
      </c>
      <c r="O24" s="38">
        <v>19.158000000000001</v>
      </c>
      <c r="P24" s="38">
        <v>16.908000000000001</v>
      </c>
      <c r="Q24" s="38">
        <v>21.154192999999999</v>
      </c>
      <c r="R24" s="38">
        <v>20.928875999999999</v>
      </c>
      <c r="S24" s="38">
        <v>20.102238</v>
      </c>
      <c r="T24" s="38">
        <v>21.274906000000001</v>
      </c>
      <c r="U24" s="38">
        <v>21.779022000000001</v>
      </c>
      <c r="V24" s="38">
        <v>22.179456999999999</v>
      </c>
      <c r="W24" s="38">
        <v>21.054697999999998</v>
      </c>
      <c r="X24" s="38">
        <v>21.904436</v>
      </c>
      <c r="Y24" s="38">
        <v>20.162475000000001</v>
      </c>
      <c r="Z24" s="38">
        <v>22.390442</v>
      </c>
      <c r="AA24" s="38">
        <v>21.762535</v>
      </c>
      <c r="AB24" s="38">
        <v>20.056066000000001</v>
      </c>
      <c r="AC24" s="38">
        <v>21.529957</v>
      </c>
      <c r="AD24" s="38">
        <v>24.825980000000001</v>
      </c>
      <c r="AE24" s="38">
        <v>22.768162</v>
      </c>
      <c r="AF24" s="38">
        <v>23.113261000000001</v>
      </c>
      <c r="AG24" s="38">
        <v>23.789041999999998</v>
      </c>
      <c r="AH24" s="38">
        <v>25.489106</v>
      </c>
      <c r="AI24" s="38">
        <v>21.757978000000001</v>
      </c>
      <c r="AJ24" s="38">
        <v>22.61111</v>
      </c>
      <c r="AK24" s="38">
        <v>23.904806000000001</v>
      </c>
      <c r="AL24" s="38">
        <v>23.995016</v>
      </c>
      <c r="AM24" s="38">
        <v>25.247807000000002</v>
      </c>
      <c r="AN24" s="38">
        <v>24.198312999999999</v>
      </c>
      <c r="AO24" s="38">
        <v>25.995864000000001</v>
      </c>
      <c r="AP24" s="38">
        <v>27.385270999999999</v>
      </c>
      <c r="AQ24" s="38">
        <v>26.18685</v>
      </c>
      <c r="AR24" s="38">
        <v>25.788457000000001</v>
      </c>
      <c r="AS24" s="38">
        <v>26.391421999999999</v>
      </c>
      <c r="AT24" s="38">
        <v>27.385270999999999</v>
      </c>
      <c r="AU24" s="38">
        <v>27.604870999999999</v>
      </c>
      <c r="AV24" s="38">
        <v>29.22373</v>
      </c>
      <c r="AW24" s="38">
        <v>28.420127999999998</v>
      </c>
      <c r="AX24" s="38">
        <v>32.304335000000002</v>
      </c>
      <c r="AY24" s="38">
        <v>30.564837000000001</v>
      </c>
      <c r="AZ24" s="38">
        <v>29.893194000000001</v>
      </c>
      <c r="BA24" s="38">
        <v>31.584973000000002</v>
      </c>
      <c r="BB24" s="38">
        <v>33.388129999999997</v>
      </c>
      <c r="BC24" s="38">
        <v>34.124684999999999</v>
      </c>
      <c r="BD24" s="38">
        <v>33.129798000000001</v>
      </c>
      <c r="BE24" s="38">
        <v>37.643453999999998</v>
      </c>
      <c r="BF24" s="38">
        <v>38.503996000000001</v>
      </c>
      <c r="BG24" s="38">
        <v>33.568117999999998</v>
      </c>
      <c r="BH24" s="38">
        <v>38.054946000000001</v>
      </c>
      <c r="BI24" s="38">
        <v>38.459815999999996</v>
      </c>
      <c r="BJ24" s="38">
        <v>36.656756999999999</v>
      </c>
      <c r="BK24" s="38">
        <v>38.472630000000002</v>
      </c>
      <c r="BL24" s="38">
        <v>38.273955999999998</v>
      </c>
      <c r="BM24" s="38">
        <v>40.198309999999999</v>
      </c>
      <c r="BN24" s="38">
        <v>39.268476</v>
      </c>
      <c r="BO24" s="38">
        <v>40.600878490442099</v>
      </c>
      <c r="BP24" s="38">
        <v>36.347505509557998</v>
      </c>
      <c r="BQ24" s="38">
        <v>43.96611</v>
      </c>
      <c r="BR24" s="38">
        <v>45.212048695300901</v>
      </c>
      <c r="BS24" s="38">
        <v>43.052999999999997</v>
      </c>
      <c r="BT24" s="38">
        <v>41.652599000000002</v>
      </c>
      <c r="BU24" s="38">
        <v>43.794587999999997</v>
      </c>
      <c r="BV24" s="38">
        <v>44.902138999999998</v>
      </c>
      <c r="BW24" s="38">
        <v>42.866979000000001</v>
      </c>
      <c r="BX24" s="38">
        <v>40.521901</v>
      </c>
      <c r="BY24" s="38">
        <v>43.398018999999998</v>
      </c>
      <c r="BZ24" s="38">
        <v>45.389749000000002</v>
      </c>
      <c r="CA24" s="38">
        <v>47.489386000000003</v>
      </c>
      <c r="CB24" s="38">
        <v>44.208922999999999</v>
      </c>
      <c r="CC24" s="38">
        <v>46.994413000000002</v>
      </c>
      <c r="CD24" s="38">
        <v>47.756314000000003</v>
      </c>
      <c r="CE24" s="38">
        <v>44.569754000000003</v>
      </c>
      <c r="CF24" s="38">
        <v>38.592970999999999</v>
      </c>
      <c r="CG24" s="38">
        <v>49.598903</v>
      </c>
      <c r="CH24" s="38">
        <v>49.001558000000003</v>
      </c>
      <c r="CI24" s="38">
        <v>50.745316000000003</v>
      </c>
      <c r="CJ24" s="38">
        <v>39.450589999999998</v>
      </c>
      <c r="CK24" s="38">
        <v>51.252253000000003</v>
      </c>
      <c r="CL24" s="38">
        <v>52.164862897949199</v>
      </c>
      <c r="CM24" s="38">
        <v>54.239750999999998</v>
      </c>
      <c r="CN24" s="38">
        <v>47.304661000000003</v>
      </c>
      <c r="CO24" s="38">
        <v>55.236491999999998</v>
      </c>
      <c r="CP24" s="38">
        <v>53.617564000000002</v>
      </c>
      <c r="CQ24" s="38">
        <v>45.942421000000003</v>
      </c>
      <c r="CR24" s="38">
        <v>35.732748999999998</v>
      </c>
      <c r="CS24" s="38">
        <v>44.540899000000003</v>
      </c>
      <c r="CT24" s="38">
        <v>49.039028999999999</v>
      </c>
      <c r="CU24" s="38">
        <v>49.189160999999999</v>
      </c>
      <c r="CV24" s="38">
        <v>42.813901000000001</v>
      </c>
      <c r="CW24" s="38">
        <v>47.205323</v>
      </c>
      <c r="CX24" s="38">
        <v>51.185481000000003</v>
      </c>
      <c r="CY24" s="38">
        <v>53.342292999999998</v>
      </c>
      <c r="CZ24" s="38">
        <v>45.947015</v>
      </c>
      <c r="DA24" s="38">
        <v>52.212884000000003</v>
      </c>
      <c r="DB24" s="38">
        <v>57.529539999999997</v>
      </c>
      <c r="DC24" s="38">
        <v>56.171331000000002</v>
      </c>
      <c r="DD24" s="38">
        <v>55.418877999999999</v>
      </c>
      <c r="DE24" s="38">
        <v>55.860024000000003</v>
      </c>
      <c r="DF24" s="38">
        <v>61.988821999999999</v>
      </c>
      <c r="DG24" s="38">
        <v>60.733421999999997</v>
      </c>
      <c r="DH24" s="38">
        <v>53.325524999999999</v>
      </c>
      <c r="DI24" s="38">
        <v>63.544110000000003</v>
      </c>
      <c r="DJ24" s="38">
        <v>62.147590000000001</v>
      </c>
      <c r="DK24" s="38">
        <v>60.406900999999998</v>
      </c>
      <c r="DL24" s="38">
        <v>55.698542000000003</v>
      </c>
      <c r="DM24" s="38">
        <v>59.371763999999999</v>
      </c>
      <c r="DN24" s="38">
        <v>62.499357000000003</v>
      </c>
      <c r="DO24" s="38">
        <v>63.537241000000002</v>
      </c>
      <c r="DP24" s="38">
        <v>59.280698999999998</v>
      </c>
      <c r="DQ24" s="38">
        <v>52.357343</v>
      </c>
      <c r="DR24" s="38">
        <v>63.638249999999999</v>
      </c>
      <c r="DS24" s="38">
        <v>61.618437999999998</v>
      </c>
      <c r="DT24" s="38">
        <v>59.238700999999999</v>
      </c>
      <c r="DU24" s="38">
        <v>64.126429000000002</v>
      </c>
      <c r="DV24" s="38">
        <v>63.485245569173003</v>
      </c>
      <c r="DW24" s="38">
        <v>65.544029573443098</v>
      </c>
      <c r="DX24" s="53">
        <v>62.473763081232498</v>
      </c>
      <c r="DY24" s="53">
        <v>65.705970882352901</v>
      </c>
      <c r="DZ24" s="53">
        <v>63.0334002070799</v>
      </c>
      <c r="EA24" s="53">
        <v>64.6076842428416</v>
      </c>
      <c r="EB24" s="53">
        <v>59.237557428571399</v>
      </c>
      <c r="EC24" s="53">
        <v>58.543468500000003</v>
      </c>
      <c r="ED24" s="53">
        <v>56.186799045126897</v>
      </c>
      <c r="EE24" s="53">
        <v>50.228242918634997</v>
      </c>
      <c r="EF24" s="38">
        <v>58.8829735777921</v>
      </c>
      <c r="EG24" s="53">
        <v>64.419324531319006</v>
      </c>
      <c r="EH24" s="53">
        <v>62.893868247133497</v>
      </c>
      <c r="EI24" s="53">
        <v>62.963236662717897</v>
      </c>
      <c r="EJ24" s="53">
        <v>63.251204460909896</v>
      </c>
      <c r="EK24" s="53">
        <v>61.9666262271436</v>
      </c>
      <c r="EL24" s="53">
        <v>64.0565514336962</v>
      </c>
      <c r="EM24" s="53">
        <v>59.939929184933803</v>
      </c>
      <c r="EN24" s="53">
        <v>57.825363954569902</v>
      </c>
      <c r="EO24" s="53">
        <v>61.885685504202002</v>
      </c>
      <c r="EP24" s="53">
        <v>60.622295776716598</v>
      </c>
      <c r="EQ24" s="53">
        <v>61.5353097572198</v>
      </c>
      <c r="ER24" s="53">
        <v>61.281810578296898</v>
      </c>
      <c r="ES24" s="53">
        <v>64.7904712601173</v>
      </c>
      <c r="ET24" s="53">
        <v>58.904046228619599</v>
      </c>
      <c r="EU24" s="53">
        <v>58.930317248520097</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row>
    <row r="25" spans="6:398" ht="20.100000000000001" customHeight="1">
      <c r="F25" s="37" t="s">
        <v>605</v>
      </c>
      <c r="G25" s="29" t="s">
        <v>159</v>
      </c>
      <c r="H25" s="38">
        <v>5.008</v>
      </c>
      <c r="I25" s="38">
        <v>5.008</v>
      </c>
      <c r="J25" s="38"/>
      <c r="K25" s="38"/>
      <c r="L25" s="38">
        <v>1.109</v>
      </c>
      <c r="M25" s="38">
        <v>1.0149999999999999</v>
      </c>
      <c r="N25" s="38">
        <v>1.45</v>
      </c>
      <c r="O25" s="38">
        <v>1.3660000000000001</v>
      </c>
      <c r="P25" s="38">
        <v>1.26</v>
      </c>
      <c r="Q25" s="38">
        <v>1.1299999999999999</v>
      </c>
      <c r="R25" s="38">
        <v>1.3692500000000001</v>
      </c>
      <c r="S25" s="38">
        <v>1.3692500000000001</v>
      </c>
      <c r="T25" s="38">
        <v>1.3692500000000001</v>
      </c>
      <c r="U25" s="38">
        <v>1.3692500000000001</v>
      </c>
      <c r="V25" s="38">
        <v>1.3487499999999999</v>
      </c>
      <c r="W25" s="38">
        <v>1.3487499999999999</v>
      </c>
      <c r="X25" s="38">
        <v>1.3487499999999999</v>
      </c>
      <c r="Y25" s="38">
        <v>1.3487499999999999</v>
      </c>
      <c r="Z25" s="38">
        <v>1.2882499999999999</v>
      </c>
      <c r="AA25" s="38">
        <v>1.2882499999999999</v>
      </c>
      <c r="AB25" s="38">
        <v>1.2882499999999999</v>
      </c>
      <c r="AC25" s="38">
        <v>1.2882499999999999</v>
      </c>
      <c r="AD25" s="38">
        <v>1.456</v>
      </c>
      <c r="AE25" s="38">
        <v>1.456</v>
      </c>
      <c r="AF25" s="38">
        <v>1.456</v>
      </c>
      <c r="AG25" s="38">
        <v>1.456</v>
      </c>
      <c r="AH25" s="38">
        <v>1.49275</v>
      </c>
      <c r="AI25" s="38">
        <v>1.49275</v>
      </c>
      <c r="AJ25" s="38">
        <v>1.49275</v>
      </c>
      <c r="AK25" s="38">
        <v>1.49275</v>
      </c>
      <c r="AL25" s="38">
        <v>1.39825</v>
      </c>
      <c r="AM25" s="38">
        <v>1.39825</v>
      </c>
      <c r="AN25" s="38">
        <v>1.39825</v>
      </c>
      <c r="AO25" s="38">
        <v>1.39825</v>
      </c>
      <c r="AP25" s="38">
        <v>1.4495</v>
      </c>
      <c r="AQ25" s="38">
        <v>1.4495</v>
      </c>
      <c r="AR25" s="38">
        <v>1.4495</v>
      </c>
      <c r="AS25" s="38">
        <v>1.4495</v>
      </c>
      <c r="AT25" s="38">
        <v>1.4352499999999999</v>
      </c>
      <c r="AU25" s="38">
        <v>1.4352499999999999</v>
      </c>
      <c r="AV25" s="38">
        <v>1.4352499999999999</v>
      </c>
      <c r="AW25" s="38">
        <v>1.4352499999999999</v>
      </c>
      <c r="AX25" s="38">
        <v>1.657</v>
      </c>
      <c r="AY25" s="38">
        <v>1.657</v>
      </c>
      <c r="AZ25" s="38">
        <v>1.657</v>
      </c>
      <c r="BA25" s="38">
        <v>1.657</v>
      </c>
      <c r="BB25" s="38">
        <v>1.5482499999999999</v>
      </c>
      <c r="BC25" s="38">
        <v>1.5482499999999999</v>
      </c>
      <c r="BD25" s="38">
        <v>1.5482499999999999</v>
      </c>
      <c r="BE25" s="38">
        <v>1.5482499999999999</v>
      </c>
      <c r="BF25" s="38">
        <v>1.56125</v>
      </c>
      <c r="BG25" s="38">
        <v>1.56125</v>
      </c>
      <c r="BH25" s="38">
        <v>1.56125</v>
      </c>
      <c r="BI25" s="38">
        <v>1.56125</v>
      </c>
      <c r="BJ25" s="38">
        <v>1.534</v>
      </c>
      <c r="BK25" s="38">
        <v>1.534</v>
      </c>
      <c r="BL25" s="38">
        <v>1.534</v>
      </c>
      <c r="BM25" s="38">
        <v>1.534</v>
      </c>
      <c r="BN25" s="38">
        <v>1.49525</v>
      </c>
      <c r="BO25" s="38">
        <v>1.49525</v>
      </c>
      <c r="BP25" s="38">
        <v>1.49525</v>
      </c>
      <c r="BQ25" s="38">
        <v>1.49525</v>
      </c>
      <c r="BR25" s="38">
        <v>1.4950000000000001</v>
      </c>
      <c r="BS25" s="38">
        <v>1.4950000000000001</v>
      </c>
      <c r="BT25" s="38">
        <v>1.5542499999999999</v>
      </c>
      <c r="BU25" s="38">
        <v>1.5542499999999999</v>
      </c>
      <c r="BV25" s="38">
        <v>1.6487704999999999</v>
      </c>
      <c r="BW25" s="38">
        <v>1.6775</v>
      </c>
      <c r="BX25" s="38">
        <v>1.6775</v>
      </c>
      <c r="BY25" s="38">
        <v>1.6775</v>
      </c>
      <c r="BZ25" s="38">
        <v>1.5044065</v>
      </c>
      <c r="CA25" s="38">
        <v>1.5044065</v>
      </c>
      <c r="CB25" s="38">
        <v>1.5044065</v>
      </c>
      <c r="CC25" s="38">
        <v>1.5044065</v>
      </c>
      <c r="CD25" s="38">
        <v>1.5578565049999999</v>
      </c>
      <c r="CE25" s="38">
        <v>1.5578565049999999</v>
      </c>
      <c r="CF25" s="38">
        <v>1.5578565049999999</v>
      </c>
      <c r="CG25" s="38">
        <v>1.5578565049999999</v>
      </c>
      <c r="CH25" s="38">
        <v>1.7448022750000001</v>
      </c>
      <c r="CI25" s="38">
        <v>1.7448022750000001</v>
      </c>
      <c r="CJ25" s="38">
        <v>1.7448022750000001</v>
      </c>
      <c r="CK25" s="38">
        <v>1.7448022750000001</v>
      </c>
      <c r="CL25" s="38">
        <v>1.6779995050000001</v>
      </c>
      <c r="CM25" s="38">
        <v>1.6779995050000001</v>
      </c>
      <c r="CN25" s="38">
        <v>1.6779995050000001</v>
      </c>
      <c r="CO25" s="38">
        <v>1.6779995050000001</v>
      </c>
      <c r="CP25" s="38">
        <v>1.8086138525</v>
      </c>
      <c r="CQ25" s="38">
        <v>1.8086138525</v>
      </c>
      <c r="CR25" s="38">
        <v>1.8086138525</v>
      </c>
      <c r="CS25" s="38">
        <v>1.8086138525</v>
      </c>
      <c r="CT25" s="38">
        <v>1.7466083125</v>
      </c>
      <c r="CU25" s="38">
        <v>1.7466083125</v>
      </c>
      <c r="CV25" s="38">
        <v>1.7466083125</v>
      </c>
      <c r="CW25" s="38">
        <v>1.7466083125</v>
      </c>
      <c r="CX25" s="38">
        <v>1.8735701199999999</v>
      </c>
      <c r="CY25" s="38">
        <v>1.8735701199999999</v>
      </c>
      <c r="CZ25" s="38">
        <v>1.8735701199999999</v>
      </c>
      <c r="DA25" s="38">
        <v>1.8735701199999999</v>
      </c>
      <c r="DB25" s="38">
        <v>1.569</v>
      </c>
      <c r="DC25" s="38">
        <v>1.569</v>
      </c>
      <c r="DD25" s="38">
        <v>1.569</v>
      </c>
      <c r="DE25" s="38">
        <v>1.569</v>
      </c>
      <c r="DF25" s="38">
        <v>1.638266</v>
      </c>
      <c r="DG25" s="38">
        <v>1.638266</v>
      </c>
      <c r="DH25" s="38">
        <v>1.73593022</v>
      </c>
      <c r="DI25" s="38">
        <v>1.65766703</v>
      </c>
      <c r="DJ25" s="38">
        <v>1.7817292199999999</v>
      </c>
      <c r="DK25" s="38">
        <v>1.7704526700000001</v>
      </c>
      <c r="DL25" s="38">
        <v>1.74775217</v>
      </c>
      <c r="DM25" s="38">
        <v>1.5910167</v>
      </c>
      <c r="DN25" s="38">
        <v>1.653069031</v>
      </c>
      <c r="DO25" s="38">
        <v>1.7466794999999999</v>
      </c>
      <c r="DP25" s="38">
        <v>1.7377971400000001</v>
      </c>
      <c r="DQ25" s="38">
        <v>1.6688435500000001</v>
      </c>
      <c r="DR25" s="38">
        <v>1.74735079</v>
      </c>
      <c r="DS25" s="38">
        <v>1.6606737</v>
      </c>
      <c r="DT25" s="38">
        <v>1.716</v>
      </c>
      <c r="DU25" s="38">
        <v>1.556</v>
      </c>
      <c r="DV25" s="38">
        <v>1.627</v>
      </c>
      <c r="DW25" s="38">
        <v>1.5660000000000001</v>
      </c>
      <c r="DX25" s="53">
        <v>1.5409999999999999</v>
      </c>
      <c r="DY25" s="53">
        <v>1.54</v>
      </c>
      <c r="DZ25" s="53">
        <v>1.583655</v>
      </c>
      <c r="EA25" s="53">
        <v>1.573161</v>
      </c>
      <c r="EB25" s="53">
        <v>1.596438</v>
      </c>
      <c r="EC25" s="53">
        <v>1.4423589999999999</v>
      </c>
      <c r="ED25" s="53">
        <v>1.252</v>
      </c>
      <c r="EE25" s="53">
        <v>1.252</v>
      </c>
      <c r="EF25" s="38">
        <v>1.3201084999999999</v>
      </c>
      <c r="EG25" s="53">
        <v>1.3201084999999999</v>
      </c>
      <c r="EH25" s="53">
        <v>1.30059825</v>
      </c>
      <c r="EI25" s="53">
        <v>1.30059825</v>
      </c>
      <c r="EJ25" s="53">
        <v>1.30059825</v>
      </c>
      <c r="EK25" s="53">
        <v>1.30059825</v>
      </c>
      <c r="EL25" s="53">
        <v>1.252</v>
      </c>
      <c r="EM25" s="53">
        <v>1.252</v>
      </c>
      <c r="EN25" s="53">
        <v>1.252</v>
      </c>
      <c r="EO25" s="53">
        <v>1.252</v>
      </c>
      <c r="EP25" s="53">
        <v>1.252</v>
      </c>
      <c r="EQ25" s="53">
        <v>1.252</v>
      </c>
      <c r="ER25" s="53">
        <v>1.2529999999999999</v>
      </c>
      <c r="ES25" s="53">
        <v>1.254</v>
      </c>
      <c r="ET25" s="53">
        <v>1.252</v>
      </c>
      <c r="EU25" s="53">
        <v>1.252</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row>
    <row r="26" spans="6:398" ht="20.100000000000001" customHeight="1">
      <c r="F26" s="37" t="s">
        <v>606</v>
      </c>
      <c r="G26" s="29" t="s">
        <v>159</v>
      </c>
      <c r="H26" s="38">
        <v>0</v>
      </c>
      <c r="I26" s="38">
        <v>0</v>
      </c>
      <c r="J26" s="38"/>
      <c r="K26" s="38"/>
      <c r="L26" s="38">
        <v>0.69699999999999995</v>
      </c>
      <c r="M26" s="38">
        <v>0.67</v>
      </c>
      <c r="N26" s="38">
        <v>0.67</v>
      </c>
      <c r="O26" s="38">
        <v>0.65700000000000003</v>
      </c>
      <c r="P26" s="38">
        <v>0.6</v>
      </c>
      <c r="Q26" s="38">
        <v>0.6</v>
      </c>
      <c r="R26" s="38">
        <v>0.68400000000000005</v>
      </c>
      <c r="S26" s="38">
        <v>0.68400000000000005</v>
      </c>
      <c r="T26" s="38">
        <v>0.68400000000000005</v>
      </c>
      <c r="U26" s="38">
        <v>0.68400000000000005</v>
      </c>
      <c r="V26" s="38">
        <v>0.69625000000000004</v>
      </c>
      <c r="W26" s="38">
        <v>0.69625000000000004</v>
      </c>
      <c r="X26" s="38">
        <v>0.69625000000000004</v>
      </c>
      <c r="Y26" s="38">
        <v>0.69625000000000004</v>
      </c>
      <c r="Z26" s="38">
        <v>0.67300000000000004</v>
      </c>
      <c r="AA26" s="38">
        <v>0.67300000000000004</v>
      </c>
      <c r="AB26" s="38">
        <v>0.67300000000000004</v>
      </c>
      <c r="AC26" s="38">
        <v>0.67300000000000004</v>
      </c>
      <c r="AD26" s="38">
        <v>0.75975000000000004</v>
      </c>
      <c r="AE26" s="38">
        <v>0.75975000000000004</v>
      </c>
      <c r="AF26" s="38">
        <v>0.75975000000000004</v>
      </c>
      <c r="AG26" s="38">
        <v>0.75975000000000004</v>
      </c>
      <c r="AH26" s="38">
        <v>0.61175000000000002</v>
      </c>
      <c r="AI26" s="38">
        <v>0.61175000000000002</v>
      </c>
      <c r="AJ26" s="38">
        <v>0.61175000000000002</v>
      </c>
      <c r="AK26" s="38">
        <v>0.61175000000000002</v>
      </c>
      <c r="AL26" s="38">
        <v>0.64849999999999997</v>
      </c>
      <c r="AM26" s="38">
        <v>0.64849999999999997</v>
      </c>
      <c r="AN26" s="38">
        <v>0.64849999999999997</v>
      </c>
      <c r="AO26" s="38">
        <v>0.64849999999999997</v>
      </c>
      <c r="AP26" s="38">
        <v>0.67425000000000002</v>
      </c>
      <c r="AQ26" s="38">
        <v>0.67425000000000002</v>
      </c>
      <c r="AR26" s="38">
        <v>0.67425000000000002</v>
      </c>
      <c r="AS26" s="38">
        <v>0.67425000000000002</v>
      </c>
      <c r="AT26" s="38">
        <v>0.69969999999999999</v>
      </c>
      <c r="AU26" s="38">
        <v>0.69969999999999999</v>
      </c>
      <c r="AV26" s="38">
        <v>0.69969999999999999</v>
      </c>
      <c r="AW26" s="38">
        <v>0.69969999999999999</v>
      </c>
      <c r="AX26" s="38">
        <v>0.71850000000000003</v>
      </c>
      <c r="AY26" s="38">
        <v>0.71850000000000003</v>
      </c>
      <c r="AZ26" s="38">
        <v>0.71850000000000003</v>
      </c>
      <c r="BA26" s="38">
        <v>0.71850000000000003</v>
      </c>
      <c r="BB26" s="38">
        <v>0.85099999999999998</v>
      </c>
      <c r="BC26" s="38">
        <v>0.85099999999999998</v>
      </c>
      <c r="BD26" s="38">
        <v>0.72899999999999998</v>
      </c>
      <c r="BE26" s="38">
        <v>0.72899999999999998</v>
      </c>
      <c r="BF26" s="38">
        <v>0.76549999999999996</v>
      </c>
      <c r="BG26" s="38">
        <v>0.76549999999999996</v>
      </c>
      <c r="BH26" s="38">
        <v>0.76549999999999996</v>
      </c>
      <c r="BI26" s="38">
        <v>0.76549999999999996</v>
      </c>
      <c r="BJ26" s="38">
        <v>0.81</v>
      </c>
      <c r="BK26" s="38">
        <v>0.81</v>
      </c>
      <c r="BL26" s="38">
        <v>0.81</v>
      </c>
      <c r="BM26" s="38">
        <v>0.81</v>
      </c>
      <c r="BN26" s="38">
        <v>0.80200000000000005</v>
      </c>
      <c r="BO26" s="38">
        <v>0.80200000000000005</v>
      </c>
      <c r="BP26" s="38">
        <v>0.80200000000000005</v>
      </c>
      <c r="BQ26" s="38">
        <v>0.80200000000000005</v>
      </c>
      <c r="BR26" s="38">
        <v>0.80200000000000005</v>
      </c>
      <c r="BS26" s="38">
        <v>0.80200000000000005</v>
      </c>
      <c r="BT26" s="38">
        <v>0.88865499999999997</v>
      </c>
      <c r="BU26" s="38">
        <v>0.88865499999999997</v>
      </c>
      <c r="BV26" s="38">
        <v>0.9113445</v>
      </c>
      <c r="BW26" s="38">
        <v>0.9113445</v>
      </c>
      <c r="BX26" s="38">
        <v>0.82801950000000002</v>
      </c>
      <c r="BY26" s="38">
        <v>0.82801950000000002</v>
      </c>
      <c r="BZ26" s="38">
        <v>0.96602600000000005</v>
      </c>
      <c r="CA26" s="38">
        <v>0.96602600000000005</v>
      </c>
      <c r="CB26" s="38">
        <v>0.97399800000000003</v>
      </c>
      <c r="CC26" s="38">
        <v>0.97399800000000003</v>
      </c>
      <c r="CD26" s="38">
        <v>1.0345085000000001</v>
      </c>
      <c r="CE26" s="38">
        <v>1.0345085000000001</v>
      </c>
      <c r="CF26" s="38">
        <v>0.90263349999999998</v>
      </c>
      <c r="CG26" s="38">
        <v>0.90263349999999998</v>
      </c>
      <c r="CH26" s="38">
        <v>0.90263349999999998</v>
      </c>
      <c r="CI26" s="38">
        <v>0.90263349999999998</v>
      </c>
      <c r="CJ26" s="38">
        <v>0.90700749999999997</v>
      </c>
      <c r="CK26" s="38">
        <v>0.90700749999999997</v>
      </c>
      <c r="CL26" s="38">
        <v>0.98551849999999996</v>
      </c>
      <c r="CM26" s="38">
        <v>0.98551849999999996</v>
      </c>
      <c r="CN26" s="38">
        <v>0.91223799999999999</v>
      </c>
      <c r="CO26" s="38">
        <v>0.91223799999999999</v>
      </c>
      <c r="CP26" s="38">
        <v>0.95485500000000001</v>
      </c>
      <c r="CQ26" s="38">
        <v>0.95485500000000001</v>
      </c>
      <c r="CR26" s="38">
        <v>0.88037399999999999</v>
      </c>
      <c r="CS26" s="38">
        <v>0.88037399999999999</v>
      </c>
      <c r="CT26" s="38">
        <v>0.83124050000000005</v>
      </c>
      <c r="CU26" s="38">
        <v>0.83124050000000005</v>
      </c>
      <c r="CV26" s="38">
        <v>0.60223749999999998</v>
      </c>
      <c r="CW26" s="38">
        <v>0.60223749999999998</v>
      </c>
      <c r="CX26" s="38">
        <v>0.69143949999999998</v>
      </c>
      <c r="CY26" s="38">
        <v>0.69143949999999998</v>
      </c>
      <c r="CZ26" s="38">
        <v>0.54911849999999995</v>
      </c>
      <c r="DA26" s="38">
        <v>0.54911849999999995</v>
      </c>
      <c r="DB26" s="38">
        <v>0.3547845</v>
      </c>
      <c r="DC26" s="38">
        <v>0.3547845</v>
      </c>
      <c r="DD26" s="38">
        <v>0.61649549999999997</v>
      </c>
      <c r="DE26" s="38">
        <v>0.61649549999999997</v>
      </c>
      <c r="DF26" s="38">
        <v>0.61649549999999997</v>
      </c>
      <c r="DG26" s="38">
        <v>0.61649549999999997</v>
      </c>
      <c r="DH26" s="38">
        <v>0.74679549999999995</v>
      </c>
      <c r="DI26" s="38">
        <v>0.74679549999999995</v>
      </c>
      <c r="DJ26" s="38">
        <v>0.41734149999999998</v>
      </c>
      <c r="DK26" s="38">
        <v>0.41734149999999998</v>
      </c>
      <c r="DL26" s="38">
        <v>0</v>
      </c>
      <c r="DM26" s="38">
        <v>0</v>
      </c>
      <c r="DN26" s="38">
        <v>0</v>
      </c>
      <c r="DO26" s="38">
        <v>0</v>
      </c>
      <c r="DP26" s="38">
        <v>0</v>
      </c>
      <c r="DQ26" s="38">
        <v>0</v>
      </c>
      <c r="DR26" s="38">
        <v>0</v>
      </c>
      <c r="DS26" s="38">
        <v>0</v>
      </c>
      <c r="DT26" s="38">
        <v>0</v>
      </c>
      <c r="DU26" s="38">
        <v>0</v>
      </c>
      <c r="DV26" s="38">
        <v>0</v>
      </c>
      <c r="DW26" s="38">
        <v>0</v>
      </c>
      <c r="DX26" s="53">
        <v>0</v>
      </c>
      <c r="DY26" s="53">
        <v>0</v>
      </c>
      <c r="DZ26" s="24">
        <v>0</v>
      </c>
      <c r="EA26" s="53">
        <v>0</v>
      </c>
      <c r="EB26" s="53">
        <v>0</v>
      </c>
      <c r="EC26" s="53">
        <v>0</v>
      </c>
      <c r="ED26" s="24">
        <v>0</v>
      </c>
      <c r="EE26" s="53">
        <v>0</v>
      </c>
      <c r="EF26" s="38">
        <v>0</v>
      </c>
      <c r="EG26" s="53">
        <v>0</v>
      </c>
      <c r="EH26" s="53">
        <v>0</v>
      </c>
      <c r="EI26" s="53">
        <v>0</v>
      </c>
      <c r="EJ26" s="53">
        <v>0</v>
      </c>
      <c r="EK26" s="53">
        <v>0</v>
      </c>
      <c r="EL26" s="53">
        <v>0</v>
      </c>
      <c r="EM26" s="53">
        <v>0</v>
      </c>
      <c r="EN26" s="53">
        <v>0</v>
      </c>
      <c r="EO26" s="53">
        <v>0</v>
      </c>
      <c r="EP26" s="53">
        <v>0</v>
      </c>
      <c r="EQ26" s="53">
        <v>0</v>
      </c>
      <c r="ER26" s="53">
        <v>0</v>
      </c>
      <c r="ES26" s="53">
        <v>0</v>
      </c>
      <c r="ET26" s="53">
        <v>0</v>
      </c>
      <c r="EU26" s="53">
        <v>0</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row>
    <row r="27" spans="6:398" ht="20.100000000000001" customHeight="1">
      <c r="F27" s="37" t="s">
        <v>607</v>
      </c>
      <c r="G27" s="29" t="s">
        <v>159</v>
      </c>
      <c r="H27" s="38">
        <v>0.36038399999999998</v>
      </c>
      <c r="I27" s="38">
        <v>0.36038399999999998</v>
      </c>
      <c r="J27" s="38"/>
      <c r="K27" s="38"/>
      <c r="L27" s="38">
        <v>0.121</v>
      </c>
      <c r="M27" s="38">
        <v>7.8E-2</v>
      </c>
      <c r="N27" s="38">
        <v>0.09</v>
      </c>
      <c r="O27" s="38">
        <v>8.7999999999999995E-2</v>
      </c>
      <c r="P27" s="38">
        <v>8.6999999999999994E-2</v>
      </c>
      <c r="Q27" s="38">
        <v>8.5000000000000006E-2</v>
      </c>
      <c r="R27" s="38">
        <v>8.5500000000000007E-2</v>
      </c>
      <c r="S27" s="38">
        <v>8.5500000000000007E-2</v>
      </c>
      <c r="T27" s="38">
        <v>8.5500000000000007E-2</v>
      </c>
      <c r="U27" s="38">
        <v>8.5500000000000007E-2</v>
      </c>
      <c r="V27" s="38">
        <v>7.5249999999999997E-2</v>
      </c>
      <c r="W27" s="38">
        <v>7.5249999999999997E-2</v>
      </c>
      <c r="X27" s="38">
        <v>7.5249999999999997E-2</v>
      </c>
      <c r="Y27" s="38">
        <v>7.5249999999999997E-2</v>
      </c>
      <c r="Z27" s="38">
        <v>9.4500000000000001E-2</v>
      </c>
      <c r="AA27" s="38">
        <v>9.4500000000000001E-2</v>
      </c>
      <c r="AB27" s="38">
        <v>9.4500000000000001E-2</v>
      </c>
      <c r="AC27" s="38">
        <v>9.4500000000000001E-2</v>
      </c>
      <c r="AD27" s="38">
        <v>0.10025000000000001</v>
      </c>
      <c r="AE27" s="38">
        <v>0.10025000000000001</v>
      </c>
      <c r="AF27" s="38">
        <v>0.10025000000000001</v>
      </c>
      <c r="AG27" s="38">
        <v>0.10025000000000001</v>
      </c>
      <c r="AH27" s="38">
        <v>0.1</v>
      </c>
      <c r="AI27" s="38">
        <v>0.1</v>
      </c>
      <c r="AJ27" s="38">
        <v>0.1</v>
      </c>
      <c r="AK27" s="38">
        <v>0.1</v>
      </c>
      <c r="AL27" s="38">
        <v>9.8000000000000004E-2</v>
      </c>
      <c r="AM27" s="38">
        <v>9.8000000000000004E-2</v>
      </c>
      <c r="AN27" s="38">
        <v>9.8000000000000004E-2</v>
      </c>
      <c r="AO27" s="38">
        <v>9.8000000000000004E-2</v>
      </c>
      <c r="AP27" s="38">
        <v>0.10349999999999999</v>
      </c>
      <c r="AQ27" s="38">
        <v>0.10349999999999999</v>
      </c>
      <c r="AR27" s="38">
        <v>0.10349999999999999</v>
      </c>
      <c r="AS27" s="38">
        <v>0.10349999999999999</v>
      </c>
      <c r="AT27" s="38">
        <v>0.10475</v>
      </c>
      <c r="AU27" s="38">
        <v>0.10475</v>
      </c>
      <c r="AV27" s="38">
        <v>0.10475</v>
      </c>
      <c r="AW27" s="38">
        <v>0.10475</v>
      </c>
      <c r="AX27" s="38">
        <v>9.6750000000000003E-2</v>
      </c>
      <c r="AY27" s="38">
        <v>9.6750000000000003E-2</v>
      </c>
      <c r="AZ27" s="38">
        <v>9.6750000000000003E-2</v>
      </c>
      <c r="BA27" s="38">
        <v>9.6750000000000003E-2</v>
      </c>
      <c r="BB27" s="38">
        <v>8.4750000000000006E-2</v>
      </c>
      <c r="BC27" s="38">
        <v>8.4750000000000006E-2</v>
      </c>
      <c r="BD27" s="38">
        <v>8.4750000000000006E-2</v>
      </c>
      <c r="BE27" s="38">
        <v>8.4750000000000006E-2</v>
      </c>
      <c r="BF27" s="38">
        <v>0.10100000000000001</v>
      </c>
      <c r="BG27" s="38">
        <v>0.10100000000000001</v>
      </c>
      <c r="BH27" s="38">
        <v>0.10100000000000001</v>
      </c>
      <c r="BI27" s="38">
        <v>0.10100000000000001</v>
      </c>
      <c r="BJ27" s="38">
        <v>8.5750000000000007E-2</v>
      </c>
      <c r="BK27" s="38">
        <v>8.5750000000000007E-2</v>
      </c>
      <c r="BL27" s="38">
        <v>8.5750000000000007E-2</v>
      </c>
      <c r="BM27" s="38">
        <v>8.5750000000000007E-2</v>
      </c>
      <c r="BN27" s="38">
        <v>8.7499999999999994E-2</v>
      </c>
      <c r="BO27" s="38">
        <v>8.7499999999999994E-2</v>
      </c>
      <c r="BP27" s="38">
        <v>8.7499999999999994E-2</v>
      </c>
      <c r="BQ27" s="38">
        <v>8.7499999999999994E-2</v>
      </c>
      <c r="BR27" s="38">
        <v>8.7999999999999995E-2</v>
      </c>
      <c r="BS27" s="38">
        <v>8.7999999999999995E-2</v>
      </c>
      <c r="BT27" s="38">
        <v>0.106</v>
      </c>
      <c r="BU27" s="38">
        <v>0.106</v>
      </c>
      <c r="BV27" s="38">
        <v>0.109</v>
      </c>
      <c r="BW27" s="38">
        <v>0.1037725</v>
      </c>
      <c r="BX27" s="38">
        <v>0.1037725</v>
      </c>
      <c r="BY27" s="38">
        <v>0.1037725</v>
      </c>
      <c r="BZ27" s="38">
        <v>0.1015865</v>
      </c>
      <c r="CA27" s="38">
        <v>0.1015865</v>
      </c>
      <c r="CB27" s="38">
        <v>0.1015865</v>
      </c>
      <c r="CC27" s="38">
        <v>0.1015865</v>
      </c>
      <c r="CD27" s="38">
        <v>0.109136</v>
      </c>
      <c r="CE27" s="38">
        <v>0.109136</v>
      </c>
      <c r="CF27" s="38">
        <v>0.109136</v>
      </c>
      <c r="CG27" s="38">
        <v>0.109136</v>
      </c>
      <c r="CH27" s="38">
        <v>9.6038750000000006E-2</v>
      </c>
      <c r="CI27" s="38">
        <v>9.6038750000000006E-2</v>
      </c>
      <c r="CJ27" s="38">
        <v>9.6038750000000006E-2</v>
      </c>
      <c r="CK27" s="38">
        <v>9.6038750000000006E-2</v>
      </c>
      <c r="CL27" s="38">
        <v>9.3110250000000006E-2</v>
      </c>
      <c r="CM27" s="38">
        <v>9.3110250000000006E-2</v>
      </c>
      <c r="CN27" s="38">
        <v>9.3110250000000006E-2</v>
      </c>
      <c r="CO27" s="38">
        <v>9.3110250000000006E-2</v>
      </c>
      <c r="CP27" s="38">
        <v>9.5219999999999999E-2</v>
      </c>
      <c r="CQ27" s="38">
        <v>9.5219999999999999E-2</v>
      </c>
      <c r="CR27" s="38">
        <v>9.5219999999999999E-2</v>
      </c>
      <c r="CS27" s="38">
        <v>9.5219999999999999E-2</v>
      </c>
      <c r="CT27" s="38">
        <v>7.6014999999999999E-2</v>
      </c>
      <c r="CU27" s="38">
        <v>7.6014999999999999E-2</v>
      </c>
      <c r="CV27" s="38">
        <v>7.6014999999999999E-2</v>
      </c>
      <c r="CW27" s="38">
        <v>7.6014999999999999E-2</v>
      </c>
      <c r="CX27" s="38">
        <v>9.0095999999999996E-2</v>
      </c>
      <c r="CY27" s="38">
        <v>9.0095999999999996E-2</v>
      </c>
      <c r="CZ27" s="38">
        <v>9.0095999999999996E-2</v>
      </c>
      <c r="DA27" s="38">
        <v>9.0095999999999996E-2</v>
      </c>
      <c r="DB27" s="38">
        <v>9.0095999999999996E-2</v>
      </c>
      <c r="DC27" s="38">
        <v>9.0095999999999996E-2</v>
      </c>
      <c r="DD27" s="38">
        <v>9.0095999999999996E-2</v>
      </c>
      <c r="DE27" s="38">
        <v>9.0095999999999996E-2</v>
      </c>
      <c r="DF27" s="38">
        <v>9.0095999999999996E-2</v>
      </c>
      <c r="DG27" s="38">
        <v>9.0095999999999996E-2</v>
      </c>
      <c r="DH27" s="38">
        <v>9.0095999999999996E-2</v>
      </c>
      <c r="DI27" s="38">
        <v>9.0095999999999996E-2</v>
      </c>
      <c r="DJ27" s="38">
        <v>9.0095999999999996E-2</v>
      </c>
      <c r="DK27" s="38">
        <v>9.0095999999999996E-2</v>
      </c>
      <c r="DL27" s="38">
        <v>9.0095999999999996E-2</v>
      </c>
      <c r="DM27" s="38">
        <v>9.0095999999999996E-2</v>
      </c>
      <c r="DN27" s="38">
        <v>9.0095999999999996E-2</v>
      </c>
      <c r="DO27" s="38">
        <v>9.0095999999999996E-2</v>
      </c>
      <c r="DP27" s="38">
        <v>9.0095999999999996E-2</v>
      </c>
      <c r="DQ27" s="38">
        <v>9.0095999999999996E-2</v>
      </c>
      <c r="DR27" s="38">
        <v>9.0095999999999996E-2</v>
      </c>
      <c r="DS27" s="38">
        <v>9.0095999999999996E-2</v>
      </c>
      <c r="DT27" s="38">
        <v>9.0095999999999996E-2</v>
      </c>
      <c r="DU27" s="38">
        <v>9.0095999999999996E-2</v>
      </c>
      <c r="DV27" s="38">
        <v>9.0095999999999996E-2</v>
      </c>
      <c r="DW27" s="38">
        <v>9.0095999999999996E-2</v>
      </c>
      <c r="DX27" s="53">
        <v>9.0095999999999996E-2</v>
      </c>
      <c r="DY27" s="53">
        <v>9.0095999999999996E-2</v>
      </c>
      <c r="DZ27" s="53">
        <v>9.0095999999999996E-2</v>
      </c>
      <c r="EA27" s="53">
        <v>9.0095999999999996E-2</v>
      </c>
      <c r="EB27" s="53">
        <v>9.0095999999999996E-2</v>
      </c>
      <c r="EC27" s="53">
        <v>9.0095999999999996E-2</v>
      </c>
      <c r="ED27" s="53">
        <v>9.0095999999999996E-2</v>
      </c>
      <c r="EE27" s="53">
        <v>9.0095999999999996E-2</v>
      </c>
      <c r="EF27" s="38">
        <v>9.0095999999999996E-2</v>
      </c>
      <c r="EG27" s="53">
        <v>9.0095999999999996E-2</v>
      </c>
      <c r="EH27" s="53">
        <v>9.0095999999999996E-2</v>
      </c>
      <c r="EI27" s="53">
        <v>9.0095999999999996E-2</v>
      </c>
      <c r="EJ27" s="53">
        <v>9.0095999999999996E-2</v>
      </c>
      <c r="EK27" s="53">
        <v>9.0095999999999996E-2</v>
      </c>
      <c r="EL27" s="53">
        <v>9.0095999999999996E-2</v>
      </c>
      <c r="EM27" s="53">
        <v>9.0095999999999996E-2</v>
      </c>
      <c r="EN27" s="53">
        <v>9.0095999999999996E-2</v>
      </c>
      <c r="EO27" s="53">
        <v>9.0095999999999996E-2</v>
      </c>
      <c r="EP27" s="53">
        <v>9.0095999999999996E-2</v>
      </c>
      <c r="EQ27" s="53">
        <v>9.0095999999999996E-2</v>
      </c>
      <c r="ER27" s="53">
        <v>9.0095999999999996E-2</v>
      </c>
      <c r="ES27" s="53">
        <v>9.0095999999999996E-2</v>
      </c>
      <c r="ET27" s="53">
        <v>9.0095999999999996E-2</v>
      </c>
      <c r="EU27" s="53">
        <v>9.0095999999999996E-2</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row>
    <row r="28" spans="6:398" ht="28.15" customHeight="1">
      <c r="F28" s="37" t="s">
        <v>74</v>
      </c>
      <c r="G28" s="29" t="s">
        <v>159</v>
      </c>
      <c r="H28" s="38">
        <v>418.60343272704102</v>
      </c>
      <c r="I28" s="38">
        <v>421.81629996065902</v>
      </c>
      <c r="J28" s="38"/>
      <c r="K28" s="38"/>
      <c r="L28" s="38">
        <v>38.667000000000002</v>
      </c>
      <c r="M28" s="38">
        <v>39.328000000000003</v>
      </c>
      <c r="N28" s="38">
        <v>43.783000000000001</v>
      </c>
      <c r="O28" s="38">
        <v>40.939</v>
      </c>
      <c r="P28" s="38">
        <v>36.875</v>
      </c>
      <c r="Q28" s="38">
        <v>44.965093000000003</v>
      </c>
      <c r="R28" s="38">
        <v>44.231625999999999</v>
      </c>
      <c r="S28" s="38">
        <v>42.333888000000002</v>
      </c>
      <c r="T28" s="38">
        <v>44.259256000000001</v>
      </c>
      <c r="U28" s="38">
        <v>45.689371999999999</v>
      </c>
      <c r="V28" s="38">
        <v>47.407707000000002</v>
      </c>
      <c r="W28" s="38">
        <v>42.456747999999997</v>
      </c>
      <c r="X28" s="38">
        <v>43.747805999999997</v>
      </c>
      <c r="Y28" s="38">
        <v>44.380809999999997</v>
      </c>
      <c r="Z28" s="38">
        <v>45.580167000000003</v>
      </c>
      <c r="AA28" s="38">
        <v>46.198470999999998</v>
      </c>
      <c r="AB28" s="38">
        <v>41.895015999999998</v>
      </c>
      <c r="AC28" s="38">
        <v>44.302447000000001</v>
      </c>
      <c r="AD28" s="38">
        <v>51.137141999999997</v>
      </c>
      <c r="AE28" s="38">
        <v>46.434221999999998</v>
      </c>
      <c r="AF28" s="38">
        <v>47.081380000000003</v>
      </c>
      <c r="AG28" s="38">
        <v>47.695701</v>
      </c>
      <c r="AH28" s="38">
        <v>52.816361999999998</v>
      </c>
      <c r="AI28" s="38">
        <v>45.562564999999999</v>
      </c>
      <c r="AJ28" s="38">
        <v>47.706609999999998</v>
      </c>
      <c r="AK28" s="38">
        <v>48.442762999999999</v>
      </c>
      <c r="AL28" s="38">
        <v>50.569766000000001</v>
      </c>
      <c r="AM28" s="38">
        <v>51.812556999999998</v>
      </c>
      <c r="AN28" s="38">
        <v>50.133063</v>
      </c>
      <c r="AO28" s="38">
        <v>54.983614000000003</v>
      </c>
      <c r="AP28" s="38">
        <v>58.592520999999998</v>
      </c>
      <c r="AQ28" s="38">
        <v>52.954099999999997</v>
      </c>
      <c r="AR28" s="38">
        <v>54.211647999999997</v>
      </c>
      <c r="AS28" s="38">
        <v>56.610731000000001</v>
      </c>
      <c r="AT28" s="38">
        <v>55.384419000000001</v>
      </c>
      <c r="AU28" s="38">
        <v>55.829515999999998</v>
      </c>
      <c r="AV28" s="38">
        <v>57.040107999999996</v>
      </c>
      <c r="AW28" s="38">
        <v>56.759456999999998</v>
      </c>
      <c r="AX28" s="38">
        <v>62.911138999999999</v>
      </c>
      <c r="AY28" s="38">
        <v>59.280293</v>
      </c>
      <c r="AZ28" s="38">
        <v>56.900483000000001</v>
      </c>
      <c r="BA28" s="38">
        <v>60.338000999999998</v>
      </c>
      <c r="BB28" s="38">
        <v>63.866391</v>
      </c>
      <c r="BC28" s="38">
        <v>63.629637000000002</v>
      </c>
      <c r="BD28" s="38">
        <v>61.789560000000002</v>
      </c>
      <c r="BE28" s="38">
        <v>68.932531999999995</v>
      </c>
      <c r="BF28" s="38">
        <v>71.366240000000005</v>
      </c>
      <c r="BG28" s="38">
        <v>64.317577</v>
      </c>
      <c r="BH28" s="38">
        <v>67.131578000000005</v>
      </c>
      <c r="BI28" s="38">
        <v>69.776858000000004</v>
      </c>
      <c r="BJ28" s="38">
        <v>67.651027999999997</v>
      </c>
      <c r="BK28" s="38">
        <v>68.650300999999999</v>
      </c>
      <c r="BL28" s="38">
        <v>68.395926000000003</v>
      </c>
      <c r="BM28" s="38">
        <v>70.156195999999994</v>
      </c>
      <c r="BN28" s="38">
        <v>72.175955999999999</v>
      </c>
      <c r="BO28" s="38">
        <v>70.525852490442105</v>
      </c>
      <c r="BP28" s="38">
        <v>65.688635509557997</v>
      </c>
      <c r="BQ28" s="38">
        <v>75.570794000000006</v>
      </c>
      <c r="BR28" s="38">
        <v>77.605317695300897</v>
      </c>
      <c r="BS28" s="38">
        <v>74.243125000000006</v>
      </c>
      <c r="BT28" s="38">
        <v>72.494791000000006</v>
      </c>
      <c r="BU28" s="38">
        <v>79.07159</v>
      </c>
      <c r="BV28" s="38">
        <v>78.202867999999995</v>
      </c>
      <c r="BW28" s="38">
        <v>78.118786999999998</v>
      </c>
      <c r="BX28" s="38">
        <v>72.036997</v>
      </c>
      <c r="BY28" s="38">
        <v>78.521662000000006</v>
      </c>
      <c r="BZ28" s="38">
        <v>81.532212999999999</v>
      </c>
      <c r="CA28" s="38">
        <v>83.348350999999994</v>
      </c>
      <c r="CB28" s="38">
        <v>78.492759000000007</v>
      </c>
      <c r="CC28" s="38">
        <v>81.897810000000007</v>
      </c>
      <c r="CD28" s="38">
        <v>86.430513004999995</v>
      </c>
      <c r="CE28" s="38">
        <v>79.992472004999996</v>
      </c>
      <c r="CF28" s="38">
        <v>73.425991005</v>
      </c>
      <c r="CG28" s="38">
        <v>86.188778005000003</v>
      </c>
      <c r="CH28" s="38">
        <v>87.011384524999997</v>
      </c>
      <c r="CI28" s="38">
        <v>90.531057524999994</v>
      </c>
      <c r="CJ28" s="38">
        <v>73.496938525000004</v>
      </c>
      <c r="CK28" s="38">
        <v>88.191101524999993</v>
      </c>
      <c r="CL28" s="38">
        <v>94.642491152949205</v>
      </c>
      <c r="CM28" s="38">
        <v>93.980379255000003</v>
      </c>
      <c r="CN28" s="38">
        <v>84.366212755000006</v>
      </c>
      <c r="CO28" s="38">
        <v>94.135620755000005</v>
      </c>
      <c r="CP28" s="38">
        <v>95.107579852499995</v>
      </c>
      <c r="CQ28" s="38">
        <v>89.317490852500001</v>
      </c>
      <c r="CR28" s="38">
        <v>77.443596852499994</v>
      </c>
      <c r="CS28" s="38">
        <v>86.202008852500001</v>
      </c>
      <c r="CT28" s="38">
        <v>95.449302812499994</v>
      </c>
      <c r="CU28" s="38">
        <v>92.949471812499993</v>
      </c>
      <c r="CV28" s="38">
        <v>85.118320812500002</v>
      </c>
      <c r="CW28" s="38">
        <v>92.0586528125</v>
      </c>
      <c r="CX28" s="38">
        <v>101.06083262</v>
      </c>
      <c r="CY28" s="38">
        <v>102.80685362</v>
      </c>
      <c r="CZ28" s="38">
        <v>91.590327619999997</v>
      </c>
      <c r="DA28" s="38">
        <v>103.11796062000001</v>
      </c>
      <c r="DB28" s="38">
        <v>111.6784565</v>
      </c>
      <c r="DC28" s="38">
        <v>104.9273015</v>
      </c>
      <c r="DD28" s="38">
        <v>105.8823525</v>
      </c>
      <c r="DE28" s="38">
        <v>107.70534050000001</v>
      </c>
      <c r="DF28" s="38">
        <v>118.7663755</v>
      </c>
      <c r="DG28" s="38">
        <v>109.16577150000001</v>
      </c>
      <c r="DH28" s="38">
        <v>104.92378072</v>
      </c>
      <c r="DI28" s="38">
        <v>112.90600153</v>
      </c>
      <c r="DJ28" s="38">
        <v>112.97369372</v>
      </c>
      <c r="DK28" s="38">
        <v>109.17525017</v>
      </c>
      <c r="DL28" s="38">
        <v>106.03545517000001</v>
      </c>
      <c r="DM28" s="38">
        <v>108.8571007</v>
      </c>
      <c r="DN28" s="38">
        <v>114.36283303099999</v>
      </c>
      <c r="DO28" s="38">
        <v>114.1933745</v>
      </c>
      <c r="DP28" s="38">
        <v>108.95577714</v>
      </c>
      <c r="DQ28" s="38">
        <v>105.49001455</v>
      </c>
      <c r="DR28" s="38">
        <v>111.40501979</v>
      </c>
      <c r="DS28" s="38">
        <v>110.0381847</v>
      </c>
      <c r="DT28" s="38">
        <v>109.616876</v>
      </c>
      <c r="DU28" s="38">
        <v>118.878184</v>
      </c>
      <c r="DV28" s="38">
        <v>111.262702569173</v>
      </c>
      <c r="DW28" s="38">
        <v>117.566980573443</v>
      </c>
      <c r="DX28" s="53">
        <v>111.770160081233</v>
      </c>
      <c r="DY28" s="53">
        <v>119.853986882353</v>
      </c>
      <c r="DZ28" s="53">
        <v>115.14365720708</v>
      </c>
      <c r="EA28" s="53">
        <v>116.226344242842</v>
      </c>
      <c r="EB28" s="53">
        <v>106.79410242857099</v>
      </c>
      <c r="EC28" s="53">
        <v>113.4712605</v>
      </c>
      <c r="ED28" s="53">
        <v>105.874403045127</v>
      </c>
      <c r="EE28" s="53">
        <v>100.16351291863501</v>
      </c>
      <c r="EF28" s="53">
        <v>102.813918077792</v>
      </c>
      <c r="EG28" s="53">
        <v>112.562154031319</v>
      </c>
      <c r="EH28" s="53">
        <v>113.226456497133</v>
      </c>
      <c r="EI28" s="53">
        <v>109.263815912718</v>
      </c>
      <c r="EJ28" s="53">
        <v>103.78759671090999</v>
      </c>
      <c r="EK28" s="53">
        <v>108.110097477144</v>
      </c>
      <c r="EL28" s="53">
        <v>104.03015143369601</v>
      </c>
      <c r="EM28" s="53">
        <v>102.908134184934</v>
      </c>
      <c r="EN28" s="53">
        <v>99.237293954569907</v>
      </c>
      <c r="EO28" s="53">
        <v>110.08973150420201</v>
      </c>
      <c r="EP28" s="53">
        <v>104.2298023409091</v>
      </c>
      <c r="EQ28" s="53">
        <v>107.54948143181819</v>
      </c>
      <c r="ER28" s="53">
        <v>105.33515888636363</v>
      </c>
      <c r="ES28" s="53">
        <v>103.54088662878787</v>
      </c>
      <c r="ET28" s="53">
        <v>108.14443122861961</v>
      </c>
      <c r="EU28" s="53">
        <v>106.8862152485201</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row>
    <row r="29" spans="6:398" ht="34.15" customHeight="1">
      <c r="F29" s="35" t="s">
        <v>49</v>
      </c>
      <c r="G29" s="29"/>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53"/>
      <c r="DY29" s="53"/>
      <c r="EA29" s="53"/>
      <c r="EB29" s="53"/>
      <c r="EC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row>
    <row r="30" spans="6:398" ht="20.100000000000001" customHeight="1">
      <c r="F30" s="28" t="s">
        <v>533</v>
      </c>
      <c r="G30" s="29"/>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53"/>
      <c r="DY30" s="53"/>
      <c r="EA30" s="53"/>
      <c r="EB30" s="53"/>
      <c r="EC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row>
    <row r="31" spans="6:398" ht="20.100000000000001" customHeight="1">
      <c r="F31" s="28" t="s">
        <v>609</v>
      </c>
      <c r="G31" s="29"/>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53"/>
      <c r="DY31" s="53"/>
      <c r="EA31" s="53"/>
      <c r="EB31" s="53"/>
      <c r="EC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row>
    <row r="32" spans="6:398" ht="20.100000000000001" customHeight="1">
      <c r="F32" s="37" t="s">
        <v>610</v>
      </c>
      <c r="G32" s="29" t="s">
        <v>159</v>
      </c>
      <c r="H32" s="38">
        <v>3.6159887999999998</v>
      </c>
      <c r="I32" s="38">
        <v>3.4017643899999999</v>
      </c>
      <c r="J32" s="38"/>
      <c r="K32" s="38"/>
      <c r="L32" s="38">
        <v>0.31725799999999998</v>
      </c>
      <c r="M32" s="38">
        <v>0.13732</v>
      </c>
      <c r="N32" s="38">
        <v>0.14238500000000001</v>
      </c>
      <c r="O32" s="38">
        <v>0.320963</v>
      </c>
      <c r="P32" s="38">
        <v>0.40009</v>
      </c>
      <c r="Q32" s="38">
        <v>0.28367199999999998</v>
      </c>
      <c r="R32" s="38">
        <v>0.276978</v>
      </c>
      <c r="S32" s="38">
        <v>0.32906099999999999</v>
      </c>
      <c r="T32" s="38">
        <v>0.44312699999999999</v>
      </c>
      <c r="U32" s="38">
        <v>0.32674999999999998</v>
      </c>
      <c r="V32" s="38">
        <v>0.37772299999999998</v>
      </c>
      <c r="W32" s="38">
        <v>0.49652000000000002</v>
      </c>
      <c r="X32" s="38">
        <v>0.63138499999999997</v>
      </c>
      <c r="Y32" s="38">
        <v>0.50836800000000004</v>
      </c>
      <c r="Z32" s="38">
        <v>0.64038099999999998</v>
      </c>
      <c r="AA32" s="38">
        <v>0.54497099999999998</v>
      </c>
      <c r="AB32" s="38">
        <v>0.353829</v>
      </c>
      <c r="AC32" s="38">
        <v>0.26816800000000002</v>
      </c>
      <c r="AD32" s="38">
        <v>0.32708799999999999</v>
      </c>
      <c r="AE32" s="38">
        <v>0.41206799999999999</v>
      </c>
      <c r="AF32" s="38">
        <v>0.389295</v>
      </c>
      <c r="AG32" s="38">
        <v>0.54958099999999999</v>
      </c>
      <c r="AH32" s="38">
        <v>0.42424699999999999</v>
      </c>
      <c r="AI32" s="38">
        <v>0.35180499999999998</v>
      </c>
      <c r="AJ32" s="38">
        <v>0.53432500000000005</v>
      </c>
      <c r="AK32" s="38">
        <v>0.44929200000000002</v>
      </c>
      <c r="AL32" s="38">
        <v>0.26610699999999998</v>
      </c>
      <c r="AM32" s="38">
        <v>0.469725</v>
      </c>
      <c r="AN32" s="38">
        <v>0.37429600000000002</v>
      </c>
      <c r="AO32" s="38">
        <v>0.48321199999999997</v>
      </c>
      <c r="AP32" s="38">
        <v>0.631332</v>
      </c>
      <c r="AQ32" s="38">
        <v>0.57736500000000002</v>
      </c>
      <c r="AR32" s="38">
        <v>0.577762</v>
      </c>
      <c r="AS32" s="38">
        <v>0.68252199999999996</v>
      </c>
      <c r="AT32" s="38">
        <v>0.55957999999999997</v>
      </c>
      <c r="AU32" s="38">
        <v>0.66808400000000001</v>
      </c>
      <c r="AV32" s="38">
        <v>0.70311299999999999</v>
      </c>
      <c r="AW32" s="38">
        <v>0.72951200000000005</v>
      </c>
      <c r="AX32" s="38">
        <v>1.0977889999999999</v>
      </c>
      <c r="AY32" s="38">
        <v>0.98246500000000003</v>
      </c>
      <c r="AZ32" s="38">
        <v>0.94488899999999998</v>
      </c>
      <c r="BA32" s="38">
        <v>1.0117350000000001</v>
      </c>
      <c r="BB32" s="38">
        <v>0.94446099999999999</v>
      </c>
      <c r="BC32" s="38">
        <v>0.81175699999999995</v>
      </c>
      <c r="BD32" s="38">
        <v>0.55864899999999995</v>
      </c>
      <c r="BE32" s="38">
        <v>0.75010699999999997</v>
      </c>
      <c r="BF32" s="38">
        <v>0.63283800000000001</v>
      </c>
      <c r="BG32" s="38">
        <v>0.62417299999999998</v>
      </c>
      <c r="BH32" s="38">
        <v>0.77876199999999995</v>
      </c>
      <c r="BI32" s="38">
        <v>0.55668899999999999</v>
      </c>
      <c r="BJ32" s="38">
        <v>0.35047400000000001</v>
      </c>
      <c r="BK32" s="38">
        <v>0.50271399999999999</v>
      </c>
      <c r="BL32" s="38">
        <v>0.52061100000000005</v>
      </c>
      <c r="BM32" s="38">
        <v>0.78851800000000005</v>
      </c>
      <c r="BN32" s="38">
        <v>0.65639800000000004</v>
      </c>
      <c r="BO32" s="38">
        <v>0.77149500000000004</v>
      </c>
      <c r="BP32" s="38">
        <v>0.58542400000000006</v>
      </c>
      <c r="BQ32" s="38">
        <v>1.0639209999999999</v>
      </c>
      <c r="BR32" s="38">
        <v>0.497832</v>
      </c>
      <c r="BS32" s="38">
        <v>0.97036900000000004</v>
      </c>
      <c r="BT32" s="38">
        <v>0.76397400000000004</v>
      </c>
      <c r="BU32" s="38">
        <v>0.86148100000000005</v>
      </c>
      <c r="BV32" s="38">
        <v>1.0881639999999999</v>
      </c>
      <c r="BW32" s="38">
        <v>0.73716000000000004</v>
      </c>
      <c r="BX32" s="38">
        <v>0.55966700000000003</v>
      </c>
      <c r="BY32" s="38">
        <v>0.78785799999999995</v>
      </c>
      <c r="BZ32" s="38">
        <v>0.71308499999999997</v>
      </c>
      <c r="CA32" s="38">
        <v>0.86024500000000004</v>
      </c>
      <c r="CB32" s="38">
        <v>0.75085000000000002</v>
      </c>
      <c r="CC32" s="38">
        <v>0.72788799999999998</v>
      </c>
      <c r="CD32" s="38">
        <v>0.902397</v>
      </c>
      <c r="CE32" s="38">
        <v>0.97874000000000005</v>
      </c>
      <c r="CF32" s="38">
        <v>0.624386</v>
      </c>
      <c r="CG32" s="38">
        <v>0.76588299999999998</v>
      </c>
      <c r="CH32" s="38">
        <v>0.955538</v>
      </c>
      <c r="CI32" s="38">
        <v>0.60231500000000004</v>
      </c>
      <c r="CJ32" s="38">
        <v>0.23480000000000001</v>
      </c>
      <c r="CK32" s="38">
        <v>0.54811900000000002</v>
      </c>
      <c r="CL32" s="38">
        <v>0.38238100000000003</v>
      </c>
      <c r="CM32" s="38">
        <v>0.96565599999999996</v>
      </c>
      <c r="CN32" s="38">
        <v>0.758907</v>
      </c>
      <c r="CO32" s="38">
        <v>0.88471200000000005</v>
      </c>
      <c r="CP32" s="38">
        <v>1.257951</v>
      </c>
      <c r="CQ32" s="38">
        <v>0.642984</v>
      </c>
      <c r="CR32" s="38">
        <v>0.36874099999999999</v>
      </c>
      <c r="CS32" s="38">
        <v>0.61254799999999998</v>
      </c>
      <c r="CT32" s="38">
        <v>0.64075599999999999</v>
      </c>
      <c r="CU32" s="38">
        <v>0.53483400000000003</v>
      </c>
      <c r="CV32" s="38">
        <v>0.68914399999999998</v>
      </c>
      <c r="CW32" s="38">
        <v>0.47381899999999999</v>
      </c>
      <c r="CX32" s="38">
        <v>0.71179400000000004</v>
      </c>
      <c r="CY32" s="38">
        <v>0.525034</v>
      </c>
      <c r="CZ32" s="38">
        <v>0.352628</v>
      </c>
      <c r="DA32" s="38">
        <v>0.47259600000000002</v>
      </c>
      <c r="DB32" s="38">
        <v>0.31718600000000002</v>
      </c>
      <c r="DC32" s="38">
        <v>0.35588799999999998</v>
      </c>
      <c r="DD32" s="38">
        <v>0.43283500000000003</v>
      </c>
      <c r="DE32" s="38">
        <v>0.59578799999999998</v>
      </c>
      <c r="DF32" s="38">
        <v>0.655698</v>
      </c>
      <c r="DG32" s="38">
        <v>0.67402099999999998</v>
      </c>
      <c r="DH32" s="38">
        <v>0.87194300000000002</v>
      </c>
      <c r="DI32" s="38">
        <v>0.85180900000000004</v>
      </c>
      <c r="DJ32" s="38">
        <v>0.84841200000000005</v>
      </c>
      <c r="DK32" s="38">
        <v>1.3678060000000001</v>
      </c>
      <c r="DL32" s="38">
        <v>0.79128399999999999</v>
      </c>
      <c r="DM32" s="38">
        <v>0.85119743000000003</v>
      </c>
      <c r="DN32" s="38">
        <v>0.93043600000000004</v>
      </c>
      <c r="DO32" s="38">
        <v>1.3509819999999999</v>
      </c>
      <c r="DP32" s="38">
        <v>1.204075</v>
      </c>
      <c r="DQ32" s="38">
        <v>0.697376</v>
      </c>
      <c r="DR32" s="38">
        <v>1.0663450000000001</v>
      </c>
      <c r="DS32" s="38">
        <v>0.80186367000000003</v>
      </c>
      <c r="DT32" s="38">
        <v>0.84461900000000001</v>
      </c>
      <c r="DU32" s="38">
        <v>0.69897600000000004</v>
      </c>
      <c r="DV32" s="38">
        <v>0.59614606000000003</v>
      </c>
      <c r="DW32" s="38">
        <v>0.77837900000000004</v>
      </c>
      <c r="DX32" s="53">
        <v>0.72936900000000005</v>
      </c>
      <c r="DY32" s="53">
        <v>0.47023700000000002</v>
      </c>
      <c r="DZ32" s="53">
        <v>0.42261549999999998</v>
      </c>
      <c r="EA32" s="53">
        <v>0.42250100000000002</v>
      </c>
      <c r="EB32" s="53">
        <v>0.49164999999999998</v>
      </c>
      <c r="EC32" s="53">
        <v>0.43708678000000001</v>
      </c>
      <c r="ED32" s="53">
        <v>0.45958599999999999</v>
      </c>
      <c r="EE32" s="53">
        <v>0.88547779000000004</v>
      </c>
      <c r="EF32" s="53">
        <v>0.92723500000000003</v>
      </c>
      <c r="EG32" s="53">
        <v>1.34369001</v>
      </c>
      <c r="EH32" s="53">
        <v>1.078014</v>
      </c>
      <c r="EI32" s="53">
        <v>1.1939047</v>
      </c>
      <c r="EJ32" s="53">
        <v>0.79164095999999995</v>
      </c>
      <c r="EK32" s="53">
        <v>0.33820473000000001</v>
      </c>
      <c r="EL32" s="53">
        <v>0.55373108999999998</v>
      </c>
      <c r="EM32" s="53">
        <v>0.48166233000000003</v>
      </c>
      <c r="EN32" s="53">
        <v>0.69120828999999995</v>
      </c>
      <c r="EO32" s="53">
        <v>0.49087649999999999</v>
      </c>
      <c r="EP32" s="53">
        <v>0.51203381999999997</v>
      </c>
      <c r="EQ32" s="53">
        <v>0.55544857999999997</v>
      </c>
      <c r="ER32" s="53">
        <v>0.61592550999999995</v>
      </c>
      <c r="ES32" s="53">
        <v>0.69387100000000002</v>
      </c>
      <c r="ET32" s="53">
        <v>0.48325800000000002</v>
      </c>
      <c r="EU32" s="53">
        <v>0.26031799999999999</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row>
    <row r="33" spans="6:398" ht="20.100000000000001" customHeight="1">
      <c r="F33" s="37" t="s">
        <v>611</v>
      </c>
      <c r="G33" s="29" t="s">
        <v>159</v>
      </c>
      <c r="H33" s="38">
        <v>10.94128714</v>
      </c>
      <c r="I33" s="38">
        <v>0</v>
      </c>
      <c r="J33" s="38"/>
      <c r="K33" s="38"/>
      <c r="L33" s="38">
        <v>0.15001</v>
      </c>
      <c r="M33" s="38">
        <v>0.105505</v>
      </c>
      <c r="N33" s="38">
        <v>8.1051999999999999E-2</v>
      </c>
      <c r="O33" s="38">
        <v>9.8060999999999995E-2</v>
      </c>
      <c r="P33" s="38">
        <v>0.10310800000000001</v>
      </c>
      <c r="Q33" s="38">
        <v>4.6762999999999999E-2</v>
      </c>
      <c r="R33" s="38">
        <v>6.2974000000000002E-2</v>
      </c>
      <c r="S33" s="38">
        <v>0.10802100000000001</v>
      </c>
      <c r="T33" s="38">
        <v>0.14168</v>
      </c>
      <c r="U33" s="38">
        <v>0</v>
      </c>
      <c r="V33" s="38">
        <v>8.3583000000000005E-2</v>
      </c>
      <c r="W33" s="38">
        <v>0.16142500000000001</v>
      </c>
      <c r="X33" s="38">
        <v>0.21415000000000001</v>
      </c>
      <c r="Y33" s="38">
        <v>8.9567999999999995E-2</v>
      </c>
      <c r="Z33" s="38">
        <v>0.24956100000000001</v>
      </c>
      <c r="AA33" s="38">
        <v>0.10391300000000001</v>
      </c>
      <c r="AB33" s="38">
        <v>0.16379199999999999</v>
      </c>
      <c r="AC33" s="38">
        <v>0</v>
      </c>
      <c r="AD33" s="38">
        <v>5.4958E-2</v>
      </c>
      <c r="AE33" s="38">
        <v>9.5563999999999996E-2</v>
      </c>
      <c r="AF33" s="38">
        <v>7.0557999999999996E-2</v>
      </c>
      <c r="AG33" s="38">
        <v>0</v>
      </c>
      <c r="AH33" s="38">
        <v>3.6206000000000002E-2</v>
      </c>
      <c r="AI33" s="38">
        <v>0.10462100000000001</v>
      </c>
      <c r="AJ33" s="38">
        <v>0</v>
      </c>
      <c r="AK33" s="38">
        <v>0</v>
      </c>
      <c r="AL33" s="38">
        <v>5.6105000000000002E-2</v>
      </c>
      <c r="AM33" s="38">
        <v>0.133494</v>
      </c>
      <c r="AN33" s="38">
        <v>3.2314000000000002E-2</v>
      </c>
      <c r="AO33" s="38">
        <v>9.8991999999999997E-2</v>
      </c>
      <c r="AP33" s="38">
        <v>0</v>
      </c>
      <c r="AQ33" s="38">
        <v>2.3089999999999999E-2</v>
      </c>
      <c r="AR33" s="38">
        <v>0</v>
      </c>
      <c r="AS33" s="38">
        <v>0.25478099999999998</v>
      </c>
      <c r="AT33" s="38">
        <v>0.25434200000000001</v>
      </c>
      <c r="AU33" s="38">
        <v>0.31149900000000003</v>
      </c>
      <c r="AV33" s="38">
        <v>0.38245499999999999</v>
      </c>
      <c r="AW33" s="38">
        <v>0.31601899999999999</v>
      </c>
      <c r="AX33" s="38">
        <v>0.32178000000000001</v>
      </c>
      <c r="AY33" s="38">
        <v>0.25158799999999998</v>
      </c>
      <c r="AZ33" s="38">
        <v>0.39917599999999998</v>
      </c>
      <c r="BA33" s="38">
        <v>0.44292900000000002</v>
      </c>
      <c r="BB33" s="38">
        <v>0.128276</v>
      </c>
      <c r="BC33" s="38">
        <v>0.12870200000000001</v>
      </c>
      <c r="BD33" s="38">
        <v>0.12436</v>
      </c>
      <c r="BE33" s="38">
        <v>4.3985999999999997E-2</v>
      </c>
      <c r="BF33" s="38">
        <v>0</v>
      </c>
      <c r="BG33" s="38">
        <v>0</v>
      </c>
      <c r="BH33" s="38">
        <v>4.3164000000000001E-2</v>
      </c>
      <c r="BI33" s="38">
        <v>0</v>
      </c>
      <c r="BJ33" s="38">
        <v>4.1576000000000002E-2</v>
      </c>
      <c r="BK33" s="38">
        <v>0.19664799999999999</v>
      </c>
      <c r="BL33" s="38">
        <v>6.2517000000000003E-2</v>
      </c>
      <c r="BM33" s="38">
        <v>0.382303</v>
      </c>
      <c r="BN33" s="38">
        <v>0.57667100000000004</v>
      </c>
      <c r="BO33" s="38">
        <v>0.63437500000000002</v>
      </c>
      <c r="BP33" s="38">
        <v>0.72782199999999997</v>
      </c>
      <c r="BQ33" s="38">
        <v>1.1331180000000001</v>
      </c>
      <c r="BR33" s="38">
        <v>0.60289000000000004</v>
      </c>
      <c r="BS33" s="38">
        <v>1.22786</v>
      </c>
      <c r="BT33" s="38">
        <v>0.93193199999999998</v>
      </c>
      <c r="BU33" s="38">
        <v>0.96942499999999998</v>
      </c>
      <c r="BV33" s="38">
        <v>0.44235200000000002</v>
      </c>
      <c r="BW33" s="38">
        <v>0.67507499999999998</v>
      </c>
      <c r="BX33" s="38">
        <v>0.92948699999999995</v>
      </c>
      <c r="BY33" s="38">
        <v>0.16872500000000001</v>
      </c>
      <c r="BZ33" s="38">
        <v>0.503467</v>
      </c>
      <c r="CA33" s="38">
        <v>0.50097700000000001</v>
      </c>
      <c r="CB33" s="38">
        <v>1.042905</v>
      </c>
      <c r="CC33" s="38">
        <v>0.35819899999999999</v>
      </c>
      <c r="CD33" s="38">
        <v>0.27500000000000002</v>
      </c>
      <c r="CE33" s="38">
        <v>0.74487099999999995</v>
      </c>
      <c r="CF33" s="38">
        <v>0.352827</v>
      </c>
      <c r="CG33" s="38">
        <v>0</v>
      </c>
      <c r="CH33" s="38">
        <v>0.42738199999999998</v>
      </c>
      <c r="CI33" s="38">
        <v>7.1686E-2</v>
      </c>
      <c r="CJ33" s="38">
        <v>3.6608109999999998</v>
      </c>
      <c r="CK33" s="38">
        <v>5.6496040000000001</v>
      </c>
      <c r="CL33" s="38">
        <v>5.7379660000000001</v>
      </c>
      <c r="CM33" s="38">
        <v>3.9313470000000001</v>
      </c>
      <c r="CN33" s="38">
        <v>3.0438209999999999</v>
      </c>
      <c r="CO33" s="38">
        <v>2.80355</v>
      </c>
      <c r="CP33" s="38">
        <v>2.9400970000000002</v>
      </c>
      <c r="CQ33" s="38">
        <v>4.2788690000000003</v>
      </c>
      <c r="CR33" s="38">
        <v>1.421484</v>
      </c>
      <c r="CS33" s="38">
        <v>0.99878900000000004</v>
      </c>
      <c r="CT33" s="38">
        <v>1.7590809999999999</v>
      </c>
      <c r="CU33" s="38">
        <v>2.948639</v>
      </c>
      <c r="CV33" s="38">
        <v>3.4410699999999999</v>
      </c>
      <c r="CW33" s="38">
        <v>1.6944416200000001</v>
      </c>
      <c r="CX33" s="38">
        <v>1.1205419999999999</v>
      </c>
      <c r="CY33" s="38">
        <v>8.0714206900000001</v>
      </c>
      <c r="CZ33" s="38">
        <v>5.42254418</v>
      </c>
      <c r="DA33" s="38">
        <v>5.8006984900000003</v>
      </c>
      <c r="DB33" s="38">
        <v>7.2004310900000004</v>
      </c>
      <c r="DC33" s="38">
        <v>8.5375797599999999</v>
      </c>
      <c r="DD33" s="38">
        <v>7.0793766800000002</v>
      </c>
      <c r="DE33" s="38">
        <v>8.1241390300000003</v>
      </c>
      <c r="DF33" s="38">
        <v>7.33865955</v>
      </c>
      <c r="DG33" s="38">
        <v>9.5078081999999995</v>
      </c>
      <c r="DH33" s="38">
        <v>5.7721593999999996</v>
      </c>
      <c r="DI33" s="38">
        <v>8.3284028400000008</v>
      </c>
      <c r="DJ33" s="38">
        <v>5.8336615700000003</v>
      </c>
      <c r="DK33" s="38">
        <v>6.2973675900000003</v>
      </c>
      <c r="DL33" s="38">
        <v>6.6575357300000002</v>
      </c>
      <c r="DM33" s="38">
        <v>7.2981500199999996</v>
      </c>
      <c r="DN33" s="38">
        <v>6.5806020500000004</v>
      </c>
      <c r="DO33" s="38">
        <v>7.6177519800000004</v>
      </c>
      <c r="DP33" s="38">
        <v>8.7292745800000002</v>
      </c>
      <c r="DQ33" s="38">
        <v>5.75572967</v>
      </c>
      <c r="DR33" s="38">
        <v>8.6942046699999995</v>
      </c>
      <c r="DS33" s="38">
        <v>6.4728669999999999</v>
      </c>
      <c r="DT33" s="38">
        <v>4.9989169999999996</v>
      </c>
      <c r="DU33" s="38">
        <v>9.4259281700000006</v>
      </c>
      <c r="DV33" s="38">
        <v>8.0742794199999999</v>
      </c>
      <c r="DW33" s="38">
        <v>8.5694850000000002</v>
      </c>
      <c r="DX33" s="53">
        <v>7.1506131999999996</v>
      </c>
      <c r="DY33" s="53">
        <v>7.6332446799999998</v>
      </c>
      <c r="DZ33" s="53">
        <v>10.29883916</v>
      </c>
      <c r="EA33" s="53">
        <v>9.2472592999999996</v>
      </c>
      <c r="EB33" s="53">
        <v>8.9407313300000002</v>
      </c>
      <c r="EC33" s="53">
        <v>14.16679774</v>
      </c>
      <c r="ED33" s="53">
        <v>8.3934655899999999</v>
      </c>
      <c r="EE33" s="53">
        <v>2.3656020500000001</v>
      </c>
      <c r="EF33" s="53">
        <v>0.18221950000000001</v>
      </c>
      <c r="EG33" s="53">
        <v>0</v>
      </c>
      <c r="EH33" s="53">
        <v>0</v>
      </c>
      <c r="EI33" s="53">
        <v>0</v>
      </c>
      <c r="EJ33" s="53">
        <v>0</v>
      </c>
      <c r="EK33" s="53">
        <v>0</v>
      </c>
      <c r="EL33" s="53">
        <v>0</v>
      </c>
      <c r="EM33" s="53">
        <v>0</v>
      </c>
      <c r="EN33" s="53">
        <v>0.50322350999999998</v>
      </c>
      <c r="EO33" s="53">
        <v>0.72985199999999995</v>
      </c>
      <c r="EP33" s="53">
        <v>0.98749326000000004</v>
      </c>
      <c r="EQ33" s="53">
        <v>1.0255796699999999</v>
      </c>
      <c r="ER33" s="53">
        <v>0.81342599999999998</v>
      </c>
      <c r="ES33" s="53">
        <v>1.5691820000000001</v>
      </c>
      <c r="ET33" s="53">
        <v>2.90321359</v>
      </c>
      <c r="EU33" s="53">
        <v>3.5700351299999999</v>
      </c>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row>
    <row r="34" spans="6:398" ht="20.100000000000001" customHeight="1">
      <c r="F34" s="37" t="s">
        <v>612</v>
      </c>
      <c r="G34" s="29" t="s">
        <v>159</v>
      </c>
      <c r="H34" s="38">
        <v>5.4927770000000002</v>
      </c>
      <c r="I34" s="38">
        <v>5.7490062000000002</v>
      </c>
      <c r="J34" s="38"/>
      <c r="K34" s="38"/>
      <c r="L34" s="38">
        <v>0.45179399999999997</v>
      </c>
      <c r="M34" s="38">
        <v>0.46202399999999999</v>
      </c>
      <c r="N34" s="38">
        <v>0.729522</v>
      </c>
      <c r="O34" s="38">
        <v>0.47994199999999998</v>
      </c>
      <c r="P34" s="38">
        <v>0.51769399999999999</v>
      </c>
      <c r="Q34" s="38">
        <v>0.68101500000000004</v>
      </c>
      <c r="R34" s="38">
        <v>0.61426499999999995</v>
      </c>
      <c r="S34" s="38">
        <v>0.50882700000000003</v>
      </c>
      <c r="T34" s="38">
        <v>0.43640099999999998</v>
      </c>
      <c r="U34" s="38">
        <v>0.70053299999999996</v>
      </c>
      <c r="V34" s="38">
        <v>0.63814499999999996</v>
      </c>
      <c r="W34" s="38">
        <v>0.61064200000000002</v>
      </c>
      <c r="X34" s="38">
        <v>0.53034199999999998</v>
      </c>
      <c r="Y34" s="38">
        <v>0.85928700000000002</v>
      </c>
      <c r="Z34" s="38">
        <v>0.49201299999999998</v>
      </c>
      <c r="AA34" s="38">
        <v>0.73285500000000003</v>
      </c>
      <c r="AB34" s="38">
        <v>0.59997699999999998</v>
      </c>
      <c r="AC34" s="38">
        <v>0.73819000000000001</v>
      </c>
      <c r="AD34" s="38">
        <v>0.84807699999999997</v>
      </c>
      <c r="AE34" s="38">
        <v>0.61887999999999999</v>
      </c>
      <c r="AF34" s="38">
        <v>0.42389700000000002</v>
      </c>
      <c r="AG34" s="38">
        <v>0.65878999999999999</v>
      </c>
      <c r="AH34" s="38">
        <v>0.83473600000000003</v>
      </c>
      <c r="AI34" s="38">
        <v>0.893231</v>
      </c>
      <c r="AJ34" s="38">
        <v>0.58346100000000001</v>
      </c>
      <c r="AK34" s="38">
        <v>0.79286999999999996</v>
      </c>
      <c r="AL34" s="38">
        <v>0.73925399999999997</v>
      </c>
      <c r="AM34" s="38">
        <v>0.56498000000000004</v>
      </c>
      <c r="AN34" s="38">
        <v>1.505185</v>
      </c>
      <c r="AO34" s="38">
        <v>0.96615099999999998</v>
      </c>
      <c r="AP34" s="38">
        <v>1.012364</v>
      </c>
      <c r="AQ34" s="38">
        <v>1.3660680000000001</v>
      </c>
      <c r="AR34" s="38">
        <v>0.89281900000000003</v>
      </c>
      <c r="AS34" s="38">
        <v>0.89359</v>
      </c>
      <c r="AT34" s="38">
        <v>0.75328200000000001</v>
      </c>
      <c r="AU34" s="38">
        <v>0.78121799999999997</v>
      </c>
      <c r="AV34" s="38">
        <v>0.72729699999999997</v>
      </c>
      <c r="AW34" s="38">
        <v>0.53106100000000001</v>
      </c>
      <c r="AX34" s="38">
        <v>0.864784</v>
      </c>
      <c r="AY34" s="38">
        <v>0.67132899999999995</v>
      </c>
      <c r="AZ34" s="38">
        <v>0.69407099999999999</v>
      </c>
      <c r="BA34" s="38">
        <v>0.69529399999999997</v>
      </c>
      <c r="BB34" s="38">
        <v>0.70291800000000004</v>
      </c>
      <c r="BC34" s="38">
        <v>0.91975099999999999</v>
      </c>
      <c r="BD34" s="38">
        <v>1.048691</v>
      </c>
      <c r="BE34" s="38">
        <v>1.233263</v>
      </c>
      <c r="BF34" s="38">
        <v>1.0646359999999999</v>
      </c>
      <c r="BG34" s="38">
        <v>0.80772100000000002</v>
      </c>
      <c r="BH34" s="38">
        <v>1.078498</v>
      </c>
      <c r="BI34" s="38">
        <v>1.061958</v>
      </c>
      <c r="BJ34" s="38">
        <v>0.73424100000000003</v>
      </c>
      <c r="BK34" s="38">
        <v>1.1356219999999999</v>
      </c>
      <c r="BL34" s="38">
        <v>1.008661</v>
      </c>
      <c r="BM34" s="38">
        <v>0.94574400000000003</v>
      </c>
      <c r="BN34" s="38">
        <v>0.88810100000000003</v>
      </c>
      <c r="BO34" s="38">
        <v>1.0053319999999999</v>
      </c>
      <c r="BP34" s="38">
        <v>0.75870000000000004</v>
      </c>
      <c r="BQ34" s="38">
        <v>0.78250500000000001</v>
      </c>
      <c r="BR34" s="38">
        <v>0.77757399999999999</v>
      </c>
      <c r="BS34" s="38">
        <v>0.841638</v>
      </c>
      <c r="BT34" s="38">
        <v>1.0260260000000001</v>
      </c>
      <c r="BU34" s="38">
        <v>0.86885999999999997</v>
      </c>
      <c r="BV34" s="38">
        <v>0.76708100000000001</v>
      </c>
      <c r="BW34" s="38">
        <v>0.83902600000000005</v>
      </c>
      <c r="BX34" s="38">
        <v>0.79442299999999999</v>
      </c>
      <c r="BY34" s="38">
        <v>0.90923900000000002</v>
      </c>
      <c r="BZ34" s="38">
        <v>1.036572</v>
      </c>
      <c r="CA34" s="38">
        <v>0.81543900000000002</v>
      </c>
      <c r="CB34" s="38">
        <v>0.73577099999999995</v>
      </c>
      <c r="CC34" s="38">
        <v>0.88136800000000004</v>
      </c>
      <c r="CD34" s="38">
        <v>0.75342500000000001</v>
      </c>
      <c r="CE34" s="38">
        <v>0.82714799999999999</v>
      </c>
      <c r="CF34" s="38">
        <v>0.78766899999999995</v>
      </c>
      <c r="CG34" s="38">
        <v>1.05853</v>
      </c>
      <c r="CH34" s="38">
        <v>0.72691399999999995</v>
      </c>
      <c r="CI34" s="38">
        <v>0.807535</v>
      </c>
      <c r="CJ34" s="38">
        <v>0.43348300000000001</v>
      </c>
      <c r="CK34" s="38">
        <v>0.69111</v>
      </c>
      <c r="CL34" s="38">
        <v>0.84388300000000005</v>
      </c>
      <c r="CM34" s="38">
        <v>0.67930900000000005</v>
      </c>
      <c r="CN34" s="38">
        <v>0.75666999999999995</v>
      </c>
      <c r="CO34" s="38">
        <v>1.206782</v>
      </c>
      <c r="CP34" s="38">
        <v>0.98375900000000005</v>
      </c>
      <c r="CQ34" s="38">
        <v>1.243501</v>
      </c>
      <c r="CR34" s="38">
        <v>0.85189899999999996</v>
      </c>
      <c r="CS34" s="38">
        <v>0.98210900000000001</v>
      </c>
      <c r="CT34" s="38">
        <v>1.0463659999999999</v>
      </c>
      <c r="CU34" s="38">
        <v>1.0746979999999999</v>
      </c>
      <c r="CV34" s="38">
        <v>1.0779669999999999</v>
      </c>
      <c r="CW34" s="38">
        <v>1.30927474</v>
      </c>
      <c r="CX34" s="38">
        <v>0.85797117000000001</v>
      </c>
      <c r="CY34" s="38">
        <v>0.98947865999999995</v>
      </c>
      <c r="CZ34" s="38">
        <v>1.1669752</v>
      </c>
      <c r="DA34" s="38">
        <v>1.36898272</v>
      </c>
      <c r="DB34" s="38">
        <v>1.2710171299999999</v>
      </c>
      <c r="DC34" s="38">
        <v>1.24268826</v>
      </c>
      <c r="DD34" s="38">
        <v>1.2250995</v>
      </c>
      <c r="DE34" s="38">
        <v>1.3214566400000001</v>
      </c>
      <c r="DF34" s="38">
        <v>1.37337007</v>
      </c>
      <c r="DG34" s="38">
        <v>1.3124685199999999</v>
      </c>
      <c r="DH34" s="38">
        <v>1.42943877</v>
      </c>
      <c r="DI34" s="38">
        <v>1.213195</v>
      </c>
      <c r="DJ34" s="38">
        <v>1.32399091</v>
      </c>
      <c r="DK34" s="38">
        <v>0.87361900000000003</v>
      </c>
      <c r="DL34" s="38">
        <v>1.4042585400000001</v>
      </c>
      <c r="DM34" s="38">
        <v>1.0629569999999999</v>
      </c>
      <c r="DN34" s="38">
        <v>1.2660389999999999</v>
      </c>
      <c r="DO34" s="38">
        <v>1.2030803000000001</v>
      </c>
      <c r="DP34" s="38">
        <v>1.0827496999999999</v>
      </c>
      <c r="DQ34" s="38">
        <v>1.0613233799999999</v>
      </c>
      <c r="DR34" s="38">
        <v>1.3061416299999999</v>
      </c>
      <c r="DS34" s="38">
        <v>1.2018264400000001</v>
      </c>
      <c r="DT34" s="38">
        <v>1.37809409</v>
      </c>
      <c r="DU34" s="38">
        <v>1.36413823</v>
      </c>
      <c r="DV34" s="38">
        <v>1.2961198199999999</v>
      </c>
      <c r="DW34" s="38">
        <v>1.6714484000000001</v>
      </c>
      <c r="DX34" s="53">
        <v>1.5304081</v>
      </c>
      <c r="DY34" s="53">
        <v>1.6501429999999999</v>
      </c>
      <c r="DZ34" s="53">
        <v>1.4898229999999999</v>
      </c>
      <c r="EA34" s="53">
        <v>1.45526493</v>
      </c>
      <c r="EB34" s="53">
        <v>1.3166800000000001</v>
      </c>
      <c r="EC34" s="53">
        <v>1.1964269999999999</v>
      </c>
      <c r="ED34" s="53">
        <v>1.4434199999999999</v>
      </c>
      <c r="EE34" s="53">
        <v>1.3200069999999999</v>
      </c>
      <c r="EF34" s="53">
        <v>1.5346850000000001</v>
      </c>
      <c r="EG34" s="53">
        <v>1.1946650000000001</v>
      </c>
      <c r="EH34" s="53">
        <v>1.6189819999999999</v>
      </c>
      <c r="EI34" s="53">
        <v>1.4061284000000001</v>
      </c>
      <c r="EJ34" s="53">
        <v>1.4702576000000001</v>
      </c>
      <c r="EK34" s="53">
        <v>1.2536381999999999</v>
      </c>
      <c r="EL34" s="53">
        <v>1.4313819999999999</v>
      </c>
      <c r="EM34" s="53">
        <v>1.3235579900000001</v>
      </c>
      <c r="EN34" s="53">
        <v>1.2853825999999999</v>
      </c>
      <c r="EO34" s="53">
        <v>1.4892775</v>
      </c>
      <c r="EP34" s="53">
        <v>0.97054790000000002</v>
      </c>
      <c r="EQ34" s="53">
        <v>1.119359</v>
      </c>
      <c r="ER34" s="53">
        <v>1.0811120000000001</v>
      </c>
      <c r="ES34" s="53">
        <v>1.4065316000000001</v>
      </c>
      <c r="ET34" s="53">
        <v>1.3753040000000001</v>
      </c>
      <c r="EU34" s="53">
        <v>1.2076148</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row>
    <row r="35" spans="6:398" ht="20.100000000000001" customHeight="1">
      <c r="F35" s="37" t="s">
        <v>613</v>
      </c>
      <c r="G35" s="29" t="s">
        <v>159</v>
      </c>
      <c r="H35" s="38">
        <v>13.214569900000001</v>
      </c>
      <c r="I35" s="38">
        <v>15.41430405</v>
      </c>
      <c r="J35" s="38"/>
      <c r="K35" s="38"/>
      <c r="L35" s="38">
        <v>2.6061969999999999</v>
      </c>
      <c r="M35" s="38">
        <v>3.385672</v>
      </c>
      <c r="N35" s="38">
        <v>2.2718539999999998</v>
      </c>
      <c r="O35" s="38">
        <v>2.0563920000000002</v>
      </c>
      <c r="P35" s="38">
        <v>2.8797700000000002</v>
      </c>
      <c r="Q35" s="38">
        <v>3.0175809999999998</v>
      </c>
      <c r="R35" s="38">
        <v>2.9178500000000001</v>
      </c>
      <c r="S35" s="38">
        <v>2.5951179999999998</v>
      </c>
      <c r="T35" s="38">
        <v>2.5639980000000002</v>
      </c>
      <c r="U35" s="38">
        <v>3.2052420000000001</v>
      </c>
      <c r="V35" s="38">
        <v>3.4759419999999999</v>
      </c>
      <c r="W35" s="38">
        <v>2.5254300000000001</v>
      </c>
      <c r="X35" s="38">
        <v>2.6545489999999998</v>
      </c>
      <c r="Y35" s="38">
        <v>3.0949330000000002</v>
      </c>
      <c r="Z35" s="38">
        <v>2.9507479999999999</v>
      </c>
      <c r="AA35" s="38">
        <v>3.467282</v>
      </c>
      <c r="AB35" s="38">
        <v>3.1539769999999998</v>
      </c>
      <c r="AC35" s="38">
        <v>2.9185110000000001</v>
      </c>
      <c r="AD35" s="38">
        <v>3.1980040000000001</v>
      </c>
      <c r="AE35" s="38">
        <v>3.0074930000000002</v>
      </c>
      <c r="AF35" s="38">
        <v>2.7553179999999999</v>
      </c>
      <c r="AG35" s="38">
        <v>3.683249</v>
      </c>
      <c r="AH35" s="38">
        <v>3.1082130000000001</v>
      </c>
      <c r="AI35" s="38">
        <v>2.6956440000000002</v>
      </c>
      <c r="AJ35" s="38">
        <v>3.065366</v>
      </c>
      <c r="AK35" s="38">
        <v>3.866797</v>
      </c>
      <c r="AL35" s="38">
        <v>2.7831440000000001</v>
      </c>
      <c r="AM35" s="38">
        <v>3.5066410000000001</v>
      </c>
      <c r="AN35" s="38">
        <v>2.833421</v>
      </c>
      <c r="AO35" s="38">
        <v>2.8094939999999999</v>
      </c>
      <c r="AP35" s="38">
        <v>3.761838</v>
      </c>
      <c r="AQ35" s="38">
        <v>3.479527</v>
      </c>
      <c r="AR35" s="38">
        <v>3.1548129999999999</v>
      </c>
      <c r="AS35" s="38">
        <v>4.2210919999999996</v>
      </c>
      <c r="AT35" s="38">
        <v>4.0463760000000004</v>
      </c>
      <c r="AU35" s="38">
        <v>3.4789370000000002</v>
      </c>
      <c r="AV35" s="38">
        <v>4.3189950000000001</v>
      </c>
      <c r="AW35" s="38">
        <v>4.3853200000000001</v>
      </c>
      <c r="AX35" s="38">
        <v>4.3316910000000002</v>
      </c>
      <c r="AY35" s="38">
        <v>4.7901170000000004</v>
      </c>
      <c r="AZ35" s="38">
        <v>4.121264</v>
      </c>
      <c r="BA35" s="38">
        <v>4.6553630000000004</v>
      </c>
      <c r="BB35" s="38">
        <v>4.4561029999999997</v>
      </c>
      <c r="BC35" s="38">
        <v>4.0015140000000002</v>
      </c>
      <c r="BD35" s="38">
        <v>4.4446859999999999</v>
      </c>
      <c r="BE35" s="38">
        <v>4.4734080000000001</v>
      </c>
      <c r="BF35" s="38">
        <v>5.5083760000000002</v>
      </c>
      <c r="BG35" s="38">
        <v>4.3124989999999999</v>
      </c>
      <c r="BH35" s="38">
        <v>4.5022000000000002</v>
      </c>
      <c r="BI35" s="38">
        <v>4.5700909999999997</v>
      </c>
      <c r="BJ35" s="38">
        <v>3.968105</v>
      </c>
      <c r="BK35" s="38">
        <v>4.4748910000000004</v>
      </c>
      <c r="BL35" s="38">
        <v>4.2403110000000002</v>
      </c>
      <c r="BM35" s="38">
        <v>4.4271989999999999</v>
      </c>
      <c r="BN35" s="38">
        <v>4.6525550000000004</v>
      </c>
      <c r="BO35" s="38">
        <v>4.4823449999999996</v>
      </c>
      <c r="BP35" s="38">
        <v>4.4354490000000002</v>
      </c>
      <c r="BQ35" s="38">
        <v>4.8154349999999999</v>
      </c>
      <c r="BR35" s="38">
        <v>5.2357360000000002</v>
      </c>
      <c r="BS35" s="38">
        <v>4.8667749999999996</v>
      </c>
      <c r="BT35" s="38">
        <v>4.4835560000000001</v>
      </c>
      <c r="BU35" s="38">
        <v>5.3205119999999999</v>
      </c>
      <c r="BV35" s="38">
        <v>5.0128820000000003</v>
      </c>
      <c r="BW35" s="38">
        <v>5.2039520000000001</v>
      </c>
      <c r="BX35" s="38">
        <v>4.3074529999999998</v>
      </c>
      <c r="BY35" s="38">
        <v>5.0846220000000004</v>
      </c>
      <c r="BZ35" s="38">
        <v>5.4245999999999999</v>
      </c>
      <c r="CA35" s="38">
        <v>5.260815</v>
      </c>
      <c r="CB35" s="38">
        <v>4.3355360000000003</v>
      </c>
      <c r="CC35" s="38">
        <v>5.3623500000000002</v>
      </c>
      <c r="CD35" s="38">
        <v>5.989045</v>
      </c>
      <c r="CE35" s="38">
        <v>4.9610159999999999</v>
      </c>
      <c r="CF35" s="38">
        <v>3.3997459999999999</v>
      </c>
      <c r="CG35" s="38">
        <v>5.4731079999999999</v>
      </c>
      <c r="CH35" s="38">
        <v>5.0320299999999998</v>
      </c>
      <c r="CI35" s="38">
        <v>4.4743329999999997</v>
      </c>
      <c r="CJ35" s="38">
        <v>1.345566</v>
      </c>
      <c r="CK35" s="38">
        <v>1.934094</v>
      </c>
      <c r="CL35" s="38">
        <v>2.8152300000000001</v>
      </c>
      <c r="CM35" s="38">
        <v>3.1540550000000001</v>
      </c>
      <c r="CN35" s="38">
        <v>2.8267150000000001</v>
      </c>
      <c r="CO35" s="38">
        <v>4.7482150000000001</v>
      </c>
      <c r="CP35" s="38">
        <v>4.5697679999999998</v>
      </c>
      <c r="CQ35" s="38">
        <v>3.9315359999999999</v>
      </c>
      <c r="CR35" s="38">
        <v>2.2013500000000001</v>
      </c>
      <c r="CS35" s="38">
        <v>4.5472539999999997</v>
      </c>
      <c r="CT35" s="38">
        <v>5.0298280000000002</v>
      </c>
      <c r="CU35" s="38">
        <v>3.8468369999999998</v>
      </c>
      <c r="CV35" s="38">
        <v>3.2313969999999999</v>
      </c>
      <c r="CW35" s="38">
        <v>3.8235519500000001</v>
      </c>
      <c r="CX35" s="38">
        <v>3.9446778899999999</v>
      </c>
      <c r="CY35" s="38">
        <v>3.3853390399999999</v>
      </c>
      <c r="CZ35" s="38">
        <v>3.05055034</v>
      </c>
      <c r="DA35" s="38">
        <v>4.2826882399999997</v>
      </c>
      <c r="DB35" s="38">
        <v>4.0056386399999999</v>
      </c>
      <c r="DC35" s="38">
        <v>3.8036311299999999</v>
      </c>
      <c r="DD35" s="38">
        <v>3.8971904799999999</v>
      </c>
      <c r="DE35" s="38">
        <v>4.1982513600000004</v>
      </c>
      <c r="DF35" s="38">
        <v>3.9769716700000002</v>
      </c>
      <c r="DG35" s="38">
        <v>3.83936002</v>
      </c>
      <c r="DH35" s="38">
        <v>4.1855867299999998</v>
      </c>
      <c r="DI35" s="38">
        <v>3.98368229</v>
      </c>
      <c r="DJ35" s="38">
        <v>5.2616504700000002</v>
      </c>
      <c r="DK35" s="38">
        <v>3.7842479999999998</v>
      </c>
      <c r="DL35" s="38">
        <v>3.6059084700000001</v>
      </c>
      <c r="DM35" s="38">
        <v>5.1813214900000002</v>
      </c>
      <c r="DN35" s="38">
        <v>5.0118989999999997</v>
      </c>
      <c r="DO35" s="38">
        <v>4.9201767399999996</v>
      </c>
      <c r="DP35" s="38">
        <v>3.50849039</v>
      </c>
      <c r="DQ35" s="38">
        <v>3.3046595600000002</v>
      </c>
      <c r="DR35" s="38">
        <v>4.3265775099999999</v>
      </c>
      <c r="DS35" s="38">
        <v>3.2298705999999999</v>
      </c>
      <c r="DT35" s="38">
        <v>4.0520485800000001</v>
      </c>
      <c r="DU35" s="38">
        <v>3.65842044</v>
      </c>
      <c r="DV35" s="38">
        <v>3.5420626199999998</v>
      </c>
      <c r="DW35" s="38">
        <v>3.69280309</v>
      </c>
      <c r="DX35" s="53">
        <v>3.8843290000000001</v>
      </c>
      <c r="DY35" s="53">
        <v>3.663745</v>
      </c>
      <c r="DZ35" s="53">
        <v>3.5884966600000001</v>
      </c>
      <c r="EA35" s="53">
        <v>3.6548147200000001</v>
      </c>
      <c r="EB35" s="53">
        <v>2.5077780000000001</v>
      </c>
      <c r="EC35" s="53">
        <v>2.820001</v>
      </c>
      <c r="ED35" s="53">
        <v>2.3902802200000002</v>
      </c>
      <c r="EE35" s="53">
        <v>4.0279980000000002</v>
      </c>
      <c r="EF35" s="53">
        <v>2.9907210000000002</v>
      </c>
      <c r="EG35" s="53">
        <v>3.8055706800000002</v>
      </c>
      <c r="EH35" s="53">
        <v>3.4673880000000001</v>
      </c>
      <c r="EI35" s="53">
        <v>3.11104</v>
      </c>
      <c r="EJ35" s="53">
        <v>4.4745189999999999</v>
      </c>
      <c r="EK35" s="53">
        <v>4.3613570499999996</v>
      </c>
      <c r="EL35" s="53">
        <v>3.9665256000000002</v>
      </c>
      <c r="EM35" s="53">
        <v>3.847674</v>
      </c>
      <c r="EN35" s="53">
        <v>3.55669038</v>
      </c>
      <c r="EO35" s="53">
        <v>4.1023618500000003</v>
      </c>
      <c r="EP35" s="53">
        <v>3.7523100199999999</v>
      </c>
      <c r="EQ35" s="53">
        <v>3.4073829600000001</v>
      </c>
      <c r="ER35" s="53">
        <v>3.1543915199999999</v>
      </c>
      <c r="ES35" s="53">
        <v>3.9863858699999999</v>
      </c>
      <c r="ET35" s="53">
        <v>3.9273660000000001</v>
      </c>
      <c r="EU35" s="53">
        <v>3.0143669900000001</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row>
    <row r="36" spans="6:398" ht="20.100000000000001" customHeight="1">
      <c r="F36" s="37" t="s">
        <v>614</v>
      </c>
      <c r="G36" s="29" t="s">
        <v>159</v>
      </c>
      <c r="H36" s="38">
        <v>40.376867900000001</v>
      </c>
      <c r="I36" s="38">
        <v>36.486650019999999</v>
      </c>
      <c r="J36" s="38"/>
      <c r="K36" s="38"/>
      <c r="L36" s="38">
        <v>0</v>
      </c>
      <c r="M36" s="38">
        <v>0</v>
      </c>
      <c r="N36" s="38">
        <v>0</v>
      </c>
      <c r="O36" s="38">
        <v>0</v>
      </c>
      <c r="P36" s="38">
        <v>0</v>
      </c>
      <c r="Q36" s="38">
        <v>0</v>
      </c>
      <c r="R36" s="38">
        <v>0</v>
      </c>
      <c r="S36" s="38">
        <v>0</v>
      </c>
      <c r="T36" s="38">
        <v>1.1414260000000001</v>
      </c>
      <c r="U36" s="38">
        <v>2.083656</v>
      </c>
      <c r="V36" s="38">
        <v>1.724259</v>
      </c>
      <c r="W36" s="38">
        <v>0.96184800000000004</v>
      </c>
      <c r="X36" s="38">
        <v>1.3743300000000001</v>
      </c>
      <c r="Y36" s="38">
        <v>1.3926460000000001</v>
      </c>
      <c r="Z36" s="38">
        <v>1.8845730000000001</v>
      </c>
      <c r="AA36" s="38">
        <v>1.85744</v>
      </c>
      <c r="AB36" s="38">
        <v>1.8837660000000001</v>
      </c>
      <c r="AC36" s="38">
        <v>2.0151509999999999</v>
      </c>
      <c r="AD36" s="38">
        <v>2.1836950000000002</v>
      </c>
      <c r="AE36" s="38">
        <v>1.928774</v>
      </c>
      <c r="AF36" s="38">
        <v>2.2050679999999998</v>
      </c>
      <c r="AG36" s="38">
        <v>2.4772280000000002</v>
      </c>
      <c r="AH36" s="38">
        <v>2.4844240000000002</v>
      </c>
      <c r="AI36" s="38">
        <v>2.0618979999999998</v>
      </c>
      <c r="AJ36" s="38">
        <v>2.632746</v>
      </c>
      <c r="AK36" s="38">
        <v>2.68811</v>
      </c>
      <c r="AL36" s="38">
        <v>2.7373970000000001</v>
      </c>
      <c r="AM36" s="38">
        <v>2.4975900000000002</v>
      </c>
      <c r="AN36" s="38">
        <v>1.9607490000000001</v>
      </c>
      <c r="AO36" s="38">
        <v>2.2664040000000001</v>
      </c>
      <c r="AP36" s="38">
        <v>2.642808</v>
      </c>
      <c r="AQ36" s="38">
        <v>2.365361</v>
      </c>
      <c r="AR36" s="38">
        <v>2.1886679999999998</v>
      </c>
      <c r="AS36" s="38">
        <v>2.071984</v>
      </c>
      <c r="AT36" s="38">
        <v>2.2654000000000001</v>
      </c>
      <c r="AU36" s="38">
        <v>2.2178049999999998</v>
      </c>
      <c r="AV36" s="38">
        <v>1.577061</v>
      </c>
      <c r="AW36" s="38">
        <v>1.9687669999999999</v>
      </c>
      <c r="AX36" s="38">
        <v>2.0096150000000002</v>
      </c>
      <c r="AY36" s="38">
        <v>2.0850550000000001</v>
      </c>
      <c r="AZ36" s="38">
        <v>2.2979129999999999</v>
      </c>
      <c r="BA36" s="38">
        <v>2.1739980000000001</v>
      </c>
      <c r="BB36" s="38">
        <v>2.001522</v>
      </c>
      <c r="BC36" s="38">
        <v>2.519244</v>
      </c>
      <c r="BD36" s="38">
        <v>2.2309610000000002</v>
      </c>
      <c r="BE36" s="38">
        <v>2.3358910000000002</v>
      </c>
      <c r="BF36" s="38">
        <v>2.468092</v>
      </c>
      <c r="BG36" s="38">
        <v>2.5763699999999998</v>
      </c>
      <c r="BH36" s="38">
        <v>2.197155</v>
      </c>
      <c r="BI36" s="38">
        <v>2.4295520000000002</v>
      </c>
      <c r="BJ36" s="38">
        <v>2.3173889999999999</v>
      </c>
      <c r="BK36" s="38">
        <v>2.9187129999999999</v>
      </c>
      <c r="BL36" s="38">
        <v>2.8108960000000001</v>
      </c>
      <c r="BM36" s="38">
        <v>3.0378159999999998</v>
      </c>
      <c r="BN36" s="38">
        <v>2.8735550000000001</v>
      </c>
      <c r="BO36" s="38">
        <v>2.5928900000000001</v>
      </c>
      <c r="BP36" s="38">
        <v>2.3805369999999999</v>
      </c>
      <c r="BQ36" s="38">
        <v>2.242753</v>
      </c>
      <c r="BR36" s="38">
        <v>2.9109500000000001</v>
      </c>
      <c r="BS36" s="38">
        <v>3.5627080000000002</v>
      </c>
      <c r="BT36" s="38">
        <v>2.9431560000000001</v>
      </c>
      <c r="BU36" s="38">
        <v>3.9968340000000002</v>
      </c>
      <c r="BV36" s="38">
        <v>3.2807750000000002</v>
      </c>
      <c r="BW36" s="38">
        <v>3.874743</v>
      </c>
      <c r="BX36" s="38">
        <v>2.9645419999999998</v>
      </c>
      <c r="BY36" s="38">
        <v>3.5050509999999999</v>
      </c>
      <c r="BZ36" s="38">
        <v>4.371632</v>
      </c>
      <c r="CA36" s="38">
        <v>3.915397</v>
      </c>
      <c r="CB36" s="38">
        <v>3.7913070000000002</v>
      </c>
      <c r="CC36" s="38">
        <v>4.217403</v>
      </c>
      <c r="CD36" s="38">
        <v>4.8570019999999996</v>
      </c>
      <c r="CE36" s="38">
        <v>4.8192560000000002</v>
      </c>
      <c r="CF36" s="38">
        <v>4.1613170000000004</v>
      </c>
      <c r="CG36" s="38">
        <v>5.1069149999999999</v>
      </c>
      <c r="CH36" s="38">
        <v>6.0764579999999997</v>
      </c>
      <c r="CI36" s="38">
        <v>4.0539209999999999</v>
      </c>
      <c r="CJ36" s="38">
        <v>3.354222</v>
      </c>
      <c r="CK36" s="38">
        <v>5.6896370000000003</v>
      </c>
      <c r="CL36" s="38">
        <v>5.5241429999999996</v>
      </c>
      <c r="CM36" s="38">
        <v>6.2667380000000001</v>
      </c>
      <c r="CN36" s="38">
        <v>5.0226319999999998</v>
      </c>
      <c r="CO36" s="38">
        <v>7.6959419999999996</v>
      </c>
      <c r="CP36" s="38">
        <v>6.8828370000000003</v>
      </c>
      <c r="CQ36" s="38">
        <v>6.1726270000000003</v>
      </c>
      <c r="CR36" s="38">
        <v>4.8430710000000001</v>
      </c>
      <c r="CS36" s="38">
        <v>7.2921149999999999</v>
      </c>
      <c r="CT36" s="38">
        <v>6.0520680000000002</v>
      </c>
      <c r="CU36" s="38">
        <v>5.7916930000000004</v>
      </c>
      <c r="CV36" s="38">
        <v>5.165692</v>
      </c>
      <c r="CW36" s="38">
        <v>6.2665701199999999</v>
      </c>
      <c r="CX36" s="38">
        <v>6.0243755999999999</v>
      </c>
      <c r="CY36" s="38">
        <v>5.5296594600000004</v>
      </c>
      <c r="CZ36" s="38">
        <v>5.1630631300000003</v>
      </c>
      <c r="DA36" s="38">
        <v>6.8639045599999999</v>
      </c>
      <c r="DB36" s="38">
        <v>5.7625462699999996</v>
      </c>
      <c r="DC36" s="38">
        <v>7.3011849</v>
      </c>
      <c r="DD36" s="38">
        <v>6.4757300500000001</v>
      </c>
      <c r="DE36" s="38">
        <v>8.2715094699999998</v>
      </c>
      <c r="DF36" s="38">
        <v>7.9150663000000003</v>
      </c>
      <c r="DG36" s="38">
        <v>7.7611941199999999</v>
      </c>
      <c r="DH36" s="38">
        <v>8.6753634500000008</v>
      </c>
      <c r="DI36" s="38">
        <v>7.5859010400000004</v>
      </c>
      <c r="DJ36" s="38">
        <v>8.4509839800000002</v>
      </c>
      <c r="DK36" s="38">
        <v>7.4413094199999996</v>
      </c>
      <c r="DL36" s="38">
        <v>7.80952249</v>
      </c>
      <c r="DM36" s="38">
        <v>9.0125983699999992</v>
      </c>
      <c r="DN36" s="38">
        <v>7.5473938699999996</v>
      </c>
      <c r="DO36" s="38">
        <v>7.7446770200000001</v>
      </c>
      <c r="DP36" s="38">
        <v>6.8941973299999999</v>
      </c>
      <c r="DQ36" s="38">
        <v>6.7265893300000004</v>
      </c>
      <c r="DR36" s="38">
        <v>7.8091927999999999</v>
      </c>
      <c r="DS36" s="38">
        <v>8.1328493700000006</v>
      </c>
      <c r="DT36" s="38">
        <v>8.1149690799999998</v>
      </c>
      <c r="DU36" s="38">
        <v>7.9061305700000002</v>
      </c>
      <c r="DV36" s="38">
        <v>8.5442761600000008</v>
      </c>
      <c r="DW36" s="38">
        <v>8.2944942600000005</v>
      </c>
      <c r="DX36" s="53">
        <v>7.4293199400000001</v>
      </c>
      <c r="DY36" s="53">
        <v>9.7984504500000007</v>
      </c>
      <c r="DZ36" s="53">
        <v>7.3194943099999996</v>
      </c>
      <c r="EA36" s="53">
        <v>8.7873397299999993</v>
      </c>
      <c r="EB36" s="53">
        <v>7.3793495</v>
      </c>
      <c r="EC36" s="53">
        <v>4.7559363000000001</v>
      </c>
      <c r="ED36" s="53">
        <v>8.5961874300000005</v>
      </c>
      <c r="EE36" s="53">
        <v>10.3524922</v>
      </c>
      <c r="EF36" s="53">
        <v>10.86241987</v>
      </c>
      <c r="EG36" s="53">
        <v>10.5657684</v>
      </c>
      <c r="EH36" s="53">
        <v>8.7643766400000001</v>
      </c>
      <c r="EI36" s="53">
        <v>9.5686318499999992</v>
      </c>
      <c r="EJ36" s="53">
        <v>8.86558052</v>
      </c>
      <c r="EK36" s="53">
        <v>9.2880610099999998</v>
      </c>
      <c r="EL36" s="53">
        <v>8.2948245499999995</v>
      </c>
      <c r="EM36" s="53">
        <v>8.5692477199999999</v>
      </c>
      <c r="EN36" s="53">
        <v>7.2956282300000002</v>
      </c>
      <c r="EO36" s="53">
        <v>9.7302965300000004</v>
      </c>
      <c r="EP36" s="53">
        <v>7.22500331</v>
      </c>
      <c r="EQ36" s="53">
        <v>8.1437991899999993</v>
      </c>
      <c r="ER36" s="53">
        <v>7.6095398799999998</v>
      </c>
      <c r="ES36" s="53">
        <v>8.5947381299999996</v>
      </c>
      <c r="ET36" s="53">
        <v>5.8734538199999999</v>
      </c>
      <c r="EU36" s="53">
        <v>6.7805840000000002</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row>
    <row r="37" spans="6:398" ht="20.100000000000001" customHeight="1">
      <c r="F37" s="37" t="s">
        <v>592</v>
      </c>
      <c r="G37" s="29" t="s">
        <v>159</v>
      </c>
      <c r="H37" s="38">
        <v>18.230459710000002</v>
      </c>
      <c r="I37" s="38">
        <v>18.2534755</v>
      </c>
      <c r="J37" s="38"/>
      <c r="K37" s="38"/>
      <c r="L37" s="38">
        <v>4.2385149999999996</v>
      </c>
      <c r="M37" s="38">
        <v>4.238607</v>
      </c>
      <c r="N37" s="38">
        <v>4.3917149999999996</v>
      </c>
      <c r="O37" s="38">
        <v>4.0247210000000004</v>
      </c>
      <c r="P37" s="38">
        <v>4.1748209999999997</v>
      </c>
      <c r="Q37" s="38">
        <v>4.6769660000000002</v>
      </c>
      <c r="R37" s="38">
        <v>4.4503320000000004</v>
      </c>
      <c r="S37" s="38">
        <v>4.6079220000000003</v>
      </c>
      <c r="T37" s="38">
        <v>3.6389480000000001</v>
      </c>
      <c r="U37" s="38">
        <v>4.1788790000000002</v>
      </c>
      <c r="V37" s="38">
        <v>4.413735</v>
      </c>
      <c r="W37" s="38">
        <v>4.8684409999999998</v>
      </c>
      <c r="X37" s="38">
        <v>4.1750049999999996</v>
      </c>
      <c r="Y37" s="38">
        <v>4.4562150000000003</v>
      </c>
      <c r="Z37" s="38">
        <v>4.110798</v>
      </c>
      <c r="AA37" s="38">
        <v>3.7178710000000001</v>
      </c>
      <c r="AB37" s="38">
        <v>2.8857059999999999</v>
      </c>
      <c r="AC37" s="38">
        <v>3.539965</v>
      </c>
      <c r="AD37" s="38">
        <v>3.5084970000000002</v>
      </c>
      <c r="AE37" s="38">
        <v>3.2920569999999998</v>
      </c>
      <c r="AF37" s="38">
        <v>3.5952250000000001</v>
      </c>
      <c r="AG37" s="38">
        <v>2.8578389999999998</v>
      </c>
      <c r="AH37" s="38">
        <v>3.2055099999999999</v>
      </c>
      <c r="AI37" s="38">
        <v>3.8223720000000001</v>
      </c>
      <c r="AJ37" s="38">
        <v>3.1567569999999998</v>
      </c>
      <c r="AK37" s="38">
        <v>3.0334729999999999</v>
      </c>
      <c r="AL37" s="38">
        <v>3.1630729999999998</v>
      </c>
      <c r="AM37" s="38">
        <v>3.0548730000000002</v>
      </c>
      <c r="AN37" s="38">
        <v>3.3379300000000001</v>
      </c>
      <c r="AO37" s="38">
        <v>3.3214070000000002</v>
      </c>
      <c r="AP37" s="38">
        <v>3.5461429999999998</v>
      </c>
      <c r="AQ37" s="38">
        <v>4.0627120000000003</v>
      </c>
      <c r="AR37" s="38">
        <v>3.5563940000000001</v>
      </c>
      <c r="AS37" s="38">
        <v>3.9944320000000002</v>
      </c>
      <c r="AT37" s="38">
        <v>3.4028360000000002</v>
      </c>
      <c r="AU37" s="38">
        <v>4.1387739999999997</v>
      </c>
      <c r="AV37" s="38">
        <v>3.4485410000000001</v>
      </c>
      <c r="AW37" s="38">
        <v>3.9535559999999998</v>
      </c>
      <c r="AX37" s="38">
        <v>4.7430050000000001</v>
      </c>
      <c r="AY37" s="38">
        <v>5.2649559999999997</v>
      </c>
      <c r="AZ37" s="38">
        <v>4.732494</v>
      </c>
      <c r="BA37" s="38">
        <v>3.797892</v>
      </c>
      <c r="BB37" s="38">
        <v>3.9611770000000002</v>
      </c>
      <c r="BC37" s="38">
        <v>4.00075</v>
      </c>
      <c r="BD37" s="38">
        <v>4.4451809999999998</v>
      </c>
      <c r="BE37" s="38">
        <v>4.3509140000000004</v>
      </c>
      <c r="BF37" s="38">
        <v>3.8563010000000002</v>
      </c>
      <c r="BG37" s="38">
        <v>4.0515090000000002</v>
      </c>
      <c r="BH37" s="38">
        <v>4.6331009999999999</v>
      </c>
      <c r="BI37" s="38">
        <v>4.8305569999999998</v>
      </c>
      <c r="BJ37" s="38">
        <v>4.8921530000000004</v>
      </c>
      <c r="BK37" s="38">
        <v>4.1023259999999997</v>
      </c>
      <c r="BL37" s="38">
        <v>4.455762</v>
      </c>
      <c r="BM37" s="38">
        <v>4.7747169999999999</v>
      </c>
      <c r="BN37" s="38">
        <v>4.011018</v>
      </c>
      <c r="BO37" s="38">
        <v>4.3021219999999998</v>
      </c>
      <c r="BP37" s="38">
        <v>4.9241229999999998</v>
      </c>
      <c r="BQ37" s="38">
        <v>4.5451889999999997</v>
      </c>
      <c r="BR37" s="38">
        <v>4.9445030000000001</v>
      </c>
      <c r="BS37" s="38">
        <v>5.3472720000000002</v>
      </c>
      <c r="BT37" s="38">
        <v>5.705667</v>
      </c>
      <c r="BU37" s="38">
        <v>6.8771409999999999</v>
      </c>
      <c r="BV37" s="38">
        <v>5.6134230000000001</v>
      </c>
      <c r="BW37" s="38">
        <v>5.824541</v>
      </c>
      <c r="BX37" s="38">
        <v>5.3877860000000002</v>
      </c>
      <c r="BY37" s="38">
        <v>7.0460469999999997</v>
      </c>
      <c r="BZ37" s="38">
        <v>6.2508819999999998</v>
      </c>
      <c r="CA37" s="38">
        <v>5.8995259999999998</v>
      </c>
      <c r="CB37" s="38">
        <v>6.5353849999999998</v>
      </c>
      <c r="CC37" s="38">
        <v>6.7342240000000002</v>
      </c>
      <c r="CD37" s="38">
        <v>5.4961260000000003</v>
      </c>
      <c r="CE37" s="38">
        <v>6.6959629999999999</v>
      </c>
      <c r="CF37" s="38">
        <v>5.3261200000000004</v>
      </c>
      <c r="CG37" s="38">
        <v>7.3541090000000002</v>
      </c>
      <c r="CH37" s="38">
        <v>6.7636820000000002</v>
      </c>
      <c r="CI37" s="38">
        <v>6.8524180000000001</v>
      </c>
      <c r="CJ37" s="38">
        <v>4.5928000000000004</v>
      </c>
      <c r="CK37" s="38">
        <v>4.5698970000000001</v>
      </c>
      <c r="CL37" s="38">
        <v>6.2955399999999999</v>
      </c>
      <c r="CM37" s="38">
        <v>6.7740580000000001</v>
      </c>
      <c r="CN37" s="38">
        <v>5.7054999999999998</v>
      </c>
      <c r="CO37" s="38">
        <v>7.4729720000000004</v>
      </c>
      <c r="CP37" s="38">
        <v>6.7710629999999998</v>
      </c>
      <c r="CQ37" s="38">
        <v>6.6359680000000001</v>
      </c>
      <c r="CR37" s="38">
        <v>5.0502969999999996</v>
      </c>
      <c r="CS37" s="38">
        <v>4.9593999999999996</v>
      </c>
      <c r="CT37" s="38">
        <v>5.7512720000000002</v>
      </c>
      <c r="CU37" s="38">
        <v>6.1987629999999996</v>
      </c>
      <c r="CV37" s="38">
        <v>4.5831160000000004</v>
      </c>
      <c r="CW37" s="38">
        <v>5.5740012099999996</v>
      </c>
      <c r="CX37" s="38">
        <v>6.13217078</v>
      </c>
      <c r="CY37" s="38">
        <v>4.4556419900000002</v>
      </c>
      <c r="CZ37" s="38">
        <v>5.2511282100000001</v>
      </c>
      <c r="DA37" s="38">
        <v>5.1020818500000003</v>
      </c>
      <c r="DB37" s="38">
        <v>4.86299452</v>
      </c>
      <c r="DC37" s="38">
        <v>5.3526260900000002</v>
      </c>
      <c r="DD37" s="38">
        <v>5.5926363500000003</v>
      </c>
      <c r="DE37" s="38">
        <v>5.6862322799999996</v>
      </c>
      <c r="DF37" s="38">
        <v>5.1820763599999999</v>
      </c>
      <c r="DG37" s="38">
        <v>5.38564767</v>
      </c>
      <c r="DH37" s="38">
        <v>4.6694445099999999</v>
      </c>
      <c r="DI37" s="38">
        <v>5.2286392700000004</v>
      </c>
      <c r="DJ37" s="38">
        <v>5.3988395499999999</v>
      </c>
      <c r="DK37" s="38">
        <v>5.6385297899999998</v>
      </c>
      <c r="DL37" s="38">
        <v>4.0086599999999999</v>
      </c>
      <c r="DM37" s="38">
        <v>5.1315152800000003</v>
      </c>
      <c r="DN37" s="38">
        <v>5.3234583799999999</v>
      </c>
      <c r="DO37" s="38">
        <v>5.20507236</v>
      </c>
      <c r="DP37" s="38">
        <v>4.1947966699999997</v>
      </c>
      <c r="DQ37" s="38">
        <v>3.54257613</v>
      </c>
      <c r="DR37" s="38">
        <v>4.7905413000000001</v>
      </c>
      <c r="DS37" s="38">
        <v>4.6328368800000002</v>
      </c>
      <c r="DT37" s="38">
        <v>5.1049987999999997</v>
      </c>
      <c r="DU37" s="38">
        <v>3.9234238000000001</v>
      </c>
      <c r="DV37" s="38">
        <v>4.0171082599999997</v>
      </c>
      <c r="DW37" s="38">
        <v>4.2644528199999998</v>
      </c>
      <c r="DX37" s="53">
        <v>3.9487670000000001</v>
      </c>
      <c r="DY37" s="53">
        <v>3.9175222299999999</v>
      </c>
      <c r="DZ37" s="53">
        <v>4.0798690000000004</v>
      </c>
      <c r="EA37" s="53">
        <v>3.7068194700000001</v>
      </c>
      <c r="EB37" s="53">
        <v>3.42090206</v>
      </c>
      <c r="EC37" s="53">
        <v>3.2345207500000002</v>
      </c>
      <c r="ED37" s="53">
        <v>3.5754583800000002</v>
      </c>
      <c r="EE37" s="53">
        <v>4.7196436400000001</v>
      </c>
      <c r="EF37" s="53">
        <v>4.6193176899999999</v>
      </c>
      <c r="EG37" s="53">
        <v>5.3160400000000001</v>
      </c>
      <c r="EH37" s="53">
        <v>4.39490523</v>
      </c>
      <c r="EI37" s="53">
        <v>4.6026495799999996</v>
      </c>
      <c r="EJ37" s="53">
        <v>4.4809067300000001</v>
      </c>
      <c r="EK37" s="53">
        <v>4.7750139599999999</v>
      </c>
      <c r="EL37" s="53">
        <v>5.3525510000000001</v>
      </c>
      <c r="EM37" s="53">
        <v>4.9448080000000001</v>
      </c>
      <c r="EN37" s="53">
        <v>4.1825851600000004</v>
      </c>
      <c r="EO37" s="53">
        <v>4.9584600500000002</v>
      </c>
      <c r="EP37" s="53">
        <v>4.01788393</v>
      </c>
      <c r="EQ37" s="53">
        <v>4.69638226</v>
      </c>
      <c r="ER37" s="53">
        <v>4.7557106999999998</v>
      </c>
      <c r="ES37" s="53">
        <v>4.67637444</v>
      </c>
      <c r="ET37" s="53">
        <v>4.6753818799999998</v>
      </c>
      <c r="EU37" s="53">
        <v>4.9027839999999996</v>
      </c>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row>
    <row r="38" spans="6:398" ht="20.100000000000001" customHeight="1">
      <c r="F38" s="37" t="s">
        <v>593</v>
      </c>
      <c r="G38" s="29" t="s">
        <v>159</v>
      </c>
      <c r="H38" s="38">
        <v>9.6212587000000003</v>
      </c>
      <c r="I38" s="38">
        <v>12.78004297</v>
      </c>
      <c r="J38" s="38"/>
      <c r="K38" s="38"/>
      <c r="L38" s="38">
        <v>0.81199600000000005</v>
      </c>
      <c r="M38" s="38">
        <v>0.70670599999999995</v>
      </c>
      <c r="N38" s="38">
        <v>0.43697200000000003</v>
      </c>
      <c r="O38" s="38">
        <v>0.78744400000000003</v>
      </c>
      <c r="P38" s="38">
        <v>0.87222200000000005</v>
      </c>
      <c r="Q38" s="38">
        <v>1.1034219999999999</v>
      </c>
      <c r="R38" s="38">
        <v>0.691886</v>
      </c>
      <c r="S38" s="38">
        <v>1.109005</v>
      </c>
      <c r="T38" s="38">
        <v>1.0023420000000001</v>
      </c>
      <c r="U38" s="38">
        <v>1.167389</v>
      </c>
      <c r="V38" s="38">
        <v>1.280691</v>
      </c>
      <c r="W38" s="38">
        <v>1.3500369999999999</v>
      </c>
      <c r="X38" s="38">
        <v>1.6400330000000001</v>
      </c>
      <c r="Y38" s="38">
        <v>1.4586699999999999</v>
      </c>
      <c r="Z38" s="38">
        <v>1.0992360000000001</v>
      </c>
      <c r="AA38" s="38">
        <v>1.467079</v>
      </c>
      <c r="AB38" s="38">
        <v>1.0714779999999999</v>
      </c>
      <c r="AC38" s="38">
        <v>0.94245699999999999</v>
      </c>
      <c r="AD38" s="38">
        <v>1.1257999999999999</v>
      </c>
      <c r="AE38" s="38">
        <v>1.2261029999999999</v>
      </c>
      <c r="AF38" s="38">
        <v>1.3280780000000001</v>
      </c>
      <c r="AG38" s="38">
        <v>1.324859</v>
      </c>
      <c r="AH38" s="38">
        <v>1.2254620000000001</v>
      </c>
      <c r="AI38" s="38">
        <v>1.2093510000000001</v>
      </c>
      <c r="AJ38" s="38">
        <v>1.3997599999999999</v>
      </c>
      <c r="AK38" s="38">
        <v>1.4580070000000001</v>
      </c>
      <c r="AL38" s="38">
        <v>1.1232880000000001</v>
      </c>
      <c r="AM38" s="38">
        <v>1.516824</v>
      </c>
      <c r="AN38" s="38">
        <v>1.220164</v>
      </c>
      <c r="AO38" s="38">
        <v>1.6118189999999999</v>
      </c>
      <c r="AP38" s="38">
        <v>1.44275</v>
      </c>
      <c r="AQ38" s="38">
        <v>1.3617870000000001</v>
      </c>
      <c r="AR38" s="38">
        <v>1.501911</v>
      </c>
      <c r="AS38" s="38">
        <v>1.333744</v>
      </c>
      <c r="AT38" s="38">
        <v>1.2722899999999999</v>
      </c>
      <c r="AU38" s="38">
        <v>0.97400600000000004</v>
      </c>
      <c r="AV38" s="38">
        <v>1.432124</v>
      </c>
      <c r="AW38" s="38">
        <v>1.5561339999999999</v>
      </c>
      <c r="AX38" s="38">
        <v>1.146992</v>
      </c>
      <c r="AY38" s="38">
        <v>1.239657</v>
      </c>
      <c r="AZ38" s="38">
        <v>1.2040660000000001</v>
      </c>
      <c r="BA38" s="38">
        <v>1.5083359999999999</v>
      </c>
      <c r="BB38" s="38">
        <v>1.3883970000000001</v>
      </c>
      <c r="BC38" s="38">
        <v>1.5910960000000001</v>
      </c>
      <c r="BD38" s="38">
        <v>1.325143</v>
      </c>
      <c r="BE38" s="38">
        <v>2.1213280000000001</v>
      </c>
      <c r="BF38" s="38">
        <v>1.740661</v>
      </c>
      <c r="BG38" s="38">
        <v>1.46787</v>
      </c>
      <c r="BH38" s="38">
        <v>1.7732810000000001</v>
      </c>
      <c r="BI38" s="38">
        <v>1.6528750000000001</v>
      </c>
      <c r="BJ38" s="38">
        <v>2.1160969999999999</v>
      </c>
      <c r="BK38" s="38">
        <v>1.4222140000000001</v>
      </c>
      <c r="BL38" s="38">
        <v>2.1344409999999998</v>
      </c>
      <c r="BM38" s="38">
        <v>1.769622</v>
      </c>
      <c r="BN38" s="38">
        <v>2.0041449999999998</v>
      </c>
      <c r="BO38" s="38">
        <v>1.535787</v>
      </c>
      <c r="BP38" s="38">
        <v>1.6420300000000001</v>
      </c>
      <c r="BQ38" s="38">
        <v>1.6227400000000001</v>
      </c>
      <c r="BR38" s="38">
        <v>2.0760260000000001</v>
      </c>
      <c r="BS38" s="38">
        <v>2.3651599999999999</v>
      </c>
      <c r="BT38" s="38">
        <v>2.1213790000000001</v>
      </c>
      <c r="BU38" s="38">
        <v>1.448169</v>
      </c>
      <c r="BV38" s="38">
        <v>1.827318</v>
      </c>
      <c r="BW38" s="38">
        <v>1.83342</v>
      </c>
      <c r="BX38" s="38">
        <v>1.699918</v>
      </c>
      <c r="BY38" s="38">
        <v>1.2208460000000001</v>
      </c>
      <c r="BZ38" s="38">
        <v>1.402021</v>
      </c>
      <c r="CA38" s="38">
        <v>1.5023690000000001</v>
      </c>
      <c r="CB38" s="38">
        <v>1.8013779999999999</v>
      </c>
      <c r="CC38" s="38">
        <v>1.5478149999999999</v>
      </c>
      <c r="CD38" s="38">
        <v>1.704545</v>
      </c>
      <c r="CE38" s="38">
        <v>1.441967</v>
      </c>
      <c r="CF38" s="38">
        <v>1.7093799999999999</v>
      </c>
      <c r="CG38" s="38">
        <v>1.718742</v>
      </c>
      <c r="CH38" s="38">
        <v>1.22129</v>
      </c>
      <c r="CI38" s="38">
        <v>1.793069</v>
      </c>
      <c r="CJ38" s="38">
        <v>1.4369270000000001</v>
      </c>
      <c r="CK38" s="38">
        <v>1.0149999999999999</v>
      </c>
      <c r="CL38" s="38">
        <v>1.793145</v>
      </c>
      <c r="CM38" s="38">
        <v>1.3520179999999999</v>
      </c>
      <c r="CN38" s="38">
        <v>1.880636</v>
      </c>
      <c r="CO38" s="38">
        <v>1.866017</v>
      </c>
      <c r="CP38" s="38">
        <v>1.882125</v>
      </c>
      <c r="CQ38" s="38">
        <v>2.5601980000000002</v>
      </c>
      <c r="CR38" s="38">
        <v>1.853826</v>
      </c>
      <c r="CS38" s="38">
        <v>1.804762</v>
      </c>
      <c r="CT38" s="38">
        <v>2.4136479999999998</v>
      </c>
      <c r="CU38" s="38">
        <v>2.6377440000000001</v>
      </c>
      <c r="CV38" s="38">
        <v>2.1002160000000001</v>
      </c>
      <c r="CW38" s="38">
        <v>1.7123736599999999</v>
      </c>
      <c r="CX38" s="38">
        <v>1.84039807</v>
      </c>
      <c r="CY38" s="38">
        <v>1.64892303</v>
      </c>
      <c r="CZ38" s="38">
        <v>2.0379760999999998</v>
      </c>
      <c r="DA38" s="38">
        <v>1.8420745999999999</v>
      </c>
      <c r="DB38" s="38">
        <v>1.8950036800000001</v>
      </c>
      <c r="DC38" s="38">
        <v>2.1668459100000002</v>
      </c>
      <c r="DD38" s="38">
        <v>2.39605544</v>
      </c>
      <c r="DE38" s="38">
        <v>1.93948275</v>
      </c>
      <c r="DF38" s="38">
        <v>1.9516397400000001</v>
      </c>
      <c r="DG38" s="38">
        <v>2.3802029999999998</v>
      </c>
      <c r="DH38" s="38">
        <v>2.4071805899999998</v>
      </c>
      <c r="DI38" s="38">
        <v>2.2090168999999999</v>
      </c>
      <c r="DJ38" s="38">
        <v>2.10526269</v>
      </c>
      <c r="DK38" s="38">
        <v>1.9140569000000001</v>
      </c>
      <c r="DL38" s="38">
        <v>1.286267</v>
      </c>
      <c r="DM38" s="38">
        <v>1.99064017</v>
      </c>
      <c r="DN38" s="38">
        <v>2.0866846799999998</v>
      </c>
      <c r="DO38" s="38">
        <v>2.1270744700000002</v>
      </c>
      <c r="DP38" s="38">
        <v>2.0034355000000001</v>
      </c>
      <c r="DQ38" s="38">
        <v>1.72788867</v>
      </c>
      <c r="DR38" s="38">
        <v>2.03418681</v>
      </c>
      <c r="DS38" s="38">
        <v>2.0935599599999999</v>
      </c>
      <c r="DT38" s="38">
        <v>2.3355910400000002</v>
      </c>
      <c r="DU38" s="38">
        <v>1.5548292800000001</v>
      </c>
      <c r="DV38" s="38">
        <v>1.70469414</v>
      </c>
      <c r="DW38" s="38">
        <v>1.9107056</v>
      </c>
      <c r="DX38" s="53">
        <v>1.5229630000000001</v>
      </c>
      <c r="DY38" s="53">
        <v>2.5124879999999998</v>
      </c>
      <c r="DZ38" s="53">
        <v>1.8619680199999999</v>
      </c>
      <c r="EA38" s="53">
        <v>1.9271282000000001</v>
      </c>
      <c r="EB38" s="53">
        <v>1.8578855599999999</v>
      </c>
      <c r="EC38" s="53">
        <v>1.5784510599999999</v>
      </c>
      <c r="ED38" s="53">
        <v>1.3085230000000001</v>
      </c>
      <c r="EE38" s="53">
        <v>2.8604409999999998</v>
      </c>
      <c r="EF38" s="53">
        <v>2.8135847300000001</v>
      </c>
      <c r="EG38" s="53">
        <v>2.6387099699999998</v>
      </c>
      <c r="EH38" s="53">
        <v>3.5158884100000001</v>
      </c>
      <c r="EI38" s="53">
        <v>3.156717</v>
      </c>
      <c r="EJ38" s="53">
        <v>2.94682456</v>
      </c>
      <c r="EK38" s="53">
        <v>3.1606130000000001</v>
      </c>
      <c r="EL38" s="53">
        <v>2.6772040000000001</v>
      </c>
      <c r="EM38" s="53">
        <v>3.6345070000000002</v>
      </c>
      <c r="EN38" s="53">
        <v>2.6558419999999998</v>
      </c>
      <c r="EO38" s="53">
        <v>3.0468856199999999</v>
      </c>
      <c r="EP38" s="53">
        <v>2.9455416900000002</v>
      </c>
      <c r="EQ38" s="53">
        <v>2.3517454600000001</v>
      </c>
      <c r="ER38" s="53">
        <v>2.7802541399999998</v>
      </c>
      <c r="ES38" s="53">
        <v>2.62622584</v>
      </c>
      <c r="ET38" s="53">
        <v>2.9088685999999999</v>
      </c>
      <c r="EU38" s="53">
        <v>3.0314756900000002</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row>
    <row r="39" spans="6:398" ht="28.15" customHeight="1">
      <c r="F39" s="37" t="s">
        <v>407</v>
      </c>
      <c r="G39" s="29" t="s">
        <v>159</v>
      </c>
      <c r="H39" s="38">
        <v>115.55913984999999</v>
      </c>
      <c r="I39" s="38">
        <v>107.17002945999999</v>
      </c>
      <c r="J39" s="38"/>
      <c r="K39" s="38"/>
      <c r="L39" s="38">
        <v>10.603446999999999</v>
      </c>
      <c r="M39" s="38">
        <v>11.356299999999999</v>
      </c>
      <c r="N39" s="38">
        <v>9.9056090000000001</v>
      </c>
      <c r="O39" s="38">
        <v>10.187614</v>
      </c>
      <c r="P39" s="38">
        <v>11.054864</v>
      </c>
      <c r="Q39" s="38">
        <v>12.497446999999999</v>
      </c>
      <c r="R39" s="38">
        <v>11.792228</v>
      </c>
      <c r="S39" s="38">
        <v>11.835436</v>
      </c>
      <c r="T39" s="38">
        <v>11.249252</v>
      </c>
      <c r="U39" s="38">
        <v>12.857481</v>
      </c>
      <c r="V39" s="38">
        <v>12.717316</v>
      </c>
      <c r="W39" s="38">
        <v>12.184448</v>
      </c>
      <c r="X39" s="38">
        <v>12.536818999999999</v>
      </c>
      <c r="Y39" s="38">
        <v>13.131529</v>
      </c>
      <c r="Z39" s="38">
        <v>12.482710000000001</v>
      </c>
      <c r="AA39" s="38">
        <v>13.048987</v>
      </c>
      <c r="AB39" s="38">
        <v>11.237686</v>
      </c>
      <c r="AC39" s="38">
        <v>11.491624</v>
      </c>
      <c r="AD39" s="38">
        <v>12.517671</v>
      </c>
      <c r="AE39" s="38">
        <v>11.579604</v>
      </c>
      <c r="AF39" s="38">
        <v>11.63495</v>
      </c>
      <c r="AG39" s="38">
        <v>12.653964</v>
      </c>
      <c r="AH39" s="38">
        <v>12.442818000000001</v>
      </c>
      <c r="AI39" s="38">
        <v>11.898827000000001</v>
      </c>
      <c r="AJ39" s="38">
        <v>12.360061</v>
      </c>
      <c r="AK39" s="38">
        <v>13.123832999999999</v>
      </c>
      <c r="AL39" s="38">
        <v>11.817646</v>
      </c>
      <c r="AM39" s="38">
        <v>12.745813</v>
      </c>
      <c r="AN39" s="38">
        <v>12.094495999999999</v>
      </c>
      <c r="AO39" s="38">
        <v>12.680645</v>
      </c>
      <c r="AP39" s="38">
        <v>14.409470000000001</v>
      </c>
      <c r="AQ39" s="38">
        <v>14.387865</v>
      </c>
      <c r="AR39" s="38">
        <v>13.327517</v>
      </c>
      <c r="AS39" s="38">
        <v>14.881962</v>
      </c>
      <c r="AT39" s="38">
        <v>13.592342</v>
      </c>
      <c r="AU39" s="38">
        <v>14.006097</v>
      </c>
      <c r="AV39" s="38">
        <v>13.785352</v>
      </c>
      <c r="AW39" s="38">
        <v>14.619013000000001</v>
      </c>
      <c r="AX39" s="38">
        <v>15.926755999999999</v>
      </c>
      <c r="AY39" s="38">
        <v>16.187989000000002</v>
      </c>
      <c r="AZ39" s="38">
        <v>15.342639999999999</v>
      </c>
      <c r="BA39" s="38">
        <v>15.324811</v>
      </c>
      <c r="BB39" s="38">
        <v>14.810712000000001</v>
      </c>
      <c r="BC39" s="38">
        <v>15.366028</v>
      </c>
      <c r="BD39" s="38">
        <v>15.295851000000001</v>
      </c>
      <c r="BE39" s="38">
        <v>16.491099999999999</v>
      </c>
      <c r="BF39" s="38">
        <v>17.071805000000001</v>
      </c>
      <c r="BG39" s="38">
        <v>15.413361</v>
      </c>
      <c r="BH39" s="38">
        <v>16.403679</v>
      </c>
      <c r="BI39" s="38">
        <v>16.571937999999999</v>
      </c>
      <c r="BJ39" s="38">
        <v>15.530645</v>
      </c>
      <c r="BK39" s="38">
        <v>16.642932999999999</v>
      </c>
      <c r="BL39" s="38">
        <v>16.736176</v>
      </c>
      <c r="BM39" s="38">
        <v>17.544402999999999</v>
      </c>
      <c r="BN39" s="38">
        <v>16.661635</v>
      </c>
      <c r="BO39" s="38">
        <v>17.158989999999999</v>
      </c>
      <c r="BP39" s="38">
        <v>16.481017999999999</v>
      </c>
      <c r="BQ39" s="38">
        <v>17.243645000000001</v>
      </c>
      <c r="BR39" s="38">
        <v>18.417653000000001</v>
      </c>
      <c r="BS39" s="38">
        <v>20.570260999999999</v>
      </c>
      <c r="BT39" s="38">
        <v>19.738237000000002</v>
      </c>
      <c r="BU39" s="38">
        <v>22.000232</v>
      </c>
      <c r="BV39" s="38">
        <v>19.137605000000001</v>
      </c>
      <c r="BW39" s="38">
        <v>20.192340000000002</v>
      </c>
      <c r="BX39" s="38">
        <v>18.097358</v>
      </c>
      <c r="BY39" s="38">
        <v>20.057293999999999</v>
      </c>
      <c r="BZ39" s="38">
        <v>21.13982</v>
      </c>
      <c r="CA39" s="38">
        <v>20.267250000000001</v>
      </c>
      <c r="CB39" s="38">
        <v>20.422796999999999</v>
      </c>
      <c r="CC39" s="38">
        <v>20.982574</v>
      </c>
      <c r="CD39" s="38">
        <v>21.208268</v>
      </c>
      <c r="CE39" s="38">
        <v>21.828437999999998</v>
      </c>
      <c r="CF39" s="38">
        <v>17.668727000000001</v>
      </c>
      <c r="CG39" s="38">
        <v>22.949428000000001</v>
      </c>
      <c r="CH39" s="38">
        <v>23.115072000000001</v>
      </c>
      <c r="CI39" s="38">
        <v>20.115579</v>
      </c>
      <c r="CJ39" s="38">
        <v>15.554762999999999</v>
      </c>
      <c r="CK39" s="38">
        <v>20.842321999999999</v>
      </c>
      <c r="CL39" s="38">
        <v>24.342086999999999</v>
      </c>
      <c r="CM39" s="38">
        <v>24.127321999999999</v>
      </c>
      <c r="CN39" s="38">
        <v>21.128489999999999</v>
      </c>
      <c r="CO39" s="38">
        <v>28.120027</v>
      </c>
      <c r="CP39" s="38">
        <v>26.059625</v>
      </c>
      <c r="CQ39" s="38">
        <v>26.599739</v>
      </c>
      <c r="CR39" s="38">
        <v>17.152087000000002</v>
      </c>
      <c r="CS39" s="38">
        <v>21.791532</v>
      </c>
      <c r="CT39" s="38">
        <v>23.991375000000001</v>
      </c>
      <c r="CU39" s="38">
        <v>24.151509999999998</v>
      </c>
      <c r="CV39" s="38">
        <v>21.493829000000002</v>
      </c>
      <c r="CW39" s="38">
        <v>21.953596300000001</v>
      </c>
      <c r="CX39" s="38">
        <v>21.421193509999998</v>
      </c>
      <c r="CY39" s="38">
        <v>25.404330869999999</v>
      </c>
      <c r="CZ39" s="38">
        <v>23.196786159999998</v>
      </c>
      <c r="DA39" s="38">
        <v>26.689849460000001</v>
      </c>
      <c r="DB39" s="38">
        <v>26.06865123</v>
      </c>
      <c r="DC39" s="38">
        <v>29.566592050000001</v>
      </c>
      <c r="DD39" s="38">
        <v>27.92533302</v>
      </c>
      <c r="DE39" s="38">
        <v>31.516288150000001</v>
      </c>
      <c r="DF39" s="38">
        <v>29.979737029999999</v>
      </c>
      <c r="DG39" s="38">
        <v>31.994176150000001</v>
      </c>
      <c r="DH39" s="38">
        <v>29.814852980000001</v>
      </c>
      <c r="DI39" s="38">
        <v>31.273386339999998</v>
      </c>
      <c r="DJ39" s="38">
        <v>30.565692850000001</v>
      </c>
      <c r="DK39" s="38">
        <v>29.394654599999999</v>
      </c>
      <c r="DL39" s="38">
        <v>27.50014023</v>
      </c>
      <c r="DM39" s="38">
        <v>32.004014349999999</v>
      </c>
      <c r="DN39" s="38">
        <v>30.577387529999999</v>
      </c>
      <c r="DO39" s="38">
        <v>31.420784869999999</v>
      </c>
      <c r="DP39" s="38">
        <v>28.769675169999999</v>
      </c>
      <c r="DQ39" s="38">
        <v>23.70471174</v>
      </c>
      <c r="DR39" s="38">
        <v>31.293329719999999</v>
      </c>
      <c r="DS39" s="38">
        <v>27.976022919999998</v>
      </c>
      <c r="DT39" s="38">
        <v>28.303796590000001</v>
      </c>
      <c r="DU39" s="38">
        <v>30.10181704</v>
      </c>
      <c r="DV39" s="38">
        <v>29.94084548</v>
      </c>
      <c r="DW39" s="38">
        <v>30.55286817</v>
      </c>
      <c r="DX39" s="53">
        <v>28.670210239999999</v>
      </c>
      <c r="DY39" s="53">
        <v>31.861367359999999</v>
      </c>
      <c r="DZ39" s="53">
        <v>30.82877465</v>
      </c>
      <c r="EA39" s="53">
        <v>31.742040289999998</v>
      </c>
      <c r="EB39" s="53">
        <v>28.204132449999999</v>
      </c>
      <c r="EC39" s="53">
        <v>30.191747629999998</v>
      </c>
      <c r="ED39" s="53">
        <v>28.58895162</v>
      </c>
      <c r="EE39" s="53">
        <v>30.07106688</v>
      </c>
      <c r="EF39" s="53">
        <v>27.070875789999999</v>
      </c>
      <c r="EG39" s="53">
        <v>29.828245559999999</v>
      </c>
      <c r="EH39" s="53">
        <v>26.728281129999999</v>
      </c>
      <c r="EI39" s="53">
        <v>27.037862530000002</v>
      </c>
      <c r="EJ39" s="53">
        <v>26.373316849999998</v>
      </c>
      <c r="EK39" s="53">
        <v>27.030568949999999</v>
      </c>
      <c r="EL39" s="53">
        <v>25.918411599999999</v>
      </c>
      <c r="EM39" s="53">
        <v>27.02237624</v>
      </c>
      <c r="EN39" s="53">
        <v>23.15343717</v>
      </c>
      <c r="EO39" s="53">
        <v>28.54450005</v>
      </c>
      <c r="EP39" s="53">
        <v>23.264107079999999</v>
      </c>
      <c r="EQ39" s="53">
        <v>24.612679119999999</v>
      </c>
      <c r="ER39" s="53">
        <v>24.167212750000001</v>
      </c>
      <c r="ES39" s="53">
        <v>27.11257801</v>
      </c>
      <c r="ET39" s="53">
        <v>25.280012889999998</v>
      </c>
      <c r="EU39" s="53">
        <v>25.79235645</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row>
    <row r="40" spans="6:398" ht="28.15" customHeight="1">
      <c r="F40" s="28" t="s">
        <v>615</v>
      </c>
      <c r="G40" s="29" t="s">
        <v>616</v>
      </c>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53"/>
      <c r="DY40" s="53"/>
      <c r="EA40" s="53"/>
      <c r="EB40" s="53"/>
      <c r="EC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row>
    <row r="41" spans="6:398" ht="20.100000000000001" customHeight="1">
      <c r="F41" s="37" t="s">
        <v>613</v>
      </c>
      <c r="G41" s="29" t="s">
        <v>159</v>
      </c>
      <c r="H41" s="38">
        <v>0.35932500000000001</v>
      </c>
      <c r="I41" s="38">
        <v>1.7276416400000001</v>
      </c>
      <c r="J41" s="38"/>
      <c r="K41" s="38"/>
      <c r="L41" s="38">
        <v>0</v>
      </c>
      <c r="M41" s="38">
        <v>0</v>
      </c>
      <c r="N41" s="38">
        <v>0</v>
      </c>
      <c r="O41" s="38">
        <v>0</v>
      </c>
      <c r="P41" s="38">
        <v>0</v>
      </c>
      <c r="Q41" s="38">
        <v>4.0905999999999998E-2</v>
      </c>
      <c r="R41" s="38">
        <v>0.15323800000000001</v>
      </c>
      <c r="S41" s="38">
        <v>0.147818</v>
      </c>
      <c r="T41" s="38">
        <v>0.22296299999999999</v>
      </c>
      <c r="U41" s="38">
        <v>0.20924799999999999</v>
      </c>
      <c r="V41" s="38">
        <v>0</v>
      </c>
      <c r="W41" s="38">
        <v>0.135686</v>
      </c>
      <c r="X41" s="38">
        <v>0.119833</v>
      </c>
      <c r="Y41" s="38">
        <v>0.22156000000000001</v>
      </c>
      <c r="Z41" s="38">
        <v>0.166573</v>
      </c>
      <c r="AA41" s="38">
        <v>0.18573300000000001</v>
      </c>
      <c r="AB41" s="38">
        <v>0.40226400000000001</v>
      </c>
      <c r="AC41" s="38">
        <v>0.27040199999999998</v>
      </c>
      <c r="AD41" s="38">
        <v>0.296821</v>
      </c>
      <c r="AE41" s="38">
        <v>0.13377800000000001</v>
      </c>
      <c r="AF41" s="38">
        <v>0.27932299999999999</v>
      </c>
      <c r="AG41" s="38">
        <v>0.40891899999999998</v>
      </c>
      <c r="AH41" s="38">
        <v>0</v>
      </c>
      <c r="AI41" s="38">
        <v>3.8714999999999999E-2</v>
      </c>
      <c r="AJ41" s="38">
        <v>0.21484800000000001</v>
      </c>
      <c r="AK41" s="38">
        <v>5.0942000000000001E-2</v>
      </c>
      <c r="AL41" s="38">
        <v>3.9454999999999997E-2</v>
      </c>
      <c r="AM41" s="38">
        <v>0.185832</v>
      </c>
      <c r="AN41" s="38">
        <v>0.44473000000000001</v>
      </c>
      <c r="AO41" s="38">
        <v>0.77615400000000001</v>
      </c>
      <c r="AP41" s="38">
        <v>0.167627</v>
      </c>
      <c r="AQ41" s="38">
        <v>0.37283500000000003</v>
      </c>
      <c r="AR41" s="38">
        <v>0.218725</v>
      </c>
      <c r="AS41" s="38">
        <v>0.30887799999999999</v>
      </c>
      <c r="AT41" s="38">
        <v>0.136876</v>
      </c>
      <c r="AU41" s="38">
        <v>0.15686600000000001</v>
      </c>
      <c r="AV41" s="38">
        <v>0.15085699999999999</v>
      </c>
      <c r="AW41" s="38">
        <v>0.41059699999999999</v>
      </c>
      <c r="AX41" s="38">
        <v>0.41002699999999997</v>
      </c>
      <c r="AY41" s="38">
        <v>0.46789700000000001</v>
      </c>
      <c r="AZ41" s="38">
        <v>0.49332700000000002</v>
      </c>
      <c r="BA41" s="38">
        <v>1.055876</v>
      </c>
      <c r="BB41" s="38">
        <v>1.2088049999999999</v>
      </c>
      <c r="BC41" s="38">
        <v>1.1991879999999999</v>
      </c>
      <c r="BD41" s="38">
        <v>1.1221140000000001</v>
      </c>
      <c r="BE41" s="38">
        <v>1.2266900000000001</v>
      </c>
      <c r="BF41" s="38">
        <v>1.2020660000000001</v>
      </c>
      <c r="BG41" s="38">
        <v>1.4405239999999999</v>
      </c>
      <c r="BH41" s="38">
        <v>0.76588500000000004</v>
      </c>
      <c r="BI41" s="38">
        <v>0.83439700000000006</v>
      </c>
      <c r="BJ41" s="38">
        <v>0.93491199999999997</v>
      </c>
      <c r="BK41" s="38">
        <v>0.84870100000000004</v>
      </c>
      <c r="BL41" s="38">
        <v>0.91042999999999996</v>
      </c>
      <c r="BM41" s="38">
        <v>0.87387899999999996</v>
      </c>
      <c r="BN41" s="38">
        <v>0.68759899999999996</v>
      </c>
      <c r="BO41" s="38">
        <v>1.1007640000000001</v>
      </c>
      <c r="BP41" s="38">
        <v>0.96106899999999995</v>
      </c>
      <c r="BQ41" s="38">
        <v>1.3645689999999999</v>
      </c>
      <c r="BR41" s="38">
        <v>1.283404</v>
      </c>
      <c r="BS41" s="38">
        <v>1.304959</v>
      </c>
      <c r="BT41" s="38">
        <v>0.89636400000000005</v>
      </c>
      <c r="BU41" s="38">
        <v>1.276098</v>
      </c>
      <c r="BV41" s="38">
        <v>1.0907389999999999</v>
      </c>
      <c r="BW41" s="38">
        <v>1.1377250000000001</v>
      </c>
      <c r="BX41" s="38">
        <v>1.1974659999999999</v>
      </c>
      <c r="BY41" s="38">
        <v>1.303706</v>
      </c>
      <c r="BZ41" s="38">
        <v>1.0207120000000001</v>
      </c>
      <c r="CA41" s="38">
        <v>1.1527879999999999</v>
      </c>
      <c r="CB41" s="38">
        <v>1.0860590000000001</v>
      </c>
      <c r="CC41" s="38">
        <v>1.228559</v>
      </c>
      <c r="CD41" s="38">
        <v>1.4240189999999999</v>
      </c>
      <c r="CE41" s="38">
        <v>0.95389800000000002</v>
      </c>
      <c r="CF41" s="38">
        <v>1.139942</v>
      </c>
      <c r="CG41" s="38">
        <v>1.1713370000000001</v>
      </c>
      <c r="CH41" s="38">
        <v>0.90759699999999999</v>
      </c>
      <c r="CI41" s="38">
        <v>0.41723199999999999</v>
      </c>
      <c r="CJ41" s="38">
        <v>0.32672699999999999</v>
      </c>
      <c r="CK41" s="38">
        <v>0.24828900000000001</v>
      </c>
      <c r="CL41" s="38">
        <v>0.21823999999999999</v>
      </c>
      <c r="CM41" s="38">
        <v>0.56750999999999996</v>
      </c>
      <c r="CN41" s="38">
        <v>0.40673500000000001</v>
      </c>
      <c r="CO41" s="38">
        <v>0.87518300000000004</v>
      </c>
      <c r="CP41" s="38">
        <v>0.63983900000000005</v>
      </c>
      <c r="CQ41" s="38">
        <v>0.56729399999999996</v>
      </c>
      <c r="CR41" s="38">
        <v>0.26684000000000002</v>
      </c>
      <c r="CS41" s="38">
        <v>0.34909099999999998</v>
      </c>
      <c r="CT41" s="38">
        <v>0.25498900000000002</v>
      </c>
      <c r="CU41" s="38">
        <v>0.66964400000000002</v>
      </c>
      <c r="CV41" s="38">
        <v>0.29509099999999999</v>
      </c>
      <c r="CW41" s="38">
        <v>0.48319699999999999</v>
      </c>
      <c r="CX41" s="38">
        <v>0.26249725000000002</v>
      </c>
      <c r="CY41" s="38">
        <v>0.49405972999999997</v>
      </c>
      <c r="CZ41" s="38">
        <v>0.68589849999999997</v>
      </c>
      <c r="DA41" s="38">
        <v>0.57238389000000001</v>
      </c>
      <c r="DB41" s="38">
        <v>0.40252839000000001</v>
      </c>
      <c r="DC41" s="38">
        <v>0.32967233000000001</v>
      </c>
      <c r="DD41" s="38">
        <v>0.33319399</v>
      </c>
      <c r="DE41" s="38">
        <v>0.39093238000000002</v>
      </c>
      <c r="DF41" s="38">
        <v>0.41869163999999998</v>
      </c>
      <c r="DG41" s="38">
        <v>0.51679416</v>
      </c>
      <c r="DH41" s="38">
        <v>0.78674392999999998</v>
      </c>
      <c r="DI41" s="38">
        <v>0.38272298999999999</v>
      </c>
      <c r="DJ41" s="38">
        <v>0.62899335999999995</v>
      </c>
      <c r="DK41" s="38">
        <v>0.85384336000000005</v>
      </c>
      <c r="DL41" s="38">
        <v>0.42812942999999998</v>
      </c>
      <c r="DM41" s="38">
        <v>0.30845299999999998</v>
      </c>
      <c r="DN41" s="38">
        <v>0.40601921000000002</v>
      </c>
      <c r="DO41" s="38">
        <v>0.41853570000000001</v>
      </c>
      <c r="DP41" s="38">
        <v>0.324459</v>
      </c>
      <c r="DQ41" s="38">
        <v>0.27185500000000001</v>
      </c>
      <c r="DR41" s="38">
        <v>0.347499</v>
      </c>
      <c r="DS41" s="38">
        <v>0.53446499999999997</v>
      </c>
      <c r="DT41" s="38">
        <v>0.32184600000000002</v>
      </c>
      <c r="DU41" s="38">
        <v>0.32783499999999999</v>
      </c>
      <c r="DV41" s="38">
        <v>0.25296200000000002</v>
      </c>
      <c r="DW41" s="38">
        <v>0.140961</v>
      </c>
      <c r="DX41" s="53">
        <v>0.38397700000000001</v>
      </c>
      <c r="DY41" s="53">
        <v>0.36991299999999999</v>
      </c>
      <c r="DZ41" s="53">
        <v>0.21878700000000001</v>
      </c>
      <c r="EA41" s="53">
        <v>0.121588</v>
      </c>
      <c r="EB41" s="53">
        <v>0.21418799999999999</v>
      </c>
      <c r="EC41" s="53">
        <v>0.11248904999999999</v>
      </c>
      <c r="ED41" s="53">
        <v>9.3219999999999997E-2</v>
      </c>
      <c r="EE41" s="53">
        <v>0</v>
      </c>
      <c r="EF41" s="53">
        <v>0.14854100000000001</v>
      </c>
      <c r="EG41" s="53">
        <v>0.117564</v>
      </c>
      <c r="EH41" s="53">
        <v>0.38000763999999998</v>
      </c>
      <c r="EI41" s="53">
        <v>0.20568700000000001</v>
      </c>
      <c r="EJ41" s="53">
        <v>0.53453700000000004</v>
      </c>
      <c r="EK41" s="53">
        <v>0.60741000000000001</v>
      </c>
      <c r="EL41" s="53">
        <v>1.00460459</v>
      </c>
      <c r="EM41" s="53">
        <v>1.2715383099999999</v>
      </c>
      <c r="EN41" s="53">
        <v>1.06081742</v>
      </c>
      <c r="EO41" s="53">
        <v>0.94273176000000003</v>
      </c>
      <c r="EP41" s="53">
        <v>0.86986416</v>
      </c>
      <c r="EQ41" s="53">
        <v>1.7228694499999999</v>
      </c>
      <c r="ER41" s="53">
        <v>1.2692220000000001</v>
      </c>
      <c r="ES41" s="53">
        <v>1.4344726400000001</v>
      </c>
      <c r="ET41" s="53">
        <v>1.6626588</v>
      </c>
      <c r="EU41" s="53">
        <v>1.07271359</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row>
    <row r="42" spans="6:398" ht="20.100000000000001" customHeight="1">
      <c r="F42" s="37" t="s">
        <v>614</v>
      </c>
      <c r="G42" s="29" t="s">
        <v>159</v>
      </c>
      <c r="H42" s="38">
        <v>15.993377219999999</v>
      </c>
      <c r="I42" s="38">
        <v>12.64825203</v>
      </c>
      <c r="J42" s="38"/>
      <c r="K42" s="38"/>
      <c r="L42" s="38">
        <v>0</v>
      </c>
      <c r="M42" s="38">
        <v>0</v>
      </c>
      <c r="N42" s="38">
        <v>0</v>
      </c>
      <c r="O42" s="38">
        <v>0</v>
      </c>
      <c r="P42" s="38">
        <v>3.7936999999999999E-2</v>
      </c>
      <c r="Q42" s="38">
        <v>0</v>
      </c>
      <c r="R42" s="38">
        <v>0</v>
      </c>
      <c r="S42" s="38">
        <v>0</v>
      </c>
      <c r="T42" s="38">
        <v>0</v>
      </c>
      <c r="U42" s="38">
        <v>3.5164000000000001E-2</v>
      </c>
      <c r="V42" s="38">
        <v>0</v>
      </c>
      <c r="W42" s="38">
        <v>0</v>
      </c>
      <c r="X42" s="38">
        <v>0</v>
      </c>
      <c r="Y42" s="38">
        <v>0</v>
      </c>
      <c r="Z42" s="38">
        <v>1.9158999999999999E-2</v>
      </c>
      <c r="AA42" s="38">
        <v>0</v>
      </c>
      <c r="AB42" s="38">
        <v>0</v>
      </c>
      <c r="AC42" s="38">
        <v>0</v>
      </c>
      <c r="AD42" s="38">
        <v>1.0992999999999999E-2</v>
      </c>
      <c r="AE42" s="38">
        <v>8.2075999999999996E-2</v>
      </c>
      <c r="AF42" s="38">
        <v>0</v>
      </c>
      <c r="AG42" s="38">
        <v>0</v>
      </c>
      <c r="AH42" s="38">
        <v>0</v>
      </c>
      <c r="AI42" s="38">
        <v>0</v>
      </c>
      <c r="AJ42" s="38">
        <v>3.6479999999999999E-2</v>
      </c>
      <c r="AK42" s="38">
        <v>0</v>
      </c>
      <c r="AL42" s="38">
        <v>0</v>
      </c>
      <c r="AM42" s="38">
        <v>9.7520000000000003E-3</v>
      </c>
      <c r="AN42" s="38">
        <v>3.0797999999999999E-2</v>
      </c>
      <c r="AO42" s="38">
        <v>3.4513000000000002E-2</v>
      </c>
      <c r="AP42" s="38">
        <v>4.0682000000000003E-2</v>
      </c>
      <c r="AQ42" s="38">
        <v>3.9872999999999999E-2</v>
      </c>
      <c r="AR42" s="38">
        <v>9.1542999999999999E-2</v>
      </c>
      <c r="AS42" s="38">
        <v>0.10206999999999999</v>
      </c>
      <c r="AT42" s="38">
        <v>0.207173</v>
      </c>
      <c r="AU42" s="38">
        <v>0.110946</v>
      </c>
      <c r="AV42" s="38">
        <v>9.0426999999999993E-2</v>
      </c>
      <c r="AW42" s="38">
        <v>0.26285500000000001</v>
      </c>
      <c r="AX42" s="38">
        <v>0.14652299999999999</v>
      </c>
      <c r="AY42" s="38">
        <v>0.28299200000000002</v>
      </c>
      <c r="AZ42" s="38">
        <v>0.30028199999999999</v>
      </c>
      <c r="BA42" s="38">
        <v>0.43026799999999998</v>
      </c>
      <c r="BB42" s="38">
        <v>0.45166299999999998</v>
      </c>
      <c r="BC42" s="38">
        <v>0.43012699999999998</v>
      </c>
      <c r="BD42" s="38">
        <v>0.33430599999999999</v>
      </c>
      <c r="BE42" s="38">
        <v>0.41899999999999998</v>
      </c>
      <c r="BF42" s="38">
        <v>0.60428800000000005</v>
      </c>
      <c r="BG42" s="38">
        <v>0.48363</v>
      </c>
      <c r="BH42" s="38">
        <v>0.48856100000000002</v>
      </c>
      <c r="BI42" s="38">
        <v>0.69533</v>
      </c>
      <c r="BJ42" s="38">
        <v>0.70747499999999997</v>
      </c>
      <c r="BK42" s="38">
        <v>0.61816199999999999</v>
      </c>
      <c r="BL42" s="38">
        <v>0.69808999999999999</v>
      </c>
      <c r="BM42" s="38">
        <v>0.99912000000000001</v>
      </c>
      <c r="BN42" s="38">
        <v>0.65815500000000005</v>
      </c>
      <c r="BO42" s="38">
        <v>1.031074</v>
      </c>
      <c r="BP42" s="38">
        <v>0.69406100000000004</v>
      </c>
      <c r="BQ42" s="38">
        <v>1.1087499999999999</v>
      </c>
      <c r="BR42" s="38">
        <v>0.99583900000000003</v>
      </c>
      <c r="BS42" s="38">
        <v>0.97247899999999998</v>
      </c>
      <c r="BT42" s="38">
        <v>1.1111580000000001</v>
      </c>
      <c r="BU42" s="38">
        <v>0.94935499999999995</v>
      </c>
      <c r="BV42" s="38">
        <v>0.787242</v>
      </c>
      <c r="BW42" s="38">
        <v>0.61442300000000005</v>
      </c>
      <c r="BX42" s="38">
        <v>0.622193</v>
      </c>
      <c r="BY42" s="38">
        <v>0.74313899999999999</v>
      </c>
      <c r="BZ42" s="38">
        <v>0.82202900000000001</v>
      </c>
      <c r="CA42" s="38">
        <v>0.85482999999999998</v>
      </c>
      <c r="CB42" s="38">
        <v>0.78291100000000002</v>
      </c>
      <c r="CC42" s="38">
        <v>0.85863599999999995</v>
      </c>
      <c r="CD42" s="38">
        <v>1.176722</v>
      </c>
      <c r="CE42" s="38">
        <v>1.3528770000000001</v>
      </c>
      <c r="CF42" s="38">
        <v>1.04386</v>
      </c>
      <c r="CG42" s="38">
        <v>1.710723</v>
      </c>
      <c r="CH42" s="38">
        <v>1.6494740000000001</v>
      </c>
      <c r="CI42" s="38">
        <v>1.0483800000000001</v>
      </c>
      <c r="CJ42" s="38">
        <v>0.728348</v>
      </c>
      <c r="CK42" s="38">
        <v>1.678606</v>
      </c>
      <c r="CL42" s="38">
        <v>1.6988799999999999</v>
      </c>
      <c r="CM42" s="38">
        <v>1.8593900000000001</v>
      </c>
      <c r="CN42" s="38">
        <v>1.6526650000000001</v>
      </c>
      <c r="CO42" s="38">
        <v>1.656218</v>
      </c>
      <c r="CP42" s="38">
        <v>1.816621</v>
      </c>
      <c r="CQ42" s="38">
        <v>1.516804</v>
      </c>
      <c r="CR42" s="38">
        <v>1.003679</v>
      </c>
      <c r="CS42" s="38">
        <v>1.3876839999999999</v>
      </c>
      <c r="CT42" s="38">
        <v>1.240875</v>
      </c>
      <c r="CU42" s="38">
        <v>1.365686</v>
      </c>
      <c r="CV42" s="38">
        <v>1.8168759999999999</v>
      </c>
      <c r="CW42" s="38">
        <v>1.59288129</v>
      </c>
      <c r="CX42" s="38">
        <v>1.51036971</v>
      </c>
      <c r="CY42" s="38">
        <v>2.1255959400000002</v>
      </c>
      <c r="CZ42" s="38">
        <v>1.4052575</v>
      </c>
      <c r="DA42" s="38">
        <v>2.12772037</v>
      </c>
      <c r="DB42" s="38">
        <v>2.2457277699999998</v>
      </c>
      <c r="DC42" s="38">
        <v>2.28574156</v>
      </c>
      <c r="DD42" s="38">
        <v>2.12680866</v>
      </c>
      <c r="DE42" s="38">
        <v>2.1749472700000001</v>
      </c>
      <c r="DF42" s="38">
        <v>2.7107315000000001</v>
      </c>
      <c r="DG42" s="38">
        <v>2.6657049100000001</v>
      </c>
      <c r="DH42" s="38">
        <v>2.5806754700000001</v>
      </c>
      <c r="DI42" s="38">
        <v>2.7049773099999999</v>
      </c>
      <c r="DJ42" s="38">
        <v>2.75667083</v>
      </c>
      <c r="DK42" s="38">
        <v>2.711141</v>
      </c>
      <c r="DL42" s="38">
        <v>2.6458059999999999</v>
      </c>
      <c r="DM42" s="38">
        <v>2.92498112</v>
      </c>
      <c r="DN42" s="38">
        <v>2.8225683899999998</v>
      </c>
      <c r="DO42" s="38">
        <v>2.9901110000000002</v>
      </c>
      <c r="DP42" s="38">
        <v>2.3830182999999998</v>
      </c>
      <c r="DQ42" s="38">
        <v>3.1625264</v>
      </c>
      <c r="DR42" s="38">
        <v>3.3941745999999999</v>
      </c>
      <c r="DS42" s="38">
        <v>2.6894362300000001</v>
      </c>
      <c r="DT42" s="38">
        <v>3.6041497800000002</v>
      </c>
      <c r="DU42" s="38">
        <v>2.7151291799999999</v>
      </c>
      <c r="DV42" s="38">
        <v>2.7283771099999998</v>
      </c>
      <c r="DW42" s="38">
        <v>3.38558403</v>
      </c>
      <c r="DX42" s="53">
        <v>3.092562</v>
      </c>
      <c r="DY42" s="53">
        <v>3.73872603</v>
      </c>
      <c r="DZ42" s="53">
        <v>2.5345300000000002</v>
      </c>
      <c r="EA42" s="53">
        <v>3.52200085</v>
      </c>
      <c r="EB42" s="53">
        <v>3.0770190500000001</v>
      </c>
      <c r="EC42" s="53">
        <v>2.25319505</v>
      </c>
      <c r="ED42" s="53">
        <v>4.3611075000000001</v>
      </c>
      <c r="EE42" s="53">
        <v>3.9869970100000001</v>
      </c>
      <c r="EF42" s="53">
        <v>4.1119379900000004</v>
      </c>
      <c r="EG42" s="53">
        <v>3.53333472</v>
      </c>
      <c r="EH42" s="53">
        <v>3.4280835700000001</v>
      </c>
      <c r="EI42" s="53">
        <v>3.4170650199999999</v>
      </c>
      <c r="EJ42" s="53">
        <v>3.1836673200000001</v>
      </c>
      <c r="EK42" s="53">
        <v>2.61943612</v>
      </c>
      <c r="EL42" s="53">
        <v>2.5103678600000001</v>
      </c>
      <c r="EM42" s="53">
        <v>2.19107787</v>
      </c>
      <c r="EN42" s="53">
        <v>2.1352660700000001</v>
      </c>
      <c r="EO42" s="53">
        <v>2.50285739</v>
      </c>
      <c r="EP42" s="53">
        <v>2.4956445600000001</v>
      </c>
      <c r="EQ42" s="53">
        <v>2.4129843399999999</v>
      </c>
      <c r="ER42" s="53">
        <v>2.18711615</v>
      </c>
      <c r="ES42" s="53">
        <v>2.3803276800000002</v>
      </c>
      <c r="ET42" s="53">
        <v>1.92651894</v>
      </c>
      <c r="EU42" s="53">
        <v>2.5627799100000002</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row>
    <row r="43" spans="6:398" ht="20.100000000000001" customHeight="1">
      <c r="F43" s="37" t="s">
        <v>592</v>
      </c>
      <c r="G43" s="29" t="s">
        <v>159</v>
      </c>
      <c r="H43" s="38">
        <v>17.836608999999999</v>
      </c>
      <c r="I43" s="38">
        <v>20.005149329999998</v>
      </c>
      <c r="J43" s="38"/>
      <c r="K43" s="38"/>
      <c r="L43" s="38">
        <v>3.361856</v>
      </c>
      <c r="M43" s="38">
        <v>3.5954679999999999</v>
      </c>
      <c r="N43" s="38">
        <v>3.2951999999999999</v>
      </c>
      <c r="O43" s="38">
        <v>2.8416109999999999</v>
      </c>
      <c r="P43" s="38">
        <v>3.9950130000000001</v>
      </c>
      <c r="Q43" s="38">
        <v>4.0427499999999998</v>
      </c>
      <c r="R43" s="38">
        <v>3.135132</v>
      </c>
      <c r="S43" s="38">
        <v>3.1966510000000001</v>
      </c>
      <c r="T43" s="38">
        <v>2.8161559999999999</v>
      </c>
      <c r="U43" s="38">
        <v>2.8049719999999998</v>
      </c>
      <c r="V43" s="38">
        <v>3.1207129999999998</v>
      </c>
      <c r="W43" s="38">
        <v>2.9482879999999998</v>
      </c>
      <c r="X43" s="38">
        <v>3.0040339999999999</v>
      </c>
      <c r="Y43" s="38">
        <v>4.1100289999999999</v>
      </c>
      <c r="Z43" s="38">
        <v>3.4753039999999999</v>
      </c>
      <c r="AA43" s="38">
        <v>4.1144809999999996</v>
      </c>
      <c r="AB43" s="38">
        <v>3.060241</v>
      </c>
      <c r="AC43" s="38">
        <v>3.7239930000000001</v>
      </c>
      <c r="AD43" s="38">
        <v>4.1010229999999996</v>
      </c>
      <c r="AE43" s="38">
        <v>4.5542619999999996</v>
      </c>
      <c r="AF43" s="38">
        <v>4.4704360000000003</v>
      </c>
      <c r="AG43" s="38">
        <v>4.0699699999999996</v>
      </c>
      <c r="AH43" s="38">
        <v>0</v>
      </c>
      <c r="AI43" s="38">
        <v>3.0326879999999998</v>
      </c>
      <c r="AJ43" s="38">
        <v>4.262416</v>
      </c>
      <c r="AK43" s="38">
        <v>4.7992540000000004</v>
      </c>
      <c r="AL43" s="38">
        <v>5.1125129999999999</v>
      </c>
      <c r="AM43" s="38">
        <v>4.9725130000000002</v>
      </c>
      <c r="AN43" s="38">
        <v>4.7571490000000001</v>
      </c>
      <c r="AO43" s="38">
        <v>4.8348500000000003</v>
      </c>
      <c r="AP43" s="38">
        <v>5.3638070000000004</v>
      </c>
      <c r="AQ43" s="38">
        <v>4.6830360000000004</v>
      </c>
      <c r="AR43" s="38">
        <v>4.226369</v>
      </c>
      <c r="AS43" s="38">
        <v>3.8801169999999998</v>
      </c>
      <c r="AT43" s="38">
        <v>4.6754179999999996</v>
      </c>
      <c r="AU43" s="38">
        <v>4.6298139999999997</v>
      </c>
      <c r="AV43" s="38">
        <v>4.5295490000000003</v>
      </c>
      <c r="AW43" s="38">
        <v>5.2541520000000004</v>
      </c>
      <c r="AX43" s="38">
        <v>5.7268330000000001</v>
      </c>
      <c r="AY43" s="38">
        <v>4.9448090000000002</v>
      </c>
      <c r="AZ43" s="38">
        <v>5.0683069999999999</v>
      </c>
      <c r="BA43" s="38">
        <v>5.7108780000000001</v>
      </c>
      <c r="BB43" s="38">
        <v>7.553763</v>
      </c>
      <c r="BC43" s="38">
        <v>6.4584489999999999</v>
      </c>
      <c r="BD43" s="38">
        <v>6.4519169999999999</v>
      </c>
      <c r="BE43" s="38">
        <v>6.2509009999999998</v>
      </c>
      <c r="BF43" s="38">
        <v>6.3543269999999996</v>
      </c>
      <c r="BG43" s="38">
        <v>5.8457290000000004</v>
      </c>
      <c r="BH43" s="38">
        <v>5.7321859999999996</v>
      </c>
      <c r="BI43" s="38">
        <v>5.0882690000000004</v>
      </c>
      <c r="BJ43" s="38">
        <v>5.849621</v>
      </c>
      <c r="BK43" s="38">
        <v>5.4128689999999997</v>
      </c>
      <c r="BL43" s="38">
        <v>5.9188669999999997</v>
      </c>
      <c r="BM43" s="38">
        <v>5.9097030000000004</v>
      </c>
      <c r="BN43" s="38">
        <v>5.8581779999999997</v>
      </c>
      <c r="BO43" s="38">
        <v>6.3399650000000003</v>
      </c>
      <c r="BP43" s="38">
        <v>5.3695959999999996</v>
      </c>
      <c r="BQ43" s="38">
        <v>6.0298920000000003</v>
      </c>
      <c r="BR43" s="38">
        <v>5.396941</v>
      </c>
      <c r="BS43" s="38">
        <v>5.3862410000000001</v>
      </c>
      <c r="BT43" s="38">
        <v>6.1347880000000004</v>
      </c>
      <c r="BU43" s="38">
        <v>5.1696470000000003</v>
      </c>
      <c r="BV43" s="38">
        <v>5.0391430000000001</v>
      </c>
      <c r="BW43" s="38">
        <v>4.7799319999999996</v>
      </c>
      <c r="BX43" s="38">
        <v>5.5562519999999997</v>
      </c>
      <c r="BY43" s="38">
        <v>4.974399</v>
      </c>
      <c r="BZ43" s="38">
        <v>5.5529510000000002</v>
      </c>
      <c r="CA43" s="38">
        <v>5.2688449999999998</v>
      </c>
      <c r="CB43" s="38">
        <v>6.1894099999999996</v>
      </c>
      <c r="CC43" s="38">
        <v>6.4271520000000004</v>
      </c>
      <c r="CD43" s="38">
        <v>6.6085279999999997</v>
      </c>
      <c r="CE43" s="38">
        <v>6.6060569999999998</v>
      </c>
      <c r="CF43" s="38">
        <v>5.9948160000000001</v>
      </c>
      <c r="CG43" s="38">
        <v>6.1216609999999996</v>
      </c>
      <c r="CH43" s="38">
        <v>6.0080049999999998</v>
      </c>
      <c r="CI43" s="38">
        <v>5.5251330000000003</v>
      </c>
      <c r="CJ43" s="38">
        <v>3.9102679999999999</v>
      </c>
      <c r="CK43" s="38">
        <v>3.995069</v>
      </c>
      <c r="CL43" s="38">
        <v>5.0543870000000002</v>
      </c>
      <c r="CM43" s="38">
        <v>5.4790049999999999</v>
      </c>
      <c r="CN43" s="38">
        <v>5.5792580000000003</v>
      </c>
      <c r="CO43" s="38">
        <v>6.100892</v>
      </c>
      <c r="CP43" s="38">
        <v>4.760192</v>
      </c>
      <c r="CQ43" s="38">
        <v>4.9975300000000002</v>
      </c>
      <c r="CR43" s="38">
        <v>4.8944470000000004</v>
      </c>
      <c r="CS43" s="38">
        <v>4.5350460000000004</v>
      </c>
      <c r="CT43" s="38">
        <v>4.0948479999999998</v>
      </c>
      <c r="CU43" s="38">
        <v>5.2533099999999999</v>
      </c>
      <c r="CV43" s="38">
        <v>3.7353930000000002</v>
      </c>
      <c r="CW43" s="38">
        <v>4.9319989</v>
      </c>
      <c r="CX43" s="38">
        <v>4.9540057500000003</v>
      </c>
      <c r="CY43" s="38">
        <v>4.09337427</v>
      </c>
      <c r="CZ43" s="38">
        <v>4.82235221</v>
      </c>
      <c r="DA43" s="38">
        <v>5.3898865899999997</v>
      </c>
      <c r="DB43" s="38">
        <v>5.2114853700000001</v>
      </c>
      <c r="DC43" s="38">
        <v>5.7299950099999997</v>
      </c>
      <c r="DD43" s="38">
        <v>4.7250931300000003</v>
      </c>
      <c r="DE43" s="38">
        <v>5.2236999300000004</v>
      </c>
      <c r="DF43" s="38">
        <v>4.8079279699999997</v>
      </c>
      <c r="DG43" s="38">
        <v>5.3716894499999999</v>
      </c>
      <c r="DH43" s="38">
        <v>4.6292319099999997</v>
      </c>
      <c r="DI43" s="38">
        <v>4.5506986899999999</v>
      </c>
      <c r="DJ43" s="38">
        <v>5.7523359100000002</v>
      </c>
      <c r="DK43" s="38">
        <v>5.123691</v>
      </c>
      <c r="DL43" s="38">
        <v>5.3824807100000003</v>
      </c>
      <c r="DM43" s="38">
        <v>5.4694500000000001</v>
      </c>
      <c r="DN43" s="38">
        <v>5.4882838600000001</v>
      </c>
      <c r="DO43" s="38">
        <v>6.2818835000000002</v>
      </c>
      <c r="DP43" s="38">
        <v>4.5092257</v>
      </c>
      <c r="DQ43" s="38">
        <v>4.6721996800000003</v>
      </c>
      <c r="DR43" s="38">
        <v>4.4876857799999996</v>
      </c>
      <c r="DS43" s="38">
        <v>4.9250592400000004</v>
      </c>
      <c r="DT43" s="38">
        <v>4.8458323800000001</v>
      </c>
      <c r="DU43" s="38">
        <v>4.7623213800000004</v>
      </c>
      <c r="DV43" s="38">
        <v>4.3709325000000003</v>
      </c>
      <c r="DW43" s="38">
        <v>4.50491449</v>
      </c>
      <c r="DX43" s="53">
        <v>5.0033620000000001</v>
      </c>
      <c r="DY43" s="53">
        <v>5.0415491699999997</v>
      </c>
      <c r="DZ43" s="53">
        <v>4.8364609999999999</v>
      </c>
      <c r="EA43" s="53">
        <v>4.6115430999999996</v>
      </c>
      <c r="EB43" s="53">
        <v>5.1620100000000004</v>
      </c>
      <c r="EC43" s="53">
        <v>3.2574826400000001</v>
      </c>
      <c r="ED43" s="53">
        <v>3.5895600000000001</v>
      </c>
      <c r="EE43" s="53">
        <v>4.2663070000000003</v>
      </c>
      <c r="EF43" s="53">
        <v>4.4898769999999999</v>
      </c>
      <c r="EG43" s="53">
        <v>5.4908650000000003</v>
      </c>
      <c r="EH43" s="53">
        <v>5.1769850000000002</v>
      </c>
      <c r="EI43" s="53">
        <v>5.0839711200000002</v>
      </c>
      <c r="EJ43" s="53">
        <v>4.6750999999999996</v>
      </c>
      <c r="EK43" s="53">
        <v>5.0690932100000001</v>
      </c>
      <c r="EL43" s="53">
        <v>4.7809837100000001</v>
      </c>
      <c r="EM43" s="53">
        <v>5.6276943800000003</v>
      </c>
      <c r="EN43" s="53">
        <v>4.4806952000000004</v>
      </c>
      <c r="EO43" s="53">
        <v>4.9561080000000004</v>
      </c>
      <c r="EP43" s="53">
        <v>4.6019699999999997</v>
      </c>
      <c r="EQ43" s="53">
        <v>4.6564829999999997</v>
      </c>
      <c r="ER43" s="53">
        <v>4.6801459999999997</v>
      </c>
      <c r="ES43" s="53">
        <v>3.80898827</v>
      </c>
      <c r="ET43" s="53">
        <v>4.352239</v>
      </c>
      <c r="EU43" s="53">
        <v>3.8985150000000002</v>
      </c>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row>
    <row r="44" spans="6:398" ht="28.15" customHeight="1">
      <c r="F44" s="37" t="s">
        <v>407</v>
      </c>
      <c r="G44" s="29" t="s">
        <v>159</v>
      </c>
      <c r="H44" s="38">
        <v>55.713672420000002</v>
      </c>
      <c r="I44" s="38">
        <v>55.351098239999999</v>
      </c>
      <c r="J44" s="38"/>
      <c r="K44" s="38"/>
      <c r="L44" s="38">
        <v>4.1514069999999998</v>
      </c>
      <c r="M44" s="38">
        <v>4.6713110000000002</v>
      </c>
      <c r="N44" s="38">
        <v>4.0333459999999999</v>
      </c>
      <c r="O44" s="38">
        <v>3.7893409999999998</v>
      </c>
      <c r="P44" s="38">
        <v>5.2699509999999998</v>
      </c>
      <c r="Q44" s="38">
        <v>5.1654450000000001</v>
      </c>
      <c r="R44" s="38">
        <v>4.1521129999999999</v>
      </c>
      <c r="S44" s="38">
        <v>4.7350399999999997</v>
      </c>
      <c r="T44" s="38">
        <v>4.2856730000000001</v>
      </c>
      <c r="U44" s="38">
        <v>4.1697620000000004</v>
      </c>
      <c r="V44" s="38">
        <v>4.6467219999999996</v>
      </c>
      <c r="W44" s="38">
        <v>4.3061040000000004</v>
      </c>
      <c r="X44" s="38">
        <v>4.2901800000000003</v>
      </c>
      <c r="Y44" s="38">
        <v>5.7197820000000004</v>
      </c>
      <c r="Z44" s="38">
        <v>5.0170979999999998</v>
      </c>
      <c r="AA44" s="38">
        <v>6.2364170000000003</v>
      </c>
      <c r="AB44" s="38">
        <v>4.9191549999999999</v>
      </c>
      <c r="AC44" s="38">
        <v>5.4550929999999997</v>
      </c>
      <c r="AD44" s="38">
        <v>6.0961999999999996</v>
      </c>
      <c r="AE44" s="38">
        <v>6.4610149999999997</v>
      </c>
      <c r="AF44" s="38">
        <v>6.3053109999999997</v>
      </c>
      <c r="AG44" s="38">
        <v>6.0863529999999999</v>
      </c>
      <c r="AH44" s="38">
        <v>6.6546390000000004</v>
      </c>
      <c r="AI44" s="38">
        <v>7.2823779999999996</v>
      </c>
      <c r="AJ44" s="38">
        <v>6.4455850000000003</v>
      </c>
      <c r="AK44" s="38">
        <v>7.2034830000000003</v>
      </c>
      <c r="AL44" s="38">
        <v>7.196326</v>
      </c>
      <c r="AM44" s="38">
        <v>6.9423539999999999</v>
      </c>
      <c r="AN44" s="38">
        <v>7.3484290000000003</v>
      </c>
      <c r="AO44" s="38">
        <v>7.8621660000000002</v>
      </c>
      <c r="AP44" s="38">
        <v>7.8624210000000003</v>
      </c>
      <c r="AQ44" s="38">
        <v>6.7252260000000001</v>
      </c>
      <c r="AR44" s="38">
        <v>6.3272959999999996</v>
      </c>
      <c r="AS44" s="38">
        <v>6.151332</v>
      </c>
      <c r="AT44" s="38">
        <v>7.1804569999999996</v>
      </c>
      <c r="AU44" s="38">
        <v>7.1956559999999996</v>
      </c>
      <c r="AV44" s="38">
        <v>7.1485209999999997</v>
      </c>
      <c r="AW44" s="38">
        <v>7.7325379999999999</v>
      </c>
      <c r="AX44" s="38">
        <v>8.7050269999999994</v>
      </c>
      <c r="AY44" s="38">
        <v>7.8515389999999998</v>
      </c>
      <c r="AZ44" s="38">
        <v>8.0559069999999995</v>
      </c>
      <c r="BA44" s="38">
        <v>9.4130230000000008</v>
      </c>
      <c r="BB44" s="38">
        <v>11.674915</v>
      </c>
      <c r="BC44" s="38">
        <v>10.772549</v>
      </c>
      <c r="BD44" s="38">
        <v>10.458824999999999</v>
      </c>
      <c r="BE44" s="38">
        <v>10.656771000000001</v>
      </c>
      <c r="BF44" s="38">
        <v>10.388089000000001</v>
      </c>
      <c r="BG44" s="38">
        <v>10.304137000000001</v>
      </c>
      <c r="BH44" s="38">
        <v>9.9828119999999991</v>
      </c>
      <c r="BI44" s="38">
        <v>9.6970460000000003</v>
      </c>
      <c r="BJ44" s="38">
        <v>9.7472879999999993</v>
      </c>
      <c r="BK44" s="38">
        <v>9.7801600000000004</v>
      </c>
      <c r="BL44" s="38">
        <v>10.945971999999999</v>
      </c>
      <c r="BM44" s="38">
        <v>10.866121</v>
      </c>
      <c r="BN44" s="38">
        <v>10.465493</v>
      </c>
      <c r="BO44" s="38">
        <v>11.116519</v>
      </c>
      <c r="BP44" s="38">
        <v>10.023937999999999</v>
      </c>
      <c r="BQ44" s="38">
        <v>12.580700999999999</v>
      </c>
      <c r="BR44" s="38">
        <v>11.087479</v>
      </c>
      <c r="BS44" s="38">
        <v>10.325063999999999</v>
      </c>
      <c r="BT44" s="38">
        <v>11.474093999999999</v>
      </c>
      <c r="BU44" s="38">
        <v>11.302353</v>
      </c>
      <c r="BV44" s="38">
        <v>10.857341999999999</v>
      </c>
      <c r="BW44" s="38">
        <v>10.232106999999999</v>
      </c>
      <c r="BX44" s="38">
        <v>11.503969</v>
      </c>
      <c r="BY44" s="38">
        <v>10.400993</v>
      </c>
      <c r="BZ44" s="38">
        <v>11.627561</v>
      </c>
      <c r="CA44" s="38">
        <v>11.297371</v>
      </c>
      <c r="CB44" s="38">
        <v>12.131428</v>
      </c>
      <c r="CC44" s="38">
        <v>14.096681</v>
      </c>
      <c r="CD44" s="38">
        <v>13.501419</v>
      </c>
      <c r="CE44" s="38">
        <v>14.028548000000001</v>
      </c>
      <c r="CF44" s="38">
        <v>11.938012000000001</v>
      </c>
      <c r="CG44" s="38">
        <v>13.798629</v>
      </c>
      <c r="CH44" s="38">
        <v>13.192055999999999</v>
      </c>
      <c r="CI44" s="38">
        <v>12.028689999999999</v>
      </c>
      <c r="CJ44" s="38">
        <v>8.1885010000000005</v>
      </c>
      <c r="CK44" s="38">
        <v>12.201191</v>
      </c>
      <c r="CL44" s="38">
        <v>14.453134</v>
      </c>
      <c r="CM44" s="38">
        <v>15.322782</v>
      </c>
      <c r="CN44" s="38">
        <v>14.299564</v>
      </c>
      <c r="CO44" s="38">
        <v>15.471240999999999</v>
      </c>
      <c r="CP44" s="38">
        <v>13.895166</v>
      </c>
      <c r="CQ44" s="38">
        <v>13.383844</v>
      </c>
      <c r="CR44" s="38">
        <v>10.322835</v>
      </c>
      <c r="CS44" s="38">
        <v>11.25042</v>
      </c>
      <c r="CT44" s="38">
        <v>11.341377</v>
      </c>
      <c r="CU44" s="38">
        <v>12.706118</v>
      </c>
      <c r="CV44" s="38">
        <v>12.857847</v>
      </c>
      <c r="CW44" s="38">
        <v>13.867018590000001</v>
      </c>
      <c r="CX44" s="38">
        <v>12.959701300000001</v>
      </c>
      <c r="CY44" s="38">
        <v>14.58587597</v>
      </c>
      <c r="CZ44" s="38">
        <v>14.36789072</v>
      </c>
      <c r="DA44" s="38">
        <v>15.5674057</v>
      </c>
      <c r="DB44" s="38">
        <v>16.76949608</v>
      </c>
      <c r="DC44" s="38">
        <v>17.782926539999998</v>
      </c>
      <c r="DD44" s="38">
        <v>14.978701600000001</v>
      </c>
      <c r="DE44" s="38">
        <v>15.84978576</v>
      </c>
      <c r="DF44" s="38">
        <v>16.787254529999998</v>
      </c>
      <c r="DG44" s="38">
        <v>17.333704310000002</v>
      </c>
      <c r="DH44" s="38">
        <v>15.309672669999999</v>
      </c>
      <c r="DI44" s="38">
        <v>15.17135854</v>
      </c>
      <c r="DJ44" s="38">
        <v>17.04716509</v>
      </c>
      <c r="DK44" s="38">
        <v>17.524061840000002</v>
      </c>
      <c r="DL44" s="38">
        <v>16.604478369999999</v>
      </c>
      <c r="DM44" s="38">
        <v>17.357556460000001</v>
      </c>
      <c r="DN44" s="38">
        <v>15.68982845</v>
      </c>
      <c r="DO44" s="38">
        <v>18.073865770000001</v>
      </c>
      <c r="DP44" s="38">
        <v>14.178879589999999</v>
      </c>
      <c r="DQ44" s="38">
        <v>14.784282320000001</v>
      </c>
      <c r="DR44" s="38">
        <v>15.9487878</v>
      </c>
      <c r="DS44" s="38">
        <v>16.019084790000001</v>
      </c>
      <c r="DT44" s="38">
        <v>15.022058400000001</v>
      </c>
      <c r="DU44" s="38">
        <v>14.57824609</v>
      </c>
      <c r="DV44" s="38">
        <v>14.020842610000001</v>
      </c>
      <c r="DW44" s="38">
        <v>16.332335319999999</v>
      </c>
      <c r="DX44" s="53">
        <v>15.21762755</v>
      </c>
      <c r="DY44" s="53">
        <v>16.923814310000001</v>
      </c>
      <c r="DZ44" s="53">
        <v>14.77775922</v>
      </c>
      <c r="EA44" s="53">
        <v>14.333100379999999</v>
      </c>
      <c r="EB44" s="53">
        <v>14.63391558</v>
      </c>
      <c r="EC44" s="53">
        <v>12.592565909999999</v>
      </c>
      <c r="ED44" s="53">
        <v>14.20236017</v>
      </c>
      <c r="EE44" s="53">
        <v>13.33737811</v>
      </c>
      <c r="EF44" s="53">
        <v>13.98712046</v>
      </c>
      <c r="EG44" s="53">
        <v>14.18681368</v>
      </c>
      <c r="EH44" s="53">
        <v>14.55130361</v>
      </c>
      <c r="EI44" s="53">
        <v>13.60225355</v>
      </c>
      <c r="EJ44" s="53">
        <v>13.31954618</v>
      </c>
      <c r="EK44" s="53">
        <v>13.877994899999999</v>
      </c>
      <c r="EL44" s="53">
        <v>12.94825503</v>
      </c>
      <c r="EM44" s="53">
        <v>14.041352910000001</v>
      </c>
      <c r="EN44" s="53">
        <v>11.45532712</v>
      </c>
      <c r="EO44" s="53">
        <v>13.203371560000001</v>
      </c>
      <c r="EP44" s="53">
        <v>12.586585899999999</v>
      </c>
      <c r="EQ44" s="53">
        <v>14.431567810000001</v>
      </c>
      <c r="ER44" s="53">
        <v>12.317775449999999</v>
      </c>
      <c r="ES44" s="53">
        <v>12.219942120000001</v>
      </c>
      <c r="ET44" s="53">
        <v>12.88399321</v>
      </c>
      <c r="EU44" s="53">
        <v>13.1449578</v>
      </c>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row>
    <row r="45" spans="6:398" ht="28.15" customHeight="1">
      <c r="F45" s="28" t="s">
        <v>617</v>
      </c>
      <c r="G45" s="29" t="s">
        <v>159</v>
      </c>
      <c r="H45" s="38">
        <v>171.27281227</v>
      </c>
      <c r="I45" s="38">
        <v>162.52112769999999</v>
      </c>
      <c r="J45" s="38"/>
      <c r="K45" s="38"/>
      <c r="L45" s="38">
        <v>14.754854</v>
      </c>
      <c r="M45" s="38">
        <v>16.027611</v>
      </c>
      <c r="N45" s="38">
        <v>13.938955</v>
      </c>
      <c r="O45" s="38">
        <v>13.976955</v>
      </c>
      <c r="P45" s="38">
        <v>16.324815000000001</v>
      </c>
      <c r="Q45" s="38">
        <v>17.662891999999999</v>
      </c>
      <c r="R45" s="38">
        <v>15.944341</v>
      </c>
      <c r="S45" s="38">
        <v>16.570475999999999</v>
      </c>
      <c r="T45" s="38">
        <v>15.534924999999999</v>
      </c>
      <c r="U45" s="38">
        <v>17.027242999999999</v>
      </c>
      <c r="V45" s="38">
        <v>17.364038000000001</v>
      </c>
      <c r="W45" s="38">
        <v>16.490552000000001</v>
      </c>
      <c r="X45" s="38">
        <v>16.826999000000001</v>
      </c>
      <c r="Y45" s="38">
        <v>18.851310999999999</v>
      </c>
      <c r="Z45" s="38">
        <v>17.499808000000002</v>
      </c>
      <c r="AA45" s="38">
        <v>19.285404</v>
      </c>
      <c r="AB45" s="38">
        <v>16.156841</v>
      </c>
      <c r="AC45" s="38">
        <v>16.946717</v>
      </c>
      <c r="AD45" s="38">
        <v>18.613871</v>
      </c>
      <c r="AE45" s="38">
        <v>18.040619</v>
      </c>
      <c r="AF45" s="38">
        <v>17.940261</v>
      </c>
      <c r="AG45" s="38">
        <v>18.740317000000001</v>
      </c>
      <c r="AH45" s="38">
        <v>19.097456999999999</v>
      </c>
      <c r="AI45" s="38">
        <v>19.181204999999999</v>
      </c>
      <c r="AJ45" s="38">
        <v>18.805645999999999</v>
      </c>
      <c r="AK45" s="38">
        <v>20.327316</v>
      </c>
      <c r="AL45" s="38">
        <v>19.013971999999999</v>
      </c>
      <c r="AM45" s="38">
        <v>19.688167</v>
      </c>
      <c r="AN45" s="38">
        <v>19.442924999999999</v>
      </c>
      <c r="AO45" s="38">
        <v>20.542811</v>
      </c>
      <c r="AP45" s="38">
        <v>22.271891</v>
      </c>
      <c r="AQ45" s="38">
        <v>21.113091000000001</v>
      </c>
      <c r="AR45" s="38">
        <v>19.654813000000001</v>
      </c>
      <c r="AS45" s="38">
        <v>21.033294000000001</v>
      </c>
      <c r="AT45" s="38">
        <v>20.772798999999999</v>
      </c>
      <c r="AU45" s="38">
        <v>21.201753</v>
      </c>
      <c r="AV45" s="38">
        <v>20.933872999999998</v>
      </c>
      <c r="AW45" s="38">
        <v>22.351551000000001</v>
      </c>
      <c r="AX45" s="38">
        <v>24.631782999999999</v>
      </c>
      <c r="AY45" s="38">
        <v>24.039528000000001</v>
      </c>
      <c r="AZ45" s="38">
        <v>23.398547000000001</v>
      </c>
      <c r="BA45" s="38">
        <v>24.737833999999999</v>
      </c>
      <c r="BB45" s="38">
        <v>26.485627000000001</v>
      </c>
      <c r="BC45" s="38">
        <v>26.138577000000002</v>
      </c>
      <c r="BD45" s="38">
        <v>25.754676</v>
      </c>
      <c r="BE45" s="38">
        <v>27.147870999999999</v>
      </c>
      <c r="BF45" s="38">
        <v>27.459893999999998</v>
      </c>
      <c r="BG45" s="38">
        <v>25.717497999999999</v>
      </c>
      <c r="BH45" s="38">
        <v>26.386490999999999</v>
      </c>
      <c r="BI45" s="38">
        <v>26.268984</v>
      </c>
      <c r="BJ45" s="38">
        <v>25.277933000000001</v>
      </c>
      <c r="BK45" s="38">
        <v>26.423093000000001</v>
      </c>
      <c r="BL45" s="38">
        <v>27.682148000000002</v>
      </c>
      <c r="BM45" s="38">
        <v>28.410523999999999</v>
      </c>
      <c r="BN45" s="38">
        <v>27.127127999999999</v>
      </c>
      <c r="BO45" s="38">
        <v>28.275509</v>
      </c>
      <c r="BP45" s="38">
        <v>26.504956</v>
      </c>
      <c r="BQ45" s="38">
        <v>29.824345999999998</v>
      </c>
      <c r="BR45" s="38">
        <v>29.505132</v>
      </c>
      <c r="BS45" s="38">
        <v>30.895325</v>
      </c>
      <c r="BT45" s="38">
        <v>31.212330999999999</v>
      </c>
      <c r="BU45" s="38">
        <v>33.302585000000001</v>
      </c>
      <c r="BV45" s="38">
        <v>29.994947</v>
      </c>
      <c r="BW45" s="38">
        <v>30.424447000000001</v>
      </c>
      <c r="BX45" s="38">
        <v>29.601327000000001</v>
      </c>
      <c r="BY45" s="38">
        <v>30.458286999999999</v>
      </c>
      <c r="BZ45" s="38">
        <v>32.767381</v>
      </c>
      <c r="CA45" s="38">
        <v>31.564620999999999</v>
      </c>
      <c r="CB45" s="38">
        <v>32.554225000000002</v>
      </c>
      <c r="CC45" s="38">
        <v>35.079255000000003</v>
      </c>
      <c r="CD45" s="38">
        <v>34.709687000000002</v>
      </c>
      <c r="CE45" s="38">
        <v>35.856985999999999</v>
      </c>
      <c r="CF45" s="38">
        <v>29.606739000000001</v>
      </c>
      <c r="CG45" s="38">
        <v>36.748057000000003</v>
      </c>
      <c r="CH45" s="38">
        <v>36.307127999999999</v>
      </c>
      <c r="CI45" s="38">
        <v>32.144269000000001</v>
      </c>
      <c r="CJ45" s="38">
        <v>23.743264</v>
      </c>
      <c r="CK45" s="38">
        <v>33.043512999999997</v>
      </c>
      <c r="CL45" s="38">
        <v>38.795220999999998</v>
      </c>
      <c r="CM45" s="38">
        <v>39.450104000000003</v>
      </c>
      <c r="CN45" s="38">
        <v>35.428054000000003</v>
      </c>
      <c r="CO45" s="38">
        <v>43.591267999999999</v>
      </c>
      <c r="CP45" s="38">
        <v>39.954791</v>
      </c>
      <c r="CQ45" s="38">
        <v>39.983583000000003</v>
      </c>
      <c r="CR45" s="38">
        <v>27.474921999999999</v>
      </c>
      <c r="CS45" s="38">
        <v>33.041952000000002</v>
      </c>
      <c r="CT45" s="38">
        <v>35.332751999999999</v>
      </c>
      <c r="CU45" s="38">
        <v>36.857627999999998</v>
      </c>
      <c r="CV45" s="38">
        <v>34.348756000000002</v>
      </c>
      <c r="CW45" s="38">
        <v>35.857197999999997</v>
      </c>
      <c r="CX45" s="38">
        <v>34.380894810000001</v>
      </c>
      <c r="CY45" s="38">
        <v>39.990206839999999</v>
      </c>
      <c r="CZ45" s="38">
        <v>37.56467688</v>
      </c>
      <c r="DA45" s="38">
        <v>42.25725516</v>
      </c>
      <c r="DB45" s="38">
        <v>42.838147309999997</v>
      </c>
      <c r="DC45" s="38">
        <v>47.349518590000002</v>
      </c>
      <c r="DD45" s="38">
        <v>42.904034619999997</v>
      </c>
      <c r="DE45" s="38">
        <v>47.366073909999997</v>
      </c>
      <c r="DF45" s="38">
        <v>46.766991560000001</v>
      </c>
      <c r="DG45" s="38">
        <v>49.327880460000003</v>
      </c>
      <c r="DH45" s="38">
        <v>45.124525650000002</v>
      </c>
      <c r="DI45" s="38">
        <v>46.444744880000002</v>
      </c>
      <c r="DJ45" s="38">
        <v>47.612857939999998</v>
      </c>
      <c r="DK45" s="38">
        <v>46.918716439999997</v>
      </c>
      <c r="DL45" s="38">
        <v>44.104618600000002</v>
      </c>
      <c r="DM45" s="38">
        <v>49.361570810000003</v>
      </c>
      <c r="DN45" s="38">
        <v>46.267215980000003</v>
      </c>
      <c r="DO45" s="38">
        <v>49.494650640000003</v>
      </c>
      <c r="DP45" s="38">
        <v>42.94855476</v>
      </c>
      <c r="DQ45" s="38">
        <v>38.488994060000003</v>
      </c>
      <c r="DR45" s="38">
        <v>47.242117520000001</v>
      </c>
      <c r="DS45" s="38">
        <v>43.995107709999999</v>
      </c>
      <c r="DT45" s="38">
        <v>43.325854990000003</v>
      </c>
      <c r="DU45" s="38">
        <v>44.680063130000001</v>
      </c>
      <c r="DV45" s="38">
        <v>43.961688090000003</v>
      </c>
      <c r="DW45" s="38">
        <v>46.885203490000002</v>
      </c>
      <c r="DX45" s="53">
        <v>43.887837789999999</v>
      </c>
      <c r="DY45" s="53">
        <v>48.78518167</v>
      </c>
      <c r="DZ45" s="53">
        <v>45.60653387</v>
      </c>
      <c r="EA45" s="53">
        <v>46.075140670000003</v>
      </c>
      <c r="EB45" s="53">
        <v>42.838048030000003</v>
      </c>
      <c r="EC45" s="53">
        <v>42.784313539999999</v>
      </c>
      <c r="ED45" s="53">
        <v>42.791311790000002</v>
      </c>
      <c r="EE45" s="53">
        <v>43.40844499</v>
      </c>
      <c r="EF45" s="53">
        <v>41.057996250000002</v>
      </c>
      <c r="EG45" s="53">
        <v>44.015059239999999</v>
      </c>
      <c r="EH45" s="53">
        <v>41.279584739999997</v>
      </c>
      <c r="EI45" s="53">
        <v>40.640116079999999</v>
      </c>
      <c r="EJ45" s="53">
        <v>39.692863029999998</v>
      </c>
      <c r="EK45" s="53">
        <v>40.90856385</v>
      </c>
      <c r="EL45" s="53">
        <v>38.866666629999997</v>
      </c>
      <c r="EM45" s="53">
        <v>41.06372915</v>
      </c>
      <c r="EN45" s="53">
        <v>34.608764290000003</v>
      </c>
      <c r="EO45" s="53">
        <v>41.747871609999997</v>
      </c>
      <c r="EP45" s="53">
        <v>35.850692979999998</v>
      </c>
      <c r="EQ45" s="53">
        <v>39.04424693</v>
      </c>
      <c r="ER45" s="53">
        <v>36.484988199999997</v>
      </c>
      <c r="ES45" s="53">
        <v>39.332520129999999</v>
      </c>
      <c r="ET45" s="53">
        <v>38.164006100000002</v>
      </c>
      <c r="EU45" s="53">
        <v>38.93731425</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row>
    <row r="46" spans="6:398" ht="28.15" customHeight="1">
      <c r="F46" s="28" t="s">
        <v>188</v>
      </c>
      <c r="G46" s="29"/>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53"/>
      <c r="DY46" s="53"/>
      <c r="EA46" s="53"/>
      <c r="EB46" s="53"/>
      <c r="EC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row>
    <row r="47" spans="6:398" ht="20.100000000000001" customHeight="1">
      <c r="F47" s="37" t="s">
        <v>612</v>
      </c>
      <c r="G47" s="29" t="s">
        <v>159</v>
      </c>
      <c r="H47" s="38">
        <v>22.864522000000001</v>
      </c>
      <c r="I47" s="38">
        <v>27.025942319999999</v>
      </c>
      <c r="J47" s="38"/>
      <c r="K47" s="38"/>
      <c r="L47" s="38">
        <v>0.82803700000000002</v>
      </c>
      <c r="M47" s="38">
        <v>0.95249799999999996</v>
      </c>
      <c r="N47" s="38">
        <v>1.061734</v>
      </c>
      <c r="O47" s="38">
        <v>0.75799499999999997</v>
      </c>
      <c r="P47" s="38">
        <v>0.92290700000000003</v>
      </c>
      <c r="Q47" s="38">
        <v>1.4034059999999999</v>
      </c>
      <c r="R47" s="38">
        <v>0.849275</v>
      </c>
      <c r="S47" s="38">
        <v>0.74843499999999996</v>
      </c>
      <c r="T47" s="38">
        <v>0.94808300000000001</v>
      </c>
      <c r="U47" s="38">
        <v>1.279558</v>
      </c>
      <c r="V47" s="38">
        <v>1.263566</v>
      </c>
      <c r="W47" s="38">
        <v>1.592935</v>
      </c>
      <c r="X47" s="38">
        <v>1.5028969999999999</v>
      </c>
      <c r="Y47" s="38">
        <v>1.1357409999999999</v>
      </c>
      <c r="Z47" s="38">
        <v>1.1873769999999999</v>
      </c>
      <c r="AA47" s="38">
        <v>1.8376189999999999</v>
      </c>
      <c r="AB47" s="38">
        <v>1.4383840000000001</v>
      </c>
      <c r="AC47" s="38">
        <v>1.1980839999999999</v>
      </c>
      <c r="AD47" s="38">
        <v>1.275007</v>
      </c>
      <c r="AE47" s="38">
        <v>1.2784869999999999</v>
      </c>
      <c r="AF47" s="38">
        <v>1.3650960000000001</v>
      </c>
      <c r="AG47" s="38">
        <v>1.4783980000000001</v>
      </c>
      <c r="AH47" s="38">
        <v>1.8348990000000001</v>
      </c>
      <c r="AI47" s="38">
        <v>1.263822</v>
      </c>
      <c r="AJ47" s="38">
        <v>1.8552740000000001</v>
      </c>
      <c r="AK47" s="38">
        <v>1.840244</v>
      </c>
      <c r="AL47" s="38">
        <v>1.937497</v>
      </c>
      <c r="AM47" s="38">
        <v>1.8654230000000001</v>
      </c>
      <c r="AN47" s="38">
        <v>1.5677099999999999</v>
      </c>
      <c r="AO47" s="38">
        <v>2.26573</v>
      </c>
      <c r="AP47" s="38">
        <v>2.8641380000000001</v>
      </c>
      <c r="AQ47" s="38">
        <v>2.638827</v>
      </c>
      <c r="AR47" s="38">
        <v>2.2043200000000001</v>
      </c>
      <c r="AS47" s="38">
        <v>2.3332639999999998</v>
      </c>
      <c r="AT47" s="38">
        <v>2.58602</v>
      </c>
      <c r="AU47" s="38">
        <v>2.0148519999999999</v>
      </c>
      <c r="AV47" s="38">
        <v>1.9656169999999999</v>
      </c>
      <c r="AW47" s="38">
        <v>2.002983</v>
      </c>
      <c r="AX47" s="38">
        <v>2.18554</v>
      </c>
      <c r="AY47" s="38">
        <v>2.0749379999999999</v>
      </c>
      <c r="AZ47" s="38">
        <v>2.54915</v>
      </c>
      <c r="BA47" s="38">
        <v>2.476423</v>
      </c>
      <c r="BB47" s="38">
        <v>2.0809229999999999</v>
      </c>
      <c r="BC47" s="38">
        <v>2.4648979999999998</v>
      </c>
      <c r="BD47" s="38">
        <v>1.717152</v>
      </c>
      <c r="BE47" s="38">
        <v>2.3833850000000001</v>
      </c>
      <c r="BF47" s="38">
        <v>2.2601870000000002</v>
      </c>
      <c r="BG47" s="38">
        <v>2.4012229999999999</v>
      </c>
      <c r="BH47" s="38">
        <v>2.431489</v>
      </c>
      <c r="BI47" s="38">
        <v>3.14812</v>
      </c>
      <c r="BJ47" s="38">
        <v>3.010815</v>
      </c>
      <c r="BK47" s="38">
        <v>2.37039</v>
      </c>
      <c r="BL47" s="38">
        <v>2.5119090000000002</v>
      </c>
      <c r="BM47" s="38">
        <v>2.9238979999999999</v>
      </c>
      <c r="BN47" s="38">
        <v>2.0218470000000002</v>
      </c>
      <c r="BO47" s="38">
        <v>2.3329309999999999</v>
      </c>
      <c r="BP47" s="38">
        <v>2.6228199999999999</v>
      </c>
      <c r="BQ47" s="38">
        <v>2.916096</v>
      </c>
      <c r="BR47" s="38">
        <v>3.2850079999999999</v>
      </c>
      <c r="BS47" s="38">
        <v>3.8325840000000002</v>
      </c>
      <c r="BT47" s="38">
        <v>3.9054389999999999</v>
      </c>
      <c r="BU47" s="38">
        <v>3.3059430000000001</v>
      </c>
      <c r="BV47" s="38">
        <v>3.2694519999999998</v>
      </c>
      <c r="BW47" s="38">
        <v>3.0468299999999999</v>
      </c>
      <c r="BX47" s="38">
        <v>3.316595</v>
      </c>
      <c r="BY47" s="38">
        <v>3.572619</v>
      </c>
      <c r="BZ47" s="38">
        <v>3.7218290000000001</v>
      </c>
      <c r="CA47" s="38">
        <v>4.1057129999999997</v>
      </c>
      <c r="CB47" s="38">
        <v>4.256132</v>
      </c>
      <c r="CC47" s="38">
        <v>4.1494489999999997</v>
      </c>
      <c r="CD47" s="38">
        <v>4.0896109999999997</v>
      </c>
      <c r="CE47" s="38">
        <v>5.2849199999999996</v>
      </c>
      <c r="CF47" s="38">
        <v>4.0893810000000004</v>
      </c>
      <c r="CG47" s="38">
        <v>5.0953160000000004</v>
      </c>
      <c r="CH47" s="38">
        <v>5.3913330000000004</v>
      </c>
      <c r="CI47" s="38">
        <v>5.3187009999999999</v>
      </c>
      <c r="CJ47" s="38">
        <v>4.9749999999999996</v>
      </c>
      <c r="CK47" s="38">
        <v>4.6170780000000002</v>
      </c>
      <c r="CL47" s="38">
        <v>5.2476570000000002</v>
      </c>
      <c r="CM47" s="38">
        <v>4.9769430000000003</v>
      </c>
      <c r="CN47" s="38">
        <v>4.5435629999999998</v>
      </c>
      <c r="CO47" s="38">
        <v>4.784967</v>
      </c>
      <c r="CP47" s="38">
        <v>5.8504449999999997</v>
      </c>
      <c r="CQ47" s="38">
        <v>5.3500430000000003</v>
      </c>
      <c r="CR47" s="38">
        <v>3.9721479999999998</v>
      </c>
      <c r="CS47" s="38">
        <v>4.9517819999999997</v>
      </c>
      <c r="CT47" s="38">
        <v>5.3036469999999998</v>
      </c>
      <c r="CU47" s="38">
        <v>4.8343990000000003</v>
      </c>
      <c r="CV47" s="38">
        <v>3.9151959999999999</v>
      </c>
      <c r="CW47" s="38">
        <v>3.462326</v>
      </c>
      <c r="CX47" s="38">
        <v>4.5641449999999999</v>
      </c>
      <c r="CY47" s="38">
        <v>4.4842069999999996</v>
      </c>
      <c r="CZ47" s="38">
        <v>4.3919119999999996</v>
      </c>
      <c r="DA47" s="38">
        <v>4.4423462999999996</v>
      </c>
      <c r="DB47" s="38">
        <v>4.5431689999999998</v>
      </c>
      <c r="DC47" s="38">
        <v>4.6113119999999999</v>
      </c>
      <c r="DD47" s="38">
        <v>4.7120150000000001</v>
      </c>
      <c r="DE47" s="38">
        <v>5.1230039999999999</v>
      </c>
      <c r="DF47" s="38">
        <v>4.6000259999999997</v>
      </c>
      <c r="DG47" s="38">
        <v>6.0625770000000001</v>
      </c>
      <c r="DH47" s="38">
        <v>5.6352720100000004</v>
      </c>
      <c r="DI47" s="38">
        <v>5.5365339999999996</v>
      </c>
      <c r="DJ47" s="38">
        <v>4.8740569999999996</v>
      </c>
      <c r="DK47" s="38">
        <v>4.6846909999999999</v>
      </c>
      <c r="DL47" s="38">
        <v>5.2768030000000001</v>
      </c>
      <c r="DM47" s="38">
        <v>6.1588492500000003</v>
      </c>
      <c r="DN47" s="38">
        <v>7.4610423199999998</v>
      </c>
      <c r="DO47" s="38">
        <v>7.5361795200000001</v>
      </c>
      <c r="DP47" s="38">
        <v>5.4704554400000003</v>
      </c>
      <c r="DQ47" s="38">
        <v>5.4680168900000004</v>
      </c>
      <c r="DR47" s="38">
        <v>6.7391119799999997</v>
      </c>
      <c r="DS47" s="38">
        <v>5.4850241500000001</v>
      </c>
      <c r="DT47" s="38">
        <v>4.7900528700000002</v>
      </c>
      <c r="DU47" s="38">
        <v>6.2227162800000002</v>
      </c>
      <c r="DV47" s="38">
        <v>6.7104549999999996</v>
      </c>
      <c r="DW47" s="38">
        <v>4.8251900000000001</v>
      </c>
      <c r="DX47" s="53">
        <v>6.3095460000000001</v>
      </c>
      <c r="DY47" s="53">
        <v>6.1770799099999998</v>
      </c>
      <c r="DZ47" s="53">
        <v>6.6164990000000001</v>
      </c>
      <c r="EA47" s="53">
        <v>4.7428600000000003</v>
      </c>
      <c r="EB47" s="53">
        <v>5.2572279999999996</v>
      </c>
      <c r="EC47" s="53">
        <v>6.1343170000000002</v>
      </c>
      <c r="ED47" s="53">
        <v>6.2315189999999996</v>
      </c>
      <c r="EE47" s="53">
        <v>3.9323990000000002</v>
      </c>
      <c r="EF47" s="53">
        <v>5.9346230000000002</v>
      </c>
      <c r="EG47" s="53">
        <v>6.765981</v>
      </c>
      <c r="EH47" s="53">
        <v>8.2222310000000007</v>
      </c>
      <c r="EI47" s="53">
        <v>6.2910664399999998</v>
      </c>
      <c r="EJ47" s="53">
        <v>5.0518364399999998</v>
      </c>
      <c r="EK47" s="53">
        <v>7.4608084400000001</v>
      </c>
      <c r="EL47" s="53">
        <v>6.51004016</v>
      </c>
      <c r="EM47" s="53">
        <v>4.5913029999999999</v>
      </c>
      <c r="EN47" s="53">
        <v>5.8651150000000003</v>
      </c>
      <c r="EO47" s="53">
        <v>6.4293069999999997</v>
      </c>
      <c r="EP47" s="53">
        <v>4.7628969999999997</v>
      </c>
      <c r="EQ47" s="53">
        <v>4.5251960000000002</v>
      </c>
      <c r="ER47" s="53">
        <v>4.2154230000000004</v>
      </c>
      <c r="ES47" s="53">
        <v>5.5865429999999998</v>
      </c>
      <c r="ET47" s="53">
        <v>4.6562089999999996</v>
      </c>
      <c r="EU47" s="53">
        <v>3.7922639999999999</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row>
    <row r="48" spans="6:398" ht="20.100000000000001" customHeight="1">
      <c r="F48" s="37" t="s">
        <v>611</v>
      </c>
      <c r="G48" s="29" t="s">
        <v>159</v>
      </c>
      <c r="H48" s="38">
        <v>9.0407779999999995</v>
      </c>
      <c r="I48" s="38">
        <v>0</v>
      </c>
      <c r="J48" s="38"/>
      <c r="K48" s="38"/>
      <c r="L48" s="38">
        <v>0</v>
      </c>
      <c r="M48" s="38">
        <v>4.3989E-2</v>
      </c>
      <c r="N48" s="38">
        <v>0</v>
      </c>
      <c r="O48" s="38">
        <v>0</v>
      </c>
      <c r="P48" s="38">
        <v>0</v>
      </c>
      <c r="Q48" s="38">
        <v>0</v>
      </c>
      <c r="R48" s="38">
        <v>0</v>
      </c>
      <c r="S48" s="38">
        <v>0</v>
      </c>
      <c r="T48" s="38">
        <v>0</v>
      </c>
      <c r="U48" s="38">
        <v>0</v>
      </c>
      <c r="V48" s="38">
        <v>0</v>
      </c>
      <c r="W48" s="38">
        <v>0</v>
      </c>
      <c r="X48" s="38">
        <v>7.4692999999999996E-2</v>
      </c>
      <c r="Y48" s="38">
        <v>0</v>
      </c>
      <c r="Z48" s="38">
        <v>4.0559999999999999E-2</v>
      </c>
      <c r="AA48" s="38">
        <v>0</v>
      </c>
      <c r="AB48" s="38">
        <v>0</v>
      </c>
      <c r="AC48" s="38">
        <v>0</v>
      </c>
      <c r="AD48" s="38">
        <v>0.151617</v>
      </c>
      <c r="AE48" s="38">
        <v>0.26367099999999999</v>
      </c>
      <c r="AF48" s="38">
        <v>0.22724</v>
      </c>
      <c r="AG48" s="38">
        <v>0.43893900000000002</v>
      </c>
      <c r="AH48" s="38">
        <v>0.226775</v>
      </c>
      <c r="AI48" s="38">
        <v>7.4120000000000005E-2</v>
      </c>
      <c r="AJ48" s="38">
        <v>0.58048599999999995</v>
      </c>
      <c r="AK48" s="38">
        <v>0.54940900000000004</v>
      </c>
      <c r="AL48" s="38">
        <v>0.450737</v>
      </c>
      <c r="AM48" s="38">
        <v>0.34204800000000002</v>
      </c>
      <c r="AN48" s="38">
        <v>0.17844399999999999</v>
      </c>
      <c r="AO48" s="38">
        <v>0.50670499999999996</v>
      </c>
      <c r="AP48" s="38">
        <v>0.59433800000000003</v>
      </c>
      <c r="AQ48" s="38">
        <v>0.45085999999999998</v>
      </c>
      <c r="AR48" s="38">
        <v>0.249529</v>
      </c>
      <c r="AS48" s="38">
        <v>0.23347699999999999</v>
      </c>
      <c r="AT48" s="38">
        <v>0.461316</v>
      </c>
      <c r="AU48" s="38">
        <v>0.49258299999999999</v>
      </c>
      <c r="AV48" s="38">
        <v>0.25915500000000002</v>
      </c>
      <c r="AW48" s="38">
        <v>0.43987900000000002</v>
      </c>
      <c r="AX48" s="38">
        <v>0.22658700000000001</v>
      </c>
      <c r="AY48" s="38">
        <v>0.173765</v>
      </c>
      <c r="AZ48" s="38">
        <v>0.14924699999999999</v>
      </c>
      <c r="BA48" s="38">
        <v>0.33393</v>
      </c>
      <c r="BB48" s="38">
        <v>0.27286199999999999</v>
      </c>
      <c r="BC48" s="38">
        <v>0.170018</v>
      </c>
      <c r="BD48" s="38">
        <v>0.160361</v>
      </c>
      <c r="BE48" s="38">
        <v>0</v>
      </c>
      <c r="BF48" s="38">
        <v>0.162356</v>
      </c>
      <c r="BG48" s="38">
        <v>0.449768</v>
      </c>
      <c r="BH48" s="38">
        <v>1.7302759999999999</v>
      </c>
      <c r="BI48" s="38">
        <v>0.60701700000000003</v>
      </c>
      <c r="BJ48" s="38">
        <v>0.73621199999999998</v>
      </c>
      <c r="BK48" s="38">
        <v>1.329434</v>
      </c>
      <c r="BL48" s="38">
        <v>1.3866039999999999</v>
      </c>
      <c r="BM48" s="38">
        <v>0.62394899999999998</v>
      </c>
      <c r="BN48" s="38">
        <v>1.017242</v>
      </c>
      <c r="BO48" s="38">
        <v>0.31795499999999999</v>
      </c>
      <c r="BP48" s="38">
        <v>0.57441900000000001</v>
      </c>
      <c r="BQ48" s="38">
        <v>0.54185300000000003</v>
      </c>
      <c r="BR48" s="38">
        <v>0.61561999999999995</v>
      </c>
      <c r="BS48" s="38">
        <v>0.48921900000000001</v>
      </c>
      <c r="BT48" s="38">
        <v>0.295346</v>
      </c>
      <c r="BU48" s="38">
        <v>0.34653499999999998</v>
      </c>
      <c r="BV48" s="38">
        <v>0.457374</v>
      </c>
      <c r="BW48" s="38">
        <v>0.70881400000000006</v>
      </c>
      <c r="BX48" s="38">
        <v>1.3223549999999999</v>
      </c>
      <c r="BY48" s="38">
        <v>1.5064360000000001</v>
      </c>
      <c r="BZ48" s="38">
        <v>0.97981099999999999</v>
      </c>
      <c r="CA48" s="38">
        <v>1.4540169999999999</v>
      </c>
      <c r="CB48" s="38">
        <v>0.461229</v>
      </c>
      <c r="CC48" s="38">
        <v>0.32025399999999998</v>
      </c>
      <c r="CD48" s="38">
        <v>0.34090999999999999</v>
      </c>
      <c r="CE48" s="38">
        <v>0.41483999999999999</v>
      </c>
      <c r="CF48" s="38">
        <v>0.40820099999999998</v>
      </c>
      <c r="CG48" s="38">
        <v>0.31647500000000001</v>
      </c>
      <c r="CH48" s="38">
        <v>0.71375</v>
      </c>
      <c r="CI48" s="38">
        <v>0.844441</v>
      </c>
      <c r="CJ48" s="38">
        <v>0.87136400000000003</v>
      </c>
      <c r="CK48" s="38">
        <v>6.1159679999999996</v>
      </c>
      <c r="CL48" s="38">
        <v>4.1970780000000003</v>
      </c>
      <c r="CM48" s="38">
        <v>5.2031080000000003</v>
      </c>
      <c r="CN48" s="38">
        <v>2.5212409999999998</v>
      </c>
      <c r="CO48" s="38">
        <v>2.3672095</v>
      </c>
      <c r="CP48" s="38">
        <v>4.579777</v>
      </c>
      <c r="CQ48" s="38">
        <v>5.7951430000000004</v>
      </c>
      <c r="CR48" s="38">
        <v>1.4542060000000001</v>
      </c>
      <c r="CS48" s="38">
        <v>5.4906009999999998</v>
      </c>
      <c r="CT48" s="38">
        <v>5.9960519999999997</v>
      </c>
      <c r="CU48" s="38">
        <v>7.35161</v>
      </c>
      <c r="CV48" s="38">
        <v>5.3073139999999999</v>
      </c>
      <c r="CW48" s="38">
        <v>10.334168</v>
      </c>
      <c r="CX48" s="38">
        <v>7.4633050000000001</v>
      </c>
      <c r="CY48" s="38">
        <v>11.58098124</v>
      </c>
      <c r="CZ48" s="38">
        <v>8.0694479999999995</v>
      </c>
      <c r="DA48" s="38">
        <v>11.288857999999999</v>
      </c>
      <c r="DB48" s="38">
        <v>11.659553000000001</v>
      </c>
      <c r="DC48" s="38">
        <v>11.634812</v>
      </c>
      <c r="DD48" s="38">
        <v>11.364948</v>
      </c>
      <c r="DE48" s="38">
        <v>12.8672281</v>
      </c>
      <c r="DF48" s="38">
        <v>11.769109</v>
      </c>
      <c r="DG48" s="38">
        <v>11.140196</v>
      </c>
      <c r="DH48" s="38">
        <v>10.048327</v>
      </c>
      <c r="DI48" s="38">
        <v>9.9666809999999995</v>
      </c>
      <c r="DJ48" s="38">
        <v>8.1176849999999998</v>
      </c>
      <c r="DK48" s="38">
        <v>6.8674119999999998</v>
      </c>
      <c r="DL48" s="38">
        <v>6.4892300000000001</v>
      </c>
      <c r="DM48" s="38">
        <v>8.7841415000000005</v>
      </c>
      <c r="DN48" s="38">
        <v>9.8014379999999992</v>
      </c>
      <c r="DO48" s="38">
        <v>11.2922645</v>
      </c>
      <c r="DP48" s="38">
        <v>8.7955210000000008</v>
      </c>
      <c r="DQ48" s="38">
        <v>11.62044145</v>
      </c>
      <c r="DR48" s="38">
        <v>10.412105</v>
      </c>
      <c r="DS48" s="38">
        <v>11.124228</v>
      </c>
      <c r="DT48" s="38">
        <v>11.325138000000001</v>
      </c>
      <c r="DU48" s="38">
        <v>15.902079000000001</v>
      </c>
      <c r="DV48" s="38">
        <v>10.684481999999999</v>
      </c>
      <c r="DW48" s="38">
        <v>11.875666000000001</v>
      </c>
      <c r="DX48" s="53">
        <v>9.2098910000000007</v>
      </c>
      <c r="DY48" s="53">
        <v>14.87242</v>
      </c>
      <c r="DZ48" s="53">
        <v>13.763040999999999</v>
      </c>
      <c r="EA48" s="53">
        <v>12.136741000000001</v>
      </c>
      <c r="EB48" s="53">
        <v>12.639720000000001</v>
      </c>
      <c r="EC48" s="53">
        <v>13.268382000000001</v>
      </c>
      <c r="ED48" s="53">
        <v>6.6824320000000004</v>
      </c>
      <c r="EE48" s="53">
        <v>2.3583460000000001</v>
      </c>
      <c r="EF48" s="53">
        <v>0</v>
      </c>
      <c r="EG48" s="53">
        <v>0</v>
      </c>
      <c r="EH48" s="53">
        <v>0</v>
      </c>
      <c r="EI48" s="53">
        <v>0</v>
      </c>
      <c r="EJ48" s="53">
        <v>0</v>
      </c>
      <c r="EK48" s="53">
        <v>0</v>
      </c>
      <c r="EL48" s="53">
        <v>0</v>
      </c>
      <c r="EM48" s="53">
        <v>0</v>
      </c>
      <c r="EN48" s="53">
        <v>5.3902390000000002</v>
      </c>
      <c r="EO48" s="53">
        <v>15.612893</v>
      </c>
      <c r="EP48" s="53">
        <v>13.518586000000001</v>
      </c>
      <c r="EQ48" s="53">
        <v>16.371317999999999</v>
      </c>
      <c r="ER48" s="53">
        <v>16.208898999999999</v>
      </c>
      <c r="ES48" s="53">
        <v>18.526264999999999</v>
      </c>
      <c r="ET48" s="53">
        <v>17.849806000000001</v>
      </c>
      <c r="EU48" s="53">
        <v>21.557147000000001</v>
      </c>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row>
    <row r="49" spans="6:398" ht="20.100000000000001" customHeight="1">
      <c r="F49" s="37" t="s">
        <v>592</v>
      </c>
      <c r="G49" s="29" t="s">
        <v>159</v>
      </c>
      <c r="H49" s="38">
        <v>73.304822000000001</v>
      </c>
      <c r="I49" s="38">
        <v>86.280796370000004</v>
      </c>
      <c r="J49" s="38"/>
      <c r="K49" s="38"/>
      <c r="L49" s="38">
        <v>6.8076949999999998</v>
      </c>
      <c r="M49" s="38">
        <v>5.4430110000000003</v>
      </c>
      <c r="N49" s="38">
        <v>7.0632219999999997</v>
      </c>
      <c r="O49" s="38">
        <v>6.3383190000000003</v>
      </c>
      <c r="P49" s="38">
        <v>7.5136710000000004</v>
      </c>
      <c r="Q49" s="38">
        <v>5.9030240000000003</v>
      </c>
      <c r="R49" s="38">
        <v>8.0941899999999993</v>
      </c>
      <c r="S49" s="38">
        <v>7.2523489999999997</v>
      </c>
      <c r="T49" s="38">
        <v>8.5396850000000004</v>
      </c>
      <c r="U49" s="38">
        <v>7.6047640000000003</v>
      </c>
      <c r="V49" s="38">
        <v>8.2708370000000002</v>
      </c>
      <c r="W49" s="38">
        <v>8.0585369999999994</v>
      </c>
      <c r="X49" s="38">
        <v>8.5285569999999993</v>
      </c>
      <c r="Y49" s="38">
        <v>7.9265040000000004</v>
      </c>
      <c r="Z49" s="38">
        <v>8.2414210000000008</v>
      </c>
      <c r="AA49" s="38">
        <v>8.2225629999999992</v>
      </c>
      <c r="AB49" s="38">
        <v>8.2702190000000009</v>
      </c>
      <c r="AC49" s="38">
        <v>8.1350460000000009</v>
      </c>
      <c r="AD49" s="38">
        <v>8.8365069999999992</v>
      </c>
      <c r="AE49" s="38">
        <v>9.5433260000000004</v>
      </c>
      <c r="AF49" s="38">
        <v>9.0402009999999997</v>
      </c>
      <c r="AG49" s="38">
        <v>7.2157359999999997</v>
      </c>
      <c r="AH49" s="38">
        <v>8.9895359999999993</v>
      </c>
      <c r="AI49" s="38">
        <v>8.9434780000000007</v>
      </c>
      <c r="AJ49" s="38">
        <v>8.5362299999999998</v>
      </c>
      <c r="AK49" s="38">
        <v>8.55213</v>
      </c>
      <c r="AL49" s="38">
        <v>8.2254670000000001</v>
      </c>
      <c r="AM49" s="38">
        <v>8.6661020000000004</v>
      </c>
      <c r="AN49" s="38">
        <v>9.3098700000000001</v>
      </c>
      <c r="AO49" s="38">
        <v>9.1095640000000007</v>
      </c>
      <c r="AP49" s="38">
        <v>10.531533</v>
      </c>
      <c r="AQ49" s="38">
        <v>10.263999</v>
      </c>
      <c r="AR49" s="38">
        <v>10.404283</v>
      </c>
      <c r="AS49" s="38">
        <v>9.1007479999999994</v>
      </c>
      <c r="AT49" s="38">
        <v>9.7767909999999993</v>
      </c>
      <c r="AU49" s="38">
        <v>9.6804989999999993</v>
      </c>
      <c r="AV49" s="38">
        <v>9.6684330000000003</v>
      </c>
      <c r="AW49" s="38">
        <v>10.159219999999999</v>
      </c>
      <c r="AX49" s="38">
        <v>11.189256</v>
      </c>
      <c r="AY49" s="38">
        <v>10.837026</v>
      </c>
      <c r="AZ49" s="38">
        <v>10.137304</v>
      </c>
      <c r="BA49" s="38">
        <v>10.937873</v>
      </c>
      <c r="BB49" s="38">
        <v>13.573181</v>
      </c>
      <c r="BC49" s="38">
        <v>11.829359</v>
      </c>
      <c r="BD49" s="38">
        <v>12.189204999999999</v>
      </c>
      <c r="BE49" s="38">
        <v>12.553016</v>
      </c>
      <c r="BF49" s="38">
        <v>14.019746</v>
      </c>
      <c r="BG49" s="38">
        <v>11.850680000000001</v>
      </c>
      <c r="BH49" s="38">
        <v>12.838108</v>
      </c>
      <c r="BI49" s="38">
        <v>11.472694000000001</v>
      </c>
      <c r="BJ49" s="38">
        <v>12.925329</v>
      </c>
      <c r="BK49" s="38">
        <v>13.733713</v>
      </c>
      <c r="BL49" s="38">
        <v>14.227347999999999</v>
      </c>
      <c r="BM49" s="38">
        <v>11.74952</v>
      </c>
      <c r="BN49" s="38">
        <v>14.372379</v>
      </c>
      <c r="BO49" s="38">
        <v>13.421405</v>
      </c>
      <c r="BP49" s="38">
        <v>15.099154</v>
      </c>
      <c r="BQ49" s="38">
        <v>16.14265</v>
      </c>
      <c r="BR49" s="38">
        <v>15.094447000000001</v>
      </c>
      <c r="BS49" s="38">
        <v>13.665160999999999</v>
      </c>
      <c r="BT49" s="38">
        <v>14.31569</v>
      </c>
      <c r="BU49" s="38">
        <v>14.49851</v>
      </c>
      <c r="BV49" s="38">
        <v>15.175770999999999</v>
      </c>
      <c r="BW49" s="38">
        <v>15.751123</v>
      </c>
      <c r="BX49" s="38">
        <v>14.269816</v>
      </c>
      <c r="BY49" s="38">
        <v>14.402449000000001</v>
      </c>
      <c r="BZ49" s="38">
        <v>14.315025</v>
      </c>
      <c r="CA49" s="38">
        <v>14.436092</v>
      </c>
      <c r="CB49" s="38">
        <v>15.133438999999999</v>
      </c>
      <c r="CC49" s="38">
        <v>14.928671</v>
      </c>
      <c r="CD49" s="38">
        <v>16.318875999999999</v>
      </c>
      <c r="CE49" s="38">
        <v>17.041083</v>
      </c>
      <c r="CF49" s="38">
        <v>17.402405999999999</v>
      </c>
      <c r="CG49" s="38">
        <v>16.196632999999999</v>
      </c>
      <c r="CH49" s="38">
        <v>17.610720000000001</v>
      </c>
      <c r="CI49" s="38">
        <v>16.765546000000001</v>
      </c>
      <c r="CJ49" s="38">
        <v>16.001621029999999</v>
      </c>
      <c r="CK49" s="38">
        <v>12.198790000000001</v>
      </c>
      <c r="CL49" s="38">
        <v>16.091348</v>
      </c>
      <c r="CM49" s="38">
        <v>16.404551000000001</v>
      </c>
      <c r="CN49" s="38">
        <v>15.447691000000001</v>
      </c>
      <c r="CO49" s="38">
        <v>18.469000000000001</v>
      </c>
      <c r="CP49" s="38">
        <v>18.412911999999999</v>
      </c>
      <c r="CQ49" s="38">
        <v>17.468450539999999</v>
      </c>
      <c r="CR49" s="38">
        <v>15.229587</v>
      </c>
      <c r="CS49" s="38">
        <v>15.849722999999999</v>
      </c>
      <c r="CT49" s="38">
        <v>17.576827000000002</v>
      </c>
      <c r="CU49" s="38">
        <v>16.724039350000002</v>
      </c>
      <c r="CV49" s="38">
        <v>18.412922999999999</v>
      </c>
      <c r="CW49" s="38">
        <v>17.103593</v>
      </c>
      <c r="CX49" s="38">
        <v>20.447331999999999</v>
      </c>
      <c r="CY49" s="38">
        <v>19.278625999999999</v>
      </c>
      <c r="CZ49" s="38">
        <v>17.623951900000002</v>
      </c>
      <c r="DA49" s="38">
        <v>20.295787000000001</v>
      </c>
      <c r="DB49" s="38">
        <v>21.624811000000001</v>
      </c>
      <c r="DC49" s="38">
        <v>22.723376999999999</v>
      </c>
      <c r="DD49" s="38">
        <v>18.826615</v>
      </c>
      <c r="DE49" s="38">
        <v>17.394665</v>
      </c>
      <c r="DF49" s="38">
        <v>21.387432050000001</v>
      </c>
      <c r="DG49" s="38">
        <v>20.087885</v>
      </c>
      <c r="DH49" s="38">
        <v>20.747798</v>
      </c>
      <c r="DI49" s="38">
        <v>19.002975469999999</v>
      </c>
      <c r="DJ49" s="38">
        <v>22.116717000000001</v>
      </c>
      <c r="DK49" s="38">
        <v>22.881979999999999</v>
      </c>
      <c r="DL49" s="38">
        <v>19.058944</v>
      </c>
      <c r="DM49" s="38">
        <v>18.117247849999998</v>
      </c>
      <c r="DN49" s="38">
        <v>21.112057</v>
      </c>
      <c r="DO49" s="38">
        <v>21.313873999999998</v>
      </c>
      <c r="DP49" s="38">
        <v>20.206529</v>
      </c>
      <c r="DQ49" s="38">
        <v>19.270422880000002</v>
      </c>
      <c r="DR49" s="38">
        <v>21.383815439999999</v>
      </c>
      <c r="DS49" s="38">
        <v>20.82758883</v>
      </c>
      <c r="DT49" s="38">
        <v>20.458135009999999</v>
      </c>
      <c r="DU49" s="38">
        <v>17.842549999999999</v>
      </c>
      <c r="DV49" s="38">
        <v>21.577359999999999</v>
      </c>
      <c r="DW49" s="38">
        <v>21.080013000000001</v>
      </c>
      <c r="DX49" s="53">
        <v>19.481816999999999</v>
      </c>
      <c r="DY49" s="53">
        <v>17.209247999999999</v>
      </c>
      <c r="DZ49" s="53">
        <v>19.029057000000002</v>
      </c>
      <c r="EA49" s="53">
        <v>19.303640000000001</v>
      </c>
      <c r="EB49" s="53">
        <v>19.446500019999998</v>
      </c>
      <c r="EC49" s="53">
        <v>16.301748</v>
      </c>
      <c r="ED49" s="53">
        <v>17.125409000000001</v>
      </c>
      <c r="EE49" s="53">
        <v>20.004807</v>
      </c>
      <c r="EF49" s="53">
        <v>19.666841999999999</v>
      </c>
      <c r="EG49" s="53">
        <v>16.507764000000002</v>
      </c>
      <c r="EH49" s="53">
        <v>22.47632647</v>
      </c>
      <c r="EI49" s="53">
        <v>22.095707999999998</v>
      </c>
      <c r="EJ49" s="53">
        <v>21.242516999999999</v>
      </c>
      <c r="EK49" s="53">
        <v>20.4662449</v>
      </c>
      <c r="EL49" s="53">
        <v>21.372903999999998</v>
      </c>
      <c r="EM49" s="53">
        <v>23.343755999999999</v>
      </c>
      <c r="EN49" s="53">
        <v>19.293537929999999</v>
      </c>
      <c r="EO49" s="53">
        <v>14.654767</v>
      </c>
      <c r="EP49" s="53">
        <v>17.517036000000001</v>
      </c>
      <c r="EQ49" s="53">
        <v>19.146968999999999</v>
      </c>
      <c r="ER49" s="53">
        <v>18.949843999999999</v>
      </c>
      <c r="ES49" s="53">
        <v>13.90349966</v>
      </c>
      <c r="ET49" s="53">
        <v>19.981933000000001</v>
      </c>
      <c r="EU49" s="53">
        <v>21.757301999999999</v>
      </c>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row>
    <row r="50" spans="6:398" ht="20.100000000000001" customHeight="1">
      <c r="F50" s="37" t="s">
        <v>593</v>
      </c>
      <c r="G50" s="29" t="s">
        <v>159</v>
      </c>
      <c r="H50" s="38">
        <v>33.792223290000003</v>
      </c>
      <c r="I50" s="38">
        <v>35.582264199999997</v>
      </c>
      <c r="J50" s="38"/>
      <c r="K50" s="38"/>
      <c r="L50" s="38">
        <v>0.68280300000000005</v>
      </c>
      <c r="M50" s="38">
        <v>1.1892100000000001</v>
      </c>
      <c r="N50" s="38">
        <v>1.1170530000000001</v>
      </c>
      <c r="O50" s="38">
        <v>1.2037899999999999</v>
      </c>
      <c r="P50" s="38">
        <v>1.28511</v>
      </c>
      <c r="Q50" s="38">
        <v>1.417441</v>
      </c>
      <c r="R50" s="38">
        <v>1.1294280000000001</v>
      </c>
      <c r="S50" s="38">
        <v>1.232208</v>
      </c>
      <c r="T50" s="38">
        <v>1.528108</v>
      </c>
      <c r="U50" s="38">
        <v>1.2846340000000001</v>
      </c>
      <c r="V50" s="38">
        <v>1.777169</v>
      </c>
      <c r="W50" s="38">
        <v>1.4979640000000001</v>
      </c>
      <c r="X50" s="38">
        <v>1.6756500000000001</v>
      </c>
      <c r="Y50" s="38">
        <v>1.7748740000000001</v>
      </c>
      <c r="Z50" s="38">
        <v>2.179354</v>
      </c>
      <c r="AA50" s="38">
        <v>2.1132559999999998</v>
      </c>
      <c r="AB50" s="38">
        <v>2.3625919999999998</v>
      </c>
      <c r="AC50" s="38">
        <v>2.0739329999999998</v>
      </c>
      <c r="AD50" s="38">
        <v>2.023323</v>
      </c>
      <c r="AE50" s="38">
        <v>1.9883059999999999</v>
      </c>
      <c r="AF50" s="38">
        <v>2.250432</v>
      </c>
      <c r="AG50" s="38">
        <v>2.5235989999999999</v>
      </c>
      <c r="AH50" s="38">
        <v>2.1827610000000002</v>
      </c>
      <c r="AI50" s="38">
        <v>2.540273</v>
      </c>
      <c r="AJ50" s="38">
        <v>2.4094600000000002</v>
      </c>
      <c r="AK50" s="38">
        <v>2.4502600000000001</v>
      </c>
      <c r="AL50" s="38">
        <v>2.2284109999999999</v>
      </c>
      <c r="AM50" s="38">
        <v>3.5986370000000001</v>
      </c>
      <c r="AN50" s="38">
        <v>2.7633290000000001</v>
      </c>
      <c r="AO50" s="38">
        <v>2.5344549999999999</v>
      </c>
      <c r="AP50" s="38">
        <v>3.2032750000000001</v>
      </c>
      <c r="AQ50" s="38">
        <v>3.6567609999999999</v>
      </c>
      <c r="AR50" s="38">
        <v>3.999978</v>
      </c>
      <c r="AS50" s="38">
        <v>4.699675</v>
      </c>
      <c r="AT50" s="38">
        <v>3.437195</v>
      </c>
      <c r="AU50" s="38">
        <v>3.2814909999999999</v>
      </c>
      <c r="AV50" s="38">
        <v>3.712272</v>
      </c>
      <c r="AW50" s="38">
        <v>3.342428</v>
      </c>
      <c r="AX50" s="38">
        <v>2.324649</v>
      </c>
      <c r="AY50" s="38">
        <v>3.3053119999999998</v>
      </c>
      <c r="AZ50" s="38">
        <v>3.4729930000000002</v>
      </c>
      <c r="BA50" s="38">
        <v>2.2818489999999998</v>
      </c>
      <c r="BB50" s="38">
        <v>2.6240990000000002</v>
      </c>
      <c r="BC50" s="38">
        <v>3.1290800000000001</v>
      </c>
      <c r="BD50" s="38">
        <v>3.0270079999999999</v>
      </c>
      <c r="BE50" s="38">
        <v>4.0211639999999997</v>
      </c>
      <c r="BF50" s="38">
        <v>2.8884349999999999</v>
      </c>
      <c r="BG50" s="38">
        <v>3.2190989999999999</v>
      </c>
      <c r="BH50" s="38">
        <v>3.652984</v>
      </c>
      <c r="BI50" s="38">
        <v>3.6372620000000002</v>
      </c>
      <c r="BJ50" s="38">
        <v>3.2775020000000001</v>
      </c>
      <c r="BK50" s="38">
        <v>3.7750210000000002</v>
      </c>
      <c r="BL50" s="38">
        <v>3.9250690000000001</v>
      </c>
      <c r="BM50" s="38">
        <v>3.2190460000000001</v>
      </c>
      <c r="BN50" s="38">
        <v>3.3159890000000001</v>
      </c>
      <c r="BO50" s="38">
        <v>3.7906680000000001</v>
      </c>
      <c r="BP50" s="38">
        <v>4.4007139999999998</v>
      </c>
      <c r="BQ50" s="38">
        <v>4.7142730000000004</v>
      </c>
      <c r="BR50" s="38">
        <v>3.9195989999999998</v>
      </c>
      <c r="BS50" s="38">
        <v>4.2273300000000003</v>
      </c>
      <c r="BT50" s="38">
        <v>4.3926550000000004</v>
      </c>
      <c r="BU50" s="38">
        <v>5.4311259999999999</v>
      </c>
      <c r="BV50" s="38">
        <v>5.6188330000000004</v>
      </c>
      <c r="BW50" s="38">
        <v>4.6055789999999996</v>
      </c>
      <c r="BX50" s="38">
        <v>4.7464870000000001</v>
      </c>
      <c r="BY50" s="38">
        <v>5.2679229999999997</v>
      </c>
      <c r="BZ50" s="38">
        <v>4.0041570000000002</v>
      </c>
      <c r="CA50" s="38">
        <v>3.6396030000000001</v>
      </c>
      <c r="CB50" s="38">
        <v>4.1193580000000001</v>
      </c>
      <c r="CC50" s="38">
        <v>3.2978510000000001</v>
      </c>
      <c r="CD50" s="38">
        <v>4.105747</v>
      </c>
      <c r="CE50" s="38">
        <v>4.0428290000000002</v>
      </c>
      <c r="CF50" s="38">
        <v>4.6135529999999996</v>
      </c>
      <c r="CG50" s="38">
        <v>5.7899089999999998</v>
      </c>
      <c r="CH50" s="38">
        <v>5.4684749999999998</v>
      </c>
      <c r="CI50" s="38">
        <v>8.6114899999999999</v>
      </c>
      <c r="CJ50" s="38">
        <v>8.0449900000000003</v>
      </c>
      <c r="CK50" s="38">
        <v>8.0173450000000006</v>
      </c>
      <c r="CL50" s="38">
        <v>6.0629860000000004</v>
      </c>
      <c r="CM50" s="38">
        <v>7.0255520000000002</v>
      </c>
      <c r="CN50" s="38">
        <v>5.7113620000000003</v>
      </c>
      <c r="CO50" s="38">
        <v>6.0413819999999996</v>
      </c>
      <c r="CP50" s="38">
        <v>7.7739050000000001</v>
      </c>
      <c r="CQ50" s="38">
        <v>6.6867679999999998</v>
      </c>
      <c r="CR50" s="38">
        <v>7.132053</v>
      </c>
      <c r="CS50" s="38">
        <v>6.6810369999999999</v>
      </c>
      <c r="CT50" s="38">
        <v>7.582884</v>
      </c>
      <c r="CU50" s="38">
        <v>8.2083510000000004</v>
      </c>
      <c r="CV50" s="38">
        <v>6.685111</v>
      </c>
      <c r="CW50" s="38">
        <v>6.4485089999999996</v>
      </c>
      <c r="CX50" s="38">
        <v>8.2859610000000004</v>
      </c>
      <c r="CY50" s="38">
        <v>8.6738710000000001</v>
      </c>
      <c r="CZ50" s="38">
        <v>8.2977039999999995</v>
      </c>
      <c r="DA50" s="38">
        <v>8.1063770000000002</v>
      </c>
      <c r="DB50" s="38">
        <v>7.3736790000000001</v>
      </c>
      <c r="DC50" s="38">
        <v>8.9861090000000008</v>
      </c>
      <c r="DD50" s="38">
        <v>8.5686140000000002</v>
      </c>
      <c r="DE50" s="38">
        <v>8.3246719999999996</v>
      </c>
      <c r="DF50" s="38">
        <v>8.5800929999999997</v>
      </c>
      <c r="DG50" s="38">
        <v>9.0813279999999992</v>
      </c>
      <c r="DH50" s="38">
        <v>9.1622699999999995</v>
      </c>
      <c r="DI50" s="38">
        <v>8.2864500000000003</v>
      </c>
      <c r="DJ50" s="38">
        <v>10.451237000000001</v>
      </c>
      <c r="DK50" s="38">
        <v>10.220067999999999</v>
      </c>
      <c r="DL50" s="38">
        <v>10.499786</v>
      </c>
      <c r="DM50" s="38">
        <v>8.0006059999999994</v>
      </c>
      <c r="DN50" s="38">
        <v>7.1321139999999996</v>
      </c>
      <c r="DO50" s="38">
        <v>6.014011</v>
      </c>
      <c r="DP50" s="38">
        <v>7.5962719999999999</v>
      </c>
      <c r="DQ50" s="38">
        <v>7.231535</v>
      </c>
      <c r="DR50" s="38">
        <v>9.1136719999999993</v>
      </c>
      <c r="DS50" s="38">
        <v>7.1018699999999999</v>
      </c>
      <c r="DT50" s="38">
        <v>6.5197609999999999</v>
      </c>
      <c r="DU50" s="38">
        <v>5.8083960000000001</v>
      </c>
      <c r="DV50" s="38">
        <v>8.4960500000000003</v>
      </c>
      <c r="DW50" s="38">
        <v>9.2909520000000008</v>
      </c>
      <c r="DX50" s="53">
        <v>8.1453779999999991</v>
      </c>
      <c r="DY50" s="53">
        <v>5.6198199999999998</v>
      </c>
      <c r="DZ50" s="53">
        <v>8.4254879999999996</v>
      </c>
      <c r="EA50" s="53">
        <v>11.027016</v>
      </c>
      <c r="EB50" s="53">
        <v>6.4711699999999999</v>
      </c>
      <c r="EC50" s="53">
        <v>6.0765229999999999</v>
      </c>
      <c r="ED50" s="53">
        <v>7.2164010000000003</v>
      </c>
      <c r="EE50" s="53">
        <v>9.0862112899999996</v>
      </c>
      <c r="EF50" s="53">
        <v>7.7812200000000002</v>
      </c>
      <c r="EG50" s="53">
        <v>9.7083910000000007</v>
      </c>
      <c r="EH50" s="53">
        <v>12.124606</v>
      </c>
      <c r="EI50" s="53">
        <v>8.4776589999999992</v>
      </c>
      <c r="EJ50" s="53">
        <v>8.1077271999999994</v>
      </c>
      <c r="EK50" s="53">
        <v>6.8722719999999997</v>
      </c>
      <c r="EL50" s="53">
        <v>4.0645550000000004</v>
      </c>
      <c r="EM50" s="53">
        <v>4.6753720000000003</v>
      </c>
      <c r="EN50" s="53">
        <v>4.3275509999999997</v>
      </c>
      <c r="EO50" s="53">
        <v>2.290521</v>
      </c>
      <c r="EP50" s="53">
        <v>3.3247330000000002</v>
      </c>
      <c r="EQ50" s="53">
        <v>5.9400729999999999</v>
      </c>
      <c r="ER50" s="53">
        <v>2.6480009999999998</v>
      </c>
      <c r="ES50" s="53">
        <v>3.4299110000000002</v>
      </c>
      <c r="ET50" s="53">
        <v>3.0579190000000001</v>
      </c>
      <c r="EU50" s="53">
        <v>2.7251629999999998</v>
      </c>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row>
    <row r="51" spans="6:398" ht="28.15" customHeight="1">
      <c r="F51" s="37" t="s">
        <v>407</v>
      </c>
      <c r="G51" s="29" t="s">
        <v>159</v>
      </c>
      <c r="H51" s="38">
        <v>192.04876580999999</v>
      </c>
      <c r="I51" s="38">
        <v>196.22257536000001</v>
      </c>
      <c r="J51" s="38"/>
      <c r="K51" s="38"/>
      <c r="L51" s="38">
        <v>11.330602000000001</v>
      </c>
      <c r="M51" s="38">
        <v>11.050592</v>
      </c>
      <c r="N51" s="38">
        <v>13.082280000000001</v>
      </c>
      <c r="O51" s="38">
        <v>12.051925000000001</v>
      </c>
      <c r="P51" s="38">
        <v>13.589354999999999</v>
      </c>
      <c r="Q51" s="38">
        <v>13.001440000000001</v>
      </c>
      <c r="R51" s="38">
        <v>14.989106</v>
      </c>
      <c r="S51" s="38">
        <v>12.744533000000001</v>
      </c>
      <c r="T51" s="38">
        <v>15.68876</v>
      </c>
      <c r="U51" s="38">
        <v>15.189472</v>
      </c>
      <c r="V51" s="38">
        <v>14.429251000000001</v>
      </c>
      <c r="W51" s="38">
        <v>15.313814000000001</v>
      </c>
      <c r="X51" s="38">
        <v>15.575951</v>
      </c>
      <c r="Y51" s="38">
        <v>14.504797</v>
      </c>
      <c r="Z51" s="38">
        <v>14.744019</v>
      </c>
      <c r="AA51" s="38">
        <v>15.776825000000001</v>
      </c>
      <c r="AB51" s="38">
        <v>14.738356</v>
      </c>
      <c r="AC51" s="38">
        <v>14.19713</v>
      </c>
      <c r="AD51" s="38">
        <v>15.654311</v>
      </c>
      <c r="AE51" s="38">
        <v>16.783852</v>
      </c>
      <c r="AF51" s="38">
        <v>15.943921</v>
      </c>
      <c r="AG51" s="38">
        <v>14.846864999999999</v>
      </c>
      <c r="AH51" s="38">
        <v>15.560523</v>
      </c>
      <c r="AI51" s="38">
        <v>15.087128</v>
      </c>
      <c r="AJ51" s="38">
        <v>15.385043</v>
      </c>
      <c r="AK51" s="38">
        <v>15.413575</v>
      </c>
      <c r="AL51" s="38">
        <v>15.037494000000001</v>
      </c>
      <c r="AM51" s="38">
        <v>17.114495999999999</v>
      </c>
      <c r="AN51" s="38">
        <v>17.890620999999999</v>
      </c>
      <c r="AO51" s="38">
        <v>17.505998000000002</v>
      </c>
      <c r="AP51" s="38">
        <v>19.236260999999999</v>
      </c>
      <c r="AQ51" s="38">
        <v>19.735658999999998</v>
      </c>
      <c r="AR51" s="38">
        <v>19.495643000000001</v>
      </c>
      <c r="AS51" s="38">
        <v>20.535829</v>
      </c>
      <c r="AT51" s="38">
        <v>22.366309000000001</v>
      </c>
      <c r="AU51" s="38">
        <v>21.954222999999999</v>
      </c>
      <c r="AV51" s="38">
        <v>20.661819000000001</v>
      </c>
      <c r="AW51" s="38">
        <v>19.845856000000001</v>
      </c>
      <c r="AX51" s="38">
        <v>19.908031000000001</v>
      </c>
      <c r="AY51" s="38">
        <v>18.990041999999999</v>
      </c>
      <c r="AZ51" s="38">
        <v>19.070008999999999</v>
      </c>
      <c r="BA51" s="38">
        <v>21.686140999999999</v>
      </c>
      <c r="BB51" s="38">
        <v>23.922101999999999</v>
      </c>
      <c r="BC51" s="38">
        <v>21.300732</v>
      </c>
      <c r="BD51" s="38">
        <v>20.571252000000001</v>
      </c>
      <c r="BE51" s="38">
        <v>22.772918000000001</v>
      </c>
      <c r="BF51" s="38">
        <v>22.805689000000001</v>
      </c>
      <c r="BG51" s="38">
        <v>21.671804000000002</v>
      </c>
      <c r="BH51" s="38">
        <v>25.293654</v>
      </c>
      <c r="BI51" s="38">
        <v>23.575306000000001</v>
      </c>
      <c r="BJ51" s="38">
        <v>25.125153999999998</v>
      </c>
      <c r="BK51" s="38">
        <v>25.514818999999999</v>
      </c>
      <c r="BL51" s="38">
        <v>26.094781000000001</v>
      </c>
      <c r="BM51" s="38">
        <v>24.195592000000001</v>
      </c>
      <c r="BN51" s="38">
        <v>26.06109</v>
      </c>
      <c r="BO51" s="38">
        <v>27.601618999999999</v>
      </c>
      <c r="BP51" s="38">
        <v>26.849031</v>
      </c>
      <c r="BQ51" s="38">
        <v>27.098924</v>
      </c>
      <c r="BR51" s="38">
        <v>27.226178000000001</v>
      </c>
      <c r="BS51" s="38">
        <v>26.767644000000001</v>
      </c>
      <c r="BT51" s="38">
        <v>26.646933000000001</v>
      </c>
      <c r="BU51" s="38">
        <v>26.773474</v>
      </c>
      <c r="BV51" s="38">
        <v>28.941348999999999</v>
      </c>
      <c r="BW51" s="38">
        <v>26.459696000000001</v>
      </c>
      <c r="BX51" s="38">
        <v>27.095421000000002</v>
      </c>
      <c r="BY51" s="38">
        <v>29.489535</v>
      </c>
      <c r="BZ51" s="38">
        <v>27.686979000000001</v>
      </c>
      <c r="CA51" s="38">
        <v>28.491796000000001</v>
      </c>
      <c r="CB51" s="38">
        <v>28.583742000000001</v>
      </c>
      <c r="CC51" s="38">
        <v>27.662106999999999</v>
      </c>
      <c r="CD51" s="38">
        <v>27.789256999999999</v>
      </c>
      <c r="CE51" s="38">
        <v>28.546780999999999</v>
      </c>
      <c r="CF51" s="38">
        <v>29.424367</v>
      </c>
      <c r="CG51" s="38">
        <v>29.506758000000001</v>
      </c>
      <c r="CH51" s="38">
        <v>32.454604400000001</v>
      </c>
      <c r="CI51" s="38">
        <v>35.015195759999997</v>
      </c>
      <c r="CJ51" s="38">
        <v>34.309487900000001</v>
      </c>
      <c r="CK51" s="38">
        <v>34.725343299999999</v>
      </c>
      <c r="CL51" s="38">
        <v>34.679038120000001</v>
      </c>
      <c r="CM51" s="38">
        <v>35.79839612</v>
      </c>
      <c r="CN51" s="38">
        <v>30.938133570000002</v>
      </c>
      <c r="CO51" s="38">
        <v>33.93644974</v>
      </c>
      <c r="CP51" s="38">
        <v>39.255606110000002</v>
      </c>
      <c r="CQ51" s="38">
        <v>37.929787089999998</v>
      </c>
      <c r="CR51" s="38">
        <v>30.281915210000001</v>
      </c>
      <c r="CS51" s="38">
        <v>36.588416969999997</v>
      </c>
      <c r="CT51" s="38">
        <v>39.818038729999998</v>
      </c>
      <c r="CU51" s="38">
        <v>41.393504980000003</v>
      </c>
      <c r="CV51" s="38">
        <v>37.109497609999998</v>
      </c>
      <c r="CW51" s="38">
        <v>40.831126019999999</v>
      </c>
      <c r="CX51" s="38">
        <v>44.917738370000002</v>
      </c>
      <c r="CY51" s="38">
        <v>48.594481020000003</v>
      </c>
      <c r="CZ51" s="38">
        <v>41.711303880000003</v>
      </c>
      <c r="DA51" s="38">
        <v>46.779895430000003</v>
      </c>
      <c r="DB51" s="38">
        <v>48.831865090000001</v>
      </c>
      <c r="DC51" s="38">
        <v>51.085578599999998</v>
      </c>
      <c r="DD51" s="38">
        <v>46.961275260000001</v>
      </c>
      <c r="DE51" s="38">
        <v>47.707894850000002</v>
      </c>
      <c r="DF51" s="38">
        <v>53.088887759999999</v>
      </c>
      <c r="DG51" s="38">
        <v>53.28664414</v>
      </c>
      <c r="DH51" s="38">
        <v>49.866542559999999</v>
      </c>
      <c r="DI51" s="38">
        <v>48.442464209999997</v>
      </c>
      <c r="DJ51" s="38">
        <v>52.183090739999997</v>
      </c>
      <c r="DK51" s="38">
        <v>51.754795340000001</v>
      </c>
      <c r="DL51" s="38">
        <v>48.818056300000002</v>
      </c>
      <c r="DM51" s="38">
        <v>48.546497479999999</v>
      </c>
      <c r="DN51" s="38">
        <v>52.683618869999997</v>
      </c>
      <c r="DO51" s="38">
        <v>51.876062750000003</v>
      </c>
      <c r="DP51" s="38">
        <v>48.530078529999997</v>
      </c>
      <c r="DQ51" s="38">
        <v>48.6494073</v>
      </c>
      <c r="DR51" s="38">
        <v>52.551064089999997</v>
      </c>
      <c r="DS51" s="38">
        <v>50.611162530000001</v>
      </c>
      <c r="DT51" s="38">
        <v>47.843069210000003</v>
      </c>
      <c r="DU51" s="38">
        <v>51.695816460000003</v>
      </c>
      <c r="DV51" s="38">
        <v>54.846951140000002</v>
      </c>
      <c r="DW51" s="38">
        <v>53.267707940000001</v>
      </c>
      <c r="DX51" s="53">
        <v>49.296735720000001</v>
      </c>
      <c r="DY51" s="53">
        <v>52.366610299999998</v>
      </c>
      <c r="DZ51" s="53">
        <v>55.275150539999999</v>
      </c>
      <c r="EA51" s="53">
        <v>55.336536789999997</v>
      </c>
      <c r="EB51" s="53">
        <v>51.997151604999999</v>
      </c>
      <c r="EC51" s="53">
        <v>50.080997029999999</v>
      </c>
      <c r="ED51" s="53">
        <v>47.408657239999997</v>
      </c>
      <c r="EE51" s="53">
        <v>50.033744089999999</v>
      </c>
      <c r="EF51" s="53">
        <v>46.173832480000002</v>
      </c>
      <c r="EG51" s="53">
        <v>48.432532000000002</v>
      </c>
      <c r="EH51" s="53">
        <v>55.013673869999998</v>
      </c>
      <c r="EI51" s="53">
        <v>49.168990839999999</v>
      </c>
      <c r="EJ51" s="53">
        <v>44.527805639999997</v>
      </c>
      <c r="EK51" s="53">
        <v>47.505533010000001</v>
      </c>
      <c r="EL51" s="53">
        <v>41.957922840000002</v>
      </c>
      <c r="EM51" s="53">
        <v>44.661712899999998</v>
      </c>
      <c r="EN51" s="53">
        <v>45.379544060000001</v>
      </c>
      <c r="EO51" s="53">
        <v>50.131370140000001</v>
      </c>
      <c r="EP51" s="53">
        <v>51.237638859999997</v>
      </c>
      <c r="EQ51" s="53">
        <v>55.454527519999999</v>
      </c>
      <c r="ER51" s="53">
        <v>48.948155509999999</v>
      </c>
      <c r="ES51" s="53">
        <v>49.379144349999997</v>
      </c>
      <c r="ET51" s="53">
        <v>53.677207009999997</v>
      </c>
      <c r="EU51" s="53">
        <v>56.752931369999999</v>
      </c>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row>
    <row r="52" spans="6:398" ht="28.15" customHeight="1">
      <c r="F52" s="28" t="s">
        <v>618</v>
      </c>
      <c r="G52" s="29" t="s">
        <v>159</v>
      </c>
      <c r="H52" s="38">
        <v>2.56215E-3</v>
      </c>
      <c r="I52" s="38">
        <v>3.1384000000000002E-4</v>
      </c>
      <c r="J52" s="38"/>
      <c r="K52" s="38"/>
      <c r="L52" s="38">
        <v>0.117747</v>
      </c>
      <c r="M52" s="38">
        <v>9.3359999999999999E-2</v>
      </c>
      <c r="N52" s="38">
        <v>7.5827000000000006E-2</v>
      </c>
      <c r="O52" s="38">
        <v>6.3908999999999994E-2</v>
      </c>
      <c r="P52" s="38">
        <v>4.9715000000000002E-2</v>
      </c>
      <c r="Q52" s="38">
        <v>6.7552000000000001E-2</v>
      </c>
      <c r="R52" s="38">
        <v>9.6019999999999994E-2</v>
      </c>
      <c r="S52" s="38">
        <v>0.107584</v>
      </c>
      <c r="T52" s="38">
        <v>9.8087999999999995E-2</v>
      </c>
      <c r="U52" s="38">
        <v>8.4805000000000005E-2</v>
      </c>
      <c r="V52" s="38">
        <v>1.7E-5</v>
      </c>
      <c r="W52" s="38">
        <v>6.7490999999999995E-2</v>
      </c>
      <c r="X52" s="38">
        <v>8.2128000000000007E-2</v>
      </c>
      <c r="Y52" s="38">
        <v>2.3341000000000001E-2</v>
      </c>
      <c r="Z52" s="38">
        <v>6.5836000000000006E-2</v>
      </c>
      <c r="AA52" s="38">
        <v>9.3213000000000004E-2</v>
      </c>
      <c r="AB52" s="38">
        <v>5.7528999999999997E-2</v>
      </c>
      <c r="AC52" s="38">
        <v>7.3361999999999997E-2</v>
      </c>
      <c r="AD52" s="38">
        <v>7.2651999999999994E-2</v>
      </c>
      <c r="AE52" s="38">
        <v>6.7838999999999997E-2</v>
      </c>
      <c r="AF52" s="38">
        <v>8.3393999999999996E-2</v>
      </c>
      <c r="AG52" s="38">
        <v>0.10406799999999999</v>
      </c>
      <c r="AH52" s="38">
        <v>0.14598800000000001</v>
      </c>
      <c r="AI52" s="38">
        <v>0</v>
      </c>
      <c r="AJ52" s="38">
        <v>6.1411E-2</v>
      </c>
      <c r="AK52" s="38">
        <v>0.100526</v>
      </c>
      <c r="AL52" s="38">
        <v>0.15931799999999999</v>
      </c>
      <c r="AM52" s="38">
        <v>3.2002000000000003E-2</v>
      </c>
      <c r="AN52" s="38">
        <v>0.127915</v>
      </c>
      <c r="AO52" s="38">
        <v>0.20380400000000001</v>
      </c>
      <c r="AP52" s="38">
        <v>8.3392999999999995E-2</v>
      </c>
      <c r="AQ52" s="38">
        <v>0.105765</v>
      </c>
      <c r="AR52" s="38">
        <v>7.6222999999999999E-2</v>
      </c>
      <c r="AS52" s="38">
        <v>0.19999800000000001</v>
      </c>
      <c r="AT52" s="38">
        <v>0.21456700000000001</v>
      </c>
      <c r="AU52" s="38">
        <v>0.21229100000000001</v>
      </c>
      <c r="AV52" s="38">
        <v>0.15330299999999999</v>
      </c>
      <c r="AW52" s="38">
        <v>9.4849000000000003E-2</v>
      </c>
      <c r="AX52" s="38">
        <v>0.230235</v>
      </c>
      <c r="AY52" s="38">
        <v>0.23313200000000001</v>
      </c>
      <c r="AZ52" s="38">
        <v>5.8073E-2</v>
      </c>
      <c r="BA52" s="38">
        <v>0.16253999999999999</v>
      </c>
      <c r="BB52" s="38">
        <v>0.16148100000000001</v>
      </c>
      <c r="BC52" s="38">
        <v>7.9282000000000005E-2</v>
      </c>
      <c r="BD52" s="38">
        <v>1.6053000000000001E-2</v>
      </c>
      <c r="BE52" s="38">
        <v>0.34541500000000003</v>
      </c>
      <c r="BF52" s="38">
        <v>0.34928599999999999</v>
      </c>
      <c r="BG52" s="38">
        <v>0.44961000000000001</v>
      </c>
      <c r="BH52" s="38">
        <v>0.253548</v>
      </c>
      <c r="BI52" s="38">
        <v>0.25428499999999998</v>
      </c>
      <c r="BJ52" s="38">
        <v>0.30203600000000003</v>
      </c>
      <c r="BK52" s="38">
        <v>0.22403699999999999</v>
      </c>
      <c r="BL52" s="38">
        <v>0.26440599999999997</v>
      </c>
      <c r="BM52" s="38">
        <v>0.21590000000000001</v>
      </c>
      <c r="BN52" s="38">
        <v>3.1685999999999999E-2</v>
      </c>
      <c r="BO52" s="38">
        <v>0.328596</v>
      </c>
      <c r="BP52" s="38">
        <v>0.30627599999999999</v>
      </c>
      <c r="BQ52" s="38">
        <v>0.25028499999999998</v>
      </c>
      <c r="BR52" s="38">
        <v>0.17095299999999999</v>
      </c>
      <c r="BS52" s="38">
        <v>0.31460700000000003</v>
      </c>
      <c r="BT52" s="38">
        <v>0.37071799999999999</v>
      </c>
      <c r="BU52" s="38">
        <v>0.16156999999999999</v>
      </c>
      <c r="BV52" s="38">
        <v>0.306201</v>
      </c>
      <c r="BW52" s="38">
        <v>0.34136100000000003</v>
      </c>
      <c r="BX52" s="38">
        <v>0.31442999999999999</v>
      </c>
      <c r="BY52" s="38">
        <v>0.203293</v>
      </c>
      <c r="BZ52" s="38">
        <v>0.34808800000000001</v>
      </c>
      <c r="CA52" s="38">
        <v>0.28053600000000001</v>
      </c>
      <c r="CB52" s="38">
        <v>0</v>
      </c>
      <c r="CC52" s="38">
        <v>0.17205699999999999</v>
      </c>
      <c r="CD52" s="38">
        <v>0.198214</v>
      </c>
      <c r="CE52" s="38">
        <v>8.1000000000000004E-5</v>
      </c>
      <c r="CF52" s="38">
        <v>8.2999999999999998E-5</v>
      </c>
      <c r="CG52" s="38">
        <v>1.7200000000000001E-4</v>
      </c>
      <c r="CH52" s="38">
        <v>0</v>
      </c>
      <c r="CI52" s="38">
        <v>7.1100000000000004E-4</v>
      </c>
      <c r="CJ52" s="38">
        <v>3.973E-3</v>
      </c>
      <c r="CK52" s="38">
        <v>0.14277000000000001</v>
      </c>
      <c r="CL52" s="38">
        <v>1.5799999999999999E-4</v>
      </c>
      <c r="CM52" s="38">
        <v>0.220472</v>
      </c>
      <c r="CN52" s="38">
        <v>7.4358999999999995E-2</v>
      </c>
      <c r="CO52" s="38">
        <v>7.6067999999999997E-2</v>
      </c>
      <c r="CP52" s="38">
        <v>0.23705200000000001</v>
      </c>
      <c r="CQ52" s="38">
        <v>0.36443999999999999</v>
      </c>
      <c r="CR52" s="38">
        <v>1.746E-2</v>
      </c>
      <c r="CS52" s="38">
        <v>0.14226800000000001</v>
      </c>
      <c r="CT52" s="38">
        <v>0.154112</v>
      </c>
      <c r="CU52" s="38">
        <v>0.25408799999999998</v>
      </c>
      <c r="CV52" s="38">
        <v>0.20095499999999999</v>
      </c>
      <c r="CW52" s="38">
        <v>2.05995E-2</v>
      </c>
      <c r="CX52" s="38">
        <v>2.8410000000000002E-3</v>
      </c>
      <c r="CY52" s="38">
        <v>0.27307042999999998</v>
      </c>
      <c r="CZ52" s="38">
        <v>0.17153893000000001</v>
      </c>
      <c r="DA52" s="38">
        <v>2.0745E-3</v>
      </c>
      <c r="DB52" s="38">
        <v>7.3800000000000005E-4</v>
      </c>
      <c r="DC52" s="38">
        <v>2.6599900000000001E-3</v>
      </c>
      <c r="DD52" s="38">
        <v>5.3775000000000003E-4</v>
      </c>
      <c r="DE52" s="38">
        <v>2.1204800000000001E-3</v>
      </c>
      <c r="DF52" s="38">
        <v>0.15751569000000001</v>
      </c>
      <c r="DG52" s="38">
        <v>3.3529999999999999E-5</v>
      </c>
      <c r="DH52" s="38">
        <v>3.9959999999999997E-5</v>
      </c>
      <c r="DI52" s="38">
        <v>0</v>
      </c>
      <c r="DJ52" s="38">
        <v>1.8600000000000001E-5</v>
      </c>
      <c r="DK52" s="38">
        <v>0.1061511</v>
      </c>
      <c r="DL52" s="38">
        <v>0.27269408000000001</v>
      </c>
      <c r="DM52" s="38">
        <v>0.3109074</v>
      </c>
      <c r="DN52" s="38">
        <v>0.18001690000000001</v>
      </c>
      <c r="DO52" s="38">
        <v>0.21528011</v>
      </c>
      <c r="DP52" s="38">
        <v>3.26E-5</v>
      </c>
      <c r="DQ52" s="38">
        <v>3.1300000000000001E-6</v>
      </c>
      <c r="DR52" s="38">
        <v>3.98E-6</v>
      </c>
      <c r="DS52" s="38">
        <v>1.4810000000000001E-5</v>
      </c>
      <c r="DT52" s="38">
        <v>3.8670000000000001E-5</v>
      </c>
      <c r="DU52" s="38">
        <v>0</v>
      </c>
      <c r="DV52" s="38">
        <v>2.0040000000000001E-5</v>
      </c>
      <c r="DW52" s="38">
        <v>6.7999999999999995E-7</v>
      </c>
      <c r="DX52" s="53">
        <v>5.6376509999999998E-2</v>
      </c>
      <c r="DY52" s="53">
        <v>2.8446999999999999E-4</v>
      </c>
      <c r="DZ52" s="53">
        <v>2.7699999999999999E-5</v>
      </c>
      <c r="EA52" s="53">
        <v>5.1E-5</v>
      </c>
      <c r="EB52" s="53">
        <v>9.9999999999999995E-8</v>
      </c>
      <c r="EC52" s="53">
        <v>0</v>
      </c>
      <c r="ED52" s="53">
        <v>1.715E-5</v>
      </c>
      <c r="EE52" s="53">
        <v>0</v>
      </c>
      <c r="EF52" s="53">
        <v>5.2500000000000002E-5</v>
      </c>
      <c r="EG52" s="53">
        <v>2.4924999999999999E-3</v>
      </c>
      <c r="EH52" s="53">
        <v>2.1301E-4</v>
      </c>
      <c r="EI52" s="53">
        <v>8.2999999999999999E-7</v>
      </c>
      <c r="EJ52" s="53">
        <v>1E-4</v>
      </c>
      <c r="EK52" s="53">
        <v>0</v>
      </c>
      <c r="EL52" s="53">
        <v>0</v>
      </c>
      <c r="EM52" s="53">
        <v>0</v>
      </c>
      <c r="EN52" s="53">
        <v>0</v>
      </c>
      <c r="EO52" s="53">
        <v>1.0000000000000001E-5</v>
      </c>
      <c r="EP52" s="53">
        <v>0</v>
      </c>
      <c r="EQ52" s="53">
        <v>4.0999999999999999E-7</v>
      </c>
      <c r="ER52" s="53">
        <v>3.3080000000000002E-5</v>
      </c>
      <c r="ES52" s="53">
        <v>8.9999999999999999E-8</v>
      </c>
      <c r="ET52" s="53">
        <v>0</v>
      </c>
      <c r="EU52" s="53">
        <v>0</v>
      </c>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row>
    <row r="53" spans="6:398" ht="10.15" customHeight="1">
      <c r="F53" s="39"/>
      <c r="G53" s="40"/>
      <c r="H53" s="39"/>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row>
    <row r="54" spans="6:398" ht="10.15" customHeight="1">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row>
    <row r="56" spans="6:398" ht="18" customHeight="1">
      <c r="F56" s="25" t="s">
        <v>378</v>
      </c>
      <c r="EF56" s="53"/>
    </row>
  </sheetData>
  <hyperlinks>
    <hyperlink ref="H1" location="Contents!A1" display="Back to Table of Contents" xr:uid="{AA41545E-BBDC-4ADC-939D-87DEF221C5C0}"/>
  </hyperlinks>
  <pageMargins left="0" right="0" top="0" bottom="0" header="0" footer="0"/>
  <pageSetup paperSize="9" scale="1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3069-250E-49DB-943A-F48279AA1173}">
  <dimension ref="A1:L36"/>
  <sheetViews>
    <sheetView showGridLines="0" zoomScaleNormal="100" workbookViewId="0">
      <selection activeCell="F20" sqref="F20:I20"/>
    </sheetView>
  </sheetViews>
  <sheetFormatPr defaultColWidth="10.28515625" defaultRowHeight="15"/>
  <cols>
    <col min="1" max="5" width="3.7109375" style="3" customWidth="1"/>
    <col min="6" max="6" width="42.42578125" style="3" customWidth="1"/>
    <col min="7" max="7" width="26.42578125" style="3" customWidth="1"/>
    <col min="8" max="8" width="49.42578125" style="3" customWidth="1"/>
    <col min="9" max="11" width="49.42578125" style="9" customWidth="1"/>
    <col min="12" max="12" width="94.42578125" style="3" customWidth="1"/>
    <col min="13" max="16384" width="10.28515625" style="3"/>
  </cols>
  <sheetData>
    <row r="1" spans="1:11" ht="18.75">
      <c r="H1" s="20" t="s">
        <v>113</v>
      </c>
      <c r="I1" s="3"/>
      <c r="J1" s="3"/>
      <c r="K1" s="3"/>
    </row>
    <row r="2" spans="1:11" ht="18">
      <c r="A2" s="4"/>
      <c r="B2" s="4"/>
      <c r="C2" s="4"/>
      <c r="D2" s="4"/>
      <c r="I2" s="3"/>
      <c r="J2" s="3"/>
      <c r="K2" s="3"/>
    </row>
    <row r="3" spans="1:11" ht="14.25">
      <c r="I3" s="3"/>
      <c r="J3" s="3"/>
      <c r="K3" s="3"/>
    </row>
    <row r="4" spans="1:11" ht="14.25">
      <c r="I4" s="3"/>
      <c r="J4" s="3"/>
      <c r="K4" s="3"/>
    </row>
    <row r="5" spans="1:11" ht="14.25">
      <c r="I5" s="3"/>
      <c r="J5" s="3"/>
      <c r="K5" s="3"/>
    </row>
    <row r="6" spans="1:11" ht="14.25">
      <c r="I6" s="3"/>
      <c r="J6" s="3"/>
      <c r="K6" s="3"/>
    </row>
    <row r="7" spans="1:11" ht="14.25">
      <c r="F7" s="3" t="s">
        <v>114</v>
      </c>
      <c r="I7" s="3"/>
      <c r="J7" s="3"/>
      <c r="K7" s="3"/>
    </row>
    <row r="8" spans="1:11" ht="14.25">
      <c r="F8" s="3" t="s">
        <v>115</v>
      </c>
      <c r="I8" s="3"/>
      <c r="J8" s="3"/>
      <c r="K8" s="3"/>
    </row>
    <row r="9" spans="1:11" ht="18.75" customHeight="1">
      <c r="F9" s="3" t="s">
        <v>116</v>
      </c>
      <c r="H9" s="21"/>
      <c r="I9" s="3"/>
      <c r="J9" s="3"/>
      <c r="K9" s="3"/>
    </row>
    <row r="10" spans="1:11" ht="37.5" customHeight="1">
      <c r="F10" s="22" t="s">
        <v>117</v>
      </c>
      <c r="I10" s="3"/>
      <c r="J10" s="3"/>
      <c r="K10" s="3"/>
    </row>
    <row r="11" spans="1:11" ht="14.25">
      <c r="F11" s="3" t="s">
        <v>118</v>
      </c>
      <c r="I11" s="3"/>
      <c r="J11" s="3"/>
      <c r="K11" s="3"/>
    </row>
    <row r="12" spans="1:11" ht="15.75" customHeight="1">
      <c r="I12" s="3"/>
      <c r="J12" s="3"/>
      <c r="K12" s="3"/>
    </row>
    <row r="13" spans="1:11">
      <c r="F13" s="22" t="s">
        <v>119</v>
      </c>
      <c r="I13" s="3"/>
      <c r="J13" s="3"/>
      <c r="K13" s="3"/>
    </row>
    <row r="14" spans="1:11" ht="15.75" customHeight="1">
      <c r="F14" s="3" t="s">
        <v>120</v>
      </c>
      <c r="I14" s="3"/>
      <c r="J14" s="3"/>
      <c r="K14" s="3"/>
    </row>
    <row r="15" spans="1:11" ht="15.75" customHeight="1">
      <c r="F15" s="3" t="s">
        <v>121</v>
      </c>
      <c r="I15" s="3"/>
      <c r="J15" s="3"/>
      <c r="K15" s="3"/>
    </row>
    <row r="16" spans="1:11" ht="15.75" customHeight="1">
      <c r="F16" s="3" t="s">
        <v>122</v>
      </c>
      <c r="I16" s="3"/>
      <c r="J16" s="3"/>
      <c r="K16" s="3"/>
    </row>
    <row r="17" spans="6:12" ht="18.75" customHeight="1">
      <c r="F17" s="3" t="s">
        <v>123</v>
      </c>
      <c r="I17" s="3"/>
      <c r="J17" s="3"/>
      <c r="K17" s="3"/>
    </row>
    <row r="18" spans="6:12" ht="15.75" customHeight="1">
      <c r="F18" s="3" t="s">
        <v>124</v>
      </c>
      <c r="I18" s="3"/>
      <c r="J18" s="3"/>
      <c r="K18" s="3"/>
    </row>
    <row r="19" spans="6:12" ht="18.75" customHeight="1">
      <c r="F19" s="3" t="s">
        <v>125</v>
      </c>
      <c r="I19" s="3"/>
      <c r="J19" s="3"/>
      <c r="K19" s="3"/>
    </row>
    <row r="20" spans="6:12" ht="36.75" customHeight="1">
      <c r="F20" s="124" t="s">
        <v>126</v>
      </c>
      <c r="G20" s="124"/>
      <c r="H20" s="124"/>
      <c r="I20" s="124"/>
      <c r="J20" s="3"/>
      <c r="K20" s="3"/>
    </row>
    <row r="21" spans="6:12" ht="14.25">
      <c r="F21" s="3" t="s">
        <v>127</v>
      </c>
      <c r="I21" s="3"/>
      <c r="J21" s="3"/>
      <c r="K21" s="3"/>
    </row>
    <row r="22" spans="6:12" ht="18.75" customHeight="1">
      <c r="I22" s="3"/>
      <c r="J22" s="3"/>
      <c r="K22" s="3"/>
    </row>
    <row r="23" spans="6:12" ht="15.75" customHeight="1">
      <c r="F23" s="22" t="s">
        <v>128</v>
      </c>
      <c r="L23" s="9"/>
    </row>
    <row r="24" spans="6:12" ht="15.75" customHeight="1">
      <c r="F24" s="3" t="s">
        <v>129</v>
      </c>
      <c r="L24" s="9"/>
    </row>
    <row r="25" spans="6:12" ht="15.75" customHeight="1">
      <c r="F25" s="3" t="s">
        <v>114</v>
      </c>
      <c r="L25" s="9"/>
    </row>
    <row r="26" spans="6:12" ht="15.75" customHeight="1">
      <c r="F26" s="3" t="s">
        <v>130</v>
      </c>
      <c r="L26" s="9"/>
    </row>
    <row r="27" spans="6:12" ht="15.75" customHeight="1">
      <c r="F27" s="3" t="s">
        <v>131</v>
      </c>
      <c r="L27" s="9"/>
    </row>
    <row r="28" spans="6:12" ht="15.75" customHeight="1">
      <c r="L28" s="9"/>
    </row>
    <row r="29" spans="6:12" ht="15.75" customHeight="1">
      <c r="F29" s="22" t="s">
        <v>132</v>
      </c>
      <c r="L29" s="9"/>
    </row>
    <row r="30" spans="6:12" ht="60" customHeight="1">
      <c r="F30" s="124" t="s">
        <v>133</v>
      </c>
      <c r="G30" s="124"/>
      <c r="H30" s="124"/>
      <c r="I30" s="124"/>
    </row>
    <row r="31" spans="6:12" ht="15.75" customHeight="1">
      <c r="H31" s="12"/>
      <c r="I31" s="12"/>
    </row>
    <row r="32" spans="6:12" ht="15.75" customHeight="1">
      <c r="H32" s="12"/>
      <c r="I32" s="12"/>
    </row>
    <row r="33" spans="8:11" ht="15.75">
      <c r="H33" s="12"/>
    </row>
    <row r="34" spans="8:11" ht="15.75">
      <c r="H34" s="12"/>
      <c r="J34" s="12"/>
      <c r="K34" s="12"/>
    </row>
    <row r="35" spans="8:11" ht="15.75">
      <c r="J35" s="12"/>
      <c r="K35" s="12"/>
    </row>
    <row r="36" spans="8:11" ht="15.75">
      <c r="J36" s="12"/>
      <c r="K36" s="12"/>
    </row>
  </sheetData>
  <mergeCells count="2">
    <mergeCell ref="F20:I20"/>
    <mergeCell ref="F30:I30"/>
  </mergeCells>
  <hyperlinks>
    <hyperlink ref="H1" location="Contents!A1" display="Back to Table of Contents" xr:uid="{E8BE7FD5-035C-4CFB-AADC-7CAF824F74CC}"/>
  </hyperlink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485C-7BC9-4777-9B27-6F69E2E003C6}">
  <sheetPr>
    <pageSetUpPr fitToPage="1"/>
  </sheetPr>
  <dimension ref="A1:YI32"/>
  <sheetViews>
    <sheetView zoomScale="98" zoomScaleNormal="98" workbookViewId="0">
      <pane xSplit="7" ySplit="8" topLeftCell="EQ18" activePane="bottomRight" state="frozen"/>
      <selection pane="topRight" activeCell="F17" sqref="F17"/>
      <selection pane="bottomLeft" activeCell="F17" sqref="F17"/>
      <selection pane="bottomRight" activeCell="EU18" sqref="EU1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1.140625" style="26" customWidth="1"/>
    <col min="11" max="11" width="1.85546875" style="26" customWidth="1"/>
    <col min="12" max="17" width="14.42578125" style="26" customWidth="1"/>
    <col min="18" max="131" width="14.42578125" style="24" customWidth="1"/>
    <col min="132" max="132" width="14.5703125" style="24" customWidth="1"/>
    <col min="133" max="175" width="14.42578125" style="24" customWidth="1"/>
    <col min="176" max="16384" width="10.28515625" style="24"/>
  </cols>
  <sheetData>
    <row r="1" spans="1:659"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row>
    <row r="2" spans="1:659"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659"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M3" si="2">IF(EJ4=12,EJ3+1,EJ3)</f>
        <v>2022</v>
      </c>
      <c r="EL3" s="108">
        <f t="shared" si="2"/>
        <v>2022</v>
      </c>
      <c r="EM3" s="108">
        <f t="shared" si="2"/>
        <v>2022</v>
      </c>
      <c r="EN3" s="108">
        <f t="shared" ref="EN3" si="3">IF(EM4=12,EM3+1,EM3)</f>
        <v>2023</v>
      </c>
      <c r="EO3" s="108">
        <f t="shared" ref="EO3" si="4">IF(EN4=12,EN3+1,EN3)</f>
        <v>2023</v>
      </c>
      <c r="EP3" s="108">
        <f t="shared" ref="EP3" si="5">IF(EO4=12,EO3+1,EO3)</f>
        <v>2023</v>
      </c>
      <c r="EQ3" s="108">
        <f t="shared" ref="EQ3" si="6">IF(EP4=12,EP3+1,EP3)</f>
        <v>2023</v>
      </c>
      <c r="ER3" s="108">
        <f t="shared" ref="ER3" si="7">IF(EQ4=12,EQ3+1,EQ3)</f>
        <v>2024</v>
      </c>
      <c r="ES3" s="108">
        <f t="shared" ref="ES3" si="8">IF(ER4=12,ER3+1,ER3)</f>
        <v>2024</v>
      </c>
      <c r="ET3" s="108">
        <f t="shared" ref="ET3" si="9">IF(ES4=12,ES3+1,ES3)</f>
        <v>2024</v>
      </c>
      <c r="EU3" s="108">
        <f t="shared" ref="EU3" si="10">IF(ET4=12,ET3+1,ET3)</f>
        <v>2024</v>
      </c>
      <c r="EV3" s="26"/>
      <c r="EW3" s="26"/>
      <c r="EX3" s="26"/>
      <c r="EY3" s="26"/>
      <c r="EZ3" s="26"/>
      <c r="FA3" s="26"/>
      <c r="FB3" s="26"/>
      <c r="FC3" s="26"/>
      <c r="FD3" s="26"/>
      <c r="FE3" s="26"/>
      <c r="FF3" s="26"/>
      <c r="FG3" s="26"/>
      <c r="FH3" s="26"/>
      <c r="FI3" s="26"/>
      <c r="FJ3" s="26"/>
      <c r="FK3" s="26"/>
      <c r="FL3" s="26"/>
      <c r="FM3" s="26"/>
      <c r="FN3" s="26"/>
      <c r="FO3" s="26"/>
      <c r="FP3" s="26"/>
      <c r="FQ3" s="26"/>
      <c r="FR3" s="26"/>
      <c r="FS3" s="26"/>
    </row>
    <row r="4" spans="1:659" ht="18.75" customHeight="1">
      <c r="F4" s="28"/>
      <c r="G4" s="29"/>
      <c r="H4" s="112"/>
      <c r="I4" s="113"/>
      <c r="J4" s="113"/>
      <c r="K4" s="113" t="s">
        <v>136</v>
      </c>
      <c r="L4" s="113">
        <v>3</v>
      </c>
      <c r="M4" s="113">
        <f t="shared" ref="M4:BX4" si="11">IF(L4=12,3,L4+3)</f>
        <v>6</v>
      </c>
      <c r="N4" s="113">
        <f t="shared" si="11"/>
        <v>9</v>
      </c>
      <c r="O4" s="113">
        <f t="shared" si="11"/>
        <v>12</v>
      </c>
      <c r="P4" s="113">
        <f t="shared" si="11"/>
        <v>3</v>
      </c>
      <c r="Q4" s="113">
        <f t="shared" si="11"/>
        <v>6</v>
      </c>
      <c r="R4" s="113">
        <f t="shared" si="11"/>
        <v>9</v>
      </c>
      <c r="S4" s="113">
        <f t="shared" si="11"/>
        <v>12</v>
      </c>
      <c r="T4" s="113">
        <f t="shared" si="11"/>
        <v>3</v>
      </c>
      <c r="U4" s="113">
        <f t="shared" si="11"/>
        <v>6</v>
      </c>
      <c r="V4" s="113">
        <f t="shared" si="11"/>
        <v>9</v>
      </c>
      <c r="W4" s="113">
        <f t="shared" si="11"/>
        <v>12</v>
      </c>
      <c r="X4" s="113">
        <f t="shared" si="11"/>
        <v>3</v>
      </c>
      <c r="Y4" s="113">
        <f t="shared" si="11"/>
        <v>6</v>
      </c>
      <c r="Z4" s="113">
        <f t="shared" si="11"/>
        <v>9</v>
      </c>
      <c r="AA4" s="113">
        <f t="shared" si="11"/>
        <v>12</v>
      </c>
      <c r="AB4" s="113">
        <f t="shared" si="11"/>
        <v>3</v>
      </c>
      <c r="AC4" s="113">
        <f t="shared" si="11"/>
        <v>6</v>
      </c>
      <c r="AD4" s="113">
        <f t="shared" si="11"/>
        <v>9</v>
      </c>
      <c r="AE4" s="113">
        <f t="shared" si="11"/>
        <v>12</v>
      </c>
      <c r="AF4" s="113">
        <f t="shared" si="11"/>
        <v>3</v>
      </c>
      <c r="AG4" s="113">
        <f t="shared" si="11"/>
        <v>6</v>
      </c>
      <c r="AH4" s="113">
        <f t="shared" si="11"/>
        <v>9</v>
      </c>
      <c r="AI4" s="113">
        <f t="shared" si="11"/>
        <v>12</v>
      </c>
      <c r="AJ4" s="113">
        <f t="shared" si="11"/>
        <v>3</v>
      </c>
      <c r="AK4" s="113">
        <f t="shared" si="11"/>
        <v>6</v>
      </c>
      <c r="AL4" s="113">
        <f t="shared" si="11"/>
        <v>9</v>
      </c>
      <c r="AM4" s="113">
        <f t="shared" si="11"/>
        <v>12</v>
      </c>
      <c r="AN4" s="113">
        <f t="shared" si="11"/>
        <v>3</v>
      </c>
      <c r="AO4" s="113">
        <f t="shared" si="11"/>
        <v>6</v>
      </c>
      <c r="AP4" s="113">
        <f t="shared" si="11"/>
        <v>9</v>
      </c>
      <c r="AQ4" s="113">
        <f t="shared" si="11"/>
        <v>12</v>
      </c>
      <c r="AR4" s="113">
        <f t="shared" si="11"/>
        <v>3</v>
      </c>
      <c r="AS4" s="113">
        <f t="shared" si="11"/>
        <v>6</v>
      </c>
      <c r="AT4" s="113">
        <f t="shared" si="11"/>
        <v>9</v>
      </c>
      <c r="AU4" s="113">
        <f t="shared" si="11"/>
        <v>12</v>
      </c>
      <c r="AV4" s="113">
        <f t="shared" si="11"/>
        <v>3</v>
      </c>
      <c r="AW4" s="113">
        <f t="shared" si="11"/>
        <v>6</v>
      </c>
      <c r="AX4" s="113">
        <f t="shared" si="11"/>
        <v>9</v>
      </c>
      <c r="AY4" s="113">
        <f t="shared" si="11"/>
        <v>12</v>
      </c>
      <c r="AZ4" s="113">
        <f t="shared" si="11"/>
        <v>3</v>
      </c>
      <c r="BA4" s="113">
        <f t="shared" si="11"/>
        <v>6</v>
      </c>
      <c r="BB4" s="113">
        <f t="shared" si="11"/>
        <v>9</v>
      </c>
      <c r="BC4" s="113">
        <f t="shared" si="11"/>
        <v>12</v>
      </c>
      <c r="BD4" s="113">
        <f t="shared" si="11"/>
        <v>3</v>
      </c>
      <c r="BE4" s="113">
        <f t="shared" si="11"/>
        <v>6</v>
      </c>
      <c r="BF4" s="113">
        <f t="shared" si="11"/>
        <v>9</v>
      </c>
      <c r="BG4" s="113">
        <f t="shared" si="11"/>
        <v>12</v>
      </c>
      <c r="BH4" s="113">
        <f t="shared" si="11"/>
        <v>3</v>
      </c>
      <c r="BI4" s="113">
        <f t="shared" si="11"/>
        <v>6</v>
      </c>
      <c r="BJ4" s="113">
        <f t="shared" si="11"/>
        <v>9</v>
      </c>
      <c r="BK4" s="113">
        <f t="shared" si="11"/>
        <v>12</v>
      </c>
      <c r="BL4" s="113">
        <f t="shared" si="11"/>
        <v>3</v>
      </c>
      <c r="BM4" s="113">
        <f t="shared" si="11"/>
        <v>6</v>
      </c>
      <c r="BN4" s="113">
        <f t="shared" si="11"/>
        <v>9</v>
      </c>
      <c r="BO4" s="113">
        <f t="shared" si="11"/>
        <v>12</v>
      </c>
      <c r="BP4" s="113">
        <f t="shared" si="11"/>
        <v>3</v>
      </c>
      <c r="BQ4" s="113">
        <f t="shared" si="11"/>
        <v>6</v>
      </c>
      <c r="BR4" s="113">
        <f t="shared" si="11"/>
        <v>9</v>
      </c>
      <c r="BS4" s="113">
        <f t="shared" si="11"/>
        <v>12</v>
      </c>
      <c r="BT4" s="113">
        <f t="shared" si="11"/>
        <v>3</v>
      </c>
      <c r="BU4" s="113">
        <f t="shared" si="11"/>
        <v>6</v>
      </c>
      <c r="BV4" s="113">
        <f t="shared" si="11"/>
        <v>9</v>
      </c>
      <c r="BW4" s="113">
        <f t="shared" si="11"/>
        <v>12</v>
      </c>
      <c r="BX4" s="113">
        <f t="shared" si="11"/>
        <v>3</v>
      </c>
      <c r="BY4" s="113">
        <f t="shared" ref="BY4:EJ4" si="12">IF(BX4=12,3,BX4+3)</f>
        <v>6</v>
      </c>
      <c r="BZ4" s="113">
        <f t="shared" si="12"/>
        <v>9</v>
      </c>
      <c r="CA4" s="113">
        <f t="shared" si="12"/>
        <v>12</v>
      </c>
      <c r="CB4" s="113">
        <f t="shared" si="12"/>
        <v>3</v>
      </c>
      <c r="CC4" s="113">
        <f t="shared" si="12"/>
        <v>6</v>
      </c>
      <c r="CD4" s="113">
        <f t="shared" si="12"/>
        <v>9</v>
      </c>
      <c r="CE4" s="113">
        <f t="shared" si="12"/>
        <v>12</v>
      </c>
      <c r="CF4" s="113">
        <f t="shared" si="12"/>
        <v>3</v>
      </c>
      <c r="CG4" s="113">
        <f t="shared" si="12"/>
        <v>6</v>
      </c>
      <c r="CH4" s="113">
        <f t="shared" si="12"/>
        <v>9</v>
      </c>
      <c r="CI4" s="113">
        <f t="shared" si="12"/>
        <v>12</v>
      </c>
      <c r="CJ4" s="113">
        <f t="shared" si="12"/>
        <v>3</v>
      </c>
      <c r="CK4" s="113">
        <f t="shared" si="12"/>
        <v>6</v>
      </c>
      <c r="CL4" s="113">
        <f t="shared" si="12"/>
        <v>9</v>
      </c>
      <c r="CM4" s="113">
        <f t="shared" si="12"/>
        <v>12</v>
      </c>
      <c r="CN4" s="113">
        <f t="shared" si="12"/>
        <v>3</v>
      </c>
      <c r="CO4" s="113">
        <f t="shared" si="12"/>
        <v>6</v>
      </c>
      <c r="CP4" s="113">
        <f t="shared" si="12"/>
        <v>9</v>
      </c>
      <c r="CQ4" s="113">
        <f t="shared" si="12"/>
        <v>12</v>
      </c>
      <c r="CR4" s="113">
        <f t="shared" si="12"/>
        <v>3</v>
      </c>
      <c r="CS4" s="113">
        <f t="shared" si="12"/>
        <v>6</v>
      </c>
      <c r="CT4" s="113">
        <f t="shared" si="12"/>
        <v>9</v>
      </c>
      <c r="CU4" s="113">
        <f t="shared" si="12"/>
        <v>12</v>
      </c>
      <c r="CV4" s="113">
        <f t="shared" si="12"/>
        <v>3</v>
      </c>
      <c r="CW4" s="113">
        <f t="shared" si="12"/>
        <v>6</v>
      </c>
      <c r="CX4" s="113">
        <f t="shared" si="12"/>
        <v>9</v>
      </c>
      <c r="CY4" s="113">
        <f t="shared" si="12"/>
        <v>12</v>
      </c>
      <c r="CZ4" s="113">
        <f t="shared" si="12"/>
        <v>3</v>
      </c>
      <c r="DA4" s="113">
        <f t="shared" si="12"/>
        <v>6</v>
      </c>
      <c r="DB4" s="113">
        <f t="shared" si="12"/>
        <v>9</v>
      </c>
      <c r="DC4" s="113">
        <f t="shared" si="12"/>
        <v>12</v>
      </c>
      <c r="DD4" s="113">
        <f t="shared" si="12"/>
        <v>3</v>
      </c>
      <c r="DE4" s="113">
        <f t="shared" si="12"/>
        <v>6</v>
      </c>
      <c r="DF4" s="113">
        <f t="shared" si="12"/>
        <v>9</v>
      </c>
      <c r="DG4" s="113">
        <f t="shared" si="12"/>
        <v>12</v>
      </c>
      <c r="DH4" s="113">
        <f t="shared" si="12"/>
        <v>3</v>
      </c>
      <c r="DI4" s="113">
        <f t="shared" si="12"/>
        <v>6</v>
      </c>
      <c r="DJ4" s="113">
        <f t="shared" si="12"/>
        <v>9</v>
      </c>
      <c r="DK4" s="113">
        <f t="shared" si="12"/>
        <v>12</v>
      </c>
      <c r="DL4" s="113">
        <f t="shared" si="12"/>
        <v>3</v>
      </c>
      <c r="DM4" s="113">
        <f t="shared" si="12"/>
        <v>6</v>
      </c>
      <c r="DN4" s="113">
        <f t="shared" si="12"/>
        <v>9</v>
      </c>
      <c r="DO4" s="113">
        <f t="shared" si="12"/>
        <v>12</v>
      </c>
      <c r="DP4" s="113">
        <f t="shared" si="12"/>
        <v>3</v>
      </c>
      <c r="DQ4" s="113">
        <f t="shared" si="12"/>
        <v>6</v>
      </c>
      <c r="DR4" s="113">
        <f t="shared" si="12"/>
        <v>9</v>
      </c>
      <c r="DS4" s="113">
        <f t="shared" si="12"/>
        <v>12</v>
      </c>
      <c r="DT4" s="113">
        <f t="shared" si="12"/>
        <v>3</v>
      </c>
      <c r="DU4" s="113">
        <f t="shared" si="12"/>
        <v>6</v>
      </c>
      <c r="DV4" s="113">
        <f t="shared" si="12"/>
        <v>9</v>
      </c>
      <c r="DW4" s="113">
        <f t="shared" si="12"/>
        <v>12</v>
      </c>
      <c r="DX4" s="113">
        <f t="shared" si="12"/>
        <v>3</v>
      </c>
      <c r="DY4" s="113">
        <f t="shared" si="12"/>
        <v>6</v>
      </c>
      <c r="DZ4" s="113">
        <f t="shared" si="12"/>
        <v>9</v>
      </c>
      <c r="EA4" s="113">
        <f t="shared" si="12"/>
        <v>12</v>
      </c>
      <c r="EB4" s="113">
        <f t="shared" si="12"/>
        <v>3</v>
      </c>
      <c r="EC4" s="113">
        <f t="shared" si="12"/>
        <v>6</v>
      </c>
      <c r="ED4" s="113">
        <f t="shared" si="12"/>
        <v>9</v>
      </c>
      <c r="EE4" s="113">
        <f t="shared" si="12"/>
        <v>12</v>
      </c>
      <c r="EF4" s="113">
        <f t="shared" si="12"/>
        <v>3</v>
      </c>
      <c r="EG4" s="113">
        <f t="shared" si="12"/>
        <v>6</v>
      </c>
      <c r="EH4" s="113">
        <f t="shared" si="12"/>
        <v>9</v>
      </c>
      <c r="EI4" s="113">
        <f t="shared" si="12"/>
        <v>12</v>
      </c>
      <c r="EJ4" s="113">
        <f t="shared" si="12"/>
        <v>3</v>
      </c>
      <c r="EK4" s="113">
        <f t="shared" ref="EK4:EM4" si="13">IF(EJ4=12,3,EJ4+3)</f>
        <v>6</v>
      </c>
      <c r="EL4" s="113">
        <f t="shared" si="13"/>
        <v>9</v>
      </c>
      <c r="EM4" s="113">
        <f t="shared" si="13"/>
        <v>12</v>
      </c>
      <c r="EN4" s="113">
        <f t="shared" ref="EN4" si="14">IF(EM4=12,3,EM4+3)</f>
        <v>3</v>
      </c>
      <c r="EO4" s="113">
        <f t="shared" ref="EO4" si="15">IF(EN4=12,3,EN4+3)</f>
        <v>6</v>
      </c>
      <c r="EP4" s="113">
        <f t="shared" ref="EP4" si="16">IF(EO4=12,3,EO4+3)</f>
        <v>9</v>
      </c>
      <c r="EQ4" s="113">
        <f t="shared" ref="EQ4" si="17">IF(EP4=12,3,EP4+3)</f>
        <v>12</v>
      </c>
      <c r="ER4" s="113">
        <f t="shared" ref="ER4" si="18">IF(EQ4=12,3,EQ4+3)</f>
        <v>3</v>
      </c>
      <c r="ES4" s="113">
        <f t="shared" ref="ES4" si="19">IF(ER4=12,3,ER4+3)</f>
        <v>6</v>
      </c>
      <c r="ET4" s="113">
        <f t="shared" ref="ET4" si="20">IF(ES4=12,3,ES4+3)</f>
        <v>9</v>
      </c>
      <c r="EU4" s="113">
        <f t="shared" ref="EU4" si="21">IF(ET4=12,3,ET4+3)</f>
        <v>12</v>
      </c>
      <c r="EV4" s="29"/>
      <c r="EW4" s="29"/>
      <c r="EX4" s="29"/>
      <c r="EY4" s="29"/>
      <c r="EZ4" s="29"/>
      <c r="FA4" s="29"/>
      <c r="FB4" s="29"/>
      <c r="FC4" s="29"/>
      <c r="FD4" s="29"/>
      <c r="FE4" s="29"/>
      <c r="FF4" s="29"/>
      <c r="FG4" s="29"/>
      <c r="FH4" s="29"/>
      <c r="FI4" s="29"/>
      <c r="FJ4" s="29"/>
      <c r="FK4" s="29"/>
      <c r="FL4" s="29"/>
      <c r="FM4" s="29"/>
      <c r="FN4" s="29"/>
      <c r="FO4" s="29"/>
      <c r="FP4" s="29"/>
      <c r="FQ4" s="29"/>
      <c r="FR4" s="29"/>
      <c r="FS4" s="29"/>
    </row>
    <row r="5" spans="1:659"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659" ht="82.5" customHeight="1">
      <c r="F6" s="30" t="s">
        <v>28</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row>
    <row r="7" spans="1:659"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row>
    <row r="8" spans="1:659" ht="34.15" customHeight="1">
      <c r="F8" s="32"/>
      <c r="G8" s="33" t="s">
        <v>137</v>
      </c>
      <c r="H8" s="74" t="str">
        <f ca="1">H3</f>
        <v>2022–23</v>
      </c>
      <c r="I8" s="74" t="str">
        <f ca="1">I3</f>
        <v>2023–24</v>
      </c>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U8" si="24">DATE(EJ3,EJ4,1)</f>
        <v>44621</v>
      </c>
      <c r="EK8" s="70">
        <f t="shared" si="24"/>
        <v>44713</v>
      </c>
      <c r="EL8" s="70">
        <f t="shared" si="24"/>
        <v>44805</v>
      </c>
      <c r="EM8" s="70">
        <f t="shared" si="24"/>
        <v>44896</v>
      </c>
      <c r="EN8" s="70">
        <f t="shared" si="24"/>
        <v>44986</v>
      </c>
      <c r="EO8" s="70">
        <f t="shared" si="24"/>
        <v>45078</v>
      </c>
      <c r="EP8" s="70">
        <f t="shared" si="24"/>
        <v>45170</v>
      </c>
      <c r="EQ8" s="70">
        <f t="shared" si="24"/>
        <v>45261</v>
      </c>
      <c r="ER8" s="70">
        <f t="shared" si="24"/>
        <v>45352</v>
      </c>
      <c r="ES8" s="70">
        <f t="shared" si="24"/>
        <v>45444</v>
      </c>
      <c r="ET8" s="70">
        <f t="shared" si="24"/>
        <v>45536</v>
      </c>
      <c r="EU8" s="70">
        <f t="shared" si="24"/>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row>
    <row r="9" spans="1:659" ht="28.15" customHeight="1">
      <c r="F9" s="84" t="s">
        <v>619</v>
      </c>
      <c r="G9" s="33"/>
      <c r="H9" s="74"/>
      <c r="I9" s="74"/>
      <c r="J9" s="74"/>
      <c r="K9" s="74"/>
      <c r="L9" s="70"/>
      <c r="M9" s="70"/>
      <c r="N9" s="70"/>
      <c r="O9" s="70"/>
      <c r="P9" s="70"/>
      <c r="Q9" s="70"/>
    </row>
    <row r="10" spans="1:659" ht="20.100000000000001" customHeight="1">
      <c r="F10" s="28" t="s">
        <v>535</v>
      </c>
      <c r="G10" s="29"/>
      <c r="H10" s="38"/>
      <c r="I10" s="36"/>
      <c r="J10" s="36"/>
      <c r="L10" s="36"/>
      <c r="M10" s="36"/>
      <c r="N10" s="36"/>
      <c r="O10" s="36"/>
      <c r="P10" s="36"/>
      <c r="Q10" s="36"/>
    </row>
    <row r="11" spans="1:659" ht="20.100000000000001" customHeight="1">
      <c r="F11" s="28" t="s">
        <v>187</v>
      </c>
      <c r="G11" s="29"/>
      <c r="H11" s="36"/>
      <c r="I11" s="36"/>
      <c r="J11" s="36"/>
      <c r="L11" s="36"/>
      <c r="M11" s="36"/>
      <c r="N11" s="36"/>
      <c r="O11" s="36"/>
      <c r="P11" s="36"/>
      <c r="Q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row>
    <row r="12" spans="1:659" ht="20.100000000000001" customHeight="1">
      <c r="F12" s="37" t="s">
        <v>620</v>
      </c>
      <c r="G12" s="29" t="s">
        <v>200</v>
      </c>
      <c r="H12" s="38">
        <v>16703.537686</v>
      </c>
      <c r="I12" s="38">
        <v>48736.440169000001</v>
      </c>
      <c r="J12" s="38"/>
      <c r="K12" s="38"/>
      <c r="L12" s="38">
        <v>668.59382500000004</v>
      </c>
      <c r="M12" s="38">
        <v>724.00204499999995</v>
      </c>
      <c r="N12" s="38">
        <v>614.37748299999998</v>
      </c>
      <c r="O12" s="38">
        <v>656.77495499999998</v>
      </c>
      <c r="P12" s="38">
        <v>713.24253299999998</v>
      </c>
      <c r="Q12" s="38">
        <v>812.62499400000002</v>
      </c>
      <c r="R12" s="38">
        <v>740.60024699999997</v>
      </c>
      <c r="S12" s="38">
        <v>743.62008600000001</v>
      </c>
      <c r="T12" s="38">
        <v>730.65688399999999</v>
      </c>
      <c r="U12" s="38">
        <v>820.28213600000004</v>
      </c>
      <c r="V12" s="38">
        <v>839.63290300000006</v>
      </c>
      <c r="W12" s="38">
        <v>840.97344899999996</v>
      </c>
      <c r="X12" s="38">
        <v>875.15748399999995</v>
      </c>
      <c r="Y12" s="38">
        <v>880.91952700000002</v>
      </c>
      <c r="Z12" s="38">
        <v>846.43019300000003</v>
      </c>
      <c r="AA12" s="38">
        <v>883.61991599999999</v>
      </c>
      <c r="AB12" s="38">
        <v>714.90810999999997</v>
      </c>
      <c r="AC12" s="38">
        <v>693.68926399999998</v>
      </c>
      <c r="AD12" s="38">
        <v>734.58180300000004</v>
      </c>
      <c r="AE12" s="38">
        <v>664.34963700000003</v>
      </c>
      <c r="AF12" s="38">
        <v>676.45155099999999</v>
      </c>
      <c r="AG12" s="38">
        <v>799.52801199999999</v>
      </c>
      <c r="AH12" s="38">
        <v>815.07408499999997</v>
      </c>
      <c r="AI12" s="38">
        <v>779.34472300000004</v>
      </c>
      <c r="AJ12" s="38">
        <v>804.834925</v>
      </c>
      <c r="AK12" s="38">
        <v>826.61024299999997</v>
      </c>
      <c r="AL12" s="38">
        <v>763.41209700000002</v>
      </c>
      <c r="AM12" s="38">
        <v>815.67741799999999</v>
      </c>
      <c r="AN12" s="38">
        <v>793.81707100000006</v>
      </c>
      <c r="AO12" s="38">
        <v>840.71153700000002</v>
      </c>
      <c r="AP12" s="38">
        <v>985.60576300000002</v>
      </c>
      <c r="AQ12" s="38">
        <v>1050.4025799999999</v>
      </c>
      <c r="AR12" s="38">
        <v>1001.2444400000001</v>
      </c>
      <c r="AS12" s="38">
        <v>1124.47928</v>
      </c>
      <c r="AT12" s="38">
        <v>1045.98377</v>
      </c>
      <c r="AU12" s="38">
        <v>1015.20399</v>
      </c>
      <c r="AV12" s="38">
        <v>953.20091300000001</v>
      </c>
      <c r="AW12" s="38">
        <v>853.89517899999998</v>
      </c>
      <c r="AX12" s="38">
        <v>890.74964</v>
      </c>
      <c r="AY12" s="38">
        <v>912.29266600000005</v>
      </c>
      <c r="AZ12" s="38">
        <v>871.452</v>
      </c>
      <c r="BA12" s="38">
        <v>912.73101399999996</v>
      </c>
      <c r="BB12" s="38">
        <v>918.05444699999998</v>
      </c>
      <c r="BC12" s="38">
        <v>1034.86943</v>
      </c>
      <c r="BD12" s="38">
        <v>1028.14427</v>
      </c>
      <c r="BE12" s="38">
        <v>1259.9946299999999</v>
      </c>
      <c r="BF12" s="38">
        <v>1401.29973</v>
      </c>
      <c r="BG12" s="38">
        <v>1295.9974999999999</v>
      </c>
      <c r="BH12" s="38">
        <v>1360.3845899999999</v>
      </c>
      <c r="BI12" s="38">
        <v>1295.20829</v>
      </c>
      <c r="BJ12" s="38">
        <v>1263.5532499999999</v>
      </c>
      <c r="BK12" s="38">
        <v>1354.85547</v>
      </c>
      <c r="BL12" s="38">
        <v>1282.2891400000001</v>
      </c>
      <c r="BM12" s="38">
        <v>1221.56756</v>
      </c>
      <c r="BN12" s="38">
        <v>1104.7770599999999</v>
      </c>
      <c r="BO12" s="38">
        <v>1033.26819</v>
      </c>
      <c r="BP12" s="38">
        <v>944.61097099999995</v>
      </c>
      <c r="BQ12" s="38">
        <v>1257.8213800000001</v>
      </c>
      <c r="BR12" s="38">
        <v>1474.92821</v>
      </c>
      <c r="BS12" s="38">
        <v>1654.6301800000001</v>
      </c>
      <c r="BT12" s="38">
        <v>1623.99656</v>
      </c>
      <c r="BU12" s="38">
        <v>2938.0323400000002</v>
      </c>
      <c r="BV12" s="38">
        <v>2906.8940400000001</v>
      </c>
      <c r="BW12" s="38">
        <v>3301.8189699999998</v>
      </c>
      <c r="BX12" s="38">
        <v>2963.90904</v>
      </c>
      <c r="BY12" s="38">
        <v>3030.58583</v>
      </c>
      <c r="BZ12" s="38">
        <v>3009.9468299999999</v>
      </c>
      <c r="CA12" s="38">
        <v>2795.9414499999998</v>
      </c>
      <c r="CB12" s="38">
        <v>2748.61078</v>
      </c>
      <c r="CC12" s="38">
        <v>2455.8420000000001</v>
      </c>
      <c r="CD12" s="38">
        <v>2305.1437799999999</v>
      </c>
      <c r="CE12" s="38">
        <v>2249.4874</v>
      </c>
      <c r="CF12" s="38">
        <v>1958.10403</v>
      </c>
      <c r="CG12" s="38">
        <v>4334.36132</v>
      </c>
      <c r="CH12" s="38">
        <v>7249.6733899999999</v>
      </c>
      <c r="CI12" s="38">
        <v>8534.4413700000005</v>
      </c>
      <c r="CJ12" s="38">
        <v>5328.0277450000003</v>
      </c>
      <c r="CK12" s="38">
        <v>4231.7867349999997</v>
      </c>
      <c r="CL12" s="38">
        <v>4016.0223209999999</v>
      </c>
      <c r="CM12" s="38">
        <v>3661.9741680000002</v>
      </c>
      <c r="CN12" s="38">
        <v>3415.907134</v>
      </c>
      <c r="CO12" s="38">
        <v>5966.587638</v>
      </c>
      <c r="CP12" s="38">
        <v>6092.2903070000002</v>
      </c>
      <c r="CQ12" s="38">
        <v>5519.8717980000001</v>
      </c>
      <c r="CR12" s="38">
        <v>3720.8512070000002</v>
      </c>
      <c r="CS12" s="38">
        <v>5810.1700369999999</v>
      </c>
      <c r="CT12" s="38">
        <v>6544.753111</v>
      </c>
      <c r="CU12" s="38">
        <v>6166.4209570000003</v>
      </c>
      <c r="CV12" s="38">
        <v>4540.0622839999996</v>
      </c>
      <c r="CW12" s="38">
        <v>4455.4092840000003</v>
      </c>
      <c r="CX12" s="38">
        <v>4016.7867249999999</v>
      </c>
      <c r="CY12" s="38">
        <v>3701.054408</v>
      </c>
      <c r="CZ12" s="38">
        <v>3481.4191839999999</v>
      </c>
      <c r="DA12" s="38">
        <v>4067.0643239999999</v>
      </c>
      <c r="DB12" s="38">
        <v>3765.6128530000001</v>
      </c>
      <c r="DC12" s="38">
        <v>4308.9953240000004</v>
      </c>
      <c r="DD12" s="38">
        <v>3941.3787040000002</v>
      </c>
      <c r="DE12" s="38">
        <v>3731.5128239999999</v>
      </c>
      <c r="DF12" s="38">
        <v>3414.8985090000001</v>
      </c>
      <c r="DG12" s="38">
        <v>3960.0087619999999</v>
      </c>
      <c r="DH12" s="38">
        <v>4001.3751950000001</v>
      </c>
      <c r="DI12" s="38">
        <v>3679.8395850000002</v>
      </c>
      <c r="DJ12" s="38">
        <v>3614.956901</v>
      </c>
      <c r="DK12" s="38">
        <v>3158.705551</v>
      </c>
      <c r="DL12" s="38">
        <v>2885.6332969999999</v>
      </c>
      <c r="DM12" s="38">
        <v>3606.0659890000002</v>
      </c>
      <c r="DN12" s="38">
        <v>3935.81412</v>
      </c>
      <c r="DO12" s="38">
        <v>8284.8376189999999</v>
      </c>
      <c r="DP12" s="38">
        <v>7413.5171879999998</v>
      </c>
      <c r="DQ12" s="38">
        <v>5852.1674620000003</v>
      </c>
      <c r="DR12" s="38">
        <v>6437.90589</v>
      </c>
      <c r="DS12" s="38">
        <v>6396.4148919999998</v>
      </c>
      <c r="DT12" s="38">
        <v>7342.3626759999997</v>
      </c>
      <c r="DU12" s="38">
        <v>7368.1136990000005</v>
      </c>
      <c r="DV12" s="38">
        <v>7274.0238220000001</v>
      </c>
      <c r="DW12" s="38">
        <v>8261.1658179999995</v>
      </c>
      <c r="DX12" s="38">
        <v>7751.6330539999999</v>
      </c>
      <c r="DY12" s="38">
        <v>8767.5255390000002</v>
      </c>
      <c r="DZ12" s="38">
        <v>7696.2184020000004</v>
      </c>
      <c r="EA12" s="38">
        <v>6441.4067169999998</v>
      </c>
      <c r="EB12" s="85">
        <v>5863.7484089999998</v>
      </c>
      <c r="EC12" s="85">
        <v>5660.9726970000002</v>
      </c>
      <c r="ED12" s="85">
        <v>4067.3020350000002</v>
      </c>
      <c r="EE12" s="85">
        <v>4256.1430220000002</v>
      </c>
      <c r="EF12" s="85">
        <v>3985.8594830000002</v>
      </c>
      <c r="EG12" s="85">
        <v>4394.2331459999996</v>
      </c>
      <c r="EH12" s="85">
        <v>6778.2918120000004</v>
      </c>
      <c r="EI12" s="85">
        <v>11495.404452000001</v>
      </c>
      <c r="EJ12" s="85">
        <v>13602.316484999999</v>
      </c>
      <c r="EK12" s="85">
        <v>16860.42742</v>
      </c>
      <c r="EL12" s="85">
        <v>10444.01008</v>
      </c>
      <c r="EM12" s="85">
        <v>10606.228003</v>
      </c>
      <c r="EN12" s="85">
        <v>9982.3489790000003</v>
      </c>
      <c r="EO12" s="85">
        <v>10886.768441</v>
      </c>
      <c r="EP12" s="85">
        <v>8036.9407289999999</v>
      </c>
      <c r="EQ12" s="85">
        <v>10436.022073</v>
      </c>
      <c r="ER12" s="85">
        <v>10366.816869</v>
      </c>
      <c r="ES12" s="85">
        <v>9618.5581880000009</v>
      </c>
      <c r="ET12" s="85">
        <v>7835.110232</v>
      </c>
      <c r="EU12" s="85">
        <v>7341.9600069999997</v>
      </c>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row>
    <row r="13" spans="1:659" ht="20.100000000000001" customHeight="1">
      <c r="F13" s="37" t="s">
        <v>621</v>
      </c>
      <c r="G13" s="29" t="s">
        <v>200</v>
      </c>
      <c r="H13" s="38">
        <v>6483.3250269999999</v>
      </c>
      <c r="I13" s="38">
        <v>18851.730502999999</v>
      </c>
      <c r="J13" s="38"/>
      <c r="K13" s="38"/>
      <c r="L13" s="38">
        <v>233.091463</v>
      </c>
      <c r="M13" s="38">
        <v>264.59253000000001</v>
      </c>
      <c r="N13" s="38">
        <v>221.22940700000001</v>
      </c>
      <c r="O13" s="38">
        <v>215.83294799999999</v>
      </c>
      <c r="P13" s="38">
        <v>302.07340199999999</v>
      </c>
      <c r="Q13" s="38">
        <v>291.01125999999999</v>
      </c>
      <c r="R13" s="38">
        <v>228.81375700000001</v>
      </c>
      <c r="S13" s="38">
        <v>264.18786799999998</v>
      </c>
      <c r="T13" s="38">
        <v>244.61229499999999</v>
      </c>
      <c r="U13" s="38">
        <v>232.49543800000001</v>
      </c>
      <c r="V13" s="38">
        <v>268.67288600000001</v>
      </c>
      <c r="W13" s="38">
        <v>256.83651800000001</v>
      </c>
      <c r="X13" s="38">
        <v>257.52284800000001</v>
      </c>
      <c r="Y13" s="38">
        <v>326.20554099999998</v>
      </c>
      <c r="Z13" s="38">
        <v>291.770062</v>
      </c>
      <c r="AA13" s="38">
        <v>363.10974499999998</v>
      </c>
      <c r="AB13" s="38">
        <v>267.21575200000001</v>
      </c>
      <c r="AC13" s="38">
        <v>270.40229900000003</v>
      </c>
      <c r="AD13" s="38">
        <v>293.376779</v>
      </c>
      <c r="AE13" s="38">
        <v>306.95240999999999</v>
      </c>
      <c r="AF13" s="38">
        <v>300.186464</v>
      </c>
      <c r="AG13" s="38">
        <v>322.45756299999999</v>
      </c>
      <c r="AH13" s="38">
        <v>374.03551700000003</v>
      </c>
      <c r="AI13" s="38">
        <v>406.28067700000003</v>
      </c>
      <c r="AJ13" s="38">
        <v>354.48212699999999</v>
      </c>
      <c r="AK13" s="38">
        <v>384.65521999999999</v>
      </c>
      <c r="AL13" s="38">
        <v>394.28404</v>
      </c>
      <c r="AM13" s="38">
        <v>378.20123100000001</v>
      </c>
      <c r="AN13" s="38">
        <v>403.86747400000002</v>
      </c>
      <c r="AO13" s="38">
        <v>424.084631</v>
      </c>
      <c r="AP13" s="38">
        <v>432.83392600000002</v>
      </c>
      <c r="AQ13" s="38">
        <v>398.46611200000001</v>
      </c>
      <c r="AR13" s="38">
        <v>385.148303</v>
      </c>
      <c r="AS13" s="38">
        <v>363.74372499999998</v>
      </c>
      <c r="AT13" s="38">
        <v>431.394136</v>
      </c>
      <c r="AU13" s="38">
        <v>413.153481</v>
      </c>
      <c r="AV13" s="38">
        <v>394.31350900000001</v>
      </c>
      <c r="AW13" s="38">
        <v>365.07433099999997</v>
      </c>
      <c r="AX13" s="38">
        <v>403.68498299999999</v>
      </c>
      <c r="AY13" s="38">
        <v>360.51655599999998</v>
      </c>
      <c r="AZ13" s="38">
        <v>378.79946699999999</v>
      </c>
      <c r="BA13" s="38">
        <v>453.30681600000003</v>
      </c>
      <c r="BB13" s="38">
        <v>577.20497999999998</v>
      </c>
      <c r="BC13" s="38">
        <v>575.73520299999996</v>
      </c>
      <c r="BD13" s="38">
        <v>554.79399699999999</v>
      </c>
      <c r="BE13" s="38">
        <v>647.78305899999998</v>
      </c>
      <c r="BF13" s="38">
        <v>697.26477499999999</v>
      </c>
      <c r="BG13" s="38">
        <v>713.45919700000002</v>
      </c>
      <c r="BH13" s="38">
        <v>671.608429</v>
      </c>
      <c r="BI13" s="38">
        <v>602.76809600000001</v>
      </c>
      <c r="BJ13" s="38">
        <v>588.72438599999998</v>
      </c>
      <c r="BK13" s="38">
        <v>578.94712700000002</v>
      </c>
      <c r="BL13" s="38">
        <v>608.06178699999998</v>
      </c>
      <c r="BM13" s="38">
        <v>549.76404200000002</v>
      </c>
      <c r="BN13" s="38">
        <v>503.32773800000001</v>
      </c>
      <c r="BO13" s="38">
        <v>494.99479700000001</v>
      </c>
      <c r="BP13" s="38">
        <v>429.82405399999999</v>
      </c>
      <c r="BQ13" s="38">
        <v>741.28077499999995</v>
      </c>
      <c r="BR13" s="38">
        <v>699.72671800000001</v>
      </c>
      <c r="BS13" s="38">
        <v>640.912688</v>
      </c>
      <c r="BT13" s="38">
        <v>700.745947</v>
      </c>
      <c r="BU13" s="38">
        <v>1025.3621900000001</v>
      </c>
      <c r="BV13" s="38">
        <v>1199.0324000000001</v>
      </c>
      <c r="BW13" s="38">
        <v>1169.9319800000001</v>
      </c>
      <c r="BX13" s="38">
        <v>1331.0910200000001</v>
      </c>
      <c r="BY13" s="38">
        <v>1100.16131</v>
      </c>
      <c r="BZ13" s="38">
        <v>1052.99847</v>
      </c>
      <c r="CA13" s="38">
        <v>943.28817100000003</v>
      </c>
      <c r="CB13" s="38">
        <v>967.28313700000001</v>
      </c>
      <c r="CC13" s="38">
        <v>1065.5170900000001</v>
      </c>
      <c r="CD13" s="38">
        <v>1052.4475</v>
      </c>
      <c r="CE13" s="38">
        <v>1047.98955</v>
      </c>
      <c r="CF13" s="38">
        <v>938.83979699999998</v>
      </c>
      <c r="CG13" s="38">
        <v>2152.1026499999998</v>
      </c>
      <c r="CH13" s="38">
        <v>3115.7801800000002</v>
      </c>
      <c r="CI13" s="38">
        <v>3983.3258599999999</v>
      </c>
      <c r="CJ13" s="38">
        <v>2362.1034880000002</v>
      </c>
      <c r="CK13" s="38">
        <v>2007.9006910000001</v>
      </c>
      <c r="CL13" s="38">
        <v>1695.5567129999999</v>
      </c>
      <c r="CM13" s="38">
        <v>1682.1584740000001</v>
      </c>
      <c r="CN13" s="38">
        <v>1571.680715</v>
      </c>
      <c r="CO13" s="38">
        <v>2515.7853599999999</v>
      </c>
      <c r="CP13" s="38">
        <v>2487.1364830000002</v>
      </c>
      <c r="CQ13" s="38">
        <v>2129.2637800000002</v>
      </c>
      <c r="CR13" s="38">
        <v>1696.5775550000001</v>
      </c>
      <c r="CS13" s="38">
        <v>2336.653401</v>
      </c>
      <c r="CT13" s="38">
        <v>2291.267992</v>
      </c>
      <c r="CU13" s="38">
        <v>2469.5893430000001</v>
      </c>
      <c r="CV13" s="38">
        <v>2068.9370450000001</v>
      </c>
      <c r="CW13" s="38">
        <v>2163.5914160000002</v>
      </c>
      <c r="CX13" s="38">
        <v>1825.1346779999999</v>
      </c>
      <c r="CY13" s="38">
        <v>1701.3355879999999</v>
      </c>
      <c r="CZ13" s="38">
        <v>1709.8000549999999</v>
      </c>
      <c r="DA13" s="38">
        <v>1931.7489129999999</v>
      </c>
      <c r="DB13" s="38">
        <v>2023.6884460000001</v>
      </c>
      <c r="DC13" s="38">
        <v>2101.0254249999998</v>
      </c>
      <c r="DD13" s="38">
        <v>1759.6029269999999</v>
      </c>
      <c r="DE13" s="38">
        <v>1622.4395440000001</v>
      </c>
      <c r="DF13" s="38">
        <v>1626.09293</v>
      </c>
      <c r="DG13" s="38">
        <v>1795.0876860000001</v>
      </c>
      <c r="DH13" s="38">
        <v>1732.1615119999999</v>
      </c>
      <c r="DI13" s="38">
        <v>1603.809407</v>
      </c>
      <c r="DJ13" s="38">
        <v>1710.462413</v>
      </c>
      <c r="DK13" s="38">
        <v>1661.8683699999999</v>
      </c>
      <c r="DL13" s="38">
        <v>1535.1974809999999</v>
      </c>
      <c r="DM13" s="38">
        <v>1617.084777</v>
      </c>
      <c r="DN13" s="38">
        <v>1562.320463</v>
      </c>
      <c r="DO13" s="38">
        <v>3004.5011460000001</v>
      </c>
      <c r="DP13" s="38">
        <v>2595.1037930000002</v>
      </c>
      <c r="DQ13" s="38">
        <v>2686.3576889999999</v>
      </c>
      <c r="DR13" s="38">
        <v>2382.00929</v>
      </c>
      <c r="DS13" s="38">
        <v>2536.751287</v>
      </c>
      <c r="DT13" s="38">
        <v>2593.7976229999999</v>
      </c>
      <c r="DU13" s="38">
        <v>2735.4901249999998</v>
      </c>
      <c r="DV13" s="38">
        <v>2632.367655</v>
      </c>
      <c r="DW13" s="38">
        <v>3036.5911729999998</v>
      </c>
      <c r="DX13" s="38">
        <v>2821.3779220000001</v>
      </c>
      <c r="DY13" s="38">
        <v>3092.340987</v>
      </c>
      <c r="DZ13" s="38">
        <v>2548.946743</v>
      </c>
      <c r="EA13" s="38">
        <v>2160.6812770000001</v>
      </c>
      <c r="EB13" s="85">
        <v>2189.237059</v>
      </c>
      <c r="EC13" s="85">
        <v>1683.611169</v>
      </c>
      <c r="ED13" s="85">
        <v>1566.257509</v>
      </c>
      <c r="EE13" s="85">
        <v>1456.514437</v>
      </c>
      <c r="EF13" s="85">
        <v>1604.878391</v>
      </c>
      <c r="EG13" s="85">
        <v>1855.6746900000001</v>
      </c>
      <c r="EH13" s="85">
        <v>2735.9662939999998</v>
      </c>
      <c r="EI13" s="85">
        <v>3989.7737900000002</v>
      </c>
      <c r="EJ13" s="85">
        <v>4853.3727449999997</v>
      </c>
      <c r="EK13" s="85">
        <v>7272.6176740000001</v>
      </c>
      <c r="EL13" s="85">
        <v>5442.1694180000004</v>
      </c>
      <c r="EM13" s="85">
        <v>5465.9627710000004</v>
      </c>
      <c r="EN13" s="85">
        <v>4380.087845</v>
      </c>
      <c r="EO13" s="85">
        <v>4714.6548499999999</v>
      </c>
      <c r="EP13" s="85">
        <v>3906.5093099999999</v>
      </c>
      <c r="EQ13" s="85">
        <v>4536.6070399999999</v>
      </c>
      <c r="ER13" s="85">
        <v>3886.98873</v>
      </c>
      <c r="ES13" s="85">
        <v>3387.3289319999999</v>
      </c>
      <c r="ET13" s="85">
        <v>3454.8523380000001</v>
      </c>
      <c r="EU13" s="85">
        <v>3269.884618</v>
      </c>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row>
    <row r="14" spans="1:659" ht="28.15" customHeight="1">
      <c r="F14" s="37" t="s">
        <v>617</v>
      </c>
      <c r="G14" s="29" t="s">
        <v>200</v>
      </c>
      <c r="H14" s="38">
        <v>23186.862712999999</v>
      </c>
      <c r="I14" s="38">
        <v>67588.170671999993</v>
      </c>
      <c r="J14" s="38"/>
      <c r="K14" s="38"/>
      <c r="L14" s="38">
        <v>901.68528800000001</v>
      </c>
      <c r="M14" s="38">
        <v>988.59457499999996</v>
      </c>
      <c r="N14" s="38">
        <v>835.60689000000002</v>
      </c>
      <c r="O14" s="38">
        <v>872.60790299999996</v>
      </c>
      <c r="P14" s="38">
        <v>1015.31593</v>
      </c>
      <c r="Q14" s="38">
        <v>1103.63625</v>
      </c>
      <c r="R14" s="38">
        <v>969.41400399999998</v>
      </c>
      <c r="S14" s="38">
        <v>1007.80795</v>
      </c>
      <c r="T14" s="38">
        <v>975.26917900000001</v>
      </c>
      <c r="U14" s="38">
        <v>1052.77757</v>
      </c>
      <c r="V14" s="38">
        <v>1108.3057799999999</v>
      </c>
      <c r="W14" s="38">
        <v>1097.80996</v>
      </c>
      <c r="X14" s="38">
        <v>1132.6803299999999</v>
      </c>
      <c r="Y14" s="38">
        <v>1207.1250600000001</v>
      </c>
      <c r="Z14" s="38">
        <v>1138.2002500000001</v>
      </c>
      <c r="AA14" s="38">
        <v>1246.72966</v>
      </c>
      <c r="AB14" s="38">
        <v>982.12386200000003</v>
      </c>
      <c r="AC14" s="38">
        <v>964.09156299999995</v>
      </c>
      <c r="AD14" s="38">
        <v>1027.95858</v>
      </c>
      <c r="AE14" s="38">
        <v>971.30204700000002</v>
      </c>
      <c r="AF14" s="38">
        <v>976.638015</v>
      </c>
      <c r="AG14" s="38">
        <v>1121.9855700000001</v>
      </c>
      <c r="AH14" s="38">
        <v>1189.1096</v>
      </c>
      <c r="AI14" s="38">
        <v>1185.6253999999999</v>
      </c>
      <c r="AJ14" s="38">
        <v>1159.3170500000001</v>
      </c>
      <c r="AK14" s="38">
        <v>1211.2654600000001</v>
      </c>
      <c r="AL14" s="38">
        <v>1157.69613</v>
      </c>
      <c r="AM14" s="38">
        <v>1193.8786399999999</v>
      </c>
      <c r="AN14" s="38">
        <v>1197.68454</v>
      </c>
      <c r="AO14" s="38">
        <v>1264.7961600000001</v>
      </c>
      <c r="AP14" s="38">
        <v>1418.43968</v>
      </c>
      <c r="AQ14" s="38">
        <v>1448.86869</v>
      </c>
      <c r="AR14" s="38">
        <v>1386.39275</v>
      </c>
      <c r="AS14" s="38">
        <v>1488.2230099999999</v>
      </c>
      <c r="AT14" s="38">
        <v>1477.3779</v>
      </c>
      <c r="AU14" s="38">
        <v>1428.3574699999999</v>
      </c>
      <c r="AV14" s="38">
        <v>1347.51442</v>
      </c>
      <c r="AW14" s="38">
        <v>1218.9695099999999</v>
      </c>
      <c r="AX14" s="38">
        <v>1294.43462</v>
      </c>
      <c r="AY14" s="38">
        <v>1272.8092200000001</v>
      </c>
      <c r="AZ14" s="38">
        <v>1250.25146</v>
      </c>
      <c r="BA14" s="38">
        <v>1366.03783</v>
      </c>
      <c r="BB14" s="38">
        <v>1495.2594200000001</v>
      </c>
      <c r="BC14" s="38">
        <v>1610.60463</v>
      </c>
      <c r="BD14" s="38">
        <v>1582.9382599999999</v>
      </c>
      <c r="BE14" s="38">
        <v>1907.7776899999999</v>
      </c>
      <c r="BF14" s="38">
        <v>2098.5645100000002</v>
      </c>
      <c r="BG14" s="38">
        <v>2009.4567</v>
      </c>
      <c r="BH14" s="38">
        <v>2031.9930199999999</v>
      </c>
      <c r="BI14" s="38">
        <v>1897.97639</v>
      </c>
      <c r="BJ14" s="38">
        <v>1852.27764</v>
      </c>
      <c r="BK14" s="38">
        <v>1933.80259</v>
      </c>
      <c r="BL14" s="38">
        <v>1890.3509200000001</v>
      </c>
      <c r="BM14" s="38">
        <v>1771.33161</v>
      </c>
      <c r="BN14" s="38">
        <v>1608.1047900000001</v>
      </c>
      <c r="BO14" s="38">
        <v>1528.26298</v>
      </c>
      <c r="BP14" s="38">
        <v>1374.4350199999999</v>
      </c>
      <c r="BQ14" s="38">
        <v>1999.1021499999999</v>
      </c>
      <c r="BR14" s="38">
        <v>2174.6549300000001</v>
      </c>
      <c r="BS14" s="38">
        <v>2295.5428700000002</v>
      </c>
      <c r="BT14" s="38">
        <v>2324.74251</v>
      </c>
      <c r="BU14" s="38">
        <v>3963.3945399999998</v>
      </c>
      <c r="BV14" s="38">
        <v>4105.9264400000002</v>
      </c>
      <c r="BW14" s="38">
        <v>4471.7509600000003</v>
      </c>
      <c r="BX14" s="38">
        <v>4295.0000600000003</v>
      </c>
      <c r="BY14" s="38">
        <v>4130.7471400000004</v>
      </c>
      <c r="BZ14" s="38">
        <v>4062.9453100000001</v>
      </c>
      <c r="CA14" s="38">
        <v>3739.2296200000001</v>
      </c>
      <c r="CB14" s="38">
        <v>3715.89392</v>
      </c>
      <c r="CC14" s="38">
        <v>3521.3590899999999</v>
      </c>
      <c r="CD14" s="38">
        <v>3357.5912800000001</v>
      </c>
      <c r="CE14" s="38">
        <v>3297.47696</v>
      </c>
      <c r="CF14" s="38">
        <v>2896.9438300000002</v>
      </c>
      <c r="CG14" s="38">
        <v>6486.4639699999998</v>
      </c>
      <c r="CH14" s="38">
        <v>10365.4535</v>
      </c>
      <c r="CI14" s="38">
        <v>12517.7672</v>
      </c>
      <c r="CJ14" s="38">
        <v>7690.1312330000001</v>
      </c>
      <c r="CK14" s="38">
        <v>6239.6874260000004</v>
      </c>
      <c r="CL14" s="38">
        <v>5711.5790340000003</v>
      </c>
      <c r="CM14" s="38">
        <v>5344.1326419999996</v>
      </c>
      <c r="CN14" s="38">
        <v>4987.5878489999996</v>
      </c>
      <c r="CO14" s="38">
        <v>8482.3729980000007</v>
      </c>
      <c r="CP14" s="38">
        <v>8579.4267899999995</v>
      </c>
      <c r="CQ14" s="38">
        <v>7649.1355780000004</v>
      </c>
      <c r="CR14" s="38">
        <v>5417.4287619999996</v>
      </c>
      <c r="CS14" s="38">
        <v>8146.8234380000004</v>
      </c>
      <c r="CT14" s="38">
        <v>8836.0211029999991</v>
      </c>
      <c r="CU14" s="38">
        <v>8636.0102999999999</v>
      </c>
      <c r="CV14" s="38">
        <v>6608.9993290000002</v>
      </c>
      <c r="CW14" s="38">
        <v>6619.0006999999996</v>
      </c>
      <c r="CX14" s="38">
        <v>5841.9214030000003</v>
      </c>
      <c r="CY14" s="38">
        <v>5402.3899959999999</v>
      </c>
      <c r="CZ14" s="38">
        <v>5191.219239</v>
      </c>
      <c r="DA14" s="38">
        <v>5998.8132370000003</v>
      </c>
      <c r="DB14" s="38">
        <v>5789.3012989999997</v>
      </c>
      <c r="DC14" s="38">
        <v>6410.0207490000003</v>
      </c>
      <c r="DD14" s="38">
        <v>5700.9816309999997</v>
      </c>
      <c r="DE14" s="38">
        <v>5353.9523680000002</v>
      </c>
      <c r="DF14" s="38">
        <v>5040.9914390000004</v>
      </c>
      <c r="DG14" s="38">
        <v>5755.0964480000002</v>
      </c>
      <c r="DH14" s="38">
        <v>5733.5367070000002</v>
      </c>
      <c r="DI14" s="38">
        <v>5283.6489920000004</v>
      </c>
      <c r="DJ14" s="38">
        <v>5325.4193139999998</v>
      </c>
      <c r="DK14" s="38">
        <v>4820.5739210000002</v>
      </c>
      <c r="DL14" s="38">
        <v>4420.8307779999996</v>
      </c>
      <c r="DM14" s="38">
        <v>5223.1507659999997</v>
      </c>
      <c r="DN14" s="38">
        <v>5498.134583</v>
      </c>
      <c r="DO14" s="38">
        <v>11289.338765</v>
      </c>
      <c r="DP14" s="38">
        <v>10008.620981</v>
      </c>
      <c r="DQ14" s="38">
        <v>8538.5251509999998</v>
      </c>
      <c r="DR14" s="38">
        <v>8819.91518</v>
      </c>
      <c r="DS14" s="38">
        <v>8933.1661789999998</v>
      </c>
      <c r="DT14" s="38">
        <v>9936.1602989999992</v>
      </c>
      <c r="DU14" s="38">
        <v>10103.603824</v>
      </c>
      <c r="DV14" s="38">
        <v>9906.3914769999992</v>
      </c>
      <c r="DW14" s="38">
        <v>11297.756991</v>
      </c>
      <c r="DX14" s="38">
        <v>10573.010976</v>
      </c>
      <c r="DY14" s="38">
        <v>11859.866526</v>
      </c>
      <c r="DZ14" s="38">
        <v>10245.165145000001</v>
      </c>
      <c r="EA14" s="38">
        <v>8602.0879939999995</v>
      </c>
      <c r="EB14" s="85">
        <v>8052.9854679999999</v>
      </c>
      <c r="EC14" s="85">
        <v>7344.5838659999999</v>
      </c>
      <c r="ED14" s="85">
        <v>5633.5595439999997</v>
      </c>
      <c r="EE14" s="85">
        <v>5712.657459</v>
      </c>
      <c r="EF14" s="85">
        <v>5590.7378740000004</v>
      </c>
      <c r="EG14" s="85">
        <v>6249.9078360000003</v>
      </c>
      <c r="EH14" s="85">
        <v>9514.2581059999993</v>
      </c>
      <c r="EI14" s="85">
        <v>15485.178242</v>
      </c>
      <c r="EJ14" s="85">
        <v>18455.68923</v>
      </c>
      <c r="EK14" s="85">
        <v>24133.045094000001</v>
      </c>
      <c r="EL14" s="102">
        <v>15886.179498</v>
      </c>
      <c r="EM14" s="102">
        <v>16072.190774000001</v>
      </c>
      <c r="EN14" s="102">
        <v>14362.436824</v>
      </c>
      <c r="EO14" s="102">
        <v>15601.423290999999</v>
      </c>
      <c r="EP14" s="85">
        <v>11943.450038999999</v>
      </c>
      <c r="EQ14" s="85">
        <v>14972.629113000001</v>
      </c>
      <c r="ER14" s="85">
        <v>14253.805598999999</v>
      </c>
      <c r="ES14" s="85">
        <v>13005.887119999999</v>
      </c>
      <c r="ET14" s="85">
        <v>11289.96257</v>
      </c>
      <c r="EU14" s="85">
        <v>10611.844625</v>
      </c>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row>
    <row r="15" spans="1:659" ht="28.15" customHeight="1">
      <c r="F15" s="28" t="s">
        <v>188</v>
      </c>
      <c r="G15" s="29" t="s">
        <v>200</v>
      </c>
      <c r="H15" s="38">
        <v>16008.674231000001</v>
      </c>
      <c r="I15" s="38">
        <v>46274.252201000003</v>
      </c>
      <c r="J15" s="38"/>
      <c r="K15" s="38"/>
      <c r="L15" s="38">
        <v>556.15479500000004</v>
      </c>
      <c r="M15" s="38">
        <v>553.06308799999999</v>
      </c>
      <c r="N15" s="38">
        <v>630.44462499999997</v>
      </c>
      <c r="O15" s="38">
        <v>601.83721200000002</v>
      </c>
      <c r="P15" s="38">
        <v>675.47679600000004</v>
      </c>
      <c r="Q15" s="38">
        <v>634.28761199999997</v>
      </c>
      <c r="R15" s="38">
        <v>723.32049600000005</v>
      </c>
      <c r="S15" s="38">
        <v>611.95542799999998</v>
      </c>
      <c r="T15" s="38">
        <v>770.93122100000005</v>
      </c>
      <c r="U15" s="38">
        <v>736.540524</v>
      </c>
      <c r="V15" s="38">
        <v>728.86508900000001</v>
      </c>
      <c r="W15" s="38">
        <v>777.476989</v>
      </c>
      <c r="X15" s="38">
        <v>793.02184599999998</v>
      </c>
      <c r="Y15" s="38">
        <v>692.76220799999999</v>
      </c>
      <c r="Z15" s="38">
        <v>718.15161599999999</v>
      </c>
      <c r="AA15" s="38">
        <v>782.84664799999996</v>
      </c>
      <c r="AB15" s="38">
        <v>696.71095800000001</v>
      </c>
      <c r="AC15" s="38">
        <v>646.76031899999998</v>
      </c>
      <c r="AD15" s="38">
        <v>688.65844100000004</v>
      </c>
      <c r="AE15" s="38">
        <v>717.70129899999995</v>
      </c>
      <c r="AF15" s="38">
        <v>690.67645600000003</v>
      </c>
      <c r="AG15" s="38">
        <v>693.40937599999995</v>
      </c>
      <c r="AH15" s="38">
        <v>768.95670099999995</v>
      </c>
      <c r="AI15" s="38">
        <v>751.81918099999996</v>
      </c>
      <c r="AJ15" s="38">
        <v>770.78377799999998</v>
      </c>
      <c r="AK15" s="38">
        <v>738.05926099999999</v>
      </c>
      <c r="AL15" s="38">
        <v>725.35600599999998</v>
      </c>
      <c r="AM15" s="38">
        <v>802.159403</v>
      </c>
      <c r="AN15" s="38">
        <v>823.55807800000002</v>
      </c>
      <c r="AO15" s="38">
        <v>791.65332000000001</v>
      </c>
      <c r="AP15" s="38">
        <v>888.31811200000004</v>
      </c>
      <c r="AQ15" s="38">
        <v>947.92538400000001</v>
      </c>
      <c r="AR15" s="38">
        <v>955.05480499999999</v>
      </c>
      <c r="AS15" s="38">
        <v>1024.082169</v>
      </c>
      <c r="AT15" s="38">
        <v>1079.2272399999999</v>
      </c>
      <c r="AU15" s="38">
        <v>985.24705500000005</v>
      </c>
      <c r="AV15" s="38">
        <v>910.53693999999996</v>
      </c>
      <c r="AW15" s="38">
        <v>822.62384699999996</v>
      </c>
      <c r="AX15" s="38">
        <v>797.30188299999998</v>
      </c>
      <c r="AY15" s="38">
        <v>728.16862100000003</v>
      </c>
      <c r="AZ15" s="38">
        <v>734.37973499999998</v>
      </c>
      <c r="BA15" s="38">
        <v>879.27002300000004</v>
      </c>
      <c r="BB15" s="38">
        <v>1019.743399</v>
      </c>
      <c r="BC15" s="38">
        <v>977.015806</v>
      </c>
      <c r="BD15" s="38">
        <v>976.34671500000002</v>
      </c>
      <c r="BE15" s="38">
        <v>1259.4614329999999</v>
      </c>
      <c r="BF15" s="38">
        <v>1356.9740409999999</v>
      </c>
      <c r="BG15" s="38">
        <v>1299.277362</v>
      </c>
      <c r="BH15" s="38">
        <v>1449.150482</v>
      </c>
      <c r="BI15" s="38">
        <v>1260.0131240000001</v>
      </c>
      <c r="BJ15" s="38">
        <v>1257.3991880000001</v>
      </c>
      <c r="BK15" s="38">
        <v>1168.0860150000001</v>
      </c>
      <c r="BL15" s="38">
        <v>1120.862852</v>
      </c>
      <c r="BM15" s="38">
        <v>946.16402600000004</v>
      </c>
      <c r="BN15" s="38">
        <v>994.74183800000003</v>
      </c>
      <c r="BO15" s="38">
        <v>987.52536799999996</v>
      </c>
      <c r="BP15" s="38">
        <v>1029.564474</v>
      </c>
      <c r="BQ15" s="38">
        <v>1394.651683</v>
      </c>
      <c r="BR15" s="38">
        <v>1560.3320779999999</v>
      </c>
      <c r="BS15" s="38">
        <v>1550.999018</v>
      </c>
      <c r="BT15" s="38">
        <v>1578.9765749999999</v>
      </c>
      <c r="BU15" s="38">
        <v>1695.8563019999999</v>
      </c>
      <c r="BV15" s="38">
        <v>1921.1113809999999</v>
      </c>
      <c r="BW15" s="38">
        <v>1763.6633979999999</v>
      </c>
      <c r="BX15" s="38">
        <v>1736.2117390000001</v>
      </c>
      <c r="BY15" s="38">
        <v>1865.215631</v>
      </c>
      <c r="BZ15" s="38">
        <v>1727.420333</v>
      </c>
      <c r="CA15" s="38">
        <v>1718.7980050000001</v>
      </c>
      <c r="CB15" s="38">
        <v>1714.6992210000001</v>
      </c>
      <c r="CC15" s="38">
        <v>1644.9532400000001</v>
      </c>
      <c r="CD15" s="38">
        <v>1706.506363</v>
      </c>
      <c r="CE15" s="38">
        <v>1801.548487</v>
      </c>
      <c r="CF15" s="38">
        <v>2115.4879139999998</v>
      </c>
      <c r="CG15" s="38">
        <v>2754.0632310000001</v>
      </c>
      <c r="CH15" s="38">
        <v>3775.0274159999999</v>
      </c>
      <c r="CI15" s="38">
        <v>5709.1590900000001</v>
      </c>
      <c r="CJ15" s="38">
        <v>4970.8704349999998</v>
      </c>
      <c r="CK15" s="38">
        <v>3444.4021160000002</v>
      </c>
      <c r="CL15" s="38">
        <v>3143.2498129999999</v>
      </c>
      <c r="CM15" s="38">
        <v>2894.9423529999999</v>
      </c>
      <c r="CN15" s="38">
        <v>2615.9063550000001</v>
      </c>
      <c r="CO15" s="38">
        <v>3267.2258870000001</v>
      </c>
      <c r="CP15" s="38">
        <v>3881.4631559999998</v>
      </c>
      <c r="CQ15" s="38">
        <v>3503.748525</v>
      </c>
      <c r="CR15" s="38">
        <v>3010.4120619999999</v>
      </c>
      <c r="CS15" s="38">
        <v>3664.7921289999999</v>
      </c>
      <c r="CT15" s="38">
        <v>4278.7001440000004</v>
      </c>
      <c r="CU15" s="38">
        <v>4700.8409250000004</v>
      </c>
      <c r="CV15" s="38">
        <v>4011.0790470000002</v>
      </c>
      <c r="CW15" s="38">
        <v>4221.094486</v>
      </c>
      <c r="CX15" s="38">
        <v>4247.1486850000001</v>
      </c>
      <c r="CY15" s="38">
        <v>4321.8000920000004</v>
      </c>
      <c r="CZ15" s="38">
        <v>3582.4840629999999</v>
      </c>
      <c r="DA15" s="38">
        <v>4054.0471389999998</v>
      </c>
      <c r="DB15" s="38">
        <v>4382.5964029999996</v>
      </c>
      <c r="DC15" s="38">
        <v>4396.601952</v>
      </c>
      <c r="DD15" s="38">
        <v>4141.4664439999997</v>
      </c>
      <c r="DE15" s="38">
        <v>3784.7143339999998</v>
      </c>
      <c r="DF15" s="38">
        <v>4050.1467259999999</v>
      </c>
      <c r="DG15" s="38">
        <v>4172.0729549999996</v>
      </c>
      <c r="DH15" s="38">
        <v>4095.6156070000002</v>
      </c>
      <c r="DI15" s="38">
        <v>3751.2633879999998</v>
      </c>
      <c r="DJ15" s="38">
        <v>4142.8025889999999</v>
      </c>
      <c r="DK15" s="38">
        <v>3881.348027</v>
      </c>
      <c r="DL15" s="38">
        <v>3420.5335700000001</v>
      </c>
      <c r="DM15" s="38">
        <v>3306.532197</v>
      </c>
      <c r="DN15" s="38">
        <v>3885.0851419999999</v>
      </c>
      <c r="DO15" s="38">
        <v>5226.8073750000003</v>
      </c>
      <c r="DP15" s="38">
        <v>4884.3809520000004</v>
      </c>
      <c r="DQ15" s="38">
        <v>4905.2805580000004</v>
      </c>
      <c r="DR15" s="38">
        <v>5346.6470870000003</v>
      </c>
      <c r="DS15" s="38">
        <v>5695.0366709999998</v>
      </c>
      <c r="DT15" s="38">
        <v>5538.0301939999999</v>
      </c>
      <c r="DU15" s="38">
        <v>6006.2503550000001</v>
      </c>
      <c r="DV15" s="38">
        <v>7199.5123830000002</v>
      </c>
      <c r="DW15" s="38">
        <v>6860.9911760000005</v>
      </c>
      <c r="DX15" s="38">
        <v>6128.041725</v>
      </c>
      <c r="DY15" s="38">
        <v>5769.8932999999997</v>
      </c>
      <c r="DZ15" s="38">
        <v>5544.078743</v>
      </c>
      <c r="EA15" s="38">
        <v>5218.1583790000004</v>
      </c>
      <c r="EB15" s="85">
        <v>5135.2252639999997</v>
      </c>
      <c r="EC15" s="85">
        <v>4478.1410980000001</v>
      </c>
      <c r="ED15" s="85">
        <v>3432.7175670000001</v>
      </c>
      <c r="EE15" s="85">
        <v>3577.8691079999999</v>
      </c>
      <c r="EF15" s="85">
        <v>4068.498783</v>
      </c>
      <c r="EG15" s="85">
        <v>4929.5887730000004</v>
      </c>
      <c r="EH15" s="85">
        <v>7950.5280039999998</v>
      </c>
      <c r="EI15" s="85">
        <v>9716.120938</v>
      </c>
      <c r="EJ15" s="85">
        <v>10701.534927999999</v>
      </c>
      <c r="EK15" s="85">
        <v>17889.37556</v>
      </c>
      <c r="EL15" s="102">
        <v>19246.700038999999</v>
      </c>
      <c r="EM15" s="102">
        <v>19960.70234</v>
      </c>
      <c r="EN15" s="102">
        <v>14918.349936000001</v>
      </c>
      <c r="EO15" s="102">
        <v>11374.348387</v>
      </c>
      <c r="EP15" s="85">
        <v>9746.2008910000004</v>
      </c>
      <c r="EQ15" s="85">
        <v>10268.984117</v>
      </c>
      <c r="ER15" s="85">
        <v>8743.3637359999993</v>
      </c>
      <c r="ES15" s="85">
        <v>8455.5251700000008</v>
      </c>
      <c r="ET15" s="85">
        <v>9057.5642910000006</v>
      </c>
      <c r="EU15" s="85">
        <v>9751.6915530000006</v>
      </c>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row>
    <row r="16" spans="1:659" ht="28.15" customHeight="1">
      <c r="F16" s="28" t="s">
        <v>622</v>
      </c>
      <c r="G16" s="29" t="s">
        <v>200</v>
      </c>
      <c r="H16" s="38">
        <v>0.78456700000000001</v>
      </c>
      <c r="I16" s="38">
        <v>0.109794</v>
      </c>
      <c r="J16" s="38"/>
      <c r="K16" s="38"/>
      <c r="L16" s="38">
        <v>5.691738</v>
      </c>
      <c r="M16" s="38">
        <v>5.1430809999999996</v>
      </c>
      <c r="N16" s="38">
        <v>3.1445150000000002</v>
      </c>
      <c r="O16" s="38">
        <v>2.4863249999999999</v>
      </c>
      <c r="P16" s="38">
        <v>2.6391360000000001</v>
      </c>
      <c r="Q16" s="38">
        <v>2.7410890000000001</v>
      </c>
      <c r="R16" s="38">
        <v>4.8149620000000004</v>
      </c>
      <c r="S16" s="38">
        <v>5.3602699999999999</v>
      </c>
      <c r="T16" s="38">
        <v>5.295083</v>
      </c>
      <c r="U16" s="38">
        <v>4.4702989999999998</v>
      </c>
      <c r="V16" s="38">
        <v>1.026E-2</v>
      </c>
      <c r="W16" s="38">
        <v>3.5644879999999999</v>
      </c>
      <c r="X16" s="38">
        <v>4.8435560000000004</v>
      </c>
      <c r="Y16" s="38">
        <v>1.1072280000000001</v>
      </c>
      <c r="Z16" s="38">
        <v>3.3316309999999998</v>
      </c>
      <c r="AA16" s="38">
        <v>4.332891</v>
      </c>
      <c r="AB16" s="38">
        <v>2.8754490000000001</v>
      </c>
      <c r="AC16" s="38">
        <v>3.1793930000000001</v>
      </c>
      <c r="AD16" s="38">
        <v>3.3463229999999999</v>
      </c>
      <c r="AE16" s="38">
        <v>2.9986920000000001</v>
      </c>
      <c r="AF16" s="38">
        <v>3.7373699999999999</v>
      </c>
      <c r="AG16" s="38">
        <v>5.0580449999999999</v>
      </c>
      <c r="AH16" s="38">
        <v>7.665584</v>
      </c>
      <c r="AI16" s="38">
        <v>0</v>
      </c>
      <c r="AJ16" s="38">
        <v>3.1855859999999998</v>
      </c>
      <c r="AK16" s="38">
        <v>4.956124</v>
      </c>
      <c r="AL16" s="38">
        <v>8.3077000000000005</v>
      </c>
      <c r="AM16" s="38">
        <v>1.691576</v>
      </c>
      <c r="AN16" s="38">
        <v>6.2414540000000001</v>
      </c>
      <c r="AO16" s="38">
        <v>11.382699000000001</v>
      </c>
      <c r="AP16" s="38">
        <v>4.220796</v>
      </c>
      <c r="AQ16" s="38">
        <v>5.7867030000000002</v>
      </c>
      <c r="AR16" s="38">
        <v>4.3486060000000002</v>
      </c>
      <c r="AS16" s="38">
        <v>11.514530000000001</v>
      </c>
      <c r="AT16" s="38">
        <v>8.8156199999999991</v>
      </c>
      <c r="AU16" s="38">
        <v>10.238939</v>
      </c>
      <c r="AV16" s="38">
        <v>6.9566650000000001</v>
      </c>
      <c r="AW16" s="38">
        <v>4.6166340000000003</v>
      </c>
      <c r="AX16" s="38">
        <v>8.3614580000000007</v>
      </c>
      <c r="AY16" s="38">
        <v>8.8796470000000003</v>
      </c>
      <c r="AZ16" s="38">
        <v>2.4632830000000001</v>
      </c>
      <c r="BA16" s="38">
        <v>5.5964859999999996</v>
      </c>
      <c r="BB16" s="38">
        <v>6.3864720000000004</v>
      </c>
      <c r="BC16" s="38">
        <v>3.4508830000000001</v>
      </c>
      <c r="BD16" s="38">
        <v>0.89665899999999998</v>
      </c>
      <c r="BE16" s="38">
        <v>18.937025999999999</v>
      </c>
      <c r="BF16" s="38">
        <v>20.323801</v>
      </c>
      <c r="BG16" s="38">
        <v>24.712828999999999</v>
      </c>
      <c r="BH16" s="38">
        <v>13.894679</v>
      </c>
      <c r="BI16" s="38">
        <v>12.941374</v>
      </c>
      <c r="BJ16" s="38">
        <v>14.123504000000001</v>
      </c>
      <c r="BK16" s="38">
        <v>9.9456740000000003</v>
      </c>
      <c r="BL16" s="38">
        <v>11.826978</v>
      </c>
      <c r="BM16" s="38">
        <v>8.4164569999999994</v>
      </c>
      <c r="BN16" s="38">
        <v>1.4537819999999999</v>
      </c>
      <c r="BO16" s="38">
        <v>12.408028</v>
      </c>
      <c r="BP16" s="38">
        <v>10.549998</v>
      </c>
      <c r="BQ16" s="38">
        <v>9.6237220000000008</v>
      </c>
      <c r="BR16" s="38">
        <v>8.7098890000000004</v>
      </c>
      <c r="BS16" s="38">
        <v>14.596826999999999</v>
      </c>
      <c r="BT16" s="38">
        <v>16.056557999999999</v>
      </c>
      <c r="BU16" s="38">
        <v>10.863788</v>
      </c>
      <c r="BV16" s="38">
        <v>16.318726999999999</v>
      </c>
      <c r="BW16" s="38">
        <v>20.346143000000001</v>
      </c>
      <c r="BX16" s="38">
        <v>23.445720000000001</v>
      </c>
      <c r="BY16" s="38">
        <v>20.181943</v>
      </c>
      <c r="BZ16" s="38">
        <v>22.728532000000001</v>
      </c>
      <c r="CA16" s="38">
        <v>15.051833</v>
      </c>
      <c r="CB16" s="38">
        <v>0</v>
      </c>
      <c r="CC16" s="38">
        <v>10.390235000000001</v>
      </c>
      <c r="CD16" s="38">
        <v>12.225514</v>
      </c>
      <c r="CE16" s="38">
        <v>8.1196000000000004E-2</v>
      </c>
      <c r="CF16" s="38">
        <v>7.9199000000000006E-2</v>
      </c>
      <c r="CG16" s="38">
        <v>6.8949999999999997E-2</v>
      </c>
      <c r="CH16" s="38">
        <v>2.7550000000000001E-3</v>
      </c>
      <c r="CI16" s="38">
        <v>0.13599700000000001</v>
      </c>
      <c r="CJ16" s="38">
        <v>2.176399</v>
      </c>
      <c r="CK16" s="38">
        <v>14.433543</v>
      </c>
      <c r="CL16" s="38">
        <v>1.8634000000000001E-2</v>
      </c>
      <c r="CM16" s="38">
        <v>21.276599000000001</v>
      </c>
      <c r="CN16" s="38">
        <v>7.0081490000000004</v>
      </c>
      <c r="CO16" s="38">
        <v>7.0116059999999996</v>
      </c>
      <c r="CP16" s="38">
        <v>26.409147000000001</v>
      </c>
      <c r="CQ16" s="38">
        <v>47.371442000000002</v>
      </c>
      <c r="CR16" s="38">
        <v>3.5625969999999998</v>
      </c>
      <c r="CS16" s="38">
        <v>28.277124000000001</v>
      </c>
      <c r="CT16" s="38">
        <v>26.179376000000001</v>
      </c>
      <c r="CU16" s="38">
        <v>37.136127000000002</v>
      </c>
      <c r="CV16" s="38">
        <v>27.345230000000001</v>
      </c>
      <c r="CW16" s="38">
        <v>3.5835170000000001</v>
      </c>
      <c r="CX16" s="38">
        <v>0.26979300000000001</v>
      </c>
      <c r="CY16" s="38">
        <v>16.491195000000001</v>
      </c>
      <c r="CZ16" s="38">
        <v>20.107756999999999</v>
      </c>
      <c r="DA16" s="38">
        <v>0.21972700000000001</v>
      </c>
      <c r="DB16" s="38">
        <v>7.7490000000000003E-2</v>
      </c>
      <c r="DC16" s="38">
        <v>0.31998900000000002</v>
      </c>
      <c r="DD16" s="38">
        <v>8.5267999999999997E-2</v>
      </c>
      <c r="DE16" s="38">
        <v>0.278997</v>
      </c>
      <c r="DF16" s="38">
        <v>11.652048000000001</v>
      </c>
      <c r="DG16" s="38">
        <v>2.7029999999999998E-2</v>
      </c>
      <c r="DH16" s="38">
        <v>6.2096999999999999E-2</v>
      </c>
      <c r="DI16" s="38">
        <v>0</v>
      </c>
      <c r="DJ16" s="38">
        <v>1.6420000000000001E-2</v>
      </c>
      <c r="DK16" s="38">
        <v>5.7690739999999998</v>
      </c>
      <c r="DL16" s="38">
        <v>15.747916</v>
      </c>
      <c r="DM16" s="38">
        <v>17.487704000000001</v>
      </c>
      <c r="DN16" s="38">
        <v>10.456697999999999</v>
      </c>
      <c r="DO16" s="38">
        <v>21.380607999999999</v>
      </c>
      <c r="DP16" s="38">
        <v>4.4184000000000001E-2</v>
      </c>
      <c r="DQ16" s="38">
        <v>5.1130000000000004E-3</v>
      </c>
      <c r="DR16" s="38">
        <v>7.097E-3</v>
      </c>
      <c r="DS16" s="38">
        <v>1.5362000000000001E-2</v>
      </c>
      <c r="DT16" s="38">
        <v>3.0581000000000001E-2</v>
      </c>
      <c r="DU16" s="38">
        <v>0</v>
      </c>
      <c r="DV16" s="38">
        <v>1.8203E-2</v>
      </c>
      <c r="DW16" s="38">
        <v>8.4999999999999995E-4</v>
      </c>
      <c r="DX16" s="38">
        <v>6.1873990000000001</v>
      </c>
      <c r="DY16" s="38">
        <v>0.113819</v>
      </c>
      <c r="DZ16" s="38">
        <v>2.9208000000000001E-2</v>
      </c>
      <c r="EA16" s="38">
        <v>6.0742999999999998E-2</v>
      </c>
      <c r="EB16" s="38">
        <v>2.6124999999999999E-2</v>
      </c>
      <c r="EC16" s="38">
        <v>0</v>
      </c>
      <c r="ED16" s="38">
        <v>1.7488E-2</v>
      </c>
      <c r="EE16" s="38">
        <v>0</v>
      </c>
      <c r="EF16" s="38">
        <v>6.5500000000000003E-3</v>
      </c>
      <c r="EG16" s="38">
        <v>0.76052900000000001</v>
      </c>
      <c r="EH16" s="38">
        <v>4.0585000000000003E-2</v>
      </c>
      <c r="EI16" s="38">
        <v>2.0760000000000002E-3</v>
      </c>
      <c r="EJ16" s="38">
        <v>6.7132999999999998E-2</v>
      </c>
      <c r="EK16" s="38">
        <v>0</v>
      </c>
      <c r="EL16" s="38">
        <v>0</v>
      </c>
      <c r="EM16" s="38">
        <v>0</v>
      </c>
      <c r="EN16" s="38">
        <v>0</v>
      </c>
      <c r="EO16" s="38">
        <v>5.1939999999999998E-3</v>
      </c>
      <c r="EP16" s="38">
        <v>0</v>
      </c>
      <c r="EQ16" s="38">
        <v>2.761E-3</v>
      </c>
      <c r="ER16" s="38">
        <v>3.1822999999999997E-2</v>
      </c>
      <c r="ES16" s="38">
        <v>3.1199999999999999E-4</v>
      </c>
      <c r="ET16" s="38">
        <v>0</v>
      </c>
      <c r="EU16" s="38">
        <v>0</v>
      </c>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row>
    <row r="17" spans="6:659" ht="28.15" customHeight="1">
      <c r="F17" s="28" t="s">
        <v>623</v>
      </c>
      <c r="G17" s="29" t="s">
        <v>200</v>
      </c>
      <c r="H17" s="38">
        <v>39196.321511000002</v>
      </c>
      <c r="I17" s="38">
        <v>113862.53266700001</v>
      </c>
      <c r="J17" s="38"/>
      <c r="K17" s="38"/>
      <c r="L17" s="38">
        <v>1463.531821</v>
      </c>
      <c r="M17" s="38">
        <v>1546.8007439999999</v>
      </c>
      <c r="N17" s="38">
        <v>1469.1960300000001</v>
      </c>
      <c r="O17" s="38">
        <v>1476.9314400000001</v>
      </c>
      <c r="P17" s="38">
        <v>1693.4318619999999</v>
      </c>
      <c r="Q17" s="38">
        <v>1740.664951</v>
      </c>
      <c r="R17" s="38">
        <v>1697.5494619999999</v>
      </c>
      <c r="S17" s="38">
        <v>1625.123648</v>
      </c>
      <c r="T17" s="38">
        <v>1751.4954829999999</v>
      </c>
      <c r="U17" s="38">
        <v>1793.788393</v>
      </c>
      <c r="V17" s="38">
        <v>1837.1811290000001</v>
      </c>
      <c r="W17" s="38">
        <v>1878.851437</v>
      </c>
      <c r="X17" s="38">
        <v>1930.545732</v>
      </c>
      <c r="Y17" s="38">
        <v>1900.994496</v>
      </c>
      <c r="Z17" s="38">
        <v>1859.683497</v>
      </c>
      <c r="AA17" s="38">
        <v>2033.9091989999999</v>
      </c>
      <c r="AB17" s="38">
        <v>1681.7102689999999</v>
      </c>
      <c r="AC17" s="38">
        <v>1614.0312750000001</v>
      </c>
      <c r="AD17" s="38">
        <v>1719.963344</v>
      </c>
      <c r="AE17" s="38">
        <v>1692.0020380000001</v>
      </c>
      <c r="AF17" s="38">
        <v>1671.051841</v>
      </c>
      <c r="AG17" s="38">
        <v>1820.4529910000001</v>
      </c>
      <c r="AH17" s="38">
        <v>1965.7318849999999</v>
      </c>
      <c r="AI17" s="38">
        <v>1937.444581</v>
      </c>
      <c r="AJ17" s="38">
        <v>1933.2864139999999</v>
      </c>
      <c r="AK17" s="38">
        <v>1954.280845</v>
      </c>
      <c r="AL17" s="38">
        <v>1891.3598360000001</v>
      </c>
      <c r="AM17" s="38">
        <v>1997.729619</v>
      </c>
      <c r="AN17" s="38">
        <v>2027.484072</v>
      </c>
      <c r="AO17" s="38">
        <v>2067.832179</v>
      </c>
      <c r="AP17" s="38">
        <v>2310.9785879999999</v>
      </c>
      <c r="AQ17" s="38">
        <v>2402.5807770000001</v>
      </c>
      <c r="AR17" s="38">
        <v>2345.7961610000002</v>
      </c>
      <c r="AS17" s="38">
        <v>2523.8197089999999</v>
      </c>
      <c r="AT17" s="38">
        <v>2565.42076</v>
      </c>
      <c r="AU17" s="38">
        <v>2423.843464</v>
      </c>
      <c r="AV17" s="38">
        <v>2265.0080250000001</v>
      </c>
      <c r="AW17" s="38">
        <v>2046.2099909999999</v>
      </c>
      <c r="AX17" s="38">
        <v>2100.0979609999999</v>
      </c>
      <c r="AY17" s="38">
        <v>2009.8574880000001</v>
      </c>
      <c r="AZ17" s="38">
        <v>1987.094478</v>
      </c>
      <c r="BA17" s="38">
        <v>2250.9043390000002</v>
      </c>
      <c r="BB17" s="38">
        <v>2521.389291</v>
      </c>
      <c r="BC17" s="38">
        <v>2591.0713190000001</v>
      </c>
      <c r="BD17" s="38">
        <v>2560.181634</v>
      </c>
      <c r="BE17" s="38">
        <v>3186.1761489999999</v>
      </c>
      <c r="BF17" s="38">
        <v>3475.8623520000001</v>
      </c>
      <c r="BG17" s="38">
        <v>3333.4468910000001</v>
      </c>
      <c r="BH17" s="38">
        <v>3495.0381809999999</v>
      </c>
      <c r="BI17" s="38">
        <v>3170.9308879999999</v>
      </c>
      <c r="BJ17" s="38">
        <v>3123.8003319999998</v>
      </c>
      <c r="BK17" s="38">
        <v>3111.8342790000002</v>
      </c>
      <c r="BL17" s="38">
        <v>3023.0407500000001</v>
      </c>
      <c r="BM17" s="38">
        <v>2725.9120929999999</v>
      </c>
      <c r="BN17" s="38">
        <v>2604.3004099999998</v>
      </c>
      <c r="BO17" s="38">
        <v>2528.1963759999999</v>
      </c>
      <c r="BP17" s="38">
        <v>2414.5494920000001</v>
      </c>
      <c r="BQ17" s="38">
        <v>3403.377555</v>
      </c>
      <c r="BR17" s="38">
        <v>3743.6968969999998</v>
      </c>
      <c r="BS17" s="38">
        <v>3861.138715</v>
      </c>
      <c r="BT17" s="38">
        <v>3919.7756429999999</v>
      </c>
      <c r="BU17" s="38">
        <v>5670.11463</v>
      </c>
      <c r="BV17" s="38">
        <v>6043.3565479999997</v>
      </c>
      <c r="BW17" s="38">
        <v>6255.7605009999997</v>
      </c>
      <c r="BX17" s="38">
        <v>6054.6575190000003</v>
      </c>
      <c r="BY17" s="38">
        <v>6016.144714</v>
      </c>
      <c r="BZ17" s="38">
        <v>5813.0941750000002</v>
      </c>
      <c r="CA17" s="38">
        <v>5473.0794580000002</v>
      </c>
      <c r="CB17" s="38">
        <v>5430.5931410000003</v>
      </c>
      <c r="CC17" s="38">
        <v>5176.7025649999996</v>
      </c>
      <c r="CD17" s="38">
        <v>5076.3231569999998</v>
      </c>
      <c r="CE17" s="38">
        <v>5099.1066430000001</v>
      </c>
      <c r="CF17" s="38">
        <v>5012.5109430000002</v>
      </c>
      <c r="CG17" s="38">
        <v>9240.5961509999997</v>
      </c>
      <c r="CH17" s="38">
        <v>14140.483671</v>
      </c>
      <c r="CI17" s="38">
        <v>18227.062287000001</v>
      </c>
      <c r="CJ17" s="38">
        <v>12663.178067000001</v>
      </c>
      <c r="CK17" s="38">
        <v>9698.5230850000007</v>
      </c>
      <c r="CL17" s="38">
        <v>8854.8474810000007</v>
      </c>
      <c r="CM17" s="38">
        <v>8260.3515939999997</v>
      </c>
      <c r="CN17" s="38">
        <v>7610.5023529999999</v>
      </c>
      <c r="CO17" s="38">
        <v>11756.610490999999</v>
      </c>
      <c r="CP17" s="38">
        <v>12487.299093</v>
      </c>
      <c r="CQ17" s="38">
        <v>11200.255545</v>
      </c>
      <c r="CR17" s="38">
        <v>8431.4034210000009</v>
      </c>
      <c r="CS17" s="38">
        <v>11839.892690999999</v>
      </c>
      <c r="CT17" s="38">
        <v>13140.900623</v>
      </c>
      <c r="CU17" s="38">
        <v>13373.987352</v>
      </c>
      <c r="CV17" s="38">
        <v>10647.423606</v>
      </c>
      <c r="CW17" s="38">
        <v>10843.678703</v>
      </c>
      <c r="CX17" s="38">
        <v>10089.339881</v>
      </c>
      <c r="CY17" s="38">
        <v>9740.6812829999999</v>
      </c>
      <c r="CZ17" s="38">
        <v>8793.8110589999997</v>
      </c>
      <c r="DA17" s="38">
        <v>10053.080103</v>
      </c>
      <c r="DB17" s="38">
        <v>10171.975192</v>
      </c>
      <c r="DC17" s="38">
        <v>10806.94269</v>
      </c>
      <c r="DD17" s="38">
        <v>9842.5333429999991</v>
      </c>
      <c r="DE17" s="38">
        <v>9138.9456989999999</v>
      </c>
      <c r="DF17" s="38">
        <v>9102.7902130000002</v>
      </c>
      <c r="DG17" s="38">
        <v>9927.1964329999992</v>
      </c>
      <c r="DH17" s="38">
        <v>9829.2144110000008</v>
      </c>
      <c r="DI17" s="38">
        <v>9034.9123799999998</v>
      </c>
      <c r="DJ17" s="38">
        <v>9468.2383229999996</v>
      </c>
      <c r="DK17" s="38">
        <v>8707.6910220000009</v>
      </c>
      <c r="DL17" s="38">
        <v>7857.1122640000003</v>
      </c>
      <c r="DM17" s="38">
        <v>8547.1706670000003</v>
      </c>
      <c r="DN17" s="38">
        <v>9393.6764230000008</v>
      </c>
      <c r="DO17" s="38">
        <v>16537.526748</v>
      </c>
      <c r="DP17" s="38">
        <v>14893.046117</v>
      </c>
      <c r="DQ17" s="38">
        <v>13443.810821999999</v>
      </c>
      <c r="DR17" s="38">
        <v>14166.569364000001</v>
      </c>
      <c r="DS17" s="38">
        <v>14628.218212</v>
      </c>
      <c r="DT17" s="38">
        <v>15474.221073999999</v>
      </c>
      <c r="DU17" s="38">
        <v>16109.854179</v>
      </c>
      <c r="DV17" s="38">
        <v>17105.922063000002</v>
      </c>
      <c r="DW17" s="38">
        <v>18158.749016999998</v>
      </c>
      <c r="DX17" s="38">
        <v>16707.240099999999</v>
      </c>
      <c r="DY17" s="38">
        <v>17629.873645</v>
      </c>
      <c r="DZ17" s="38">
        <v>15789.273096000001</v>
      </c>
      <c r="EA17" s="38">
        <v>13820.307116</v>
      </c>
      <c r="EB17" s="38">
        <v>13188.236857</v>
      </c>
      <c r="EC17" s="38">
        <v>11822.724964000001</v>
      </c>
      <c r="ED17" s="38">
        <v>9066.2945990000007</v>
      </c>
      <c r="EE17" s="38">
        <v>9290.5265670000008</v>
      </c>
      <c r="EF17" s="38">
        <v>9659.2432069999995</v>
      </c>
      <c r="EG17" s="38">
        <v>11180.257138000001</v>
      </c>
      <c r="EH17" s="38">
        <v>17464.826695</v>
      </c>
      <c r="EI17" s="38">
        <v>25201.301255999999</v>
      </c>
      <c r="EJ17" s="38">
        <v>29157.291291000001</v>
      </c>
      <c r="EK17" s="38">
        <v>42022.420654000001</v>
      </c>
      <c r="EL17" s="38">
        <v>35132.879537000001</v>
      </c>
      <c r="EM17" s="38">
        <v>36032.893113999999</v>
      </c>
      <c r="EN17" s="38">
        <v>29280.786759999999</v>
      </c>
      <c r="EO17" s="38">
        <v>26975.776871999999</v>
      </c>
      <c r="EP17" s="38">
        <v>21689.65093</v>
      </c>
      <c r="EQ17" s="38">
        <v>25241.615990999999</v>
      </c>
      <c r="ER17" s="38">
        <v>22997.201158</v>
      </c>
      <c r="ES17" s="38">
        <v>21461.412602</v>
      </c>
      <c r="ET17" s="38">
        <v>20347.526860999998</v>
      </c>
      <c r="EU17" s="38">
        <v>20363.536177999998</v>
      </c>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row>
    <row r="18" spans="6:659" ht="28.15" customHeight="1">
      <c r="F18" s="28" t="s">
        <v>624</v>
      </c>
      <c r="G18" s="29" t="s">
        <v>200</v>
      </c>
      <c r="H18" s="38">
        <v>0</v>
      </c>
      <c r="I18" s="38">
        <v>0</v>
      </c>
      <c r="J18" s="38"/>
      <c r="K18" s="38"/>
      <c r="L18" s="38">
        <v>12.459502000000001</v>
      </c>
      <c r="M18" s="38">
        <v>23.680474</v>
      </c>
      <c r="N18" s="38">
        <v>15.441843</v>
      </c>
      <c r="O18" s="38">
        <v>21.814267999999998</v>
      </c>
      <c r="P18" s="38">
        <v>24.304711000000001</v>
      </c>
      <c r="Q18" s="38">
        <v>36.642243000000001</v>
      </c>
      <c r="R18" s="38">
        <v>17.669098999999999</v>
      </c>
      <c r="S18" s="38">
        <v>18.852844000000001</v>
      </c>
      <c r="T18" s="38">
        <v>15.479054</v>
      </c>
      <c r="U18" s="38">
        <v>32.866337999999999</v>
      </c>
      <c r="V18" s="38">
        <v>20.543282999999999</v>
      </c>
      <c r="W18" s="38">
        <v>18.126581000000002</v>
      </c>
      <c r="X18" s="38">
        <v>7.1735889999999998</v>
      </c>
      <c r="Y18" s="38">
        <v>28.416834000000001</v>
      </c>
      <c r="Z18" s="38">
        <v>16.198754000000001</v>
      </c>
      <c r="AA18" s="38">
        <v>22.857794999999999</v>
      </c>
      <c r="AB18" s="38">
        <v>12.162922</v>
      </c>
      <c r="AC18" s="38">
        <v>15.546298999999999</v>
      </c>
      <c r="AD18" s="38">
        <v>9.5523469999999993</v>
      </c>
      <c r="AE18" s="38">
        <v>8.9943849999999994</v>
      </c>
      <c r="AF18" s="38">
        <v>7.946904</v>
      </c>
      <c r="AG18" s="38">
        <v>10.599173</v>
      </c>
      <c r="AH18" s="38">
        <v>11.617815</v>
      </c>
      <c r="AI18" s="38">
        <v>11.664363</v>
      </c>
      <c r="AJ18" s="38">
        <v>10.731859999999999</v>
      </c>
      <c r="AK18" s="38">
        <v>17.375731999999999</v>
      </c>
      <c r="AL18" s="38">
        <v>9.9615220000000004</v>
      </c>
      <c r="AM18" s="38">
        <v>4.7320820000000001</v>
      </c>
      <c r="AN18" s="38">
        <v>5.3559710000000003</v>
      </c>
      <c r="AO18" s="38">
        <v>13.132745</v>
      </c>
      <c r="AP18" s="38">
        <v>4.2339310000000001</v>
      </c>
      <c r="AQ18" s="38">
        <v>4.9753449999999999</v>
      </c>
      <c r="AR18" s="38">
        <v>6.5857000000000001</v>
      </c>
      <c r="AS18" s="38">
        <v>4.4384110000000003</v>
      </c>
      <c r="AT18" s="38">
        <v>3.5186579999999998</v>
      </c>
      <c r="AU18" s="38">
        <v>1.1123320000000001</v>
      </c>
      <c r="AV18" s="38">
        <v>2.5377689999999999</v>
      </c>
      <c r="AW18" s="38">
        <v>0.78160799999999997</v>
      </c>
      <c r="AX18" s="38">
        <v>0.92205999999999999</v>
      </c>
      <c r="AY18" s="38">
        <v>0.68629399999999996</v>
      </c>
      <c r="AZ18" s="38">
        <v>0.65741799999999995</v>
      </c>
      <c r="BA18" s="38">
        <v>1.00739</v>
      </c>
      <c r="BB18" s="38">
        <v>1.0955790000000001</v>
      </c>
      <c r="BC18" s="38">
        <v>0.543848</v>
      </c>
      <c r="BD18" s="38">
        <v>0.67814700000000006</v>
      </c>
      <c r="BE18" s="38">
        <v>1.2324809999999999</v>
      </c>
      <c r="BF18" s="38">
        <v>8.5968630000000008</v>
      </c>
      <c r="BG18" s="38">
        <v>0.82850199999999996</v>
      </c>
      <c r="BH18" s="38">
        <v>0.79365600000000003</v>
      </c>
      <c r="BI18" s="38">
        <v>0.108321</v>
      </c>
      <c r="BJ18" s="38">
        <v>5.5527240000000004</v>
      </c>
      <c r="BK18" s="38">
        <v>12.054421</v>
      </c>
      <c r="BL18" s="38">
        <v>9.3632340000000003</v>
      </c>
      <c r="BM18" s="38">
        <v>12.112952</v>
      </c>
      <c r="BN18" s="38">
        <v>5.622967</v>
      </c>
      <c r="BO18" s="38">
        <v>18.017451000000001</v>
      </c>
      <c r="BP18" s="38">
        <v>19.368476999999999</v>
      </c>
      <c r="BQ18" s="38">
        <v>36.805675999999998</v>
      </c>
      <c r="BR18" s="38">
        <v>12.48446</v>
      </c>
      <c r="BS18" s="38">
        <v>20.246047000000001</v>
      </c>
      <c r="BT18" s="38">
        <v>22.733930000000001</v>
      </c>
      <c r="BU18" s="38">
        <v>34.673580000000001</v>
      </c>
      <c r="BV18" s="38">
        <v>3.899203</v>
      </c>
      <c r="BW18" s="38">
        <v>5.3055209999999997</v>
      </c>
      <c r="BX18" s="38">
        <v>24.828993000000001</v>
      </c>
      <c r="BY18" s="38">
        <v>25.022403000000001</v>
      </c>
      <c r="BZ18" s="38">
        <v>14.215553999999999</v>
      </c>
      <c r="CA18" s="38">
        <v>12.815763</v>
      </c>
      <c r="CB18" s="38">
        <v>25.120331</v>
      </c>
      <c r="CC18" s="38">
        <v>27.502765</v>
      </c>
      <c r="CD18" s="38">
        <v>40.281773999999999</v>
      </c>
      <c r="CE18" s="38">
        <v>19.221187</v>
      </c>
      <c r="CF18" s="38">
        <v>59.932586999999998</v>
      </c>
      <c r="CG18" s="38">
        <v>56.954545000000003</v>
      </c>
      <c r="CH18" s="38">
        <v>48.577463000000002</v>
      </c>
      <c r="CI18" s="38">
        <v>70.758966999999998</v>
      </c>
      <c r="CJ18" s="38">
        <v>42.407243999999999</v>
      </c>
      <c r="CK18" s="38">
        <v>70.453716</v>
      </c>
      <c r="CL18" s="38">
        <v>26.431925</v>
      </c>
      <c r="CM18" s="38">
        <v>17.171593999999999</v>
      </c>
      <c r="CN18" s="38">
        <v>17.193363000000002</v>
      </c>
      <c r="CO18" s="38">
        <v>39.669995</v>
      </c>
      <c r="CP18" s="38">
        <v>40.019100999999999</v>
      </c>
      <c r="CQ18" s="38">
        <v>44.110824999999998</v>
      </c>
      <c r="CR18" s="38">
        <v>52.218978999999997</v>
      </c>
      <c r="CS18" s="38">
        <v>40.256222999999999</v>
      </c>
      <c r="CT18" s="38">
        <v>86.253446999999994</v>
      </c>
      <c r="CU18" s="38">
        <v>69.336878999999996</v>
      </c>
      <c r="CV18" s="38">
        <v>52.686776999999999</v>
      </c>
      <c r="CW18" s="38">
        <v>94.205674000000002</v>
      </c>
      <c r="CX18" s="38">
        <v>70.638120000000001</v>
      </c>
      <c r="CY18" s="38">
        <v>71.541309999999996</v>
      </c>
      <c r="CZ18" s="38">
        <v>66.614012000000002</v>
      </c>
      <c r="DA18" s="38">
        <v>58.734650000000002</v>
      </c>
      <c r="DB18" s="38">
        <v>39.744011999999998</v>
      </c>
      <c r="DC18" s="38">
        <v>33.557633000000003</v>
      </c>
      <c r="DD18" s="38">
        <v>66.073353999999995</v>
      </c>
      <c r="DE18" s="38">
        <v>44.938769000000001</v>
      </c>
      <c r="DF18" s="38">
        <v>33.297514999999997</v>
      </c>
      <c r="DG18" s="38">
        <v>45.836492999999997</v>
      </c>
      <c r="DH18" s="38">
        <v>39.791034000000003</v>
      </c>
      <c r="DI18" s="38">
        <v>36.263069999999999</v>
      </c>
      <c r="DJ18" s="38">
        <v>0</v>
      </c>
      <c r="DK18" s="38">
        <v>0</v>
      </c>
      <c r="DL18" s="38">
        <v>0</v>
      </c>
      <c r="DM18" s="38">
        <v>0</v>
      </c>
      <c r="DN18" s="38">
        <v>0</v>
      </c>
      <c r="DO18" s="38">
        <v>0</v>
      </c>
      <c r="DP18" s="38">
        <v>0</v>
      </c>
      <c r="DQ18" s="38">
        <v>0</v>
      </c>
      <c r="DR18" s="38">
        <v>0</v>
      </c>
      <c r="DS18" s="38">
        <v>0</v>
      </c>
      <c r="DT18" s="38">
        <v>0</v>
      </c>
      <c r="DU18" s="38">
        <v>0</v>
      </c>
      <c r="DV18" s="38">
        <v>0</v>
      </c>
      <c r="DW18" s="38">
        <v>0</v>
      </c>
      <c r="DX18" s="38">
        <v>0</v>
      </c>
      <c r="DY18" s="38">
        <v>0</v>
      </c>
      <c r="DZ18" s="38">
        <v>0</v>
      </c>
      <c r="EA18" s="38">
        <v>0</v>
      </c>
      <c r="EB18" s="38">
        <v>0</v>
      </c>
      <c r="EC18" s="38">
        <v>0</v>
      </c>
      <c r="ED18" s="38">
        <v>0</v>
      </c>
      <c r="EE18" s="38">
        <v>0</v>
      </c>
      <c r="EF18" s="38">
        <v>0</v>
      </c>
      <c r="EG18" s="38">
        <v>0</v>
      </c>
      <c r="EH18" s="38">
        <v>0</v>
      </c>
      <c r="EI18" s="38">
        <v>0</v>
      </c>
      <c r="EJ18" s="38">
        <v>0</v>
      </c>
      <c r="EK18" s="38">
        <v>0</v>
      </c>
      <c r="EL18" s="38">
        <v>0</v>
      </c>
      <c r="EM18" s="38">
        <v>0</v>
      </c>
      <c r="EN18" s="38">
        <v>0</v>
      </c>
      <c r="EO18" s="38">
        <v>0</v>
      </c>
      <c r="EP18" s="38">
        <v>0</v>
      </c>
      <c r="EQ18" s="38">
        <v>143.29171299999999</v>
      </c>
      <c r="ER18" s="38">
        <v>99.161957999999998</v>
      </c>
      <c r="ES18" s="38">
        <v>25.913029999999999</v>
      </c>
      <c r="ET18" s="38">
        <v>52.2669</v>
      </c>
      <c r="EU18" s="38">
        <v>174.49363199999999</v>
      </c>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row>
    <row r="19" spans="6:659" ht="34.15" customHeight="1">
      <c r="F19" s="35" t="s">
        <v>625</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row>
    <row r="20" spans="6:659" ht="20.100000000000001" customHeight="1">
      <c r="F20" s="28" t="s">
        <v>187</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row>
    <row r="21" spans="6:659" ht="20.100000000000001" customHeight="1">
      <c r="F21" s="37" t="s">
        <v>620</v>
      </c>
      <c r="G21" s="29" t="s">
        <v>554</v>
      </c>
      <c r="H21" s="38">
        <v>144.54536186131</v>
      </c>
      <c r="I21" s="38">
        <v>454.75811114888501</v>
      </c>
      <c r="J21" s="38"/>
      <c r="K21" s="38"/>
      <c r="L21" s="38">
        <v>63.054384578901598</v>
      </c>
      <c r="M21" s="38">
        <v>63.753339115733098</v>
      </c>
      <c r="N21" s="38">
        <v>62.0231914060004</v>
      </c>
      <c r="O21" s="38">
        <v>64.467985830637105</v>
      </c>
      <c r="P21" s="38">
        <v>64.518435776324296</v>
      </c>
      <c r="Q21" s="38">
        <v>65.023279874681606</v>
      </c>
      <c r="R21" s="38">
        <v>62.804098343417401</v>
      </c>
      <c r="S21" s="38">
        <v>62.8299697619927</v>
      </c>
      <c r="T21" s="38">
        <v>64.951597137302997</v>
      </c>
      <c r="U21" s="38">
        <v>63.798043800336899</v>
      </c>
      <c r="V21" s="38">
        <v>66.022807249579998</v>
      </c>
      <c r="W21" s="38">
        <v>69.020233743867607</v>
      </c>
      <c r="X21" s="38">
        <v>69.8069808617321</v>
      </c>
      <c r="Y21" s="38">
        <v>67.084307318667896</v>
      </c>
      <c r="Z21" s="38">
        <v>67.808207752963895</v>
      </c>
      <c r="AA21" s="38">
        <v>67.715594781418702</v>
      </c>
      <c r="AB21" s="38">
        <v>63.617021333395499</v>
      </c>
      <c r="AC21" s="38">
        <v>60.364772115760097</v>
      </c>
      <c r="AD21" s="38">
        <v>58.683584430362501</v>
      </c>
      <c r="AE21" s="38">
        <v>57.3723969317086</v>
      </c>
      <c r="AF21" s="38">
        <v>58.139618219244603</v>
      </c>
      <c r="AG21" s="38">
        <v>63.183996097981598</v>
      </c>
      <c r="AH21" s="38">
        <v>65.505586033646097</v>
      </c>
      <c r="AI21" s="38">
        <v>65.497609386202498</v>
      </c>
      <c r="AJ21" s="38">
        <v>65.115772891412107</v>
      </c>
      <c r="AK21" s="38">
        <v>62.985428342466697</v>
      </c>
      <c r="AL21" s="38">
        <v>64.599337042250198</v>
      </c>
      <c r="AM21" s="38">
        <v>63.995715141905798</v>
      </c>
      <c r="AN21" s="38">
        <v>65.634572205406499</v>
      </c>
      <c r="AO21" s="38">
        <v>66.298799233004303</v>
      </c>
      <c r="AP21" s="38">
        <v>68.399862243371899</v>
      </c>
      <c r="AQ21" s="38">
        <v>73.006146499150503</v>
      </c>
      <c r="AR21" s="38">
        <v>75.126104885103501</v>
      </c>
      <c r="AS21" s="38">
        <v>75.559881150079505</v>
      </c>
      <c r="AT21" s="38">
        <v>76.953903161059401</v>
      </c>
      <c r="AU21" s="38">
        <v>72.483004365884398</v>
      </c>
      <c r="AV21" s="38">
        <v>69.145924819330006</v>
      </c>
      <c r="AW21" s="38">
        <v>58.409906263849699</v>
      </c>
      <c r="AX21" s="38">
        <v>55.927876335896698</v>
      </c>
      <c r="AY21" s="38">
        <v>56.356145658364397</v>
      </c>
      <c r="AZ21" s="38">
        <v>56.799351350224001</v>
      </c>
      <c r="BA21" s="38">
        <v>59.559038868407598</v>
      </c>
      <c r="BB21" s="38">
        <v>61.985841531453701</v>
      </c>
      <c r="BC21" s="38">
        <v>67.347881313244997</v>
      </c>
      <c r="BD21" s="38">
        <v>67.217199618380207</v>
      </c>
      <c r="BE21" s="38">
        <v>76.404523045764094</v>
      </c>
      <c r="BF21" s="38">
        <v>82.082693071997895</v>
      </c>
      <c r="BG21" s="38">
        <v>84.0827318584182</v>
      </c>
      <c r="BH21" s="38">
        <v>82.931675875881297</v>
      </c>
      <c r="BI21" s="38">
        <v>78.156718302952896</v>
      </c>
      <c r="BJ21" s="38">
        <v>81.358710472102103</v>
      </c>
      <c r="BK21" s="38">
        <v>81.407253757495795</v>
      </c>
      <c r="BL21" s="38">
        <v>76.617809229539702</v>
      </c>
      <c r="BM21" s="38">
        <v>69.627194496159305</v>
      </c>
      <c r="BN21" s="38">
        <v>66.306641575091504</v>
      </c>
      <c r="BO21" s="38">
        <v>60.217308244832601</v>
      </c>
      <c r="BP21" s="38">
        <v>57.315086422452801</v>
      </c>
      <c r="BQ21" s="38">
        <v>72.944054461803205</v>
      </c>
      <c r="BR21" s="38">
        <v>80.082310704843906</v>
      </c>
      <c r="BS21" s="38">
        <v>80.437976941566305</v>
      </c>
      <c r="BT21" s="38">
        <v>82.276677496576795</v>
      </c>
      <c r="BU21" s="38">
        <v>133.54551624728299</v>
      </c>
      <c r="BV21" s="38">
        <v>151.89434832623999</v>
      </c>
      <c r="BW21" s="38">
        <v>163.518392122954</v>
      </c>
      <c r="BX21" s="38">
        <v>163.775786498781</v>
      </c>
      <c r="BY21" s="38">
        <v>151.09644551253999</v>
      </c>
      <c r="BZ21" s="38">
        <v>142.38280316483301</v>
      </c>
      <c r="CA21" s="38">
        <v>137.953666629661</v>
      </c>
      <c r="CB21" s="38">
        <v>134.585423338439</v>
      </c>
      <c r="CC21" s="38">
        <v>117.04197969229099</v>
      </c>
      <c r="CD21" s="38">
        <v>108.690807754787</v>
      </c>
      <c r="CE21" s="38">
        <v>103.053063164666</v>
      </c>
      <c r="CF21" s="38">
        <v>110.823152681005</v>
      </c>
      <c r="CG21" s="38">
        <v>188.865766937633</v>
      </c>
      <c r="CH21" s="38">
        <v>313.634038864339</v>
      </c>
      <c r="CI21" s="38">
        <v>424.270232042538</v>
      </c>
      <c r="CJ21" s="38">
        <v>342.53352140434401</v>
      </c>
      <c r="CK21" s="38">
        <v>203.03816124710099</v>
      </c>
      <c r="CL21" s="38">
        <v>164.98266237401899</v>
      </c>
      <c r="CM21" s="38">
        <v>151.77706701141599</v>
      </c>
      <c r="CN21" s="38">
        <v>161.673036454569</v>
      </c>
      <c r="CO21" s="38">
        <v>212.18285594106999</v>
      </c>
      <c r="CP21" s="38">
        <v>233.78273121735299</v>
      </c>
      <c r="CQ21" s="38">
        <v>207.51601352178699</v>
      </c>
      <c r="CR21" s="38">
        <v>216.932855284608</v>
      </c>
      <c r="CS21" s="38">
        <v>266.62512929334201</v>
      </c>
      <c r="CT21" s="38">
        <v>272.79608238377301</v>
      </c>
      <c r="CU21" s="38">
        <v>255.322377648437</v>
      </c>
      <c r="CV21" s="38">
        <v>211.226314492406</v>
      </c>
      <c r="CW21" s="38">
        <v>202.946670928808</v>
      </c>
      <c r="CX21" s="38">
        <v>187.514608984082</v>
      </c>
      <c r="CY21" s="38">
        <v>145.685963032806</v>
      </c>
      <c r="CZ21" s="38">
        <v>150.081962216097</v>
      </c>
      <c r="DA21" s="38">
        <v>152.38243775392201</v>
      </c>
      <c r="DB21" s="38">
        <v>144.44985357226699</v>
      </c>
      <c r="DC21" s="38">
        <v>145.738653839883</v>
      </c>
      <c r="DD21" s="38">
        <v>141.139899788382</v>
      </c>
      <c r="DE21" s="38">
        <v>118.399502068266</v>
      </c>
      <c r="DF21" s="38">
        <v>113.90688669426299</v>
      </c>
      <c r="DG21" s="38">
        <v>123.772799881894</v>
      </c>
      <c r="DH21" s="38">
        <v>134.20744344049399</v>
      </c>
      <c r="DI21" s="38">
        <v>117.666809247751</v>
      </c>
      <c r="DJ21" s="38">
        <v>118.26844294812101</v>
      </c>
      <c r="DK21" s="38">
        <v>107.45850202982101</v>
      </c>
      <c r="DL21" s="38">
        <v>104.93158481614</v>
      </c>
      <c r="DM21" s="38">
        <v>112.675427199963</v>
      </c>
      <c r="DN21" s="38">
        <v>128.71649404771799</v>
      </c>
      <c r="DO21" s="38">
        <v>263.67379596905698</v>
      </c>
      <c r="DP21" s="38">
        <v>257.68511963355598</v>
      </c>
      <c r="DQ21" s="38">
        <v>246.87781594597001</v>
      </c>
      <c r="DR21" s="38">
        <v>205.727736473036</v>
      </c>
      <c r="DS21" s="38">
        <v>228.63917828102799</v>
      </c>
      <c r="DT21" s="38">
        <v>259.412642846442</v>
      </c>
      <c r="DU21" s="38">
        <v>244.77305437107299</v>
      </c>
      <c r="DV21" s="38">
        <v>242.94650686664599</v>
      </c>
      <c r="DW21" s="38">
        <v>270.38920771803902</v>
      </c>
      <c r="DX21" s="38">
        <v>270.37238266167702</v>
      </c>
      <c r="DY21" s="38">
        <v>275.17731552246897</v>
      </c>
      <c r="DZ21" s="38">
        <v>249.643992970055</v>
      </c>
      <c r="EA21" s="38">
        <v>202.92982612807299</v>
      </c>
      <c r="EB21" s="38">
        <v>207.90387434873901</v>
      </c>
      <c r="EC21" s="38">
        <v>187.50066297503699</v>
      </c>
      <c r="ED21" s="38">
        <v>142.268317112917</v>
      </c>
      <c r="EE21" s="38">
        <v>141.53614964791001</v>
      </c>
      <c r="EF21" s="38">
        <v>147.237921444432</v>
      </c>
      <c r="EG21" s="38">
        <v>147.31785472132199</v>
      </c>
      <c r="EH21" s="38">
        <v>253.599989428127</v>
      </c>
      <c r="EI21" s="38">
        <v>425.15951248902201</v>
      </c>
      <c r="EJ21" s="38">
        <v>515.76055307582601</v>
      </c>
      <c r="EK21" s="38">
        <v>623.75407085169797</v>
      </c>
      <c r="EL21" s="38">
        <v>402.95718121862097</v>
      </c>
      <c r="EM21" s="38">
        <v>392.49797681745298</v>
      </c>
      <c r="EN21" s="38">
        <v>431.138966785207</v>
      </c>
      <c r="EO21" s="38">
        <v>381.396360837646</v>
      </c>
      <c r="EP21" s="38">
        <v>345.46525690252298</v>
      </c>
      <c r="EQ21" s="38">
        <v>424.00999997272999</v>
      </c>
      <c r="ER21" s="38">
        <v>428.96203944743303</v>
      </c>
      <c r="ES21" s="38">
        <v>354.763688810867</v>
      </c>
      <c r="ET21" s="38">
        <v>309.93299987989099</v>
      </c>
      <c r="EU21" s="38">
        <v>284.65642607075603</v>
      </c>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row>
    <row r="22" spans="6:659" ht="20.100000000000001" customHeight="1">
      <c r="F22" s="37" t="s">
        <v>621</v>
      </c>
      <c r="G22" s="29" t="s">
        <v>554</v>
      </c>
      <c r="H22" s="38">
        <v>116.368653247719</v>
      </c>
      <c r="I22" s="38">
        <v>340.58457921213602</v>
      </c>
      <c r="J22" s="38"/>
      <c r="K22" s="38"/>
      <c r="L22" s="38">
        <v>56.147581530791904</v>
      </c>
      <c r="M22" s="38">
        <v>56.642028329948502</v>
      </c>
      <c r="N22" s="38">
        <v>54.8500939418537</v>
      </c>
      <c r="O22" s="38">
        <v>56.957911151305701</v>
      </c>
      <c r="P22" s="38">
        <v>57.319964075567299</v>
      </c>
      <c r="Q22" s="38">
        <v>56.338081230174701</v>
      </c>
      <c r="R22" s="38">
        <v>55.107786565539001</v>
      </c>
      <c r="S22" s="38">
        <v>55.794220956950703</v>
      </c>
      <c r="T22" s="38">
        <v>57.076752006044302</v>
      </c>
      <c r="U22" s="38">
        <v>55.757484000285899</v>
      </c>
      <c r="V22" s="38">
        <v>57.819875172218197</v>
      </c>
      <c r="W22" s="38">
        <v>59.644754980371999</v>
      </c>
      <c r="X22" s="38">
        <v>60.026117319086801</v>
      </c>
      <c r="Y22" s="38">
        <v>57.031114297712698</v>
      </c>
      <c r="Z22" s="38">
        <v>58.155145065932501</v>
      </c>
      <c r="AA22" s="38">
        <v>58.224096464364102</v>
      </c>
      <c r="AB22" s="38">
        <v>54.321474318251802</v>
      </c>
      <c r="AC22" s="38">
        <v>49.5687789374077</v>
      </c>
      <c r="AD22" s="38">
        <v>48.124533151799497</v>
      </c>
      <c r="AE22" s="38">
        <v>47.508388387892602</v>
      </c>
      <c r="AF22" s="38">
        <v>47.608510349449901</v>
      </c>
      <c r="AG22" s="38">
        <v>52.9804240733326</v>
      </c>
      <c r="AH22" s="38">
        <v>56.206732927210602</v>
      </c>
      <c r="AI22" s="38">
        <v>55.789561733818303</v>
      </c>
      <c r="AJ22" s="38">
        <v>54.996113929146802</v>
      </c>
      <c r="AK22" s="38">
        <v>53.3985045845183</v>
      </c>
      <c r="AL22" s="38">
        <v>54.789630152941903</v>
      </c>
      <c r="AM22" s="38">
        <v>54.477376261711797</v>
      </c>
      <c r="AN22" s="38">
        <v>54.959702815390898</v>
      </c>
      <c r="AO22" s="38">
        <v>53.939923298490498</v>
      </c>
      <c r="AP22" s="38">
        <v>55.050972976389801</v>
      </c>
      <c r="AQ22" s="38">
        <v>59.249475333616999</v>
      </c>
      <c r="AR22" s="38">
        <v>60.870915948929799</v>
      </c>
      <c r="AS22" s="38">
        <v>59.132513901054303</v>
      </c>
      <c r="AT22" s="38">
        <v>60.078924781528499</v>
      </c>
      <c r="AU22" s="38">
        <v>57.417069548627701</v>
      </c>
      <c r="AV22" s="38">
        <v>55.160152568622202</v>
      </c>
      <c r="AW22" s="38">
        <v>47.212743215746201</v>
      </c>
      <c r="AX22" s="38">
        <v>46.373777243884497</v>
      </c>
      <c r="AY22" s="38">
        <v>45.9166739157763</v>
      </c>
      <c r="AZ22" s="38">
        <v>47.021330683186903</v>
      </c>
      <c r="BA22" s="38">
        <v>48.157410855152499</v>
      </c>
      <c r="BB22" s="38">
        <v>49.439758662054501</v>
      </c>
      <c r="BC22" s="38">
        <v>53.444658548315701</v>
      </c>
      <c r="BD22" s="38">
        <v>53.045537811369798</v>
      </c>
      <c r="BE22" s="38">
        <v>60.786054143417402</v>
      </c>
      <c r="BF22" s="38">
        <v>67.1215634559927</v>
      </c>
      <c r="BG22" s="38">
        <v>69.240072894993503</v>
      </c>
      <c r="BH22" s="38">
        <v>67.2764777098878</v>
      </c>
      <c r="BI22" s="38">
        <v>62.1599707787299</v>
      </c>
      <c r="BJ22" s="38">
        <v>60.398788463006298</v>
      </c>
      <c r="BK22" s="38">
        <v>59.196079307495999</v>
      </c>
      <c r="BL22" s="38">
        <v>55.5511915250651</v>
      </c>
      <c r="BM22" s="38">
        <v>50.594323586126102</v>
      </c>
      <c r="BN22" s="38">
        <v>48.094030352894002</v>
      </c>
      <c r="BO22" s="38">
        <v>44.527859575466003</v>
      </c>
      <c r="BP22" s="38">
        <v>42.879759830916797</v>
      </c>
      <c r="BQ22" s="38">
        <v>58.922056489539003</v>
      </c>
      <c r="BR22" s="38">
        <v>63.109631864917198</v>
      </c>
      <c r="BS22" s="38">
        <v>62.073483321749897</v>
      </c>
      <c r="BT22" s="38">
        <v>61.072006818141801</v>
      </c>
      <c r="BU22" s="38">
        <v>90.721125946075105</v>
      </c>
      <c r="BV22" s="38">
        <v>110.43516912334501</v>
      </c>
      <c r="BW22" s="38">
        <v>114.339302745759</v>
      </c>
      <c r="BX22" s="38">
        <v>115.707111171805</v>
      </c>
      <c r="BY22" s="38">
        <v>105.77464190198</v>
      </c>
      <c r="BZ22" s="38">
        <v>90.560562958990303</v>
      </c>
      <c r="CA22" s="38">
        <v>83.496255102182602</v>
      </c>
      <c r="CB22" s="38">
        <v>79.733658477798301</v>
      </c>
      <c r="CC22" s="38">
        <v>75.586380226664701</v>
      </c>
      <c r="CD22" s="38">
        <v>77.950880570405204</v>
      </c>
      <c r="CE22" s="38">
        <v>74.704064169720198</v>
      </c>
      <c r="CF22" s="38">
        <v>78.6428927194913</v>
      </c>
      <c r="CG22" s="38">
        <v>155.96496217124201</v>
      </c>
      <c r="CH22" s="38">
        <v>236.18609411603501</v>
      </c>
      <c r="CI22" s="38">
        <v>331.15209220621699</v>
      </c>
      <c r="CJ22" s="38">
        <v>288.465921662585</v>
      </c>
      <c r="CK22" s="38">
        <v>164.56595843799201</v>
      </c>
      <c r="CL22" s="38">
        <v>117.314121144936</v>
      </c>
      <c r="CM22" s="38">
        <v>109.781531447749</v>
      </c>
      <c r="CN22" s="38">
        <v>109.911093443129</v>
      </c>
      <c r="CO22" s="38">
        <v>162.61044346733399</v>
      </c>
      <c r="CP22" s="38">
        <v>178.992930563046</v>
      </c>
      <c r="CQ22" s="38">
        <v>159.09209491682699</v>
      </c>
      <c r="CR22" s="38">
        <v>164.35190090706701</v>
      </c>
      <c r="CS22" s="38">
        <v>207.69477059523101</v>
      </c>
      <c r="CT22" s="38">
        <v>202.02731925761799</v>
      </c>
      <c r="CU22" s="38">
        <v>194.362223221916</v>
      </c>
      <c r="CV22" s="38">
        <v>160.90851329931101</v>
      </c>
      <c r="CW22" s="38">
        <v>156.02426736200101</v>
      </c>
      <c r="CX22" s="38">
        <v>140.831538918262</v>
      </c>
      <c r="CY22" s="38">
        <v>116.642674838267</v>
      </c>
      <c r="CZ22" s="38">
        <v>119.00146572105901</v>
      </c>
      <c r="DA22" s="38">
        <v>124.08932806318499</v>
      </c>
      <c r="DB22" s="38">
        <v>120.67675953683199</v>
      </c>
      <c r="DC22" s="38">
        <v>118.148462249679</v>
      </c>
      <c r="DD22" s="38">
        <v>117.47366186933</v>
      </c>
      <c r="DE22" s="38">
        <v>102.363499959384</v>
      </c>
      <c r="DF22" s="38">
        <v>96.864733127984607</v>
      </c>
      <c r="DG22" s="38">
        <v>103.560534661042</v>
      </c>
      <c r="DH22" s="38">
        <v>113.141642498618</v>
      </c>
      <c r="DI22" s="38">
        <v>105.712972425738</v>
      </c>
      <c r="DJ22" s="38">
        <v>100.33705921011899</v>
      </c>
      <c r="DK22" s="38">
        <v>94.833514351487807</v>
      </c>
      <c r="DL22" s="38">
        <v>92.456832836959506</v>
      </c>
      <c r="DM22" s="38">
        <v>93.163158116554399</v>
      </c>
      <c r="DN22" s="38">
        <v>99.575369353385099</v>
      </c>
      <c r="DO22" s="38">
        <v>166.23456122967499</v>
      </c>
      <c r="DP22" s="38">
        <v>183.026012494687</v>
      </c>
      <c r="DQ22" s="38">
        <v>181.70362489398099</v>
      </c>
      <c r="DR22" s="38">
        <v>149.35362611069399</v>
      </c>
      <c r="DS22" s="38">
        <v>158.35806603530699</v>
      </c>
      <c r="DT22" s="38">
        <v>172.66592592929899</v>
      </c>
      <c r="DU22" s="38">
        <v>187.64192263679899</v>
      </c>
      <c r="DV22" s="38">
        <v>187.74675161980201</v>
      </c>
      <c r="DW22" s="38">
        <v>185.92510584089601</v>
      </c>
      <c r="DX22" s="38">
        <v>185.401956561882</v>
      </c>
      <c r="DY22" s="38">
        <v>182.72127845156001</v>
      </c>
      <c r="DZ22" s="38">
        <v>172.485334552636</v>
      </c>
      <c r="EA22" s="38">
        <v>150.74765540712701</v>
      </c>
      <c r="EB22" s="38">
        <v>149.60022469939699</v>
      </c>
      <c r="EC22" s="38">
        <v>133.69881730482001</v>
      </c>
      <c r="ED22" s="38">
        <v>110.281494783412</v>
      </c>
      <c r="EE22" s="38">
        <v>109.20545439946299</v>
      </c>
      <c r="EF22" s="38">
        <v>114.73972756505501</v>
      </c>
      <c r="EG22" s="38">
        <v>130.80278150237899</v>
      </c>
      <c r="EH22" s="38">
        <v>188.02207467651101</v>
      </c>
      <c r="EI22" s="38">
        <v>293.317116559704</v>
      </c>
      <c r="EJ22" s="38">
        <v>364.37973782376997</v>
      </c>
      <c r="EK22" s="38">
        <v>524.03951193266403</v>
      </c>
      <c r="EL22" s="38">
        <v>420.30137693387701</v>
      </c>
      <c r="EM22" s="38">
        <v>389.27607660279199</v>
      </c>
      <c r="EN22" s="38">
        <v>382.36252872715897</v>
      </c>
      <c r="EO22" s="38">
        <v>357.07961626128798</v>
      </c>
      <c r="EP22" s="38">
        <v>310.37084567944697</v>
      </c>
      <c r="EQ22" s="38">
        <v>314.35302800964399</v>
      </c>
      <c r="ER22" s="38">
        <v>315.559310670824</v>
      </c>
      <c r="ES22" s="38">
        <v>277.19680655901499</v>
      </c>
      <c r="ET22" s="38">
        <v>268.150741908067</v>
      </c>
      <c r="EU22" s="38">
        <v>248.75580947091399</v>
      </c>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row>
    <row r="23" spans="6:659" ht="28.15" customHeight="1">
      <c r="F23" s="28" t="s">
        <v>188</v>
      </c>
      <c r="G23" s="29" t="s">
        <v>554</v>
      </c>
      <c r="H23" s="38">
        <v>83.357339806275505</v>
      </c>
      <c r="I23" s="38">
        <v>235.82532293291399</v>
      </c>
      <c r="J23" s="38"/>
      <c r="K23" s="38"/>
      <c r="L23" s="38">
        <v>49.084311230771299</v>
      </c>
      <c r="M23" s="38">
        <v>50.048276870596602</v>
      </c>
      <c r="N23" s="38">
        <v>48.190730132668001</v>
      </c>
      <c r="O23" s="38">
        <v>49.937019355829001</v>
      </c>
      <c r="P23" s="38">
        <v>49.706317628761603</v>
      </c>
      <c r="Q23" s="38">
        <v>48.785950786989702</v>
      </c>
      <c r="R23" s="38">
        <v>48.256413424523103</v>
      </c>
      <c r="S23" s="38">
        <v>48.017093133189</v>
      </c>
      <c r="T23" s="38">
        <v>49.139079251642599</v>
      </c>
      <c r="U23" s="38">
        <v>48.490199264332603</v>
      </c>
      <c r="V23" s="38">
        <v>50.5130230945459</v>
      </c>
      <c r="W23" s="38">
        <v>50.769650787191203</v>
      </c>
      <c r="X23" s="38">
        <v>50.9132216710235</v>
      </c>
      <c r="Y23" s="38">
        <v>47.760903375621197</v>
      </c>
      <c r="Z23" s="38">
        <v>48.707995832072697</v>
      </c>
      <c r="AA23" s="38">
        <v>49.6200374917006</v>
      </c>
      <c r="AB23" s="38">
        <v>47.271958826343997</v>
      </c>
      <c r="AC23" s="38">
        <v>45.555708724228097</v>
      </c>
      <c r="AD23" s="38">
        <v>43.9916161752504</v>
      </c>
      <c r="AE23" s="38">
        <v>42.761417283708198</v>
      </c>
      <c r="AF23" s="38">
        <v>43.319109270548999</v>
      </c>
      <c r="AG23" s="38">
        <v>46.704093827215402</v>
      </c>
      <c r="AH23" s="38">
        <v>49.417150117640603</v>
      </c>
      <c r="AI23" s="38">
        <v>49.831828894140699</v>
      </c>
      <c r="AJ23" s="38">
        <v>50.0995530529229</v>
      </c>
      <c r="AK23" s="38">
        <v>47.883716853487897</v>
      </c>
      <c r="AL23" s="38">
        <v>48.236495123456102</v>
      </c>
      <c r="AM23" s="38">
        <v>46.870173857296201</v>
      </c>
      <c r="AN23" s="38">
        <v>46.032950896450203</v>
      </c>
      <c r="AO23" s="38">
        <v>45.2218331111428</v>
      </c>
      <c r="AP23" s="38">
        <v>46.179354293435701</v>
      </c>
      <c r="AQ23" s="38">
        <v>48.031098632176402</v>
      </c>
      <c r="AR23" s="38">
        <v>48.9881151906608</v>
      </c>
      <c r="AS23" s="38">
        <v>49.868070531752103</v>
      </c>
      <c r="AT23" s="38">
        <v>48.2523620683234</v>
      </c>
      <c r="AU23" s="38">
        <v>44.877336583490099</v>
      </c>
      <c r="AV23" s="38">
        <v>44.068575956453799</v>
      </c>
      <c r="AW23" s="38">
        <v>41.450660883561802</v>
      </c>
      <c r="AX23" s="38">
        <v>40.049258663501199</v>
      </c>
      <c r="AY23" s="38">
        <v>38.344760954188502</v>
      </c>
      <c r="AZ23" s="38">
        <v>38.5096690305705</v>
      </c>
      <c r="BA23" s="38">
        <v>40.545250674151802</v>
      </c>
      <c r="BB23" s="38">
        <v>42.627667041968103</v>
      </c>
      <c r="BC23" s="38">
        <v>45.867710367887803</v>
      </c>
      <c r="BD23" s="38">
        <v>47.461706025476701</v>
      </c>
      <c r="BE23" s="38">
        <v>55.305228473575497</v>
      </c>
      <c r="BF23" s="38">
        <v>59.501558624253803</v>
      </c>
      <c r="BG23" s="38">
        <v>59.952432294053601</v>
      </c>
      <c r="BH23" s="38">
        <v>57.293045994857103</v>
      </c>
      <c r="BI23" s="38">
        <v>53.4463104741885</v>
      </c>
      <c r="BJ23" s="38">
        <v>50.045432079739697</v>
      </c>
      <c r="BK23" s="38">
        <v>45.780689841460401</v>
      </c>
      <c r="BL23" s="38">
        <v>42.953525917692097</v>
      </c>
      <c r="BM23" s="38">
        <v>39.1048099174428</v>
      </c>
      <c r="BN23" s="38">
        <v>38.169617540939399</v>
      </c>
      <c r="BO23" s="38">
        <v>35.777805932325897</v>
      </c>
      <c r="BP23" s="38">
        <v>38.3464294856675</v>
      </c>
      <c r="BQ23" s="38">
        <v>51.465205149842902</v>
      </c>
      <c r="BR23" s="38">
        <v>57.309993271916497</v>
      </c>
      <c r="BS23" s="38">
        <v>57.943053112929903</v>
      </c>
      <c r="BT23" s="38">
        <v>59.255471351993897</v>
      </c>
      <c r="BU23" s="38">
        <v>63.340913547491098</v>
      </c>
      <c r="BV23" s="38">
        <v>66.379469077270699</v>
      </c>
      <c r="BW23" s="38">
        <v>66.654711301293901</v>
      </c>
      <c r="BX23" s="38">
        <v>64.077680837658903</v>
      </c>
      <c r="BY23" s="38">
        <v>63.250086208548197</v>
      </c>
      <c r="BZ23" s="38">
        <v>62.391073182812796</v>
      </c>
      <c r="CA23" s="38">
        <v>60.326067370410797</v>
      </c>
      <c r="CB23" s="38">
        <v>59.9886194396801</v>
      </c>
      <c r="CC23" s="38">
        <v>59.465941621872801</v>
      </c>
      <c r="CD23" s="38">
        <v>61.4088517372019</v>
      </c>
      <c r="CE23" s="38">
        <v>63.108638658768598</v>
      </c>
      <c r="CF23" s="38">
        <v>71.895783314556894</v>
      </c>
      <c r="CG23" s="38">
        <v>93.336693614391706</v>
      </c>
      <c r="CH23" s="38">
        <v>116.31716010071</v>
      </c>
      <c r="CI23" s="38">
        <v>163.04804145981399</v>
      </c>
      <c r="CJ23" s="38">
        <v>144.88325939134799</v>
      </c>
      <c r="CK23" s="38">
        <v>99.189865057432002</v>
      </c>
      <c r="CL23" s="38">
        <v>90.638321689413701</v>
      </c>
      <c r="CM23" s="38">
        <v>80.867934510134106</v>
      </c>
      <c r="CN23" s="38">
        <v>84.552817288777405</v>
      </c>
      <c r="CO23" s="38">
        <v>96.274828747009707</v>
      </c>
      <c r="CP23" s="38">
        <v>98.876658409592906</v>
      </c>
      <c r="CQ23" s="38">
        <v>92.374589835853499</v>
      </c>
      <c r="CR23" s="38">
        <v>99.412868741071904</v>
      </c>
      <c r="CS23" s="38">
        <v>100.162631578318</v>
      </c>
      <c r="CT23" s="38">
        <v>107.456325837975</v>
      </c>
      <c r="CU23" s="38">
        <v>113.564698792028</v>
      </c>
      <c r="CV23" s="38">
        <v>108.087667721999</v>
      </c>
      <c r="CW23" s="38">
        <v>103.379330854907</v>
      </c>
      <c r="CX23" s="38">
        <v>94.553929897695298</v>
      </c>
      <c r="CY23" s="38">
        <v>88.936027328314907</v>
      </c>
      <c r="CZ23" s="38">
        <v>85.887606709838494</v>
      </c>
      <c r="DA23" s="38">
        <v>86.662167619984302</v>
      </c>
      <c r="DB23" s="38">
        <v>89.748699848400605</v>
      </c>
      <c r="DC23" s="38">
        <v>86.063465903467304</v>
      </c>
      <c r="DD23" s="38">
        <v>88.188968912595897</v>
      </c>
      <c r="DE23" s="38">
        <v>79.330985907042205</v>
      </c>
      <c r="DF23" s="38">
        <v>76.289914836972699</v>
      </c>
      <c r="DG23" s="38">
        <v>78.294909021455993</v>
      </c>
      <c r="DH23" s="38">
        <v>82.131533423880498</v>
      </c>
      <c r="DI23" s="38">
        <v>77.437501357035103</v>
      </c>
      <c r="DJ23" s="38">
        <v>79.389751167506304</v>
      </c>
      <c r="DK23" s="38">
        <v>74.994944941849695</v>
      </c>
      <c r="DL23" s="38">
        <v>70.066975812799797</v>
      </c>
      <c r="DM23" s="38">
        <v>68.110623188876005</v>
      </c>
      <c r="DN23" s="38">
        <v>73.743702982642105</v>
      </c>
      <c r="DO23" s="38">
        <v>100.755668374235</v>
      </c>
      <c r="DP23" s="38">
        <v>100.64646709732</v>
      </c>
      <c r="DQ23" s="38">
        <v>100.82919464468</v>
      </c>
      <c r="DR23" s="38">
        <v>101.741937667394</v>
      </c>
      <c r="DS23" s="38">
        <v>112.525308376867</v>
      </c>
      <c r="DT23" s="38">
        <v>115.754074423855</v>
      </c>
      <c r="DU23" s="38">
        <v>116.184456814748</v>
      </c>
      <c r="DV23" s="38">
        <v>131.26549850734301</v>
      </c>
      <c r="DW23" s="38">
        <v>128.802072424969</v>
      </c>
      <c r="DX23" s="38">
        <v>124.3092800263</v>
      </c>
      <c r="DY23" s="38">
        <v>110.182676842079</v>
      </c>
      <c r="DZ23" s="38">
        <v>100.299658867288</v>
      </c>
      <c r="EA23" s="38">
        <v>94.298607786076502</v>
      </c>
      <c r="EB23" s="38">
        <v>98.759741745280607</v>
      </c>
      <c r="EC23" s="38">
        <v>89.417970159768601</v>
      </c>
      <c r="ED23" s="38">
        <v>72.406977266247495</v>
      </c>
      <c r="EE23" s="38">
        <v>71.509121955058504</v>
      </c>
      <c r="EF23" s="38">
        <v>88.112650921108894</v>
      </c>
      <c r="EG23" s="38">
        <v>101.78259466178601</v>
      </c>
      <c r="EH23" s="38">
        <v>144.51912487770699</v>
      </c>
      <c r="EI23" s="38">
        <v>197.606677949057</v>
      </c>
      <c r="EJ23" s="38">
        <v>240.33375941586101</v>
      </c>
      <c r="EK23" s="38">
        <v>376.57456777159501</v>
      </c>
      <c r="EL23" s="38">
        <v>458.71431987694598</v>
      </c>
      <c r="EM23" s="38">
        <v>446.930962650114</v>
      </c>
      <c r="EN23" s="38">
        <v>328.74613980861602</v>
      </c>
      <c r="EO23" s="38">
        <v>226.89083412712</v>
      </c>
      <c r="EP23" s="38">
        <v>190.21565216207901</v>
      </c>
      <c r="EQ23" s="38">
        <v>185.178461998372</v>
      </c>
      <c r="ER23" s="38">
        <v>178.62498892759601</v>
      </c>
      <c r="ES23" s="38">
        <v>171.23676971936001</v>
      </c>
      <c r="ET23" s="38">
        <v>168.741348433285</v>
      </c>
      <c r="EU23" s="38">
        <v>171.82709892858199</v>
      </c>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row>
    <row r="24" spans="6:659" ht="10.15" customHeight="1">
      <c r="F24" s="39"/>
      <c r="G24" s="40"/>
      <c r="H24" s="39"/>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row>
    <row r="25" spans="6:659" ht="10.15" customHeight="1">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row>
    <row r="27" spans="6:659" ht="18" customHeight="1">
      <c r="F27" s="42" t="s">
        <v>626</v>
      </c>
    </row>
    <row r="28" spans="6:659" ht="18" customHeight="1">
      <c r="F28" s="42" t="s">
        <v>627</v>
      </c>
    </row>
    <row r="29" spans="6:659" ht="18" customHeight="1">
      <c r="F29" s="42" t="s">
        <v>628</v>
      </c>
    </row>
    <row r="30" spans="6:659" ht="18" customHeight="1">
      <c r="F30" s="42" t="s">
        <v>629</v>
      </c>
    </row>
    <row r="31" spans="6:659" ht="18" customHeight="1">
      <c r="F31" s="25" t="s">
        <v>489</v>
      </c>
    </row>
    <row r="32" spans="6:659" ht="18" customHeight="1">
      <c r="F32" s="25" t="s">
        <v>630</v>
      </c>
    </row>
  </sheetData>
  <hyperlinks>
    <hyperlink ref="H1" location="Contents!A1" display="Back to Table of Contents" xr:uid="{A60624D5-E10F-4B8E-9C43-4027FD6ADDE9}"/>
  </hyperlinks>
  <pageMargins left="0" right="0" top="0" bottom="0" header="0" footer="0"/>
  <pageSetup paperSize="9" scale="10" fitToHeight="0" orientation="portrait" r:id="rId1"/>
  <ignoredErrors>
    <ignoredError sqref="M4:S4 T4:EU4"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B179-6A47-46AE-8F74-1A02BCBCC4F2}">
  <sheetPr>
    <pageSetUpPr fitToPage="1"/>
  </sheetPr>
  <dimension ref="A1:XD64"/>
  <sheetViews>
    <sheetView zoomScale="106" zoomScaleNormal="106" workbookViewId="0">
      <pane xSplit="7" ySplit="8" topLeftCell="ER9" activePane="bottomRight" state="frozen"/>
      <selection pane="topRight" activeCell="F17" sqref="F17"/>
      <selection pane="bottomLeft" activeCell="F17" sqref="F17"/>
      <selection pane="bottomRight" activeCell="EU11" sqref="EU1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2.85546875" style="25" customWidth="1"/>
    <col min="9" max="9" width="12.85546875" style="26" customWidth="1"/>
    <col min="10" max="10" width="10.42578125" style="26" customWidth="1"/>
    <col min="11" max="11" width="9.28515625" style="26" customWidth="1"/>
    <col min="12" max="17" width="14.5703125" style="26" customWidth="1"/>
    <col min="18" max="126" width="14.5703125" style="24" customWidth="1"/>
    <col min="127" max="161" width="14.42578125" style="24" customWidth="1"/>
    <col min="162" max="16384" width="10.28515625" style="24"/>
  </cols>
  <sheetData>
    <row r="1" spans="1:628" ht="57.75"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628"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628"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DO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v>2017</v>
      </c>
      <c r="DQ3" s="108">
        <f t="shared" ref="DQ3:EL3" si="2">IF(DP4=12,DP3+1,DP3)</f>
        <v>2017</v>
      </c>
      <c r="DR3" s="108">
        <f t="shared" si="2"/>
        <v>2017</v>
      </c>
      <c r="DS3" s="108">
        <f t="shared" si="2"/>
        <v>2017</v>
      </c>
      <c r="DT3" s="108">
        <f t="shared" si="2"/>
        <v>2018</v>
      </c>
      <c r="DU3" s="108">
        <f t="shared" si="2"/>
        <v>2018</v>
      </c>
      <c r="DV3" s="108">
        <f t="shared" si="2"/>
        <v>2018</v>
      </c>
      <c r="DW3" s="108">
        <f t="shared" si="2"/>
        <v>2018</v>
      </c>
      <c r="DX3" s="108">
        <f t="shared" si="2"/>
        <v>2019</v>
      </c>
      <c r="DY3" s="108">
        <f t="shared" si="2"/>
        <v>2019</v>
      </c>
      <c r="DZ3" s="108">
        <f t="shared" si="2"/>
        <v>2019</v>
      </c>
      <c r="EA3" s="108">
        <f t="shared" si="2"/>
        <v>2019</v>
      </c>
      <c r="EB3" s="108">
        <f t="shared" si="2"/>
        <v>2020</v>
      </c>
      <c r="EC3" s="108">
        <f t="shared" si="2"/>
        <v>2020</v>
      </c>
      <c r="ED3" s="108">
        <f t="shared" si="2"/>
        <v>2020</v>
      </c>
      <c r="EE3" s="108">
        <f t="shared" si="2"/>
        <v>2020</v>
      </c>
      <c r="EF3" s="108">
        <f t="shared" si="2"/>
        <v>2021</v>
      </c>
      <c r="EG3" s="108">
        <f t="shared" si="2"/>
        <v>2021</v>
      </c>
      <c r="EH3" s="108">
        <f t="shared" si="2"/>
        <v>2021</v>
      </c>
      <c r="EI3" s="108">
        <f t="shared" si="2"/>
        <v>2021</v>
      </c>
      <c r="EJ3" s="108">
        <f t="shared" si="2"/>
        <v>2022</v>
      </c>
      <c r="EK3" s="108">
        <f t="shared" si="2"/>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row>
    <row r="4" spans="1:628" ht="18.75" customHeight="1">
      <c r="F4" s="28"/>
      <c r="G4" s="29"/>
      <c r="H4" s="111"/>
      <c r="I4" s="111"/>
      <c r="J4" s="108"/>
      <c r="K4" s="111" t="s">
        <v>136</v>
      </c>
      <c r="L4" s="111">
        <v>3</v>
      </c>
      <c r="M4" s="111">
        <f t="shared" ref="M4:BX4" si="12">IF(L4=12,3,L4+3)</f>
        <v>6</v>
      </c>
      <c r="N4" s="111">
        <f t="shared" si="12"/>
        <v>9</v>
      </c>
      <c r="O4" s="111">
        <f t="shared" si="12"/>
        <v>12</v>
      </c>
      <c r="P4" s="111">
        <f t="shared" si="12"/>
        <v>3</v>
      </c>
      <c r="Q4" s="111">
        <f t="shared" si="12"/>
        <v>6</v>
      </c>
      <c r="R4" s="111">
        <f t="shared" si="12"/>
        <v>9</v>
      </c>
      <c r="S4" s="111">
        <f t="shared" si="12"/>
        <v>12</v>
      </c>
      <c r="T4" s="111">
        <f t="shared" si="12"/>
        <v>3</v>
      </c>
      <c r="U4" s="111">
        <f t="shared" si="12"/>
        <v>6</v>
      </c>
      <c r="V4" s="111">
        <f t="shared" si="12"/>
        <v>9</v>
      </c>
      <c r="W4" s="111">
        <f t="shared" si="12"/>
        <v>12</v>
      </c>
      <c r="X4" s="111">
        <f t="shared" si="12"/>
        <v>3</v>
      </c>
      <c r="Y4" s="111">
        <f t="shared" si="12"/>
        <v>6</v>
      </c>
      <c r="Z4" s="111">
        <f t="shared" si="12"/>
        <v>9</v>
      </c>
      <c r="AA4" s="111">
        <f t="shared" si="12"/>
        <v>12</v>
      </c>
      <c r="AB4" s="111">
        <f t="shared" si="12"/>
        <v>3</v>
      </c>
      <c r="AC4" s="111">
        <f t="shared" si="12"/>
        <v>6</v>
      </c>
      <c r="AD4" s="111">
        <f t="shared" si="12"/>
        <v>9</v>
      </c>
      <c r="AE4" s="111">
        <f t="shared" si="12"/>
        <v>12</v>
      </c>
      <c r="AF4" s="111">
        <f t="shared" si="12"/>
        <v>3</v>
      </c>
      <c r="AG4" s="111">
        <f t="shared" si="12"/>
        <v>6</v>
      </c>
      <c r="AH4" s="111">
        <f t="shared" si="12"/>
        <v>9</v>
      </c>
      <c r="AI4" s="111">
        <f t="shared" si="12"/>
        <v>12</v>
      </c>
      <c r="AJ4" s="111">
        <f t="shared" si="12"/>
        <v>3</v>
      </c>
      <c r="AK4" s="111">
        <f t="shared" si="12"/>
        <v>6</v>
      </c>
      <c r="AL4" s="111">
        <f t="shared" si="12"/>
        <v>9</v>
      </c>
      <c r="AM4" s="111">
        <f t="shared" si="12"/>
        <v>12</v>
      </c>
      <c r="AN4" s="111">
        <f t="shared" si="12"/>
        <v>3</v>
      </c>
      <c r="AO4" s="111">
        <f t="shared" si="12"/>
        <v>6</v>
      </c>
      <c r="AP4" s="111">
        <f t="shared" si="12"/>
        <v>9</v>
      </c>
      <c r="AQ4" s="111">
        <f t="shared" si="12"/>
        <v>12</v>
      </c>
      <c r="AR4" s="111">
        <f t="shared" si="12"/>
        <v>3</v>
      </c>
      <c r="AS4" s="111">
        <f t="shared" si="12"/>
        <v>6</v>
      </c>
      <c r="AT4" s="111">
        <f t="shared" si="12"/>
        <v>9</v>
      </c>
      <c r="AU4" s="111">
        <f t="shared" si="12"/>
        <v>12</v>
      </c>
      <c r="AV4" s="111">
        <f t="shared" si="12"/>
        <v>3</v>
      </c>
      <c r="AW4" s="111">
        <f t="shared" si="12"/>
        <v>6</v>
      </c>
      <c r="AX4" s="111">
        <f t="shared" si="12"/>
        <v>9</v>
      </c>
      <c r="AY4" s="111">
        <f t="shared" si="12"/>
        <v>12</v>
      </c>
      <c r="AZ4" s="111">
        <f t="shared" si="12"/>
        <v>3</v>
      </c>
      <c r="BA4" s="111">
        <f t="shared" si="12"/>
        <v>6</v>
      </c>
      <c r="BB4" s="111">
        <f t="shared" si="12"/>
        <v>9</v>
      </c>
      <c r="BC4" s="111">
        <f t="shared" si="12"/>
        <v>12</v>
      </c>
      <c r="BD4" s="111">
        <f t="shared" si="12"/>
        <v>3</v>
      </c>
      <c r="BE4" s="111">
        <f t="shared" si="12"/>
        <v>6</v>
      </c>
      <c r="BF4" s="111">
        <f t="shared" si="12"/>
        <v>9</v>
      </c>
      <c r="BG4" s="111">
        <f t="shared" si="12"/>
        <v>12</v>
      </c>
      <c r="BH4" s="111">
        <f t="shared" si="12"/>
        <v>3</v>
      </c>
      <c r="BI4" s="111">
        <f t="shared" si="12"/>
        <v>6</v>
      </c>
      <c r="BJ4" s="111">
        <f t="shared" si="12"/>
        <v>9</v>
      </c>
      <c r="BK4" s="111">
        <f t="shared" si="12"/>
        <v>12</v>
      </c>
      <c r="BL4" s="111">
        <f t="shared" si="12"/>
        <v>3</v>
      </c>
      <c r="BM4" s="111">
        <f t="shared" si="12"/>
        <v>6</v>
      </c>
      <c r="BN4" s="111">
        <f t="shared" si="12"/>
        <v>9</v>
      </c>
      <c r="BO4" s="111">
        <f t="shared" si="12"/>
        <v>12</v>
      </c>
      <c r="BP4" s="111">
        <f t="shared" si="12"/>
        <v>3</v>
      </c>
      <c r="BQ4" s="111">
        <f t="shared" si="12"/>
        <v>6</v>
      </c>
      <c r="BR4" s="111">
        <f t="shared" si="12"/>
        <v>9</v>
      </c>
      <c r="BS4" s="111">
        <f t="shared" si="12"/>
        <v>12</v>
      </c>
      <c r="BT4" s="111">
        <f t="shared" si="12"/>
        <v>3</v>
      </c>
      <c r="BU4" s="111">
        <f t="shared" si="12"/>
        <v>6</v>
      </c>
      <c r="BV4" s="111">
        <f t="shared" si="12"/>
        <v>9</v>
      </c>
      <c r="BW4" s="111">
        <f t="shared" si="12"/>
        <v>12</v>
      </c>
      <c r="BX4" s="111">
        <f t="shared" si="12"/>
        <v>3</v>
      </c>
      <c r="BY4" s="111">
        <f t="shared" ref="BY4:DO4" si="13">IF(BX4=12,3,BX4+3)</f>
        <v>6</v>
      </c>
      <c r="BZ4" s="111">
        <f t="shared" si="13"/>
        <v>9</v>
      </c>
      <c r="CA4" s="111">
        <f t="shared" si="13"/>
        <v>12</v>
      </c>
      <c r="CB4" s="111">
        <f t="shared" si="13"/>
        <v>3</v>
      </c>
      <c r="CC4" s="111">
        <f t="shared" si="13"/>
        <v>6</v>
      </c>
      <c r="CD4" s="111">
        <f t="shared" si="13"/>
        <v>9</v>
      </c>
      <c r="CE4" s="111">
        <f t="shared" si="13"/>
        <v>12</v>
      </c>
      <c r="CF4" s="111">
        <f t="shared" si="13"/>
        <v>3</v>
      </c>
      <c r="CG4" s="111">
        <f t="shared" si="13"/>
        <v>6</v>
      </c>
      <c r="CH4" s="111">
        <f t="shared" si="13"/>
        <v>9</v>
      </c>
      <c r="CI4" s="111">
        <f t="shared" si="13"/>
        <v>12</v>
      </c>
      <c r="CJ4" s="111">
        <f t="shared" si="13"/>
        <v>3</v>
      </c>
      <c r="CK4" s="111">
        <f t="shared" si="13"/>
        <v>6</v>
      </c>
      <c r="CL4" s="111">
        <f t="shared" si="13"/>
        <v>9</v>
      </c>
      <c r="CM4" s="111">
        <f t="shared" si="13"/>
        <v>12</v>
      </c>
      <c r="CN4" s="111">
        <f t="shared" si="13"/>
        <v>3</v>
      </c>
      <c r="CO4" s="111">
        <f t="shared" si="13"/>
        <v>6</v>
      </c>
      <c r="CP4" s="111">
        <f t="shared" si="13"/>
        <v>9</v>
      </c>
      <c r="CQ4" s="111">
        <f t="shared" si="13"/>
        <v>12</v>
      </c>
      <c r="CR4" s="111">
        <f t="shared" si="13"/>
        <v>3</v>
      </c>
      <c r="CS4" s="111">
        <f t="shared" si="13"/>
        <v>6</v>
      </c>
      <c r="CT4" s="111">
        <f t="shared" si="13"/>
        <v>9</v>
      </c>
      <c r="CU4" s="111">
        <f t="shared" si="13"/>
        <v>12</v>
      </c>
      <c r="CV4" s="111">
        <f t="shared" si="13"/>
        <v>3</v>
      </c>
      <c r="CW4" s="111">
        <f t="shared" si="13"/>
        <v>6</v>
      </c>
      <c r="CX4" s="111">
        <f t="shared" si="13"/>
        <v>9</v>
      </c>
      <c r="CY4" s="111">
        <f t="shared" si="13"/>
        <v>12</v>
      </c>
      <c r="CZ4" s="111">
        <f t="shared" si="13"/>
        <v>3</v>
      </c>
      <c r="DA4" s="111">
        <f t="shared" si="13"/>
        <v>6</v>
      </c>
      <c r="DB4" s="111">
        <f t="shared" si="13"/>
        <v>9</v>
      </c>
      <c r="DC4" s="111">
        <f t="shared" si="13"/>
        <v>12</v>
      </c>
      <c r="DD4" s="111">
        <f t="shared" si="13"/>
        <v>3</v>
      </c>
      <c r="DE4" s="111">
        <f t="shared" si="13"/>
        <v>6</v>
      </c>
      <c r="DF4" s="111">
        <f t="shared" si="13"/>
        <v>9</v>
      </c>
      <c r="DG4" s="111">
        <f t="shared" si="13"/>
        <v>12</v>
      </c>
      <c r="DH4" s="111">
        <f t="shared" si="13"/>
        <v>3</v>
      </c>
      <c r="DI4" s="111">
        <f t="shared" si="13"/>
        <v>6</v>
      </c>
      <c r="DJ4" s="111">
        <f t="shared" si="13"/>
        <v>9</v>
      </c>
      <c r="DK4" s="111">
        <f t="shared" si="13"/>
        <v>12</v>
      </c>
      <c r="DL4" s="111">
        <f t="shared" si="13"/>
        <v>3</v>
      </c>
      <c r="DM4" s="111">
        <f t="shared" si="13"/>
        <v>6</v>
      </c>
      <c r="DN4" s="111">
        <f t="shared" si="13"/>
        <v>9</v>
      </c>
      <c r="DO4" s="111">
        <f t="shared" si="13"/>
        <v>12</v>
      </c>
      <c r="DP4" s="111">
        <v>3</v>
      </c>
      <c r="DQ4" s="111">
        <f t="shared" ref="DQ4:EL4" si="14">IF(DP4=12,3,DP4+3)</f>
        <v>6</v>
      </c>
      <c r="DR4" s="111">
        <f t="shared" si="14"/>
        <v>9</v>
      </c>
      <c r="DS4" s="111">
        <f t="shared" si="14"/>
        <v>12</v>
      </c>
      <c r="DT4" s="111">
        <f t="shared" si="14"/>
        <v>3</v>
      </c>
      <c r="DU4" s="111">
        <f t="shared" si="14"/>
        <v>6</v>
      </c>
      <c r="DV4" s="111">
        <f t="shared" si="14"/>
        <v>9</v>
      </c>
      <c r="DW4" s="111">
        <f t="shared" si="14"/>
        <v>12</v>
      </c>
      <c r="DX4" s="111">
        <f t="shared" si="14"/>
        <v>3</v>
      </c>
      <c r="DY4" s="111">
        <f t="shared" si="14"/>
        <v>6</v>
      </c>
      <c r="DZ4" s="111">
        <f t="shared" si="14"/>
        <v>9</v>
      </c>
      <c r="EA4" s="111">
        <f t="shared" si="14"/>
        <v>12</v>
      </c>
      <c r="EB4" s="111">
        <f t="shared" si="14"/>
        <v>3</v>
      </c>
      <c r="EC4" s="111">
        <f t="shared" si="14"/>
        <v>6</v>
      </c>
      <c r="ED4" s="111">
        <f t="shared" si="14"/>
        <v>9</v>
      </c>
      <c r="EE4" s="111">
        <f t="shared" si="14"/>
        <v>12</v>
      </c>
      <c r="EF4" s="111">
        <f t="shared" si="14"/>
        <v>3</v>
      </c>
      <c r="EG4" s="111">
        <f t="shared" si="14"/>
        <v>6</v>
      </c>
      <c r="EH4" s="111">
        <f t="shared" si="14"/>
        <v>9</v>
      </c>
      <c r="EI4" s="111">
        <f t="shared" si="14"/>
        <v>12</v>
      </c>
      <c r="EJ4" s="111">
        <f t="shared" si="14"/>
        <v>3</v>
      </c>
      <c r="EK4" s="111">
        <f t="shared" si="14"/>
        <v>6</v>
      </c>
      <c r="EL4" s="111">
        <f t="shared" si="14"/>
        <v>9</v>
      </c>
      <c r="EM4" s="111">
        <f t="shared" ref="EM4" si="15">IF(EL4=12,3,EL4+3)</f>
        <v>12</v>
      </c>
      <c r="EN4" s="111">
        <f t="shared" ref="EN4" si="16">IF(EM4=12,3,EM4+3)</f>
        <v>3</v>
      </c>
      <c r="EO4" s="111">
        <f t="shared" ref="EO4" si="17">IF(EN4=12,3,EN4+3)</f>
        <v>6</v>
      </c>
      <c r="EP4" s="111">
        <f t="shared" ref="EP4" si="18">IF(EO4=12,3,EO4+3)</f>
        <v>9</v>
      </c>
      <c r="EQ4" s="111">
        <f t="shared" ref="EQ4" si="19">IF(EP4=12,3,EP4+3)</f>
        <v>12</v>
      </c>
      <c r="ER4" s="111">
        <f t="shared" ref="ER4" si="20">IF(EQ4=12,3,EQ4+3)</f>
        <v>3</v>
      </c>
      <c r="ES4" s="111">
        <f t="shared" ref="ES4" si="21">IF(ER4=12,3,ER4+3)</f>
        <v>6</v>
      </c>
      <c r="ET4" s="111">
        <f t="shared" ref="ET4" si="22">IF(ES4=12,3,ES4+3)</f>
        <v>9</v>
      </c>
      <c r="EU4" s="111">
        <f t="shared" ref="EU4" si="23">IF(ET4=12,3,ET4+3)</f>
        <v>12</v>
      </c>
    </row>
    <row r="5" spans="1:628"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628" ht="82.5" customHeight="1">
      <c r="F6" s="30" t="s">
        <v>29</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628"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row>
    <row r="8" spans="1:628"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row>
    <row r="9" spans="1:628" ht="28.15" customHeight="1">
      <c r="F9" s="35" t="s">
        <v>73</v>
      </c>
      <c r="G9" s="29"/>
      <c r="H9" s="36"/>
      <c r="I9" s="36"/>
      <c r="J9" s="36"/>
      <c r="K9" s="36"/>
      <c r="L9" s="36"/>
      <c r="M9" s="36"/>
      <c r="N9" s="36"/>
      <c r="O9" s="36"/>
      <c r="P9" s="36"/>
      <c r="Q9" s="36"/>
    </row>
    <row r="10" spans="1:628" ht="20.100000000000001" customHeight="1">
      <c r="F10" s="28" t="s">
        <v>631</v>
      </c>
      <c r="G10" s="29"/>
      <c r="H10" s="36"/>
      <c r="I10" s="36"/>
      <c r="J10" s="36"/>
      <c r="K10" s="36"/>
      <c r="L10" s="36"/>
      <c r="M10" s="36"/>
      <c r="N10" s="36"/>
      <c r="O10" s="36"/>
      <c r="P10" s="36"/>
      <c r="Q10" s="36"/>
    </row>
    <row r="11" spans="1:628" ht="20.100000000000001" customHeight="1">
      <c r="F11" s="28" t="s">
        <v>632</v>
      </c>
      <c r="G11" s="29" t="s">
        <v>141</v>
      </c>
      <c r="H11" s="38">
        <v>3192.8581142134099</v>
      </c>
      <c r="I11" s="38">
        <v>3147.5629960433398</v>
      </c>
      <c r="J11" s="38"/>
      <c r="K11" s="38"/>
      <c r="L11" s="38" t="s">
        <v>156</v>
      </c>
      <c r="M11" s="38" t="s">
        <v>156</v>
      </c>
      <c r="N11" s="38" t="s">
        <v>156</v>
      </c>
      <c r="O11" s="38" t="s">
        <v>156</v>
      </c>
      <c r="P11" s="38">
        <v>251.62633299999999</v>
      </c>
      <c r="Q11" s="38">
        <v>256.67533300000002</v>
      </c>
      <c r="R11" s="38" t="s">
        <v>156</v>
      </c>
      <c r="S11" s="38" t="s">
        <v>156</v>
      </c>
      <c r="T11" s="38" t="s">
        <v>156</v>
      </c>
      <c r="U11" s="38">
        <v>264.50633299999998</v>
      </c>
      <c r="V11" s="38">
        <v>368.515333</v>
      </c>
      <c r="W11" s="38">
        <v>346.40643999999998</v>
      </c>
      <c r="X11" s="38">
        <v>364.16466600000001</v>
      </c>
      <c r="Y11" s="38">
        <v>309.22816599999999</v>
      </c>
      <c r="Z11" s="38">
        <v>394.59566599999999</v>
      </c>
      <c r="AA11" s="38">
        <v>346.441666</v>
      </c>
      <c r="AB11" s="38">
        <v>369.82640600000002</v>
      </c>
      <c r="AC11" s="38">
        <v>327.10620299999999</v>
      </c>
      <c r="AD11" s="38">
        <v>403.234666</v>
      </c>
      <c r="AE11" s="38">
        <v>288.51577300000002</v>
      </c>
      <c r="AF11" s="38">
        <v>258.409513</v>
      </c>
      <c r="AG11" s="38">
        <v>241.727666</v>
      </c>
      <c r="AH11" s="38">
        <v>346.18892</v>
      </c>
      <c r="AI11" s="38">
        <v>385.07486299999999</v>
      </c>
      <c r="AJ11" s="38">
        <v>354.82632000000001</v>
      </c>
      <c r="AK11" s="38">
        <v>391.69490300000001</v>
      </c>
      <c r="AL11" s="38">
        <v>460.84140000000002</v>
      </c>
      <c r="AM11" s="38">
        <v>480.67599999999999</v>
      </c>
      <c r="AN11" s="38">
        <v>404.475866</v>
      </c>
      <c r="AO11" s="38">
        <v>391.93933299999998</v>
      </c>
      <c r="AP11" s="38">
        <v>498.17653537583402</v>
      </c>
      <c r="AQ11" s="38">
        <v>498.87307391956602</v>
      </c>
      <c r="AR11" s="38">
        <v>447.84295592780501</v>
      </c>
      <c r="AS11" s="38">
        <v>566.11439002159204</v>
      </c>
      <c r="AT11" s="38">
        <v>547.24960469934399</v>
      </c>
      <c r="AU11" s="38">
        <v>548.99169916107098</v>
      </c>
      <c r="AV11" s="38">
        <v>550.83075069519498</v>
      </c>
      <c r="AW11" s="38">
        <v>654.82834745421803</v>
      </c>
      <c r="AX11" s="38">
        <v>694.13231001286101</v>
      </c>
      <c r="AY11" s="38">
        <v>638.48750396850596</v>
      </c>
      <c r="AZ11" s="38">
        <v>687.60697564705902</v>
      </c>
      <c r="BA11" s="38">
        <v>710.41602754389203</v>
      </c>
      <c r="BB11" s="38">
        <v>739.793000121099</v>
      </c>
      <c r="BC11" s="38">
        <v>784.81476616924203</v>
      </c>
      <c r="BD11" s="38">
        <v>781.293806219825</v>
      </c>
      <c r="BE11" s="38">
        <v>804.37820374509499</v>
      </c>
      <c r="BF11" s="38">
        <v>781.39619179066005</v>
      </c>
      <c r="BG11" s="38">
        <v>801.64480442050296</v>
      </c>
      <c r="BH11" s="38">
        <v>789.03563021536604</v>
      </c>
      <c r="BI11" s="38">
        <v>739.09405167496504</v>
      </c>
      <c r="BJ11" s="38">
        <v>845.37156314385697</v>
      </c>
      <c r="BK11" s="38">
        <v>819.502073493333</v>
      </c>
      <c r="BL11" s="38">
        <v>750.50659384041398</v>
      </c>
      <c r="BM11" s="38">
        <v>869.44838957673198</v>
      </c>
      <c r="BN11" s="38">
        <v>734.56627814696105</v>
      </c>
      <c r="BO11" s="38">
        <v>701.43323999459199</v>
      </c>
      <c r="BP11" s="38">
        <v>785.925532228321</v>
      </c>
      <c r="BQ11" s="38">
        <v>807.40964451413402</v>
      </c>
      <c r="BR11" s="38">
        <v>760.89023839540801</v>
      </c>
      <c r="BS11" s="38">
        <v>803.070871335167</v>
      </c>
      <c r="BT11" s="38">
        <v>789.509294363192</v>
      </c>
      <c r="BU11" s="38">
        <v>800.719748541949</v>
      </c>
      <c r="BV11" s="38">
        <v>833.95814457314998</v>
      </c>
      <c r="BW11" s="38">
        <v>893.18422656992595</v>
      </c>
      <c r="BX11" s="38">
        <v>775.86058367507303</v>
      </c>
      <c r="BY11" s="38">
        <v>840.82217715127103</v>
      </c>
      <c r="BZ11" s="38">
        <v>775.92149715495498</v>
      </c>
      <c r="CA11" s="38">
        <v>773.82541088346704</v>
      </c>
      <c r="CB11" s="38">
        <v>795.93972244119504</v>
      </c>
      <c r="CC11" s="38">
        <v>824.99033769806897</v>
      </c>
      <c r="CD11" s="38">
        <v>777.14340306655595</v>
      </c>
      <c r="CE11" s="38">
        <v>922.41235894772694</v>
      </c>
      <c r="CF11" s="38">
        <v>801.15500841786104</v>
      </c>
      <c r="CG11" s="38">
        <v>896.05981938934599</v>
      </c>
      <c r="CH11" s="38">
        <v>944.38119171726305</v>
      </c>
      <c r="CI11" s="38">
        <v>915.731623831506</v>
      </c>
      <c r="CJ11" s="38">
        <v>815.11912017340796</v>
      </c>
      <c r="CK11" s="38">
        <v>885.09735491390995</v>
      </c>
      <c r="CL11" s="38">
        <v>799.52981301772195</v>
      </c>
      <c r="CM11" s="38">
        <v>817.74146080205401</v>
      </c>
      <c r="CN11" s="38">
        <v>707.73547486133202</v>
      </c>
      <c r="CO11" s="38">
        <v>751.32372995323396</v>
      </c>
      <c r="CP11" s="38">
        <v>889.780995753262</v>
      </c>
      <c r="CQ11" s="38">
        <v>918.16025961700495</v>
      </c>
      <c r="CR11" s="38">
        <v>857.11688302886</v>
      </c>
      <c r="CS11" s="38">
        <v>846.84017394124305</v>
      </c>
      <c r="CT11" s="38">
        <v>903.24484184615403</v>
      </c>
      <c r="CU11" s="38">
        <v>905.868338666932</v>
      </c>
      <c r="CV11" s="38">
        <v>783.49865760082002</v>
      </c>
      <c r="CW11" s="38">
        <v>828.82778078446597</v>
      </c>
      <c r="CX11" s="38">
        <v>884.04039078644496</v>
      </c>
      <c r="CY11" s="38">
        <v>899.95256361544295</v>
      </c>
      <c r="CZ11" s="38">
        <v>1000.5041584637401</v>
      </c>
      <c r="DA11" s="38">
        <v>961.80074192335098</v>
      </c>
      <c r="DB11" s="38">
        <v>957.88393650053399</v>
      </c>
      <c r="DC11" s="38">
        <v>1021.21044642662</v>
      </c>
      <c r="DD11" s="38">
        <v>1011.91950492658</v>
      </c>
      <c r="DE11" s="38">
        <v>875.369250858942</v>
      </c>
      <c r="DF11" s="38">
        <v>927.77852941507399</v>
      </c>
      <c r="DG11" s="38">
        <v>969.07584851574404</v>
      </c>
      <c r="DH11" s="38">
        <v>919.07141958555803</v>
      </c>
      <c r="DI11" s="38">
        <v>916.90701007446296</v>
      </c>
      <c r="DJ11" s="38">
        <v>923.60419197727504</v>
      </c>
      <c r="DK11" s="38">
        <v>981.71285313158796</v>
      </c>
      <c r="DL11" s="38">
        <v>917.11094809554595</v>
      </c>
      <c r="DM11" s="38">
        <v>895.32571966367595</v>
      </c>
      <c r="DN11" s="38">
        <v>836.07952943374903</v>
      </c>
      <c r="DO11" s="38">
        <v>926.41000558226096</v>
      </c>
      <c r="DP11" s="38">
        <v>904.67142181304496</v>
      </c>
      <c r="DQ11" s="38">
        <v>861.01631285091503</v>
      </c>
      <c r="DR11" s="38">
        <v>761.81860271525102</v>
      </c>
      <c r="DS11" s="38">
        <v>772.02098814496401</v>
      </c>
      <c r="DT11" s="38">
        <v>885.52910599839697</v>
      </c>
      <c r="DU11" s="38">
        <v>876.75267252948197</v>
      </c>
      <c r="DV11" s="38">
        <v>822.56431422590799</v>
      </c>
      <c r="DW11" s="38">
        <v>968.33908454106404</v>
      </c>
      <c r="DX11" s="53">
        <v>921.29399446785396</v>
      </c>
      <c r="DY11" s="53">
        <v>912.05928162452994</v>
      </c>
      <c r="DZ11" s="53">
        <v>827.92300315785997</v>
      </c>
      <c r="EA11" s="53">
        <v>912.81068287409903</v>
      </c>
      <c r="EB11" s="53">
        <v>887.80072585831203</v>
      </c>
      <c r="EC11" s="53">
        <v>887.77689617495298</v>
      </c>
      <c r="ED11" s="53">
        <v>830.16010382481704</v>
      </c>
      <c r="EE11" s="53">
        <v>801.80375076046801</v>
      </c>
      <c r="EF11" s="53">
        <v>840.71550373837601</v>
      </c>
      <c r="EG11" s="53">
        <v>861.668731093308</v>
      </c>
      <c r="EH11" s="53">
        <v>698.77574859813706</v>
      </c>
      <c r="EI11" s="53">
        <v>710.01918410411201</v>
      </c>
      <c r="EJ11" s="53">
        <v>797.93953511618497</v>
      </c>
      <c r="EK11" s="53">
        <v>776.63304130991799</v>
      </c>
      <c r="EL11" s="53">
        <v>787.40910744074199</v>
      </c>
      <c r="EM11" s="53">
        <v>864.31262065050498</v>
      </c>
      <c r="EN11" s="53">
        <v>764.83221902378398</v>
      </c>
      <c r="EO11" s="53">
        <v>776.30416709838403</v>
      </c>
      <c r="EP11" s="53">
        <v>765.69188773914595</v>
      </c>
      <c r="EQ11" s="53">
        <v>791.41287751325103</v>
      </c>
      <c r="ER11" s="53">
        <v>764.12687567556998</v>
      </c>
      <c r="ES11" s="53">
        <v>826.33135511536898</v>
      </c>
      <c r="ET11" s="53">
        <v>744.15032744557902</v>
      </c>
      <c r="EU11" s="53">
        <v>703.78862742946399</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row>
    <row r="12" spans="1:628" ht="28.15" customHeight="1">
      <c r="F12" s="28" t="s">
        <v>633</v>
      </c>
      <c r="G12" s="29"/>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row>
    <row r="13" spans="1:628" ht="20.100000000000001" customHeight="1">
      <c r="F13" s="37" t="s">
        <v>634</v>
      </c>
      <c r="G13" s="29" t="s">
        <v>141</v>
      </c>
      <c r="H13" s="38">
        <v>179.88428999999999</v>
      </c>
      <c r="I13" s="38">
        <v>185.46950000000001</v>
      </c>
      <c r="J13" s="38"/>
      <c r="K13" s="38"/>
      <c r="L13" s="38">
        <v>5.5469999999999997</v>
      </c>
      <c r="M13" s="38">
        <v>8.8849999999999998</v>
      </c>
      <c r="N13" s="38">
        <v>9.2590000000000003</v>
      </c>
      <c r="O13" s="38">
        <v>8.0549999999999997</v>
      </c>
      <c r="P13" s="38">
        <v>7.6420000000000003</v>
      </c>
      <c r="Q13" s="38">
        <v>9.1470000000000002</v>
      </c>
      <c r="R13" s="38">
        <v>10.013999999999999</v>
      </c>
      <c r="S13" s="38">
        <v>10.476000000000001</v>
      </c>
      <c r="T13" s="38">
        <v>11.441000000000001</v>
      </c>
      <c r="U13" s="38">
        <v>9.0120000000000005</v>
      </c>
      <c r="V13" s="38">
        <v>11.372</v>
      </c>
      <c r="W13" s="38">
        <v>14.574999999999999</v>
      </c>
      <c r="X13" s="38">
        <v>14.086</v>
      </c>
      <c r="Y13" s="38">
        <v>14.474</v>
      </c>
      <c r="Z13" s="38">
        <v>17.085000000000001</v>
      </c>
      <c r="AA13" s="38">
        <v>13.105</v>
      </c>
      <c r="AB13" s="38">
        <v>14.061999999999999</v>
      </c>
      <c r="AC13" s="38">
        <v>14.536</v>
      </c>
      <c r="AD13" s="38">
        <v>17.295000000000002</v>
      </c>
      <c r="AE13" s="38">
        <v>20.247</v>
      </c>
      <c r="AF13" s="38">
        <v>14.952</v>
      </c>
      <c r="AG13" s="38">
        <v>16.311</v>
      </c>
      <c r="AH13" s="38">
        <v>17.404</v>
      </c>
      <c r="AI13" s="38">
        <v>17.756</v>
      </c>
      <c r="AJ13" s="38">
        <v>18.216999999999999</v>
      </c>
      <c r="AK13" s="38">
        <v>22.233000000000001</v>
      </c>
      <c r="AL13" s="38">
        <v>25.442</v>
      </c>
      <c r="AM13" s="38">
        <v>28.466999999999999</v>
      </c>
      <c r="AN13" s="38">
        <v>28.713000000000001</v>
      </c>
      <c r="AO13" s="38">
        <v>29.867999999999999</v>
      </c>
      <c r="AP13" s="38">
        <v>33.697899999999997</v>
      </c>
      <c r="AQ13" s="38">
        <v>30.434000000000001</v>
      </c>
      <c r="AR13" s="38">
        <v>26.411999999999999</v>
      </c>
      <c r="AS13" s="38">
        <v>27.288</v>
      </c>
      <c r="AT13" s="38">
        <v>29.116</v>
      </c>
      <c r="AU13" s="38">
        <v>28.949000000000002</v>
      </c>
      <c r="AV13" s="38">
        <v>26.655000000000001</v>
      </c>
      <c r="AW13" s="38">
        <v>26.8993</v>
      </c>
      <c r="AX13" s="38">
        <v>27.6266</v>
      </c>
      <c r="AY13" s="38">
        <v>28.325800000000001</v>
      </c>
      <c r="AZ13" s="38">
        <v>32.541556</v>
      </c>
      <c r="BA13" s="38">
        <v>34.305999999999997</v>
      </c>
      <c r="BB13" s="38">
        <v>29.847999999999999</v>
      </c>
      <c r="BC13" s="38">
        <v>32.637999999999998</v>
      </c>
      <c r="BD13" s="38">
        <v>33.548999999999999</v>
      </c>
      <c r="BE13" s="38">
        <v>31.486999999999998</v>
      </c>
      <c r="BF13" s="38">
        <v>32.195999999999998</v>
      </c>
      <c r="BG13" s="38">
        <v>30.338000000000001</v>
      </c>
      <c r="BH13" s="38">
        <v>28.684999999999999</v>
      </c>
      <c r="BI13" s="38">
        <v>36.837000000000003</v>
      </c>
      <c r="BJ13" s="38">
        <v>34.604999999999997</v>
      </c>
      <c r="BK13" s="38">
        <v>34.468000000000004</v>
      </c>
      <c r="BL13" s="38">
        <v>37.488999999999997</v>
      </c>
      <c r="BM13" s="38">
        <v>37.795999999999999</v>
      </c>
      <c r="BN13" s="38">
        <v>40.307000000000002</v>
      </c>
      <c r="BO13" s="38">
        <v>40.737000000000002</v>
      </c>
      <c r="BP13" s="38">
        <v>40.777000000000001</v>
      </c>
      <c r="BQ13" s="38">
        <v>40.795000000000002</v>
      </c>
      <c r="BR13" s="38">
        <v>41.085000000000001</v>
      </c>
      <c r="BS13" s="38">
        <v>43.003999999999998</v>
      </c>
      <c r="BT13" s="38">
        <v>42.947000000000003</v>
      </c>
      <c r="BU13" s="38">
        <v>39.991</v>
      </c>
      <c r="BV13" s="38">
        <v>46.972999999999999</v>
      </c>
      <c r="BW13" s="38">
        <v>52.475999999999999</v>
      </c>
      <c r="BX13" s="38">
        <v>52.116999999999997</v>
      </c>
      <c r="BY13" s="38">
        <v>52.786000000000001</v>
      </c>
      <c r="BZ13" s="38">
        <v>51.661299999999997</v>
      </c>
      <c r="CA13" s="38">
        <v>53.244</v>
      </c>
      <c r="CB13" s="38">
        <v>45.703000000000003</v>
      </c>
      <c r="CC13" s="38">
        <v>44.521000000000001</v>
      </c>
      <c r="CD13" s="38">
        <v>38.823999999999998</v>
      </c>
      <c r="CE13" s="38">
        <v>37.93</v>
      </c>
      <c r="CF13" s="38">
        <v>34.356000000000002</v>
      </c>
      <c r="CG13" s="38">
        <v>35.378</v>
      </c>
      <c r="CH13" s="38">
        <v>36.991300000000003</v>
      </c>
      <c r="CI13" s="38">
        <v>39.310600000000001</v>
      </c>
      <c r="CJ13" s="38">
        <v>40.53</v>
      </c>
      <c r="CK13" s="38">
        <v>41.65</v>
      </c>
      <c r="CL13" s="38">
        <v>39.665999999999997</v>
      </c>
      <c r="CM13" s="38">
        <v>39.601999999999997</v>
      </c>
      <c r="CN13" s="38">
        <v>39.024999999999999</v>
      </c>
      <c r="CO13" s="38">
        <v>36.79</v>
      </c>
      <c r="CP13" s="38">
        <v>36.493000000000002</v>
      </c>
      <c r="CQ13" s="38">
        <v>36.781999999999996</v>
      </c>
      <c r="CR13" s="38">
        <v>42.206000000000003</v>
      </c>
      <c r="CS13" s="38">
        <v>42.972000000000001</v>
      </c>
      <c r="CT13" s="38">
        <v>45.677</v>
      </c>
      <c r="CU13" s="38">
        <v>46.191000000000003</v>
      </c>
      <c r="CV13" s="38">
        <v>39.03</v>
      </c>
      <c r="CW13" s="38">
        <v>41.372999999999998</v>
      </c>
      <c r="CX13" s="38">
        <v>42.420999999999999</v>
      </c>
      <c r="CY13" s="38">
        <v>40.515999999999998</v>
      </c>
      <c r="CZ13" s="38">
        <v>43.401000000000003</v>
      </c>
      <c r="DA13" s="38">
        <v>47.284999999999997</v>
      </c>
      <c r="DB13" s="38">
        <v>50.298999999999999</v>
      </c>
      <c r="DC13" s="38">
        <v>49.451999999999998</v>
      </c>
      <c r="DD13" s="38">
        <v>46.147569699999998</v>
      </c>
      <c r="DE13" s="38">
        <v>46.043914999999998</v>
      </c>
      <c r="DF13" s="38">
        <v>49.918918499999997</v>
      </c>
      <c r="DG13" s="38">
        <v>65.147999999999996</v>
      </c>
      <c r="DH13" s="38">
        <v>60.372</v>
      </c>
      <c r="DI13" s="38">
        <v>57.521000000000001</v>
      </c>
      <c r="DJ13" s="38">
        <v>53.692999999999998</v>
      </c>
      <c r="DK13" s="38">
        <v>50.133000000000003</v>
      </c>
      <c r="DL13" s="38">
        <v>52.326999999999998</v>
      </c>
      <c r="DM13" s="38">
        <v>52.462249999999997</v>
      </c>
      <c r="DN13" s="38">
        <v>51.204999999999998</v>
      </c>
      <c r="DO13" s="38">
        <v>56.225000000000001</v>
      </c>
      <c r="DP13" s="38">
        <v>49.763214058000003</v>
      </c>
      <c r="DQ13" s="38">
        <v>38.109333333333304</v>
      </c>
      <c r="DR13" s="38">
        <v>41.740823333333303</v>
      </c>
      <c r="DS13" s="38">
        <v>52.351905333333299</v>
      </c>
      <c r="DT13" s="38">
        <v>47.833129999999997</v>
      </c>
      <c r="DU13" s="38">
        <v>46.030999999999999</v>
      </c>
      <c r="DV13" s="38">
        <v>52.930999999999997</v>
      </c>
      <c r="DW13" s="38">
        <v>53.396000000000001</v>
      </c>
      <c r="DX13" s="53">
        <v>49.307000000000002</v>
      </c>
      <c r="DY13" s="53">
        <v>55.930999999999997</v>
      </c>
      <c r="DZ13" s="53">
        <v>48.228000000000002</v>
      </c>
      <c r="EA13" s="53">
        <v>55.40652</v>
      </c>
      <c r="EB13" s="53">
        <v>50.185250000000003</v>
      </c>
      <c r="EC13" s="53">
        <v>54.334249999999997</v>
      </c>
      <c r="ED13" s="53">
        <v>50.944249999999997</v>
      </c>
      <c r="EE13" s="53">
        <v>53.749290000000002</v>
      </c>
      <c r="EF13" s="53">
        <v>47.601394999999997</v>
      </c>
      <c r="EG13" s="53">
        <v>51.239395000000002</v>
      </c>
      <c r="EH13" s="53">
        <v>36.076394999999998</v>
      </c>
      <c r="EI13" s="53">
        <v>41.818395000000002</v>
      </c>
      <c r="EJ13" s="53">
        <v>43.672395000000002</v>
      </c>
      <c r="EK13" s="53">
        <v>52.466895000000001</v>
      </c>
      <c r="EL13" s="53">
        <v>42.707895000000001</v>
      </c>
      <c r="EM13" s="53">
        <v>50.834895000000003</v>
      </c>
      <c r="EN13" s="53">
        <v>41.841999999999999</v>
      </c>
      <c r="EO13" s="53">
        <v>44.499499999999998</v>
      </c>
      <c r="EP13" s="53">
        <v>45.097499999999997</v>
      </c>
      <c r="EQ13" s="53">
        <v>44.128999999999998</v>
      </c>
      <c r="ER13" s="53">
        <v>46.308</v>
      </c>
      <c r="ES13" s="53">
        <v>49.935000000000002</v>
      </c>
      <c r="ET13" s="53">
        <v>46.084000000000003</v>
      </c>
      <c r="EU13" s="53">
        <v>45.152000000000001</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row>
    <row r="14" spans="1:628" ht="20.100000000000001" customHeight="1">
      <c r="F14" s="37" t="s">
        <v>635</v>
      </c>
      <c r="G14" s="29" t="s">
        <v>141</v>
      </c>
      <c r="H14" s="38">
        <v>171.916496</v>
      </c>
      <c r="I14" s="38">
        <v>156.053</v>
      </c>
      <c r="J14" s="38"/>
      <c r="K14" s="38"/>
      <c r="L14" s="38">
        <v>46.643000000000001</v>
      </c>
      <c r="M14" s="38">
        <v>52.472999999999999</v>
      </c>
      <c r="N14" s="38">
        <v>61.097000000000001</v>
      </c>
      <c r="O14" s="38">
        <v>49.412999999999997</v>
      </c>
      <c r="P14" s="38">
        <v>47.81</v>
      </c>
      <c r="Q14" s="38">
        <v>48.244999999999997</v>
      </c>
      <c r="R14" s="38">
        <v>58.267000000000003</v>
      </c>
      <c r="S14" s="38">
        <v>41.948999999999998</v>
      </c>
      <c r="T14" s="38">
        <v>48.146999999999998</v>
      </c>
      <c r="U14" s="38">
        <v>43.597000000000001</v>
      </c>
      <c r="V14" s="38">
        <v>69.933000000000007</v>
      </c>
      <c r="W14" s="38">
        <v>56.597999999999999</v>
      </c>
      <c r="X14" s="38">
        <v>55.472000000000001</v>
      </c>
      <c r="Y14" s="38">
        <v>47.566000000000003</v>
      </c>
      <c r="Z14" s="38">
        <v>62.545999999999999</v>
      </c>
      <c r="AA14" s="38">
        <v>53.034999999999997</v>
      </c>
      <c r="AB14" s="38">
        <v>57.427</v>
      </c>
      <c r="AC14" s="38">
        <v>51.488</v>
      </c>
      <c r="AD14" s="38">
        <v>65.366</v>
      </c>
      <c r="AE14" s="38">
        <v>41.164999999999999</v>
      </c>
      <c r="AF14" s="38">
        <v>41.473999999999997</v>
      </c>
      <c r="AG14" s="38">
        <v>32.994999999999997</v>
      </c>
      <c r="AH14" s="38">
        <v>51.408900000000003</v>
      </c>
      <c r="AI14" s="38">
        <v>43.023899999999998</v>
      </c>
      <c r="AJ14" s="38">
        <v>66.210999999999999</v>
      </c>
      <c r="AK14" s="38">
        <v>70.887666600000003</v>
      </c>
      <c r="AL14" s="38">
        <v>77.930999999999997</v>
      </c>
      <c r="AM14" s="38">
        <v>79.677999999999997</v>
      </c>
      <c r="AN14" s="38">
        <v>61.926000000000002</v>
      </c>
      <c r="AO14" s="38">
        <v>66.86</v>
      </c>
      <c r="AP14" s="38">
        <v>72.474000000000004</v>
      </c>
      <c r="AQ14" s="38">
        <v>75.287000000000006</v>
      </c>
      <c r="AR14" s="38">
        <v>70.161000000000001</v>
      </c>
      <c r="AS14" s="38">
        <v>86.861999999999995</v>
      </c>
      <c r="AT14" s="38">
        <v>103.47199999999999</v>
      </c>
      <c r="AU14" s="38">
        <v>100.49399</v>
      </c>
      <c r="AV14" s="38">
        <v>104.35299999999999</v>
      </c>
      <c r="AW14" s="38">
        <v>114.66</v>
      </c>
      <c r="AX14" s="38">
        <v>109.57259999999999</v>
      </c>
      <c r="AY14" s="38">
        <v>99.688000000000002</v>
      </c>
      <c r="AZ14" s="38">
        <v>104.69</v>
      </c>
      <c r="BA14" s="38">
        <v>125.36818</v>
      </c>
      <c r="BB14" s="38">
        <v>112.37643</v>
      </c>
      <c r="BC14" s="38">
        <v>117.6473</v>
      </c>
      <c r="BD14" s="38">
        <v>115.43680999999999</v>
      </c>
      <c r="BE14" s="38">
        <v>128.00951000000001</v>
      </c>
      <c r="BF14" s="38">
        <v>122.65766000000001</v>
      </c>
      <c r="BG14" s="38">
        <v>124.64953</v>
      </c>
      <c r="BH14" s="38">
        <v>128.96743000000001</v>
      </c>
      <c r="BI14" s="38">
        <v>108.617</v>
      </c>
      <c r="BJ14" s="38">
        <v>120.72</v>
      </c>
      <c r="BK14" s="38">
        <v>116.949</v>
      </c>
      <c r="BL14" s="38">
        <v>112.60599999999999</v>
      </c>
      <c r="BM14" s="38">
        <v>128.57300000000001</v>
      </c>
      <c r="BN14" s="38">
        <v>95.528000000000006</v>
      </c>
      <c r="BO14" s="38">
        <v>98.347999999999999</v>
      </c>
      <c r="BP14" s="38">
        <v>104.708</v>
      </c>
      <c r="BQ14" s="38">
        <v>103.039</v>
      </c>
      <c r="BR14" s="38">
        <v>108.961</v>
      </c>
      <c r="BS14" s="38">
        <v>100.884</v>
      </c>
      <c r="BT14" s="38">
        <v>96.611000000000004</v>
      </c>
      <c r="BU14" s="38">
        <v>98.772000000000006</v>
      </c>
      <c r="BV14" s="38">
        <v>105.699</v>
      </c>
      <c r="BW14" s="38">
        <v>108.122</v>
      </c>
      <c r="BX14" s="38">
        <v>89.522000000000006</v>
      </c>
      <c r="BY14" s="38">
        <v>95.632000000000005</v>
      </c>
      <c r="BZ14" s="38">
        <v>82.456999999999994</v>
      </c>
      <c r="CA14" s="38">
        <v>85.073282800000001</v>
      </c>
      <c r="CB14" s="38">
        <v>86.316832599999998</v>
      </c>
      <c r="CC14" s="38">
        <v>84.373607000000007</v>
      </c>
      <c r="CD14" s="38">
        <v>83.565241</v>
      </c>
      <c r="CE14" s="38">
        <v>114.62119921</v>
      </c>
      <c r="CF14" s="38">
        <v>89.69</v>
      </c>
      <c r="CG14" s="38">
        <v>88.263999999999996</v>
      </c>
      <c r="CH14" s="38">
        <v>100.59399999999999</v>
      </c>
      <c r="CI14" s="38">
        <v>102.48099999999999</v>
      </c>
      <c r="CJ14" s="38">
        <v>67.84</v>
      </c>
      <c r="CK14" s="38">
        <v>72.200500000000005</v>
      </c>
      <c r="CL14" s="38">
        <v>66.052499999999995</v>
      </c>
      <c r="CM14" s="38">
        <v>63.280099999999997</v>
      </c>
      <c r="CN14" s="38">
        <v>56.704000000000001</v>
      </c>
      <c r="CO14" s="38">
        <v>61.783000000000001</v>
      </c>
      <c r="CP14" s="38">
        <v>78.885999999999996</v>
      </c>
      <c r="CQ14" s="38">
        <v>82.180999999999997</v>
      </c>
      <c r="CR14" s="38">
        <v>70.164000000000001</v>
      </c>
      <c r="CS14" s="38">
        <v>75.244</v>
      </c>
      <c r="CT14" s="38">
        <v>81.358000000000004</v>
      </c>
      <c r="CU14" s="38">
        <v>78.2</v>
      </c>
      <c r="CV14" s="38">
        <v>53.19</v>
      </c>
      <c r="CW14" s="38">
        <v>59.326999999999998</v>
      </c>
      <c r="CX14" s="38">
        <v>64.153999999999996</v>
      </c>
      <c r="CY14" s="38">
        <v>71.483999999999995</v>
      </c>
      <c r="CZ14" s="38">
        <v>74.578999999999994</v>
      </c>
      <c r="DA14" s="38">
        <v>68.447999999999993</v>
      </c>
      <c r="DB14" s="38">
        <v>80.352000000000004</v>
      </c>
      <c r="DC14" s="38">
        <v>77.543000000000006</v>
      </c>
      <c r="DD14" s="38">
        <v>68.281999999999996</v>
      </c>
      <c r="DE14" s="38">
        <v>64.594999999999999</v>
      </c>
      <c r="DF14" s="38">
        <v>75.146000000000001</v>
      </c>
      <c r="DG14" s="38">
        <v>66.184200000000004</v>
      </c>
      <c r="DH14" s="38">
        <v>74.620999999999995</v>
      </c>
      <c r="DI14" s="38">
        <v>71.378</v>
      </c>
      <c r="DJ14" s="38">
        <v>69.007000000000005</v>
      </c>
      <c r="DK14" s="38">
        <v>67.231999999999999</v>
      </c>
      <c r="DL14" s="38">
        <v>64.406999999999996</v>
      </c>
      <c r="DM14" s="38">
        <v>71.247</v>
      </c>
      <c r="DN14" s="38">
        <v>61.953000000000003</v>
      </c>
      <c r="DO14" s="38">
        <v>66.534999999999997</v>
      </c>
      <c r="DP14" s="38">
        <v>63.713999999999999</v>
      </c>
      <c r="DQ14" s="38">
        <v>55.191000000000003</v>
      </c>
      <c r="DR14" s="38">
        <v>40.223999999999997</v>
      </c>
      <c r="DS14" s="38">
        <v>63.640999999999998</v>
      </c>
      <c r="DT14" s="38">
        <v>60.326999999999998</v>
      </c>
      <c r="DU14" s="38">
        <v>63.250999999999998</v>
      </c>
      <c r="DV14" s="38">
        <v>52.045000000000002</v>
      </c>
      <c r="DW14" s="38">
        <v>70.347999999999999</v>
      </c>
      <c r="DX14" s="53">
        <v>56.463276</v>
      </c>
      <c r="DY14" s="53">
        <v>58.892828000000002</v>
      </c>
      <c r="DZ14" s="53">
        <v>53.979140000000001</v>
      </c>
      <c r="EA14" s="53">
        <v>53.260379999999998</v>
      </c>
      <c r="EB14" s="53">
        <v>49.139679999999998</v>
      </c>
      <c r="EC14" s="53">
        <v>61.152954999999999</v>
      </c>
      <c r="ED14" s="53">
        <v>52.853563999999999</v>
      </c>
      <c r="EE14" s="53">
        <v>49.025176000000002</v>
      </c>
      <c r="EF14" s="53">
        <v>44.48</v>
      </c>
      <c r="EG14" s="53">
        <v>45.628</v>
      </c>
      <c r="EH14" s="53">
        <v>54.286999999999999</v>
      </c>
      <c r="EI14" s="53">
        <v>51.832999999999998</v>
      </c>
      <c r="EJ14" s="53">
        <v>43.862009999999998</v>
      </c>
      <c r="EK14" s="53">
        <v>39.047893999999999</v>
      </c>
      <c r="EL14" s="53">
        <v>46.782195999999999</v>
      </c>
      <c r="EM14" s="53">
        <v>50.677999999999997</v>
      </c>
      <c r="EN14" s="53">
        <v>38.1633</v>
      </c>
      <c r="EO14" s="53">
        <v>36.292999999999999</v>
      </c>
      <c r="EP14" s="53">
        <v>42.347000000000001</v>
      </c>
      <c r="EQ14" s="53">
        <v>42.709000000000003</v>
      </c>
      <c r="ER14" s="53">
        <v>35.932000000000002</v>
      </c>
      <c r="ES14" s="53">
        <v>35.064999999999998</v>
      </c>
      <c r="ET14" s="53">
        <v>39.066000000000003</v>
      </c>
      <c r="EU14" s="53">
        <v>36.219000000000001</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row>
    <row r="15" spans="1:628" ht="20.100000000000001" customHeight="1">
      <c r="F15" s="37" t="s">
        <v>636</v>
      </c>
      <c r="G15" s="29" t="s">
        <v>141</v>
      </c>
      <c r="H15" s="38">
        <v>119.03440162</v>
      </c>
      <c r="I15" s="38">
        <v>97.961874510000001</v>
      </c>
      <c r="J15" s="38"/>
      <c r="K15" s="38"/>
      <c r="L15" s="38">
        <v>1.78</v>
      </c>
      <c r="M15" s="38">
        <v>4.2050000000000001</v>
      </c>
      <c r="N15" s="38">
        <v>4.5060000000000002</v>
      </c>
      <c r="O15" s="38">
        <v>3.1320000000000001</v>
      </c>
      <c r="P15" s="38">
        <v>1.966</v>
      </c>
      <c r="Q15" s="38">
        <v>1.9930000000000001</v>
      </c>
      <c r="R15" s="38">
        <v>4.0730000000000004</v>
      </c>
      <c r="S15" s="38">
        <v>3.391</v>
      </c>
      <c r="T15" s="38">
        <v>1.891</v>
      </c>
      <c r="U15" s="38">
        <v>1.621</v>
      </c>
      <c r="V15" s="38">
        <v>2.2639999999999998</v>
      </c>
      <c r="W15" s="38">
        <v>3.1339999999999999</v>
      </c>
      <c r="X15" s="38">
        <v>8.9499999999999993</v>
      </c>
      <c r="Y15" s="38">
        <v>3.246</v>
      </c>
      <c r="Z15" s="38">
        <v>7.1639999999999997</v>
      </c>
      <c r="AA15" s="38">
        <v>6.4219999999999997</v>
      </c>
      <c r="AB15" s="38">
        <v>6.907</v>
      </c>
      <c r="AC15" s="38">
        <v>4.29</v>
      </c>
      <c r="AD15" s="38">
        <v>6.4119408</v>
      </c>
      <c r="AE15" s="38">
        <v>5.6049800000000003</v>
      </c>
      <c r="AF15" s="38">
        <v>5.2159839999999997</v>
      </c>
      <c r="AG15" s="38">
        <v>3.6349999999999998</v>
      </c>
      <c r="AH15" s="38">
        <v>4.6779999999999999</v>
      </c>
      <c r="AI15" s="38">
        <v>8.0210000000000008</v>
      </c>
      <c r="AJ15" s="38">
        <v>3.641</v>
      </c>
      <c r="AK15" s="38">
        <v>5.4126666600000002</v>
      </c>
      <c r="AL15" s="38">
        <v>4.2939999999999996</v>
      </c>
      <c r="AM15" s="38">
        <v>6.7960000000000003</v>
      </c>
      <c r="AN15" s="38">
        <v>8.61</v>
      </c>
      <c r="AO15" s="38">
        <v>5.5289999999999999</v>
      </c>
      <c r="AP15" s="38">
        <v>7.0229999999999997</v>
      </c>
      <c r="AQ15" s="38">
        <v>5.0739999999999998</v>
      </c>
      <c r="AR15" s="38">
        <v>8.4420000000000002</v>
      </c>
      <c r="AS15" s="38">
        <v>5.3289999999999997</v>
      </c>
      <c r="AT15" s="38">
        <v>5.1980000000000004</v>
      </c>
      <c r="AU15" s="38">
        <v>6.0339999999999998</v>
      </c>
      <c r="AV15" s="38">
        <v>5.1349999999999998</v>
      </c>
      <c r="AW15" s="38">
        <v>4.71</v>
      </c>
      <c r="AX15" s="38">
        <v>5.665</v>
      </c>
      <c r="AY15" s="38">
        <v>5.82</v>
      </c>
      <c r="AZ15" s="38">
        <v>4.9361899999999999</v>
      </c>
      <c r="BA15" s="38">
        <v>4.20486</v>
      </c>
      <c r="BB15" s="38">
        <v>6.0327999999999999</v>
      </c>
      <c r="BC15" s="38">
        <v>8.423</v>
      </c>
      <c r="BD15" s="38">
        <v>11.755000000000001</v>
      </c>
      <c r="BE15" s="38">
        <v>9.8334899999999994</v>
      </c>
      <c r="BF15" s="38">
        <v>9.3567099999999996</v>
      </c>
      <c r="BG15" s="38">
        <v>16.350259999999999</v>
      </c>
      <c r="BH15" s="38">
        <v>11.976000000000001</v>
      </c>
      <c r="BI15" s="38">
        <v>13.94</v>
      </c>
      <c r="BJ15" s="38">
        <v>13.162000000000001</v>
      </c>
      <c r="BK15" s="38">
        <v>12.641999999999999</v>
      </c>
      <c r="BL15" s="38">
        <v>9.4390000000000001</v>
      </c>
      <c r="BM15" s="38">
        <v>11.617000000000001</v>
      </c>
      <c r="BN15" s="38">
        <v>16.590879999999999</v>
      </c>
      <c r="BO15" s="38">
        <v>11.55439</v>
      </c>
      <c r="BP15" s="38">
        <v>6.3879999999999999</v>
      </c>
      <c r="BQ15" s="38">
        <v>11.068</v>
      </c>
      <c r="BR15" s="38">
        <v>7.6859999999999999</v>
      </c>
      <c r="BS15" s="38">
        <v>11.965999999999999</v>
      </c>
      <c r="BT15" s="38">
        <v>18.454999999999998</v>
      </c>
      <c r="BU15" s="38">
        <v>23.802</v>
      </c>
      <c r="BV15" s="38">
        <v>24.971</v>
      </c>
      <c r="BW15" s="38">
        <v>26.591000000000001</v>
      </c>
      <c r="BX15" s="38">
        <v>22.302</v>
      </c>
      <c r="BY15" s="38">
        <v>22.81</v>
      </c>
      <c r="BZ15" s="38">
        <v>32.332999999999998</v>
      </c>
      <c r="CA15" s="38">
        <v>24.928999999999998</v>
      </c>
      <c r="CB15" s="38">
        <v>27.198</v>
      </c>
      <c r="CC15" s="38">
        <v>29.151</v>
      </c>
      <c r="CD15" s="38">
        <v>31.069413699999998</v>
      </c>
      <c r="CE15" s="38">
        <v>31.417225999999999</v>
      </c>
      <c r="CF15" s="38">
        <v>34.274999999999999</v>
      </c>
      <c r="CG15" s="38">
        <v>26.977</v>
      </c>
      <c r="CH15" s="38">
        <v>36.042000000000002</v>
      </c>
      <c r="CI15" s="38">
        <v>28.931000000000001</v>
      </c>
      <c r="CJ15" s="38">
        <v>34.793999999999997</v>
      </c>
      <c r="CK15" s="38">
        <v>34.920999999999999</v>
      </c>
      <c r="CL15" s="38">
        <v>34.247999999999998</v>
      </c>
      <c r="CM15" s="38">
        <v>41.436999999999998</v>
      </c>
      <c r="CN15" s="38">
        <v>46.664999999999999</v>
      </c>
      <c r="CO15" s="38">
        <v>36.362000000000002</v>
      </c>
      <c r="CP15" s="38">
        <v>41.936999999999998</v>
      </c>
      <c r="CQ15" s="38">
        <v>43.781999999999996</v>
      </c>
      <c r="CR15" s="38">
        <v>35.171999999999997</v>
      </c>
      <c r="CS15" s="38">
        <v>35.383000000000003</v>
      </c>
      <c r="CT15" s="38">
        <v>32.475999999999999</v>
      </c>
      <c r="CU15" s="38">
        <v>37.954000000000001</v>
      </c>
      <c r="CV15" s="38">
        <v>36.58</v>
      </c>
      <c r="CW15" s="38">
        <v>40.307000000000002</v>
      </c>
      <c r="CX15" s="38">
        <v>55.908999999999999</v>
      </c>
      <c r="CY15" s="38">
        <v>59.443249999999999</v>
      </c>
      <c r="CZ15" s="38">
        <v>50.697265306122397</v>
      </c>
      <c r="DA15" s="38">
        <v>49.290999999999997</v>
      </c>
      <c r="DB15" s="38">
        <v>56.197000000000003</v>
      </c>
      <c r="DC15" s="38">
        <v>52.598999999999997</v>
      </c>
      <c r="DD15" s="38">
        <v>55.134</v>
      </c>
      <c r="DE15" s="38">
        <v>42.01</v>
      </c>
      <c r="DF15" s="38">
        <v>45.996000000000002</v>
      </c>
      <c r="DG15" s="38">
        <v>48.405999999999999</v>
      </c>
      <c r="DH15" s="38">
        <v>45.335999999999999</v>
      </c>
      <c r="DI15" s="38">
        <v>47.156999999999996</v>
      </c>
      <c r="DJ15" s="38">
        <v>47.817</v>
      </c>
      <c r="DK15" s="38">
        <v>55.405000000000001</v>
      </c>
      <c r="DL15" s="38">
        <v>44.132069999999999</v>
      </c>
      <c r="DM15" s="38">
        <v>46.146749999999997</v>
      </c>
      <c r="DN15" s="38">
        <v>40.616999999999997</v>
      </c>
      <c r="DO15" s="38">
        <v>47.811929999999997</v>
      </c>
      <c r="DP15" s="38">
        <v>45.9422</v>
      </c>
      <c r="DQ15" s="38">
        <v>46.207839999999997</v>
      </c>
      <c r="DR15" s="38">
        <v>41.235208</v>
      </c>
      <c r="DS15" s="38">
        <v>43.674449600000003</v>
      </c>
      <c r="DT15" s="38">
        <v>43.4326978574829</v>
      </c>
      <c r="DU15" s="38">
        <v>44.286062981347698</v>
      </c>
      <c r="DV15" s="38">
        <v>50.513064399999998</v>
      </c>
      <c r="DW15" s="38">
        <v>45.36</v>
      </c>
      <c r="DX15" s="53">
        <v>39.784822530387501</v>
      </c>
      <c r="DY15" s="53">
        <v>43.369577442956299</v>
      </c>
      <c r="DZ15" s="53">
        <v>43.711265306122399</v>
      </c>
      <c r="EA15" s="53">
        <v>44.301560698793899</v>
      </c>
      <c r="EB15" s="53">
        <v>45.813429923942202</v>
      </c>
      <c r="EC15" s="53">
        <v>39.874232318904099</v>
      </c>
      <c r="ED15" s="53">
        <v>34.114942952750802</v>
      </c>
      <c r="EE15" s="53">
        <v>35.255905597712697</v>
      </c>
      <c r="EF15" s="53">
        <v>36.019451004028298</v>
      </c>
      <c r="EG15" s="53">
        <v>40.030999999999999</v>
      </c>
      <c r="EH15" s="53">
        <v>34.348999999999997</v>
      </c>
      <c r="EI15" s="53">
        <v>38.253999999999998</v>
      </c>
      <c r="EJ15" s="53">
        <v>36.21</v>
      </c>
      <c r="EK15" s="53">
        <v>40.027999999999999</v>
      </c>
      <c r="EL15" s="53">
        <v>34.040999999999997</v>
      </c>
      <c r="EM15" s="53">
        <v>28.736999999999998</v>
      </c>
      <c r="EN15" s="53">
        <v>28.654</v>
      </c>
      <c r="EO15" s="53">
        <v>27.602401619999998</v>
      </c>
      <c r="EP15" s="53">
        <v>28.20862451</v>
      </c>
      <c r="EQ15" s="53">
        <v>23.44</v>
      </c>
      <c r="ER15" s="53">
        <v>22.457000000000001</v>
      </c>
      <c r="ES15" s="53">
        <v>23.856249999999999</v>
      </c>
      <c r="ET15" s="53">
        <v>16.331</v>
      </c>
      <c r="EU15" s="53">
        <v>17.967666666666702</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row>
    <row r="16" spans="1:628" ht="20.100000000000001" customHeight="1">
      <c r="F16" s="37" t="s">
        <v>637</v>
      </c>
      <c r="G16" s="29" t="s">
        <v>141</v>
      </c>
      <c r="H16" s="38">
        <v>328.48399999999998</v>
      </c>
      <c r="I16" s="38">
        <v>337.28399999999999</v>
      </c>
      <c r="J16" s="38"/>
      <c r="K16" s="38"/>
      <c r="L16" s="38">
        <v>9.0259999999999998</v>
      </c>
      <c r="M16" s="38">
        <v>10.311</v>
      </c>
      <c r="N16" s="38">
        <v>11.108000000000001</v>
      </c>
      <c r="O16" s="38">
        <v>12.768000000000001</v>
      </c>
      <c r="P16" s="38">
        <v>11.864000000000001</v>
      </c>
      <c r="Q16" s="38">
        <v>12.509</v>
      </c>
      <c r="R16" s="38">
        <v>14.343999999999999</v>
      </c>
      <c r="S16" s="38">
        <v>16.591000000000001</v>
      </c>
      <c r="T16" s="38">
        <v>15.942</v>
      </c>
      <c r="U16" s="38">
        <v>20.846</v>
      </c>
      <c r="V16" s="38">
        <v>18.689</v>
      </c>
      <c r="W16" s="38">
        <v>18.195</v>
      </c>
      <c r="X16" s="38">
        <v>15.067</v>
      </c>
      <c r="Y16" s="38">
        <v>17.550999999999998</v>
      </c>
      <c r="Z16" s="38">
        <v>18.934000000000001</v>
      </c>
      <c r="AA16" s="38">
        <v>15.022</v>
      </c>
      <c r="AB16" s="38">
        <v>16.483000000000001</v>
      </c>
      <c r="AC16" s="38">
        <v>16.244</v>
      </c>
      <c r="AD16" s="38">
        <v>16.564</v>
      </c>
      <c r="AE16" s="38">
        <v>14.78</v>
      </c>
      <c r="AF16" s="38">
        <v>18.922999999999998</v>
      </c>
      <c r="AG16" s="38">
        <v>18.274000000000001</v>
      </c>
      <c r="AH16" s="38">
        <v>21.387</v>
      </c>
      <c r="AI16" s="38">
        <v>19.7</v>
      </c>
      <c r="AJ16" s="38">
        <v>18.972000000000001</v>
      </c>
      <c r="AK16" s="38">
        <v>23.742999999999999</v>
      </c>
      <c r="AL16" s="38">
        <v>22.324999999999999</v>
      </c>
      <c r="AM16" s="38">
        <v>19.907</v>
      </c>
      <c r="AN16" s="38">
        <v>17.712</v>
      </c>
      <c r="AO16" s="38">
        <v>21.954999999999998</v>
      </c>
      <c r="AP16" s="38">
        <v>20.965</v>
      </c>
      <c r="AQ16" s="38">
        <v>20.635000000000002</v>
      </c>
      <c r="AR16" s="38">
        <v>19.486000000000001</v>
      </c>
      <c r="AS16" s="38">
        <v>19.503</v>
      </c>
      <c r="AT16" s="38">
        <v>16.408000000000001</v>
      </c>
      <c r="AU16" s="38">
        <v>18.248000000000001</v>
      </c>
      <c r="AV16" s="38">
        <v>21.920999999999999</v>
      </c>
      <c r="AW16" s="38">
        <v>27.212</v>
      </c>
      <c r="AX16" s="38">
        <v>44.054000000000002</v>
      </c>
      <c r="AY16" s="38">
        <v>45.085000000000001</v>
      </c>
      <c r="AZ16" s="38">
        <v>46.151000000000003</v>
      </c>
      <c r="BA16" s="38">
        <v>48.314</v>
      </c>
      <c r="BB16" s="38">
        <v>52.948999999999998</v>
      </c>
      <c r="BC16" s="38">
        <v>53.009</v>
      </c>
      <c r="BD16" s="38">
        <v>52.808999999999997</v>
      </c>
      <c r="BE16" s="38">
        <v>51.08</v>
      </c>
      <c r="BF16" s="38">
        <v>53.027999999999999</v>
      </c>
      <c r="BG16" s="38">
        <v>43.606000000000002</v>
      </c>
      <c r="BH16" s="38">
        <v>48.848999999999997</v>
      </c>
      <c r="BI16" s="38">
        <v>38.976999999999997</v>
      </c>
      <c r="BJ16" s="38">
        <v>41.966000000000001</v>
      </c>
      <c r="BK16" s="38">
        <v>48.328000000000003</v>
      </c>
      <c r="BL16" s="38">
        <v>41.677999999999997</v>
      </c>
      <c r="BM16" s="38">
        <v>49.643999999999998</v>
      </c>
      <c r="BN16" s="38">
        <v>35.337000000000003</v>
      </c>
      <c r="BO16" s="38">
        <v>33.42</v>
      </c>
      <c r="BP16" s="38">
        <v>47.973999999999997</v>
      </c>
      <c r="BQ16" s="38">
        <v>54.784999999999997</v>
      </c>
      <c r="BR16" s="38">
        <v>61.584000000000003</v>
      </c>
      <c r="BS16" s="38">
        <v>60.387999999999998</v>
      </c>
      <c r="BT16" s="38">
        <v>56.914999999999999</v>
      </c>
      <c r="BU16" s="38">
        <v>52.5</v>
      </c>
      <c r="BV16" s="38">
        <v>49.1</v>
      </c>
      <c r="BW16" s="38">
        <v>53.5</v>
      </c>
      <c r="BX16" s="38">
        <v>47.1</v>
      </c>
      <c r="BY16" s="38">
        <v>54.6</v>
      </c>
      <c r="BZ16" s="38">
        <v>41.6</v>
      </c>
      <c r="CA16" s="38">
        <v>39.700000000000003</v>
      </c>
      <c r="CB16" s="38">
        <v>53.6</v>
      </c>
      <c r="CC16" s="38">
        <v>47.6</v>
      </c>
      <c r="CD16" s="38">
        <v>33.6</v>
      </c>
      <c r="CE16" s="38">
        <v>42.8</v>
      </c>
      <c r="CF16" s="38">
        <v>36</v>
      </c>
      <c r="CG16" s="38">
        <v>57.6</v>
      </c>
      <c r="CH16" s="38">
        <v>54.828000000000003</v>
      </c>
      <c r="CI16" s="38">
        <v>47.652000000000001</v>
      </c>
      <c r="CJ16" s="38">
        <v>49.761000000000003</v>
      </c>
      <c r="CK16" s="38">
        <v>73.495999999999995</v>
      </c>
      <c r="CL16" s="38">
        <v>66.040000000000006</v>
      </c>
      <c r="CM16" s="38">
        <v>62.634999999999998</v>
      </c>
      <c r="CN16" s="38">
        <v>34.154000000000003</v>
      </c>
      <c r="CO16" s="38">
        <v>65.563000000000002</v>
      </c>
      <c r="CP16" s="38">
        <v>71.373999999999995</v>
      </c>
      <c r="CQ16" s="38">
        <v>74.965000000000003</v>
      </c>
      <c r="CR16" s="38">
        <v>78.703000000000003</v>
      </c>
      <c r="CS16" s="38">
        <v>79.671999999999997</v>
      </c>
      <c r="CT16" s="38">
        <v>69.314999999999998</v>
      </c>
      <c r="CU16" s="38">
        <v>84.1</v>
      </c>
      <c r="CV16" s="38">
        <v>79.349000000000004</v>
      </c>
      <c r="CW16" s="38">
        <v>80.495000000000005</v>
      </c>
      <c r="CX16" s="38">
        <v>68.430000000000007</v>
      </c>
      <c r="CY16" s="38">
        <v>62.183</v>
      </c>
      <c r="CZ16" s="38">
        <v>73.456999999999994</v>
      </c>
      <c r="DA16" s="38">
        <v>70.403999999999996</v>
      </c>
      <c r="DB16" s="38">
        <v>51.283000000000001</v>
      </c>
      <c r="DC16" s="38">
        <v>76.515000000000001</v>
      </c>
      <c r="DD16" s="38">
        <v>77.494</v>
      </c>
      <c r="DE16" s="38">
        <v>79.498000000000005</v>
      </c>
      <c r="DF16" s="38">
        <v>70.855999999999995</v>
      </c>
      <c r="DG16" s="38">
        <v>74.828000000000003</v>
      </c>
      <c r="DH16" s="38">
        <v>63.195</v>
      </c>
      <c r="DI16" s="38">
        <v>63.978999999999999</v>
      </c>
      <c r="DJ16" s="38">
        <v>79.799947000000003</v>
      </c>
      <c r="DK16" s="38">
        <v>86.298282240000006</v>
      </c>
      <c r="DL16" s="38">
        <v>75.460999999999999</v>
      </c>
      <c r="DM16" s="38">
        <v>71.409000000000006</v>
      </c>
      <c r="DN16" s="38">
        <v>72.759</v>
      </c>
      <c r="DO16" s="38">
        <v>70.722999999999999</v>
      </c>
      <c r="DP16" s="38">
        <v>65.605999999999995</v>
      </c>
      <c r="DQ16" s="38">
        <v>76.653999999999996</v>
      </c>
      <c r="DR16" s="38">
        <v>77.799000000000007</v>
      </c>
      <c r="DS16" s="38">
        <v>45.945999999999998</v>
      </c>
      <c r="DT16" s="38">
        <v>77.703000000000003</v>
      </c>
      <c r="DU16" s="38">
        <v>72.856999999999999</v>
      </c>
      <c r="DV16" s="38">
        <v>54.515000000000001</v>
      </c>
      <c r="DW16" s="38">
        <v>74.412999999999997</v>
      </c>
      <c r="DX16" s="53">
        <v>83.174199999999999</v>
      </c>
      <c r="DY16" s="53">
        <v>81.667000000000002</v>
      </c>
      <c r="DZ16" s="53">
        <v>76.191999999999993</v>
      </c>
      <c r="EA16" s="53">
        <v>79.979799999999997</v>
      </c>
      <c r="EB16" s="53">
        <v>68.386799999999994</v>
      </c>
      <c r="EC16" s="53">
        <v>74.662199999999999</v>
      </c>
      <c r="ED16" s="53">
        <v>71.546899999999994</v>
      </c>
      <c r="EE16" s="53">
        <v>74.758399999999995</v>
      </c>
      <c r="EF16" s="53">
        <v>80.364000000000004</v>
      </c>
      <c r="EG16" s="53">
        <v>81.927999999999997</v>
      </c>
      <c r="EH16" s="53">
        <v>61.470999999999997</v>
      </c>
      <c r="EI16" s="53">
        <v>54.104999999999997</v>
      </c>
      <c r="EJ16" s="53">
        <v>74.97</v>
      </c>
      <c r="EK16" s="53">
        <v>77.158000000000001</v>
      </c>
      <c r="EL16" s="53">
        <v>76.531999999999996</v>
      </c>
      <c r="EM16" s="53">
        <v>87.397000000000006</v>
      </c>
      <c r="EN16" s="53">
        <v>79.855000000000004</v>
      </c>
      <c r="EO16" s="53">
        <v>84.7</v>
      </c>
      <c r="EP16" s="53">
        <v>74.400000000000006</v>
      </c>
      <c r="EQ16" s="53">
        <v>85.2</v>
      </c>
      <c r="ER16" s="53">
        <v>83.927999999999997</v>
      </c>
      <c r="ES16" s="53">
        <v>93.756</v>
      </c>
      <c r="ET16" s="53">
        <v>82.423000000000002</v>
      </c>
      <c r="EU16" s="53">
        <v>75.936999999999998</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row>
    <row r="17" spans="6:628" ht="20.100000000000001" customHeight="1">
      <c r="F17" s="37" t="s">
        <v>638</v>
      </c>
      <c r="G17" s="29" t="s">
        <v>141</v>
      </c>
      <c r="H17" s="38">
        <v>1.2390000000000001</v>
      </c>
      <c r="I17" s="38">
        <v>1.24</v>
      </c>
      <c r="J17" s="38"/>
      <c r="K17" s="38"/>
      <c r="L17" s="38">
        <v>5.0979999999999999</v>
      </c>
      <c r="M17" s="38">
        <v>5.5540000000000003</v>
      </c>
      <c r="N17" s="38">
        <v>6.1349999999999998</v>
      </c>
      <c r="O17" s="38">
        <v>6.45</v>
      </c>
      <c r="P17" s="38">
        <v>5.6360000000000001</v>
      </c>
      <c r="Q17" s="38">
        <v>6.0359999999999996</v>
      </c>
      <c r="R17" s="38">
        <v>7.4580000000000002</v>
      </c>
      <c r="S17" s="38">
        <v>7.1070000000000002</v>
      </c>
      <c r="T17" s="38">
        <v>5.7690000000000001</v>
      </c>
      <c r="U17" s="38">
        <v>6.7350000000000003</v>
      </c>
      <c r="V17" s="38">
        <v>6.77142</v>
      </c>
      <c r="W17" s="38">
        <v>6.9053500000000003</v>
      </c>
      <c r="X17" s="38">
        <v>7.0477030000000003</v>
      </c>
      <c r="Y17" s="38">
        <v>7.6711799999999997</v>
      </c>
      <c r="Z17" s="38">
        <v>7.2715370000000004</v>
      </c>
      <c r="AA17" s="38">
        <v>8.0649999999999995</v>
      </c>
      <c r="AB17" s="38">
        <v>8.1573729999999998</v>
      </c>
      <c r="AC17" s="38">
        <v>9.743074</v>
      </c>
      <c r="AD17" s="38">
        <v>7.532</v>
      </c>
      <c r="AE17" s="38">
        <v>6.2180799999999996</v>
      </c>
      <c r="AF17" s="38">
        <v>0.78515999999999997</v>
      </c>
      <c r="AG17" s="38">
        <v>0.57599999999999996</v>
      </c>
      <c r="AH17" s="38">
        <v>0.64300000000000002</v>
      </c>
      <c r="AI17" s="38">
        <v>1.528</v>
      </c>
      <c r="AJ17" s="38">
        <v>4.3479999999999999</v>
      </c>
      <c r="AK17" s="38">
        <v>5.1859999999999999</v>
      </c>
      <c r="AL17" s="38">
        <v>6.173</v>
      </c>
      <c r="AM17" s="38">
        <v>6.2880000000000003</v>
      </c>
      <c r="AN17" s="38">
        <v>6.0369999999999999</v>
      </c>
      <c r="AO17" s="38">
        <v>6.0140000000000002</v>
      </c>
      <c r="AP17" s="38">
        <v>6.5410000000000004</v>
      </c>
      <c r="AQ17" s="38">
        <v>7.2910000000000004</v>
      </c>
      <c r="AR17" s="38">
        <v>6.3630000000000004</v>
      </c>
      <c r="AS17" s="38">
        <v>6.9269999999999996</v>
      </c>
      <c r="AT17" s="38">
        <v>6.492</v>
      </c>
      <c r="AU17" s="38">
        <v>6.8940000000000001</v>
      </c>
      <c r="AV17" s="38">
        <v>7.9240000000000004</v>
      </c>
      <c r="AW17" s="38">
        <v>6.9969999999999999</v>
      </c>
      <c r="AX17" s="38">
        <v>7.0750000000000002</v>
      </c>
      <c r="AY17" s="38">
        <v>6.8049999999999997</v>
      </c>
      <c r="AZ17" s="38">
        <v>6.7530000000000001</v>
      </c>
      <c r="BA17" s="38">
        <v>6.1289999999999996</v>
      </c>
      <c r="BB17" s="38">
        <v>5.8280000000000003</v>
      </c>
      <c r="BC17" s="38">
        <v>6.7039999999999997</v>
      </c>
      <c r="BD17" s="38">
        <v>7.6459999999999999</v>
      </c>
      <c r="BE17" s="38">
        <v>7.9950000000000001</v>
      </c>
      <c r="BF17" s="38">
        <v>8.8829999999999991</v>
      </c>
      <c r="BG17" s="38">
        <v>7.6760000000000002</v>
      </c>
      <c r="BH17" s="38">
        <v>8.2119999999999997</v>
      </c>
      <c r="BI17" s="38">
        <v>8.1300000000000008</v>
      </c>
      <c r="BJ17" s="38">
        <v>8.1940000000000008</v>
      </c>
      <c r="BK17" s="38">
        <v>8.0570000000000004</v>
      </c>
      <c r="BL17" s="38">
        <v>7.70648</v>
      </c>
      <c r="BM17" s="38">
        <v>7.9880000000000004</v>
      </c>
      <c r="BN17" s="38">
        <v>6.88</v>
      </c>
      <c r="BO17" s="38">
        <v>7.149</v>
      </c>
      <c r="BP17" s="38">
        <v>7.9569999999999999</v>
      </c>
      <c r="BQ17" s="38">
        <v>7.4619999999999997</v>
      </c>
      <c r="BR17" s="38">
        <v>7.7430000000000003</v>
      </c>
      <c r="BS17" s="38">
        <v>7.1219999999999999</v>
      </c>
      <c r="BT17" s="38">
        <v>7.4169999999999998</v>
      </c>
      <c r="BU17" s="38">
        <v>7.1909999999999998</v>
      </c>
      <c r="BV17" s="38">
        <v>7.8479999999999999</v>
      </c>
      <c r="BW17" s="38">
        <v>8.3360000000000003</v>
      </c>
      <c r="BX17" s="38">
        <v>7.766</v>
      </c>
      <c r="BY17" s="38">
        <v>8.0500000000000007</v>
      </c>
      <c r="BZ17" s="38">
        <v>7.6470000000000002</v>
      </c>
      <c r="CA17" s="38">
        <v>7.3479999999999999</v>
      </c>
      <c r="CB17" s="38">
        <v>6.7969999999999997</v>
      </c>
      <c r="CC17" s="38">
        <v>6.8419999999999996</v>
      </c>
      <c r="CD17" s="38">
        <v>8.8109999999999999</v>
      </c>
      <c r="CE17" s="38">
        <v>7.1429999999999998</v>
      </c>
      <c r="CF17" s="38">
        <v>6.952</v>
      </c>
      <c r="CG17" s="38">
        <v>7.12</v>
      </c>
      <c r="CH17" s="38">
        <v>6.1769999999999996</v>
      </c>
      <c r="CI17" s="38">
        <v>7.5</v>
      </c>
      <c r="CJ17" s="38">
        <v>4.7489999999999997</v>
      </c>
      <c r="CK17" s="38">
        <v>7.593</v>
      </c>
      <c r="CL17" s="38">
        <v>7.7560000000000002</v>
      </c>
      <c r="CM17" s="38">
        <v>7.2409999999999997</v>
      </c>
      <c r="CN17" s="38">
        <v>7.266</v>
      </c>
      <c r="CO17" s="38">
        <v>7.2430000000000003</v>
      </c>
      <c r="CP17" s="38">
        <v>7.5129999999999999</v>
      </c>
      <c r="CQ17" s="38">
        <v>6.4950000000000001</v>
      </c>
      <c r="CR17" s="38">
        <v>6.3940000000000001</v>
      </c>
      <c r="CS17" s="38">
        <v>6.4050000000000002</v>
      </c>
      <c r="CT17" s="38">
        <v>6.4820000000000002</v>
      </c>
      <c r="CU17" s="38">
        <v>6.5810000000000004</v>
      </c>
      <c r="CV17" s="38">
        <v>6.3659999999999997</v>
      </c>
      <c r="CW17" s="38">
        <v>6.4089999999999998</v>
      </c>
      <c r="CX17" s="38">
        <v>6.2789999999999999</v>
      </c>
      <c r="CY17" s="38">
        <v>8.1449999999999996</v>
      </c>
      <c r="CZ17" s="38">
        <v>7.399</v>
      </c>
      <c r="DA17" s="38">
        <v>7.52</v>
      </c>
      <c r="DB17" s="38">
        <v>7.1970000000000001</v>
      </c>
      <c r="DC17" s="38">
        <v>7.0810000000000004</v>
      </c>
      <c r="DD17" s="38">
        <v>0.81699999999999995</v>
      </c>
      <c r="DE17" s="38">
        <v>0.55100000000000005</v>
      </c>
      <c r="DF17" s="38">
        <v>0.748</v>
      </c>
      <c r="DG17" s="38">
        <v>0.73</v>
      </c>
      <c r="DH17" s="38">
        <v>0.81200000000000006</v>
      </c>
      <c r="DI17" s="38">
        <v>0.748</v>
      </c>
      <c r="DJ17" s="38">
        <v>0.71358105618324896</v>
      </c>
      <c r="DK17" s="38">
        <v>0.66324123817742697</v>
      </c>
      <c r="DL17" s="38">
        <v>0.71899999999999997</v>
      </c>
      <c r="DM17" s="38">
        <v>0.505</v>
      </c>
      <c r="DN17" s="38">
        <v>0.40500000000000003</v>
      </c>
      <c r="DO17" s="38">
        <v>0.505</v>
      </c>
      <c r="DP17" s="38">
        <v>0.34300000000000003</v>
      </c>
      <c r="DQ17" s="38">
        <v>0.316</v>
      </c>
      <c r="DR17" s="38">
        <v>0.30299999999999999</v>
      </c>
      <c r="DS17" s="38">
        <v>0.35899999999999999</v>
      </c>
      <c r="DT17" s="38">
        <v>0.59479247623550202</v>
      </c>
      <c r="DU17" s="38">
        <v>0.35899999999999999</v>
      </c>
      <c r="DV17" s="38">
        <v>0.29099999999999998</v>
      </c>
      <c r="DW17" s="38">
        <v>0.40899999999999997</v>
      </c>
      <c r="DX17" s="53">
        <v>0.378</v>
      </c>
      <c r="DY17" s="53">
        <v>0.32200000000000001</v>
      </c>
      <c r="DZ17" s="53">
        <v>0.378</v>
      </c>
      <c r="EA17" s="53">
        <v>0.43112391835262298</v>
      </c>
      <c r="EB17" s="53">
        <v>0.55654922880164204</v>
      </c>
      <c r="EC17" s="53">
        <v>0.513854544806706</v>
      </c>
      <c r="ED17" s="53">
        <v>0.53697240728073103</v>
      </c>
      <c r="EE17" s="53">
        <v>0.61431885068779801</v>
      </c>
      <c r="EF17" s="53">
        <v>0.437</v>
      </c>
      <c r="EG17" s="53">
        <v>0.434</v>
      </c>
      <c r="EH17" s="53">
        <v>0.27400000000000002</v>
      </c>
      <c r="EI17" s="53">
        <v>0.42199999999999999</v>
      </c>
      <c r="EJ17" s="53">
        <v>0.251</v>
      </c>
      <c r="EK17" s="53">
        <v>0.222</v>
      </c>
      <c r="EL17" s="53">
        <v>0.29299999999999998</v>
      </c>
      <c r="EM17" s="53">
        <v>0.38</v>
      </c>
      <c r="EN17" s="53">
        <v>0.218</v>
      </c>
      <c r="EO17" s="53">
        <v>0.34799999999999998</v>
      </c>
      <c r="EP17" s="53">
        <v>0.26400000000000001</v>
      </c>
      <c r="EQ17" s="53">
        <v>0.33300000000000002</v>
      </c>
      <c r="ER17" s="53">
        <v>0.29699999999999999</v>
      </c>
      <c r="ES17" s="53">
        <v>0.34599999999999997</v>
      </c>
      <c r="ET17" s="53">
        <v>0.27500000000000002</v>
      </c>
      <c r="EU17" s="53">
        <v>0.27500000000000002</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row>
    <row r="18" spans="6:628" ht="20.100000000000001" customHeight="1">
      <c r="F18" s="37" t="s">
        <v>639</v>
      </c>
      <c r="G18" s="29" t="s">
        <v>141</v>
      </c>
      <c r="H18" s="38">
        <v>803.55818762000001</v>
      </c>
      <c r="I18" s="38">
        <v>794.67712451</v>
      </c>
      <c r="J18" s="38"/>
      <c r="K18" s="38"/>
      <c r="L18" s="38">
        <v>71.352249999999998</v>
      </c>
      <c r="M18" s="38">
        <v>84.686250000000001</v>
      </c>
      <c r="N18" s="38">
        <v>92.66225</v>
      </c>
      <c r="O18" s="38">
        <v>80.375249999999994</v>
      </c>
      <c r="P18" s="38">
        <v>75.475250000000003</v>
      </c>
      <c r="Q18" s="38">
        <v>78.487250000000003</v>
      </c>
      <c r="R18" s="38">
        <v>94.156000000000006</v>
      </c>
      <c r="S18" s="38">
        <v>79.513999999999996</v>
      </c>
      <c r="T18" s="38">
        <v>83.19</v>
      </c>
      <c r="U18" s="38">
        <v>84.346000000000004</v>
      </c>
      <c r="V18" s="38">
        <v>111.05042</v>
      </c>
      <c r="W18" s="38">
        <v>102.76335</v>
      </c>
      <c r="X18" s="38">
        <v>104.687703</v>
      </c>
      <c r="Y18" s="38">
        <v>97.586179999999999</v>
      </c>
      <c r="Z18" s="38">
        <v>117.856537</v>
      </c>
      <c r="AA18" s="38">
        <v>101.821</v>
      </c>
      <c r="AB18" s="38">
        <v>108.406373</v>
      </c>
      <c r="AC18" s="38">
        <v>100.715074</v>
      </c>
      <c r="AD18" s="38">
        <v>117.1769408</v>
      </c>
      <c r="AE18" s="38">
        <v>92.083060000000003</v>
      </c>
      <c r="AF18" s="38">
        <v>84.475144</v>
      </c>
      <c r="AG18" s="38">
        <v>74.852000000000004</v>
      </c>
      <c r="AH18" s="38">
        <v>97.7209</v>
      </c>
      <c r="AI18" s="38">
        <v>93.710899999999995</v>
      </c>
      <c r="AJ18" s="38">
        <v>115.062</v>
      </c>
      <c r="AK18" s="38">
        <v>131.84533325999999</v>
      </c>
      <c r="AL18" s="38">
        <v>140.37799999999999</v>
      </c>
      <c r="AM18" s="38">
        <v>145.37100000000001</v>
      </c>
      <c r="AN18" s="38">
        <v>127.03</v>
      </c>
      <c r="AO18" s="38">
        <v>133.893</v>
      </c>
      <c r="AP18" s="38">
        <v>144.4699</v>
      </c>
      <c r="AQ18" s="38">
        <v>143.68</v>
      </c>
      <c r="AR18" s="38">
        <v>136.83699999999999</v>
      </c>
      <c r="AS18" s="38">
        <v>151.34299999999999</v>
      </c>
      <c r="AT18" s="38">
        <v>166.48099999999999</v>
      </c>
      <c r="AU18" s="38">
        <v>163.26698999999999</v>
      </c>
      <c r="AV18" s="38">
        <v>168.79900000000001</v>
      </c>
      <c r="AW18" s="38">
        <v>189.3313</v>
      </c>
      <c r="AX18" s="38">
        <v>193.9932</v>
      </c>
      <c r="AY18" s="38">
        <v>185.72380000000001</v>
      </c>
      <c r="AZ18" s="38">
        <v>195.07174599999999</v>
      </c>
      <c r="BA18" s="38">
        <v>218.32203999999999</v>
      </c>
      <c r="BB18" s="38">
        <v>207.03423000000001</v>
      </c>
      <c r="BC18" s="38">
        <v>218.4213</v>
      </c>
      <c r="BD18" s="38">
        <v>221.19580999999999</v>
      </c>
      <c r="BE18" s="38">
        <v>228.405</v>
      </c>
      <c r="BF18" s="38">
        <v>226.12137000000001</v>
      </c>
      <c r="BG18" s="38">
        <v>222.61978999999999</v>
      </c>
      <c r="BH18" s="38">
        <v>226.68942999999999</v>
      </c>
      <c r="BI18" s="38">
        <v>206.501</v>
      </c>
      <c r="BJ18" s="38">
        <v>218.64699999999999</v>
      </c>
      <c r="BK18" s="38">
        <v>220.44399999999999</v>
      </c>
      <c r="BL18" s="38">
        <v>208.91847999999999</v>
      </c>
      <c r="BM18" s="38">
        <v>235.61799999999999</v>
      </c>
      <c r="BN18" s="38">
        <v>194.64287999999999</v>
      </c>
      <c r="BO18" s="38">
        <v>191.20839000000001</v>
      </c>
      <c r="BP18" s="38">
        <v>207.804</v>
      </c>
      <c r="BQ18" s="38">
        <v>217.149</v>
      </c>
      <c r="BR18" s="38">
        <v>227.059</v>
      </c>
      <c r="BS18" s="38">
        <v>223.364</v>
      </c>
      <c r="BT18" s="38">
        <v>222.345</v>
      </c>
      <c r="BU18" s="38">
        <v>222.256</v>
      </c>
      <c r="BV18" s="38">
        <v>234.59100000000001</v>
      </c>
      <c r="BW18" s="38">
        <v>249.02500000000001</v>
      </c>
      <c r="BX18" s="38">
        <v>218.80699999999999</v>
      </c>
      <c r="BY18" s="38">
        <v>233.893</v>
      </c>
      <c r="BZ18" s="38">
        <v>215.76130000000001</v>
      </c>
      <c r="CA18" s="38">
        <v>210.41228280000001</v>
      </c>
      <c r="CB18" s="38">
        <v>219.76083259999999</v>
      </c>
      <c r="CC18" s="38">
        <v>212.625607</v>
      </c>
      <c r="CD18" s="38">
        <v>196.0456547</v>
      </c>
      <c r="CE18" s="38">
        <v>234.10242521000001</v>
      </c>
      <c r="CF18" s="38">
        <v>201.34800000000001</v>
      </c>
      <c r="CG18" s="38">
        <v>215.37100000000001</v>
      </c>
      <c r="CH18" s="38">
        <v>234.76130000000001</v>
      </c>
      <c r="CI18" s="38">
        <v>227.45959999999999</v>
      </c>
      <c r="CJ18" s="38">
        <v>198.07400000000001</v>
      </c>
      <c r="CK18" s="38">
        <v>229.8605</v>
      </c>
      <c r="CL18" s="38">
        <v>213.76249999999999</v>
      </c>
      <c r="CM18" s="38">
        <v>214.1951</v>
      </c>
      <c r="CN18" s="38">
        <v>183.81399999999999</v>
      </c>
      <c r="CO18" s="38">
        <v>207.74100000000001</v>
      </c>
      <c r="CP18" s="38">
        <v>236.203</v>
      </c>
      <c r="CQ18" s="38">
        <v>244.20500000000001</v>
      </c>
      <c r="CR18" s="38">
        <v>232.63900000000001</v>
      </c>
      <c r="CS18" s="38">
        <v>239.67599999999999</v>
      </c>
      <c r="CT18" s="38">
        <v>235.30799999999999</v>
      </c>
      <c r="CU18" s="38">
        <v>253.02600000000001</v>
      </c>
      <c r="CV18" s="38">
        <v>214.51499999999999</v>
      </c>
      <c r="CW18" s="38">
        <v>227.911</v>
      </c>
      <c r="CX18" s="38">
        <v>237.19300000000001</v>
      </c>
      <c r="CY18" s="38">
        <v>241.77125000000001</v>
      </c>
      <c r="CZ18" s="38">
        <v>249.53326530612199</v>
      </c>
      <c r="DA18" s="38">
        <v>242.94800000000001</v>
      </c>
      <c r="DB18" s="38">
        <v>245.328</v>
      </c>
      <c r="DC18" s="38">
        <v>263.19</v>
      </c>
      <c r="DD18" s="38">
        <v>247.8745697</v>
      </c>
      <c r="DE18" s="38">
        <v>232.69791499999999</v>
      </c>
      <c r="DF18" s="38">
        <v>242.6649185</v>
      </c>
      <c r="DG18" s="38">
        <v>255.2962</v>
      </c>
      <c r="DH18" s="38">
        <v>244.33600000000001</v>
      </c>
      <c r="DI18" s="38">
        <v>240.78299999999999</v>
      </c>
      <c r="DJ18" s="38">
        <v>251.03052805618299</v>
      </c>
      <c r="DK18" s="38">
        <v>259.731523478177</v>
      </c>
      <c r="DL18" s="38">
        <v>237.04606999999999</v>
      </c>
      <c r="DM18" s="38">
        <v>241.77</v>
      </c>
      <c r="DN18" s="38">
        <v>226.93899999999999</v>
      </c>
      <c r="DO18" s="38">
        <v>241.79992999999999</v>
      </c>
      <c r="DP18" s="38">
        <v>225.36841405800001</v>
      </c>
      <c r="DQ18" s="38">
        <v>216.47817333333299</v>
      </c>
      <c r="DR18" s="38">
        <v>201.30203133333299</v>
      </c>
      <c r="DS18" s="38">
        <v>205.97235493333301</v>
      </c>
      <c r="DT18" s="38">
        <v>229.890620333719</v>
      </c>
      <c r="DU18" s="38">
        <v>226.784062981348</v>
      </c>
      <c r="DV18" s="38">
        <v>210.2950644</v>
      </c>
      <c r="DW18" s="38">
        <v>243.92599999999999</v>
      </c>
      <c r="DX18" s="53">
        <v>229.10729853038799</v>
      </c>
      <c r="DY18" s="53">
        <v>240.182405442956</v>
      </c>
      <c r="DZ18" s="53">
        <v>222.48840530612199</v>
      </c>
      <c r="EA18" s="53">
        <v>233.379384617147</v>
      </c>
      <c r="EB18" s="53">
        <v>214.081709152744</v>
      </c>
      <c r="EC18" s="53">
        <v>230.53749186371101</v>
      </c>
      <c r="ED18" s="53">
        <v>209.99662936003199</v>
      </c>
      <c r="EE18" s="53">
        <v>213.403090448401</v>
      </c>
      <c r="EF18" s="53">
        <v>208.90184600402799</v>
      </c>
      <c r="EG18" s="53">
        <v>219.26039499999999</v>
      </c>
      <c r="EH18" s="53">
        <v>186.45739499999999</v>
      </c>
      <c r="EI18" s="53">
        <v>186.43239500000001</v>
      </c>
      <c r="EJ18" s="53">
        <v>198.965405</v>
      </c>
      <c r="EK18" s="53">
        <v>208.92278899999999</v>
      </c>
      <c r="EL18" s="53">
        <v>200.35609099999999</v>
      </c>
      <c r="EM18" s="53">
        <v>218.026895</v>
      </c>
      <c r="EN18" s="53">
        <v>189.73230000000001</v>
      </c>
      <c r="EO18" s="53">
        <v>195.44290161999999</v>
      </c>
      <c r="EP18" s="53">
        <v>193.31712451000001</v>
      </c>
      <c r="EQ18" s="53">
        <v>199.81100000000001</v>
      </c>
      <c r="ER18" s="53">
        <v>192.922</v>
      </c>
      <c r="ES18" s="53">
        <v>208.62700000000001</v>
      </c>
      <c r="ET18" s="53">
        <v>189.84774999999999</v>
      </c>
      <c r="EU18" s="53">
        <v>179.55066666666701</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row>
    <row r="19" spans="6:628" ht="34.15" customHeight="1">
      <c r="F19" s="28" t="s">
        <v>640</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row>
    <row r="20" spans="6:628" ht="20.100000000000001" customHeight="1">
      <c r="F20" s="37" t="s">
        <v>641</v>
      </c>
      <c r="G20" s="29" t="s">
        <v>141</v>
      </c>
      <c r="H20" s="38">
        <v>407.6</v>
      </c>
      <c r="I20" s="38">
        <v>413.05</v>
      </c>
      <c r="J20" s="38"/>
      <c r="K20" s="38"/>
      <c r="L20" s="38">
        <v>56.2</v>
      </c>
      <c r="M20" s="38">
        <v>61</v>
      </c>
      <c r="N20" s="38">
        <v>60.2</v>
      </c>
      <c r="O20" s="38">
        <v>57.2</v>
      </c>
      <c r="P20" s="38">
        <v>55.8</v>
      </c>
      <c r="Q20" s="38">
        <v>67.2</v>
      </c>
      <c r="R20" s="38">
        <v>66.099999999999994</v>
      </c>
      <c r="S20" s="38">
        <v>69.099999999999994</v>
      </c>
      <c r="T20" s="38">
        <v>72</v>
      </c>
      <c r="U20" s="38">
        <v>77.099999999999994</v>
      </c>
      <c r="V20" s="38">
        <v>82.8</v>
      </c>
      <c r="W20" s="38">
        <v>83.5</v>
      </c>
      <c r="X20" s="38">
        <v>81.900000000000006</v>
      </c>
      <c r="Y20" s="38">
        <v>93.3</v>
      </c>
      <c r="Z20" s="38">
        <v>83.2</v>
      </c>
      <c r="AA20" s="38">
        <v>85.9</v>
      </c>
      <c r="AB20" s="38">
        <v>94.2</v>
      </c>
      <c r="AC20" s="38">
        <v>101.6</v>
      </c>
      <c r="AD20" s="38">
        <v>82.4</v>
      </c>
      <c r="AE20" s="38">
        <v>58.3</v>
      </c>
      <c r="AF20" s="38">
        <v>52.2</v>
      </c>
      <c r="AG20" s="38">
        <v>45.419361000000002</v>
      </c>
      <c r="AH20" s="38">
        <v>69.399765000000002</v>
      </c>
      <c r="AI20" s="38">
        <v>56.657586000000002</v>
      </c>
      <c r="AJ20" s="38">
        <v>51.353160000000003</v>
      </c>
      <c r="AK20" s="38">
        <v>72.536004000000005</v>
      </c>
      <c r="AL20" s="38">
        <v>70.924170000000004</v>
      </c>
      <c r="AM20" s="38">
        <v>69.168008999999998</v>
      </c>
      <c r="AN20" s="38">
        <v>49.954028999999998</v>
      </c>
      <c r="AO20" s="38">
        <v>62.082152999999998</v>
      </c>
      <c r="AP20" s="38">
        <v>59.697681000000003</v>
      </c>
      <c r="AQ20" s="38">
        <v>43.955559000000001</v>
      </c>
      <c r="AR20" s="38">
        <v>54.955626000000002</v>
      </c>
      <c r="AS20" s="38">
        <v>64.563305999999997</v>
      </c>
      <c r="AT20" s="38">
        <v>36.702199999999998</v>
      </c>
      <c r="AU20" s="38">
        <v>54.459200000000003</v>
      </c>
      <c r="AV20" s="38">
        <v>61.268900000000002</v>
      </c>
      <c r="AW20" s="38">
        <v>81.499799999999993</v>
      </c>
      <c r="AX20" s="38">
        <v>95.051599999999993</v>
      </c>
      <c r="AY20" s="38">
        <v>94.370500000000007</v>
      </c>
      <c r="AZ20" s="38">
        <v>94.101900000000001</v>
      </c>
      <c r="BA20" s="38">
        <v>103.4126</v>
      </c>
      <c r="BB20" s="38">
        <v>83.958100000000002</v>
      </c>
      <c r="BC20" s="38">
        <v>108.8951</v>
      </c>
      <c r="BD20" s="38">
        <v>105.3291</v>
      </c>
      <c r="BE20" s="38">
        <v>120.627</v>
      </c>
      <c r="BF20" s="38">
        <v>121.3552</v>
      </c>
      <c r="BG20" s="38">
        <v>108.05840000000001</v>
      </c>
      <c r="BH20" s="38">
        <v>119.31310000000001</v>
      </c>
      <c r="BI20" s="38">
        <v>107.5223</v>
      </c>
      <c r="BJ20" s="38">
        <v>103.97239999999999</v>
      </c>
      <c r="BK20" s="38">
        <v>125.0652</v>
      </c>
      <c r="BL20" s="38">
        <v>116.88120000000001</v>
      </c>
      <c r="BM20" s="38">
        <v>122.8476</v>
      </c>
      <c r="BN20" s="38">
        <v>95.057500000000005</v>
      </c>
      <c r="BO20" s="38">
        <v>83.631500000000003</v>
      </c>
      <c r="BP20" s="38">
        <v>101.9926</v>
      </c>
      <c r="BQ20" s="38">
        <v>108.12350000000001</v>
      </c>
      <c r="BR20" s="38">
        <v>115.4196</v>
      </c>
      <c r="BS20" s="38">
        <v>114.3432</v>
      </c>
      <c r="BT20" s="38">
        <v>104.0595</v>
      </c>
      <c r="BU20" s="38">
        <v>100.086</v>
      </c>
      <c r="BV20" s="38">
        <v>106.12</v>
      </c>
      <c r="BW20" s="38">
        <v>100.19499999999999</v>
      </c>
      <c r="BX20" s="38">
        <v>98.570999999999998</v>
      </c>
      <c r="BY20" s="38">
        <v>99.527000000000001</v>
      </c>
      <c r="BZ20" s="38">
        <v>86.433000000000007</v>
      </c>
      <c r="CA20" s="38">
        <v>92.057000000000002</v>
      </c>
      <c r="CB20" s="38">
        <v>108.14</v>
      </c>
      <c r="CC20" s="38">
        <v>102.562</v>
      </c>
      <c r="CD20" s="38">
        <v>79.873999999999995</v>
      </c>
      <c r="CE20" s="38">
        <v>107.995</v>
      </c>
      <c r="CF20" s="38">
        <v>88.191000000000003</v>
      </c>
      <c r="CG20" s="38">
        <v>119.121</v>
      </c>
      <c r="CH20" s="38">
        <v>120.408</v>
      </c>
      <c r="CI20" s="38">
        <v>122.039</v>
      </c>
      <c r="CJ20" s="38">
        <v>101.23099999999999</v>
      </c>
      <c r="CK20" s="38">
        <v>115.126</v>
      </c>
      <c r="CL20" s="38">
        <v>107.943</v>
      </c>
      <c r="CM20" s="38">
        <v>97.819000000000003</v>
      </c>
      <c r="CN20" s="38">
        <v>71.284999999999997</v>
      </c>
      <c r="CO20" s="38">
        <v>104.285</v>
      </c>
      <c r="CP20" s="38">
        <v>115.83499999999999</v>
      </c>
      <c r="CQ20" s="38">
        <v>118.52800000000001</v>
      </c>
      <c r="CR20" s="38">
        <v>108.46899999999999</v>
      </c>
      <c r="CS20" s="38">
        <v>115.992</v>
      </c>
      <c r="CT20" s="38">
        <v>105.395</v>
      </c>
      <c r="CU20" s="38">
        <v>112.334</v>
      </c>
      <c r="CV20" s="38">
        <v>115.35299999999999</v>
      </c>
      <c r="CW20" s="38">
        <v>116.15300000000001</v>
      </c>
      <c r="CX20" s="38">
        <v>97.245999999999995</v>
      </c>
      <c r="CY20" s="38">
        <v>93.646000000000001</v>
      </c>
      <c r="CZ20" s="38">
        <v>114.73399999999999</v>
      </c>
      <c r="DA20" s="38">
        <v>111.76600000000001</v>
      </c>
      <c r="DB20" s="38">
        <v>96.3</v>
      </c>
      <c r="DC20" s="38">
        <v>122.72</v>
      </c>
      <c r="DD20" s="38">
        <v>120.133</v>
      </c>
      <c r="DE20" s="38">
        <v>124.758</v>
      </c>
      <c r="DF20" s="38">
        <v>110.17700000000001</v>
      </c>
      <c r="DG20" s="38">
        <v>113.4</v>
      </c>
      <c r="DH20" s="38">
        <v>98.3</v>
      </c>
      <c r="DI20" s="38">
        <v>85.183999999999997</v>
      </c>
      <c r="DJ20" s="38">
        <v>123.43600000000001</v>
      </c>
      <c r="DK20" s="38">
        <v>125.923</v>
      </c>
      <c r="DL20" s="38">
        <v>116.514</v>
      </c>
      <c r="DM20" s="38">
        <v>109.051</v>
      </c>
      <c r="DN20" s="38">
        <v>107.53700000000001</v>
      </c>
      <c r="DO20" s="38">
        <v>112.1</v>
      </c>
      <c r="DP20" s="38">
        <v>89.024000000000001</v>
      </c>
      <c r="DQ20" s="38">
        <v>110.602</v>
      </c>
      <c r="DR20" s="38">
        <v>88.26</v>
      </c>
      <c r="DS20" s="38">
        <v>71.945999999999998</v>
      </c>
      <c r="DT20" s="38">
        <v>83.256</v>
      </c>
      <c r="DU20" s="38">
        <v>88.129000000000005</v>
      </c>
      <c r="DV20" s="38">
        <v>101.73399999999999</v>
      </c>
      <c r="DW20" s="38">
        <v>87.873999999999995</v>
      </c>
      <c r="DX20" s="53">
        <v>99.254999999999995</v>
      </c>
      <c r="DY20" s="53">
        <v>104.907</v>
      </c>
      <c r="DZ20" s="53">
        <v>89.495000000000005</v>
      </c>
      <c r="EA20" s="53">
        <v>107.62</v>
      </c>
      <c r="EB20" s="53">
        <v>91.372</v>
      </c>
      <c r="EC20" s="53">
        <v>100.194</v>
      </c>
      <c r="ED20" s="53">
        <v>108.389</v>
      </c>
      <c r="EE20" s="53">
        <v>99.337000000000003</v>
      </c>
      <c r="EF20" s="53">
        <v>114.75700000000001</v>
      </c>
      <c r="EG20" s="53">
        <v>106.3</v>
      </c>
      <c r="EH20" s="53">
        <v>94.7</v>
      </c>
      <c r="EI20" s="53">
        <v>66.099999999999994</v>
      </c>
      <c r="EJ20" s="53">
        <v>85.7</v>
      </c>
      <c r="EK20" s="53">
        <v>92.7</v>
      </c>
      <c r="EL20" s="53">
        <v>101.3</v>
      </c>
      <c r="EM20" s="53">
        <v>110.6</v>
      </c>
      <c r="EN20" s="53">
        <v>92.25</v>
      </c>
      <c r="EO20" s="53">
        <v>103.45</v>
      </c>
      <c r="EP20" s="53">
        <v>97.45</v>
      </c>
      <c r="EQ20" s="53">
        <v>104</v>
      </c>
      <c r="ER20" s="53">
        <v>101.2</v>
      </c>
      <c r="ES20" s="53">
        <v>110.4</v>
      </c>
      <c r="ET20" s="53">
        <v>100.6</v>
      </c>
      <c r="EU20" s="53">
        <v>89.4</v>
      </c>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row>
    <row r="21" spans="6:628" ht="20.100000000000001" customHeight="1">
      <c r="F21" s="37" t="s">
        <v>642</v>
      </c>
      <c r="G21" s="29" t="s">
        <v>141</v>
      </c>
      <c r="H21" s="38">
        <v>453.74899699999997</v>
      </c>
      <c r="I21" s="38">
        <v>451.19684999999998</v>
      </c>
      <c r="J21" s="38"/>
      <c r="K21" s="38"/>
      <c r="L21" s="38">
        <v>63.31</v>
      </c>
      <c r="M21" s="38">
        <v>65.953999999999994</v>
      </c>
      <c r="N21" s="38">
        <v>63.816000000000003</v>
      </c>
      <c r="O21" s="38">
        <v>61.954999999999998</v>
      </c>
      <c r="P21" s="38">
        <v>50.338999999999999</v>
      </c>
      <c r="Q21" s="38">
        <v>65.924000000000007</v>
      </c>
      <c r="R21" s="38">
        <v>67.584999999999994</v>
      </c>
      <c r="S21" s="38">
        <v>71.775999999999996</v>
      </c>
      <c r="T21" s="38">
        <v>66.22</v>
      </c>
      <c r="U21" s="38">
        <v>71.027000000000001</v>
      </c>
      <c r="V21" s="38">
        <v>83.698999999999998</v>
      </c>
      <c r="W21" s="38">
        <v>82.132000000000005</v>
      </c>
      <c r="X21" s="38">
        <v>70.722999999999999</v>
      </c>
      <c r="Y21" s="38">
        <v>75.016999999999996</v>
      </c>
      <c r="Z21" s="38">
        <v>83.65</v>
      </c>
      <c r="AA21" s="38">
        <v>78.834000000000003</v>
      </c>
      <c r="AB21" s="38">
        <v>81.363</v>
      </c>
      <c r="AC21" s="38">
        <v>86.927000000000007</v>
      </c>
      <c r="AD21" s="38">
        <v>86.081999999999994</v>
      </c>
      <c r="AE21" s="38">
        <v>64.007999999999996</v>
      </c>
      <c r="AF21" s="38">
        <v>69.153999999999996</v>
      </c>
      <c r="AG21" s="38">
        <v>53.716999999999999</v>
      </c>
      <c r="AH21" s="38">
        <v>81.593999999999994</v>
      </c>
      <c r="AI21" s="38">
        <v>66.731999999999999</v>
      </c>
      <c r="AJ21" s="38">
        <v>61.276000000000003</v>
      </c>
      <c r="AK21" s="38">
        <v>84.317999999999998</v>
      </c>
      <c r="AL21" s="38">
        <v>84.82</v>
      </c>
      <c r="AM21" s="38">
        <v>83.936000000000007</v>
      </c>
      <c r="AN21" s="38">
        <v>63.567</v>
      </c>
      <c r="AO21" s="38">
        <v>78.006</v>
      </c>
      <c r="AP21" s="38">
        <v>75.171999999999997</v>
      </c>
      <c r="AQ21" s="38">
        <v>59.261000000000003</v>
      </c>
      <c r="AR21" s="38">
        <v>69.411000000000001</v>
      </c>
      <c r="AS21" s="38">
        <v>78.650000000000006</v>
      </c>
      <c r="AT21" s="38">
        <v>59.124000000000002</v>
      </c>
      <c r="AU21" s="38">
        <v>71.606999999999999</v>
      </c>
      <c r="AV21" s="38">
        <v>75.552999999999997</v>
      </c>
      <c r="AW21" s="38">
        <v>100.03100000000001</v>
      </c>
      <c r="AX21" s="38">
        <v>119.44</v>
      </c>
      <c r="AY21" s="38">
        <v>116.89400000000001</v>
      </c>
      <c r="AZ21" s="38">
        <v>114.143</v>
      </c>
      <c r="BA21" s="38">
        <v>126.46599999999999</v>
      </c>
      <c r="BB21" s="38">
        <v>116.1367</v>
      </c>
      <c r="BC21" s="38">
        <v>127.42700000000001</v>
      </c>
      <c r="BD21" s="38">
        <v>132.607</v>
      </c>
      <c r="BE21" s="38">
        <v>141.23599999999999</v>
      </c>
      <c r="BF21" s="38">
        <v>147.084</v>
      </c>
      <c r="BG21" s="38">
        <v>137.107</v>
      </c>
      <c r="BH21" s="38">
        <v>140.02699999999999</v>
      </c>
      <c r="BI21" s="38">
        <v>136.733</v>
      </c>
      <c r="BJ21" s="38">
        <v>123.134</v>
      </c>
      <c r="BK21" s="38">
        <v>142.673</v>
      </c>
      <c r="BL21" s="38">
        <v>127.239</v>
      </c>
      <c r="BM21" s="38">
        <v>143.99100000000001</v>
      </c>
      <c r="BN21" s="38">
        <v>111.93638</v>
      </c>
      <c r="BO21" s="38">
        <v>100.67189</v>
      </c>
      <c r="BP21" s="38">
        <v>120.73099999999999</v>
      </c>
      <c r="BQ21" s="38">
        <v>124.324</v>
      </c>
      <c r="BR21" s="38">
        <v>127.06100000000001</v>
      </c>
      <c r="BS21" s="38">
        <v>126.04300000000001</v>
      </c>
      <c r="BT21" s="38">
        <v>121.5</v>
      </c>
      <c r="BU21" s="38">
        <v>111.375</v>
      </c>
      <c r="BV21" s="38">
        <v>120.846</v>
      </c>
      <c r="BW21" s="38">
        <v>114.631</v>
      </c>
      <c r="BX21" s="38">
        <v>112.6</v>
      </c>
      <c r="BY21" s="38">
        <v>113.349</v>
      </c>
      <c r="BZ21" s="38">
        <v>98.283000000000001</v>
      </c>
      <c r="CA21" s="38">
        <v>104.708</v>
      </c>
      <c r="CB21" s="38">
        <v>119.077</v>
      </c>
      <c r="CC21" s="38">
        <v>112.804</v>
      </c>
      <c r="CD21" s="38">
        <v>89.781000000000006</v>
      </c>
      <c r="CE21" s="38">
        <v>119.947</v>
      </c>
      <c r="CF21" s="38">
        <v>100.68300000000001</v>
      </c>
      <c r="CG21" s="38">
        <v>133.952</v>
      </c>
      <c r="CH21" s="38">
        <v>133.714</v>
      </c>
      <c r="CI21" s="38">
        <v>134.39099999999999</v>
      </c>
      <c r="CJ21" s="38">
        <v>109.22499999999999</v>
      </c>
      <c r="CK21" s="38">
        <v>121.84050000000001</v>
      </c>
      <c r="CL21" s="38">
        <v>113.7595</v>
      </c>
      <c r="CM21" s="38">
        <v>100.6541</v>
      </c>
      <c r="CN21" s="38">
        <v>72.984999999999999</v>
      </c>
      <c r="CO21" s="38">
        <v>108.08499999999999</v>
      </c>
      <c r="CP21" s="38">
        <v>120.035</v>
      </c>
      <c r="CQ21" s="38">
        <v>123.22799999999999</v>
      </c>
      <c r="CR21" s="38">
        <v>117.19</v>
      </c>
      <c r="CS21" s="38">
        <v>124.803</v>
      </c>
      <c r="CT21" s="38">
        <v>113.923</v>
      </c>
      <c r="CU21" s="38">
        <v>120.85899999999999</v>
      </c>
      <c r="CV21" s="38">
        <v>123.691</v>
      </c>
      <c r="CW21" s="38">
        <v>127.065</v>
      </c>
      <c r="CX21" s="38">
        <v>106.941</v>
      </c>
      <c r="CY21" s="38">
        <v>102.693</v>
      </c>
      <c r="CZ21" s="38">
        <v>123.191</v>
      </c>
      <c r="DA21" s="38">
        <v>120.878</v>
      </c>
      <c r="DB21" s="38">
        <v>104.39100000000001</v>
      </c>
      <c r="DC21" s="38">
        <v>132.315</v>
      </c>
      <c r="DD21" s="38">
        <v>128.303</v>
      </c>
      <c r="DE21" s="38">
        <v>135.125</v>
      </c>
      <c r="DF21" s="38">
        <v>121.93300000000001</v>
      </c>
      <c r="DG21" s="38">
        <v>125.89100000000001</v>
      </c>
      <c r="DH21" s="38">
        <v>107.95699999999999</v>
      </c>
      <c r="DI21" s="38">
        <v>94.438000000000002</v>
      </c>
      <c r="DJ21" s="38">
        <v>134.80799999999999</v>
      </c>
      <c r="DK21" s="38">
        <v>137.76</v>
      </c>
      <c r="DL21" s="38">
        <v>124.521</v>
      </c>
      <c r="DM21" s="38">
        <v>116.71899999999999</v>
      </c>
      <c r="DN21" s="38">
        <v>114.51300000000001</v>
      </c>
      <c r="DO21" s="38">
        <v>119.20099999999999</v>
      </c>
      <c r="DP21" s="38">
        <v>95.681200000000004</v>
      </c>
      <c r="DQ21" s="38">
        <v>118.32684</v>
      </c>
      <c r="DR21" s="38">
        <v>95.328007999999997</v>
      </c>
      <c r="DS21" s="38">
        <v>76.912609599999996</v>
      </c>
      <c r="DT21" s="38">
        <v>91.729710999999995</v>
      </c>
      <c r="DU21" s="38">
        <v>84.819710000000001</v>
      </c>
      <c r="DV21" s="38">
        <v>106.538</v>
      </c>
      <c r="DW21" s="38">
        <v>93.947999999999993</v>
      </c>
      <c r="DX21" s="53">
        <v>95.439982999999998</v>
      </c>
      <c r="DY21" s="53">
        <v>111.87378099999999</v>
      </c>
      <c r="DZ21" s="53">
        <v>101.08499999999999</v>
      </c>
      <c r="EA21" s="53">
        <v>118.33985</v>
      </c>
      <c r="EB21" s="53">
        <v>97.248279999999994</v>
      </c>
      <c r="EC21" s="53">
        <v>103.96566</v>
      </c>
      <c r="ED21" s="53">
        <v>117.505</v>
      </c>
      <c r="EE21" s="53">
        <v>108.278418</v>
      </c>
      <c r="EF21" s="53">
        <v>118.43548699999999</v>
      </c>
      <c r="EG21" s="53">
        <v>114.556</v>
      </c>
      <c r="EH21" s="53">
        <v>101.465</v>
      </c>
      <c r="EI21" s="53">
        <v>71.793999999999997</v>
      </c>
      <c r="EJ21" s="53">
        <v>93.13</v>
      </c>
      <c r="EK21" s="53">
        <v>101.29900000000001</v>
      </c>
      <c r="EL21" s="53">
        <v>111.0363</v>
      </c>
      <c r="EM21" s="53">
        <v>123.2627</v>
      </c>
      <c r="EN21" s="53">
        <v>103.518997</v>
      </c>
      <c r="EO21" s="53">
        <v>115.931</v>
      </c>
      <c r="EP21" s="53">
        <v>110.242</v>
      </c>
      <c r="EQ21" s="53">
        <v>112.736</v>
      </c>
      <c r="ER21" s="53">
        <v>109.4226</v>
      </c>
      <c r="ES21" s="53">
        <v>118.79625</v>
      </c>
      <c r="ET21" s="53">
        <v>108.49</v>
      </c>
      <c r="EU21" s="53">
        <v>97.29</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row>
    <row r="22" spans="6:628" ht="34.15" customHeight="1">
      <c r="F22" s="35" t="s">
        <v>49</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row>
    <row r="23" spans="6:628" ht="20.100000000000001" customHeight="1">
      <c r="F23" s="28" t="s">
        <v>533</v>
      </c>
      <c r="G23" s="29"/>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row>
    <row r="24" spans="6:628" ht="20.100000000000001" customHeight="1">
      <c r="F24" s="28" t="s">
        <v>632</v>
      </c>
      <c r="G24" s="29"/>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row>
    <row r="25" spans="6:628" ht="20.100000000000001" customHeight="1">
      <c r="F25" s="37" t="s">
        <v>643</v>
      </c>
      <c r="G25" s="29" t="s">
        <v>141</v>
      </c>
      <c r="H25" s="38">
        <v>21.528189999999999</v>
      </c>
      <c r="I25" s="38">
        <v>96.997</v>
      </c>
      <c r="J25" s="38"/>
      <c r="K25" s="38"/>
      <c r="L25" s="38">
        <v>0</v>
      </c>
      <c r="M25" s="38">
        <v>0</v>
      </c>
      <c r="N25" s="38">
        <v>0</v>
      </c>
      <c r="O25" s="38">
        <v>6.5</v>
      </c>
      <c r="P25" s="38">
        <v>0</v>
      </c>
      <c r="Q25" s="38">
        <v>12.6</v>
      </c>
      <c r="R25" s="38">
        <v>0</v>
      </c>
      <c r="S25" s="38">
        <v>17.7</v>
      </c>
      <c r="T25" s="38">
        <v>10.417999999999999</v>
      </c>
      <c r="U25" s="38">
        <v>5.5</v>
      </c>
      <c r="V25" s="38">
        <v>12.004</v>
      </c>
      <c r="W25" s="38">
        <v>13.083</v>
      </c>
      <c r="X25" s="38">
        <v>0</v>
      </c>
      <c r="Y25" s="38">
        <v>0</v>
      </c>
      <c r="Z25" s="38">
        <v>0</v>
      </c>
      <c r="AA25" s="38">
        <v>0</v>
      </c>
      <c r="AB25" s="38">
        <v>10.5</v>
      </c>
      <c r="AC25" s="38">
        <v>0</v>
      </c>
      <c r="AD25" s="38">
        <v>17.631</v>
      </c>
      <c r="AE25" s="38">
        <v>23.742999999999999</v>
      </c>
      <c r="AF25" s="38">
        <v>52.618000000000002</v>
      </c>
      <c r="AG25" s="38">
        <v>27.1</v>
      </c>
      <c r="AH25" s="38">
        <v>21.501000000000001</v>
      </c>
      <c r="AI25" s="38">
        <v>19.899999999999999</v>
      </c>
      <c r="AJ25" s="38">
        <v>43.502000000000002</v>
      </c>
      <c r="AK25" s="38">
        <v>54.947000000000003</v>
      </c>
      <c r="AL25" s="38">
        <v>49.241999999999997</v>
      </c>
      <c r="AM25" s="38">
        <v>43.442999999999998</v>
      </c>
      <c r="AN25" s="38">
        <v>41.926000000000002</v>
      </c>
      <c r="AO25" s="38">
        <v>28.939</v>
      </c>
      <c r="AP25" s="38">
        <v>40.326000000000001</v>
      </c>
      <c r="AQ25" s="38">
        <v>56.8</v>
      </c>
      <c r="AR25" s="38">
        <v>74.05</v>
      </c>
      <c r="AS25" s="38">
        <v>70.513999999999996</v>
      </c>
      <c r="AT25" s="38">
        <v>46.25</v>
      </c>
      <c r="AU25" s="38">
        <v>126.38200000000001</v>
      </c>
      <c r="AV25" s="38">
        <v>43</v>
      </c>
      <c r="AW25" s="38">
        <v>69.085999999999999</v>
      </c>
      <c r="AX25" s="38">
        <v>66.510000000000005</v>
      </c>
      <c r="AY25" s="38">
        <v>46.860999999999997</v>
      </c>
      <c r="AZ25" s="38">
        <v>5.9059999999999997</v>
      </c>
      <c r="BA25" s="38">
        <v>97.057000000000002</v>
      </c>
      <c r="BB25" s="38">
        <v>39.115000000000002</v>
      </c>
      <c r="BC25" s="38">
        <v>143.04300000000001</v>
      </c>
      <c r="BD25" s="38">
        <v>94.468000000000004</v>
      </c>
      <c r="BE25" s="38">
        <v>168.89400000000001</v>
      </c>
      <c r="BF25" s="38">
        <v>110.48399999999999</v>
      </c>
      <c r="BG25" s="38">
        <v>79.349000000000004</v>
      </c>
      <c r="BH25" s="38">
        <v>112.176</v>
      </c>
      <c r="BI25" s="38">
        <v>109.64100000000001</v>
      </c>
      <c r="BJ25" s="38">
        <v>67.192999999999998</v>
      </c>
      <c r="BK25" s="38">
        <v>81.888999999999996</v>
      </c>
      <c r="BL25" s="38">
        <v>79.009</v>
      </c>
      <c r="BM25" s="38">
        <v>92.16</v>
      </c>
      <c r="BN25" s="38">
        <v>114.063</v>
      </c>
      <c r="BO25" s="38">
        <v>76.459999999999994</v>
      </c>
      <c r="BP25" s="38">
        <v>2.5</v>
      </c>
      <c r="BQ25" s="38">
        <v>102.236</v>
      </c>
      <c r="BR25" s="38">
        <v>48.146000000000001</v>
      </c>
      <c r="BS25" s="38">
        <v>63.432000000000002</v>
      </c>
      <c r="BT25" s="38">
        <v>105.155</v>
      </c>
      <c r="BU25" s="38">
        <v>180.49199999999999</v>
      </c>
      <c r="BV25" s="38">
        <v>66.866</v>
      </c>
      <c r="BW25" s="38">
        <v>218.93299999999999</v>
      </c>
      <c r="BX25" s="38">
        <v>138.52199999999999</v>
      </c>
      <c r="BY25" s="38">
        <v>157.17099999999999</v>
      </c>
      <c r="BZ25" s="38">
        <v>110.84099999999999</v>
      </c>
      <c r="CA25" s="38">
        <v>133.441</v>
      </c>
      <c r="CB25" s="38">
        <v>95.474000000000004</v>
      </c>
      <c r="CC25" s="38">
        <v>54.402999999999999</v>
      </c>
      <c r="CD25" s="38">
        <v>141.88399999999999</v>
      </c>
      <c r="CE25" s="38">
        <v>120.571</v>
      </c>
      <c r="CF25" s="38">
        <v>187.86500000000001</v>
      </c>
      <c r="CG25" s="38">
        <v>116.998</v>
      </c>
      <c r="CH25" s="38">
        <v>133.863</v>
      </c>
      <c r="CI25" s="38">
        <v>163.70599999999999</v>
      </c>
      <c r="CJ25" s="38">
        <v>127.25</v>
      </c>
      <c r="CK25" s="38">
        <v>212.55799999999999</v>
      </c>
      <c r="CL25" s="38">
        <v>169.78399999999999</v>
      </c>
      <c r="CM25" s="38">
        <v>133.39500000000001</v>
      </c>
      <c r="CN25" s="38">
        <v>165.53200000000001</v>
      </c>
      <c r="CO25" s="38">
        <v>142.91800000000001</v>
      </c>
      <c r="CP25" s="38">
        <v>108.733</v>
      </c>
      <c r="CQ25" s="38">
        <v>147.095</v>
      </c>
      <c r="CR25" s="38">
        <v>130.03700000000001</v>
      </c>
      <c r="CS25" s="38">
        <v>179.732</v>
      </c>
      <c r="CT25" s="38">
        <v>171.51499999999999</v>
      </c>
      <c r="CU25" s="38">
        <v>147.209</v>
      </c>
      <c r="CV25" s="38">
        <v>160.714</v>
      </c>
      <c r="CW25" s="38">
        <v>97.648049999999998</v>
      </c>
      <c r="CX25" s="38">
        <v>162.18895000000001</v>
      </c>
      <c r="CY25" s="38">
        <v>226.09664000000001</v>
      </c>
      <c r="CZ25" s="38">
        <v>264.41426999999999</v>
      </c>
      <c r="DA25" s="38">
        <v>272.07405999999997</v>
      </c>
      <c r="DB25" s="38">
        <v>191.29037</v>
      </c>
      <c r="DC25" s="38">
        <v>280.87297999999998</v>
      </c>
      <c r="DD25" s="38">
        <v>257.28993000000003</v>
      </c>
      <c r="DE25" s="38">
        <v>256.86119000000002</v>
      </c>
      <c r="DF25" s="38">
        <v>284.63661000000002</v>
      </c>
      <c r="DG25" s="38">
        <v>300.76474000000002</v>
      </c>
      <c r="DH25" s="38">
        <v>147.09181000000001</v>
      </c>
      <c r="DI25" s="38">
        <v>214.82454999999999</v>
      </c>
      <c r="DJ25" s="38">
        <v>217.02037999999999</v>
      </c>
      <c r="DK25" s="38">
        <v>277.75035000000003</v>
      </c>
      <c r="DL25" s="38">
        <v>178.49826999999999</v>
      </c>
      <c r="DM25" s="38">
        <v>228.63353000000001</v>
      </c>
      <c r="DN25" s="38">
        <v>188.11031</v>
      </c>
      <c r="DO25" s="38">
        <v>225.94333</v>
      </c>
      <c r="DP25" s="38">
        <v>204.86548999999999</v>
      </c>
      <c r="DQ25" s="38">
        <v>201.22394</v>
      </c>
      <c r="DR25" s="38">
        <v>238.70322999999999</v>
      </c>
      <c r="DS25" s="38">
        <v>346.41307</v>
      </c>
      <c r="DT25" s="38">
        <v>261.74173999999999</v>
      </c>
      <c r="DU25" s="38">
        <v>376.27685000000002</v>
      </c>
      <c r="DV25" s="38">
        <v>270.19979999999998</v>
      </c>
      <c r="DW25" s="38">
        <v>334.33181999999999</v>
      </c>
      <c r="DX25" s="53">
        <v>220.19349</v>
      </c>
      <c r="DY25" s="53">
        <v>222.40176</v>
      </c>
      <c r="DZ25" s="53">
        <v>296.80853000000002</v>
      </c>
      <c r="EA25" s="53">
        <v>286.50179000000003</v>
      </c>
      <c r="EB25" s="53">
        <v>215.96386999999999</v>
      </c>
      <c r="EC25" s="53">
        <v>273.04372000000001</v>
      </c>
      <c r="ED25" s="53">
        <v>190.02025</v>
      </c>
      <c r="EE25" s="53">
        <v>130.58512999999999</v>
      </c>
      <c r="EF25" s="53">
        <v>0</v>
      </c>
      <c r="EG25" s="53">
        <v>0</v>
      </c>
      <c r="EH25" s="53">
        <v>0</v>
      </c>
      <c r="EI25" s="53">
        <v>0</v>
      </c>
      <c r="EJ25" s="53">
        <v>0</v>
      </c>
      <c r="EK25" s="53">
        <v>0</v>
      </c>
      <c r="EL25" s="53">
        <v>10.59385</v>
      </c>
      <c r="EM25" s="53">
        <v>0</v>
      </c>
      <c r="EN25" s="53">
        <v>10.934340000000001</v>
      </c>
      <c r="EO25" s="53">
        <v>0</v>
      </c>
      <c r="EP25" s="53">
        <v>0</v>
      </c>
      <c r="EQ25" s="53">
        <v>27.5</v>
      </c>
      <c r="ER25" s="53">
        <v>69.497</v>
      </c>
      <c r="ES25" s="53">
        <v>0</v>
      </c>
      <c r="ET25" s="53">
        <v>0</v>
      </c>
      <c r="EU25" s="53">
        <v>130.27000000000001</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row>
    <row r="26" spans="6:628" ht="20.100000000000001" customHeight="1">
      <c r="F26" s="37" t="s">
        <v>614</v>
      </c>
      <c r="G26" s="29" t="s">
        <v>141</v>
      </c>
      <c r="H26" s="38">
        <v>83.738650000000007</v>
      </c>
      <c r="I26" s="38">
        <v>116.05072</v>
      </c>
      <c r="J26" s="38"/>
      <c r="K26" s="38"/>
      <c r="L26" s="38">
        <v>0</v>
      </c>
      <c r="M26" s="38">
        <v>0</v>
      </c>
      <c r="N26" s="38">
        <v>0</v>
      </c>
      <c r="O26" s="38">
        <v>0</v>
      </c>
      <c r="P26" s="38">
        <v>0</v>
      </c>
      <c r="Q26" s="38">
        <v>0</v>
      </c>
      <c r="R26" s="38">
        <v>0</v>
      </c>
      <c r="S26" s="38">
        <v>0</v>
      </c>
      <c r="T26" s="38">
        <v>0</v>
      </c>
      <c r="U26" s="38">
        <v>0</v>
      </c>
      <c r="V26" s="38">
        <v>2.8000000000000001E-2</v>
      </c>
      <c r="W26" s="38">
        <v>0</v>
      </c>
      <c r="X26" s="38">
        <v>0</v>
      </c>
      <c r="Y26" s="38">
        <v>0</v>
      </c>
      <c r="Z26" s="38">
        <v>0</v>
      </c>
      <c r="AA26" s="38">
        <v>0</v>
      </c>
      <c r="AB26" s="38">
        <v>0</v>
      </c>
      <c r="AC26" s="38">
        <v>0</v>
      </c>
      <c r="AD26" s="38">
        <v>0</v>
      </c>
      <c r="AE26" s="38">
        <v>0</v>
      </c>
      <c r="AF26" s="38">
        <v>0</v>
      </c>
      <c r="AG26" s="38">
        <v>0</v>
      </c>
      <c r="AH26" s="38">
        <v>0</v>
      </c>
      <c r="AI26" s="38">
        <v>0</v>
      </c>
      <c r="AJ26" s="38">
        <v>5.4889999999999999</v>
      </c>
      <c r="AK26" s="38">
        <v>0</v>
      </c>
      <c r="AL26" s="38">
        <v>0</v>
      </c>
      <c r="AM26" s="38">
        <v>0</v>
      </c>
      <c r="AN26" s="38">
        <v>22</v>
      </c>
      <c r="AO26" s="38">
        <v>11</v>
      </c>
      <c r="AP26" s="38">
        <v>0</v>
      </c>
      <c r="AQ26" s="38">
        <v>16.850000000000001</v>
      </c>
      <c r="AR26" s="38">
        <v>11</v>
      </c>
      <c r="AS26" s="38">
        <v>36</v>
      </c>
      <c r="AT26" s="38">
        <v>64.02</v>
      </c>
      <c r="AU26" s="38">
        <v>60.8</v>
      </c>
      <c r="AV26" s="38">
        <v>41.2</v>
      </c>
      <c r="AW26" s="38">
        <v>95.55</v>
      </c>
      <c r="AX26" s="38">
        <v>72.347999999999999</v>
      </c>
      <c r="AY26" s="38">
        <v>57.866999999999997</v>
      </c>
      <c r="AZ26" s="38">
        <v>60.851999999999997</v>
      </c>
      <c r="BA26" s="38">
        <v>93.846999999999994</v>
      </c>
      <c r="BB26" s="38">
        <v>103.492</v>
      </c>
      <c r="BC26" s="38">
        <v>82.183999999999997</v>
      </c>
      <c r="BD26" s="38">
        <v>95.266999999999996</v>
      </c>
      <c r="BE26" s="38">
        <v>93.796000000000006</v>
      </c>
      <c r="BF26" s="38">
        <v>135.00899999999999</v>
      </c>
      <c r="BG26" s="38">
        <v>129.661</v>
      </c>
      <c r="BH26" s="38">
        <v>109.83799999999999</v>
      </c>
      <c r="BI26" s="38">
        <v>91.61</v>
      </c>
      <c r="BJ26" s="38">
        <v>76.866</v>
      </c>
      <c r="BK26" s="38">
        <v>84.165000000000006</v>
      </c>
      <c r="BL26" s="38">
        <v>85.781000000000006</v>
      </c>
      <c r="BM26" s="38">
        <v>136.10300000000001</v>
      </c>
      <c r="BN26" s="38">
        <v>85.804000000000002</v>
      </c>
      <c r="BO26" s="38">
        <v>143.453</v>
      </c>
      <c r="BP26" s="38">
        <v>125.321</v>
      </c>
      <c r="BQ26" s="38">
        <v>78.188999999999993</v>
      </c>
      <c r="BR26" s="38">
        <v>166.417</v>
      </c>
      <c r="BS26" s="38">
        <v>82.77</v>
      </c>
      <c r="BT26" s="38">
        <v>104.381</v>
      </c>
      <c r="BU26" s="38">
        <v>82.313999999999993</v>
      </c>
      <c r="BV26" s="38">
        <v>147.34200000000001</v>
      </c>
      <c r="BW26" s="38">
        <v>109.203</v>
      </c>
      <c r="BX26" s="38">
        <v>155.96199999999999</v>
      </c>
      <c r="BY26" s="38">
        <v>81.531999999999996</v>
      </c>
      <c r="BZ26" s="38">
        <v>135.27500000000001</v>
      </c>
      <c r="CA26" s="38">
        <v>71.418999999999997</v>
      </c>
      <c r="CB26" s="38">
        <v>137.429</v>
      </c>
      <c r="CC26" s="38">
        <v>148.822</v>
      </c>
      <c r="CD26" s="38">
        <v>145.833</v>
      </c>
      <c r="CE26" s="38">
        <v>133.18899999999999</v>
      </c>
      <c r="CF26" s="38">
        <v>160.78899999999999</v>
      </c>
      <c r="CG26" s="38">
        <v>83.322999999999993</v>
      </c>
      <c r="CH26" s="38">
        <v>145.77799999999999</v>
      </c>
      <c r="CI26" s="38">
        <v>141.47499999999999</v>
      </c>
      <c r="CJ26" s="38">
        <v>92.046999999999997</v>
      </c>
      <c r="CK26" s="38">
        <v>109.238</v>
      </c>
      <c r="CL26" s="38">
        <v>132.18</v>
      </c>
      <c r="CM26" s="38">
        <v>155.613</v>
      </c>
      <c r="CN26" s="38">
        <v>159.411</v>
      </c>
      <c r="CO26" s="38">
        <v>161.92699999999999</v>
      </c>
      <c r="CP26" s="38">
        <v>171.75200000000001</v>
      </c>
      <c r="CQ26" s="38">
        <v>130.18</v>
      </c>
      <c r="CR26" s="38">
        <v>141.976</v>
      </c>
      <c r="CS26" s="38">
        <v>116.303</v>
      </c>
      <c r="CT26" s="38">
        <v>131.40199999999999</v>
      </c>
      <c r="CU26" s="38">
        <v>162.845</v>
      </c>
      <c r="CV26" s="38">
        <v>116.788</v>
      </c>
      <c r="CW26" s="38">
        <v>173.18117000000001</v>
      </c>
      <c r="CX26" s="38">
        <v>133.5829</v>
      </c>
      <c r="CY26" s="38">
        <v>160.6069</v>
      </c>
      <c r="CZ26" s="38">
        <v>139.45553000000001</v>
      </c>
      <c r="DA26" s="38">
        <v>76.393360000000001</v>
      </c>
      <c r="DB26" s="38">
        <v>150.51142999999999</v>
      </c>
      <c r="DC26" s="38">
        <v>84.787899999999993</v>
      </c>
      <c r="DD26" s="38">
        <v>82.871709999999993</v>
      </c>
      <c r="DE26" s="38">
        <v>60.457149999999999</v>
      </c>
      <c r="DF26" s="38">
        <v>42.068510000000003</v>
      </c>
      <c r="DG26" s="38">
        <v>80.53304</v>
      </c>
      <c r="DH26" s="38">
        <v>51.465820000000001</v>
      </c>
      <c r="DI26" s="38">
        <v>78.755920000000003</v>
      </c>
      <c r="DJ26" s="38">
        <v>47.951990000000002</v>
      </c>
      <c r="DK26" s="38">
        <v>77.989909999999995</v>
      </c>
      <c r="DL26" s="38">
        <v>77.774190000000004</v>
      </c>
      <c r="DM26" s="38">
        <v>39.259</v>
      </c>
      <c r="DN26" s="38">
        <v>67.142719999999997</v>
      </c>
      <c r="DO26" s="38">
        <v>83.997020000000006</v>
      </c>
      <c r="DP26" s="38">
        <v>30.314800000000002</v>
      </c>
      <c r="DQ26" s="38">
        <v>72.594560000000001</v>
      </c>
      <c r="DR26" s="38">
        <v>38.629280000000001</v>
      </c>
      <c r="DS26" s="38">
        <v>61.163249999999998</v>
      </c>
      <c r="DT26" s="38">
        <v>64.983879999999999</v>
      </c>
      <c r="DU26" s="38">
        <v>66.96611</v>
      </c>
      <c r="DV26" s="38">
        <v>23.88007</v>
      </c>
      <c r="DW26" s="38">
        <v>51.583590000000001</v>
      </c>
      <c r="DX26" s="53">
        <v>30.550239999999999</v>
      </c>
      <c r="DY26" s="53">
        <v>39.741100000000003</v>
      </c>
      <c r="DZ26" s="53">
        <v>40.381230000000002</v>
      </c>
      <c r="EA26" s="53">
        <v>52.780920000000002</v>
      </c>
      <c r="EB26" s="53">
        <v>9.6</v>
      </c>
      <c r="EC26" s="53">
        <v>9.9894700000000007</v>
      </c>
      <c r="ED26" s="53">
        <v>10.199999999999999</v>
      </c>
      <c r="EE26" s="53">
        <v>20.428000000000001</v>
      </c>
      <c r="EF26" s="53">
        <v>10.5</v>
      </c>
      <c r="EG26" s="53">
        <v>50.167389999999997</v>
      </c>
      <c r="EH26" s="53">
        <v>30.498740000000002</v>
      </c>
      <c r="EI26" s="53">
        <v>56.789679999999997</v>
      </c>
      <c r="EJ26" s="53">
        <v>10</v>
      </c>
      <c r="EK26" s="53">
        <v>29.3</v>
      </c>
      <c r="EL26" s="53">
        <v>20.148209999999999</v>
      </c>
      <c r="EM26" s="53">
        <v>31.74044</v>
      </c>
      <c r="EN26" s="53">
        <v>10.8</v>
      </c>
      <c r="EO26" s="53">
        <v>21.05</v>
      </c>
      <c r="EP26" s="53">
        <v>33.425669999999997</v>
      </c>
      <c r="EQ26" s="53">
        <v>31.95</v>
      </c>
      <c r="ER26" s="53">
        <v>9.6</v>
      </c>
      <c r="ES26" s="53">
        <v>41.075049999999997</v>
      </c>
      <c r="ET26" s="53">
        <v>49.412480000000002</v>
      </c>
      <c r="EU26" s="53">
        <v>30.90992</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row>
    <row r="27" spans="6:628" ht="20.100000000000001" customHeight="1">
      <c r="F27" s="37" t="s">
        <v>644</v>
      </c>
      <c r="G27" s="29" t="s">
        <v>141</v>
      </c>
      <c r="H27" s="38">
        <v>0</v>
      </c>
      <c r="I27" s="38">
        <v>0</v>
      </c>
      <c r="J27" s="38"/>
      <c r="K27" s="38"/>
      <c r="L27" s="38">
        <v>34.378</v>
      </c>
      <c r="M27" s="38">
        <v>51.015999999999998</v>
      </c>
      <c r="N27" s="38">
        <v>75.146000000000001</v>
      </c>
      <c r="O27" s="38">
        <v>49.45</v>
      </c>
      <c r="P27" s="38">
        <v>34.523000000000003</v>
      </c>
      <c r="Q27" s="38">
        <v>55.875999999999998</v>
      </c>
      <c r="R27" s="38">
        <v>29.024000000000001</v>
      </c>
      <c r="S27" s="38">
        <v>45.762</v>
      </c>
      <c r="T27" s="38">
        <v>38.863999999999997</v>
      </c>
      <c r="U27" s="38">
        <v>31.456</v>
      </c>
      <c r="V27" s="38">
        <v>34.555</v>
      </c>
      <c r="W27" s="38">
        <v>57.454999999999998</v>
      </c>
      <c r="X27" s="38">
        <v>22.315999999999999</v>
      </c>
      <c r="Y27" s="38">
        <v>87.997</v>
      </c>
      <c r="Z27" s="38">
        <v>67.021000000000001</v>
      </c>
      <c r="AA27" s="38">
        <v>67.355999999999995</v>
      </c>
      <c r="AB27" s="38">
        <v>55.360999999999997</v>
      </c>
      <c r="AC27" s="38">
        <v>140.77099999999999</v>
      </c>
      <c r="AD27" s="38">
        <v>87.683999999999997</v>
      </c>
      <c r="AE27" s="38">
        <v>50.63</v>
      </c>
      <c r="AF27" s="38">
        <v>54.362000000000002</v>
      </c>
      <c r="AG27" s="38">
        <v>64.724999999999994</v>
      </c>
      <c r="AH27" s="38">
        <v>23.509</v>
      </c>
      <c r="AI27" s="38">
        <v>71.7</v>
      </c>
      <c r="AJ27" s="38">
        <v>68.799000000000007</v>
      </c>
      <c r="AK27" s="38">
        <v>129.43</v>
      </c>
      <c r="AL27" s="38">
        <v>99.507000000000005</v>
      </c>
      <c r="AM27" s="38">
        <v>106.96599999999999</v>
      </c>
      <c r="AN27" s="38">
        <v>64.725999999999999</v>
      </c>
      <c r="AO27" s="38">
        <v>163.12899999999999</v>
      </c>
      <c r="AP27" s="38">
        <v>128.02600000000001</v>
      </c>
      <c r="AQ27" s="38">
        <v>149.392</v>
      </c>
      <c r="AR27" s="38">
        <v>79.491</v>
      </c>
      <c r="AS27" s="38">
        <v>112.31699999999999</v>
      </c>
      <c r="AT27" s="38">
        <v>92.807000000000002</v>
      </c>
      <c r="AU27" s="38">
        <v>107.369</v>
      </c>
      <c r="AV27" s="38">
        <v>126.61799999999999</v>
      </c>
      <c r="AW27" s="38">
        <v>68.558000000000007</v>
      </c>
      <c r="AX27" s="38">
        <v>47.944000000000003</v>
      </c>
      <c r="AY27" s="38">
        <v>89.504000000000005</v>
      </c>
      <c r="AZ27" s="38">
        <v>71.100999999999999</v>
      </c>
      <c r="BA27" s="38">
        <v>76.381</v>
      </c>
      <c r="BB27" s="38">
        <v>64.489999999999995</v>
      </c>
      <c r="BC27" s="38">
        <v>59.49</v>
      </c>
      <c r="BD27" s="38">
        <v>34.271000000000001</v>
      </c>
      <c r="BE27" s="38">
        <v>86.07</v>
      </c>
      <c r="BF27" s="38">
        <v>61.164000000000001</v>
      </c>
      <c r="BG27" s="38">
        <v>80.433000000000007</v>
      </c>
      <c r="BH27" s="38">
        <v>80.292000000000002</v>
      </c>
      <c r="BI27" s="38">
        <v>70.512</v>
      </c>
      <c r="BJ27" s="38">
        <v>93.495999999999995</v>
      </c>
      <c r="BK27" s="38">
        <v>77.855999999999995</v>
      </c>
      <c r="BL27" s="38">
        <v>143.53399999999999</v>
      </c>
      <c r="BM27" s="38">
        <v>60.595999999999997</v>
      </c>
      <c r="BN27" s="38">
        <v>93.623000000000005</v>
      </c>
      <c r="BO27" s="38">
        <v>117.91200000000001</v>
      </c>
      <c r="BP27" s="38">
        <v>77.733999999999995</v>
      </c>
      <c r="BQ27" s="38">
        <v>119.31100000000001</v>
      </c>
      <c r="BR27" s="38">
        <v>72.483000000000004</v>
      </c>
      <c r="BS27" s="38">
        <v>77.304000000000002</v>
      </c>
      <c r="BT27" s="38">
        <v>82.108000000000004</v>
      </c>
      <c r="BU27" s="38">
        <v>121.601</v>
      </c>
      <c r="BV27" s="38">
        <v>99.801000000000002</v>
      </c>
      <c r="BW27" s="38">
        <v>137.36600000000001</v>
      </c>
      <c r="BX27" s="38">
        <v>66.480999999999995</v>
      </c>
      <c r="BY27" s="38">
        <v>87.588999999999999</v>
      </c>
      <c r="BZ27" s="38">
        <v>93.685000000000002</v>
      </c>
      <c r="CA27" s="38">
        <v>124.443</v>
      </c>
      <c r="CB27" s="38">
        <v>85.614999999999995</v>
      </c>
      <c r="CC27" s="38">
        <v>110.14700000000001</v>
      </c>
      <c r="CD27" s="38">
        <v>110.062</v>
      </c>
      <c r="CE27" s="38">
        <v>74.813999999999993</v>
      </c>
      <c r="CF27" s="38">
        <v>87.506</v>
      </c>
      <c r="CG27" s="38">
        <v>66.613</v>
      </c>
      <c r="CH27" s="38">
        <v>112.07899999999999</v>
      </c>
      <c r="CI27" s="38">
        <v>103.248</v>
      </c>
      <c r="CJ27" s="38">
        <v>76.58</v>
      </c>
      <c r="CK27" s="38">
        <v>102.593</v>
      </c>
      <c r="CL27" s="38">
        <v>114.06399999999999</v>
      </c>
      <c r="CM27" s="38">
        <v>108.358</v>
      </c>
      <c r="CN27" s="38">
        <v>75.108999999999995</v>
      </c>
      <c r="CO27" s="38">
        <v>73.286000000000001</v>
      </c>
      <c r="CP27" s="38">
        <v>80.441999999999993</v>
      </c>
      <c r="CQ27" s="38">
        <v>65.021000000000001</v>
      </c>
      <c r="CR27" s="38">
        <v>80.406000000000006</v>
      </c>
      <c r="CS27" s="38">
        <v>77.334999999999994</v>
      </c>
      <c r="CT27" s="38">
        <v>122.27</v>
      </c>
      <c r="CU27" s="38">
        <v>91.513999999999996</v>
      </c>
      <c r="CV27" s="38">
        <v>55.4</v>
      </c>
      <c r="CW27" s="38">
        <v>116.63449</v>
      </c>
      <c r="CX27" s="38">
        <v>118.09783</v>
      </c>
      <c r="CY27" s="38">
        <v>148.24880999999999</v>
      </c>
      <c r="CZ27" s="38">
        <v>83.265169999999998</v>
      </c>
      <c r="DA27" s="38">
        <v>143.55835999999999</v>
      </c>
      <c r="DB27" s="38">
        <v>79.389030000000005</v>
      </c>
      <c r="DC27" s="38">
        <v>96.997820000000004</v>
      </c>
      <c r="DD27" s="38">
        <v>89.957530000000006</v>
      </c>
      <c r="DE27" s="38">
        <v>123.75121</v>
      </c>
      <c r="DF27" s="38">
        <v>140.41320999999999</v>
      </c>
      <c r="DG27" s="38">
        <v>129.21399</v>
      </c>
      <c r="DH27" s="38">
        <v>131.11311000000001</v>
      </c>
      <c r="DI27" s="38">
        <v>147.77654000000001</v>
      </c>
      <c r="DJ27" s="38">
        <v>93.929119999999998</v>
      </c>
      <c r="DK27" s="38">
        <v>77.422089999999997</v>
      </c>
      <c r="DL27" s="38">
        <v>103.50143</v>
      </c>
      <c r="DM27" s="38">
        <v>96.41</v>
      </c>
      <c r="DN27" s="38">
        <v>69.292069999999995</v>
      </c>
      <c r="DO27" s="38">
        <v>92.965190000000007</v>
      </c>
      <c r="DP27" s="38">
        <v>118.38535</v>
      </c>
      <c r="DQ27" s="38">
        <v>65.857290000000006</v>
      </c>
      <c r="DR27" s="38">
        <v>58.45064</v>
      </c>
      <c r="DS27" s="38">
        <v>63.724760000000003</v>
      </c>
      <c r="DT27" s="38">
        <v>108.81984</v>
      </c>
      <c r="DU27" s="38">
        <v>110.23806999999999</v>
      </c>
      <c r="DV27" s="38">
        <v>104.45386999999999</v>
      </c>
      <c r="DW27" s="38">
        <v>62.22242</v>
      </c>
      <c r="DX27" s="53">
        <v>88.735690000000005</v>
      </c>
      <c r="DY27" s="53">
        <v>126.26079</v>
      </c>
      <c r="DZ27" s="53">
        <v>92.342100000000002</v>
      </c>
      <c r="EA27" s="53">
        <v>108.19983999999999</v>
      </c>
      <c r="EB27" s="53">
        <v>100.92261999999999</v>
      </c>
      <c r="EC27" s="53">
        <v>74.548810000000003</v>
      </c>
      <c r="ED27" s="38">
        <v>0</v>
      </c>
      <c r="EE27" s="38">
        <v>0</v>
      </c>
      <c r="EF27" s="38">
        <v>0</v>
      </c>
      <c r="EG27" s="53">
        <v>0</v>
      </c>
      <c r="EH27" s="53">
        <v>0</v>
      </c>
      <c r="EI27" s="53">
        <v>0</v>
      </c>
      <c r="EJ27" s="53">
        <v>0</v>
      </c>
      <c r="EK27" s="53">
        <v>0</v>
      </c>
      <c r="EL27" s="53">
        <v>0</v>
      </c>
      <c r="EM27" s="53">
        <v>0</v>
      </c>
      <c r="EN27" s="53">
        <v>0</v>
      </c>
      <c r="EO27" s="53">
        <v>0</v>
      </c>
      <c r="EP27" s="53">
        <v>0</v>
      </c>
      <c r="EQ27" s="53">
        <v>0</v>
      </c>
      <c r="ER27" s="53">
        <v>0</v>
      </c>
      <c r="ES27" s="53">
        <v>0</v>
      </c>
      <c r="ET27" s="53">
        <v>0</v>
      </c>
      <c r="EU27" s="53">
        <v>110.855</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row>
    <row r="28" spans="6:628" ht="20.100000000000001" customHeight="1">
      <c r="F28" s="37" t="s">
        <v>593</v>
      </c>
      <c r="G28" s="29" t="s">
        <v>141</v>
      </c>
      <c r="H28" s="38">
        <v>256.71740999999997</v>
      </c>
      <c r="I28" s="38">
        <v>169.55119999999999</v>
      </c>
      <c r="J28" s="38"/>
      <c r="K28" s="38"/>
      <c r="L28" s="38">
        <v>0.02</v>
      </c>
      <c r="M28" s="38">
        <v>0</v>
      </c>
      <c r="N28" s="38">
        <v>0</v>
      </c>
      <c r="O28" s="38">
        <v>0</v>
      </c>
      <c r="P28" s="38">
        <v>7.5</v>
      </c>
      <c r="Q28" s="38">
        <v>0</v>
      </c>
      <c r="R28" s="38">
        <v>0</v>
      </c>
      <c r="S28" s="38">
        <v>0</v>
      </c>
      <c r="T28" s="38">
        <v>0</v>
      </c>
      <c r="U28" s="38">
        <v>0</v>
      </c>
      <c r="V28" s="38">
        <v>10.869</v>
      </c>
      <c r="W28" s="38">
        <v>0</v>
      </c>
      <c r="X28" s="38">
        <v>14.994</v>
      </c>
      <c r="Y28" s="38">
        <v>10.507</v>
      </c>
      <c r="Z28" s="38">
        <v>15.89</v>
      </c>
      <c r="AA28" s="38">
        <v>5.5</v>
      </c>
      <c r="AB28" s="38">
        <v>0</v>
      </c>
      <c r="AC28" s="38">
        <v>0</v>
      </c>
      <c r="AD28" s="38">
        <v>9.266</v>
      </c>
      <c r="AE28" s="38">
        <v>0</v>
      </c>
      <c r="AF28" s="38">
        <v>30.007999999999999</v>
      </c>
      <c r="AG28" s="38">
        <v>0</v>
      </c>
      <c r="AH28" s="38">
        <v>0</v>
      </c>
      <c r="AI28" s="38">
        <v>10.006</v>
      </c>
      <c r="AJ28" s="38">
        <v>21.007000000000001</v>
      </c>
      <c r="AK28" s="38">
        <v>9.6229999999999993</v>
      </c>
      <c r="AL28" s="38">
        <v>21.492000000000001</v>
      </c>
      <c r="AM28" s="38">
        <v>5.5</v>
      </c>
      <c r="AN28" s="38">
        <v>22</v>
      </c>
      <c r="AO28" s="38">
        <v>0</v>
      </c>
      <c r="AP28" s="38">
        <v>9.73</v>
      </c>
      <c r="AQ28" s="38">
        <v>30.29</v>
      </c>
      <c r="AR28" s="38">
        <v>33</v>
      </c>
      <c r="AS28" s="38">
        <v>51.1</v>
      </c>
      <c r="AT28" s="38">
        <v>39.115000000000002</v>
      </c>
      <c r="AU28" s="38">
        <v>65.834999999999994</v>
      </c>
      <c r="AV28" s="38">
        <v>30.959</v>
      </c>
      <c r="AW28" s="38">
        <v>29.629000000000001</v>
      </c>
      <c r="AX28" s="38">
        <v>31.125</v>
      </c>
      <c r="AY28" s="38">
        <v>19.468</v>
      </c>
      <c r="AZ28" s="38">
        <v>4.2000000000000003E-2</v>
      </c>
      <c r="BA28" s="38">
        <v>20</v>
      </c>
      <c r="BB28" s="38">
        <v>19.832999999999998</v>
      </c>
      <c r="BC28" s="38">
        <v>0</v>
      </c>
      <c r="BD28" s="38">
        <v>20.317</v>
      </c>
      <c r="BE28" s="38">
        <v>0</v>
      </c>
      <c r="BF28" s="38">
        <v>0</v>
      </c>
      <c r="BG28" s="38">
        <v>0</v>
      </c>
      <c r="BH28" s="38">
        <v>10</v>
      </c>
      <c r="BI28" s="38">
        <v>0</v>
      </c>
      <c r="BJ28" s="38">
        <v>19.068999999999999</v>
      </c>
      <c r="BK28" s="38">
        <v>9.0709999999999997</v>
      </c>
      <c r="BL28" s="38">
        <v>10</v>
      </c>
      <c r="BM28" s="38">
        <v>43.192999999999998</v>
      </c>
      <c r="BN28" s="38">
        <v>30.643000000000001</v>
      </c>
      <c r="BO28" s="38">
        <v>21.66</v>
      </c>
      <c r="BP28" s="38">
        <v>15.416</v>
      </c>
      <c r="BQ28" s="38">
        <v>0</v>
      </c>
      <c r="BR28" s="38">
        <v>10.9</v>
      </c>
      <c r="BS28" s="38">
        <v>10.436</v>
      </c>
      <c r="BT28" s="38">
        <v>27.356999999999999</v>
      </c>
      <c r="BU28" s="38">
        <v>29.065999999999999</v>
      </c>
      <c r="BV28" s="38">
        <v>10</v>
      </c>
      <c r="BW28" s="38">
        <v>16</v>
      </c>
      <c r="BX28" s="38">
        <v>30.664000000000001</v>
      </c>
      <c r="BY28" s="38">
        <v>11.5</v>
      </c>
      <c r="BZ28" s="38">
        <v>36.26</v>
      </c>
      <c r="CA28" s="38">
        <v>15.05</v>
      </c>
      <c r="CB28" s="38">
        <v>33.798999999999999</v>
      </c>
      <c r="CC28" s="38">
        <v>29.433</v>
      </c>
      <c r="CD28" s="38">
        <v>60.74</v>
      </c>
      <c r="CE28" s="38">
        <v>38.918999999999997</v>
      </c>
      <c r="CF28" s="38">
        <v>9.2409999999999997</v>
      </c>
      <c r="CG28" s="38">
        <v>74.366</v>
      </c>
      <c r="CH28" s="38">
        <v>55.988</v>
      </c>
      <c r="CI28" s="38">
        <v>54.039000000000001</v>
      </c>
      <c r="CJ28" s="38">
        <v>30.896999999999998</v>
      </c>
      <c r="CK28" s="38">
        <v>36.271000000000001</v>
      </c>
      <c r="CL28" s="38">
        <v>22.364999999999998</v>
      </c>
      <c r="CM28" s="38">
        <v>43.978000000000002</v>
      </c>
      <c r="CN28" s="38">
        <v>60.822000000000003</v>
      </c>
      <c r="CO28" s="38">
        <v>83.606999999999999</v>
      </c>
      <c r="CP28" s="38">
        <v>41.146999999999998</v>
      </c>
      <c r="CQ28" s="38">
        <v>78.275999999999996</v>
      </c>
      <c r="CR28" s="38">
        <v>43.732999999999997</v>
      </c>
      <c r="CS28" s="38">
        <v>41.527999999999999</v>
      </c>
      <c r="CT28" s="38">
        <v>34.406999999999996</v>
      </c>
      <c r="CU28" s="38">
        <v>79.373999999999995</v>
      </c>
      <c r="CV28" s="38">
        <v>28.599</v>
      </c>
      <c r="CW28" s="38">
        <v>48.654580000000003</v>
      </c>
      <c r="CX28" s="38">
        <v>49.65258</v>
      </c>
      <c r="CY28" s="38">
        <v>10.3751</v>
      </c>
      <c r="CZ28" s="38">
        <v>20.95044</v>
      </c>
      <c r="DA28" s="38">
        <v>38.74879</v>
      </c>
      <c r="DB28" s="38">
        <v>50.516260000000003</v>
      </c>
      <c r="DC28" s="38">
        <v>56.87782</v>
      </c>
      <c r="DD28" s="38">
        <v>58.061909999999997</v>
      </c>
      <c r="DE28" s="38">
        <v>27.182079999999999</v>
      </c>
      <c r="DF28" s="38">
        <v>11.33366</v>
      </c>
      <c r="DG28" s="38">
        <v>37.075429999999997</v>
      </c>
      <c r="DH28" s="38">
        <v>45.51108</v>
      </c>
      <c r="DI28" s="38">
        <v>15.594810000000001</v>
      </c>
      <c r="DJ28" s="38">
        <v>50.419670000000004</v>
      </c>
      <c r="DK28" s="38">
        <v>9.1930899999999998</v>
      </c>
      <c r="DL28" s="38">
        <v>30.422499999999999</v>
      </c>
      <c r="DM28" s="38">
        <v>28.806950000000001</v>
      </c>
      <c r="DN28" s="38">
        <v>20.752849999999999</v>
      </c>
      <c r="DO28" s="38">
        <v>30.754629999999999</v>
      </c>
      <c r="DP28" s="38">
        <v>1.1187</v>
      </c>
      <c r="DQ28" s="38">
        <v>42.28866</v>
      </c>
      <c r="DR28" s="38">
        <v>25.069579999999998</v>
      </c>
      <c r="DS28" s="38">
        <v>1.05</v>
      </c>
      <c r="DT28" s="38">
        <v>16.260359999999999</v>
      </c>
      <c r="DU28" s="38">
        <v>10</v>
      </c>
      <c r="DV28" s="38">
        <v>18.895140000000001</v>
      </c>
      <c r="DW28" s="38">
        <v>44.007939999999998</v>
      </c>
      <c r="DX28" s="53">
        <v>9.48508</v>
      </c>
      <c r="DY28" s="53">
        <v>20.95739</v>
      </c>
      <c r="DZ28" s="53">
        <v>15.781169999999999</v>
      </c>
      <c r="EA28" s="53">
        <v>19.34487</v>
      </c>
      <c r="EB28" s="53">
        <v>24.33372</v>
      </c>
      <c r="EC28" s="53">
        <v>25.370799999999999</v>
      </c>
      <c r="ED28" s="53">
        <v>28.377579999999998</v>
      </c>
      <c r="EE28" s="53">
        <v>54.34892</v>
      </c>
      <c r="EF28" s="53">
        <v>57.203330000000001</v>
      </c>
      <c r="EG28" s="53">
        <v>97.671239999999997</v>
      </c>
      <c r="EH28" s="53">
        <v>68.369619999999998</v>
      </c>
      <c r="EI28" s="53">
        <v>95.279970000000006</v>
      </c>
      <c r="EJ28" s="53">
        <v>65.69256</v>
      </c>
      <c r="EK28" s="53">
        <v>115.65071</v>
      </c>
      <c r="EL28" s="53">
        <v>84.700490000000002</v>
      </c>
      <c r="EM28" s="53">
        <v>68.689160000000001</v>
      </c>
      <c r="EN28" s="53">
        <v>21.85605</v>
      </c>
      <c r="EO28" s="53">
        <v>81.471710000000002</v>
      </c>
      <c r="EP28" s="53">
        <v>103.40082</v>
      </c>
      <c r="EQ28" s="53">
        <v>41.97972</v>
      </c>
      <c r="ER28" s="53">
        <v>18.670660000000002</v>
      </c>
      <c r="ES28" s="53">
        <v>5.5</v>
      </c>
      <c r="ET28" s="53">
        <v>23.394729999999999</v>
      </c>
      <c r="EU28" s="53">
        <v>21</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row>
    <row r="29" spans="6:628" ht="20.100000000000001" customHeight="1">
      <c r="F29" s="37" t="s">
        <v>645</v>
      </c>
      <c r="G29" s="29" t="s">
        <v>141</v>
      </c>
      <c r="H29" s="38">
        <v>0</v>
      </c>
      <c r="I29" s="38">
        <v>0</v>
      </c>
      <c r="J29" s="38"/>
      <c r="K29" s="38"/>
      <c r="L29" s="38">
        <v>11.021000000000001</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11</v>
      </c>
      <c r="AM29" s="38">
        <v>22.25</v>
      </c>
      <c r="AN29" s="38">
        <v>21.742999999999999</v>
      </c>
      <c r="AO29" s="38">
        <v>16</v>
      </c>
      <c r="AP29" s="38">
        <v>22</v>
      </c>
      <c r="AQ29" s="38">
        <v>33</v>
      </c>
      <c r="AR29" s="38">
        <v>25.5</v>
      </c>
      <c r="AS29" s="38">
        <v>5.5</v>
      </c>
      <c r="AT29" s="38">
        <v>15.25</v>
      </c>
      <c r="AU29" s="38">
        <v>15</v>
      </c>
      <c r="AV29" s="38">
        <v>31</v>
      </c>
      <c r="AW29" s="38">
        <v>10</v>
      </c>
      <c r="AX29" s="38">
        <v>20.5</v>
      </c>
      <c r="AY29" s="38">
        <v>0</v>
      </c>
      <c r="AZ29" s="38">
        <v>32.200000000000003</v>
      </c>
      <c r="BA29" s="38">
        <v>10.199999999999999</v>
      </c>
      <c r="BB29" s="38">
        <v>9.8000000000000007</v>
      </c>
      <c r="BC29" s="38">
        <v>8.5</v>
      </c>
      <c r="BD29" s="38">
        <v>0</v>
      </c>
      <c r="BE29" s="38">
        <v>0</v>
      </c>
      <c r="BF29" s="38">
        <v>20.59</v>
      </c>
      <c r="BG29" s="38">
        <v>10</v>
      </c>
      <c r="BH29" s="38">
        <v>2</v>
      </c>
      <c r="BI29" s="38">
        <v>32.332000000000001</v>
      </c>
      <c r="BJ29" s="38">
        <v>0</v>
      </c>
      <c r="BK29" s="38">
        <v>0</v>
      </c>
      <c r="BL29" s="38">
        <v>0</v>
      </c>
      <c r="BM29" s="38">
        <v>16.879000000000001</v>
      </c>
      <c r="BN29" s="38">
        <v>10.005000000000001</v>
      </c>
      <c r="BO29" s="38">
        <v>0</v>
      </c>
      <c r="BP29" s="38">
        <v>34.414999999999999</v>
      </c>
      <c r="BQ29" s="38">
        <v>21.6</v>
      </c>
      <c r="BR29" s="38">
        <v>0</v>
      </c>
      <c r="BS29" s="38">
        <v>20.035</v>
      </c>
      <c r="BT29" s="38">
        <v>0</v>
      </c>
      <c r="BU29" s="38">
        <v>0</v>
      </c>
      <c r="BV29" s="38">
        <v>0</v>
      </c>
      <c r="BW29" s="38">
        <v>35.941000000000003</v>
      </c>
      <c r="BX29" s="38">
        <v>0</v>
      </c>
      <c r="BY29" s="38">
        <v>0</v>
      </c>
      <c r="BZ29" s="38">
        <v>42.350999999999999</v>
      </c>
      <c r="CA29" s="38">
        <v>25.324999999999999</v>
      </c>
      <c r="CB29" s="38">
        <v>0</v>
      </c>
      <c r="CC29" s="38">
        <v>0</v>
      </c>
      <c r="CD29" s="38">
        <v>10</v>
      </c>
      <c r="CE29" s="38">
        <v>10.476000000000001</v>
      </c>
      <c r="CF29" s="38">
        <v>18</v>
      </c>
      <c r="CG29" s="38">
        <v>42.75</v>
      </c>
      <c r="CH29" s="38">
        <v>15</v>
      </c>
      <c r="CI29" s="38">
        <v>33.947000000000003</v>
      </c>
      <c r="CJ29" s="38">
        <v>30.620999999999999</v>
      </c>
      <c r="CK29" s="38">
        <v>10.195</v>
      </c>
      <c r="CL29" s="38">
        <v>16.149000000000001</v>
      </c>
      <c r="CM29" s="38">
        <v>40.857999999999997</v>
      </c>
      <c r="CN29" s="38">
        <v>10.8</v>
      </c>
      <c r="CO29" s="38">
        <v>20.254999999999999</v>
      </c>
      <c r="CP29" s="38">
        <v>19.922999999999998</v>
      </c>
      <c r="CQ29" s="38">
        <v>57.829000000000001</v>
      </c>
      <c r="CR29" s="38">
        <v>0</v>
      </c>
      <c r="CS29" s="38">
        <v>5.5</v>
      </c>
      <c r="CT29" s="38">
        <v>0</v>
      </c>
      <c r="CU29" s="38">
        <v>8.8309999999999995</v>
      </c>
      <c r="CV29" s="38">
        <v>0</v>
      </c>
      <c r="CW29" s="38">
        <v>0</v>
      </c>
      <c r="CX29" s="38">
        <v>3.5150000000000001</v>
      </c>
      <c r="CY29" s="38">
        <v>67.905519999999996</v>
      </c>
      <c r="CZ29" s="38">
        <v>4.3374699999999997</v>
      </c>
      <c r="DA29" s="38">
        <v>0</v>
      </c>
      <c r="DB29" s="38">
        <v>40.601300000000002</v>
      </c>
      <c r="DC29" s="38">
        <v>10.149559999999999</v>
      </c>
      <c r="DD29" s="38">
        <v>33.125579999999999</v>
      </c>
      <c r="DE29" s="38">
        <v>26.353000000000002</v>
      </c>
      <c r="DF29" s="38">
        <v>25.986830000000001</v>
      </c>
      <c r="DG29" s="38">
        <v>15.38693</v>
      </c>
      <c r="DH29" s="38">
        <v>31.614249999999998</v>
      </c>
      <c r="DI29" s="38">
        <v>10.67957</v>
      </c>
      <c r="DJ29" s="38">
        <v>8.4412099999999999</v>
      </c>
      <c r="DK29" s="38">
        <v>20.334710000000001</v>
      </c>
      <c r="DL29" s="38">
        <v>40.222999999999999</v>
      </c>
      <c r="DM29" s="38">
        <v>9.6126900000000006</v>
      </c>
      <c r="DN29" s="38">
        <v>47.42568</v>
      </c>
      <c r="DO29" s="38">
        <v>36.45926</v>
      </c>
      <c r="DP29" s="38">
        <v>10.50719</v>
      </c>
      <c r="DQ29" s="38">
        <v>40.605539999999998</v>
      </c>
      <c r="DR29" s="38">
        <v>22.51268</v>
      </c>
      <c r="DS29" s="38">
        <v>31.478999999999999</v>
      </c>
      <c r="DT29" s="38">
        <v>0</v>
      </c>
      <c r="DU29" s="38">
        <v>0</v>
      </c>
      <c r="DV29" s="38">
        <v>21.434619999999999</v>
      </c>
      <c r="DW29" s="38">
        <v>49.455489999999998</v>
      </c>
      <c r="DX29" s="53">
        <v>60.793289999999999</v>
      </c>
      <c r="DY29" s="53">
        <v>9.5996299999999994</v>
      </c>
      <c r="DZ29" s="53">
        <v>11.120810000000001</v>
      </c>
      <c r="EA29" s="53">
        <v>22.557040000000001</v>
      </c>
      <c r="EB29" s="53">
        <v>31.574570000000001</v>
      </c>
      <c r="EC29" s="53">
        <v>10.657109999999999</v>
      </c>
      <c r="ED29" s="38">
        <v>0</v>
      </c>
      <c r="EE29" s="38">
        <v>0</v>
      </c>
      <c r="EF29" s="38">
        <v>0</v>
      </c>
      <c r="EG29" s="53">
        <v>0</v>
      </c>
      <c r="EH29" s="53">
        <v>0</v>
      </c>
      <c r="EI29" s="53">
        <v>0</v>
      </c>
      <c r="EJ29" s="53">
        <v>0</v>
      </c>
      <c r="EK29" s="53">
        <v>0</v>
      </c>
      <c r="EL29" s="53">
        <v>0</v>
      </c>
      <c r="EM29" s="53">
        <v>0</v>
      </c>
      <c r="EN29" s="53">
        <v>0</v>
      </c>
      <c r="EO29" s="53">
        <v>0</v>
      </c>
      <c r="EP29" s="53">
        <v>0</v>
      </c>
      <c r="EQ29" s="53">
        <v>0</v>
      </c>
      <c r="ER29" s="53">
        <v>0</v>
      </c>
      <c r="ES29" s="53">
        <v>0</v>
      </c>
      <c r="ET29" s="53">
        <v>0</v>
      </c>
      <c r="EU29" s="53">
        <v>13.378819999999999</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row>
    <row r="30" spans="6:628" ht="28.15" customHeight="1">
      <c r="F30" s="37" t="s">
        <v>407</v>
      </c>
      <c r="G30" s="29" t="s">
        <v>141</v>
      </c>
      <c r="H30" s="38">
        <v>1511.2419400000001</v>
      </c>
      <c r="I30" s="38">
        <v>1250.3388399999999</v>
      </c>
      <c r="J30" s="38"/>
      <c r="K30" s="38"/>
      <c r="L30" s="38">
        <v>46.765999999999998</v>
      </c>
      <c r="M30" s="38">
        <v>52.786999999999999</v>
      </c>
      <c r="N30" s="38">
        <v>75.509</v>
      </c>
      <c r="O30" s="38">
        <v>57.365000000000002</v>
      </c>
      <c r="P30" s="38">
        <v>42.55</v>
      </c>
      <c r="Q30" s="38">
        <v>69.174000000000007</v>
      </c>
      <c r="R30" s="38">
        <v>30.384</v>
      </c>
      <c r="S30" s="38">
        <v>70.177999999999997</v>
      </c>
      <c r="T30" s="38">
        <v>64.727999999999994</v>
      </c>
      <c r="U30" s="38">
        <v>53.478999999999999</v>
      </c>
      <c r="V30" s="38">
        <v>57.457999999999998</v>
      </c>
      <c r="W30" s="38">
        <v>95.715999999999994</v>
      </c>
      <c r="X30" s="38">
        <v>49.515999999999998</v>
      </c>
      <c r="Y30" s="38">
        <v>156.47499999999999</v>
      </c>
      <c r="Z30" s="38">
        <v>99.721999999999994</v>
      </c>
      <c r="AA30" s="38">
        <v>90.900999999999996</v>
      </c>
      <c r="AB30" s="38">
        <v>87.137</v>
      </c>
      <c r="AC30" s="38">
        <v>152.31</v>
      </c>
      <c r="AD30" s="38">
        <v>120.666</v>
      </c>
      <c r="AE30" s="38">
        <v>75.186999999999998</v>
      </c>
      <c r="AF30" s="38">
        <v>137.68700000000001</v>
      </c>
      <c r="AG30" s="38">
        <v>92.942999999999998</v>
      </c>
      <c r="AH30" s="38">
        <v>57.503</v>
      </c>
      <c r="AI30" s="38">
        <v>102.474</v>
      </c>
      <c r="AJ30" s="38">
        <v>143.92699999999999</v>
      </c>
      <c r="AK30" s="38">
        <v>215.70500000000001</v>
      </c>
      <c r="AL30" s="38">
        <v>219.05</v>
      </c>
      <c r="AM30" s="38">
        <v>209.35900000000001</v>
      </c>
      <c r="AN30" s="38">
        <v>200.30099999999999</v>
      </c>
      <c r="AO30" s="38">
        <v>261.16199999999998</v>
      </c>
      <c r="AP30" s="38">
        <v>212.03700000000001</v>
      </c>
      <c r="AQ30" s="38">
        <v>306.46499999999997</v>
      </c>
      <c r="AR30" s="38">
        <v>255.24799999999999</v>
      </c>
      <c r="AS30" s="38">
        <v>323.21699999999998</v>
      </c>
      <c r="AT30" s="38">
        <v>268.459</v>
      </c>
      <c r="AU30" s="38">
        <v>386.97899999999998</v>
      </c>
      <c r="AV30" s="38">
        <v>296.20800000000003</v>
      </c>
      <c r="AW30" s="38">
        <v>275.21800000000002</v>
      </c>
      <c r="AX30" s="38">
        <v>247.07300000000001</v>
      </c>
      <c r="AY30" s="38">
        <v>217.27199999999999</v>
      </c>
      <c r="AZ30" s="38">
        <v>172.476</v>
      </c>
      <c r="BA30" s="38">
        <v>299.08699999999999</v>
      </c>
      <c r="BB30" s="38">
        <v>249.22</v>
      </c>
      <c r="BC30" s="38">
        <v>294.47399999999999</v>
      </c>
      <c r="BD30" s="38">
        <v>256.072</v>
      </c>
      <c r="BE30" s="38">
        <v>349.83600000000001</v>
      </c>
      <c r="BF30" s="38">
        <v>338.14600000000002</v>
      </c>
      <c r="BG30" s="38">
        <v>301.00900000000001</v>
      </c>
      <c r="BH30" s="38">
        <v>315.99599999999998</v>
      </c>
      <c r="BI30" s="38">
        <v>315.91000000000003</v>
      </c>
      <c r="BJ30" s="38">
        <v>258.17500000000001</v>
      </c>
      <c r="BK30" s="38">
        <v>264.45400000000001</v>
      </c>
      <c r="BL30" s="38">
        <v>319.91899999999998</v>
      </c>
      <c r="BM30" s="38">
        <v>350.28899999999999</v>
      </c>
      <c r="BN30" s="38">
        <v>335.11099999999999</v>
      </c>
      <c r="BO30" s="38">
        <v>361.15600000000001</v>
      </c>
      <c r="BP30" s="38">
        <v>267.08</v>
      </c>
      <c r="BQ30" s="38">
        <v>322.20600000000002</v>
      </c>
      <c r="BR30" s="38">
        <v>299.11799999999999</v>
      </c>
      <c r="BS30" s="38">
        <v>294.11500000000001</v>
      </c>
      <c r="BT30" s="38">
        <v>319.00099999999998</v>
      </c>
      <c r="BU30" s="38">
        <v>413.52499999999998</v>
      </c>
      <c r="BV30" s="38">
        <v>345.93700000000001</v>
      </c>
      <c r="BW30" s="38">
        <v>527.94299999999998</v>
      </c>
      <c r="BX30" s="38">
        <v>401.62900000000002</v>
      </c>
      <c r="BY30" s="38">
        <v>359.79199999999997</v>
      </c>
      <c r="BZ30" s="38">
        <v>418.423</v>
      </c>
      <c r="CA30" s="38">
        <v>379.488</v>
      </c>
      <c r="CB30" s="38">
        <v>352.31700000000001</v>
      </c>
      <c r="CC30" s="38">
        <v>342.80500000000001</v>
      </c>
      <c r="CD30" s="38">
        <v>468.51900000000001</v>
      </c>
      <c r="CE30" s="38">
        <v>377.96899999999999</v>
      </c>
      <c r="CF30" s="38">
        <v>463.40100000000001</v>
      </c>
      <c r="CG30" s="38">
        <v>384.05</v>
      </c>
      <c r="CH30" s="38">
        <v>462.70800000000003</v>
      </c>
      <c r="CI30" s="38">
        <v>496.41500000000002</v>
      </c>
      <c r="CJ30" s="38">
        <v>357.39499999999998</v>
      </c>
      <c r="CK30" s="38">
        <v>480.85500000000002</v>
      </c>
      <c r="CL30" s="38">
        <v>466.84199999999998</v>
      </c>
      <c r="CM30" s="38">
        <v>496.084</v>
      </c>
      <c r="CN30" s="38">
        <v>471.67399999999998</v>
      </c>
      <c r="CO30" s="38">
        <v>493.62099999999998</v>
      </c>
      <c r="CP30" s="38">
        <v>421.99700000000001</v>
      </c>
      <c r="CQ30" s="38">
        <v>489.70100000000002</v>
      </c>
      <c r="CR30" s="38">
        <v>406.55200000000002</v>
      </c>
      <c r="CS30" s="38">
        <v>431.39800000000002</v>
      </c>
      <c r="CT30" s="38">
        <v>465.72199999999998</v>
      </c>
      <c r="CU30" s="38">
        <v>501.096</v>
      </c>
      <c r="CV30" s="38">
        <v>380.24400000000003</v>
      </c>
      <c r="CW30" s="38">
        <v>467.08542</v>
      </c>
      <c r="CX30" s="38">
        <v>472.79910999999998</v>
      </c>
      <c r="CY30" s="38">
        <v>637.49811999999997</v>
      </c>
      <c r="CZ30" s="38">
        <v>513.90125</v>
      </c>
      <c r="DA30" s="38">
        <v>557.99382000000003</v>
      </c>
      <c r="DB30" s="38">
        <v>535.94631000000004</v>
      </c>
      <c r="DC30" s="38">
        <v>533.23415999999997</v>
      </c>
      <c r="DD30" s="38">
        <v>529.74779999999998</v>
      </c>
      <c r="DE30" s="38">
        <v>522.76074000000006</v>
      </c>
      <c r="DF30" s="38">
        <v>516.50243999999998</v>
      </c>
      <c r="DG30" s="38">
        <v>607.85027000000002</v>
      </c>
      <c r="DH30" s="38">
        <v>420.70854000000003</v>
      </c>
      <c r="DI30" s="38">
        <v>511.15847000000002</v>
      </c>
      <c r="DJ30" s="38">
        <v>482.38260000000002</v>
      </c>
      <c r="DK30" s="38">
        <v>486.63421</v>
      </c>
      <c r="DL30" s="38">
        <v>458.80405999999999</v>
      </c>
      <c r="DM30" s="38">
        <v>442.19295</v>
      </c>
      <c r="DN30" s="38">
        <v>409.92565000000002</v>
      </c>
      <c r="DO30" s="38">
        <v>503.21046999999999</v>
      </c>
      <c r="DP30" s="38">
        <v>377.92367999999999</v>
      </c>
      <c r="DQ30" s="38">
        <v>460.90060999999997</v>
      </c>
      <c r="DR30" s="38">
        <v>401.10147999999998</v>
      </c>
      <c r="DS30" s="38">
        <v>532.50235999999995</v>
      </c>
      <c r="DT30" s="38">
        <v>472.11335000000003</v>
      </c>
      <c r="DU30" s="38">
        <v>580.99626999999998</v>
      </c>
      <c r="DV30" s="38">
        <v>449.66305999999997</v>
      </c>
      <c r="DW30" s="38">
        <v>569.41174999999998</v>
      </c>
      <c r="DX30" s="53">
        <v>444.46785999999997</v>
      </c>
      <c r="DY30" s="53">
        <v>431.40091000000001</v>
      </c>
      <c r="DZ30" s="53">
        <v>484.25590999999997</v>
      </c>
      <c r="EA30" s="53">
        <v>534.83549000000005</v>
      </c>
      <c r="EB30" s="53">
        <v>392.11094000000003</v>
      </c>
      <c r="EC30" s="53">
        <v>487.51580999999999</v>
      </c>
      <c r="ED30" s="53">
        <v>404.65136000000001</v>
      </c>
      <c r="EE30" s="53">
        <v>460.59226999999998</v>
      </c>
      <c r="EF30" s="53">
        <v>381.47408999999999</v>
      </c>
      <c r="EG30" s="53">
        <v>425.49459999999999</v>
      </c>
      <c r="EH30" s="53">
        <v>404.61099999999999</v>
      </c>
      <c r="EI30" s="53">
        <v>428.65588000000002</v>
      </c>
      <c r="EJ30" s="53">
        <v>349.35025999999999</v>
      </c>
      <c r="EK30" s="53">
        <v>458.12256000000002</v>
      </c>
      <c r="EL30" s="53">
        <v>417.82267999999999</v>
      </c>
      <c r="EM30" s="53">
        <v>388.44215000000003</v>
      </c>
      <c r="EN30" s="53">
        <v>294.16408000000001</v>
      </c>
      <c r="EO30" s="53">
        <v>410.81303000000003</v>
      </c>
      <c r="EP30" s="53">
        <v>331.25900000000001</v>
      </c>
      <c r="EQ30" s="53">
        <v>348.67912999999999</v>
      </c>
      <c r="ER30" s="53">
        <v>257.70332999999999</v>
      </c>
      <c r="ES30" s="53">
        <v>312.69738000000001</v>
      </c>
      <c r="ET30" s="53">
        <v>394.53305</v>
      </c>
      <c r="EU30" s="53">
        <v>315.92273999999998</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row>
    <row r="31" spans="6:628" ht="28.15" customHeight="1">
      <c r="F31" s="28" t="s">
        <v>646</v>
      </c>
      <c r="G31" s="29"/>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row>
    <row r="32" spans="6:628" ht="20.100000000000001" customHeight="1">
      <c r="F32" s="28" t="s">
        <v>647</v>
      </c>
      <c r="G32" s="29" t="s">
        <v>141</v>
      </c>
      <c r="H32" s="38">
        <v>184.36824999999999</v>
      </c>
      <c r="I32" s="38">
        <v>181.01128</v>
      </c>
      <c r="J32" s="38"/>
      <c r="K32" s="38"/>
      <c r="L32" s="38">
        <v>0</v>
      </c>
      <c r="M32" s="38">
        <v>0</v>
      </c>
      <c r="N32" s="38">
        <v>0</v>
      </c>
      <c r="O32" s="38">
        <v>0</v>
      </c>
      <c r="P32" s="38">
        <v>0.503</v>
      </c>
      <c r="Q32" s="38">
        <v>0</v>
      </c>
      <c r="R32" s="38">
        <v>0</v>
      </c>
      <c r="S32" s="38">
        <v>0.499</v>
      </c>
      <c r="T32" s="38">
        <v>1.1919999999999999</v>
      </c>
      <c r="U32" s="38">
        <v>0.49399999999999999</v>
      </c>
      <c r="V32" s="38">
        <v>0</v>
      </c>
      <c r="W32" s="38">
        <v>0.5</v>
      </c>
      <c r="X32" s="38">
        <v>0.8</v>
      </c>
      <c r="Y32" s="38">
        <v>0.63500000000000001</v>
      </c>
      <c r="Z32" s="38">
        <v>0</v>
      </c>
      <c r="AA32" s="38">
        <v>0.3</v>
      </c>
      <c r="AB32" s="38">
        <v>1.3049999999999999</v>
      </c>
      <c r="AC32" s="38">
        <v>0</v>
      </c>
      <c r="AD32" s="38">
        <v>0</v>
      </c>
      <c r="AE32" s="38">
        <v>0</v>
      </c>
      <c r="AF32" s="38">
        <v>0</v>
      </c>
      <c r="AG32" s="38">
        <v>0</v>
      </c>
      <c r="AH32" s="38">
        <v>1E-3</v>
      </c>
      <c r="AI32" s="38">
        <v>0</v>
      </c>
      <c r="AJ32" s="38">
        <v>0</v>
      </c>
      <c r="AK32" s="38">
        <v>0</v>
      </c>
      <c r="AL32" s="38">
        <v>2.1000000000000001E-2</v>
      </c>
      <c r="AM32" s="38">
        <v>4.2000000000000003E-2</v>
      </c>
      <c r="AN32" s="38">
        <v>2.0630000000000002</v>
      </c>
      <c r="AO32" s="38">
        <v>0.56499999999999995</v>
      </c>
      <c r="AP32" s="38">
        <v>2.1000000000000001E-2</v>
      </c>
      <c r="AQ32" s="38">
        <v>4.2000000000000003E-2</v>
      </c>
      <c r="AR32" s="38">
        <v>3.5630000000000002</v>
      </c>
      <c r="AS32" s="38">
        <v>1.0489999999999999</v>
      </c>
      <c r="AT32" s="38">
        <v>4.2000000000000003E-2</v>
      </c>
      <c r="AU32" s="38">
        <v>4.1000000000000002E-2</v>
      </c>
      <c r="AV32" s="38">
        <v>4.2000000000000003E-2</v>
      </c>
      <c r="AW32" s="38">
        <v>0.28399999999999997</v>
      </c>
      <c r="AX32" s="38">
        <v>0.56499999999999995</v>
      </c>
      <c r="AY32" s="38">
        <v>0.60299999999999998</v>
      </c>
      <c r="AZ32" s="38">
        <v>1.04</v>
      </c>
      <c r="BA32" s="38">
        <v>3.444</v>
      </c>
      <c r="BB32" s="38">
        <v>2.968</v>
      </c>
      <c r="BC32" s="38">
        <v>2.319</v>
      </c>
      <c r="BD32" s="38">
        <v>3.9830000000000001</v>
      </c>
      <c r="BE32" s="38">
        <v>2.7410000000000001</v>
      </c>
      <c r="BF32" s="38">
        <v>5.2210000000000001</v>
      </c>
      <c r="BG32" s="38">
        <v>3.8540000000000001</v>
      </c>
      <c r="BH32" s="38">
        <v>3.3180000000000001</v>
      </c>
      <c r="BI32" s="38">
        <v>4.1970000000000001</v>
      </c>
      <c r="BJ32" s="38">
        <v>4.1909999999999998</v>
      </c>
      <c r="BK32" s="38">
        <v>2.8769999999999998</v>
      </c>
      <c r="BL32" s="38">
        <v>5.8529999999999998</v>
      </c>
      <c r="BM32" s="38">
        <v>9.6340000000000003</v>
      </c>
      <c r="BN32" s="38">
        <v>4.952</v>
      </c>
      <c r="BO32" s="38">
        <v>4.5330000000000004</v>
      </c>
      <c r="BP32" s="38">
        <v>7.9619999999999997</v>
      </c>
      <c r="BQ32" s="38">
        <v>6.8289999999999997</v>
      </c>
      <c r="BR32" s="38">
        <v>6.7649999999999997</v>
      </c>
      <c r="BS32" s="38">
        <v>10.085000000000001</v>
      </c>
      <c r="BT32" s="38">
        <v>10.456</v>
      </c>
      <c r="BU32" s="38">
        <v>5.6230000000000002</v>
      </c>
      <c r="BV32" s="38">
        <v>7.8680000000000003</v>
      </c>
      <c r="BW32" s="38">
        <v>6.3289999999999997</v>
      </c>
      <c r="BX32" s="38">
        <v>8.2409999999999997</v>
      </c>
      <c r="BY32" s="38">
        <v>10</v>
      </c>
      <c r="BZ32" s="38">
        <v>2.5270000000000001</v>
      </c>
      <c r="CA32" s="38">
        <v>1.141</v>
      </c>
      <c r="CB32" s="38">
        <v>13.523999999999999</v>
      </c>
      <c r="CC32" s="38">
        <v>4.665</v>
      </c>
      <c r="CD32" s="38">
        <v>0.499</v>
      </c>
      <c r="CE32" s="38">
        <v>0.59199999999999997</v>
      </c>
      <c r="CF32" s="38">
        <v>4.2560000000000002</v>
      </c>
      <c r="CG32" s="38">
        <v>7.3520000000000003</v>
      </c>
      <c r="CH32" s="38">
        <v>14.082000000000001</v>
      </c>
      <c r="CI32" s="38">
        <v>37.871000000000002</v>
      </c>
      <c r="CJ32" s="38">
        <v>44.481999999999999</v>
      </c>
      <c r="CK32" s="38">
        <v>26.68</v>
      </c>
      <c r="CL32" s="38">
        <v>31.981999999999999</v>
      </c>
      <c r="CM32" s="38">
        <v>32.646999999999998</v>
      </c>
      <c r="CN32" s="38">
        <v>25.032</v>
      </c>
      <c r="CO32" s="38">
        <v>29.300999999999998</v>
      </c>
      <c r="CP32" s="38">
        <v>36.439</v>
      </c>
      <c r="CQ32" s="38">
        <v>34.743000000000002</v>
      </c>
      <c r="CR32" s="38">
        <v>30.917000000000002</v>
      </c>
      <c r="CS32" s="38">
        <v>19.138999999999999</v>
      </c>
      <c r="CT32" s="38">
        <v>35.228999999999999</v>
      </c>
      <c r="CU32" s="38">
        <v>51.618000000000002</v>
      </c>
      <c r="CV32" s="38">
        <v>36.537999999999997</v>
      </c>
      <c r="CW32" s="38">
        <v>23.007960000000001</v>
      </c>
      <c r="CX32" s="38">
        <v>26.183350000000001</v>
      </c>
      <c r="CY32" s="38">
        <v>29.621079999999999</v>
      </c>
      <c r="CZ32" s="38">
        <v>42.645319999999998</v>
      </c>
      <c r="DA32" s="38">
        <v>67.417730000000006</v>
      </c>
      <c r="DB32" s="38">
        <v>74.289299999999997</v>
      </c>
      <c r="DC32" s="38">
        <v>81.312700000000007</v>
      </c>
      <c r="DD32" s="38">
        <v>58.080480000000001</v>
      </c>
      <c r="DE32" s="38">
        <v>60.056669999999997</v>
      </c>
      <c r="DF32" s="38">
        <v>51.762839999999997</v>
      </c>
      <c r="DG32" s="38">
        <v>59.218110000000003</v>
      </c>
      <c r="DH32" s="38">
        <v>69.623350000000002</v>
      </c>
      <c r="DI32" s="38">
        <v>65.964590000000001</v>
      </c>
      <c r="DJ32" s="38">
        <v>80.12133</v>
      </c>
      <c r="DK32" s="38">
        <v>83.281729999999996</v>
      </c>
      <c r="DL32" s="38">
        <v>63.107550000000003</v>
      </c>
      <c r="DM32" s="38">
        <v>64.876480000000001</v>
      </c>
      <c r="DN32" s="38">
        <v>56.891910000000003</v>
      </c>
      <c r="DO32" s="38">
        <v>50.121650000000002</v>
      </c>
      <c r="DP32" s="38">
        <v>28.36459</v>
      </c>
      <c r="DQ32" s="38">
        <v>35.985169999999997</v>
      </c>
      <c r="DR32" s="38">
        <v>34.809330000000003</v>
      </c>
      <c r="DS32" s="38">
        <v>32.350389999999997</v>
      </c>
      <c r="DT32" s="38">
        <v>33.057580000000002</v>
      </c>
      <c r="DU32" s="38">
        <v>26.433060000000001</v>
      </c>
      <c r="DV32" s="38">
        <v>44.359580000000001</v>
      </c>
      <c r="DW32" s="38">
        <v>29.01849</v>
      </c>
      <c r="DX32" s="53">
        <v>27.416840000000001</v>
      </c>
      <c r="DY32" s="53">
        <v>50.449260000000002</v>
      </c>
      <c r="DZ32" s="53">
        <v>27.1858</v>
      </c>
      <c r="EA32" s="53">
        <v>40.860579999999999</v>
      </c>
      <c r="EB32" s="53">
        <v>39.960560000000001</v>
      </c>
      <c r="EC32" s="53">
        <v>47.589289999999998</v>
      </c>
      <c r="ED32" s="53">
        <v>69.416330000000002</v>
      </c>
      <c r="EE32" s="53">
        <v>49.423920000000003</v>
      </c>
      <c r="EF32" s="53">
        <v>42.293619999999997</v>
      </c>
      <c r="EG32" s="53">
        <v>34.613149999999997</v>
      </c>
      <c r="EH32" s="53">
        <v>38.366669999999999</v>
      </c>
      <c r="EI32" s="53">
        <v>39.702210000000001</v>
      </c>
      <c r="EJ32" s="53">
        <v>35.460279999999997</v>
      </c>
      <c r="EK32" s="53">
        <v>31.12201</v>
      </c>
      <c r="EL32" s="53">
        <v>36.075679999999998</v>
      </c>
      <c r="EM32" s="53">
        <v>55.961060000000003</v>
      </c>
      <c r="EN32" s="53">
        <v>46.931159999999998</v>
      </c>
      <c r="EO32" s="53">
        <v>45.400350000000003</v>
      </c>
      <c r="EP32" s="53">
        <v>48.389099999999999</v>
      </c>
      <c r="EQ32" s="53">
        <v>53.248460000000001</v>
      </c>
      <c r="ER32" s="53">
        <v>37.70928</v>
      </c>
      <c r="ES32" s="53">
        <v>41.664439999999999</v>
      </c>
      <c r="ET32" s="53">
        <v>36.008119999999998</v>
      </c>
      <c r="EU32" s="53">
        <v>28.051659999999998</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row>
    <row r="33" spans="6:628" ht="20.100000000000001" customHeight="1">
      <c r="F33" s="37" t="s">
        <v>612</v>
      </c>
      <c r="G33" s="29" t="s">
        <v>141</v>
      </c>
      <c r="H33" s="38">
        <v>39.093380000000003</v>
      </c>
      <c r="I33" s="38">
        <v>42.68824</v>
      </c>
      <c r="J33" s="38"/>
      <c r="K33" s="38"/>
      <c r="L33" s="38">
        <v>0.71</v>
      </c>
      <c r="M33" s="38">
        <v>9.8000000000000004E-2</v>
      </c>
      <c r="N33" s="38">
        <v>0</v>
      </c>
      <c r="O33" s="38">
        <v>0.19800000000000001</v>
      </c>
      <c r="P33" s="38">
        <v>0.499</v>
      </c>
      <c r="Q33" s="38">
        <v>0.89500000000000002</v>
      </c>
      <c r="R33" s="38">
        <v>2.4689999999999999</v>
      </c>
      <c r="S33" s="38">
        <v>2.1829999999999998</v>
      </c>
      <c r="T33" s="38">
        <v>1.6859999999999999</v>
      </c>
      <c r="U33" s="38">
        <v>7.968</v>
      </c>
      <c r="V33" s="38">
        <v>4.7709999999999999</v>
      </c>
      <c r="W33" s="38">
        <v>4.7519999999999998</v>
      </c>
      <c r="X33" s="38">
        <v>7.173</v>
      </c>
      <c r="Y33" s="38">
        <v>7.6139999999999999</v>
      </c>
      <c r="Z33" s="38">
        <v>5.6989999999999998</v>
      </c>
      <c r="AA33" s="38">
        <v>10.832000000000001</v>
      </c>
      <c r="AB33" s="38">
        <v>12.375</v>
      </c>
      <c r="AC33" s="38">
        <v>12.21</v>
      </c>
      <c r="AD33" s="38">
        <v>11.026999999999999</v>
      </c>
      <c r="AE33" s="38">
        <v>7.7439999999999998</v>
      </c>
      <c r="AF33" s="38">
        <v>6.3490000000000002</v>
      </c>
      <c r="AG33" s="38">
        <v>6.0759999999999996</v>
      </c>
      <c r="AH33" s="38">
        <v>10.609</v>
      </c>
      <c r="AI33" s="38">
        <v>4.5990000000000002</v>
      </c>
      <c r="AJ33" s="38">
        <v>4.9980000000000002</v>
      </c>
      <c r="AK33" s="38">
        <v>4.9989999999999997</v>
      </c>
      <c r="AL33" s="38">
        <v>6.9989999999999997</v>
      </c>
      <c r="AM33" s="38">
        <v>5.9969999999999999</v>
      </c>
      <c r="AN33" s="38">
        <v>10.396000000000001</v>
      </c>
      <c r="AO33" s="38">
        <v>6.194</v>
      </c>
      <c r="AP33" s="38">
        <v>4.1959999999999997</v>
      </c>
      <c r="AQ33" s="38">
        <v>3.4180000000000001</v>
      </c>
      <c r="AR33" s="38">
        <v>7.8609999999999998</v>
      </c>
      <c r="AS33" s="38">
        <v>15.037000000000001</v>
      </c>
      <c r="AT33" s="38">
        <v>10.643000000000001</v>
      </c>
      <c r="AU33" s="38">
        <v>11.976000000000001</v>
      </c>
      <c r="AV33" s="38">
        <v>13.566000000000001</v>
      </c>
      <c r="AW33" s="38">
        <v>19.829999999999998</v>
      </c>
      <c r="AX33" s="38">
        <v>18.588000000000001</v>
      </c>
      <c r="AY33" s="38">
        <v>21.178000000000001</v>
      </c>
      <c r="AZ33" s="38">
        <v>21.832999999999998</v>
      </c>
      <c r="BA33" s="38">
        <v>18.934000000000001</v>
      </c>
      <c r="BB33" s="38">
        <v>17.498000000000001</v>
      </c>
      <c r="BC33" s="38">
        <v>23.6</v>
      </c>
      <c r="BD33" s="38">
        <v>19.170000000000002</v>
      </c>
      <c r="BE33" s="38">
        <v>22.643999999999998</v>
      </c>
      <c r="BF33" s="38">
        <v>20.231999999999999</v>
      </c>
      <c r="BG33" s="38">
        <v>28.885000000000002</v>
      </c>
      <c r="BH33" s="38">
        <v>19.789000000000001</v>
      </c>
      <c r="BI33" s="38">
        <v>27.050999999999998</v>
      </c>
      <c r="BJ33" s="38">
        <v>14.106</v>
      </c>
      <c r="BK33" s="38">
        <v>28.815000000000001</v>
      </c>
      <c r="BL33" s="38">
        <v>14.34</v>
      </c>
      <c r="BM33" s="38">
        <v>31.745000000000001</v>
      </c>
      <c r="BN33" s="38">
        <v>13.191000000000001</v>
      </c>
      <c r="BO33" s="38">
        <v>22.367000000000001</v>
      </c>
      <c r="BP33" s="38">
        <v>18.690000000000001</v>
      </c>
      <c r="BQ33" s="38">
        <v>26.994</v>
      </c>
      <c r="BR33" s="38">
        <v>27.463000000000001</v>
      </c>
      <c r="BS33" s="38">
        <v>22.829000000000001</v>
      </c>
      <c r="BT33" s="38">
        <v>22.385000000000002</v>
      </c>
      <c r="BU33" s="38">
        <v>15.023</v>
      </c>
      <c r="BV33" s="38">
        <v>17.041</v>
      </c>
      <c r="BW33" s="38">
        <v>10.939</v>
      </c>
      <c r="BX33" s="38">
        <v>27.076000000000001</v>
      </c>
      <c r="BY33" s="38">
        <v>20.92</v>
      </c>
      <c r="BZ33" s="38">
        <v>8.266</v>
      </c>
      <c r="CA33" s="38">
        <v>27.309000000000001</v>
      </c>
      <c r="CB33" s="38">
        <v>25.366</v>
      </c>
      <c r="CC33" s="38">
        <v>27.03</v>
      </c>
      <c r="CD33" s="38">
        <v>24.338000000000001</v>
      </c>
      <c r="CE33" s="38">
        <v>18.812000000000001</v>
      </c>
      <c r="CF33" s="38">
        <v>21.155999999999999</v>
      </c>
      <c r="CG33" s="38">
        <v>30.893999999999998</v>
      </c>
      <c r="CH33" s="38">
        <v>23.236000000000001</v>
      </c>
      <c r="CI33" s="38">
        <v>19.332999999999998</v>
      </c>
      <c r="CJ33" s="38">
        <v>3.468</v>
      </c>
      <c r="CK33" s="38">
        <v>11.555</v>
      </c>
      <c r="CL33" s="38">
        <v>11.159000000000001</v>
      </c>
      <c r="CM33" s="38">
        <v>8.7219999999999995</v>
      </c>
      <c r="CN33" s="38">
        <v>6.2009999999999996</v>
      </c>
      <c r="CO33" s="38">
        <v>18.516999999999999</v>
      </c>
      <c r="CP33" s="38">
        <v>11.635999999999999</v>
      </c>
      <c r="CQ33" s="38">
        <v>14.593999999999999</v>
      </c>
      <c r="CR33" s="38">
        <v>9.4239999999999995</v>
      </c>
      <c r="CS33" s="38">
        <v>18.559999999999999</v>
      </c>
      <c r="CT33" s="38">
        <v>15.406000000000001</v>
      </c>
      <c r="CU33" s="38">
        <v>13.151</v>
      </c>
      <c r="CV33" s="38">
        <v>10.561999999999999</v>
      </c>
      <c r="CW33" s="38">
        <v>12.073079999999999</v>
      </c>
      <c r="CX33" s="38">
        <v>13.11828</v>
      </c>
      <c r="CY33" s="38">
        <v>9.1240199999999998</v>
      </c>
      <c r="CZ33" s="38">
        <v>4.9824999999999999</v>
      </c>
      <c r="DA33" s="38">
        <v>3.4903200000000001</v>
      </c>
      <c r="DB33" s="38">
        <v>5.7765700000000004</v>
      </c>
      <c r="DC33" s="38">
        <v>4.0278799999999997</v>
      </c>
      <c r="DD33" s="38">
        <v>2.94272</v>
      </c>
      <c r="DE33" s="38">
        <v>2.62656</v>
      </c>
      <c r="DF33" s="38">
        <v>3.3670100000000001</v>
      </c>
      <c r="DG33" s="38">
        <v>2.8872300000000002</v>
      </c>
      <c r="DH33" s="38">
        <v>3.0015700000000001</v>
      </c>
      <c r="DI33" s="38">
        <v>0.93569999999999998</v>
      </c>
      <c r="DJ33" s="38">
        <v>3.4354300000000002</v>
      </c>
      <c r="DK33" s="38">
        <v>6.9396899999999997</v>
      </c>
      <c r="DL33" s="38">
        <v>11.89494</v>
      </c>
      <c r="DM33" s="38">
        <v>19.01155</v>
      </c>
      <c r="DN33" s="38">
        <v>11.78762</v>
      </c>
      <c r="DO33" s="38">
        <v>13.27679</v>
      </c>
      <c r="DP33" s="38">
        <v>10.79275</v>
      </c>
      <c r="DQ33" s="38">
        <v>18.990970000000001</v>
      </c>
      <c r="DR33" s="38">
        <v>14.417450000000001</v>
      </c>
      <c r="DS33" s="38">
        <v>17.684830000000002</v>
      </c>
      <c r="DT33" s="38">
        <v>13.848190000000001</v>
      </c>
      <c r="DU33" s="38">
        <v>12.785600000000001</v>
      </c>
      <c r="DV33" s="38">
        <v>13.751989999999999</v>
      </c>
      <c r="DW33" s="38">
        <v>20.898350000000001</v>
      </c>
      <c r="DX33" s="53">
        <v>7.4478600000000004</v>
      </c>
      <c r="DY33" s="53">
        <v>9.2020400000000002</v>
      </c>
      <c r="DZ33" s="53">
        <v>12.34698</v>
      </c>
      <c r="EA33" s="53">
        <v>21.88861</v>
      </c>
      <c r="EB33" s="53">
        <v>4.7082199999999998</v>
      </c>
      <c r="EC33" s="53">
        <v>14.3759</v>
      </c>
      <c r="ED33" s="53">
        <v>7.9323800000000002</v>
      </c>
      <c r="EE33" s="53">
        <v>8.5571000000000002</v>
      </c>
      <c r="EF33" s="53">
        <v>7.9763599999999997</v>
      </c>
      <c r="EG33" s="53">
        <v>10.07456</v>
      </c>
      <c r="EH33" s="53">
        <v>19.151299999999999</v>
      </c>
      <c r="EI33" s="53">
        <v>8.7558399999999992</v>
      </c>
      <c r="EJ33" s="53">
        <v>10.01857</v>
      </c>
      <c r="EK33" s="53">
        <v>18.746510000000001</v>
      </c>
      <c r="EL33" s="53">
        <v>5.4479699999999998</v>
      </c>
      <c r="EM33" s="53">
        <v>12.550840000000001</v>
      </c>
      <c r="EN33" s="53">
        <v>12.89695</v>
      </c>
      <c r="EO33" s="53">
        <v>8.1976200000000006</v>
      </c>
      <c r="EP33" s="53">
        <v>10.04561</v>
      </c>
      <c r="EQ33" s="53">
        <v>3.9083399999999999</v>
      </c>
      <c r="ER33" s="53">
        <v>17.895700000000001</v>
      </c>
      <c r="ES33" s="53">
        <v>10.83859</v>
      </c>
      <c r="ET33" s="53">
        <v>19.749420000000001</v>
      </c>
      <c r="EU33" s="53">
        <v>15.29928</v>
      </c>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row>
    <row r="34" spans="6:628" ht="20.100000000000001" customHeight="1">
      <c r="F34" s="37" t="s">
        <v>648</v>
      </c>
      <c r="G34" s="29" t="s">
        <v>141</v>
      </c>
      <c r="H34" s="38">
        <v>0</v>
      </c>
      <c r="I34" s="38">
        <v>0</v>
      </c>
      <c r="J34" s="38"/>
      <c r="K34" s="38"/>
      <c r="L34" s="38">
        <v>9.34</v>
      </c>
      <c r="M34" s="38">
        <v>6.29</v>
      </c>
      <c r="N34" s="38">
        <v>8.8140000000000001</v>
      </c>
      <c r="O34" s="38">
        <v>9.5229999999999997</v>
      </c>
      <c r="P34" s="38">
        <v>5.1740000000000004</v>
      </c>
      <c r="Q34" s="38">
        <v>8.9969999999999999</v>
      </c>
      <c r="R34" s="38">
        <v>7.2279999999999998</v>
      </c>
      <c r="S34" s="38">
        <v>5.0439999999999996</v>
      </c>
      <c r="T34" s="38">
        <v>6.077</v>
      </c>
      <c r="U34" s="38">
        <v>8.6199999999999992</v>
      </c>
      <c r="V34" s="38">
        <v>7.5010000000000003</v>
      </c>
      <c r="W34" s="38">
        <v>4.024</v>
      </c>
      <c r="X34" s="38">
        <v>5.2770000000000001</v>
      </c>
      <c r="Y34" s="38">
        <v>5.0309999999999997</v>
      </c>
      <c r="Z34" s="38">
        <v>5.9029999999999996</v>
      </c>
      <c r="AA34" s="38">
        <v>8.3729999999999993</v>
      </c>
      <c r="AB34" s="38">
        <v>7.0910000000000002</v>
      </c>
      <c r="AC34" s="38">
        <v>8.9920000000000009</v>
      </c>
      <c r="AD34" s="38">
        <v>7.9829999999999997</v>
      </c>
      <c r="AE34" s="38">
        <v>5.6040000000000001</v>
      </c>
      <c r="AF34" s="38">
        <v>8.3710000000000004</v>
      </c>
      <c r="AG34" s="38">
        <v>4.4489999999999998</v>
      </c>
      <c r="AH34" s="38">
        <v>7.0579999999999998</v>
      </c>
      <c r="AI34" s="38">
        <v>6.8090000000000002</v>
      </c>
      <c r="AJ34" s="38">
        <v>4.7510000000000003</v>
      </c>
      <c r="AK34" s="38">
        <v>4.75</v>
      </c>
      <c r="AL34" s="38">
        <v>2.375</v>
      </c>
      <c r="AM34" s="38">
        <v>7.2850000000000001</v>
      </c>
      <c r="AN34" s="38">
        <v>3.16</v>
      </c>
      <c r="AO34" s="38">
        <v>3.153</v>
      </c>
      <c r="AP34" s="38">
        <v>6.2549999999999999</v>
      </c>
      <c r="AQ34" s="38">
        <v>4.75</v>
      </c>
      <c r="AR34" s="38">
        <v>3.75</v>
      </c>
      <c r="AS34" s="38">
        <v>2.625</v>
      </c>
      <c r="AT34" s="38">
        <v>2.4500000000000002</v>
      </c>
      <c r="AU34" s="38">
        <v>1.415</v>
      </c>
      <c r="AV34" s="38">
        <v>1.4</v>
      </c>
      <c r="AW34" s="38">
        <v>3.1</v>
      </c>
      <c r="AX34" s="38">
        <v>5.6</v>
      </c>
      <c r="AY34" s="38">
        <v>7.2</v>
      </c>
      <c r="AZ34" s="38">
        <v>3.0009999999999999</v>
      </c>
      <c r="BA34" s="38">
        <v>3</v>
      </c>
      <c r="BB34" s="38">
        <v>3</v>
      </c>
      <c r="BC34" s="38">
        <v>3</v>
      </c>
      <c r="BD34" s="38">
        <v>8.02</v>
      </c>
      <c r="BE34" s="38">
        <v>8.0220000000000002</v>
      </c>
      <c r="BF34" s="38">
        <v>7.98</v>
      </c>
      <c r="BG34" s="38">
        <v>5.4029999999999996</v>
      </c>
      <c r="BH34" s="38">
        <v>2.5470000000000002</v>
      </c>
      <c r="BI34" s="38">
        <v>0.499</v>
      </c>
      <c r="BJ34" s="38">
        <v>0</v>
      </c>
      <c r="BK34" s="38">
        <v>0</v>
      </c>
      <c r="BL34" s="38">
        <v>0</v>
      </c>
      <c r="BM34" s="38">
        <v>1.147</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3.5000000000000003E-2</v>
      </c>
      <c r="CQ34" s="38">
        <v>0</v>
      </c>
      <c r="CR34" s="38">
        <v>0</v>
      </c>
      <c r="CS34" s="38">
        <v>0</v>
      </c>
      <c r="CT34" s="38">
        <v>0</v>
      </c>
      <c r="CU34" s="38">
        <v>0</v>
      </c>
      <c r="CV34" s="38">
        <v>0</v>
      </c>
      <c r="CW34" s="38">
        <v>0</v>
      </c>
      <c r="CX34" s="38">
        <v>2.1499999999999998E-2</v>
      </c>
      <c r="CY34" s="38">
        <v>0</v>
      </c>
      <c r="CZ34" s="38">
        <v>0</v>
      </c>
      <c r="DA34" s="38">
        <v>0.70074999999999998</v>
      </c>
      <c r="DB34" s="38">
        <v>0</v>
      </c>
      <c r="DC34" s="38">
        <v>0</v>
      </c>
      <c r="DD34" s="38">
        <v>0</v>
      </c>
      <c r="DE34" s="38">
        <v>0</v>
      </c>
      <c r="DF34" s="38">
        <v>0</v>
      </c>
      <c r="DG34" s="38">
        <v>0</v>
      </c>
      <c r="DH34" s="38">
        <v>0</v>
      </c>
      <c r="DI34" s="38">
        <v>0</v>
      </c>
      <c r="DJ34" s="38">
        <v>0</v>
      </c>
      <c r="DK34" s="38">
        <v>0</v>
      </c>
      <c r="DL34" s="38">
        <v>0</v>
      </c>
      <c r="DM34" s="38">
        <v>0</v>
      </c>
      <c r="DN34" s="38">
        <v>0</v>
      </c>
      <c r="DO34" s="38">
        <v>0</v>
      </c>
      <c r="DP34" s="38">
        <v>0</v>
      </c>
      <c r="DQ34" s="38">
        <v>0</v>
      </c>
      <c r="DR34" s="38">
        <v>0</v>
      </c>
      <c r="DS34" s="38">
        <v>0</v>
      </c>
      <c r="DT34" s="38">
        <v>0</v>
      </c>
      <c r="DU34" s="38">
        <v>0</v>
      </c>
      <c r="DV34" s="38">
        <v>0</v>
      </c>
      <c r="DW34" s="38">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3">
        <v>0</v>
      </c>
      <c r="EN34" s="53">
        <v>0</v>
      </c>
      <c r="EO34" s="53">
        <v>0</v>
      </c>
      <c r="EP34" s="53">
        <v>0</v>
      </c>
      <c r="EQ34" s="53">
        <v>0</v>
      </c>
      <c r="ER34" s="53">
        <v>0</v>
      </c>
      <c r="ES34" s="53">
        <v>0</v>
      </c>
      <c r="ET34" s="53">
        <v>0</v>
      </c>
      <c r="EU34" s="53">
        <v>0</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row>
    <row r="35" spans="6:628" ht="20.100000000000001" customHeight="1">
      <c r="F35" s="37" t="s">
        <v>591</v>
      </c>
      <c r="G35" s="29" t="s">
        <v>141</v>
      </c>
      <c r="H35" s="38">
        <v>5.8747100000000003</v>
      </c>
      <c r="I35" s="38">
        <v>13.702540000000001</v>
      </c>
      <c r="J35" s="38"/>
      <c r="K35" s="38"/>
      <c r="L35" s="38">
        <v>0</v>
      </c>
      <c r="M35" s="38">
        <v>0</v>
      </c>
      <c r="N35" s="38">
        <v>0</v>
      </c>
      <c r="O35" s="38">
        <v>0</v>
      </c>
      <c r="P35" s="38">
        <v>1.5289999999999999</v>
      </c>
      <c r="Q35" s="38">
        <v>1.0069999999999999</v>
      </c>
      <c r="R35" s="38">
        <v>1.508</v>
      </c>
      <c r="S35" s="38">
        <v>2.9790000000000001</v>
      </c>
      <c r="T35" s="38">
        <v>2.1019999999999999</v>
      </c>
      <c r="U35" s="38">
        <v>2.6949999999999998</v>
      </c>
      <c r="V35" s="38">
        <v>2.823</v>
      </c>
      <c r="W35" s="38">
        <v>1.6</v>
      </c>
      <c r="X35" s="38">
        <v>3.2050000000000001</v>
      </c>
      <c r="Y35" s="38">
        <v>1.423</v>
      </c>
      <c r="Z35" s="38">
        <v>2.3969999999999998</v>
      </c>
      <c r="AA35" s="38">
        <v>4.1959999999999997</v>
      </c>
      <c r="AB35" s="38">
        <v>2.7370000000000001</v>
      </c>
      <c r="AC35" s="38">
        <v>2.5409999999999999</v>
      </c>
      <c r="AD35" s="38">
        <v>3.081</v>
      </c>
      <c r="AE35" s="38">
        <v>2.5030000000000001</v>
      </c>
      <c r="AF35" s="38">
        <v>0.89600000000000002</v>
      </c>
      <c r="AG35" s="38">
        <v>1.202</v>
      </c>
      <c r="AH35" s="38">
        <v>3.9950000000000001</v>
      </c>
      <c r="AI35" s="38">
        <v>2.6669999999999998</v>
      </c>
      <c r="AJ35" s="38">
        <v>2.597</v>
      </c>
      <c r="AK35" s="38">
        <v>8.0579999999999998</v>
      </c>
      <c r="AL35" s="38">
        <v>10.066000000000001</v>
      </c>
      <c r="AM35" s="38">
        <v>5.8529999999999998</v>
      </c>
      <c r="AN35" s="38">
        <v>3.4020000000000001</v>
      </c>
      <c r="AO35" s="38">
        <v>6.492</v>
      </c>
      <c r="AP35" s="38">
        <v>5.36</v>
      </c>
      <c r="AQ35" s="38">
        <v>2.8959999999999999</v>
      </c>
      <c r="AR35" s="38">
        <v>0.39900000000000002</v>
      </c>
      <c r="AS35" s="38">
        <v>2.2639999999999998</v>
      </c>
      <c r="AT35" s="38">
        <v>1.4019999999999999</v>
      </c>
      <c r="AU35" s="38">
        <v>1.1990000000000001</v>
      </c>
      <c r="AV35" s="38">
        <v>2.1549999999999998</v>
      </c>
      <c r="AW35" s="38">
        <v>1.696</v>
      </c>
      <c r="AX35" s="38">
        <v>1.895</v>
      </c>
      <c r="AY35" s="38">
        <v>1.9</v>
      </c>
      <c r="AZ35" s="38">
        <v>1.002</v>
      </c>
      <c r="BA35" s="38">
        <v>1.921</v>
      </c>
      <c r="BB35" s="38">
        <v>1.2030000000000001</v>
      </c>
      <c r="BC35" s="38">
        <v>1.897</v>
      </c>
      <c r="BD35" s="38">
        <v>1.4059999999999999</v>
      </c>
      <c r="BE35" s="38">
        <v>1.6120000000000001</v>
      </c>
      <c r="BF35" s="38">
        <v>2.306</v>
      </c>
      <c r="BG35" s="38">
        <v>2.0169999999999999</v>
      </c>
      <c r="BH35" s="38">
        <v>1.9019999999999999</v>
      </c>
      <c r="BI35" s="38">
        <v>2.31</v>
      </c>
      <c r="BJ35" s="38">
        <v>3.976</v>
      </c>
      <c r="BK35" s="38">
        <v>4.1660000000000004</v>
      </c>
      <c r="BL35" s="38">
        <v>2.4159999999999999</v>
      </c>
      <c r="BM35" s="38">
        <v>4.21</v>
      </c>
      <c r="BN35" s="38">
        <v>2.9950000000000001</v>
      </c>
      <c r="BO35" s="38">
        <v>3.528</v>
      </c>
      <c r="BP35" s="38">
        <v>5.2190000000000003</v>
      </c>
      <c r="BQ35" s="38">
        <v>7.5510000000000002</v>
      </c>
      <c r="BR35" s="38">
        <v>8.8670000000000009</v>
      </c>
      <c r="BS35" s="38">
        <v>9.4619999999999997</v>
      </c>
      <c r="BT35" s="38">
        <v>10.101000000000001</v>
      </c>
      <c r="BU35" s="38">
        <v>6.774</v>
      </c>
      <c r="BV35" s="38">
        <v>9.3759999999999994</v>
      </c>
      <c r="BW35" s="38">
        <v>11.944000000000001</v>
      </c>
      <c r="BX35" s="38">
        <v>3.9049999999999998</v>
      </c>
      <c r="BY35" s="38">
        <v>4.665</v>
      </c>
      <c r="BZ35" s="38">
        <v>3.4460000000000002</v>
      </c>
      <c r="CA35" s="38">
        <v>6.52</v>
      </c>
      <c r="CB35" s="38">
        <v>4.0010000000000003</v>
      </c>
      <c r="CC35" s="38">
        <v>3.3279999999999998</v>
      </c>
      <c r="CD35" s="38">
        <v>2.1789999999999998</v>
      </c>
      <c r="CE35" s="38">
        <v>3.4820000000000002</v>
      </c>
      <c r="CF35" s="38">
        <v>4.6849999999999996</v>
      </c>
      <c r="CG35" s="38">
        <v>6.5350000000000001</v>
      </c>
      <c r="CH35" s="38">
        <v>6.76</v>
      </c>
      <c r="CI35" s="38">
        <v>4.7519999999999998</v>
      </c>
      <c r="CJ35" s="38">
        <v>0.67300000000000004</v>
      </c>
      <c r="CK35" s="38">
        <v>1.835</v>
      </c>
      <c r="CL35" s="38">
        <v>2.3319999999999999</v>
      </c>
      <c r="CM35" s="38">
        <v>2.407</v>
      </c>
      <c r="CN35" s="38">
        <v>4.3529999999999998</v>
      </c>
      <c r="CO35" s="38">
        <v>2.8820000000000001</v>
      </c>
      <c r="CP35" s="38">
        <v>7.9</v>
      </c>
      <c r="CQ35" s="38">
        <v>5.4480000000000004</v>
      </c>
      <c r="CR35" s="38">
        <v>4.7050000000000001</v>
      </c>
      <c r="CS35" s="38">
        <v>5.6740000000000004</v>
      </c>
      <c r="CT35" s="38">
        <v>7.8609999999999998</v>
      </c>
      <c r="CU35" s="38">
        <v>6.4240000000000004</v>
      </c>
      <c r="CV35" s="38">
        <v>7.1580000000000004</v>
      </c>
      <c r="CW35" s="38">
        <v>9.6790299999999991</v>
      </c>
      <c r="CX35" s="38">
        <v>7.6311200000000001</v>
      </c>
      <c r="CY35" s="38">
        <v>7.0495700000000001</v>
      </c>
      <c r="CZ35" s="38">
        <v>2.2156699999999998</v>
      </c>
      <c r="DA35" s="38">
        <v>1.54175</v>
      </c>
      <c r="DB35" s="38">
        <v>1.71502</v>
      </c>
      <c r="DC35" s="38">
        <v>4.1190699999999998</v>
      </c>
      <c r="DD35" s="38">
        <v>3.28315</v>
      </c>
      <c r="DE35" s="38">
        <v>3.56914</v>
      </c>
      <c r="DF35" s="38">
        <v>3.63659</v>
      </c>
      <c r="DG35" s="38">
        <v>5.3649300000000002</v>
      </c>
      <c r="DH35" s="38">
        <v>5.9315100000000003</v>
      </c>
      <c r="DI35" s="38">
        <v>1.5010399999999999</v>
      </c>
      <c r="DJ35" s="38">
        <v>10.594279999999999</v>
      </c>
      <c r="DK35" s="38">
        <v>4.4702999999999999</v>
      </c>
      <c r="DL35" s="38">
        <v>1.19469</v>
      </c>
      <c r="DM35" s="38">
        <v>1.2026300000000001</v>
      </c>
      <c r="DN35" s="38">
        <v>0.79700000000000004</v>
      </c>
      <c r="DO35" s="38">
        <v>1.70922</v>
      </c>
      <c r="DP35" s="38">
        <v>3.0227400000000002</v>
      </c>
      <c r="DQ35" s="38">
        <v>1.5939000000000001</v>
      </c>
      <c r="DR35" s="38">
        <v>0.79200000000000004</v>
      </c>
      <c r="DS35" s="38">
        <v>0.89410999999999996</v>
      </c>
      <c r="DT35" s="38">
        <v>0.69099999999999995</v>
      </c>
      <c r="DU35" s="38">
        <v>0</v>
      </c>
      <c r="DV35" s="38">
        <v>2.19848</v>
      </c>
      <c r="DW35" s="38">
        <v>2.1921400000000002</v>
      </c>
      <c r="DX35" s="53">
        <v>0.20005999999999999</v>
      </c>
      <c r="DY35" s="53">
        <v>0.59811999999999999</v>
      </c>
      <c r="DZ35" s="53">
        <v>0.19927</v>
      </c>
      <c r="EA35" s="53">
        <v>1.3960300000000001</v>
      </c>
      <c r="EB35" s="53">
        <v>0.60009999999999997</v>
      </c>
      <c r="EC35" s="53">
        <v>0.2</v>
      </c>
      <c r="ED35" s="53">
        <v>0.60080999999999996</v>
      </c>
      <c r="EE35" s="53">
        <v>0.8</v>
      </c>
      <c r="EF35" s="53">
        <v>0.4</v>
      </c>
      <c r="EG35" s="53">
        <v>0.8</v>
      </c>
      <c r="EH35" s="53">
        <v>0.6</v>
      </c>
      <c r="EI35" s="53">
        <v>0.6</v>
      </c>
      <c r="EJ35" s="53">
        <v>0.4</v>
      </c>
      <c r="EK35" s="53">
        <v>0.6</v>
      </c>
      <c r="EL35" s="53">
        <v>0.4</v>
      </c>
      <c r="EM35" s="53">
        <v>1.0994699999999999</v>
      </c>
      <c r="EN35" s="53">
        <v>1.925</v>
      </c>
      <c r="EO35" s="53">
        <v>2.45024</v>
      </c>
      <c r="EP35" s="53">
        <v>2.4988299999999999</v>
      </c>
      <c r="EQ35" s="53">
        <v>3.4006599999999998</v>
      </c>
      <c r="ER35" s="53">
        <v>3.4001100000000002</v>
      </c>
      <c r="ES35" s="53">
        <v>4.4029400000000001</v>
      </c>
      <c r="ET35" s="53">
        <v>7.6488699999999996</v>
      </c>
      <c r="EU35" s="53">
        <v>4.1007300000000004</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row>
    <row r="36" spans="6:628" ht="20.100000000000001" customHeight="1">
      <c r="F36" s="37" t="s">
        <v>592</v>
      </c>
      <c r="G36" s="29" t="s">
        <v>141</v>
      </c>
      <c r="H36" s="38">
        <v>9.9269999999999997E-2</v>
      </c>
      <c r="I36" s="38">
        <v>1.1900000000000001E-2</v>
      </c>
      <c r="J36" s="38"/>
      <c r="K36" s="38"/>
      <c r="L36" s="38">
        <v>11.643000000000001</v>
      </c>
      <c r="M36" s="38">
        <v>13.321999999999999</v>
      </c>
      <c r="N36" s="38">
        <v>8.2650000000000006</v>
      </c>
      <c r="O36" s="38">
        <v>11.864000000000001</v>
      </c>
      <c r="P36" s="38">
        <v>16.138000000000002</v>
      </c>
      <c r="Q36" s="38">
        <v>14.916</v>
      </c>
      <c r="R36" s="38">
        <v>15.055</v>
      </c>
      <c r="S36" s="38">
        <v>13.997999999999999</v>
      </c>
      <c r="T36" s="38">
        <v>10.641</v>
      </c>
      <c r="U36" s="38">
        <v>8.798</v>
      </c>
      <c r="V36" s="38">
        <v>8.5370000000000008</v>
      </c>
      <c r="W36" s="38">
        <v>7.6989999999999998</v>
      </c>
      <c r="X36" s="38">
        <v>6.73</v>
      </c>
      <c r="Y36" s="38">
        <v>6.4960000000000004</v>
      </c>
      <c r="Z36" s="38">
        <v>5.0490000000000004</v>
      </c>
      <c r="AA36" s="38">
        <v>9.4190000000000005</v>
      </c>
      <c r="AB36" s="38">
        <v>9.3689999999999998</v>
      </c>
      <c r="AC36" s="38">
        <v>8.9190000000000005</v>
      </c>
      <c r="AD36" s="38">
        <v>9.0250000000000004</v>
      </c>
      <c r="AE36" s="38">
        <v>4.3079999999999998</v>
      </c>
      <c r="AF36" s="38">
        <v>3.6970000000000001</v>
      </c>
      <c r="AG36" s="38">
        <v>0.78700000000000003</v>
      </c>
      <c r="AH36" s="38">
        <v>6.7789999999999999</v>
      </c>
      <c r="AI36" s="38">
        <v>4.7649999999999997</v>
      </c>
      <c r="AJ36" s="38">
        <v>1.423</v>
      </c>
      <c r="AK36" s="38">
        <v>0.3</v>
      </c>
      <c r="AL36" s="38">
        <v>0.4</v>
      </c>
      <c r="AM36" s="38">
        <v>0.2</v>
      </c>
      <c r="AN36" s="38">
        <v>0.1</v>
      </c>
      <c r="AO36" s="38">
        <v>0.36199999999999999</v>
      </c>
      <c r="AP36" s="38">
        <v>0.46600000000000003</v>
      </c>
      <c r="AQ36" s="38">
        <v>0.251</v>
      </c>
      <c r="AR36" s="38">
        <v>0.78500000000000003</v>
      </c>
      <c r="AS36" s="38">
        <v>0.94299999999999995</v>
      </c>
      <c r="AT36" s="38">
        <v>0.84399999999999997</v>
      </c>
      <c r="AU36" s="38">
        <v>1.1830000000000001</v>
      </c>
      <c r="AV36" s="38">
        <v>0.626</v>
      </c>
      <c r="AW36" s="38">
        <v>2.6030000000000002</v>
      </c>
      <c r="AX36" s="38">
        <v>1.8420000000000001</v>
      </c>
      <c r="AY36" s="38">
        <v>1.083</v>
      </c>
      <c r="AZ36" s="38">
        <v>3.5219999999999998</v>
      </c>
      <c r="BA36" s="38">
        <v>4.3559999999999999</v>
      </c>
      <c r="BB36" s="38">
        <v>1.8029999999999999</v>
      </c>
      <c r="BC36" s="38">
        <v>3.262</v>
      </c>
      <c r="BD36" s="38">
        <v>4.7300000000000004</v>
      </c>
      <c r="BE36" s="38">
        <v>5.0549999999999997</v>
      </c>
      <c r="BF36" s="38">
        <v>3.7349999999999999</v>
      </c>
      <c r="BG36" s="38">
        <v>2.0630000000000002</v>
      </c>
      <c r="BH36" s="38">
        <v>3.0859999999999999</v>
      </c>
      <c r="BI36" s="38">
        <v>2.1019999999999999</v>
      </c>
      <c r="BJ36" s="38">
        <v>0.69</v>
      </c>
      <c r="BK36" s="38">
        <v>0.85</v>
      </c>
      <c r="BL36" s="38">
        <v>0</v>
      </c>
      <c r="BM36" s="38">
        <v>0</v>
      </c>
      <c r="BN36" s="38">
        <v>0</v>
      </c>
      <c r="BO36" s="38">
        <v>0</v>
      </c>
      <c r="BP36" s="38">
        <v>0</v>
      </c>
      <c r="BQ36" s="38">
        <v>0</v>
      </c>
      <c r="BR36" s="38">
        <v>0.19800000000000001</v>
      </c>
      <c r="BS36" s="38">
        <v>0</v>
      </c>
      <c r="BT36" s="38">
        <v>0.1</v>
      </c>
      <c r="BU36" s="38">
        <v>1.4910000000000001</v>
      </c>
      <c r="BV36" s="38">
        <v>1.151</v>
      </c>
      <c r="BW36" s="38">
        <v>2.08</v>
      </c>
      <c r="BX36" s="38">
        <v>1.212</v>
      </c>
      <c r="BY36" s="38">
        <v>1.921</v>
      </c>
      <c r="BZ36" s="38">
        <v>1.196</v>
      </c>
      <c r="CA36" s="38">
        <v>0</v>
      </c>
      <c r="CB36" s="38">
        <v>0.98599999999999999</v>
      </c>
      <c r="CC36" s="38">
        <v>0.31</v>
      </c>
      <c r="CD36" s="38">
        <v>0</v>
      </c>
      <c r="CE36" s="38">
        <v>0.70099999999999996</v>
      </c>
      <c r="CF36" s="38">
        <v>0</v>
      </c>
      <c r="CG36" s="38">
        <v>8.1440000000000001</v>
      </c>
      <c r="CH36" s="38">
        <v>2.9279999999999999</v>
      </c>
      <c r="CI36" s="38">
        <v>0.308</v>
      </c>
      <c r="CJ36" s="38">
        <v>0.30299999999999999</v>
      </c>
      <c r="CK36" s="38">
        <v>0.10100000000000001</v>
      </c>
      <c r="CL36" s="38">
        <v>0.35399999999999998</v>
      </c>
      <c r="CM36" s="38">
        <v>0.152</v>
      </c>
      <c r="CN36" s="38">
        <v>0.1</v>
      </c>
      <c r="CO36" s="38">
        <v>0</v>
      </c>
      <c r="CP36" s="38">
        <v>0</v>
      </c>
      <c r="CQ36" s="38">
        <v>0</v>
      </c>
      <c r="CR36" s="38">
        <v>1.855</v>
      </c>
      <c r="CS36" s="38">
        <v>8.1180000000000003</v>
      </c>
      <c r="CT36" s="38">
        <v>0.39</v>
      </c>
      <c r="CU36" s="38">
        <v>0.54400000000000004</v>
      </c>
      <c r="CV36" s="38">
        <v>0</v>
      </c>
      <c r="CW36" s="38">
        <v>0.30664999999999998</v>
      </c>
      <c r="CX36" s="38">
        <v>0</v>
      </c>
      <c r="CY36" s="38">
        <v>0</v>
      </c>
      <c r="CZ36" s="38">
        <v>0</v>
      </c>
      <c r="DA36" s="38">
        <v>0</v>
      </c>
      <c r="DB36" s="38">
        <v>0</v>
      </c>
      <c r="DC36" s="38">
        <v>0.99809000000000003</v>
      </c>
      <c r="DD36" s="38">
        <v>19.215240000000001</v>
      </c>
      <c r="DE36" s="38">
        <v>19.427679999999999</v>
      </c>
      <c r="DF36" s="38">
        <v>17.929500000000001</v>
      </c>
      <c r="DG36" s="38">
        <v>17.918330000000001</v>
      </c>
      <c r="DH36" s="38">
        <v>0</v>
      </c>
      <c r="DI36" s="38">
        <v>0</v>
      </c>
      <c r="DJ36" s="38">
        <v>0</v>
      </c>
      <c r="DK36" s="38">
        <v>0.50121000000000004</v>
      </c>
      <c r="DL36" s="38">
        <v>0</v>
      </c>
      <c r="DM36" s="38">
        <v>0</v>
      </c>
      <c r="DN36" s="38">
        <v>0</v>
      </c>
      <c r="DO36" s="38">
        <v>0</v>
      </c>
      <c r="DP36" s="38">
        <v>1.5010399999999999</v>
      </c>
      <c r="DQ36" s="38">
        <v>0</v>
      </c>
      <c r="DR36" s="38">
        <v>0</v>
      </c>
      <c r="DS36" s="38">
        <v>0</v>
      </c>
      <c r="DT36" s="38">
        <v>0</v>
      </c>
      <c r="DU36" s="38">
        <v>0</v>
      </c>
      <c r="DV36" s="38">
        <v>0</v>
      </c>
      <c r="DW36" s="38">
        <v>0</v>
      </c>
      <c r="DX36" s="53">
        <v>0</v>
      </c>
      <c r="DY36" s="53">
        <v>0</v>
      </c>
      <c r="DZ36" s="53">
        <v>0.21357000000000001</v>
      </c>
      <c r="EA36" s="53">
        <v>9.9769999999999998E-2</v>
      </c>
      <c r="EB36" s="53">
        <v>6.0899999999999999E-3</v>
      </c>
      <c r="EC36" s="53">
        <v>0.10072</v>
      </c>
      <c r="ED36" s="53">
        <v>0.19707</v>
      </c>
      <c r="EE36" s="53">
        <v>0</v>
      </c>
      <c r="EF36" s="53">
        <v>0.49991999999999998</v>
      </c>
      <c r="EG36" s="53">
        <v>0.80118</v>
      </c>
      <c r="EH36" s="53">
        <v>0.50112999999999996</v>
      </c>
      <c r="EI36" s="53">
        <v>0.19806000000000001</v>
      </c>
      <c r="EJ36" s="53">
        <v>0.19908000000000001</v>
      </c>
      <c r="EK36" s="53">
        <v>0.44977</v>
      </c>
      <c r="EL36" s="53">
        <v>9.9269999999999997E-2</v>
      </c>
      <c r="EM36" s="53">
        <v>0</v>
      </c>
      <c r="EN36" s="53">
        <v>0</v>
      </c>
      <c r="EO36" s="53">
        <v>0</v>
      </c>
      <c r="EP36" s="53">
        <v>0</v>
      </c>
      <c r="EQ36" s="53">
        <v>1.1900000000000001E-2</v>
      </c>
      <c r="ER36" s="53">
        <v>0</v>
      </c>
      <c r="ES36" s="53">
        <v>0</v>
      </c>
      <c r="ET36" s="53">
        <v>0.02</v>
      </c>
      <c r="EU36" s="53">
        <v>0</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row>
    <row r="37" spans="6:628" ht="20.100000000000001" customHeight="1">
      <c r="F37" s="37" t="s">
        <v>593</v>
      </c>
      <c r="G37" s="29" t="s">
        <v>141</v>
      </c>
      <c r="H37" s="38">
        <v>28.829370000000001</v>
      </c>
      <c r="I37" s="38">
        <v>10.28271</v>
      </c>
      <c r="J37" s="38"/>
      <c r="K37" s="38"/>
      <c r="L37" s="38">
        <v>0.24</v>
      </c>
      <c r="M37" s="38">
        <v>1.3540000000000001</v>
      </c>
      <c r="N37" s="38">
        <v>0.53700000000000003</v>
      </c>
      <c r="O37" s="38">
        <v>2.4700000000000002</v>
      </c>
      <c r="P37" s="38">
        <v>6.2889999999999997</v>
      </c>
      <c r="Q37" s="38">
        <v>3.9660000000000002</v>
      </c>
      <c r="R37" s="38">
        <v>3.63</v>
      </c>
      <c r="S37" s="38">
        <v>2.6970000000000001</v>
      </c>
      <c r="T37" s="38">
        <v>2.6459999999999999</v>
      </c>
      <c r="U37" s="38">
        <v>1.7050000000000001</v>
      </c>
      <c r="V37" s="38">
        <v>1.69</v>
      </c>
      <c r="W37" s="38">
        <v>0.79800000000000004</v>
      </c>
      <c r="X37" s="38">
        <v>0.1</v>
      </c>
      <c r="Y37" s="38">
        <v>0</v>
      </c>
      <c r="Z37" s="38">
        <v>0</v>
      </c>
      <c r="AA37" s="38">
        <v>1.51</v>
      </c>
      <c r="AB37" s="38">
        <v>2.6379999999999999</v>
      </c>
      <c r="AC37" s="38">
        <v>1.0940000000000001</v>
      </c>
      <c r="AD37" s="38">
        <v>1.2889999999999999</v>
      </c>
      <c r="AE37" s="38">
        <v>0.498</v>
      </c>
      <c r="AF37" s="38">
        <v>0</v>
      </c>
      <c r="AG37" s="38">
        <v>0.2</v>
      </c>
      <c r="AH37" s="38">
        <v>0</v>
      </c>
      <c r="AI37" s="38">
        <v>0.3</v>
      </c>
      <c r="AJ37" s="38">
        <v>0</v>
      </c>
      <c r="AK37" s="38">
        <v>0</v>
      </c>
      <c r="AL37" s="38">
        <v>0</v>
      </c>
      <c r="AM37" s="38">
        <v>0.9</v>
      </c>
      <c r="AN37" s="38">
        <v>0</v>
      </c>
      <c r="AO37" s="38">
        <v>0</v>
      </c>
      <c r="AP37" s="38">
        <v>0</v>
      </c>
      <c r="AQ37" s="38">
        <v>0</v>
      </c>
      <c r="AR37" s="38">
        <v>4.1159999999999997</v>
      </c>
      <c r="AS37" s="38">
        <v>0.46300000000000002</v>
      </c>
      <c r="AT37" s="38">
        <v>1.4E-2</v>
      </c>
      <c r="AU37" s="38">
        <v>1.704</v>
      </c>
      <c r="AV37" s="38">
        <v>5.3940000000000001</v>
      </c>
      <c r="AW37" s="38">
        <v>8.8580000000000005</v>
      </c>
      <c r="AX37" s="38">
        <v>9.4209999999999994</v>
      </c>
      <c r="AY37" s="38">
        <v>7.6669999999999998</v>
      </c>
      <c r="AZ37" s="38">
        <v>8.6150000000000002</v>
      </c>
      <c r="BA37" s="38">
        <v>9.0969999999999995</v>
      </c>
      <c r="BB37" s="38">
        <v>6.3819999999999997</v>
      </c>
      <c r="BC37" s="38">
        <v>15.814</v>
      </c>
      <c r="BD37" s="38">
        <v>12.39</v>
      </c>
      <c r="BE37" s="38">
        <v>10.218</v>
      </c>
      <c r="BF37" s="38">
        <v>12.236000000000001</v>
      </c>
      <c r="BG37" s="38">
        <v>17.003</v>
      </c>
      <c r="BH37" s="38">
        <v>14.3</v>
      </c>
      <c r="BI37" s="38">
        <v>14.603999999999999</v>
      </c>
      <c r="BJ37" s="38">
        <v>7.9089999999999998</v>
      </c>
      <c r="BK37" s="38">
        <v>20.766999999999999</v>
      </c>
      <c r="BL37" s="38">
        <v>3.3929999999999998</v>
      </c>
      <c r="BM37" s="38">
        <v>7.2050000000000001</v>
      </c>
      <c r="BN37" s="38">
        <v>1.337</v>
      </c>
      <c r="BO37" s="38">
        <v>7.6520000000000001</v>
      </c>
      <c r="BP37" s="38">
        <v>2.0139999999999998</v>
      </c>
      <c r="BQ37" s="38">
        <v>1.125</v>
      </c>
      <c r="BR37" s="38">
        <v>3.3450000000000002</v>
      </c>
      <c r="BS37" s="38">
        <v>0.26200000000000001</v>
      </c>
      <c r="BT37" s="38">
        <v>10.474</v>
      </c>
      <c r="BU37" s="38">
        <v>10.821</v>
      </c>
      <c r="BV37" s="38">
        <v>7.117</v>
      </c>
      <c r="BW37" s="38">
        <v>11.118</v>
      </c>
      <c r="BX37" s="38">
        <v>3.7050000000000001</v>
      </c>
      <c r="BY37" s="38">
        <v>6.3689999999999998</v>
      </c>
      <c r="BZ37" s="38">
        <v>5.6230000000000002</v>
      </c>
      <c r="CA37" s="38">
        <v>5.2839999999999998</v>
      </c>
      <c r="CB37" s="38">
        <v>5.6189999999999998</v>
      </c>
      <c r="CC37" s="38">
        <v>9.24</v>
      </c>
      <c r="CD37" s="38">
        <v>5.3529999999999998</v>
      </c>
      <c r="CE37" s="38">
        <v>13.867000000000001</v>
      </c>
      <c r="CF37" s="38">
        <v>15.48</v>
      </c>
      <c r="CG37" s="38">
        <v>4.1539999999999999</v>
      </c>
      <c r="CH37" s="38">
        <v>10.301</v>
      </c>
      <c r="CI37" s="38">
        <v>6.4960000000000004</v>
      </c>
      <c r="CJ37" s="38">
        <v>2.5099999999999998</v>
      </c>
      <c r="CK37" s="38">
        <v>14.904999999999999</v>
      </c>
      <c r="CL37" s="38">
        <v>3.0579999999999998</v>
      </c>
      <c r="CM37" s="38">
        <v>6.9450000000000003</v>
      </c>
      <c r="CN37" s="38">
        <v>4.0010000000000003</v>
      </c>
      <c r="CO37" s="38">
        <v>1</v>
      </c>
      <c r="CP37" s="38">
        <v>2.85</v>
      </c>
      <c r="CQ37" s="38">
        <v>4.49</v>
      </c>
      <c r="CR37" s="38">
        <v>14.176</v>
      </c>
      <c r="CS37" s="38">
        <v>4.2110000000000003</v>
      </c>
      <c r="CT37" s="38">
        <v>0.155</v>
      </c>
      <c r="CU37" s="38">
        <v>1.1479999999999999</v>
      </c>
      <c r="CV37" s="38">
        <v>0.49299999999999999</v>
      </c>
      <c r="CW37" s="38">
        <v>0.56252000000000002</v>
      </c>
      <c r="CX37" s="38">
        <v>0.17879999999999999</v>
      </c>
      <c r="CY37" s="38">
        <v>3.4799999999999998E-2</v>
      </c>
      <c r="CZ37" s="38">
        <v>0</v>
      </c>
      <c r="DA37" s="38">
        <v>0</v>
      </c>
      <c r="DB37" s="38">
        <v>4.437E-2</v>
      </c>
      <c r="DC37" s="38">
        <v>0</v>
      </c>
      <c r="DD37" s="38">
        <v>0</v>
      </c>
      <c r="DE37" s="38">
        <v>0.29226000000000002</v>
      </c>
      <c r="DF37" s="38">
        <v>0.1386</v>
      </c>
      <c r="DG37" s="38">
        <v>0.81391999999999998</v>
      </c>
      <c r="DH37" s="38">
        <v>0.10155</v>
      </c>
      <c r="DI37" s="38">
        <v>0.10066</v>
      </c>
      <c r="DJ37" s="38">
        <v>0</v>
      </c>
      <c r="DK37" s="38">
        <v>1.56454</v>
      </c>
      <c r="DL37" s="38">
        <v>2.0146799999999998</v>
      </c>
      <c r="DM37" s="38">
        <v>1.2649900000000001</v>
      </c>
      <c r="DN37" s="38">
        <v>2.3766799999999999</v>
      </c>
      <c r="DO37" s="38">
        <v>7.4316599999999999</v>
      </c>
      <c r="DP37" s="38">
        <v>1.0913600000000001</v>
      </c>
      <c r="DQ37" s="38">
        <v>0.41253000000000001</v>
      </c>
      <c r="DR37" s="38">
        <v>0.12067</v>
      </c>
      <c r="DS37" s="38">
        <v>0</v>
      </c>
      <c r="DT37" s="38">
        <v>3.7597100000000001</v>
      </c>
      <c r="DU37" s="38">
        <v>3.0296699999999999</v>
      </c>
      <c r="DV37" s="38">
        <v>4.2850900000000003</v>
      </c>
      <c r="DW37" s="38">
        <v>4.8201599999999996</v>
      </c>
      <c r="DX37" s="53">
        <v>3.2642699999999998</v>
      </c>
      <c r="DY37" s="53">
        <v>4.5171999999999999</v>
      </c>
      <c r="DZ37" s="53">
        <v>1.9505300000000001</v>
      </c>
      <c r="EA37" s="53">
        <v>2.5863399999999999</v>
      </c>
      <c r="EB37" s="53">
        <v>5.1565899999999996</v>
      </c>
      <c r="EC37" s="53">
        <v>6.1350699999999998</v>
      </c>
      <c r="ED37" s="53">
        <v>2.0737299999999999</v>
      </c>
      <c r="EE37" s="53">
        <v>2.3940600000000001</v>
      </c>
      <c r="EF37" s="53">
        <v>3.597</v>
      </c>
      <c r="EG37" s="53">
        <v>14.875349999999999</v>
      </c>
      <c r="EH37" s="53">
        <v>1.2487999999999999</v>
      </c>
      <c r="EI37" s="53">
        <v>1.15039</v>
      </c>
      <c r="EJ37" s="53">
        <v>0.95482999999999996</v>
      </c>
      <c r="EK37" s="53">
        <v>2.8641399999999999</v>
      </c>
      <c r="EL37" s="53">
        <v>6.2591400000000004</v>
      </c>
      <c r="EM37" s="53">
        <v>4.4632899999999998</v>
      </c>
      <c r="EN37" s="53">
        <v>7.2049899999999996</v>
      </c>
      <c r="EO37" s="53">
        <v>10.901949999999999</v>
      </c>
      <c r="EP37" s="53">
        <v>0.39600000000000002</v>
      </c>
      <c r="EQ37" s="53">
        <v>3.1640999999999999</v>
      </c>
      <c r="ER37" s="53">
        <v>0</v>
      </c>
      <c r="ES37" s="53">
        <v>6.7226100000000004</v>
      </c>
      <c r="ET37" s="53">
        <v>4.6031399999999998</v>
      </c>
      <c r="EU37" s="53">
        <v>7.6626000000000003</v>
      </c>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row>
    <row r="38" spans="6:628" ht="20.100000000000001" customHeight="1">
      <c r="F38" s="37" t="s">
        <v>594</v>
      </c>
      <c r="G38" s="29" t="s">
        <v>141</v>
      </c>
      <c r="H38" s="38">
        <v>88.761229999999998</v>
      </c>
      <c r="I38" s="38">
        <v>79.823359999999994</v>
      </c>
      <c r="J38" s="38"/>
      <c r="K38" s="38"/>
      <c r="L38" s="38">
        <v>0</v>
      </c>
      <c r="M38" s="38">
        <v>0</v>
      </c>
      <c r="N38" s="38">
        <v>0</v>
      </c>
      <c r="O38" s="38">
        <v>0.20100000000000001</v>
      </c>
      <c r="P38" s="38">
        <v>0</v>
      </c>
      <c r="Q38" s="38">
        <v>0</v>
      </c>
      <c r="R38" s="38">
        <v>0.80300000000000005</v>
      </c>
      <c r="S38" s="38">
        <v>1.5029999999999999</v>
      </c>
      <c r="T38" s="38">
        <v>1.198</v>
      </c>
      <c r="U38" s="38">
        <v>2.0960000000000001</v>
      </c>
      <c r="V38" s="38">
        <v>1.403</v>
      </c>
      <c r="W38" s="38">
        <v>1.4019999999999999</v>
      </c>
      <c r="X38" s="38">
        <v>1.756</v>
      </c>
      <c r="Y38" s="38">
        <v>2.3180000000000001</v>
      </c>
      <c r="Z38" s="38">
        <v>2.3450000000000002</v>
      </c>
      <c r="AA38" s="38">
        <v>2.206</v>
      </c>
      <c r="AB38" s="38">
        <v>0.79700000000000004</v>
      </c>
      <c r="AC38" s="38">
        <v>0</v>
      </c>
      <c r="AD38" s="38">
        <v>0</v>
      </c>
      <c r="AE38" s="38">
        <v>3.0000000000000001E-3</v>
      </c>
      <c r="AF38" s="38">
        <v>1E-3</v>
      </c>
      <c r="AG38" s="38">
        <v>1E-3</v>
      </c>
      <c r="AH38" s="38">
        <v>4.0000000000000001E-3</v>
      </c>
      <c r="AI38" s="38">
        <v>1.0669999999999999</v>
      </c>
      <c r="AJ38" s="38">
        <v>1.9039999999999999</v>
      </c>
      <c r="AK38" s="38">
        <v>4.0019999999999998</v>
      </c>
      <c r="AL38" s="38">
        <v>6.7080000000000002</v>
      </c>
      <c r="AM38" s="38">
        <v>6.5140000000000002</v>
      </c>
      <c r="AN38" s="38">
        <v>7.4029999999999996</v>
      </c>
      <c r="AO38" s="38">
        <v>7.3929999999999998</v>
      </c>
      <c r="AP38" s="38">
        <v>7.5830000000000002</v>
      </c>
      <c r="AQ38" s="38">
        <v>6.3289999999999997</v>
      </c>
      <c r="AR38" s="38">
        <v>6.7610000000000001</v>
      </c>
      <c r="AS38" s="38">
        <v>10.206</v>
      </c>
      <c r="AT38" s="38">
        <v>10.334</v>
      </c>
      <c r="AU38" s="38">
        <v>6.1150000000000002</v>
      </c>
      <c r="AV38" s="38">
        <v>7.0410000000000004</v>
      </c>
      <c r="AW38" s="38">
        <v>9.5579999999999998</v>
      </c>
      <c r="AX38" s="38">
        <v>9.7469999999999999</v>
      </c>
      <c r="AY38" s="38">
        <v>15.597</v>
      </c>
      <c r="AZ38" s="38">
        <v>14.519</v>
      </c>
      <c r="BA38" s="38">
        <v>20.843</v>
      </c>
      <c r="BB38" s="38">
        <v>18.834</v>
      </c>
      <c r="BC38" s="38">
        <v>20.76</v>
      </c>
      <c r="BD38" s="38">
        <v>19.023</v>
      </c>
      <c r="BE38" s="38">
        <v>22.669</v>
      </c>
      <c r="BF38" s="38">
        <v>19.739000000000001</v>
      </c>
      <c r="BG38" s="38">
        <v>20.247</v>
      </c>
      <c r="BH38" s="38">
        <v>19.657</v>
      </c>
      <c r="BI38" s="38">
        <v>22.652999999999999</v>
      </c>
      <c r="BJ38" s="38">
        <v>16.672000000000001</v>
      </c>
      <c r="BK38" s="38">
        <v>24.832000000000001</v>
      </c>
      <c r="BL38" s="38">
        <v>20.895</v>
      </c>
      <c r="BM38" s="38">
        <v>23.707999999999998</v>
      </c>
      <c r="BN38" s="38">
        <v>15.494999999999999</v>
      </c>
      <c r="BO38" s="38">
        <v>21.696000000000002</v>
      </c>
      <c r="BP38" s="38">
        <v>18.501999999999999</v>
      </c>
      <c r="BQ38" s="38">
        <v>18.21</v>
      </c>
      <c r="BR38" s="38">
        <v>17.164000000000001</v>
      </c>
      <c r="BS38" s="38">
        <v>18.675999999999998</v>
      </c>
      <c r="BT38" s="38">
        <v>14.882999999999999</v>
      </c>
      <c r="BU38" s="38">
        <v>14.601000000000001</v>
      </c>
      <c r="BV38" s="38">
        <v>9.2370000000000001</v>
      </c>
      <c r="BW38" s="38">
        <v>12.659000000000001</v>
      </c>
      <c r="BX38" s="38">
        <v>12.315</v>
      </c>
      <c r="BY38" s="38">
        <v>15.771000000000001</v>
      </c>
      <c r="BZ38" s="38">
        <v>12.452999999999999</v>
      </c>
      <c r="CA38" s="38">
        <v>14.557</v>
      </c>
      <c r="CB38" s="38">
        <v>14.013999999999999</v>
      </c>
      <c r="CC38" s="38">
        <v>14.436</v>
      </c>
      <c r="CD38" s="38">
        <v>10.031000000000001</v>
      </c>
      <c r="CE38" s="38">
        <v>14.365</v>
      </c>
      <c r="CF38" s="38">
        <v>13.62</v>
      </c>
      <c r="CG38" s="38">
        <v>13.327</v>
      </c>
      <c r="CH38" s="38">
        <v>10.923999999999999</v>
      </c>
      <c r="CI38" s="38">
        <v>7.077</v>
      </c>
      <c r="CJ38" s="38">
        <v>14.211</v>
      </c>
      <c r="CK38" s="38">
        <v>14.641999999999999</v>
      </c>
      <c r="CL38" s="38">
        <v>11.766999999999999</v>
      </c>
      <c r="CM38" s="38">
        <v>8.3719999999999999</v>
      </c>
      <c r="CN38" s="38">
        <v>4.7389999999999999</v>
      </c>
      <c r="CO38" s="38">
        <v>13.925000000000001</v>
      </c>
      <c r="CP38" s="38">
        <v>18.565000000000001</v>
      </c>
      <c r="CQ38" s="38">
        <v>19.390999999999998</v>
      </c>
      <c r="CR38" s="38">
        <v>15.925000000000001</v>
      </c>
      <c r="CS38" s="38">
        <v>20.606999999999999</v>
      </c>
      <c r="CT38" s="38">
        <v>19.651</v>
      </c>
      <c r="CU38" s="38">
        <v>19.858000000000001</v>
      </c>
      <c r="CV38" s="38">
        <v>23.094999999999999</v>
      </c>
      <c r="CW38" s="38">
        <v>26.598330000000001</v>
      </c>
      <c r="CX38" s="38">
        <v>21.5123</v>
      </c>
      <c r="CY38" s="38">
        <v>18.05818</v>
      </c>
      <c r="CZ38" s="38">
        <v>31.262370000000001</v>
      </c>
      <c r="DA38" s="38">
        <v>18.732089999999999</v>
      </c>
      <c r="DB38" s="38">
        <v>11.92187</v>
      </c>
      <c r="DC38" s="38">
        <v>17.64686</v>
      </c>
      <c r="DD38" s="38">
        <v>26.023479999999999</v>
      </c>
      <c r="DE38" s="38">
        <v>24.195709999999998</v>
      </c>
      <c r="DF38" s="38">
        <v>24.668420000000001</v>
      </c>
      <c r="DG38" s="38">
        <v>28.414449999999999</v>
      </c>
      <c r="DH38" s="38">
        <v>10.37074</v>
      </c>
      <c r="DI38" s="38">
        <v>3.8436499999999998</v>
      </c>
      <c r="DJ38" s="38">
        <v>23.166689999999999</v>
      </c>
      <c r="DK38" s="38">
        <v>21.94463</v>
      </c>
      <c r="DL38" s="38">
        <v>20.68553</v>
      </c>
      <c r="DM38" s="38">
        <v>22.016470000000002</v>
      </c>
      <c r="DN38" s="38">
        <v>18.330100000000002</v>
      </c>
      <c r="DO38" s="38">
        <v>24.49586</v>
      </c>
      <c r="DP38" s="38">
        <v>26.2332</v>
      </c>
      <c r="DQ38" s="38">
        <v>39.8521</v>
      </c>
      <c r="DR38" s="38">
        <v>20.497979999999998</v>
      </c>
      <c r="DS38" s="38">
        <v>16.16938</v>
      </c>
      <c r="DT38" s="38">
        <v>26.98433</v>
      </c>
      <c r="DU38" s="38">
        <v>24.624980000000001</v>
      </c>
      <c r="DV38" s="38">
        <v>21.760829999999999</v>
      </c>
      <c r="DW38" s="38">
        <v>22.92398</v>
      </c>
      <c r="DX38" s="53">
        <v>38.589149999999997</v>
      </c>
      <c r="DY38" s="53">
        <v>25.251799999999999</v>
      </c>
      <c r="DZ38" s="53">
        <v>22.07217</v>
      </c>
      <c r="EA38" s="53">
        <v>29.699159999999999</v>
      </c>
      <c r="EB38" s="53">
        <v>19.799420000000001</v>
      </c>
      <c r="EC38" s="53">
        <v>12.87749</v>
      </c>
      <c r="ED38" s="53">
        <v>16.575690000000002</v>
      </c>
      <c r="EE38" s="53">
        <v>21.295079999999999</v>
      </c>
      <c r="EF38" s="53">
        <v>24.740030000000001</v>
      </c>
      <c r="EG38" s="53">
        <v>28.45101</v>
      </c>
      <c r="EH38" s="53">
        <v>15.02763</v>
      </c>
      <c r="EI38" s="53">
        <v>9.9257600000000004</v>
      </c>
      <c r="EJ38" s="53">
        <v>24.227709999999998</v>
      </c>
      <c r="EK38" s="53">
        <v>23.586169999999999</v>
      </c>
      <c r="EL38" s="53">
        <v>23.375250000000001</v>
      </c>
      <c r="EM38" s="53">
        <v>25.06016</v>
      </c>
      <c r="EN38" s="53">
        <v>16.398070000000001</v>
      </c>
      <c r="EO38" s="53">
        <v>23.92775</v>
      </c>
      <c r="EP38" s="53">
        <v>23.462820000000001</v>
      </c>
      <c r="EQ38" s="53">
        <v>22.792529999999999</v>
      </c>
      <c r="ER38" s="53">
        <v>16.584350000000001</v>
      </c>
      <c r="ES38" s="53">
        <v>16.98366</v>
      </c>
      <c r="ET38" s="53">
        <v>18.1845</v>
      </c>
      <c r="EU38" s="53">
        <v>18.461210000000001</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row>
    <row r="39" spans="6:628" ht="20.100000000000001" customHeight="1">
      <c r="F39" s="37" t="s">
        <v>649</v>
      </c>
      <c r="G39" s="29" t="s">
        <v>141</v>
      </c>
      <c r="H39" s="38">
        <v>0.9</v>
      </c>
      <c r="I39" s="38">
        <v>0</v>
      </c>
      <c r="J39" s="38"/>
      <c r="K39" s="38"/>
      <c r="L39" s="38">
        <v>0.26200000000000001</v>
      </c>
      <c r="M39" s="38">
        <v>0</v>
      </c>
      <c r="N39" s="38">
        <v>0</v>
      </c>
      <c r="O39" s="38">
        <v>0</v>
      </c>
      <c r="P39" s="38">
        <v>1.798</v>
      </c>
      <c r="Q39" s="38">
        <v>1.7869999999999999</v>
      </c>
      <c r="R39" s="38">
        <v>1.1910000000000001</v>
      </c>
      <c r="S39" s="38">
        <v>0.499</v>
      </c>
      <c r="T39" s="38">
        <v>1.2989999999999999</v>
      </c>
      <c r="U39" s="38">
        <v>0</v>
      </c>
      <c r="V39" s="38">
        <v>2.1869999999999998</v>
      </c>
      <c r="W39" s="38">
        <v>0</v>
      </c>
      <c r="X39" s="38">
        <v>1E-3</v>
      </c>
      <c r="Y39" s="38">
        <v>0.153</v>
      </c>
      <c r="Z39" s="38">
        <v>0</v>
      </c>
      <c r="AA39" s="38">
        <v>0.252</v>
      </c>
      <c r="AB39" s="38">
        <v>1.93</v>
      </c>
      <c r="AC39" s="38">
        <v>2.403</v>
      </c>
      <c r="AD39" s="38">
        <v>3.3069999999999999</v>
      </c>
      <c r="AE39" s="38">
        <v>3.15</v>
      </c>
      <c r="AF39" s="38">
        <v>0.59899999999999998</v>
      </c>
      <c r="AG39" s="38">
        <v>0</v>
      </c>
      <c r="AH39" s="38">
        <v>3.952</v>
      </c>
      <c r="AI39" s="38">
        <v>1.849</v>
      </c>
      <c r="AJ39" s="38">
        <v>1.3109999999999999</v>
      </c>
      <c r="AK39" s="38">
        <v>2.5190000000000001</v>
      </c>
      <c r="AL39" s="38">
        <v>0.60599999999999998</v>
      </c>
      <c r="AM39" s="38">
        <v>1.4039999999999999</v>
      </c>
      <c r="AN39" s="38">
        <v>1.323</v>
      </c>
      <c r="AO39" s="38">
        <v>0.90300000000000002</v>
      </c>
      <c r="AP39" s="38">
        <v>1.597</v>
      </c>
      <c r="AQ39" s="38">
        <v>1.206</v>
      </c>
      <c r="AR39" s="38">
        <v>6.2069999999999999</v>
      </c>
      <c r="AS39" s="38">
        <v>1.1020000000000001</v>
      </c>
      <c r="AT39" s="38">
        <v>0.5</v>
      </c>
      <c r="AU39" s="38">
        <v>0</v>
      </c>
      <c r="AV39" s="38">
        <v>0.2</v>
      </c>
      <c r="AW39" s="38">
        <v>0.1</v>
      </c>
      <c r="AX39" s="38">
        <v>0.89</v>
      </c>
      <c r="AY39" s="38">
        <v>2.6019999999999999</v>
      </c>
      <c r="AZ39" s="38">
        <v>1.702</v>
      </c>
      <c r="BA39" s="38">
        <v>0.998</v>
      </c>
      <c r="BB39" s="38">
        <v>1.0009999999999999</v>
      </c>
      <c r="BC39" s="38">
        <v>1.554</v>
      </c>
      <c r="BD39" s="38">
        <v>1</v>
      </c>
      <c r="BE39" s="38">
        <v>5.6340000000000003</v>
      </c>
      <c r="BF39" s="38">
        <v>2.5</v>
      </c>
      <c r="BG39" s="38">
        <v>2.625</v>
      </c>
      <c r="BH39" s="38">
        <v>4.9089999999999998</v>
      </c>
      <c r="BI39" s="38">
        <v>0</v>
      </c>
      <c r="BJ39" s="38">
        <v>0.502</v>
      </c>
      <c r="BK39" s="38">
        <v>0</v>
      </c>
      <c r="BL39" s="38">
        <v>0.60099999999999998</v>
      </c>
      <c r="BM39" s="38">
        <v>0</v>
      </c>
      <c r="BN39" s="38">
        <v>0</v>
      </c>
      <c r="BO39" s="38">
        <v>0.501</v>
      </c>
      <c r="BP39" s="38">
        <v>0</v>
      </c>
      <c r="BQ39" s="38">
        <v>0.29899999999999999</v>
      </c>
      <c r="BR39" s="38">
        <v>1.2529999999999999</v>
      </c>
      <c r="BS39" s="38">
        <v>0</v>
      </c>
      <c r="BT39" s="38">
        <v>0</v>
      </c>
      <c r="BU39" s="38">
        <v>0</v>
      </c>
      <c r="BV39" s="38">
        <v>3.8290000000000002</v>
      </c>
      <c r="BW39" s="38">
        <v>1.145</v>
      </c>
      <c r="BX39" s="38">
        <v>0</v>
      </c>
      <c r="BY39" s="38">
        <v>2.5209999999999999</v>
      </c>
      <c r="BZ39" s="38">
        <v>1.4990000000000001</v>
      </c>
      <c r="CA39" s="38">
        <v>0</v>
      </c>
      <c r="CB39" s="38">
        <v>2.8</v>
      </c>
      <c r="CC39" s="38">
        <v>0.20599999999999999</v>
      </c>
      <c r="CD39" s="38">
        <v>0</v>
      </c>
      <c r="CE39" s="38">
        <v>0</v>
      </c>
      <c r="CF39" s="38">
        <v>0.876</v>
      </c>
      <c r="CG39" s="38">
        <v>0.312</v>
      </c>
      <c r="CH39" s="38">
        <v>5.1159999999999997</v>
      </c>
      <c r="CI39" s="38">
        <v>7.7960000000000003</v>
      </c>
      <c r="CJ39" s="38">
        <v>0.80500000000000005</v>
      </c>
      <c r="CK39" s="38">
        <v>0</v>
      </c>
      <c r="CL39" s="38">
        <v>0</v>
      </c>
      <c r="CM39" s="38">
        <v>0</v>
      </c>
      <c r="CN39" s="38">
        <v>0</v>
      </c>
      <c r="CO39" s="38">
        <v>0</v>
      </c>
      <c r="CP39" s="38">
        <v>0</v>
      </c>
      <c r="CQ39" s="38">
        <v>1.2070000000000001</v>
      </c>
      <c r="CR39" s="38">
        <v>2.585</v>
      </c>
      <c r="CS39" s="38">
        <v>0</v>
      </c>
      <c r="CT39" s="38">
        <v>0</v>
      </c>
      <c r="CU39" s="38">
        <v>0</v>
      </c>
      <c r="CV39" s="38">
        <v>0.81899999999999995</v>
      </c>
      <c r="CW39" s="38">
        <v>9.8890000000000006E-2</v>
      </c>
      <c r="CX39" s="38">
        <v>0</v>
      </c>
      <c r="CY39" s="38">
        <v>0</v>
      </c>
      <c r="CZ39" s="38">
        <v>0</v>
      </c>
      <c r="DA39" s="38">
        <v>0</v>
      </c>
      <c r="DB39" s="38">
        <v>0</v>
      </c>
      <c r="DC39" s="38">
        <v>0</v>
      </c>
      <c r="DD39" s="38">
        <v>0</v>
      </c>
      <c r="DE39" s="38">
        <v>0</v>
      </c>
      <c r="DF39" s="38">
        <v>0</v>
      </c>
      <c r="DG39" s="38">
        <v>0</v>
      </c>
      <c r="DH39" s="38">
        <v>0.14099999999999999</v>
      </c>
      <c r="DI39" s="38">
        <v>0</v>
      </c>
      <c r="DJ39" s="38">
        <v>0</v>
      </c>
      <c r="DK39" s="38">
        <v>0</v>
      </c>
      <c r="DL39" s="38">
        <v>0</v>
      </c>
      <c r="DM39" s="38">
        <v>1.0000000000000001E-5</v>
      </c>
      <c r="DN39" s="38">
        <v>0</v>
      </c>
      <c r="DO39" s="38">
        <v>0</v>
      </c>
      <c r="DP39" s="38">
        <v>0</v>
      </c>
      <c r="DQ39" s="38">
        <v>0</v>
      </c>
      <c r="DR39" s="38">
        <v>0</v>
      </c>
      <c r="DS39" s="38">
        <v>0</v>
      </c>
      <c r="DT39" s="38">
        <v>0</v>
      </c>
      <c r="DU39" s="38">
        <v>0</v>
      </c>
      <c r="DV39" s="38">
        <v>0</v>
      </c>
      <c r="DW39" s="38">
        <v>0</v>
      </c>
      <c r="DX39" s="53">
        <v>0</v>
      </c>
      <c r="DY39" s="53">
        <v>1</v>
      </c>
      <c r="DZ39" s="53">
        <v>1E-4</v>
      </c>
      <c r="EA39" s="53">
        <v>0</v>
      </c>
      <c r="EB39" s="53">
        <v>0</v>
      </c>
      <c r="EC39" s="53">
        <v>0</v>
      </c>
      <c r="ED39" s="53">
        <v>1.0000000000000001E-5</v>
      </c>
      <c r="EE39" s="53">
        <v>0</v>
      </c>
      <c r="EF39" s="53">
        <v>0</v>
      </c>
      <c r="EG39" s="53">
        <v>0</v>
      </c>
      <c r="EH39" s="53">
        <v>0.14854000000000001</v>
      </c>
      <c r="EI39" s="53">
        <v>0</v>
      </c>
      <c r="EJ39" s="53">
        <v>0</v>
      </c>
      <c r="EK39" s="53">
        <v>0</v>
      </c>
      <c r="EL39" s="53">
        <v>0.6</v>
      </c>
      <c r="EM39" s="53">
        <v>0.3</v>
      </c>
      <c r="EN39" s="53">
        <v>0</v>
      </c>
      <c r="EO39" s="53">
        <v>0</v>
      </c>
      <c r="EP39" s="53">
        <v>0</v>
      </c>
      <c r="EQ39" s="53">
        <v>0</v>
      </c>
      <c r="ER39" s="53">
        <v>0</v>
      </c>
      <c r="ES39" s="53">
        <v>0</v>
      </c>
      <c r="ET39" s="53">
        <v>0</v>
      </c>
      <c r="EU39" s="53">
        <v>0</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row>
    <row r="40" spans="6:628" ht="20.100000000000001" customHeight="1">
      <c r="F40" s="37" t="s">
        <v>595</v>
      </c>
      <c r="G40" s="29" t="s">
        <v>141</v>
      </c>
      <c r="H40" s="38">
        <v>37.113619999999997</v>
      </c>
      <c r="I40" s="38">
        <v>27.686160000000001</v>
      </c>
      <c r="J40" s="38"/>
      <c r="K40" s="38"/>
      <c r="L40" s="38">
        <v>0</v>
      </c>
      <c r="M40" s="38">
        <v>0</v>
      </c>
      <c r="N40" s="38">
        <v>0</v>
      </c>
      <c r="O40" s="38">
        <v>3.9E-2</v>
      </c>
      <c r="P40" s="38">
        <v>0</v>
      </c>
      <c r="Q40" s="38">
        <v>0</v>
      </c>
      <c r="R40" s="38">
        <v>0</v>
      </c>
      <c r="S40" s="38">
        <v>0.20200000000000001</v>
      </c>
      <c r="T40" s="38">
        <v>0.06</v>
      </c>
      <c r="U40" s="38">
        <v>0.29899999999999999</v>
      </c>
      <c r="V40" s="38">
        <v>4.1000000000000002E-2</v>
      </c>
      <c r="W40" s="38">
        <v>0</v>
      </c>
      <c r="X40" s="38">
        <v>0.6</v>
      </c>
      <c r="Y40" s="38">
        <v>0.59799999999999998</v>
      </c>
      <c r="Z40" s="38">
        <v>0.61899999999999999</v>
      </c>
      <c r="AA40" s="38">
        <v>0.70299999999999996</v>
      </c>
      <c r="AB40" s="38">
        <v>0.36</v>
      </c>
      <c r="AC40" s="38">
        <v>1.62</v>
      </c>
      <c r="AD40" s="38">
        <v>1.1000000000000001</v>
      </c>
      <c r="AE40" s="38">
        <v>0.94</v>
      </c>
      <c r="AF40" s="38">
        <v>0.98</v>
      </c>
      <c r="AG40" s="38">
        <v>1.78</v>
      </c>
      <c r="AH40" s="38">
        <v>1.7470000000000001</v>
      </c>
      <c r="AI40" s="38">
        <v>1.35</v>
      </c>
      <c r="AJ40" s="38">
        <v>1.2</v>
      </c>
      <c r="AK40" s="38">
        <v>1.2</v>
      </c>
      <c r="AL40" s="38">
        <v>1.5029999999999999</v>
      </c>
      <c r="AM40" s="38">
        <v>1.502</v>
      </c>
      <c r="AN40" s="38">
        <v>1.504</v>
      </c>
      <c r="AO40" s="38">
        <v>3.1080000000000001</v>
      </c>
      <c r="AP40" s="38">
        <v>3.5019999999999998</v>
      </c>
      <c r="AQ40" s="38">
        <v>1.4970000000000001</v>
      </c>
      <c r="AR40" s="38">
        <v>0.2</v>
      </c>
      <c r="AS40" s="38">
        <v>0.26300000000000001</v>
      </c>
      <c r="AT40" s="38">
        <v>0.60199999999999998</v>
      </c>
      <c r="AU40" s="38">
        <v>0.54300000000000004</v>
      </c>
      <c r="AV40" s="38">
        <v>1.1930000000000001</v>
      </c>
      <c r="AW40" s="38">
        <v>3.2029999999999998</v>
      </c>
      <c r="AX40" s="38">
        <v>3.1070000000000002</v>
      </c>
      <c r="AY40" s="38">
        <v>4.5339999999999998</v>
      </c>
      <c r="AZ40" s="38">
        <v>3.8969999999999998</v>
      </c>
      <c r="BA40" s="38">
        <v>2.649</v>
      </c>
      <c r="BB40" s="38">
        <v>5.9370000000000003</v>
      </c>
      <c r="BC40" s="38">
        <v>6.5410000000000004</v>
      </c>
      <c r="BD40" s="38">
        <v>7.9969999999999999</v>
      </c>
      <c r="BE40" s="38">
        <v>7.827</v>
      </c>
      <c r="BF40" s="38">
        <v>7.6239999999999997</v>
      </c>
      <c r="BG40" s="38">
        <v>5.3179999999999996</v>
      </c>
      <c r="BH40" s="38">
        <v>8.6639999999999997</v>
      </c>
      <c r="BI40" s="38">
        <v>8.27</v>
      </c>
      <c r="BJ40" s="38">
        <v>7.79</v>
      </c>
      <c r="BK40" s="38">
        <v>10.286</v>
      </c>
      <c r="BL40" s="38">
        <v>12.002000000000001</v>
      </c>
      <c r="BM40" s="38">
        <v>9.2040000000000006</v>
      </c>
      <c r="BN40" s="38">
        <v>6.3689999999999998</v>
      </c>
      <c r="BO40" s="38">
        <v>12.053000000000001</v>
      </c>
      <c r="BP40" s="38">
        <v>18.248000000000001</v>
      </c>
      <c r="BQ40" s="38">
        <v>12.848000000000001</v>
      </c>
      <c r="BR40" s="38">
        <v>9.5440000000000005</v>
      </c>
      <c r="BS40" s="38">
        <v>11.997</v>
      </c>
      <c r="BT40" s="38">
        <v>14.696</v>
      </c>
      <c r="BU40" s="38">
        <v>14.339</v>
      </c>
      <c r="BV40" s="38">
        <v>16.486999999999998</v>
      </c>
      <c r="BW40" s="38">
        <v>18.803999999999998</v>
      </c>
      <c r="BX40" s="38">
        <v>16.823</v>
      </c>
      <c r="BY40" s="38">
        <v>12.577999999999999</v>
      </c>
      <c r="BZ40" s="38">
        <v>11.72</v>
      </c>
      <c r="CA40" s="38">
        <v>11.590999999999999</v>
      </c>
      <c r="CB40" s="38">
        <v>8.6430000000000007</v>
      </c>
      <c r="CC40" s="38">
        <v>8.3170000000000002</v>
      </c>
      <c r="CD40" s="38">
        <v>8.33</v>
      </c>
      <c r="CE40" s="38">
        <v>13.269</v>
      </c>
      <c r="CF40" s="38">
        <v>8.0190000000000001</v>
      </c>
      <c r="CG40" s="38">
        <v>13.323</v>
      </c>
      <c r="CH40" s="38">
        <v>8.3719999999999999</v>
      </c>
      <c r="CI40" s="38">
        <v>6.9039999999999999</v>
      </c>
      <c r="CJ40" s="38">
        <v>4.0259999999999998</v>
      </c>
      <c r="CK40" s="38">
        <v>5.7229999999999999</v>
      </c>
      <c r="CL40" s="38">
        <v>5.1100000000000003</v>
      </c>
      <c r="CM40" s="38">
        <v>2.1629999999999998</v>
      </c>
      <c r="CN40" s="38">
        <v>0.56799999999999995</v>
      </c>
      <c r="CO40" s="38">
        <v>2.1680000000000001</v>
      </c>
      <c r="CP40" s="38">
        <v>6.24</v>
      </c>
      <c r="CQ40" s="38">
        <v>4.4909999999999997</v>
      </c>
      <c r="CR40" s="38">
        <v>3.8140000000000001</v>
      </c>
      <c r="CS40" s="38">
        <v>5.2690000000000001</v>
      </c>
      <c r="CT40" s="38">
        <v>4.9109999999999996</v>
      </c>
      <c r="CU40" s="38">
        <v>5.4180000000000001</v>
      </c>
      <c r="CV40" s="38">
        <v>11.948</v>
      </c>
      <c r="CW40" s="38">
        <v>21.751639999999998</v>
      </c>
      <c r="CX40" s="38">
        <v>12.67371</v>
      </c>
      <c r="CY40" s="38">
        <v>12.12598</v>
      </c>
      <c r="CZ40" s="38">
        <v>5.3849900000000002</v>
      </c>
      <c r="DA40" s="38">
        <v>4.0343499999999999</v>
      </c>
      <c r="DB40" s="38">
        <v>4.02658</v>
      </c>
      <c r="DC40" s="38">
        <v>3.3778600000000001</v>
      </c>
      <c r="DD40" s="38">
        <v>6.9008900000000004</v>
      </c>
      <c r="DE40" s="38">
        <v>6.30931</v>
      </c>
      <c r="DF40" s="38">
        <v>6.0455899999999998</v>
      </c>
      <c r="DG40" s="38">
        <v>9.0073799999999995</v>
      </c>
      <c r="DH40" s="38">
        <v>6.0466300000000004</v>
      </c>
      <c r="DI40" s="38">
        <v>6.2939400000000001</v>
      </c>
      <c r="DJ40" s="38">
        <v>9.0170200000000005</v>
      </c>
      <c r="DK40" s="38">
        <v>10.69514</v>
      </c>
      <c r="DL40" s="38">
        <v>12.775600000000001</v>
      </c>
      <c r="DM40" s="38">
        <v>7.2927799999999996</v>
      </c>
      <c r="DN40" s="38">
        <v>8.1610099999999992</v>
      </c>
      <c r="DO40" s="38">
        <v>4.7181300000000004</v>
      </c>
      <c r="DP40" s="38">
        <v>6.3997200000000003</v>
      </c>
      <c r="DQ40" s="38">
        <v>7.0651400000000004</v>
      </c>
      <c r="DR40" s="38">
        <v>3.9015399999999998</v>
      </c>
      <c r="DS40" s="38">
        <v>1.6947099999999999</v>
      </c>
      <c r="DT40" s="38">
        <v>1.7997799999999999</v>
      </c>
      <c r="DU40" s="38">
        <v>2.8866200000000002</v>
      </c>
      <c r="DV40" s="38">
        <v>9.8580400000000008</v>
      </c>
      <c r="DW40" s="38">
        <v>5.8099800000000004</v>
      </c>
      <c r="DX40" s="53">
        <v>9.0983800000000006</v>
      </c>
      <c r="DY40" s="53">
        <v>13.65795</v>
      </c>
      <c r="DZ40" s="53">
        <v>9.7508099999999995</v>
      </c>
      <c r="EA40" s="53">
        <v>6.0828800000000003</v>
      </c>
      <c r="EB40" s="53">
        <v>8.0669000000000004</v>
      </c>
      <c r="EC40" s="53">
        <v>8.4185599999999994</v>
      </c>
      <c r="ED40" s="53">
        <v>7.0715500000000002</v>
      </c>
      <c r="EE40" s="53">
        <v>7.8924899999999996</v>
      </c>
      <c r="EF40" s="53">
        <v>11.816380000000001</v>
      </c>
      <c r="EG40" s="53">
        <v>11.08426</v>
      </c>
      <c r="EH40" s="53">
        <v>6.5989199999999997</v>
      </c>
      <c r="EI40" s="53">
        <v>5.2308599999999998</v>
      </c>
      <c r="EJ40" s="53">
        <v>5.0705999999999998</v>
      </c>
      <c r="EK40" s="53">
        <v>5.41371</v>
      </c>
      <c r="EL40" s="53">
        <v>8.4720499999999994</v>
      </c>
      <c r="EM40" s="53">
        <v>13.61652</v>
      </c>
      <c r="EN40" s="53">
        <v>6.5256499999999997</v>
      </c>
      <c r="EO40" s="53">
        <v>8.4993999999999996</v>
      </c>
      <c r="EP40" s="53">
        <v>3.6500699999999999</v>
      </c>
      <c r="EQ40" s="53">
        <v>6.85</v>
      </c>
      <c r="ER40" s="53">
        <v>8.5918899999999994</v>
      </c>
      <c r="ES40" s="53">
        <v>8.5942000000000007</v>
      </c>
      <c r="ET40" s="53">
        <v>6.0770400000000002</v>
      </c>
      <c r="EU40" s="53">
        <v>3.8264300000000002</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row>
    <row r="41" spans="6:628" ht="20.100000000000001" customHeight="1">
      <c r="F41" s="37" t="s">
        <v>650</v>
      </c>
      <c r="G41" s="29" t="s">
        <v>141</v>
      </c>
      <c r="H41" s="38">
        <v>16.226500000000001</v>
      </c>
      <c r="I41" s="38">
        <v>27.96622</v>
      </c>
      <c r="J41" s="38"/>
      <c r="K41" s="38"/>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8.9999999999999993E-3</v>
      </c>
      <c r="AP41" s="38">
        <v>5.0000000000000001E-3</v>
      </c>
      <c r="AQ41" s="38">
        <v>0</v>
      </c>
      <c r="AR41" s="38">
        <v>0</v>
      </c>
      <c r="AS41" s="38">
        <v>0</v>
      </c>
      <c r="AT41" s="38">
        <v>0</v>
      </c>
      <c r="AU41" s="38">
        <v>0.06</v>
      </c>
      <c r="AV41" s="38">
        <v>0.32</v>
      </c>
      <c r="AW41" s="38">
        <v>0.32100000000000001</v>
      </c>
      <c r="AX41" s="38">
        <v>0.46</v>
      </c>
      <c r="AY41" s="38">
        <v>0.80100000000000005</v>
      </c>
      <c r="AZ41" s="38">
        <v>1.9179999999999999</v>
      </c>
      <c r="BA41" s="38">
        <v>2.4620000000000002</v>
      </c>
      <c r="BB41" s="38">
        <v>2.399</v>
      </c>
      <c r="BC41" s="38">
        <v>2.7919999999999998</v>
      </c>
      <c r="BD41" s="38">
        <v>1.76</v>
      </c>
      <c r="BE41" s="38">
        <v>1.8640000000000001</v>
      </c>
      <c r="BF41" s="38">
        <v>1.5780000000000001</v>
      </c>
      <c r="BG41" s="38">
        <v>1.62</v>
      </c>
      <c r="BH41" s="38">
        <v>2.6</v>
      </c>
      <c r="BI41" s="38">
        <v>1.2170000000000001</v>
      </c>
      <c r="BJ41" s="38">
        <v>2.3530000000000002</v>
      </c>
      <c r="BK41" s="38">
        <v>1.3049999999999999</v>
      </c>
      <c r="BL41" s="38">
        <v>3.657</v>
      </c>
      <c r="BM41" s="38">
        <v>3.883</v>
      </c>
      <c r="BN41" s="38">
        <v>3.2930000000000001</v>
      </c>
      <c r="BO41" s="38">
        <v>4.0069999999999997</v>
      </c>
      <c r="BP41" s="38">
        <v>4.923</v>
      </c>
      <c r="BQ41" s="38">
        <v>6.5919999999999996</v>
      </c>
      <c r="BR41" s="38">
        <v>6.1150000000000002</v>
      </c>
      <c r="BS41" s="38">
        <v>5.9640000000000004</v>
      </c>
      <c r="BT41" s="38">
        <v>3.9750000000000001</v>
      </c>
      <c r="BU41" s="38">
        <v>4.2140000000000004</v>
      </c>
      <c r="BV41" s="38">
        <v>3.556</v>
      </c>
      <c r="BW41" s="38">
        <v>3.665</v>
      </c>
      <c r="BX41" s="38">
        <v>5.226</v>
      </c>
      <c r="BY41" s="38">
        <v>4.6680000000000001</v>
      </c>
      <c r="BZ41" s="38">
        <v>6.4420000000000002</v>
      </c>
      <c r="CA41" s="38">
        <v>5.5579999999999998</v>
      </c>
      <c r="CB41" s="38">
        <v>6.0830000000000002</v>
      </c>
      <c r="CC41" s="38">
        <v>6.4249999999999998</v>
      </c>
      <c r="CD41" s="38">
        <v>6.1909999999999998</v>
      </c>
      <c r="CE41" s="38">
        <v>7.8140000000000001</v>
      </c>
      <c r="CF41" s="38">
        <v>4.782</v>
      </c>
      <c r="CG41" s="38">
        <v>5.4470000000000001</v>
      </c>
      <c r="CH41" s="38">
        <v>3.7519999999999998</v>
      </c>
      <c r="CI41" s="38">
        <v>6.4740000000000002</v>
      </c>
      <c r="CJ41" s="38">
        <v>6.1630000000000003</v>
      </c>
      <c r="CK41" s="38">
        <v>8.0340000000000007</v>
      </c>
      <c r="CL41" s="38">
        <v>9.5329999999999995</v>
      </c>
      <c r="CM41" s="38">
        <v>8.1999999999999993</v>
      </c>
      <c r="CN41" s="38">
        <v>2.4940000000000002</v>
      </c>
      <c r="CO41" s="38">
        <v>4.6900000000000004</v>
      </c>
      <c r="CP41" s="38">
        <v>8.4770000000000003</v>
      </c>
      <c r="CQ41" s="38">
        <v>9.1180000000000003</v>
      </c>
      <c r="CR41" s="38">
        <v>3.5720000000000001</v>
      </c>
      <c r="CS41" s="38">
        <v>6.3520000000000003</v>
      </c>
      <c r="CT41" s="38">
        <v>3.6339999999999999</v>
      </c>
      <c r="CU41" s="38">
        <v>3.3759999999999999</v>
      </c>
      <c r="CV41" s="38">
        <v>5.7169999999999996</v>
      </c>
      <c r="CW41" s="38">
        <v>8.0373699999999992</v>
      </c>
      <c r="CX41" s="38">
        <v>4.4159600000000001</v>
      </c>
      <c r="CY41" s="38">
        <v>4.9860800000000003</v>
      </c>
      <c r="CZ41" s="38">
        <v>3.3580299999999998</v>
      </c>
      <c r="DA41" s="38">
        <v>2.4459</v>
      </c>
      <c r="DB41" s="38">
        <v>0.81171000000000004</v>
      </c>
      <c r="DC41" s="38">
        <v>1.4084000000000001</v>
      </c>
      <c r="DD41" s="38">
        <v>2.5983700000000001</v>
      </c>
      <c r="DE41" s="38">
        <v>3.2959999999999998</v>
      </c>
      <c r="DF41" s="38">
        <v>3.2949600000000001</v>
      </c>
      <c r="DG41" s="38">
        <v>4.6150000000000002</v>
      </c>
      <c r="DH41" s="38">
        <v>2.0217000000000001</v>
      </c>
      <c r="DI41" s="38">
        <v>3.2728299999999999</v>
      </c>
      <c r="DJ41" s="38">
        <v>7.2463800000000003</v>
      </c>
      <c r="DK41" s="38">
        <v>5.1439700000000004</v>
      </c>
      <c r="DL41" s="38">
        <v>3.3843800000000002</v>
      </c>
      <c r="DM41" s="38">
        <v>7.6628600000000002</v>
      </c>
      <c r="DN41" s="38">
        <v>5.8696599999999997</v>
      </c>
      <c r="DO41" s="38">
        <v>7.1856600000000004</v>
      </c>
      <c r="DP41" s="38">
        <v>5.7342500000000003</v>
      </c>
      <c r="DQ41" s="38">
        <v>7.4927599999999996</v>
      </c>
      <c r="DR41" s="38">
        <v>3.5161199999999999</v>
      </c>
      <c r="DS41" s="38">
        <v>4.1071799999999996</v>
      </c>
      <c r="DT41" s="38">
        <v>7.2947199999999999</v>
      </c>
      <c r="DU41" s="38">
        <v>3.49926</v>
      </c>
      <c r="DV41" s="38">
        <v>4.5526400000000002</v>
      </c>
      <c r="DW41" s="38">
        <v>3.1243799999999999</v>
      </c>
      <c r="DX41" s="53">
        <v>5.4245200000000002</v>
      </c>
      <c r="DY41" s="53">
        <v>6.6601299999999997</v>
      </c>
      <c r="DZ41" s="53">
        <v>7.3674600000000003</v>
      </c>
      <c r="EA41" s="53">
        <v>8.0998099999999997</v>
      </c>
      <c r="EB41" s="53">
        <v>6.1949199999999998</v>
      </c>
      <c r="EC41" s="53">
        <v>8.7012099999999997</v>
      </c>
      <c r="ED41" s="53">
        <v>7.6969599999999998</v>
      </c>
      <c r="EE41" s="53">
        <v>4.4010600000000002</v>
      </c>
      <c r="EF41" s="53">
        <v>8.0040200000000006</v>
      </c>
      <c r="EG41" s="53">
        <v>8.5455500000000004</v>
      </c>
      <c r="EH41" s="53">
        <v>5.7000700000000002</v>
      </c>
      <c r="EI41" s="53">
        <v>4.10534</v>
      </c>
      <c r="EJ41" s="53">
        <v>4.64785</v>
      </c>
      <c r="EK41" s="53">
        <v>5.2492599999999996</v>
      </c>
      <c r="EL41" s="53">
        <v>3.3461500000000002</v>
      </c>
      <c r="EM41" s="53">
        <v>6.8037900000000002</v>
      </c>
      <c r="EN41" s="53">
        <v>2.5747100000000001</v>
      </c>
      <c r="EO41" s="53">
        <v>3.5018500000000001</v>
      </c>
      <c r="EP41" s="53">
        <v>2.6023800000000001</v>
      </c>
      <c r="EQ41" s="53">
        <v>6.6621800000000002</v>
      </c>
      <c r="ER41" s="53">
        <v>7.8966599999999998</v>
      </c>
      <c r="ES41" s="53">
        <v>10.805</v>
      </c>
      <c r="ET41" s="53">
        <v>9.8554899999999996</v>
      </c>
      <c r="EU41" s="53">
        <v>7.9013799999999996</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row>
    <row r="42" spans="6:628" ht="28.15" customHeight="1">
      <c r="F42" s="37" t="s">
        <v>407</v>
      </c>
      <c r="G42" s="29" t="s">
        <v>141</v>
      </c>
      <c r="H42" s="38">
        <v>415.20783</v>
      </c>
      <c r="I42" s="38">
        <v>396.42401000000001</v>
      </c>
      <c r="J42" s="38"/>
      <c r="K42" s="38"/>
      <c r="L42" s="38">
        <v>41.762</v>
      </c>
      <c r="M42" s="38">
        <v>35.383000000000003</v>
      </c>
      <c r="N42" s="38">
        <v>33.194000000000003</v>
      </c>
      <c r="O42" s="38">
        <v>42.484999999999999</v>
      </c>
      <c r="P42" s="38">
        <v>40.171999999999997</v>
      </c>
      <c r="Q42" s="38">
        <v>47.24</v>
      </c>
      <c r="R42" s="38">
        <v>48.683</v>
      </c>
      <c r="S42" s="38">
        <v>45.787999999999997</v>
      </c>
      <c r="T42" s="38">
        <v>42.423000000000002</v>
      </c>
      <c r="U42" s="38">
        <v>46.378</v>
      </c>
      <c r="V42" s="38">
        <v>45.837000000000003</v>
      </c>
      <c r="W42" s="38">
        <v>43.415999999999997</v>
      </c>
      <c r="X42" s="38">
        <v>39.176000000000002</v>
      </c>
      <c r="Y42" s="38">
        <v>36.796999999999997</v>
      </c>
      <c r="Z42" s="38">
        <v>35.923999999999999</v>
      </c>
      <c r="AA42" s="38">
        <v>45.728999999999999</v>
      </c>
      <c r="AB42" s="38">
        <v>45.267000000000003</v>
      </c>
      <c r="AC42" s="38">
        <v>52.685000000000002</v>
      </c>
      <c r="AD42" s="38">
        <v>49.37</v>
      </c>
      <c r="AE42" s="38">
        <v>29.395</v>
      </c>
      <c r="AF42" s="38">
        <v>25.774999999999999</v>
      </c>
      <c r="AG42" s="38">
        <v>16.143000000000001</v>
      </c>
      <c r="AH42" s="38">
        <v>37.472999999999999</v>
      </c>
      <c r="AI42" s="38">
        <v>26.657</v>
      </c>
      <c r="AJ42" s="38">
        <v>21.571000000000002</v>
      </c>
      <c r="AK42" s="38">
        <v>29.79</v>
      </c>
      <c r="AL42" s="38">
        <v>30.806000000000001</v>
      </c>
      <c r="AM42" s="38">
        <v>35.121000000000002</v>
      </c>
      <c r="AN42" s="38">
        <v>31.687000000000001</v>
      </c>
      <c r="AO42" s="38">
        <v>30.379000000000001</v>
      </c>
      <c r="AP42" s="38">
        <v>30.800999999999998</v>
      </c>
      <c r="AQ42" s="38">
        <v>23.184999999999999</v>
      </c>
      <c r="AR42" s="38">
        <v>34.997999999999998</v>
      </c>
      <c r="AS42" s="38">
        <v>37.554000000000002</v>
      </c>
      <c r="AT42" s="38">
        <v>29.727</v>
      </c>
      <c r="AU42" s="38">
        <v>24.527000000000001</v>
      </c>
      <c r="AV42" s="38">
        <v>40.762</v>
      </c>
      <c r="AW42" s="38">
        <v>65.331000000000003</v>
      </c>
      <c r="AX42" s="38">
        <v>67.992000000000004</v>
      </c>
      <c r="AY42" s="38">
        <v>79.668000000000006</v>
      </c>
      <c r="AZ42" s="38">
        <v>75.789000000000001</v>
      </c>
      <c r="BA42" s="38">
        <v>82.236999999999995</v>
      </c>
      <c r="BB42" s="38">
        <v>72.631</v>
      </c>
      <c r="BC42" s="38">
        <v>92.748999999999995</v>
      </c>
      <c r="BD42" s="38">
        <v>93.694999999999993</v>
      </c>
      <c r="BE42" s="38">
        <v>107.151</v>
      </c>
      <c r="BF42" s="38">
        <v>96.405000000000001</v>
      </c>
      <c r="BG42" s="38">
        <v>101.316</v>
      </c>
      <c r="BH42" s="38">
        <v>96.852000000000004</v>
      </c>
      <c r="BI42" s="38">
        <v>93.001999999999995</v>
      </c>
      <c r="BJ42" s="38">
        <v>64.462000000000003</v>
      </c>
      <c r="BK42" s="38">
        <v>109.477</v>
      </c>
      <c r="BL42" s="38">
        <v>81.325000000000003</v>
      </c>
      <c r="BM42" s="38">
        <v>103.379</v>
      </c>
      <c r="BN42" s="38">
        <v>51.738</v>
      </c>
      <c r="BO42" s="38">
        <v>87.213999999999999</v>
      </c>
      <c r="BP42" s="38">
        <v>79.081999999999994</v>
      </c>
      <c r="BQ42" s="38">
        <v>82.491</v>
      </c>
      <c r="BR42" s="38">
        <v>81.11</v>
      </c>
      <c r="BS42" s="38">
        <v>80.037999999999997</v>
      </c>
      <c r="BT42" s="38">
        <v>87.483999999999995</v>
      </c>
      <c r="BU42" s="38">
        <v>73.048000000000002</v>
      </c>
      <c r="BV42" s="38">
        <v>76.281999999999996</v>
      </c>
      <c r="BW42" s="38">
        <v>78.683000000000007</v>
      </c>
      <c r="BX42" s="38">
        <v>78.941000000000003</v>
      </c>
      <c r="BY42" s="38">
        <v>80.111999999999995</v>
      </c>
      <c r="BZ42" s="38">
        <v>53.347999999999999</v>
      </c>
      <c r="CA42" s="38">
        <v>71.963999999999999</v>
      </c>
      <c r="CB42" s="38">
        <v>85.676000000000002</v>
      </c>
      <c r="CC42" s="38">
        <v>79.09</v>
      </c>
      <c r="CD42" s="38">
        <v>56.920999999999999</v>
      </c>
      <c r="CE42" s="38">
        <v>72.906999999999996</v>
      </c>
      <c r="CF42" s="38">
        <v>74.201999999999998</v>
      </c>
      <c r="CG42" s="38">
        <v>91.637</v>
      </c>
      <c r="CH42" s="38">
        <v>89.540999999999997</v>
      </c>
      <c r="CI42" s="38">
        <v>104.435</v>
      </c>
      <c r="CJ42" s="38">
        <v>80.343000000000004</v>
      </c>
      <c r="CK42" s="38">
        <v>86.641999999999996</v>
      </c>
      <c r="CL42" s="38">
        <v>77.921000000000006</v>
      </c>
      <c r="CM42" s="38">
        <v>70.872</v>
      </c>
      <c r="CN42" s="38">
        <v>47.49</v>
      </c>
      <c r="CO42" s="38">
        <v>75.004999999999995</v>
      </c>
      <c r="CP42" s="38">
        <v>96.594999999999999</v>
      </c>
      <c r="CQ42" s="38">
        <v>96.453000000000003</v>
      </c>
      <c r="CR42" s="38">
        <v>89.948999999999998</v>
      </c>
      <c r="CS42" s="38">
        <v>91.915000000000006</v>
      </c>
      <c r="CT42" s="38">
        <v>89.242000000000004</v>
      </c>
      <c r="CU42" s="38">
        <v>104.505</v>
      </c>
      <c r="CV42" s="38">
        <v>97.314999999999998</v>
      </c>
      <c r="CW42" s="38">
        <v>103.81077999999999</v>
      </c>
      <c r="CX42" s="38">
        <v>87.233670000000004</v>
      </c>
      <c r="CY42" s="38">
        <v>82.492159999999998</v>
      </c>
      <c r="CZ42" s="38">
        <v>90.846029999999999</v>
      </c>
      <c r="DA42" s="38">
        <v>99.849059999999994</v>
      </c>
      <c r="DB42" s="38">
        <v>99.079099999999997</v>
      </c>
      <c r="DC42" s="38">
        <v>113.89488</v>
      </c>
      <c r="DD42" s="38">
        <v>121.51067</v>
      </c>
      <c r="DE42" s="38">
        <v>121.25765</v>
      </c>
      <c r="DF42" s="38">
        <v>112.55136</v>
      </c>
      <c r="DG42" s="38">
        <v>130.42606000000001</v>
      </c>
      <c r="DH42" s="38">
        <v>97.859560000000002</v>
      </c>
      <c r="DI42" s="38">
        <v>82.115430000000003</v>
      </c>
      <c r="DJ42" s="38">
        <v>133.90185</v>
      </c>
      <c r="DK42" s="38">
        <v>134.54603</v>
      </c>
      <c r="DL42" s="38">
        <v>115.05737999999999</v>
      </c>
      <c r="DM42" s="38">
        <v>123.32794</v>
      </c>
      <c r="DN42" s="38">
        <v>104.33601</v>
      </c>
      <c r="DO42" s="38">
        <v>109.19662</v>
      </c>
      <c r="DP42" s="38">
        <v>84.740710000000007</v>
      </c>
      <c r="DQ42" s="38">
        <v>114.86261500000001</v>
      </c>
      <c r="DR42" s="38">
        <v>80.205380000000005</v>
      </c>
      <c r="DS42" s="38">
        <v>74.314729999999997</v>
      </c>
      <c r="DT42" s="38">
        <v>88.358599999999996</v>
      </c>
      <c r="DU42" s="38">
        <v>74.244870000000006</v>
      </c>
      <c r="DV42" s="38">
        <v>102.22096999999999</v>
      </c>
      <c r="DW42" s="38">
        <v>89.641930000000002</v>
      </c>
      <c r="DX42" s="53">
        <v>92.144090000000006</v>
      </c>
      <c r="DY42" s="53">
        <v>111.93771</v>
      </c>
      <c r="DZ42" s="53">
        <v>86.993105999999997</v>
      </c>
      <c r="EA42" s="53">
        <v>115.834958</v>
      </c>
      <c r="EB42" s="53">
        <v>89.627269999999996</v>
      </c>
      <c r="EC42" s="53">
        <v>99.399698999999998</v>
      </c>
      <c r="ED42" s="53">
        <v>112.21478999999999</v>
      </c>
      <c r="EE42" s="53">
        <v>95.183392999999995</v>
      </c>
      <c r="EF42" s="53">
        <v>100.98257</v>
      </c>
      <c r="EG42" s="53">
        <v>111.77719999999999</v>
      </c>
      <c r="EH42" s="53">
        <v>87.848252000000002</v>
      </c>
      <c r="EI42" s="53">
        <v>70.292331000000004</v>
      </c>
      <c r="EJ42" s="53">
        <v>81.004530000000003</v>
      </c>
      <c r="EK42" s="53">
        <v>91.30574</v>
      </c>
      <c r="EL42" s="53">
        <v>88.453000000000003</v>
      </c>
      <c r="EM42" s="53">
        <v>121.75962</v>
      </c>
      <c r="EN42" s="53">
        <v>97.187010000000001</v>
      </c>
      <c r="EO42" s="53">
        <v>107.8082</v>
      </c>
      <c r="EP42" s="53">
        <v>95.412480000000002</v>
      </c>
      <c r="EQ42" s="53">
        <v>102.03746</v>
      </c>
      <c r="ER42" s="53">
        <v>95.533169999999998</v>
      </c>
      <c r="ES42" s="53">
        <v>103.4409</v>
      </c>
      <c r="ET42" s="53">
        <v>106.65194</v>
      </c>
      <c r="EU42" s="53">
        <v>88.154769999999999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row>
    <row r="43" spans="6:628" ht="39.75" customHeight="1">
      <c r="F43" s="65" t="s">
        <v>651</v>
      </c>
      <c r="G43" s="29" t="s">
        <v>141</v>
      </c>
      <c r="H43" s="38">
        <v>851.85327966051398</v>
      </c>
      <c r="I43" s="38">
        <v>752.73422170210199</v>
      </c>
      <c r="J43" s="38"/>
      <c r="K43" s="38"/>
      <c r="L43" s="38">
        <v>56.688493411259998</v>
      </c>
      <c r="M43" s="38">
        <v>57.928559312490002</v>
      </c>
      <c r="N43" s="38">
        <v>56.80976990512</v>
      </c>
      <c r="O43" s="38">
        <v>58.941353221550003</v>
      </c>
      <c r="P43" s="38">
        <v>52.177917893</v>
      </c>
      <c r="Q43" s="38">
        <v>67.825009594199997</v>
      </c>
      <c r="R43" s="38">
        <v>57.941499381440003</v>
      </c>
      <c r="S43" s="38">
        <v>65.075855284040003</v>
      </c>
      <c r="T43" s="38">
        <v>60.833304767759998</v>
      </c>
      <c r="U43" s="38">
        <v>61.336358382169998</v>
      </c>
      <c r="V43" s="38">
        <v>61.145253395799998</v>
      </c>
      <c r="W43" s="38">
        <v>74.878588127520004</v>
      </c>
      <c r="X43" s="38">
        <v>55.0107201394</v>
      </c>
      <c r="Y43" s="38">
        <v>80.097584541250001</v>
      </c>
      <c r="Z43" s="38">
        <v>63.804979368300003</v>
      </c>
      <c r="AA43" s="38">
        <v>72.579011707289993</v>
      </c>
      <c r="AB43" s="38">
        <v>67.563759175140007</v>
      </c>
      <c r="AC43" s="38">
        <v>97.055125484200005</v>
      </c>
      <c r="AD43" s="38">
        <v>87.825425493279994</v>
      </c>
      <c r="AE43" s="38">
        <v>52.217619671830001</v>
      </c>
      <c r="AF43" s="38">
        <v>63.584047007450003</v>
      </c>
      <c r="AG43" s="38">
        <v>41.446572897659998</v>
      </c>
      <c r="AH43" s="38">
        <v>53.784937418449999</v>
      </c>
      <c r="AI43" s="38">
        <v>56.13461862834</v>
      </c>
      <c r="AJ43" s="38">
        <v>68.791730840780005</v>
      </c>
      <c r="AK43" s="38">
        <v>103.2019118697</v>
      </c>
      <c r="AL43" s="38">
        <v>95.620263496500002</v>
      </c>
      <c r="AM43" s="38">
        <v>95.521788765539995</v>
      </c>
      <c r="AN43" s="38">
        <v>90.404177869980003</v>
      </c>
      <c r="AO43" s="38">
        <v>107.67691744042</v>
      </c>
      <c r="AP43" s="38">
        <v>92.438898703800007</v>
      </c>
      <c r="AQ43" s="38">
        <v>111.62210602544999</v>
      </c>
      <c r="AR43" s="38">
        <v>113.05577181632</v>
      </c>
      <c r="AS43" s="38">
        <v>124.15032889531</v>
      </c>
      <c r="AT43" s="38">
        <v>111.45442052134401</v>
      </c>
      <c r="AU43" s="38">
        <v>139.630575306162</v>
      </c>
      <c r="AV43" s="38">
        <v>131.552711427616</v>
      </c>
      <c r="AW43" s="38">
        <v>145.981295124638</v>
      </c>
      <c r="AX43" s="38">
        <v>139.17590851022501</v>
      </c>
      <c r="AY43" s="38">
        <v>142.89845616936799</v>
      </c>
      <c r="AZ43" s="38">
        <v>124.739615987128</v>
      </c>
      <c r="BA43" s="38">
        <v>175.595281112946</v>
      </c>
      <c r="BB43" s="38">
        <v>142.3817141694</v>
      </c>
      <c r="BC43" s="38">
        <v>177.987463243484</v>
      </c>
      <c r="BD43" s="38">
        <v>166.22117333486401</v>
      </c>
      <c r="BE43" s="38">
        <v>207.302523981164</v>
      </c>
      <c r="BF43" s="38">
        <v>195.492719269638</v>
      </c>
      <c r="BG43" s="38">
        <v>184.935596210993</v>
      </c>
      <c r="BH43" s="38">
        <v>187.67973193056801</v>
      </c>
      <c r="BI43" s="38">
        <v>181.31483327269001</v>
      </c>
      <c r="BJ43" s="38">
        <v>132.73946420647499</v>
      </c>
      <c r="BK43" s="38">
        <v>181.57914800502201</v>
      </c>
      <c r="BL43" s="38">
        <v>172.40749097985201</v>
      </c>
      <c r="BM43" s="38">
        <v>200.62223254711699</v>
      </c>
      <c r="BN43" s="38">
        <v>143.41690484747301</v>
      </c>
      <c r="BO43" s="38">
        <v>187.73960893929399</v>
      </c>
      <c r="BP43" s="38">
        <v>150.04695947169901</v>
      </c>
      <c r="BQ43" s="38">
        <v>170.67279287506301</v>
      </c>
      <c r="BR43" s="38">
        <v>170.39629817038701</v>
      </c>
      <c r="BS43" s="38">
        <v>162.004092386232</v>
      </c>
      <c r="BT43" s="38">
        <v>177.47463841307101</v>
      </c>
      <c r="BU43" s="38">
        <v>190.79031368977701</v>
      </c>
      <c r="BV43" s="38">
        <v>180.732804835737</v>
      </c>
      <c r="BW43" s="38">
        <v>234.61899457899801</v>
      </c>
      <c r="BX43" s="38">
        <v>194.45918363177199</v>
      </c>
      <c r="BY43" s="38">
        <v>180.54018036228601</v>
      </c>
      <c r="BZ43" s="38">
        <v>169.74628114215099</v>
      </c>
      <c r="CA43" s="38">
        <v>178.13767629733499</v>
      </c>
      <c r="CB43" s="38">
        <v>183.13391496697699</v>
      </c>
      <c r="CC43" s="38">
        <v>167.489926718704</v>
      </c>
      <c r="CD43" s="38">
        <v>180.03583399329901</v>
      </c>
      <c r="CE43" s="38">
        <v>177.529875960315</v>
      </c>
      <c r="CF43" s="38">
        <v>190.925972309983</v>
      </c>
      <c r="CG43" s="38">
        <v>183.99917924602801</v>
      </c>
      <c r="CH43" s="38">
        <v>205.133062918858</v>
      </c>
      <c r="CI43" s="38">
        <v>230.89904187762801</v>
      </c>
      <c r="CJ43" s="38">
        <v>167.22230686398501</v>
      </c>
      <c r="CK43" s="38">
        <v>211.61988507357401</v>
      </c>
      <c r="CL43" s="38">
        <v>202.97574626606001</v>
      </c>
      <c r="CM43" s="38">
        <v>204.97029875546599</v>
      </c>
      <c r="CN43" s="38">
        <v>177.257412393392</v>
      </c>
      <c r="CO43" s="38">
        <v>219.94093505481101</v>
      </c>
      <c r="CP43" s="38">
        <v>212.60864436518</v>
      </c>
      <c r="CQ43" s="38">
        <v>234.89551973555501</v>
      </c>
      <c r="CR43" s="38">
        <v>208.076503027424</v>
      </c>
      <c r="CS43" s="38">
        <v>221.685152977423</v>
      </c>
      <c r="CT43" s="38">
        <v>219.296926887404</v>
      </c>
      <c r="CU43" s="38">
        <v>254.935821700372</v>
      </c>
      <c r="CV43" s="38">
        <v>210.357163774404</v>
      </c>
      <c r="CW43" s="38">
        <v>241.60681019775501</v>
      </c>
      <c r="CX43" s="38">
        <v>223.260287587021</v>
      </c>
      <c r="CY43" s="38">
        <v>271.34380616670398</v>
      </c>
      <c r="CZ43" s="38">
        <v>227.455744544341</v>
      </c>
      <c r="DA43" s="38">
        <v>253.61834738891901</v>
      </c>
      <c r="DB43" s="38">
        <v>243.24868154086701</v>
      </c>
      <c r="DC43" s="38">
        <v>260.670111330221</v>
      </c>
      <c r="DD43" s="38">
        <v>263.12586034856002</v>
      </c>
      <c r="DE43" s="38">
        <v>267.70761983113601</v>
      </c>
      <c r="DF43" s="38">
        <v>258.39535104175002</v>
      </c>
      <c r="DG43" s="38">
        <v>301.36240157058597</v>
      </c>
      <c r="DH43" s="38">
        <v>221.345178282398</v>
      </c>
      <c r="DI43" s="38">
        <v>227.789973744832</v>
      </c>
      <c r="DJ43" s="38">
        <v>275.50570956281501</v>
      </c>
      <c r="DK43" s="38">
        <v>276.30136947826799</v>
      </c>
      <c r="DL43" s="38">
        <v>243.29597209655299</v>
      </c>
      <c r="DM43" s="38">
        <v>254.53522370499701</v>
      </c>
      <c r="DN43" s="38">
        <v>228.354068079558</v>
      </c>
      <c r="DO43" s="38">
        <v>252.499798707228</v>
      </c>
      <c r="DP43" s="38">
        <v>194.01961550448499</v>
      </c>
      <c r="DQ43" s="38">
        <v>245.29555717237599</v>
      </c>
      <c r="DR43" s="38">
        <v>202.048345259455</v>
      </c>
      <c r="DS43" s="38">
        <v>229.24167251033799</v>
      </c>
      <c r="DT43" s="38">
        <v>223.77856563041101</v>
      </c>
      <c r="DU43" s="38">
        <v>239.28703680679499</v>
      </c>
      <c r="DV43" s="38">
        <v>232.15067419534799</v>
      </c>
      <c r="DW43" s="38">
        <v>245.636956180987</v>
      </c>
      <c r="DX43" s="53">
        <v>212.528674033746</v>
      </c>
      <c r="DY43" s="53">
        <v>238.27016165768799</v>
      </c>
      <c r="DZ43" s="53">
        <v>228.12608378209799</v>
      </c>
      <c r="EA43" s="53">
        <v>264.86094295729202</v>
      </c>
      <c r="EB43" s="53">
        <v>192.89956034396201</v>
      </c>
      <c r="EC43" s="53">
        <v>238.4762243779</v>
      </c>
      <c r="ED43" s="53">
        <v>224.98509719689599</v>
      </c>
      <c r="EE43" s="53">
        <v>230.34290773913301</v>
      </c>
      <c r="EF43" s="53">
        <v>205.21494603455301</v>
      </c>
      <c r="EG43" s="53">
        <v>235.21413270745299</v>
      </c>
      <c r="EH43" s="53">
        <v>207.55533054840899</v>
      </c>
      <c r="EI43" s="53">
        <v>194.64294100819399</v>
      </c>
      <c r="EJ43" s="53">
        <v>178.92900560105201</v>
      </c>
      <c r="EK43" s="53">
        <v>226.69702807558701</v>
      </c>
      <c r="EL43" s="53">
        <v>206.086891904796</v>
      </c>
      <c r="EM43" s="53">
        <v>232.64036940771899</v>
      </c>
      <c r="EN43" s="53">
        <v>187.728748181002</v>
      </c>
      <c r="EO43" s="53">
        <v>225.397270166997</v>
      </c>
      <c r="EP43" s="53">
        <v>178.13328522946401</v>
      </c>
      <c r="EQ43" s="53">
        <v>207.05345190765101</v>
      </c>
      <c r="ER43" s="53">
        <v>173.32094718623401</v>
      </c>
      <c r="ES43" s="53">
        <v>194.22653737875299</v>
      </c>
      <c r="ET43" s="53">
        <v>219.79649329684199</v>
      </c>
      <c r="EU43" s="53">
        <v>181.475774021398</v>
      </c>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row>
    <row r="44" spans="6:628" ht="34.15" customHeight="1">
      <c r="F44" s="28" t="s">
        <v>535</v>
      </c>
      <c r="G44" s="29"/>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row>
    <row r="45" spans="6:628" ht="20.100000000000001" customHeight="1">
      <c r="F45" s="37" t="s">
        <v>652</v>
      </c>
      <c r="G45" s="29" t="s">
        <v>200</v>
      </c>
      <c r="H45" s="38">
        <v>7244.5638070000005</v>
      </c>
      <c r="I45" s="38">
        <v>6269.3310769999998</v>
      </c>
      <c r="J45" s="38"/>
      <c r="K45" s="38"/>
      <c r="L45" s="38">
        <v>70.025015999999994</v>
      </c>
      <c r="M45" s="38">
        <v>53.904774000000003</v>
      </c>
      <c r="N45" s="38">
        <v>70.246363000000002</v>
      </c>
      <c r="O45" s="38">
        <v>48.282943000000003</v>
      </c>
      <c r="P45" s="38">
        <v>32.718867000000003</v>
      </c>
      <c r="Q45" s="38">
        <v>54.597456000000001</v>
      </c>
      <c r="R45" s="38">
        <v>24.193750999999999</v>
      </c>
      <c r="S45" s="38">
        <v>46.709567</v>
      </c>
      <c r="T45" s="38">
        <v>40.763067999999997</v>
      </c>
      <c r="U45" s="38">
        <v>53.613791999999997</v>
      </c>
      <c r="V45" s="38">
        <v>44.335182000000003</v>
      </c>
      <c r="W45" s="38">
        <v>76.494721999999996</v>
      </c>
      <c r="X45" s="38">
        <v>32.379686</v>
      </c>
      <c r="Y45" s="38">
        <v>114.335123</v>
      </c>
      <c r="Z45" s="38">
        <v>60.318793999999997</v>
      </c>
      <c r="AA45" s="38">
        <v>61.908762000000003</v>
      </c>
      <c r="AB45" s="38">
        <v>56.839449000000002</v>
      </c>
      <c r="AC45" s="38">
        <v>80.352373999999998</v>
      </c>
      <c r="AD45" s="38">
        <v>85.196135999999996</v>
      </c>
      <c r="AE45" s="38">
        <v>78.198695999999998</v>
      </c>
      <c r="AF45" s="38">
        <v>105.31292000000001</v>
      </c>
      <c r="AG45" s="38">
        <v>108.37737799999999</v>
      </c>
      <c r="AH45" s="38">
        <v>48.599857999999998</v>
      </c>
      <c r="AI45" s="38">
        <v>118.243571</v>
      </c>
      <c r="AJ45" s="38">
        <v>122.250302</v>
      </c>
      <c r="AK45" s="38">
        <v>197.049387</v>
      </c>
      <c r="AL45" s="38">
        <v>140.66747599999999</v>
      </c>
      <c r="AM45" s="38">
        <v>178.87542199999999</v>
      </c>
      <c r="AN45" s="38">
        <v>139.46005299999999</v>
      </c>
      <c r="AO45" s="38">
        <v>196.49454700000001</v>
      </c>
      <c r="AP45" s="38">
        <v>175.04401300000001</v>
      </c>
      <c r="AQ45" s="38">
        <v>232.62743499999999</v>
      </c>
      <c r="AR45" s="38">
        <v>178.73550399999999</v>
      </c>
      <c r="AS45" s="38">
        <v>235.34776400000001</v>
      </c>
      <c r="AT45" s="38">
        <v>217.98780199999999</v>
      </c>
      <c r="AU45" s="38">
        <v>321.91472700000003</v>
      </c>
      <c r="AV45" s="38">
        <v>233.76764299999999</v>
      </c>
      <c r="AW45" s="38">
        <v>194.66566499999999</v>
      </c>
      <c r="AX45" s="38">
        <v>175.582877</v>
      </c>
      <c r="AY45" s="38">
        <v>198.1696</v>
      </c>
      <c r="AZ45" s="38">
        <v>140.50461200000001</v>
      </c>
      <c r="BA45" s="38">
        <v>261.66575399999999</v>
      </c>
      <c r="BB45" s="38">
        <v>228.53987100000001</v>
      </c>
      <c r="BC45" s="38">
        <v>272.47418800000003</v>
      </c>
      <c r="BD45" s="38">
        <v>238.15318300000001</v>
      </c>
      <c r="BE45" s="38">
        <v>297.77673099999998</v>
      </c>
      <c r="BF45" s="38">
        <v>257.14511800000002</v>
      </c>
      <c r="BG45" s="38">
        <v>257.57826399999999</v>
      </c>
      <c r="BH45" s="38">
        <v>246.91383999999999</v>
      </c>
      <c r="BI45" s="38">
        <v>266.32698900000003</v>
      </c>
      <c r="BJ45" s="38">
        <v>227.57753700000001</v>
      </c>
      <c r="BK45" s="38">
        <v>235.354345</v>
      </c>
      <c r="BL45" s="38">
        <v>285.54700700000001</v>
      </c>
      <c r="BM45" s="38">
        <v>299.79506199999997</v>
      </c>
      <c r="BN45" s="38">
        <v>287.85435999999999</v>
      </c>
      <c r="BO45" s="38">
        <v>304.63473599999998</v>
      </c>
      <c r="BP45" s="38">
        <v>266.08089699999999</v>
      </c>
      <c r="BQ45" s="38">
        <v>383.60938199999998</v>
      </c>
      <c r="BR45" s="38">
        <v>350.90862199999998</v>
      </c>
      <c r="BS45" s="38">
        <v>386.83407</v>
      </c>
      <c r="BT45" s="38">
        <v>419.01198799999997</v>
      </c>
      <c r="BU45" s="38">
        <v>592.86156600000004</v>
      </c>
      <c r="BV45" s="38">
        <v>575.23935900000004</v>
      </c>
      <c r="BW45" s="38">
        <v>969.04986099999996</v>
      </c>
      <c r="BX45" s="38">
        <v>900.36128900000006</v>
      </c>
      <c r="BY45" s="38">
        <v>1047.76503</v>
      </c>
      <c r="BZ45" s="38">
        <v>1091.44064</v>
      </c>
      <c r="CA45" s="38">
        <v>1056.1661300000001</v>
      </c>
      <c r="CB45" s="38">
        <v>846.06400399999995</v>
      </c>
      <c r="CC45" s="38">
        <v>920.77622199999996</v>
      </c>
      <c r="CD45" s="38">
        <v>1136.11718</v>
      </c>
      <c r="CE45" s="38">
        <v>940.29277200000001</v>
      </c>
      <c r="CF45" s="38">
        <v>1129.01188</v>
      </c>
      <c r="CG45" s="38">
        <v>945.84444699999995</v>
      </c>
      <c r="CH45" s="38">
        <v>926.35258299999998</v>
      </c>
      <c r="CI45" s="38">
        <v>1017.9006900000001</v>
      </c>
      <c r="CJ45" s="38">
        <v>660.18421999999998</v>
      </c>
      <c r="CK45" s="38">
        <v>1013.309316</v>
      </c>
      <c r="CL45" s="38">
        <v>967.14016900000001</v>
      </c>
      <c r="CM45" s="38">
        <v>1149.7133369999999</v>
      </c>
      <c r="CN45" s="38">
        <v>1092.270319</v>
      </c>
      <c r="CO45" s="38">
        <v>1317.001665</v>
      </c>
      <c r="CP45" s="38">
        <v>1195.194313</v>
      </c>
      <c r="CQ45" s="38">
        <v>1428.637935</v>
      </c>
      <c r="CR45" s="38">
        <v>1175.8708349999999</v>
      </c>
      <c r="CS45" s="38">
        <v>1330.0378720000001</v>
      </c>
      <c r="CT45" s="38">
        <v>1479.6654739999999</v>
      </c>
      <c r="CU45" s="38">
        <v>1450.2818890000001</v>
      </c>
      <c r="CV45" s="38">
        <v>1079.6006010000001</v>
      </c>
      <c r="CW45" s="38">
        <v>1376.3276579999999</v>
      </c>
      <c r="CX45" s="38">
        <v>1239.132028</v>
      </c>
      <c r="CY45" s="38">
        <v>1560.028787</v>
      </c>
      <c r="CZ45" s="38">
        <v>1164.562203</v>
      </c>
      <c r="DA45" s="38">
        <v>1373.0757080000001</v>
      </c>
      <c r="DB45" s="38">
        <v>1311.033441</v>
      </c>
      <c r="DC45" s="38">
        <v>1342.2854970000001</v>
      </c>
      <c r="DD45" s="38">
        <v>1293.093349</v>
      </c>
      <c r="DE45" s="38">
        <v>1272.979673</v>
      </c>
      <c r="DF45" s="38">
        <v>1254.757429</v>
      </c>
      <c r="DG45" s="38">
        <v>1538.6572759999999</v>
      </c>
      <c r="DH45" s="38">
        <v>1135.3510819999999</v>
      </c>
      <c r="DI45" s="38">
        <v>1313.578714</v>
      </c>
      <c r="DJ45" s="38">
        <v>1216.869821</v>
      </c>
      <c r="DK45" s="38">
        <v>1147.4183849999999</v>
      </c>
      <c r="DL45" s="38">
        <v>1107.0621229999999</v>
      </c>
      <c r="DM45" s="38">
        <v>1192.6641030000001</v>
      </c>
      <c r="DN45" s="38">
        <v>1097.806617</v>
      </c>
      <c r="DO45" s="38">
        <v>1315.789996</v>
      </c>
      <c r="DP45" s="38">
        <v>981.58621100000005</v>
      </c>
      <c r="DQ45" s="38">
        <v>1181.705406</v>
      </c>
      <c r="DR45" s="38">
        <v>1103.100445</v>
      </c>
      <c r="DS45" s="38">
        <v>1522.5775289999999</v>
      </c>
      <c r="DT45" s="38">
        <v>1396.726784</v>
      </c>
      <c r="DU45" s="38">
        <v>1674.35673</v>
      </c>
      <c r="DV45" s="38">
        <v>1310.080418</v>
      </c>
      <c r="DW45" s="38">
        <v>1738.02169</v>
      </c>
      <c r="DX45" s="53">
        <v>1452.972158</v>
      </c>
      <c r="DY45" s="53">
        <v>1475.155755</v>
      </c>
      <c r="DZ45" s="53">
        <v>1582.6167459999999</v>
      </c>
      <c r="EA45" s="53">
        <v>1754.0066139999999</v>
      </c>
      <c r="EB45" s="53">
        <v>1555.4497719999999</v>
      </c>
      <c r="EC45" s="53">
        <v>1961.9277320000001</v>
      </c>
      <c r="ED45" s="53">
        <v>1640.201071</v>
      </c>
      <c r="EE45" s="53">
        <v>1989.9682989999999</v>
      </c>
      <c r="EF45" s="53">
        <v>1645.095538</v>
      </c>
      <c r="EG45" s="53">
        <v>2052.9868040000001</v>
      </c>
      <c r="EH45" s="53">
        <v>1862.578878</v>
      </c>
      <c r="EI45" s="53">
        <v>2156.7756479999998</v>
      </c>
      <c r="EJ45" s="53">
        <v>1603.5852359999999</v>
      </c>
      <c r="EK45" s="53">
        <v>2135.1247250000001</v>
      </c>
      <c r="EL45" s="53">
        <v>1895.2714120000001</v>
      </c>
      <c r="EM45" s="53">
        <v>1957.2858920000001</v>
      </c>
      <c r="EN45" s="53">
        <v>1413.6453509999999</v>
      </c>
      <c r="EO45" s="53">
        <v>1978.3611519999999</v>
      </c>
      <c r="EP45" s="53">
        <v>1564.9228310000001</v>
      </c>
      <c r="EQ45" s="53">
        <v>1719.649956</v>
      </c>
      <c r="ER45" s="53">
        <v>1312.9617350000001</v>
      </c>
      <c r="ES45" s="53">
        <v>1671.7965549999999</v>
      </c>
      <c r="ET45" s="53">
        <v>1945.4324690000001</v>
      </c>
      <c r="EU45" s="53">
        <v>1538.677862</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row>
    <row r="46" spans="6:628" ht="20.100000000000001" customHeight="1">
      <c r="F46" s="37" t="s">
        <v>646</v>
      </c>
      <c r="G46" s="29" t="s">
        <v>200</v>
      </c>
      <c r="H46" s="38">
        <v>5017.2684440000003</v>
      </c>
      <c r="I46" s="38">
        <v>5132.9053670000003</v>
      </c>
      <c r="J46" s="38"/>
      <c r="K46" s="38"/>
      <c r="L46" s="38">
        <v>136.60829100000001</v>
      </c>
      <c r="M46" s="38">
        <v>125.38037</v>
      </c>
      <c r="N46" s="38">
        <v>114.747592</v>
      </c>
      <c r="O46" s="38">
        <v>145.82138599999999</v>
      </c>
      <c r="P46" s="38">
        <v>130.0847</v>
      </c>
      <c r="Q46" s="38">
        <v>152.906622</v>
      </c>
      <c r="R46" s="38">
        <v>141.90595400000001</v>
      </c>
      <c r="S46" s="38">
        <v>139.469077</v>
      </c>
      <c r="T46" s="38">
        <v>126.15675899999999</v>
      </c>
      <c r="U46" s="38">
        <v>135.52901900000001</v>
      </c>
      <c r="V46" s="38">
        <v>153.87309300000001</v>
      </c>
      <c r="W46" s="38">
        <v>138.88772700000001</v>
      </c>
      <c r="X46" s="38">
        <v>128.482947</v>
      </c>
      <c r="Y46" s="38">
        <v>104.12204199999999</v>
      </c>
      <c r="Z46" s="38">
        <v>100.446055</v>
      </c>
      <c r="AA46" s="38">
        <v>121.306673</v>
      </c>
      <c r="AB46" s="38">
        <v>113.24952399999999</v>
      </c>
      <c r="AC46" s="38">
        <v>145.036618</v>
      </c>
      <c r="AD46" s="38">
        <v>158.063592</v>
      </c>
      <c r="AE46" s="38">
        <v>99.482663000000002</v>
      </c>
      <c r="AF46" s="38">
        <v>98.706715000000003</v>
      </c>
      <c r="AG46" s="38">
        <v>63.988138999999997</v>
      </c>
      <c r="AH46" s="38">
        <v>155.88562899999999</v>
      </c>
      <c r="AI46" s="38">
        <v>104.49248299999999</v>
      </c>
      <c r="AJ46" s="38">
        <v>80.617413999999997</v>
      </c>
      <c r="AK46" s="38">
        <v>100.77531999999999</v>
      </c>
      <c r="AL46" s="38">
        <v>80.342239000000006</v>
      </c>
      <c r="AM46" s="38">
        <v>92.686437999999995</v>
      </c>
      <c r="AN46" s="38">
        <v>87.279666000000006</v>
      </c>
      <c r="AO46" s="38">
        <v>91.314769999999996</v>
      </c>
      <c r="AP46" s="38">
        <v>104.48084299999999</v>
      </c>
      <c r="AQ46" s="38">
        <v>71.403846999999999</v>
      </c>
      <c r="AR46" s="38">
        <v>93.549813</v>
      </c>
      <c r="AS46" s="38">
        <v>102.852063</v>
      </c>
      <c r="AT46" s="38">
        <v>82.028920999999997</v>
      </c>
      <c r="AU46" s="38">
        <v>65.410166000000004</v>
      </c>
      <c r="AV46" s="38">
        <v>102.45071299999999</v>
      </c>
      <c r="AW46" s="38">
        <v>147.733271</v>
      </c>
      <c r="AX46" s="38">
        <v>164.710959</v>
      </c>
      <c r="AY46" s="38">
        <v>212.407872</v>
      </c>
      <c r="AZ46" s="38">
        <v>217.88546299999999</v>
      </c>
      <c r="BA46" s="38">
        <v>245.373863</v>
      </c>
      <c r="BB46" s="38">
        <v>230.743292</v>
      </c>
      <c r="BC46" s="38">
        <v>333.38629700000001</v>
      </c>
      <c r="BD46" s="38">
        <v>323.06422600000002</v>
      </c>
      <c r="BE46" s="38">
        <v>361.510426</v>
      </c>
      <c r="BF46" s="38">
        <v>296.07814100000002</v>
      </c>
      <c r="BG46" s="38">
        <v>287.175208</v>
      </c>
      <c r="BH46" s="38">
        <v>282.44126999999997</v>
      </c>
      <c r="BI46" s="38">
        <v>265.29780499999998</v>
      </c>
      <c r="BJ46" s="38">
        <v>183.01996399999999</v>
      </c>
      <c r="BK46" s="38">
        <v>292.67546099999998</v>
      </c>
      <c r="BL46" s="38">
        <v>220.50348</v>
      </c>
      <c r="BM46" s="38">
        <v>260.26760999999999</v>
      </c>
      <c r="BN46" s="38">
        <v>132.875665</v>
      </c>
      <c r="BO46" s="38">
        <v>232.18934899999999</v>
      </c>
      <c r="BP46" s="38">
        <v>245.868011</v>
      </c>
      <c r="BQ46" s="38">
        <v>313.33993099999998</v>
      </c>
      <c r="BR46" s="38">
        <v>319.21407299999998</v>
      </c>
      <c r="BS46" s="38">
        <v>323.62003800000002</v>
      </c>
      <c r="BT46" s="38">
        <v>364.574792</v>
      </c>
      <c r="BU46" s="38">
        <v>324.52086300000002</v>
      </c>
      <c r="BV46" s="38">
        <v>379.75301400000001</v>
      </c>
      <c r="BW46" s="38">
        <v>463.24191400000001</v>
      </c>
      <c r="BX46" s="38">
        <v>545.92170199999998</v>
      </c>
      <c r="BY46" s="38">
        <v>772.14605400000005</v>
      </c>
      <c r="BZ46" s="38">
        <v>539.39898300000004</v>
      </c>
      <c r="CA46" s="38">
        <v>646.62862199999995</v>
      </c>
      <c r="CB46" s="38">
        <v>698.36889799999994</v>
      </c>
      <c r="CC46" s="38">
        <v>727.57124299999998</v>
      </c>
      <c r="CD46" s="38">
        <v>521.30221500000005</v>
      </c>
      <c r="CE46" s="38">
        <v>613.71881399999995</v>
      </c>
      <c r="CF46" s="38">
        <v>631.12685499999998</v>
      </c>
      <c r="CG46" s="38">
        <v>812.88070700000003</v>
      </c>
      <c r="CH46" s="38">
        <v>693.56452899999999</v>
      </c>
      <c r="CI46" s="38">
        <v>577.22711800000002</v>
      </c>
      <c r="CJ46" s="38">
        <v>430.31973599999998</v>
      </c>
      <c r="CK46" s="38">
        <v>543.64897299999996</v>
      </c>
      <c r="CL46" s="38">
        <v>556.50223700000004</v>
      </c>
      <c r="CM46" s="38">
        <v>507.84895399999999</v>
      </c>
      <c r="CN46" s="38">
        <v>337.659941</v>
      </c>
      <c r="CO46" s="38">
        <v>577.672146</v>
      </c>
      <c r="CP46" s="38">
        <v>783.04622199999994</v>
      </c>
      <c r="CQ46" s="38">
        <v>841.47751300000004</v>
      </c>
      <c r="CR46" s="38">
        <v>865.42796899999996</v>
      </c>
      <c r="CS46" s="38">
        <v>801.85242200000005</v>
      </c>
      <c r="CT46" s="38">
        <v>732.69828600000005</v>
      </c>
      <c r="CU46" s="38">
        <v>801.20300399999996</v>
      </c>
      <c r="CV46" s="38">
        <v>771.78657899999996</v>
      </c>
      <c r="CW46" s="38">
        <v>809.68657900000005</v>
      </c>
      <c r="CX46" s="38">
        <v>655.08057199999996</v>
      </c>
      <c r="CY46" s="38">
        <v>633.55397200000004</v>
      </c>
      <c r="CZ46" s="38">
        <v>692.18896199999995</v>
      </c>
      <c r="DA46" s="38">
        <v>725.96423500000003</v>
      </c>
      <c r="DB46" s="38">
        <v>766.74514199999999</v>
      </c>
      <c r="DC46" s="38">
        <v>887.05654000000004</v>
      </c>
      <c r="DD46" s="38">
        <v>948.01246100000003</v>
      </c>
      <c r="DE46" s="38">
        <v>885.32477900000004</v>
      </c>
      <c r="DF46" s="38">
        <v>852.32847400000003</v>
      </c>
      <c r="DG46" s="38">
        <v>1003.115606</v>
      </c>
      <c r="DH46" s="38">
        <v>732.95483400000001</v>
      </c>
      <c r="DI46" s="38">
        <v>637.73175200000003</v>
      </c>
      <c r="DJ46" s="38">
        <v>982.87130200000001</v>
      </c>
      <c r="DK46" s="38">
        <v>914.782059</v>
      </c>
      <c r="DL46" s="38">
        <v>757.35440500000004</v>
      </c>
      <c r="DM46" s="38">
        <v>791.35636999999997</v>
      </c>
      <c r="DN46" s="38">
        <v>656.02803100000006</v>
      </c>
      <c r="DO46" s="38">
        <v>792.67589099999998</v>
      </c>
      <c r="DP46" s="38">
        <v>649.91378199999997</v>
      </c>
      <c r="DQ46" s="38">
        <v>893.19195300000001</v>
      </c>
      <c r="DR46" s="38">
        <v>640.710195</v>
      </c>
      <c r="DS46" s="38">
        <v>658.18900499999995</v>
      </c>
      <c r="DT46" s="38">
        <v>781.86116600000003</v>
      </c>
      <c r="DU46" s="38">
        <v>673.29665699999998</v>
      </c>
      <c r="DV46" s="38">
        <v>884.28759500000001</v>
      </c>
      <c r="DW46" s="38">
        <v>815.65176399999996</v>
      </c>
      <c r="DX46" s="53">
        <v>1049.830322</v>
      </c>
      <c r="DY46" s="53">
        <v>1043.7063780000001</v>
      </c>
      <c r="DZ46" s="53">
        <v>741.26071899999999</v>
      </c>
      <c r="EA46" s="53">
        <v>1004.632731</v>
      </c>
      <c r="EB46" s="53">
        <v>791.38994500000001</v>
      </c>
      <c r="EC46" s="53">
        <v>816.92387099999996</v>
      </c>
      <c r="ED46" s="53">
        <v>949.45122900000001</v>
      </c>
      <c r="EE46" s="53">
        <v>864.45230200000003</v>
      </c>
      <c r="EF46" s="53">
        <v>1050.963184</v>
      </c>
      <c r="EG46" s="53">
        <v>1247.110803</v>
      </c>
      <c r="EH46" s="53">
        <v>1088.8950950000001</v>
      </c>
      <c r="EI46" s="53">
        <v>924.63335800000004</v>
      </c>
      <c r="EJ46" s="53">
        <v>1098.624282</v>
      </c>
      <c r="EK46" s="53">
        <v>1257.4521199999999</v>
      </c>
      <c r="EL46" s="53">
        <v>1030.1028690000001</v>
      </c>
      <c r="EM46" s="53">
        <v>1424.4128310000001</v>
      </c>
      <c r="EN46" s="53">
        <v>1204.5690709999999</v>
      </c>
      <c r="EO46" s="53">
        <v>1358.183673</v>
      </c>
      <c r="EP46" s="53">
        <v>1187.0033020000001</v>
      </c>
      <c r="EQ46" s="53">
        <v>1264.4275689999999</v>
      </c>
      <c r="ER46" s="53">
        <v>1216.101551</v>
      </c>
      <c r="ES46" s="53">
        <v>1465.3729450000001</v>
      </c>
      <c r="ET46" s="53">
        <v>1467.5577740000001</v>
      </c>
      <c r="EU46" s="53">
        <v>1207.836284</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row>
    <row r="47" spans="6:628" ht="28.15" customHeight="1">
      <c r="F47" s="37" t="s">
        <v>407</v>
      </c>
      <c r="G47" s="29" t="s">
        <v>200</v>
      </c>
      <c r="H47" s="38">
        <v>12261.832251</v>
      </c>
      <c r="I47" s="38">
        <v>11402.236444</v>
      </c>
      <c r="J47" s="38"/>
      <c r="K47" s="38"/>
      <c r="L47" s="38">
        <v>206.633307</v>
      </c>
      <c r="M47" s="38">
        <v>179.285144</v>
      </c>
      <c r="N47" s="38">
        <v>184.993955</v>
      </c>
      <c r="O47" s="38">
        <v>194.10432900000001</v>
      </c>
      <c r="P47" s="38">
        <v>162.80356699999999</v>
      </c>
      <c r="Q47" s="38">
        <v>207.50407799999999</v>
      </c>
      <c r="R47" s="38">
        <v>166.099705</v>
      </c>
      <c r="S47" s="38">
        <v>186.17864399999999</v>
      </c>
      <c r="T47" s="38">
        <v>166.919827</v>
      </c>
      <c r="U47" s="38">
        <v>189.14281099999999</v>
      </c>
      <c r="V47" s="38">
        <v>198.20827499999999</v>
      </c>
      <c r="W47" s="38">
        <v>215.38244900000001</v>
      </c>
      <c r="X47" s="38">
        <v>160.86263299999999</v>
      </c>
      <c r="Y47" s="38">
        <v>218.457165</v>
      </c>
      <c r="Z47" s="38">
        <v>160.764849</v>
      </c>
      <c r="AA47" s="38">
        <v>183.21543500000001</v>
      </c>
      <c r="AB47" s="38">
        <v>170.08897300000001</v>
      </c>
      <c r="AC47" s="38">
        <v>225.388992</v>
      </c>
      <c r="AD47" s="38">
        <v>243.259728</v>
      </c>
      <c r="AE47" s="38">
        <v>177.68135899999999</v>
      </c>
      <c r="AF47" s="38">
        <v>204.01963499999999</v>
      </c>
      <c r="AG47" s="38">
        <v>172.36551700000001</v>
      </c>
      <c r="AH47" s="38">
        <v>204.48548700000001</v>
      </c>
      <c r="AI47" s="38">
        <v>222.736054</v>
      </c>
      <c r="AJ47" s="38">
        <v>202.867716</v>
      </c>
      <c r="AK47" s="38">
        <v>297.82470699999999</v>
      </c>
      <c r="AL47" s="38">
        <v>221.009715</v>
      </c>
      <c r="AM47" s="38">
        <v>271.56186000000002</v>
      </c>
      <c r="AN47" s="38">
        <v>226.73971900000001</v>
      </c>
      <c r="AO47" s="38">
        <v>287.80931700000002</v>
      </c>
      <c r="AP47" s="38">
        <v>279.524856</v>
      </c>
      <c r="AQ47" s="38">
        <v>304.03128199999998</v>
      </c>
      <c r="AR47" s="38">
        <v>272.28531700000002</v>
      </c>
      <c r="AS47" s="38">
        <v>338.19982700000003</v>
      </c>
      <c r="AT47" s="38">
        <v>300.01672300000001</v>
      </c>
      <c r="AU47" s="38">
        <v>387.32489299999997</v>
      </c>
      <c r="AV47" s="38">
        <v>336.21835599999997</v>
      </c>
      <c r="AW47" s="38">
        <v>342.39893599999999</v>
      </c>
      <c r="AX47" s="38">
        <v>340.293836</v>
      </c>
      <c r="AY47" s="38">
        <v>410.577472</v>
      </c>
      <c r="AZ47" s="38">
        <v>358.39007500000002</v>
      </c>
      <c r="BA47" s="38">
        <v>507.03961700000002</v>
      </c>
      <c r="BB47" s="38">
        <v>459.283163</v>
      </c>
      <c r="BC47" s="38">
        <v>605.86048500000004</v>
      </c>
      <c r="BD47" s="38">
        <v>561.21740899999998</v>
      </c>
      <c r="BE47" s="38">
        <v>659.28715699999998</v>
      </c>
      <c r="BF47" s="38">
        <v>553.22325899999998</v>
      </c>
      <c r="BG47" s="38">
        <v>544.75347199999999</v>
      </c>
      <c r="BH47" s="38">
        <v>529.35510999999997</v>
      </c>
      <c r="BI47" s="38">
        <v>531.62479399999995</v>
      </c>
      <c r="BJ47" s="38">
        <v>410.59750100000002</v>
      </c>
      <c r="BK47" s="38">
        <v>528.02980600000001</v>
      </c>
      <c r="BL47" s="38">
        <v>506.05048699999998</v>
      </c>
      <c r="BM47" s="38">
        <v>560.06267200000002</v>
      </c>
      <c r="BN47" s="38">
        <v>420.73002500000001</v>
      </c>
      <c r="BO47" s="38">
        <v>536.82408499999997</v>
      </c>
      <c r="BP47" s="38">
        <v>511.94890800000002</v>
      </c>
      <c r="BQ47" s="38">
        <v>696.94931299999996</v>
      </c>
      <c r="BR47" s="38">
        <v>670.12269500000002</v>
      </c>
      <c r="BS47" s="38">
        <v>710.45410800000002</v>
      </c>
      <c r="BT47" s="38">
        <v>783.58677999999998</v>
      </c>
      <c r="BU47" s="38">
        <v>917.382429</v>
      </c>
      <c r="BV47" s="38">
        <v>954.99237300000004</v>
      </c>
      <c r="BW47" s="38">
        <v>1432.2917749999999</v>
      </c>
      <c r="BX47" s="38">
        <v>1446.282991</v>
      </c>
      <c r="BY47" s="38">
        <v>1819.9110840000001</v>
      </c>
      <c r="BZ47" s="38">
        <v>1630.8396230000001</v>
      </c>
      <c r="CA47" s="38">
        <v>1702.794752</v>
      </c>
      <c r="CB47" s="38">
        <v>1544.432902</v>
      </c>
      <c r="CC47" s="38">
        <v>1648.3474650000001</v>
      </c>
      <c r="CD47" s="38">
        <v>1657.4193949999999</v>
      </c>
      <c r="CE47" s="38">
        <v>1554.0115860000001</v>
      </c>
      <c r="CF47" s="38">
        <v>1760.138735</v>
      </c>
      <c r="CG47" s="38">
        <v>1758.725154</v>
      </c>
      <c r="CH47" s="38">
        <v>1619.9171120000001</v>
      </c>
      <c r="CI47" s="38">
        <v>1595.127808</v>
      </c>
      <c r="CJ47" s="38">
        <v>1090.503956</v>
      </c>
      <c r="CK47" s="38">
        <v>1556.9582889999999</v>
      </c>
      <c r="CL47" s="38">
        <v>1523.6424059999999</v>
      </c>
      <c r="CM47" s="38">
        <v>1657.562291</v>
      </c>
      <c r="CN47" s="38">
        <v>1429.9302600000001</v>
      </c>
      <c r="CO47" s="38">
        <v>1894.6738109999999</v>
      </c>
      <c r="CP47" s="38">
        <v>1978.2405349999999</v>
      </c>
      <c r="CQ47" s="38">
        <v>2270.115448</v>
      </c>
      <c r="CR47" s="38">
        <v>2041.298804</v>
      </c>
      <c r="CS47" s="38">
        <v>2131.8902939999998</v>
      </c>
      <c r="CT47" s="38">
        <v>2212.3637600000002</v>
      </c>
      <c r="CU47" s="38">
        <v>2251.4848929999998</v>
      </c>
      <c r="CV47" s="38">
        <v>1851.3871799999999</v>
      </c>
      <c r="CW47" s="38">
        <v>2186.0142369999999</v>
      </c>
      <c r="CX47" s="38">
        <v>1894.2126000000001</v>
      </c>
      <c r="CY47" s="38">
        <v>2193.5827589999999</v>
      </c>
      <c r="CZ47" s="38">
        <v>1856.7511649999999</v>
      </c>
      <c r="DA47" s="38">
        <v>2099.0399430000002</v>
      </c>
      <c r="DB47" s="38">
        <v>2077.7785829999998</v>
      </c>
      <c r="DC47" s="38">
        <v>2229.3420369999999</v>
      </c>
      <c r="DD47" s="38">
        <v>2241.10581</v>
      </c>
      <c r="DE47" s="38">
        <v>2158.3044519999999</v>
      </c>
      <c r="DF47" s="38">
        <v>2107.0859030000001</v>
      </c>
      <c r="DG47" s="38">
        <v>2541.7728820000002</v>
      </c>
      <c r="DH47" s="38">
        <v>1868.305916</v>
      </c>
      <c r="DI47" s="38">
        <v>1951.3104659999999</v>
      </c>
      <c r="DJ47" s="38">
        <v>2199.7411229999998</v>
      </c>
      <c r="DK47" s="38">
        <v>2062.2004440000001</v>
      </c>
      <c r="DL47" s="38">
        <v>1864.416528</v>
      </c>
      <c r="DM47" s="38">
        <v>1984.020473</v>
      </c>
      <c r="DN47" s="38">
        <v>1753.834648</v>
      </c>
      <c r="DO47" s="38">
        <v>2108.4658869999998</v>
      </c>
      <c r="DP47" s="38">
        <v>1631.4999929999999</v>
      </c>
      <c r="DQ47" s="38">
        <v>2074.8973590000001</v>
      </c>
      <c r="DR47" s="38">
        <v>1743.8106399999999</v>
      </c>
      <c r="DS47" s="38">
        <v>2180.7665339999999</v>
      </c>
      <c r="DT47" s="38">
        <v>2178.5879500000001</v>
      </c>
      <c r="DU47" s="38">
        <v>2347.6533869999998</v>
      </c>
      <c r="DV47" s="38">
        <v>2194.3680129999998</v>
      </c>
      <c r="DW47" s="38">
        <v>2553.6734540000002</v>
      </c>
      <c r="DX47" s="53">
        <v>2502.8024799999998</v>
      </c>
      <c r="DY47" s="53">
        <v>2518.8621330000001</v>
      </c>
      <c r="DZ47" s="53">
        <v>2323.877465</v>
      </c>
      <c r="EA47" s="53">
        <v>2758.639345</v>
      </c>
      <c r="EB47" s="53">
        <v>2346.8397169999998</v>
      </c>
      <c r="EC47" s="53">
        <v>2778.8516030000001</v>
      </c>
      <c r="ED47" s="53">
        <v>2589.6523000000002</v>
      </c>
      <c r="EE47" s="53">
        <v>2854.4206009999998</v>
      </c>
      <c r="EF47" s="53">
        <v>2696.0587220000002</v>
      </c>
      <c r="EG47" s="53">
        <v>3300.0976070000002</v>
      </c>
      <c r="EH47" s="53">
        <v>2951.4739730000001</v>
      </c>
      <c r="EI47" s="53">
        <v>3081.4090059999999</v>
      </c>
      <c r="EJ47" s="53">
        <v>2702.2095180000001</v>
      </c>
      <c r="EK47" s="53">
        <v>3392.576845</v>
      </c>
      <c r="EL47" s="53">
        <v>2925.3742809999999</v>
      </c>
      <c r="EM47" s="53">
        <v>3381.698723</v>
      </c>
      <c r="EN47" s="53">
        <v>2618.214422</v>
      </c>
      <c r="EO47" s="53">
        <v>3336.5448249999999</v>
      </c>
      <c r="EP47" s="53">
        <v>2751.9261329999999</v>
      </c>
      <c r="EQ47" s="53">
        <v>2984.0775250000002</v>
      </c>
      <c r="ER47" s="53">
        <v>2529.0632860000001</v>
      </c>
      <c r="ES47" s="53">
        <v>3137.1695</v>
      </c>
      <c r="ET47" s="53">
        <v>3412.9902430000002</v>
      </c>
      <c r="EU47" s="53">
        <v>2746.514146</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c r="XB47" s="53"/>
      <c r="XC47" s="53"/>
      <c r="XD47" s="53"/>
    </row>
    <row r="48" spans="6:628" ht="34.15" customHeight="1">
      <c r="F48" s="35" t="s">
        <v>653</v>
      </c>
      <c r="G48" s="29"/>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row>
    <row r="49" spans="6:628" ht="20.100000000000001" customHeight="1">
      <c r="F49" s="28" t="s">
        <v>654</v>
      </c>
      <c r="G49" s="29" t="s">
        <v>317</v>
      </c>
      <c r="H49" s="38">
        <v>8289.0888951628094</v>
      </c>
      <c r="I49" s="38">
        <v>8679.9474353497408</v>
      </c>
      <c r="J49" s="38"/>
      <c r="K49" s="38"/>
      <c r="L49" s="38">
        <v>2448.5333333333301</v>
      </c>
      <c r="M49" s="38">
        <v>2671.7333333333299</v>
      </c>
      <c r="N49" s="38">
        <v>2914.7</v>
      </c>
      <c r="O49" s="38">
        <v>2605.1</v>
      </c>
      <c r="P49" s="38">
        <v>2443.1666666666702</v>
      </c>
      <c r="Q49" s="38">
        <v>2333.6999999999998</v>
      </c>
      <c r="R49" s="38">
        <v>2257.4333333333302</v>
      </c>
      <c r="S49" s="38">
        <v>2321.4666666666699</v>
      </c>
      <c r="T49" s="38">
        <v>2193.9666666666699</v>
      </c>
      <c r="U49" s="38">
        <v>2240.5666666666698</v>
      </c>
      <c r="V49" s="38">
        <v>2478.9598296825402</v>
      </c>
      <c r="W49" s="38">
        <v>2208.8844761904802</v>
      </c>
      <c r="X49" s="38">
        <v>2208.5290682684999</v>
      </c>
      <c r="Y49" s="38">
        <v>1866.34409497608</v>
      </c>
      <c r="Z49" s="38">
        <v>1912.1583694083699</v>
      </c>
      <c r="AA49" s="38">
        <v>1666.8672438672399</v>
      </c>
      <c r="AB49" s="38">
        <v>1862.20652173913</v>
      </c>
      <c r="AC49" s="38">
        <v>2131.7516917293201</v>
      </c>
      <c r="AD49" s="38">
        <v>2456.7528860028901</v>
      </c>
      <c r="AE49" s="38">
        <v>2778.4737373737398</v>
      </c>
      <c r="AF49" s="38">
        <v>2936.8660800552102</v>
      </c>
      <c r="AG49" s="38">
        <v>2890.4819624819602</v>
      </c>
      <c r="AH49" s="38">
        <v>3009.3437950938001</v>
      </c>
      <c r="AI49" s="38">
        <v>2905.7240829346101</v>
      </c>
      <c r="AJ49" s="38">
        <v>2571.7157287157302</v>
      </c>
      <c r="AK49" s="38">
        <v>2471.3123015873002</v>
      </c>
      <c r="AL49" s="38">
        <v>1978.52967563837</v>
      </c>
      <c r="AM49" s="38">
        <v>2153.36868530021</v>
      </c>
      <c r="AN49" s="38">
        <v>2420.70709728868</v>
      </c>
      <c r="AO49" s="38">
        <v>2506.04195526696</v>
      </c>
      <c r="AP49" s="38">
        <v>2270.0709486166002</v>
      </c>
      <c r="AQ49" s="38">
        <v>1911.2702898550699</v>
      </c>
      <c r="AR49" s="38">
        <v>1700.4340909090899</v>
      </c>
      <c r="AS49" s="38">
        <v>1731.3163476873999</v>
      </c>
      <c r="AT49" s="38">
        <v>1639.86828063241</v>
      </c>
      <c r="AU49" s="38">
        <v>1544.62878787879</v>
      </c>
      <c r="AV49" s="38">
        <v>1406.7659420289899</v>
      </c>
      <c r="AW49" s="38">
        <v>1466.5450558213699</v>
      </c>
      <c r="AX49" s="38">
        <v>1679.3041125541099</v>
      </c>
      <c r="AY49" s="38">
        <v>1737.58234601656</v>
      </c>
      <c r="AZ49" s="38">
        <v>1794.73321256039</v>
      </c>
      <c r="BA49" s="38">
        <v>1739.1836219336201</v>
      </c>
      <c r="BB49" s="38">
        <v>1871.8754640115401</v>
      </c>
      <c r="BC49" s="38">
        <v>1848.0857256778299</v>
      </c>
      <c r="BD49" s="38">
        <v>1763.9742424242399</v>
      </c>
      <c r="BE49" s="38">
        <v>1651.6081871345</v>
      </c>
      <c r="BF49" s="38">
        <v>1471.1462121212101</v>
      </c>
      <c r="BG49" s="38">
        <v>1425.58172518019</v>
      </c>
      <c r="BH49" s="38">
        <v>1556.90984848485</v>
      </c>
      <c r="BI49" s="38">
        <v>1610.7138831377999</v>
      </c>
      <c r="BJ49" s="38">
        <v>1515.9061421670101</v>
      </c>
      <c r="BK49" s="38">
        <v>1553.9102647924201</v>
      </c>
      <c r="BL49" s="38">
        <v>1663.47842712843</v>
      </c>
      <c r="BM49" s="38">
        <v>1640.75</v>
      </c>
      <c r="BN49" s="38">
        <v>1753.2659090909101</v>
      </c>
      <c r="BO49" s="38">
        <v>2059.0847308488601</v>
      </c>
      <c r="BP49" s="38">
        <v>2730.6046066252602</v>
      </c>
      <c r="BQ49" s="38">
        <v>2789.64318181818</v>
      </c>
      <c r="BR49" s="38">
        <v>2849.7968975468998</v>
      </c>
      <c r="BS49" s="38">
        <v>3093.4953102453101</v>
      </c>
      <c r="BT49" s="38">
        <v>3267.7650793650801</v>
      </c>
      <c r="BU49" s="38">
        <v>3390.5068542568501</v>
      </c>
      <c r="BV49" s="38">
        <v>3756.6017316017301</v>
      </c>
      <c r="BW49" s="38">
        <v>4302.1926046176004</v>
      </c>
      <c r="BX49" s="38">
        <v>4939.4238785369198</v>
      </c>
      <c r="BY49" s="38">
        <v>7210.4161856661904</v>
      </c>
      <c r="BZ49" s="38">
        <v>7670.03715728716</v>
      </c>
      <c r="CA49" s="38">
        <v>7073.7668350168296</v>
      </c>
      <c r="CB49" s="38">
        <v>5932.8469696969696</v>
      </c>
      <c r="CC49" s="38">
        <v>7641.5071010860502</v>
      </c>
      <c r="CD49" s="38">
        <v>7713.1734848484903</v>
      </c>
      <c r="CE49" s="38">
        <v>7187.6019982433099</v>
      </c>
      <c r="CF49" s="38">
        <v>7796.0008923824698</v>
      </c>
      <c r="CG49" s="38">
        <v>8442.7590187590195</v>
      </c>
      <c r="CH49" s="38">
        <v>7679.8690382081704</v>
      </c>
      <c r="CI49" s="38">
        <v>3904.8906142167002</v>
      </c>
      <c r="CJ49" s="38">
        <v>3428.38849206349</v>
      </c>
      <c r="CK49" s="38">
        <v>4662.3073763955299</v>
      </c>
      <c r="CL49" s="38">
        <v>5859.0917654809</v>
      </c>
      <c r="CM49" s="38">
        <v>6648.4289321789302</v>
      </c>
      <c r="CN49" s="38">
        <v>7232.4170289855101</v>
      </c>
      <c r="CO49" s="38">
        <v>7024.5864035087698</v>
      </c>
      <c r="CP49" s="38">
        <v>7242.8250360750399</v>
      </c>
      <c r="CQ49" s="38">
        <v>8636.5176767676694</v>
      </c>
      <c r="CR49" s="38">
        <v>9651.3673913043494</v>
      </c>
      <c r="CS49" s="38">
        <v>9151.8837542087604</v>
      </c>
      <c r="CT49" s="38">
        <v>9120.2818903318894</v>
      </c>
      <c r="CU49" s="38">
        <v>7485.3845598845601</v>
      </c>
      <c r="CV49" s="38">
        <v>8300.3134920634893</v>
      </c>
      <c r="CW49" s="38">
        <v>7866.5562200957002</v>
      </c>
      <c r="CX49" s="38">
        <v>7716.7386363636397</v>
      </c>
      <c r="CY49" s="38">
        <v>7908.7684106511397</v>
      </c>
      <c r="CZ49" s="38">
        <v>7927.5492424242402</v>
      </c>
      <c r="DA49" s="38">
        <v>7145.5253968254001</v>
      </c>
      <c r="DB49" s="38">
        <v>7078.8895790200104</v>
      </c>
      <c r="DC49" s="38">
        <v>7152.6979641131802</v>
      </c>
      <c r="DD49" s="38">
        <v>7038.2898989899004</v>
      </c>
      <c r="DE49" s="38">
        <v>6786.9317460317498</v>
      </c>
      <c r="DF49" s="38">
        <v>6993.9725829725803</v>
      </c>
      <c r="DG49" s="38">
        <v>6621.0910110421</v>
      </c>
      <c r="DH49" s="38">
        <v>5814.58308080808</v>
      </c>
      <c r="DI49" s="38">
        <v>6053.70414862915</v>
      </c>
      <c r="DJ49" s="38">
        <v>5251.3096508563904</v>
      </c>
      <c r="DK49" s="38">
        <v>4888.0248917748904</v>
      </c>
      <c r="DL49" s="38">
        <v>4667.2096908939002</v>
      </c>
      <c r="DM49" s="38">
        <v>4730.0351370851404</v>
      </c>
      <c r="DN49" s="38">
        <v>4773.7240259740302</v>
      </c>
      <c r="DO49" s="38">
        <v>5280.5476190476202</v>
      </c>
      <c r="DP49" s="38">
        <v>5836.59891304348</v>
      </c>
      <c r="DQ49" s="38">
        <v>5664.8023657628901</v>
      </c>
      <c r="DR49" s="38">
        <v>6346.65584415585</v>
      </c>
      <c r="DS49" s="38">
        <v>6808.0374800637901</v>
      </c>
      <c r="DT49" s="38">
        <v>6959.2857864357902</v>
      </c>
      <c r="DU49" s="38">
        <v>6871.6992063491998</v>
      </c>
      <c r="DV49" s="38">
        <v>6102.6522727272704</v>
      </c>
      <c r="DW49" s="38">
        <v>6167.7006102212099</v>
      </c>
      <c r="DX49" s="53">
        <v>6220.4155122655102</v>
      </c>
      <c r="DY49" s="53">
        <v>6113.9448412698403</v>
      </c>
      <c r="DZ49" s="53">
        <v>5797.7667356797801</v>
      </c>
      <c r="EA49" s="53">
        <v>5888.3355935127702</v>
      </c>
      <c r="EB49" s="53">
        <v>5638.1121212121197</v>
      </c>
      <c r="EC49" s="53">
        <v>5341.4840510366803</v>
      </c>
      <c r="ED49" s="53">
        <v>6520.9566534914402</v>
      </c>
      <c r="EE49" s="53">
        <v>7173.8131313131298</v>
      </c>
      <c r="EF49" s="53">
        <v>8478.5760869565202</v>
      </c>
      <c r="EG49" s="53">
        <v>9710.6518341307692</v>
      </c>
      <c r="EH49" s="53">
        <v>9371.6165223665193</v>
      </c>
      <c r="EI49" s="53">
        <v>9698.0955988456008</v>
      </c>
      <c r="EJ49" s="53">
        <v>9984.9539855072308</v>
      </c>
      <c r="EK49" s="53">
        <v>9526.3553675856401</v>
      </c>
      <c r="EL49" s="53">
        <v>7741.8225108225097</v>
      </c>
      <c r="EM49" s="53">
        <v>8006.1312770562799</v>
      </c>
      <c r="EN49" s="53">
        <v>8930.2343685300202</v>
      </c>
      <c r="EO49" s="53">
        <v>8478.1674242424306</v>
      </c>
      <c r="EP49" s="53">
        <v>8355.9639249639204</v>
      </c>
      <c r="EQ49" s="53">
        <v>8169.2396331738501</v>
      </c>
      <c r="ER49" s="53">
        <v>8443.5528499278498</v>
      </c>
      <c r="ES49" s="53">
        <v>9751.0333333333201</v>
      </c>
      <c r="ET49" s="53">
        <v>9203.9265010351992</v>
      </c>
      <c r="EU49" s="53">
        <v>9177.8499482401603</v>
      </c>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c r="XB49" s="53"/>
      <c r="XC49" s="53"/>
      <c r="XD49" s="53"/>
    </row>
    <row r="50" spans="6:628" ht="20.100000000000001" customHeight="1">
      <c r="F50" s="28" t="s">
        <v>74</v>
      </c>
      <c r="G50" s="29" t="s">
        <v>554</v>
      </c>
      <c r="H50" s="38">
        <v>12314.5275082313</v>
      </c>
      <c r="I50" s="38">
        <v>13234.8457984297</v>
      </c>
      <c r="J50" s="38"/>
      <c r="K50" s="38"/>
      <c r="L50" s="38">
        <v>3188.5457465599502</v>
      </c>
      <c r="M50" s="38">
        <v>3473.6701737541798</v>
      </c>
      <c r="N50" s="38">
        <v>3604.35096931302</v>
      </c>
      <c r="O50" s="38">
        <v>3328.44722949782</v>
      </c>
      <c r="P50" s="38">
        <v>3134.8082211463002</v>
      </c>
      <c r="Q50" s="38">
        <v>3023.3733153155299</v>
      </c>
      <c r="R50" s="38">
        <v>2883.5364838763298</v>
      </c>
      <c r="S50" s="38">
        <v>2963.7349798441701</v>
      </c>
      <c r="T50" s="38">
        <v>2911.9447155666899</v>
      </c>
      <c r="U50" s="38">
        <v>2953.7584642177299</v>
      </c>
      <c r="V50" s="38">
        <v>3390.0937548495599</v>
      </c>
      <c r="W50" s="38">
        <v>3161.5053018675999</v>
      </c>
      <c r="X50" s="38">
        <v>3207.9693837766699</v>
      </c>
      <c r="Y50" s="38">
        <v>2687.9232627444399</v>
      </c>
      <c r="Z50" s="38">
        <v>2856.58398988111</v>
      </c>
      <c r="AA50" s="38">
        <v>2515.2426046067999</v>
      </c>
      <c r="AB50" s="38">
        <v>2643.8350258946798</v>
      </c>
      <c r="AC50" s="38">
        <v>2954.9465009825499</v>
      </c>
      <c r="AD50" s="38">
        <v>3340.1316822679</v>
      </c>
      <c r="AE50" s="38">
        <v>3696.24554434931</v>
      </c>
      <c r="AF50" s="38">
        <v>3944.4132184294199</v>
      </c>
      <c r="AG50" s="38">
        <v>3992.1027035176598</v>
      </c>
      <c r="AH50" s="38">
        <v>4084.0017262630899</v>
      </c>
      <c r="AI50" s="38">
        <v>3900.9764224577998</v>
      </c>
      <c r="AJ50" s="38">
        <v>3418.2218235298901</v>
      </c>
      <c r="AK50" s="38">
        <v>3134.53981845303</v>
      </c>
      <c r="AL50" s="38">
        <v>2519.6298841420398</v>
      </c>
      <c r="AM50" s="38">
        <v>2719.2431939641501</v>
      </c>
      <c r="AN50" s="38">
        <v>3121.74753551393</v>
      </c>
      <c r="AO50" s="38">
        <v>3265.2687751531698</v>
      </c>
      <c r="AP50" s="38">
        <v>3094.3092421659899</v>
      </c>
      <c r="AQ50" s="38">
        <v>2763.87222656515</v>
      </c>
      <c r="AR50" s="38">
        <v>2561.9481075426102</v>
      </c>
      <c r="AS50" s="38">
        <v>2759.7508588835399</v>
      </c>
      <c r="AT50" s="38">
        <v>2744.1875680584499</v>
      </c>
      <c r="AU50" s="38">
        <v>2479.8920913496299</v>
      </c>
      <c r="AV50" s="38">
        <v>2224.54620145322</v>
      </c>
      <c r="AW50" s="38">
        <v>2248.59269251766</v>
      </c>
      <c r="AX50" s="38">
        <v>2580.4590647680302</v>
      </c>
      <c r="AY50" s="38">
        <v>2697.9586772152102</v>
      </c>
      <c r="AZ50" s="38">
        <v>2842.23763847689</v>
      </c>
      <c r="BA50" s="38">
        <v>2948.3491709654299</v>
      </c>
      <c r="BB50" s="38">
        <v>3252.4246493079299</v>
      </c>
      <c r="BC50" s="38">
        <v>3473.7935261051498</v>
      </c>
      <c r="BD50" s="38">
        <v>3310.8352876788099</v>
      </c>
      <c r="BE50" s="38">
        <v>3211.6475637306298</v>
      </c>
      <c r="BF50" s="38">
        <v>2855.6562082027899</v>
      </c>
      <c r="BG50" s="38">
        <v>2785.6059552082802</v>
      </c>
      <c r="BH50" s="38">
        <v>3004.0553892471098</v>
      </c>
      <c r="BI50" s="38">
        <v>2927.0290435104498</v>
      </c>
      <c r="BJ50" s="38">
        <v>2765.8353124466298</v>
      </c>
      <c r="BK50" s="38">
        <v>2785.7526960166201</v>
      </c>
      <c r="BL50" s="38">
        <v>2807.8872028565402</v>
      </c>
      <c r="BM50" s="38">
        <v>2562.91940496301</v>
      </c>
      <c r="BN50" s="38">
        <v>2665.1883806953001</v>
      </c>
      <c r="BO50" s="38">
        <v>2885.96894571351</v>
      </c>
      <c r="BP50" s="38">
        <v>3576.94722509342</v>
      </c>
      <c r="BQ50" s="38">
        <v>3912.4943537264799</v>
      </c>
      <c r="BR50" s="38">
        <v>4024.3716881416199</v>
      </c>
      <c r="BS50" s="38">
        <v>4095.6792168685502</v>
      </c>
      <c r="BT50" s="38">
        <v>4206.3983292031799</v>
      </c>
      <c r="BU50" s="38">
        <v>4419.5734590770599</v>
      </c>
      <c r="BV50" s="38">
        <v>4953.16673896664</v>
      </c>
      <c r="BW50" s="38">
        <v>5795.6191478548299</v>
      </c>
      <c r="BX50" s="38">
        <v>6714.73617274144</v>
      </c>
      <c r="BY50" s="38">
        <v>9666.9880090120696</v>
      </c>
      <c r="BZ50" s="38">
        <v>10145.830526961299</v>
      </c>
      <c r="CA50" s="38">
        <v>9213.4426439537601</v>
      </c>
      <c r="CB50" s="38">
        <v>7559.8151979488703</v>
      </c>
      <c r="CC50" s="38">
        <v>9210.5827140261408</v>
      </c>
      <c r="CD50" s="38">
        <v>9115.8153039363096</v>
      </c>
      <c r="CE50" s="38">
        <v>8075.3618568780403</v>
      </c>
      <c r="CF50" s="38">
        <v>8616.1745475652006</v>
      </c>
      <c r="CG50" s="38">
        <v>8957.5252453381308</v>
      </c>
      <c r="CH50" s="38">
        <v>8626.6945080938603</v>
      </c>
      <c r="CI50" s="38">
        <v>5793.0623471662402</v>
      </c>
      <c r="CJ50" s="38">
        <v>5149.5824326034199</v>
      </c>
      <c r="CK50" s="38">
        <v>6126.7614801172303</v>
      </c>
      <c r="CL50" s="38">
        <v>7034.8854677618701</v>
      </c>
      <c r="CM50" s="38">
        <v>7294.2304647133897</v>
      </c>
      <c r="CN50" s="38">
        <v>7991.3196788349996</v>
      </c>
      <c r="CO50" s="38">
        <v>7937.0477263996499</v>
      </c>
      <c r="CP50" s="38">
        <v>8019.1787403029102</v>
      </c>
      <c r="CQ50" s="38">
        <v>8769.8017738593699</v>
      </c>
      <c r="CR50" s="38">
        <v>9620.0968156630006</v>
      </c>
      <c r="CS50" s="38">
        <v>8649.7724596078697</v>
      </c>
      <c r="CT50" s="38">
        <v>8686.8351405607591</v>
      </c>
      <c r="CU50" s="38">
        <v>7403.2489826945302</v>
      </c>
      <c r="CV50" s="38">
        <v>7867.7219318738698</v>
      </c>
      <c r="CW50" s="38">
        <v>7791.5532444591599</v>
      </c>
      <c r="CX50" s="38">
        <v>7429.2110253494602</v>
      </c>
      <c r="CY50" s="38">
        <v>7614.4749044044302</v>
      </c>
      <c r="CZ50" s="38">
        <v>7631.47864316087</v>
      </c>
      <c r="DA50" s="38">
        <v>7203.4682949226799</v>
      </c>
      <c r="DB50" s="38">
        <v>7726.9462167172296</v>
      </c>
      <c r="DC50" s="38">
        <v>7699.8246444966999</v>
      </c>
      <c r="DD50" s="38">
        <v>7851.6247515246196</v>
      </c>
      <c r="DE50" s="38">
        <v>7274.5456989201602</v>
      </c>
      <c r="DF50" s="38">
        <v>7557.69659129511</v>
      </c>
      <c r="DG50" s="38">
        <v>7726.96451351001</v>
      </c>
      <c r="DH50" s="38">
        <v>7390.85933827589</v>
      </c>
      <c r="DI50" s="38">
        <v>7778.42973364914</v>
      </c>
      <c r="DJ50" s="38">
        <v>7234.2204322860398</v>
      </c>
      <c r="DK50" s="38">
        <v>6786.5817366315196</v>
      </c>
      <c r="DL50" s="38">
        <v>6471.5801902204403</v>
      </c>
      <c r="DM50" s="38">
        <v>6342.0076014937304</v>
      </c>
      <c r="DN50" s="38">
        <v>6294.8383256486304</v>
      </c>
      <c r="DO50" s="38">
        <v>7048.4943463485997</v>
      </c>
      <c r="DP50" s="38">
        <v>7695.2817503342003</v>
      </c>
      <c r="DQ50" s="38">
        <v>7541.6735143732503</v>
      </c>
      <c r="DR50" s="38">
        <v>8037.1223313045002</v>
      </c>
      <c r="DS50" s="38">
        <v>8855.9925754351498</v>
      </c>
      <c r="DT50" s="38">
        <v>8853.8452046208895</v>
      </c>
      <c r="DU50" s="38">
        <v>9082.6734424224596</v>
      </c>
      <c r="DV50" s="38">
        <v>8342.6376457964707</v>
      </c>
      <c r="DW50" s="38">
        <v>8603.4200845529995</v>
      </c>
      <c r="DX50" s="53">
        <v>8730.5417579873501</v>
      </c>
      <c r="DY50" s="53">
        <v>8731.7696968657092</v>
      </c>
      <c r="DZ50" s="53">
        <v>8458.9535098917095</v>
      </c>
      <c r="EA50" s="53">
        <v>8612.0734555943709</v>
      </c>
      <c r="EB50" s="53">
        <v>8565.7756277194894</v>
      </c>
      <c r="EC50" s="53">
        <v>8120.4149901156297</v>
      </c>
      <c r="ED50" s="53">
        <v>9117.9391279661995</v>
      </c>
      <c r="EE50" s="53">
        <v>9802.54336185592</v>
      </c>
      <c r="EF50" s="53">
        <v>10973.0172284033</v>
      </c>
      <c r="EG50" s="53">
        <v>12612.4205313686</v>
      </c>
      <c r="EH50" s="53">
        <v>12755.9681429306</v>
      </c>
      <c r="EI50" s="53">
        <v>13309.288795167</v>
      </c>
      <c r="EJ50" s="53">
        <v>13781.468667253201</v>
      </c>
      <c r="EK50" s="53">
        <v>13336.803131090001</v>
      </c>
      <c r="EL50" s="53">
        <v>11332.335723014499</v>
      </c>
      <c r="EM50" s="53">
        <v>12174.4605348603</v>
      </c>
      <c r="EN50" s="53">
        <v>13063.4788958606</v>
      </c>
      <c r="EO50" s="53">
        <v>12687.834879189901</v>
      </c>
      <c r="EP50" s="53">
        <v>12767.4827899554</v>
      </c>
      <c r="EQ50" s="53">
        <v>12541.582650505899</v>
      </c>
      <c r="ER50" s="53">
        <v>12835.988681328799</v>
      </c>
      <c r="ES50" s="53">
        <v>14794.3290719288</v>
      </c>
      <c r="ET50" s="53">
        <v>13740.1555980666</v>
      </c>
      <c r="EU50" s="53">
        <v>14072.630758597699</v>
      </c>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c r="TM50" s="53"/>
      <c r="TN50" s="53"/>
      <c r="TO50" s="53"/>
      <c r="TP50" s="53"/>
      <c r="TQ50" s="53"/>
      <c r="TR50" s="53"/>
      <c r="TS50" s="53"/>
      <c r="TT50" s="53"/>
      <c r="TU50" s="53"/>
      <c r="TV50" s="53"/>
      <c r="TW50" s="53"/>
      <c r="TX50" s="53"/>
      <c r="TY50" s="53"/>
      <c r="TZ50" s="53"/>
      <c r="UA50" s="53"/>
      <c r="UB50" s="53"/>
      <c r="UC50" s="53"/>
      <c r="UD50" s="53"/>
      <c r="UE50" s="53"/>
      <c r="UF50" s="53"/>
      <c r="UG50" s="53"/>
      <c r="UH50" s="53"/>
      <c r="UI50" s="53"/>
      <c r="UJ50" s="53"/>
      <c r="UK50" s="53"/>
      <c r="UL50" s="53"/>
      <c r="UM50" s="53"/>
      <c r="UN50" s="53"/>
      <c r="UO50" s="53"/>
      <c r="UP50" s="53"/>
      <c r="UQ50" s="53"/>
      <c r="UR50" s="53"/>
      <c r="US50" s="53"/>
      <c r="UT50" s="53"/>
      <c r="UU50" s="53"/>
      <c r="UV50" s="53"/>
      <c r="UW50" s="53"/>
      <c r="UX50" s="53"/>
      <c r="UY50" s="53"/>
      <c r="UZ50" s="53"/>
      <c r="VA50" s="53"/>
      <c r="VB50" s="53"/>
      <c r="VC50" s="53"/>
      <c r="VD50" s="53"/>
      <c r="VE50" s="53"/>
      <c r="VF50" s="53"/>
      <c r="VG50" s="53"/>
      <c r="VH50" s="53"/>
      <c r="VI50" s="53"/>
      <c r="VJ50" s="53"/>
      <c r="VK50" s="53"/>
      <c r="VL50" s="53"/>
      <c r="VM50" s="53"/>
      <c r="VN50" s="53"/>
      <c r="VO50" s="53"/>
      <c r="VP50" s="53"/>
      <c r="VQ50" s="53"/>
      <c r="VR50" s="53"/>
      <c r="VS50" s="53"/>
      <c r="VT50" s="53"/>
      <c r="VU50" s="53"/>
      <c r="VV50" s="53"/>
      <c r="VW50" s="53"/>
      <c r="VX50" s="53"/>
      <c r="VY50" s="53"/>
      <c r="VZ50" s="53"/>
      <c r="WA50" s="53"/>
      <c r="WB50" s="53"/>
      <c r="WC50" s="53"/>
      <c r="WD50" s="53"/>
      <c r="WE50" s="53"/>
      <c r="WF50" s="53"/>
      <c r="WG50" s="53"/>
      <c r="WH50" s="53"/>
      <c r="WI50" s="53"/>
      <c r="WJ50" s="53"/>
      <c r="WK50" s="53"/>
      <c r="WL50" s="53"/>
      <c r="WM50" s="53"/>
      <c r="WN50" s="53"/>
      <c r="WO50" s="53"/>
      <c r="WP50" s="53"/>
      <c r="WQ50" s="53"/>
      <c r="WR50" s="53"/>
      <c r="WS50" s="53"/>
      <c r="WT50" s="53"/>
      <c r="WU50" s="53"/>
      <c r="WV50" s="53"/>
      <c r="WW50" s="53"/>
      <c r="WX50" s="53"/>
      <c r="WY50" s="53"/>
      <c r="WZ50" s="53"/>
      <c r="XA50" s="53"/>
      <c r="XB50" s="53"/>
      <c r="XC50" s="53"/>
      <c r="XD50" s="53"/>
    </row>
    <row r="51" spans="6:628" ht="10.15" customHeight="1">
      <c r="F51" s="39"/>
      <c r="G51" s="40"/>
      <c r="H51" s="39"/>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c r="MO51" s="40"/>
      <c r="MP51" s="40"/>
      <c r="MQ51" s="40"/>
      <c r="MR51" s="40"/>
      <c r="MS51" s="40"/>
      <c r="MT51" s="40"/>
      <c r="MU51" s="40"/>
      <c r="MV51" s="40"/>
      <c r="MW51" s="40"/>
      <c r="MX51" s="40"/>
      <c r="MY51" s="40"/>
      <c r="MZ51" s="40"/>
      <c r="NA51" s="40"/>
      <c r="NB51" s="40"/>
      <c r="NC51" s="40"/>
      <c r="ND51" s="40"/>
      <c r="NE51" s="40"/>
      <c r="NF51" s="40"/>
      <c r="NG51" s="40"/>
      <c r="NH51" s="40"/>
      <c r="NI51" s="40"/>
      <c r="NJ51" s="40"/>
      <c r="NK51" s="40"/>
      <c r="NL51" s="40"/>
      <c r="NM51" s="40"/>
      <c r="NN51" s="40"/>
      <c r="NO51" s="40"/>
      <c r="NP51" s="40"/>
      <c r="NQ51" s="40"/>
      <c r="NR51" s="40"/>
      <c r="NS51" s="40"/>
      <c r="NT51" s="40"/>
      <c r="NU51" s="40"/>
      <c r="NV51" s="40"/>
      <c r="NW51" s="40"/>
      <c r="NX51" s="40"/>
      <c r="NY51" s="40"/>
      <c r="NZ51" s="40"/>
      <c r="OA51" s="40"/>
      <c r="OB51" s="40"/>
      <c r="OC51" s="40"/>
      <c r="OD51" s="40"/>
      <c r="OE51" s="40"/>
      <c r="OF51" s="40"/>
      <c r="OG51" s="40"/>
      <c r="OH51" s="40"/>
      <c r="OI51" s="40"/>
      <c r="OJ51" s="40"/>
      <c r="OK51" s="40"/>
      <c r="OL51" s="40"/>
      <c r="OM51" s="40"/>
      <c r="ON51" s="40"/>
      <c r="OO51" s="40"/>
      <c r="OP51" s="40"/>
      <c r="OQ51" s="40"/>
      <c r="OR51" s="40"/>
      <c r="OS51" s="40"/>
      <c r="OT51" s="40"/>
      <c r="OU51" s="40"/>
      <c r="OV51" s="40"/>
      <c r="OW51" s="40"/>
      <c r="OX51" s="40"/>
      <c r="OY51" s="40"/>
      <c r="OZ51" s="40"/>
      <c r="PA51" s="40"/>
      <c r="PB51" s="40"/>
      <c r="PC51" s="40"/>
      <c r="PD51" s="40"/>
      <c r="PE51" s="40"/>
      <c r="PF51" s="40"/>
      <c r="PG51" s="40"/>
      <c r="PH51" s="40"/>
      <c r="PI51" s="40"/>
      <c r="PJ51" s="40"/>
      <c r="PK51" s="40"/>
      <c r="PL51" s="40"/>
      <c r="PM51" s="40"/>
      <c r="PN51" s="40"/>
      <c r="PO51" s="40"/>
      <c r="PP51" s="40"/>
      <c r="PQ51" s="40"/>
      <c r="PR51" s="40"/>
      <c r="PS51" s="40"/>
      <c r="PT51" s="40"/>
      <c r="PU51" s="40"/>
      <c r="PV51" s="40"/>
      <c r="PW51" s="40"/>
      <c r="PX51" s="40"/>
      <c r="PY51" s="40"/>
      <c r="PZ51" s="40"/>
      <c r="QA51" s="40"/>
      <c r="QB51" s="40"/>
      <c r="QC51" s="40"/>
      <c r="QD51" s="40"/>
      <c r="QE51" s="40"/>
      <c r="QF51" s="40"/>
      <c r="QG51" s="40"/>
      <c r="QH51" s="40"/>
      <c r="QI51" s="40"/>
      <c r="QJ51" s="40"/>
      <c r="QK51" s="40"/>
      <c r="QL51" s="40"/>
      <c r="QM51" s="40"/>
      <c r="QN51" s="40"/>
      <c r="QO51" s="40"/>
      <c r="QP51" s="40"/>
      <c r="QQ51" s="40"/>
      <c r="QR51" s="40"/>
      <c r="QS51" s="40"/>
      <c r="QT51" s="40"/>
      <c r="QU51" s="40"/>
      <c r="QV51" s="40"/>
      <c r="QW51" s="40"/>
      <c r="QX51" s="40"/>
      <c r="QY51" s="40"/>
      <c r="QZ51" s="40"/>
      <c r="RA51" s="40"/>
      <c r="RB51" s="40"/>
      <c r="RC51" s="40"/>
      <c r="RD51" s="40"/>
      <c r="RE51" s="40"/>
      <c r="RF51" s="40"/>
      <c r="RG51" s="40"/>
      <c r="RH51" s="40"/>
      <c r="RI51" s="40"/>
      <c r="RJ51" s="40"/>
      <c r="RK51" s="40"/>
      <c r="RL51" s="40"/>
      <c r="RM51" s="40"/>
      <c r="RN51" s="40"/>
      <c r="RO51" s="40"/>
      <c r="RP51" s="40"/>
      <c r="RQ51" s="40"/>
      <c r="RR51" s="40"/>
      <c r="RS51" s="40"/>
      <c r="RT51" s="40"/>
      <c r="RU51" s="40"/>
      <c r="RV51" s="40"/>
      <c r="RW51" s="40"/>
      <c r="RX51" s="40"/>
      <c r="RY51" s="40"/>
      <c r="RZ51" s="40"/>
      <c r="SA51" s="40"/>
      <c r="SB51" s="40"/>
      <c r="SC51" s="40"/>
      <c r="SD51" s="40"/>
      <c r="SE51" s="40"/>
      <c r="SF51" s="40"/>
      <c r="SG51" s="40"/>
      <c r="SH51" s="40"/>
      <c r="SI51" s="40"/>
      <c r="SJ51" s="40"/>
      <c r="SK51" s="40"/>
      <c r="SL51" s="40"/>
      <c r="SM51" s="40"/>
      <c r="SN51" s="40"/>
      <c r="SO51" s="40"/>
      <c r="SP51" s="40"/>
      <c r="SQ51" s="40"/>
      <c r="SR51" s="40"/>
      <c r="SS51" s="40"/>
      <c r="ST51" s="40"/>
      <c r="SU51" s="40"/>
      <c r="SV51" s="40"/>
      <c r="SW51" s="40"/>
      <c r="SX51" s="40"/>
      <c r="SY51" s="40"/>
      <c r="SZ51" s="40"/>
      <c r="TA51" s="40"/>
      <c r="TB51" s="40"/>
      <c r="TC51" s="40"/>
      <c r="TD51" s="40"/>
      <c r="TE51" s="40"/>
      <c r="TF51" s="40"/>
      <c r="TG51" s="40"/>
      <c r="TH51" s="40"/>
      <c r="TI51" s="40"/>
      <c r="TJ51" s="40"/>
      <c r="TK51" s="40"/>
      <c r="TL51" s="40"/>
      <c r="TM51" s="40"/>
      <c r="TN51" s="40"/>
      <c r="TO51" s="40"/>
      <c r="TP51" s="40"/>
      <c r="TQ51" s="40"/>
      <c r="TR51" s="40"/>
      <c r="TS51" s="40"/>
      <c r="TT51" s="40"/>
      <c r="TU51" s="40"/>
      <c r="TV51" s="40"/>
      <c r="TW51" s="40"/>
      <c r="TX51" s="40"/>
      <c r="TY51" s="40"/>
      <c r="TZ51" s="40"/>
      <c r="UA51" s="40"/>
      <c r="UB51" s="40"/>
      <c r="UC51" s="40"/>
      <c r="UD51" s="40"/>
      <c r="UE51" s="40"/>
      <c r="UF51" s="40"/>
      <c r="UG51" s="40"/>
      <c r="UH51" s="40"/>
      <c r="UI51" s="40"/>
      <c r="UJ51" s="40"/>
      <c r="UK51" s="40"/>
      <c r="UL51" s="40"/>
      <c r="UM51" s="40"/>
      <c r="UN51" s="40"/>
      <c r="UO51" s="40"/>
      <c r="UP51" s="40"/>
      <c r="UQ51" s="40"/>
      <c r="UR51" s="40"/>
      <c r="US51" s="40"/>
      <c r="UT51" s="40"/>
      <c r="UU51" s="40"/>
      <c r="UV51" s="40"/>
      <c r="UW51" s="40"/>
      <c r="UX51" s="40"/>
      <c r="UY51" s="40"/>
      <c r="UZ51" s="40"/>
      <c r="VA51" s="40"/>
      <c r="VB51" s="40"/>
      <c r="VC51" s="40"/>
      <c r="VD51" s="40"/>
      <c r="VE51" s="40"/>
      <c r="VF51" s="40"/>
      <c r="VG51" s="40"/>
      <c r="VH51" s="40"/>
      <c r="VI51" s="40"/>
      <c r="VJ51" s="40"/>
      <c r="VK51" s="40"/>
      <c r="VL51" s="40"/>
      <c r="VM51" s="40"/>
      <c r="VN51" s="40"/>
      <c r="VO51" s="40"/>
      <c r="VP51" s="40"/>
      <c r="VQ51" s="40"/>
      <c r="VR51" s="40"/>
      <c r="VS51" s="40"/>
      <c r="VT51" s="40"/>
      <c r="VU51" s="40"/>
      <c r="VV51" s="40"/>
      <c r="VW51" s="40"/>
      <c r="VX51" s="40"/>
      <c r="VY51" s="40"/>
      <c r="VZ51" s="40"/>
      <c r="WA51" s="40"/>
      <c r="WB51" s="40"/>
      <c r="WC51" s="40"/>
      <c r="WD51" s="40"/>
      <c r="WE51" s="40"/>
      <c r="WF51" s="40"/>
      <c r="WG51" s="40"/>
      <c r="WH51" s="40"/>
      <c r="WI51" s="40"/>
      <c r="WJ51" s="40"/>
      <c r="WK51" s="40"/>
      <c r="WL51" s="40"/>
      <c r="WM51" s="40"/>
      <c r="WN51" s="40"/>
      <c r="WO51" s="40"/>
      <c r="WP51" s="40"/>
      <c r="WQ51" s="40"/>
      <c r="WR51" s="40"/>
      <c r="WS51" s="40"/>
      <c r="WT51" s="40"/>
      <c r="WU51" s="40"/>
      <c r="WV51" s="40"/>
      <c r="WW51" s="40"/>
      <c r="WX51" s="40"/>
      <c r="WY51" s="40"/>
      <c r="WZ51" s="40"/>
      <c r="XA51" s="40"/>
      <c r="XB51" s="40"/>
      <c r="XC51" s="40"/>
      <c r="XD51" s="40"/>
    </row>
    <row r="52" spans="6:628" ht="10.15" customHeight="1">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row>
    <row r="54" spans="6:628" ht="18" customHeight="1">
      <c r="F54" s="42" t="s">
        <v>655</v>
      </c>
    </row>
    <row r="55" spans="6:628" ht="18" customHeight="1">
      <c r="F55" s="42" t="s">
        <v>656</v>
      </c>
    </row>
    <row r="56" spans="6:628" ht="18" customHeight="1">
      <c r="F56" s="42" t="s">
        <v>657</v>
      </c>
    </row>
    <row r="57" spans="6:628" ht="18" customHeight="1">
      <c r="F57" s="42" t="s">
        <v>658</v>
      </c>
    </row>
    <row r="58" spans="6:628" ht="18" customHeight="1">
      <c r="F58" s="42" t="s">
        <v>659</v>
      </c>
    </row>
    <row r="59" spans="6:628" ht="18" customHeight="1">
      <c r="F59" s="42" t="s">
        <v>660</v>
      </c>
    </row>
    <row r="60" spans="6:628" ht="18" customHeight="1">
      <c r="F60" s="42" t="s">
        <v>661</v>
      </c>
    </row>
    <row r="61" spans="6:628" ht="18" customHeight="1">
      <c r="F61" s="42" t="s">
        <v>662</v>
      </c>
    </row>
    <row r="62" spans="6:628" ht="18" customHeight="1">
      <c r="F62" s="42" t="s">
        <v>510</v>
      </c>
    </row>
    <row r="63" spans="6:628" ht="18" customHeight="1">
      <c r="F63" s="25" t="s">
        <v>663</v>
      </c>
    </row>
    <row r="64" spans="6:628" ht="18" customHeight="1">
      <c r="F64" s="25" t="s">
        <v>664</v>
      </c>
    </row>
  </sheetData>
  <hyperlinks>
    <hyperlink ref="H1" location="Contents!A1" display="Back to Table of Contents" xr:uid="{3C3D1333-9BE7-4EB8-89A8-76E69A71442C}"/>
  </hyperlinks>
  <pageMargins left="0" right="0" top="0" bottom="0" header="0" footer="0"/>
  <pageSetup paperSize="9" scale="1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9A38-44AA-42A8-8883-11B4A60D16C6}">
  <sheetPr>
    <pageSetUpPr fitToPage="1"/>
  </sheetPr>
  <dimension ref="A1:XA59"/>
  <sheetViews>
    <sheetView zoomScale="80" zoomScaleNormal="80" workbookViewId="0">
      <pane xSplit="7" ySplit="8" topLeftCell="EN34" activePane="bottomRight" state="frozen"/>
      <selection pane="topRight" activeCell="F17" sqref="F17"/>
      <selection pane="bottomLeft" activeCell="F17" sqref="F17"/>
      <selection pane="bottomRight" activeCell="EU42" sqref="EU42"/>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customWidth="1"/>
    <col min="11" max="11" width="17.42578125" style="26" customWidth="1"/>
    <col min="12" max="17" width="14.42578125" style="26" customWidth="1"/>
    <col min="18" max="127" width="14.42578125" style="24" customWidth="1"/>
    <col min="128" max="128" width="15.140625" style="24" customWidth="1"/>
    <col min="129" max="162" width="14.42578125" style="24" customWidth="1"/>
    <col min="163" max="16384" width="10.28515625" style="24"/>
  </cols>
  <sheetData>
    <row r="1" spans="1:625"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625"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625"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row>
    <row r="4" spans="1:625" ht="18.75" customHeight="1">
      <c r="F4" s="28"/>
      <c r="G4" s="29"/>
      <c r="H4" s="111"/>
      <c r="I4" s="111"/>
      <c r="J4" s="108"/>
      <c r="K4" s="111" t="s">
        <v>136</v>
      </c>
      <c r="L4" s="111">
        <v>3</v>
      </c>
      <c r="M4" s="111">
        <f t="shared" ref="M4:BX4" si="11">IF(L4=12,3,L4+3)</f>
        <v>6</v>
      </c>
      <c r="N4" s="111">
        <f t="shared" si="11"/>
        <v>9</v>
      </c>
      <c r="O4" s="111">
        <f t="shared" si="11"/>
        <v>12</v>
      </c>
      <c r="P4" s="111">
        <f t="shared" si="11"/>
        <v>3</v>
      </c>
      <c r="Q4" s="111">
        <f t="shared" si="11"/>
        <v>6</v>
      </c>
      <c r="R4" s="111">
        <f t="shared" si="11"/>
        <v>9</v>
      </c>
      <c r="S4" s="111">
        <f t="shared" si="11"/>
        <v>12</v>
      </c>
      <c r="T4" s="111">
        <f t="shared" si="11"/>
        <v>3</v>
      </c>
      <c r="U4" s="111">
        <f t="shared" si="11"/>
        <v>6</v>
      </c>
      <c r="V4" s="111">
        <f t="shared" si="11"/>
        <v>9</v>
      </c>
      <c r="W4" s="111">
        <f t="shared" si="11"/>
        <v>12</v>
      </c>
      <c r="X4" s="111">
        <f t="shared" si="11"/>
        <v>3</v>
      </c>
      <c r="Y4" s="111">
        <f t="shared" si="11"/>
        <v>6</v>
      </c>
      <c r="Z4" s="111">
        <f t="shared" si="11"/>
        <v>9</v>
      </c>
      <c r="AA4" s="111">
        <f t="shared" si="11"/>
        <v>12</v>
      </c>
      <c r="AB4" s="111">
        <f t="shared" si="11"/>
        <v>3</v>
      </c>
      <c r="AC4" s="111">
        <f t="shared" si="11"/>
        <v>6</v>
      </c>
      <c r="AD4" s="111">
        <f t="shared" si="11"/>
        <v>9</v>
      </c>
      <c r="AE4" s="111">
        <f t="shared" si="11"/>
        <v>12</v>
      </c>
      <c r="AF4" s="111">
        <f t="shared" si="11"/>
        <v>3</v>
      </c>
      <c r="AG4" s="111">
        <f t="shared" si="11"/>
        <v>6</v>
      </c>
      <c r="AH4" s="111">
        <f t="shared" si="11"/>
        <v>9</v>
      </c>
      <c r="AI4" s="111">
        <f t="shared" si="11"/>
        <v>12</v>
      </c>
      <c r="AJ4" s="111">
        <f t="shared" si="11"/>
        <v>3</v>
      </c>
      <c r="AK4" s="111">
        <f t="shared" si="11"/>
        <v>6</v>
      </c>
      <c r="AL4" s="111">
        <f t="shared" si="11"/>
        <v>9</v>
      </c>
      <c r="AM4" s="111">
        <f t="shared" si="11"/>
        <v>12</v>
      </c>
      <c r="AN4" s="111">
        <f t="shared" si="11"/>
        <v>3</v>
      </c>
      <c r="AO4" s="111">
        <f t="shared" si="11"/>
        <v>6</v>
      </c>
      <c r="AP4" s="111">
        <f t="shared" si="11"/>
        <v>9</v>
      </c>
      <c r="AQ4" s="111">
        <f t="shared" si="11"/>
        <v>12</v>
      </c>
      <c r="AR4" s="111">
        <f t="shared" si="11"/>
        <v>3</v>
      </c>
      <c r="AS4" s="111">
        <f t="shared" si="11"/>
        <v>6</v>
      </c>
      <c r="AT4" s="111">
        <f t="shared" si="11"/>
        <v>9</v>
      </c>
      <c r="AU4" s="111">
        <f t="shared" si="11"/>
        <v>12</v>
      </c>
      <c r="AV4" s="111">
        <f t="shared" si="11"/>
        <v>3</v>
      </c>
      <c r="AW4" s="111">
        <f t="shared" si="11"/>
        <v>6</v>
      </c>
      <c r="AX4" s="111">
        <f t="shared" si="11"/>
        <v>9</v>
      </c>
      <c r="AY4" s="111">
        <f t="shared" si="11"/>
        <v>12</v>
      </c>
      <c r="AZ4" s="111">
        <f t="shared" si="11"/>
        <v>3</v>
      </c>
      <c r="BA4" s="111">
        <f t="shared" si="11"/>
        <v>6</v>
      </c>
      <c r="BB4" s="111">
        <f t="shared" si="11"/>
        <v>9</v>
      </c>
      <c r="BC4" s="111">
        <f t="shared" si="11"/>
        <v>12</v>
      </c>
      <c r="BD4" s="111">
        <f t="shared" si="11"/>
        <v>3</v>
      </c>
      <c r="BE4" s="111">
        <f t="shared" si="11"/>
        <v>6</v>
      </c>
      <c r="BF4" s="111">
        <f t="shared" si="11"/>
        <v>9</v>
      </c>
      <c r="BG4" s="111">
        <f t="shared" si="11"/>
        <v>12</v>
      </c>
      <c r="BH4" s="111">
        <f t="shared" si="11"/>
        <v>3</v>
      </c>
      <c r="BI4" s="111">
        <f t="shared" si="11"/>
        <v>6</v>
      </c>
      <c r="BJ4" s="111">
        <f t="shared" si="11"/>
        <v>9</v>
      </c>
      <c r="BK4" s="111">
        <f t="shared" si="11"/>
        <v>12</v>
      </c>
      <c r="BL4" s="111">
        <f t="shared" si="11"/>
        <v>3</v>
      </c>
      <c r="BM4" s="111">
        <f t="shared" si="11"/>
        <v>6</v>
      </c>
      <c r="BN4" s="111">
        <f t="shared" si="11"/>
        <v>9</v>
      </c>
      <c r="BO4" s="111">
        <f t="shared" si="11"/>
        <v>12</v>
      </c>
      <c r="BP4" s="111">
        <f t="shared" si="11"/>
        <v>3</v>
      </c>
      <c r="BQ4" s="111">
        <f t="shared" si="11"/>
        <v>6</v>
      </c>
      <c r="BR4" s="111">
        <f t="shared" si="11"/>
        <v>9</v>
      </c>
      <c r="BS4" s="111">
        <f t="shared" si="11"/>
        <v>12</v>
      </c>
      <c r="BT4" s="111">
        <f t="shared" si="11"/>
        <v>3</v>
      </c>
      <c r="BU4" s="111">
        <f t="shared" si="11"/>
        <v>6</v>
      </c>
      <c r="BV4" s="111">
        <f t="shared" si="11"/>
        <v>9</v>
      </c>
      <c r="BW4" s="111">
        <f t="shared" si="11"/>
        <v>12</v>
      </c>
      <c r="BX4" s="111">
        <f t="shared" si="11"/>
        <v>3</v>
      </c>
      <c r="BY4" s="111">
        <f t="shared" ref="BY4:EJ4" si="12">IF(BX4=12,3,BX4+3)</f>
        <v>6</v>
      </c>
      <c r="BZ4" s="111">
        <f t="shared" si="12"/>
        <v>9</v>
      </c>
      <c r="CA4" s="111">
        <f t="shared" si="12"/>
        <v>12</v>
      </c>
      <c r="CB4" s="111">
        <f t="shared" si="12"/>
        <v>3</v>
      </c>
      <c r="CC4" s="111">
        <f t="shared" si="12"/>
        <v>6</v>
      </c>
      <c r="CD4" s="111">
        <f t="shared" si="12"/>
        <v>9</v>
      </c>
      <c r="CE4" s="111">
        <f t="shared" si="12"/>
        <v>12</v>
      </c>
      <c r="CF4" s="111">
        <f t="shared" si="12"/>
        <v>3</v>
      </c>
      <c r="CG4" s="111">
        <f t="shared" si="12"/>
        <v>6</v>
      </c>
      <c r="CH4" s="111">
        <f t="shared" si="12"/>
        <v>9</v>
      </c>
      <c r="CI4" s="111">
        <f t="shared" si="12"/>
        <v>12</v>
      </c>
      <c r="CJ4" s="111">
        <f t="shared" si="12"/>
        <v>3</v>
      </c>
      <c r="CK4" s="111">
        <f t="shared" si="12"/>
        <v>6</v>
      </c>
      <c r="CL4" s="111">
        <f t="shared" si="12"/>
        <v>9</v>
      </c>
      <c r="CM4" s="111">
        <f t="shared" si="12"/>
        <v>12</v>
      </c>
      <c r="CN4" s="111">
        <f t="shared" si="12"/>
        <v>3</v>
      </c>
      <c r="CO4" s="111">
        <f t="shared" si="12"/>
        <v>6</v>
      </c>
      <c r="CP4" s="111">
        <f t="shared" si="12"/>
        <v>9</v>
      </c>
      <c r="CQ4" s="111">
        <f t="shared" si="12"/>
        <v>12</v>
      </c>
      <c r="CR4" s="111">
        <f t="shared" si="12"/>
        <v>3</v>
      </c>
      <c r="CS4" s="111">
        <f t="shared" si="12"/>
        <v>6</v>
      </c>
      <c r="CT4" s="111">
        <f t="shared" si="12"/>
        <v>9</v>
      </c>
      <c r="CU4" s="111">
        <f t="shared" si="12"/>
        <v>12</v>
      </c>
      <c r="CV4" s="111">
        <f t="shared" si="12"/>
        <v>3</v>
      </c>
      <c r="CW4" s="111">
        <f t="shared" si="12"/>
        <v>6</v>
      </c>
      <c r="CX4" s="111">
        <f t="shared" si="12"/>
        <v>9</v>
      </c>
      <c r="CY4" s="111">
        <f t="shared" si="12"/>
        <v>12</v>
      </c>
      <c r="CZ4" s="111">
        <f t="shared" si="12"/>
        <v>3</v>
      </c>
      <c r="DA4" s="111">
        <f t="shared" si="12"/>
        <v>6</v>
      </c>
      <c r="DB4" s="111">
        <f t="shared" si="12"/>
        <v>9</v>
      </c>
      <c r="DC4" s="111">
        <f t="shared" si="12"/>
        <v>12</v>
      </c>
      <c r="DD4" s="111">
        <f t="shared" si="12"/>
        <v>3</v>
      </c>
      <c r="DE4" s="111">
        <f t="shared" si="12"/>
        <v>6</v>
      </c>
      <c r="DF4" s="111">
        <f t="shared" si="12"/>
        <v>9</v>
      </c>
      <c r="DG4" s="111">
        <f t="shared" si="12"/>
        <v>12</v>
      </c>
      <c r="DH4" s="111">
        <f t="shared" si="12"/>
        <v>3</v>
      </c>
      <c r="DI4" s="111">
        <f t="shared" si="12"/>
        <v>6</v>
      </c>
      <c r="DJ4" s="111">
        <f t="shared" si="12"/>
        <v>9</v>
      </c>
      <c r="DK4" s="111">
        <f t="shared" si="12"/>
        <v>12</v>
      </c>
      <c r="DL4" s="111">
        <f t="shared" si="12"/>
        <v>3</v>
      </c>
      <c r="DM4" s="111">
        <f t="shared" si="12"/>
        <v>6</v>
      </c>
      <c r="DN4" s="111">
        <f t="shared" si="12"/>
        <v>9</v>
      </c>
      <c r="DO4" s="111">
        <f t="shared" si="12"/>
        <v>12</v>
      </c>
      <c r="DP4" s="111">
        <f t="shared" si="12"/>
        <v>3</v>
      </c>
      <c r="DQ4" s="111">
        <f t="shared" si="12"/>
        <v>6</v>
      </c>
      <c r="DR4" s="111">
        <f t="shared" si="12"/>
        <v>9</v>
      </c>
      <c r="DS4" s="111">
        <f t="shared" si="12"/>
        <v>12</v>
      </c>
      <c r="DT4" s="111">
        <f t="shared" si="12"/>
        <v>3</v>
      </c>
      <c r="DU4" s="111">
        <f t="shared" si="12"/>
        <v>6</v>
      </c>
      <c r="DV4" s="111">
        <f t="shared" si="12"/>
        <v>9</v>
      </c>
      <c r="DW4" s="111">
        <f t="shared" si="12"/>
        <v>12</v>
      </c>
      <c r="DX4" s="111">
        <f t="shared" si="12"/>
        <v>3</v>
      </c>
      <c r="DY4" s="111">
        <f t="shared" si="12"/>
        <v>6</v>
      </c>
      <c r="DZ4" s="111">
        <f t="shared" si="12"/>
        <v>9</v>
      </c>
      <c r="EA4" s="111">
        <f t="shared" si="12"/>
        <v>12</v>
      </c>
      <c r="EB4" s="111">
        <f t="shared" si="12"/>
        <v>3</v>
      </c>
      <c r="EC4" s="111">
        <f t="shared" si="12"/>
        <v>6</v>
      </c>
      <c r="ED4" s="111">
        <f t="shared" si="12"/>
        <v>9</v>
      </c>
      <c r="EE4" s="111">
        <f t="shared" si="12"/>
        <v>12</v>
      </c>
      <c r="EF4" s="111">
        <f t="shared" si="12"/>
        <v>3</v>
      </c>
      <c r="EG4" s="111">
        <f t="shared" si="12"/>
        <v>6</v>
      </c>
      <c r="EH4" s="111">
        <f t="shared" si="12"/>
        <v>9</v>
      </c>
      <c r="EI4" s="111">
        <f t="shared" si="12"/>
        <v>12</v>
      </c>
      <c r="EJ4" s="111">
        <f t="shared" si="12"/>
        <v>3</v>
      </c>
      <c r="EK4" s="111">
        <f t="shared" ref="EK4:EL4" si="13">IF(EJ4=12,3,EJ4+3)</f>
        <v>6</v>
      </c>
      <c r="EL4" s="111">
        <f t="shared" si="13"/>
        <v>9</v>
      </c>
      <c r="EM4" s="111">
        <f t="shared" ref="EM4" si="14">IF(EL4=12,3,EL4+3)</f>
        <v>12</v>
      </c>
      <c r="EN4" s="111">
        <f t="shared" ref="EN4" si="15">IF(EM4=12,3,EM4+3)</f>
        <v>3</v>
      </c>
      <c r="EO4" s="111">
        <f t="shared" ref="EO4" si="16">IF(EN4=12,3,EN4+3)</f>
        <v>6</v>
      </c>
      <c r="EP4" s="111">
        <f t="shared" ref="EP4" si="17">IF(EO4=12,3,EO4+3)</f>
        <v>9</v>
      </c>
      <c r="EQ4" s="111">
        <f t="shared" ref="EQ4" si="18">IF(EP4=12,3,EP4+3)</f>
        <v>12</v>
      </c>
      <c r="ER4" s="111">
        <f t="shared" ref="ER4" si="19">IF(EQ4=12,3,EQ4+3)</f>
        <v>3</v>
      </c>
      <c r="ES4" s="111">
        <f t="shared" ref="ES4" si="20">IF(ER4=12,3,ER4+3)</f>
        <v>6</v>
      </c>
      <c r="ET4" s="111">
        <f t="shared" ref="ET4:EU4" si="21">IF(ES4=12,3,ES4+3)</f>
        <v>9</v>
      </c>
      <c r="EU4" s="111">
        <f t="shared" si="21"/>
        <v>12</v>
      </c>
    </row>
    <row r="5" spans="1:625"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625" ht="82.5" customHeight="1">
      <c r="F6" s="30" t="s">
        <v>30</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625"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row>
    <row r="8" spans="1:625" ht="34.15" customHeight="1">
      <c r="F8" s="32"/>
      <c r="G8" s="33" t="s">
        <v>137</v>
      </c>
      <c r="H8" s="74" t="str">
        <f ca="1">H3</f>
        <v>2022–23</v>
      </c>
      <c r="I8" s="74" t="str">
        <f ca="1">I3</f>
        <v>2023–24</v>
      </c>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U8" si="24">DATE(EJ3,EJ4,1)</f>
        <v>44621</v>
      </c>
      <c r="EK8" s="70">
        <f t="shared" si="24"/>
        <v>44713</v>
      </c>
      <c r="EL8" s="70">
        <f t="shared" si="24"/>
        <v>44805</v>
      </c>
      <c r="EM8" s="70">
        <f t="shared" si="24"/>
        <v>44896</v>
      </c>
      <c r="EN8" s="70">
        <f t="shared" si="24"/>
        <v>44986</v>
      </c>
      <c r="EO8" s="70">
        <f t="shared" si="24"/>
        <v>45078</v>
      </c>
      <c r="EP8" s="70">
        <f t="shared" si="24"/>
        <v>45170</v>
      </c>
      <c r="EQ8" s="70">
        <f t="shared" si="24"/>
        <v>45261</v>
      </c>
      <c r="ER8" s="70">
        <f t="shared" si="24"/>
        <v>45352</v>
      </c>
      <c r="ES8" s="70">
        <f t="shared" si="24"/>
        <v>45444</v>
      </c>
      <c r="ET8" s="70">
        <f t="shared" si="24"/>
        <v>45536</v>
      </c>
      <c r="EU8" s="70">
        <f t="shared" si="24"/>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row>
    <row r="9" spans="1:625" ht="28.15" customHeight="1">
      <c r="F9" s="35" t="s">
        <v>73</v>
      </c>
      <c r="G9" s="29"/>
      <c r="H9" s="36"/>
      <c r="I9" s="36"/>
      <c r="J9" s="36"/>
      <c r="K9" s="36"/>
      <c r="L9" s="36"/>
      <c r="M9" s="36"/>
      <c r="N9" s="36"/>
      <c r="O9" s="36"/>
      <c r="P9" s="36"/>
      <c r="Q9" s="36"/>
    </row>
    <row r="10" spans="1:625" ht="20.100000000000001" customHeight="1">
      <c r="F10" s="28" t="s">
        <v>665</v>
      </c>
      <c r="G10" s="29"/>
      <c r="H10" s="36"/>
      <c r="I10" s="36"/>
      <c r="J10" s="36"/>
      <c r="K10" s="36"/>
      <c r="L10" s="36"/>
      <c r="M10" s="36"/>
      <c r="N10" s="36"/>
      <c r="O10" s="36"/>
      <c r="P10" s="36"/>
      <c r="Q10" s="36"/>
    </row>
    <row r="11" spans="1:625" ht="20.100000000000001" customHeight="1">
      <c r="F11" s="37" t="s">
        <v>666</v>
      </c>
      <c r="G11" s="29" t="s">
        <v>151</v>
      </c>
      <c r="H11" s="38">
        <v>0</v>
      </c>
      <c r="I11" s="38">
        <v>0</v>
      </c>
      <c r="J11" s="38"/>
      <c r="K11" s="38"/>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8">
        <v>0</v>
      </c>
      <c r="AG11" s="38">
        <v>0</v>
      </c>
      <c r="AH11" s="38">
        <v>0</v>
      </c>
      <c r="AI11" s="38">
        <v>0</v>
      </c>
      <c r="AJ11" s="38">
        <v>0</v>
      </c>
      <c r="AK11" s="38">
        <v>0</v>
      </c>
      <c r="AL11" s="38">
        <v>0</v>
      </c>
      <c r="AM11" s="38">
        <v>0</v>
      </c>
      <c r="AN11" s="38">
        <v>0</v>
      </c>
      <c r="AO11" s="38">
        <v>0</v>
      </c>
      <c r="AP11" s="38">
        <v>0</v>
      </c>
      <c r="AQ11" s="38">
        <v>0</v>
      </c>
      <c r="AR11" s="38">
        <v>0</v>
      </c>
      <c r="AS11" s="38">
        <v>0</v>
      </c>
      <c r="AT11" s="38">
        <v>0</v>
      </c>
      <c r="AU11" s="38">
        <v>0</v>
      </c>
      <c r="AV11" s="38">
        <v>14.629</v>
      </c>
      <c r="AW11" s="38">
        <v>23.114000000000001</v>
      </c>
      <c r="AX11" s="38">
        <v>15.259</v>
      </c>
      <c r="AY11" s="38">
        <v>32.188000000000002</v>
      </c>
      <c r="AZ11" s="38">
        <v>56.036999999999999</v>
      </c>
      <c r="BA11" s="38">
        <v>44.774999999999999</v>
      </c>
      <c r="BB11" s="38">
        <v>34</v>
      </c>
      <c r="BC11" s="38">
        <v>37</v>
      </c>
      <c r="BD11" s="38">
        <v>15</v>
      </c>
      <c r="BE11" s="38">
        <v>7.5</v>
      </c>
      <c r="BF11" s="38">
        <v>13</v>
      </c>
      <c r="BG11" s="38">
        <v>44.75</v>
      </c>
      <c r="BH11" s="38">
        <v>34</v>
      </c>
      <c r="BI11" s="38">
        <v>22</v>
      </c>
      <c r="BJ11" s="38">
        <v>33</v>
      </c>
      <c r="BK11" s="38">
        <v>28</v>
      </c>
      <c r="BL11" s="38">
        <v>0</v>
      </c>
      <c r="BM11" s="38">
        <v>44</v>
      </c>
      <c r="BN11" s="38">
        <v>18</v>
      </c>
      <c r="BO11" s="38">
        <v>0</v>
      </c>
      <c r="BP11" s="38">
        <v>0</v>
      </c>
      <c r="BQ11" s="38">
        <v>0</v>
      </c>
      <c r="BR11" s="38">
        <v>0</v>
      </c>
      <c r="BS11" s="38">
        <v>0</v>
      </c>
      <c r="BT11" s="38">
        <v>0</v>
      </c>
      <c r="BU11" s="38">
        <v>0</v>
      </c>
      <c r="BV11" s="38">
        <v>5</v>
      </c>
      <c r="BW11" s="38">
        <v>7</v>
      </c>
      <c r="BX11" s="38">
        <v>0.31780999999999998</v>
      </c>
      <c r="BY11" s="38">
        <v>2.0779999999999998</v>
      </c>
      <c r="BZ11" s="38">
        <v>4.1749999999999998</v>
      </c>
      <c r="CA11" s="38">
        <v>5.4147299999999996</v>
      </c>
      <c r="CB11" s="38">
        <v>0</v>
      </c>
      <c r="CC11" s="38">
        <v>0</v>
      </c>
      <c r="CD11" s="38">
        <v>0</v>
      </c>
      <c r="CE11" s="38">
        <v>0</v>
      </c>
      <c r="CF11" s="38">
        <v>0</v>
      </c>
      <c r="CG11" s="38">
        <v>0</v>
      </c>
      <c r="CH11" s="38">
        <v>0</v>
      </c>
      <c r="CI11" s="38">
        <v>0</v>
      </c>
      <c r="CJ11" s="38">
        <v>1.3160000000000001</v>
      </c>
      <c r="CK11" s="38">
        <v>1.3160000000000001</v>
      </c>
      <c r="CL11" s="38">
        <v>1.3160000000000001</v>
      </c>
      <c r="CM11" s="38">
        <v>1.3160000000000001</v>
      </c>
      <c r="CN11" s="38">
        <v>1.6</v>
      </c>
      <c r="CO11" s="38">
        <v>2.343</v>
      </c>
      <c r="CP11" s="38">
        <v>0</v>
      </c>
      <c r="CQ11" s="38">
        <v>0</v>
      </c>
      <c r="CR11" s="38">
        <v>0</v>
      </c>
      <c r="CS11" s="38">
        <v>0</v>
      </c>
      <c r="CT11" s="38">
        <v>0</v>
      </c>
      <c r="CU11" s="38">
        <v>0</v>
      </c>
      <c r="CV11" s="38">
        <v>0</v>
      </c>
      <c r="CW11" s="38">
        <v>0</v>
      </c>
      <c r="CX11" s="38">
        <v>0</v>
      </c>
      <c r="CY11" s="38">
        <v>0</v>
      </c>
      <c r="CZ11" s="38">
        <v>0</v>
      </c>
      <c r="DA11" s="38">
        <v>0</v>
      </c>
      <c r="DB11" s="38">
        <v>0</v>
      </c>
      <c r="DC11" s="38">
        <v>0</v>
      </c>
      <c r="DD11" s="38">
        <v>0</v>
      </c>
      <c r="DE11" s="38">
        <v>0</v>
      </c>
      <c r="DF11" s="38">
        <v>0</v>
      </c>
      <c r="DG11" s="38">
        <v>0</v>
      </c>
      <c r="DH11" s="38">
        <v>0</v>
      </c>
      <c r="DI11" s="38">
        <v>0</v>
      </c>
      <c r="DJ11" s="38">
        <v>0</v>
      </c>
      <c r="DK11" s="38">
        <v>0</v>
      </c>
      <c r="DL11" s="38">
        <v>0</v>
      </c>
      <c r="DM11" s="38">
        <v>0</v>
      </c>
      <c r="DN11" s="38">
        <v>0</v>
      </c>
      <c r="DO11" s="38">
        <v>0</v>
      </c>
      <c r="DP11" s="38">
        <v>0</v>
      </c>
      <c r="DQ11" s="38">
        <v>0</v>
      </c>
      <c r="DR11" s="38">
        <v>0</v>
      </c>
      <c r="DS11" s="38">
        <v>0</v>
      </c>
      <c r="DT11" s="38">
        <v>9.7999999999999997E-3</v>
      </c>
      <c r="DU11" s="38">
        <v>0.02</v>
      </c>
      <c r="DV11" s="38">
        <v>2.8441179999999999</v>
      </c>
      <c r="DW11" s="38">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3">
        <v>0</v>
      </c>
      <c r="EN11" s="53">
        <v>0</v>
      </c>
      <c r="EO11" s="53">
        <v>0</v>
      </c>
      <c r="EP11" s="53">
        <v>0</v>
      </c>
      <c r="EQ11" s="53">
        <v>0</v>
      </c>
      <c r="ER11" s="53">
        <v>0</v>
      </c>
      <c r="ES11" s="53">
        <v>0</v>
      </c>
      <c r="ET11" s="53">
        <v>0</v>
      </c>
      <c r="EU11" s="53">
        <v>0</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row>
    <row r="12" spans="1:625" ht="20.100000000000001" customHeight="1">
      <c r="F12" s="37" t="s">
        <v>667</v>
      </c>
      <c r="G12" s="29" t="s">
        <v>151</v>
      </c>
      <c r="H12" s="38">
        <v>0</v>
      </c>
      <c r="I12" s="38">
        <v>0</v>
      </c>
      <c r="J12" s="38"/>
      <c r="K12" s="38"/>
      <c r="L12" s="38">
        <v>8214.3860000000004</v>
      </c>
      <c r="M12" s="38">
        <v>9810.0789999999997</v>
      </c>
      <c r="N12" s="38">
        <v>7834.6729999999998</v>
      </c>
      <c r="O12" s="38">
        <v>8802.7289999999994</v>
      </c>
      <c r="P12" s="38">
        <v>6793.4830000000002</v>
      </c>
      <c r="Q12" s="38">
        <v>7319.9750000000004</v>
      </c>
      <c r="R12" s="38">
        <v>12346.859</v>
      </c>
      <c r="S12" s="38">
        <v>9496.4650000000001</v>
      </c>
      <c r="T12" s="38">
        <v>9775.8860000000004</v>
      </c>
      <c r="U12" s="38">
        <v>9804.6329999999998</v>
      </c>
      <c r="V12" s="38">
        <v>12083.427</v>
      </c>
      <c r="W12" s="38">
        <v>8508.5280000000002</v>
      </c>
      <c r="X12" s="38">
        <v>11577.069</v>
      </c>
      <c r="Y12" s="38">
        <v>10030.356</v>
      </c>
      <c r="Z12" s="38">
        <v>12618.56</v>
      </c>
      <c r="AA12" s="38">
        <v>7656.6189999999997</v>
      </c>
      <c r="AB12" s="38">
        <v>11354.790999999999</v>
      </c>
      <c r="AC12" s="38">
        <v>8278.759</v>
      </c>
      <c r="AD12" s="38">
        <v>12863.879000000001</v>
      </c>
      <c r="AE12" s="38">
        <v>11291.668</v>
      </c>
      <c r="AF12" s="38">
        <v>10111.355</v>
      </c>
      <c r="AG12" s="38">
        <v>9323.8060000000005</v>
      </c>
      <c r="AH12" s="38">
        <v>9104.7970000000005</v>
      </c>
      <c r="AI12" s="38">
        <v>12152.451999999999</v>
      </c>
      <c r="AJ12" s="38">
        <v>11473</v>
      </c>
      <c r="AK12" s="38">
        <v>9835</v>
      </c>
      <c r="AL12" s="38">
        <v>11235</v>
      </c>
      <c r="AM12" s="38">
        <v>9450</v>
      </c>
      <c r="AN12" s="38">
        <v>7036</v>
      </c>
      <c r="AO12" s="38">
        <v>9399</v>
      </c>
      <c r="AP12" s="38">
        <v>10423</v>
      </c>
      <c r="AQ12" s="38">
        <v>13317</v>
      </c>
      <c r="AR12" s="38">
        <v>9573</v>
      </c>
      <c r="AS12" s="38">
        <v>9733</v>
      </c>
      <c r="AT12" s="38">
        <v>12481</v>
      </c>
      <c r="AU12" s="38">
        <v>9056</v>
      </c>
      <c r="AV12" s="38">
        <v>7109</v>
      </c>
      <c r="AW12" s="38">
        <v>7264</v>
      </c>
      <c r="AX12" s="38">
        <v>7906</v>
      </c>
      <c r="AY12" s="38">
        <v>7420</v>
      </c>
      <c r="AZ12" s="38">
        <v>6671</v>
      </c>
      <c r="BA12" s="38">
        <v>7527</v>
      </c>
      <c r="BB12" s="38">
        <v>6757</v>
      </c>
      <c r="BC12" s="38">
        <v>5520</v>
      </c>
      <c r="BD12" s="38">
        <v>5082</v>
      </c>
      <c r="BE12" s="38">
        <v>5022</v>
      </c>
      <c r="BF12" s="38">
        <v>8047</v>
      </c>
      <c r="BG12" s="38">
        <v>7945</v>
      </c>
      <c r="BH12" s="38">
        <v>6155</v>
      </c>
      <c r="BI12" s="38">
        <v>8415</v>
      </c>
      <c r="BJ12" s="38">
        <v>9013</v>
      </c>
      <c r="BK12" s="38">
        <v>9948</v>
      </c>
      <c r="BL12" s="38">
        <v>6921</v>
      </c>
      <c r="BM12" s="38">
        <v>6019.3</v>
      </c>
      <c r="BN12" s="38">
        <v>9703.7000000000007</v>
      </c>
      <c r="BO12" s="38">
        <v>8307</v>
      </c>
      <c r="BP12" s="38">
        <v>3612</v>
      </c>
      <c r="BQ12" s="38">
        <v>2669</v>
      </c>
      <c r="BR12" s="38">
        <v>5328</v>
      </c>
      <c r="BS12" s="38">
        <v>9011</v>
      </c>
      <c r="BT12" s="38">
        <v>8658.2109999999993</v>
      </c>
      <c r="BU12" s="38">
        <v>9473.9879999999994</v>
      </c>
      <c r="BV12" s="38">
        <v>6042.7129999999997</v>
      </c>
      <c r="BW12" s="38">
        <v>6515.8739999999998</v>
      </c>
      <c r="BX12" s="38">
        <v>5244.0649999999996</v>
      </c>
      <c r="BY12" s="38">
        <v>7536.6</v>
      </c>
      <c r="BZ12" s="38">
        <v>8389</v>
      </c>
      <c r="CA12" s="38">
        <v>8126.6329999999998</v>
      </c>
      <c r="CB12" s="38">
        <v>3582.4580000000001</v>
      </c>
      <c r="CC12" s="38">
        <v>4524</v>
      </c>
      <c r="CD12" s="38">
        <v>4979.8999999999996</v>
      </c>
      <c r="CE12" s="38">
        <v>6145.0926200000004</v>
      </c>
      <c r="CF12" s="38">
        <v>2277.0329999999999</v>
      </c>
      <c r="CG12" s="38">
        <v>3125.9810000000002</v>
      </c>
      <c r="CH12" s="38">
        <v>4839.1809999999996</v>
      </c>
      <c r="CI12" s="38">
        <v>5428.3810000000003</v>
      </c>
      <c r="CJ12" s="38">
        <v>4447.3434999999999</v>
      </c>
      <c r="CK12" s="38">
        <v>451.34350000000001</v>
      </c>
      <c r="CL12" s="38">
        <v>2332.6109999999999</v>
      </c>
      <c r="CM12" s="38">
        <v>3558.1619999999998</v>
      </c>
      <c r="CN12" s="38">
        <v>2571.0059999999999</v>
      </c>
      <c r="CO12" s="38">
        <v>2669.4810000000002</v>
      </c>
      <c r="CP12" s="38">
        <v>2470.348</v>
      </c>
      <c r="CQ12" s="38">
        <v>2282.9740000000002</v>
      </c>
      <c r="CR12" s="38">
        <v>1666.654</v>
      </c>
      <c r="CS12" s="38">
        <v>1606.8810000000001</v>
      </c>
      <c r="CT12" s="38">
        <v>2334.6469999999999</v>
      </c>
      <c r="CU12" s="38">
        <v>1953.3050000000001</v>
      </c>
      <c r="CV12" s="38">
        <v>2360.616</v>
      </c>
      <c r="CW12" s="38">
        <v>1724.2650000000001</v>
      </c>
      <c r="CX12" s="38">
        <v>2495.6799999999998</v>
      </c>
      <c r="CY12" s="38">
        <v>2045.4349999999999</v>
      </c>
      <c r="CZ12" s="38">
        <v>2026.5450000000001</v>
      </c>
      <c r="DA12" s="38">
        <v>3162.8380000000002</v>
      </c>
      <c r="DB12" s="38">
        <v>3115.2150000000001</v>
      </c>
      <c r="DC12" s="38">
        <v>3177.1509999999998</v>
      </c>
      <c r="DD12" s="38">
        <v>2483.2800000000002</v>
      </c>
      <c r="DE12" s="38">
        <v>2491.4430000000002</v>
      </c>
      <c r="DF12" s="38">
        <v>2480.5099999999902</v>
      </c>
      <c r="DG12" s="38">
        <v>1832.88499999999</v>
      </c>
      <c r="DH12" s="38">
        <v>3231.1579999999999</v>
      </c>
      <c r="DI12" s="38">
        <v>3447.6370000000002</v>
      </c>
      <c r="DJ12" s="38">
        <v>3514</v>
      </c>
      <c r="DK12" s="38">
        <v>3368</v>
      </c>
      <c r="DL12" s="38">
        <v>3391</v>
      </c>
      <c r="DM12" s="38">
        <v>3489</v>
      </c>
      <c r="DN12" s="38">
        <v>3494</v>
      </c>
      <c r="DO12" s="38">
        <v>3584</v>
      </c>
      <c r="DP12" s="38">
        <v>3016</v>
      </c>
      <c r="DQ12" s="38">
        <v>3216</v>
      </c>
      <c r="DR12" s="38">
        <v>4757</v>
      </c>
      <c r="DS12" s="38">
        <v>6146</v>
      </c>
      <c r="DT12" s="38">
        <v>3551</v>
      </c>
      <c r="DU12" s="38">
        <v>3476</v>
      </c>
      <c r="DV12" s="38">
        <v>3830</v>
      </c>
      <c r="DW12" s="38">
        <v>3148.18</v>
      </c>
      <c r="DX12" s="53">
        <v>2786</v>
      </c>
      <c r="DY12" s="53">
        <v>3292</v>
      </c>
      <c r="DZ12" s="53">
        <v>3558</v>
      </c>
      <c r="EA12" s="53">
        <v>2518.5439999999999</v>
      </c>
      <c r="EB12" s="53">
        <v>2250</v>
      </c>
      <c r="EC12" s="53">
        <v>2250</v>
      </c>
      <c r="ED12" s="53">
        <v>3230</v>
      </c>
      <c r="EE12" s="53">
        <v>2250</v>
      </c>
      <c r="EF12" s="53">
        <v>0</v>
      </c>
      <c r="EG12" s="53">
        <v>0</v>
      </c>
      <c r="EH12" s="53">
        <v>0</v>
      </c>
      <c r="EI12" s="53">
        <v>0</v>
      </c>
      <c r="EJ12" s="53">
        <v>0</v>
      </c>
      <c r="EK12" s="53">
        <v>0</v>
      </c>
      <c r="EL12" s="53">
        <v>0</v>
      </c>
      <c r="EM12" s="53">
        <v>0</v>
      </c>
      <c r="EN12" s="53">
        <v>0</v>
      </c>
      <c r="EO12" s="53">
        <v>0</v>
      </c>
      <c r="EP12" s="53">
        <v>0</v>
      </c>
      <c r="EQ12" s="53">
        <v>0</v>
      </c>
      <c r="ER12" s="53">
        <v>0</v>
      </c>
      <c r="ES12" s="53">
        <v>0</v>
      </c>
      <c r="ET12" s="53">
        <v>0</v>
      </c>
      <c r="EU12" s="53">
        <v>0</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row>
    <row r="13" spans="1:625" ht="20.100000000000001" customHeight="1">
      <c r="F13" s="37" t="s">
        <v>74</v>
      </c>
      <c r="G13" s="29" t="s">
        <v>151</v>
      </c>
      <c r="H13" s="38">
        <v>0</v>
      </c>
      <c r="I13" s="38">
        <v>0</v>
      </c>
      <c r="J13" s="38"/>
      <c r="K13" s="38"/>
      <c r="L13" s="38">
        <v>8214.3860000000004</v>
      </c>
      <c r="M13" s="38">
        <v>9810.0789999999997</v>
      </c>
      <c r="N13" s="38">
        <v>7834.6729999999998</v>
      </c>
      <c r="O13" s="38">
        <v>8802.7289999999994</v>
      </c>
      <c r="P13" s="38">
        <v>6793.4830000000002</v>
      </c>
      <c r="Q13" s="38">
        <v>7319.9750000000004</v>
      </c>
      <c r="R13" s="38">
        <v>12346.859</v>
      </c>
      <c r="S13" s="38">
        <v>9496.4650000000001</v>
      </c>
      <c r="T13" s="38">
        <v>9775.8860000000004</v>
      </c>
      <c r="U13" s="38">
        <v>9804.6329999999998</v>
      </c>
      <c r="V13" s="38">
        <v>12083.427</v>
      </c>
      <c r="W13" s="38">
        <v>8508.5280000000002</v>
      </c>
      <c r="X13" s="38">
        <v>11577.069</v>
      </c>
      <c r="Y13" s="38">
        <v>10030.356</v>
      </c>
      <c r="Z13" s="38">
        <v>12618.56</v>
      </c>
      <c r="AA13" s="38">
        <v>7656.6189999999997</v>
      </c>
      <c r="AB13" s="38">
        <v>11354.790999999999</v>
      </c>
      <c r="AC13" s="38">
        <v>8278.759</v>
      </c>
      <c r="AD13" s="38">
        <v>12863.879000000001</v>
      </c>
      <c r="AE13" s="38">
        <v>11291.668</v>
      </c>
      <c r="AF13" s="38">
        <v>10111.355</v>
      </c>
      <c r="AG13" s="38">
        <v>9323.8060000000005</v>
      </c>
      <c r="AH13" s="38">
        <v>9104.7970000000005</v>
      </c>
      <c r="AI13" s="38">
        <v>12152.451999999999</v>
      </c>
      <c r="AJ13" s="38">
        <v>11473</v>
      </c>
      <c r="AK13" s="38">
        <v>9835</v>
      </c>
      <c r="AL13" s="38">
        <v>11235</v>
      </c>
      <c r="AM13" s="38">
        <v>9450</v>
      </c>
      <c r="AN13" s="38">
        <v>7036</v>
      </c>
      <c r="AO13" s="38">
        <v>9399</v>
      </c>
      <c r="AP13" s="38">
        <v>10423</v>
      </c>
      <c r="AQ13" s="38">
        <v>13317</v>
      </c>
      <c r="AR13" s="38">
        <v>9573</v>
      </c>
      <c r="AS13" s="38">
        <v>9733</v>
      </c>
      <c r="AT13" s="38">
        <v>12481</v>
      </c>
      <c r="AU13" s="38">
        <v>9056</v>
      </c>
      <c r="AV13" s="38">
        <v>7123.6289999999999</v>
      </c>
      <c r="AW13" s="38">
        <v>7287.1139999999996</v>
      </c>
      <c r="AX13" s="38">
        <v>7921.259</v>
      </c>
      <c r="AY13" s="38">
        <v>7452.1880000000001</v>
      </c>
      <c r="AZ13" s="38">
        <v>6727.0370000000003</v>
      </c>
      <c r="BA13" s="38">
        <v>7571.7749999999996</v>
      </c>
      <c r="BB13" s="38">
        <v>6791</v>
      </c>
      <c r="BC13" s="38">
        <v>5557</v>
      </c>
      <c r="BD13" s="38">
        <v>5097</v>
      </c>
      <c r="BE13" s="38">
        <v>5029.5</v>
      </c>
      <c r="BF13" s="38">
        <v>8060</v>
      </c>
      <c r="BG13" s="38">
        <v>7989.75</v>
      </c>
      <c r="BH13" s="38">
        <v>6189</v>
      </c>
      <c r="BI13" s="38">
        <v>8437</v>
      </c>
      <c r="BJ13" s="38">
        <v>9046</v>
      </c>
      <c r="BK13" s="38">
        <v>9976</v>
      </c>
      <c r="BL13" s="38">
        <v>6921</v>
      </c>
      <c r="BM13" s="38">
        <v>6063.3</v>
      </c>
      <c r="BN13" s="38">
        <v>9721.7000000000007</v>
      </c>
      <c r="BO13" s="38">
        <v>8307</v>
      </c>
      <c r="BP13" s="38">
        <v>3612</v>
      </c>
      <c r="BQ13" s="38">
        <v>2669</v>
      </c>
      <c r="BR13" s="38">
        <v>5328</v>
      </c>
      <c r="BS13" s="38">
        <v>9011</v>
      </c>
      <c r="BT13" s="38">
        <v>8658.2109999999993</v>
      </c>
      <c r="BU13" s="38">
        <v>9473.9879999999994</v>
      </c>
      <c r="BV13" s="38">
        <v>6047.7129999999997</v>
      </c>
      <c r="BW13" s="38">
        <v>6522.8739999999998</v>
      </c>
      <c r="BX13" s="38">
        <v>5244.3828100000001</v>
      </c>
      <c r="BY13" s="38">
        <v>7538.6779999999999</v>
      </c>
      <c r="BZ13" s="38">
        <v>8393.1749999999993</v>
      </c>
      <c r="CA13" s="38">
        <v>8132.0477300000002</v>
      </c>
      <c r="CB13" s="38">
        <v>3582.4580000000001</v>
      </c>
      <c r="CC13" s="38">
        <v>4524</v>
      </c>
      <c r="CD13" s="38">
        <v>4979.8999999999996</v>
      </c>
      <c r="CE13" s="38">
        <v>6145.0926200000004</v>
      </c>
      <c r="CF13" s="38">
        <v>2277.0329999999999</v>
      </c>
      <c r="CG13" s="38">
        <v>3125.9810000000002</v>
      </c>
      <c r="CH13" s="38">
        <v>4839.1809999999996</v>
      </c>
      <c r="CI13" s="38">
        <v>5428.3810000000003</v>
      </c>
      <c r="CJ13" s="38">
        <v>4448.6594999999998</v>
      </c>
      <c r="CK13" s="38">
        <v>452.65949999999998</v>
      </c>
      <c r="CL13" s="38">
        <v>2333.9270000000001</v>
      </c>
      <c r="CM13" s="38">
        <v>3559.4780000000001</v>
      </c>
      <c r="CN13" s="38">
        <v>2572.6060000000002</v>
      </c>
      <c r="CO13" s="38">
        <v>2671.8240000000001</v>
      </c>
      <c r="CP13" s="38">
        <v>2470.348</v>
      </c>
      <c r="CQ13" s="38">
        <v>2282.9740000000002</v>
      </c>
      <c r="CR13" s="38">
        <v>1666.654</v>
      </c>
      <c r="CS13" s="38">
        <v>1606.8810000000001</v>
      </c>
      <c r="CT13" s="38">
        <v>2334.6469999999999</v>
      </c>
      <c r="CU13" s="38">
        <v>1953.3050000000001</v>
      </c>
      <c r="CV13" s="38">
        <v>2360.616</v>
      </c>
      <c r="CW13" s="38">
        <v>1724.2650000000001</v>
      </c>
      <c r="CX13" s="38">
        <v>2495.6799999999998</v>
      </c>
      <c r="CY13" s="38">
        <v>2045.4349999999999</v>
      </c>
      <c r="CZ13" s="38">
        <v>2026.5450000000001</v>
      </c>
      <c r="DA13" s="38">
        <v>3162.8380000000002</v>
      </c>
      <c r="DB13" s="38">
        <v>3115.2150000000001</v>
      </c>
      <c r="DC13" s="38">
        <v>3177.1509999999998</v>
      </c>
      <c r="DD13" s="38">
        <v>2483.2800000000002</v>
      </c>
      <c r="DE13" s="38">
        <v>2491.4430000000002</v>
      </c>
      <c r="DF13" s="38">
        <v>2480.5099999999902</v>
      </c>
      <c r="DG13" s="38">
        <v>1832.88499999999</v>
      </c>
      <c r="DH13" s="38">
        <v>3231.1579999999999</v>
      </c>
      <c r="DI13" s="38">
        <v>3447.6370000000002</v>
      </c>
      <c r="DJ13" s="38">
        <v>3514</v>
      </c>
      <c r="DK13" s="38">
        <v>3368</v>
      </c>
      <c r="DL13" s="38">
        <v>3391</v>
      </c>
      <c r="DM13" s="38">
        <v>3489</v>
      </c>
      <c r="DN13" s="38">
        <v>3494</v>
      </c>
      <c r="DO13" s="38">
        <v>3584</v>
      </c>
      <c r="DP13" s="38">
        <v>3016</v>
      </c>
      <c r="DQ13" s="38">
        <v>3216</v>
      </c>
      <c r="DR13" s="38">
        <v>4757</v>
      </c>
      <c r="DS13" s="38">
        <v>6146</v>
      </c>
      <c r="DT13" s="38">
        <v>3551.0097999999998</v>
      </c>
      <c r="DU13" s="38">
        <v>3476.02</v>
      </c>
      <c r="DV13" s="38">
        <v>3832.844118</v>
      </c>
      <c r="DW13" s="38">
        <v>3148.18</v>
      </c>
      <c r="DX13" s="53">
        <v>2786</v>
      </c>
      <c r="DY13" s="53">
        <v>3292</v>
      </c>
      <c r="DZ13" s="53">
        <v>3558</v>
      </c>
      <c r="EA13" s="53">
        <v>2518.5439999999999</v>
      </c>
      <c r="EB13" s="53">
        <v>2250</v>
      </c>
      <c r="EC13" s="53">
        <v>2250</v>
      </c>
      <c r="ED13" s="53">
        <v>3230</v>
      </c>
      <c r="EE13" s="53">
        <v>2250</v>
      </c>
      <c r="EF13" s="53">
        <v>0</v>
      </c>
      <c r="EG13" s="53">
        <v>0</v>
      </c>
      <c r="EH13" s="53">
        <v>0</v>
      </c>
      <c r="EI13" s="53">
        <v>0</v>
      </c>
      <c r="EJ13" s="53">
        <v>0</v>
      </c>
      <c r="EK13" s="53">
        <v>0</v>
      </c>
      <c r="EL13" s="53">
        <v>0</v>
      </c>
      <c r="EM13" s="53">
        <v>0</v>
      </c>
      <c r="EN13" s="53">
        <v>0</v>
      </c>
      <c r="EO13" s="53">
        <v>0</v>
      </c>
      <c r="EP13" s="53">
        <v>0</v>
      </c>
      <c r="EQ13" s="53">
        <v>0</v>
      </c>
      <c r="ER13" s="53">
        <v>0</v>
      </c>
      <c r="ES13" s="53">
        <v>0</v>
      </c>
      <c r="ET13" s="53">
        <v>0</v>
      </c>
      <c r="EU13" s="53">
        <v>0</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row>
    <row r="14" spans="1:625" ht="34.15" customHeight="1">
      <c r="F14" s="35" t="s">
        <v>49</v>
      </c>
      <c r="G14" s="29"/>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row>
    <row r="15" spans="1:625" ht="20.100000000000001" customHeight="1">
      <c r="F15" s="28" t="s">
        <v>533</v>
      </c>
      <c r="G15" s="29"/>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row>
    <row r="16" spans="1:625" ht="20.100000000000001" customHeight="1">
      <c r="F16" s="83" t="s">
        <v>253</v>
      </c>
      <c r="G16" s="29"/>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row>
    <row r="17" spans="6:625" ht="20.100000000000001" customHeight="1">
      <c r="F17" s="37" t="s">
        <v>668</v>
      </c>
      <c r="G17" s="29" t="s">
        <v>151</v>
      </c>
      <c r="H17" s="38">
        <v>7.492E-2</v>
      </c>
      <c r="I17" s="38">
        <v>0</v>
      </c>
      <c r="J17" s="38"/>
      <c r="K17" s="38"/>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0.38500000000000001</v>
      </c>
      <c r="BN17" s="38">
        <v>0</v>
      </c>
      <c r="BO17" s="38">
        <v>0</v>
      </c>
      <c r="BP17" s="38">
        <v>0</v>
      </c>
      <c r="BQ17" s="38">
        <v>0</v>
      </c>
      <c r="BR17" s="38">
        <v>0</v>
      </c>
      <c r="BS17" s="38">
        <v>0</v>
      </c>
      <c r="BT17" s="38">
        <v>7.9210000000000003</v>
      </c>
      <c r="BU17" s="38">
        <v>0</v>
      </c>
      <c r="BV17" s="38">
        <v>6.0999999999999999E-2</v>
      </c>
      <c r="BW17" s="38">
        <v>0</v>
      </c>
      <c r="BX17" s="38">
        <v>2.0049999999999999</v>
      </c>
      <c r="BY17" s="38">
        <v>0.29499999999999998</v>
      </c>
      <c r="BZ17" s="38">
        <v>11.407999999999999</v>
      </c>
      <c r="CA17" s="38">
        <v>9.9849999999999994</v>
      </c>
      <c r="CB17" s="38">
        <v>0</v>
      </c>
      <c r="CC17" s="38">
        <v>0.378</v>
      </c>
      <c r="CD17" s="38">
        <v>3.0000000000000001E-3</v>
      </c>
      <c r="CE17" s="38">
        <v>0</v>
      </c>
      <c r="CF17" s="38">
        <v>0</v>
      </c>
      <c r="CG17" s="38">
        <v>3.2000000000000001E-2</v>
      </c>
      <c r="CH17" s="38">
        <v>0</v>
      </c>
      <c r="CI17" s="38">
        <v>0</v>
      </c>
      <c r="CJ17" s="38">
        <v>0</v>
      </c>
      <c r="CK17" s="38">
        <v>1.2E-2</v>
      </c>
      <c r="CL17" s="38">
        <v>0</v>
      </c>
      <c r="CM17" s="38">
        <v>0</v>
      </c>
      <c r="CN17" s="38">
        <v>0</v>
      </c>
      <c r="CO17" s="38">
        <v>0</v>
      </c>
      <c r="CP17" s="38">
        <v>0</v>
      </c>
      <c r="CQ17" s="38">
        <v>4.3200000000000002E-2</v>
      </c>
      <c r="CR17" s="38">
        <v>0</v>
      </c>
      <c r="CS17" s="38">
        <v>0</v>
      </c>
      <c r="CT17" s="38">
        <v>0.18915000000000001</v>
      </c>
      <c r="CU17" s="38">
        <v>0</v>
      </c>
      <c r="CV17" s="38">
        <v>9.2794500000000006</v>
      </c>
      <c r="CW17" s="38">
        <v>2.2839200000000002</v>
      </c>
      <c r="CX17" s="38">
        <v>9.3900000000000008E-3</v>
      </c>
      <c r="CY17" s="38">
        <v>6.7309999999999995E-2</v>
      </c>
      <c r="CZ17" s="38">
        <v>0</v>
      </c>
      <c r="DA17" s="38">
        <v>727.60889999999995</v>
      </c>
      <c r="DB17" s="38">
        <v>3299.4819499999999</v>
      </c>
      <c r="DC17" s="38">
        <v>2685.4143800000002</v>
      </c>
      <c r="DD17" s="38">
        <v>2710.3946999999998</v>
      </c>
      <c r="DE17" s="38">
        <v>2536.1765999999998</v>
      </c>
      <c r="DF17" s="38">
        <v>2650.8630899999998</v>
      </c>
      <c r="DG17" s="38">
        <v>1744.8073300000001</v>
      </c>
      <c r="DH17" s="38">
        <v>3025.3207499999999</v>
      </c>
      <c r="DI17" s="38">
        <v>3206.7983599999998</v>
      </c>
      <c r="DJ17" s="38">
        <v>3079.6916999999999</v>
      </c>
      <c r="DK17" s="38">
        <v>3700.7542100000001</v>
      </c>
      <c r="DL17" s="38">
        <v>3609.2649099999999</v>
      </c>
      <c r="DM17" s="38">
        <v>3458.3957599999999</v>
      </c>
      <c r="DN17" s="38">
        <v>3341.0281199999999</v>
      </c>
      <c r="DO17" s="38">
        <v>3422.7611299999999</v>
      </c>
      <c r="DP17" s="38">
        <v>3363.7110899999998</v>
      </c>
      <c r="DQ17" s="38">
        <v>3133.0771800000002</v>
      </c>
      <c r="DR17" s="38">
        <v>4789.6204799999996</v>
      </c>
      <c r="DS17" s="38">
        <v>4910.18595</v>
      </c>
      <c r="DT17" s="38">
        <v>4641.6265899999999</v>
      </c>
      <c r="DU17" s="38">
        <v>3618.0446400000001</v>
      </c>
      <c r="DV17" s="38">
        <v>3608.5123400000002</v>
      </c>
      <c r="DW17" s="38">
        <v>2867.3340400000002</v>
      </c>
      <c r="DX17" s="53">
        <v>3190.8379300000001</v>
      </c>
      <c r="DY17" s="53">
        <v>3408.8134700000001</v>
      </c>
      <c r="DZ17" s="53">
        <v>3287.2230100000002</v>
      </c>
      <c r="EA17" s="53">
        <v>3262.0116899999998</v>
      </c>
      <c r="EB17" s="53">
        <v>3214.0045700000001</v>
      </c>
      <c r="EC17" s="53">
        <v>2594.9443000000001</v>
      </c>
      <c r="ED17" s="53">
        <v>3653.6081899999999</v>
      </c>
      <c r="EE17" s="53">
        <v>1837.29404</v>
      </c>
      <c r="EF17" s="53">
        <v>30.83325</v>
      </c>
      <c r="EG17" s="53">
        <v>0</v>
      </c>
      <c r="EH17" s="53">
        <v>0</v>
      </c>
      <c r="EI17" s="53">
        <v>0</v>
      </c>
      <c r="EJ17" s="53">
        <v>0</v>
      </c>
      <c r="EK17" s="53">
        <v>0</v>
      </c>
      <c r="EL17" s="53">
        <v>0</v>
      </c>
      <c r="EM17" s="53">
        <v>0</v>
      </c>
      <c r="EN17" s="53">
        <v>0</v>
      </c>
      <c r="EO17" s="53">
        <v>7.492E-2</v>
      </c>
      <c r="EP17" s="53">
        <v>0</v>
      </c>
      <c r="EQ17" s="53">
        <v>0</v>
      </c>
      <c r="ER17" s="53">
        <v>0</v>
      </c>
      <c r="ES17" s="53">
        <v>0</v>
      </c>
      <c r="ET17" s="53">
        <v>0</v>
      </c>
      <c r="EU17" s="53">
        <v>0</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row>
    <row r="18" spans="6:625" ht="20.100000000000001" customHeight="1">
      <c r="F18" s="37" t="s">
        <v>669</v>
      </c>
      <c r="G18" s="29" t="s">
        <v>151</v>
      </c>
      <c r="H18" s="38">
        <v>47.530549999999998</v>
      </c>
      <c r="I18" s="38">
        <v>44.168390000000002</v>
      </c>
      <c r="J18" s="38"/>
      <c r="K18" s="38"/>
      <c r="L18" s="38">
        <v>254.74299999999999</v>
      </c>
      <c r="M18" s="38">
        <v>157.17400000000001</v>
      </c>
      <c r="N18" s="38">
        <v>179.62799999999999</v>
      </c>
      <c r="O18" s="38">
        <v>317.98399999999998</v>
      </c>
      <c r="P18" s="38">
        <v>942.84199999999998</v>
      </c>
      <c r="Q18" s="38">
        <v>225.82</v>
      </c>
      <c r="R18" s="38">
        <v>307.76299999999998</v>
      </c>
      <c r="S18" s="38">
        <v>7.5670000000000002</v>
      </c>
      <c r="T18" s="38">
        <v>219.97300000000001</v>
      </c>
      <c r="U18" s="38">
        <v>290.411</v>
      </c>
      <c r="V18" s="38">
        <v>336.97800000000001</v>
      </c>
      <c r="W18" s="38">
        <v>106.798</v>
      </c>
      <c r="X18" s="38">
        <v>17.574000000000002</v>
      </c>
      <c r="Y18" s="38">
        <v>15.824</v>
      </c>
      <c r="Z18" s="38">
        <v>12.263999999999999</v>
      </c>
      <c r="AA18" s="38">
        <v>622.46</v>
      </c>
      <c r="AB18" s="38">
        <v>1078.806</v>
      </c>
      <c r="AC18" s="38">
        <v>1408.4349999999999</v>
      </c>
      <c r="AD18" s="38">
        <v>329.11200000000002</v>
      </c>
      <c r="AE18" s="38">
        <v>205.95</v>
      </c>
      <c r="AF18" s="38">
        <v>10.596</v>
      </c>
      <c r="AG18" s="38">
        <v>8.6120000000000001</v>
      </c>
      <c r="AH18" s="38">
        <v>5.57</v>
      </c>
      <c r="AI18" s="38">
        <v>4.8120000000000003</v>
      </c>
      <c r="AJ18" s="38">
        <v>5.1840000000000002</v>
      </c>
      <c r="AK18" s="38">
        <v>9.7200000000000006</v>
      </c>
      <c r="AL18" s="38">
        <v>8.3849999999999998</v>
      </c>
      <c r="AM18" s="38">
        <v>4.6589999999999998</v>
      </c>
      <c r="AN18" s="38">
        <v>6.3250000000000002</v>
      </c>
      <c r="AO18" s="38">
        <v>5.83</v>
      </c>
      <c r="AP18" s="38">
        <v>10.856</v>
      </c>
      <c r="AQ18" s="38">
        <v>9.6310000000000002</v>
      </c>
      <c r="AR18" s="38">
        <v>5.71</v>
      </c>
      <c r="AS18" s="38">
        <v>11.161</v>
      </c>
      <c r="AT18" s="38">
        <v>8.2159999999999993</v>
      </c>
      <c r="AU18" s="38">
        <v>6.78</v>
      </c>
      <c r="AV18" s="38">
        <v>5.1929999999999996</v>
      </c>
      <c r="AW18" s="38">
        <v>5.1840000000000002</v>
      </c>
      <c r="AX18" s="38">
        <v>5.2869999999999999</v>
      </c>
      <c r="AY18" s="38">
        <v>6.9909999999999997</v>
      </c>
      <c r="AZ18" s="38">
        <v>8.343</v>
      </c>
      <c r="BA18" s="38">
        <v>11.721</v>
      </c>
      <c r="BB18" s="38">
        <v>15.103</v>
      </c>
      <c r="BC18" s="38">
        <v>12.798999999999999</v>
      </c>
      <c r="BD18" s="38">
        <v>7.9749999999999996</v>
      </c>
      <c r="BE18" s="38">
        <v>9.4290000000000003</v>
      </c>
      <c r="BF18" s="38">
        <v>9.4</v>
      </c>
      <c r="BG18" s="38">
        <v>12.074</v>
      </c>
      <c r="BH18" s="38">
        <v>7.0469999999999997</v>
      </c>
      <c r="BI18" s="38">
        <v>15.302</v>
      </c>
      <c r="BJ18" s="38">
        <v>8.6259999999999994</v>
      </c>
      <c r="BK18" s="38">
        <v>11.997999999999999</v>
      </c>
      <c r="BL18" s="38">
        <v>10.922000000000001</v>
      </c>
      <c r="BM18" s="38">
        <v>16.983000000000001</v>
      </c>
      <c r="BN18" s="38">
        <v>23.832999999999998</v>
      </c>
      <c r="BO18" s="38">
        <v>21.844999999999999</v>
      </c>
      <c r="BP18" s="38">
        <v>28.202999999999999</v>
      </c>
      <c r="BQ18" s="38">
        <v>20.324000000000002</v>
      </c>
      <c r="BR18" s="38">
        <v>17.655000000000001</v>
      </c>
      <c r="BS18" s="38">
        <v>22.338000000000001</v>
      </c>
      <c r="BT18" s="38">
        <v>16.14</v>
      </c>
      <c r="BU18" s="38">
        <v>15.725</v>
      </c>
      <c r="BV18" s="38">
        <v>27.91</v>
      </c>
      <c r="BW18" s="38">
        <v>48.569000000000003</v>
      </c>
      <c r="BX18" s="38">
        <v>21.111000000000001</v>
      </c>
      <c r="BY18" s="38">
        <v>28.338000000000001</v>
      </c>
      <c r="BZ18" s="38">
        <v>21.923999999999999</v>
      </c>
      <c r="CA18" s="38">
        <v>15.977</v>
      </c>
      <c r="CB18" s="38">
        <v>16.170000000000002</v>
      </c>
      <c r="CC18" s="38">
        <v>217.702</v>
      </c>
      <c r="CD18" s="38">
        <v>20.027000000000001</v>
      </c>
      <c r="CE18" s="38">
        <v>17.126000000000001</v>
      </c>
      <c r="CF18" s="38">
        <v>21.58</v>
      </c>
      <c r="CG18" s="38">
        <v>202.53299999999999</v>
      </c>
      <c r="CH18" s="38">
        <v>23.274000000000001</v>
      </c>
      <c r="CI18" s="38">
        <v>25.324999999999999</v>
      </c>
      <c r="CJ18" s="38">
        <v>11.503</v>
      </c>
      <c r="CK18" s="38">
        <v>11.254</v>
      </c>
      <c r="CL18" s="38">
        <v>16.341999999999999</v>
      </c>
      <c r="CM18" s="38">
        <v>12.907</v>
      </c>
      <c r="CN18" s="38">
        <v>12.863</v>
      </c>
      <c r="CO18" s="38">
        <v>13.505000000000001</v>
      </c>
      <c r="CP18" s="38">
        <v>21.41</v>
      </c>
      <c r="CQ18" s="38">
        <v>22.317</v>
      </c>
      <c r="CR18" s="38">
        <v>16.003</v>
      </c>
      <c r="CS18" s="38">
        <v>30.39</v>
      </c>
      <c r="CT18" s="38">
        <v>15.89</v>
      </c>
      <c r="CU18" s="38">
        <v>23.556999999999999</v>
      </c>
      <c r="CV18" s="38">
        <v>11.378</v>
      </c>
      <c r="CW18" s="38">
        <v>19.685289999999998</v>
      </c>
      <c r="CX18" s="38">
        <v>18.987909999999999</v>
      </c>
      <c r="CY18" s="38">
        <v>15.13992</v>
      </c>
      <c r="CZ18" s="38">
        <v>20.866800000000001</v>
      </c>
      <c r="DA18" s="38">
        <v>17.35144</v>
      </c>
      <c r="DB18" s="38">
        <v>51.98498</v>
      </c>
      <c r="DC18" s="38">
        <v>15.60979</v>
      </c>
      <c r="DD18" s="38">
        <v>13.30429</v>
      </c>
      <c r="DE18" s="38">
        <v>75.569980000000001</v>
      </c>
      <c r="DF18" s="38">
        <v>21.870660000000001</v>
      </c>
      <c r="DG18" s="38">
        <v>22.446159999999999</v>
      </c>
      <c r="DH18" s="38">
        <v>15.616300000000001</v>
      </c>
      <c r="DI18" s="38">
        <v>36.559010000000001</v>
      </c>
      <c r="DJ18" s="38">
        <v>21.96848</v>
      </c>
      <c r="DK18" s="38">
        <v>45.217820000000003</v>
      </c>
      <c r="DL18" s="38">
        <v>23.34376</v>
      </c>
      <c r="DM18" s="38">
        <v>11.40405</v>
      </c>
      <c r="DN18" s="38">
        <v>15.16019</v>
      </c>
      <c r="DO18" s="38">
        <v>18.909790000000001</v>
      </c>
      <c r="DP18" s="38">
        <v>10.645020000000001</v>
      </c>
      <c r="DQ18" s="38">
        <v>11.95435</v>
      </c>
      <c r="DR18" s="38">
        <v>28.133759999999999</v>
      </c>
      <c r="DS18" s="38">
        <v>18.216439999999999</v>
      </c>
      <c r="DT18" s="38">
        <v>12.27759</v>
      </c>
      <c r="DU18" s="38">
        <v>129.30492000000001</v>
      </c>
      <c r="DV18" s="38">
        <v>15.283530000000001</v>
      </c>
      <c r="DW18" s="38">
        <v>11.83723</v>
      </c>
      <c r="DX18" s="53">
        <v>14.73742</v>
      </c>
      <c r="DY18" s="53">
        <v>14.095230000000001</v>
      </c>
      <c r="DZ18" s="53">
        <v>23.75469</v>
      </c>
      <c r="EA18" s="53">
        <v>18.728079999999999</v>
      </c>
      <c r="EB18" s="53">
        <v>17.3629</v>
      </c>
      <c r="EC18" s="53">
        <v>3.5042499999999999</v>
      </c>
      <c r="ED18" s="53">
        <v>8.1066099999999999</v>
      </c>
      <c r="EE18" s="53">
        <v>10.186299999999999</v>
      </c>
      <c r="EF18" s="53">
        <v>8.7540600000000008</v>
      </c>
      <c r="EG18" s="53">
        <v>9.8540299999999998</v>
      </c>
      <c r="EH18" s="53">
        <v>10.262370000000001</v>
      </c>
      <c r="EI18" s="53">
        <v>9.6670700000000007</v>
      </c>
      <c r="EJ18" s="53">
        <v>28.31073</v>
      </c>
      <c r="EK18" s="53">
        <v>14.18953</v>
      </c>
      <c r="EL18" s="53">
        <v>19.229659999999999</v>
      </c>
      <c r="EM18" s="53">
        <v>10.138579999999999</v>
      </c>
      <c r="EN18" s="53">
        <v>10.014430000000001</v>
      </c>
      <c r="EO18" s="53">
        <v>8.1478800000000007</v>
      </c>
      <c r="EP18" s="53">
        <v>18.744340000000001</v>
      </c>
      <c r="EQ18" s="53">
        <v>8.7069299999999998</v>
      </c>
      <c r="ER18" s="53">
        <v>8.0490399999999998</v>
      </c>
      <c r="ES18" s="53">
        <v>8.6680799999999998</v>
      </c>
      <c r="ET18" s="53">
        <v>9.6680200000000003</v>
      </c>
      <c r="EU18" s="53">
        <v>5.8327600000000004</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row>
    <row r="19" spans="6:625" ht="20.100000000000001" customHeight="1">
      <c r="F19" s="37" t="s">
        <v>670</v>
      </c>
      <c r="G19" s="29" t="s">
        <v>151</v>
      </c>
      <c r="H19" s="38">
        <v>0.88731000000000004</v>
      </c>
      <c r="I19" s="38">
        <v>1.5820700000000001</v>
      </c>
      <c r="J19" s="38"/>
      <c r="K19" s="38"/>
      <c r="L19" s="38">
        <v>10.180999999999999</v>
      </c>
      <c r="M19" s="38">
        <v>21.452999999999999</v>
      </c>
      <c r="N19" s="38">
        <v>16.29</v>
      </c>
      <c r="O19" s="38">
        <v>64.853999999999999</v>
      </c>
      <c r="P19" s="38">
        <v>30.826000000000001</v>
      </c>
      <c r="Q19" s="38">
        <v>13.525</v>
      </c>
      <c r="R19" s="38">
        <v>26.92</v>
      </c>
      <c r="S19" s="38">
        <v>54.723999999999997</v>
      </c>
      <c r="T19" s="38">
        <v>9.0779999999999994</v>
      </c>
      <c r="U19" s="38">
        <v>34.179000000000002</v>
      </c>
      <c r="V19" s="38">
        <v>137.92099999999999</v>
      </c>
      <c r="W19" s="38">
        <v>16.664000000000001</v>
      </c>
      <c r="X19" s="38">
        <v>16.283000000000001</v>
      </c>
      <c r="Y19" s="38">
        <v>117.486</v>
      </c>
      <c r="Z19" s="38">
        <v>17.370999999999999</v>
      </c>
      <c r="AA19" s="38">
        <v>17.164999999999999</v>
      </c>
      <c r="AB19" s="38">
        <v>131.15600000000001</v>
      </c>
      <c r="AC19" s="38">
        <v>19.585999999999999</v>
      </c>
      <c r="AD19" s="38">
        <v>12.273</v>
      </c>
      <c r="AE19" s="38">
        <v>11.722</v>
      </c>
      <c r="AF19" s="38">
        <v>19.53</v>
      </c>
      <c r="AG19" s="38">
        <v>23.298999999999999</v>
      </c>
      <c r="AH19" s="38">
        <v>21.472999999999999</v>
      </c>
      <c r="AI19" s="38">
        <v>0.38100000000000001</v>
      </c>
      <c r="AJ19" s="38">
        <v>18.978000000000002</v>
      </c>
      <c r="AK19" s="38">
        <v>5.6449999999999996</v>
      </c>
      <c r="AL19" s="38">
        <v>2.4380000000000002</v>
      </c>
      <c r="AM19" s="38">
        <v>32.889000000000003</v>
      </c>
      <c r="AN19" s="38">
        <v>0.24299999999999999</v>
      </c>
      <c r="AO19" s="38">
        <v>0.44600000000000001</v>
      </c>
      <c r="AP19" s="38">
        <v>1.5549999999999999</v>
      </c>
      <c r="AQ19" s="38">
        <v>4.5999999999999999E-2</v>
      </c>
      <c r="AR19" s="38">
        <v>0.25900000000000001</v>
      </c>
      <c r="AS19" s="38">
        <v>0.247</v>
      </c>
      <c r="AT19" s="38">
        <v>0.112</v>
      </c>
      <c r="AU19" s="38">
        <v>6.0999999999999999E-2</v>
      </c>
      <c r="AV19" s="38">
        <v>0.152</v>
      </c>
      <c r="AW19" s="38">
        <v>9.2999999999999999E-2</v>
      </c>
      <c r="AX19" s="38">
        <v>0.02</v>
      </c>
      <c r="AY19" s="38">
        <v>0.03</v>
      </c>
      <c r="AZ19" s="38">
        <v>0.21299999999999999</v>
      </c>
      <c r="BA19" s="38">
        <v>0.10199999999999999</v>
      </c>
      <c r="BB19" s="38">
        <v>1E-3</v>
      </c>
      <c r="BC19" s="38">
        <v>1.4E-2</v>
      </c>
      <c r="BD19" s="38">
        <v>0.93700000000000006</v>
      </c>
      <c r="BE19" s="38">
        <v>3.1E-2</v>
      </c>
      <c r="BF19" s="38">
        <v>1E-3</v>
      </c>
      <c r="BG19" s="38">
        <v>6.0000000000000001E-3</v>
      </c>
      <c r="BH19" s="38">
        <v>4.0000000000000001E-3</v>
      </c>
      <c r="BI19" s="38">
        <v>0.13800000000000001</v>
      </c>
      <c r="BJ19" s="38">
        <v>0.03</v>
      </c>
      <c r="BK19" s="38">
        <v>1.7999999999999999E-2</v>
      </c>
      <c r="BL19" s="38">
        <v>188.13300000000001</v>
      </c>
      <c r="BM19" s="38">
        <v>275.02600000000001</v>
      </c>
      <c r="BN19" s="38">
        <v>1099.3030000000001</v>
      </c>
      <c r="BO19" s="38">
        <v>1198.7919999999999</v>
      </c>
      <c r="BP19" s="38">
        <v>48.716999999999999</v>
      </c>
      <c r="BQ19" s="38">
        <v>32.17</v>
      </c>
      <c r="BR19" s="38">
        <v>4.0110000000000001</v>
      </c>
      <c r="BS19" s="38">
        <v>0.09</v>
      </c>
      <c r="BT19" s="38">
        <v>8.5999999999999993E-2</v>
      </c>
      <c r="BU19" s="38">
        <v>7.1999999999999995E-2</v>
      </c>
      <c r="BV19" s="38">
        <v>1.4E-2</v>
      </c>
      <c r="BW19" s="38">
        <v>0.2</v>
      </c>
      <c r="BX19" s="38">
        <v>1.298</v>
      </c>
      <c r="BY19" s="38">
        <v>1.6E-2</v>
      </c>
      <c r="BZ19" s="38">
        <v>2E-3</v>
      </c>
      <c r="CA19" s="38">
        <v>6.0000000000000001E-3</v>
      </c>
      <c r="CB19" s="38">
        <v>0.24199999999999999</v>
      </c>
      <c r="CC19" s="38">
        <v>0.54500000000000004</v>
      </c>
      <c r="CD19" s="38">
        <v>0</v>
      </c>
      <c r="CE19" s="38">
        <v>1E-3</v>
      </c>
      <c r="CF19" s="38">
        <v>0</v>
      </c>
      <c r="CG19" s="38">
        <v>1E-3</v>
      </c>
      <c r="CH19" s="38">
        <v>6.6000000000000003E-2</v>
      </c>
      <c r="CI19" s="38">
        <v>0.189</v>
      </c>
      <c r="CJ19" s="38">
        <v>0</v>
      </c>
      <c r="CK19" s="38">
        <v>5.6000000000000001E-2</v>
      </c>
      <c r="CL19" s="38">
        <v>0.185</v>
      </c>
      <c r="CM19" s="38">
        <v>2.1999999999999999E-2</v>
      </c>
      <c r="CN19" s="38">
        <v>4.4999999999999998E-2</v>
      </c>
      <c r="CO19" s="38">
        <v>2.4E-2</v>
      </c>
      <c r="CP19" s="38">
        <v>2E-3</v>
      </c>
      <c r="CQ19" s="38">
        <v>0</v>
      </c>
      <c r="CR19" s="38">
        <v>0.104</v>
      </c>
      <c r="CS19" s="38">
        <v>2E-3</v>
      </c>
      <c r="CT19" s="38">
        <v>0</v>
      </c>
      <c r="CU19" s="38">
        <v>0</v>
      </c>
      <c r="CV19" s="38">
        <v>0</v>
      </c>
      <c r="CW19" s="38">
        <v>0</v>
      </c>
      <c r="CX19" s="38">
        <v>1E-3</v>
      </c>
      <c r="CY19" s="38">
        <v>0</v>
      </c>
      <c r="CZ19" s="38">
        <v>0</v>
      </c>
      <c r="DA19" s="38">
        <v>0.85799999999999998</v>
      </c>
      <c r="DB19" s="38">
        <v>0</v>
      </c>
      <c r="DC19" s="38">
        <v>0</v>
      </c>
      <c r="DD19" s="38">
        <v>7.0739999999999997E-2</v>
      </c>
      <c r="DE19" s="38">
        <v>0</v>
      </c>
      <c r="DF19" s="38">
        <v>2.555E-2</v>
      </c>
      <c r="DG19" s="38">
        <v>2.4499999999999999E-3</v>
      </c>
      <c r="DH19" s="38">
        <v>8.1799999999999998E-3</v>
      </c>
      <c r="DI19" s="38">
        <v>2.0300000000000001E-3</v>
      </c>
      <c r="DJ19" s="38">
        <v>9.9500000000000005E-3</v>
      </c>
      <c r="DK19" s="38">
        <v>0.12706999999999999</v>
      </c>
      <c r="DL19" s="38">
        <v>9.0500000000000008E-3</v>
      </c>
      <c r="DM19" s="38">
        <v>0</v>
      </c>
      <c r="DN19" s="38">
        <v>1.4E-2</v>
      </c>
      <c r="DO19" s="38">
        <v>6.4820000000000003E-2</v>
      </c>
      <c r="DP19" s="38">
        <v>0.16006000000000001</v>
      </c>
      <c r="DQ19" s="38">
        <v>0</v>
      </c>
      <c r="DR19" s="38">
        <v>1.7899999999999999E-3</v>
      </c>
      <c r="DS19" s="38">
        <v>0</v>
      </c>
      <c r="DT19" s="38">
        <v>2.7820000000000001E-2</v>
      </c>
      <c r="DU19" s="38">
        <v>0.2432</v>
      </c>
      <c r="DV19" s="38">
        <v>1.09E-3</v>
      </c>
      <c r="DW19" s="38">
        <v>2.6720000000000001E-2</v>
      </c>
      <c r="DX19" s="53">
        <v>1E-3</v>
      </c>
      <c r="DY19" s="53">
        <v>0</v>
      </c>
      <c r="DZ19" s="53">
        <v>0.17119999999999999</v>
      </c>
      <c r="EA19" s="53">
        <v>0</v>
      </c>
      <c r="EB19" s="53">
        <v>1.379E-2</v>
      </c>
      <c r="EC19" s="53">
        <v>4.0000000000000001E-3</v>
      </c>
      <c r="ED19" s="53">
        <v>4.0000000000000001E-3</v>
      </c>
      <c r="EE19" s="53">
        <v>9.9000000000000008E-3</v>
      </c>
      <c r="EF19" s="53">
        <v>3.3E-3</v>
      </c>
      <c r="EG19" s="53">
        <v>4.1999999999999997E-3</v>
      </c>
      <c r="EH19" s="53">
        <v>2E-3</v>
      </c>
      <c r="EI19" s="53">
        <v>2.8649999999999998E-2</v>
      </c>
      <c r="EJ19" s="53">
        <v>4.5999999999999999E-2</v>
      </c>
      <c r="EK19" s="53">
        <v>0.13131000000000001</v>
      </c>
      <c r="EL19" s="53">
        <v>8.3070000000000005E-2</v>
      </c>
      <c r="EM19" s="53">
        <v>0.20638999999999999</v>
      </c>
      <c r="EN19" s="53">
        <v>0.20127999999999999</v>
      </c>
      <c r="EO19" s="53">
        <v>0.39656999999999998</v>
      </c>
      <c r="EP19" s="53">
        <v>0.69755</v>
      </c>
      <c r="EQ19" s="53">
        <v>6.6500000000000004E-2</v>
      </c>
      <c r="ER19" s="53">
        <v>0.66840999999999995</v>
      </c>
      <c r="ES19" s="53">
        <v>0.14960999999999999</v>
      </c>
      <c r="ET19" s="53">
        <v>0.42997000000000002</v>
      </c>
      <c r="EU19" s="53">
        <v>0.53807000000000005</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row>
    <row r="20" spans="6:625" ht="28.15" customHeight="1">
      <c r="F20" s="37" t="s">
        <v>671</v>
      </c>
      <c r="G20" s="29" t="s">
        <v>151</v>
      </c>
      <c r="H20" s="38">
        <v>48.492780000000003</v>
      </c>
      <c r="I20" s="38">
        <v>45.750459999999997</v>
      </c>
      <c r="J20" s="38"/>
      <c r="K20" s="38"/>
      <c r="L20" s="38">
        <v>264.92399999999998</v>
      </c>
      <c r="M20" s="38">
        <v>178.62700000000001</v>
      </c>
      <c r="N20" s="38">
        <v>195.91800000000001</v>
      </c>
      <c r="O20" s="38">
        <v>382.83800000000002</v>
      </c>
      <c r="P20" s="38">
        <v>973.66800000000001</v>
      </c>
      <c r="Q20" s="38">
        <v>239.345</v>
      </c>
      <c r="R20" s="38">
        <v>334.68299999999999</v>
      </c>
      <c r="S20" s="38">
        <v>62.290999999999997</v>
      </c>
      <c r="T20" s="38">
        <v>229.05099999999999</v>
      </c>
      <c r="U20" s="38">
        <v>324.58999999999997</v>
      </c>
      <c r="V20" s="38">
        <v>474.899</v>
      </c>
      <c r="W20" s="38">
        <v>123.462</v>
      </c>
      <c r="X20" s="38">
        <v>33.856999999999999</v>
      </c>
      <c r="Y20" s="38">
        <v>133.31</v>
      </c>
      <c r="Z20" s="38">
        <v>29.635000000000002</v>
      </c>
      <c r="AA20" s="38">
        <v>639.625</v>
      </c>
      <c r="AB20" s="38">
        <v>1209.962</v>
      </c>
      <c r="AC20" s="38">
        <v>1428.021</v>
      </c>
      <c r="AD20" s="38">
        <v>341.38499999999999</v>
      </c>
      <c r="AE20" s="38">
        <v>217.672</v>
      </c>
      <c r="AF20" s="38">
        <v>30.126000000000001</v>
      </c>
      <c r="AG20" s="38">
        <v>31.911000000000001</v>
      </c>
      <c r="AH20" s="38">
        <v>27.042999999999999</v>
      </c>
      <c r="AI20" s="38">
        <v>5.1929999999999996</v>
      </c>
      <c r="AJ20" s="38">
        <v>24.161999999999999</v>
      </c>
      <c r="AK20" s="38">
        <v>15.365</v>
      </c>
      <c r="AL20" s="38">
        <v>10.823</v>
      </c>
      <c r="AM20" s="38">
        <v>37.548000000000002</v>
      </c>
      <c r="AN20" s="38">
        <v>6.5679999999999996</v>
      </c>
      <c r="AO20" s="38">
        <v>6.2759999999999998</v>
      </c>
      <c r="AP20" s="38">
        <v>12.411</v>
      </c>
      <c r="AQ20" s="38">
        <v>9.6769999999999996</v>
      </c>
      <c r="AR20" s="38">
        <v>5.9690000000000003</v>
      </c>
      <c r="AS20" s="38">
        <v>11.407999999999999</v>
      </c>
      <c r="AT20" s="38">
        <v>8.3279999999999994</v>
      </c>
      <c r="AU20" s="38">
        <v>6.8410000000000002</v>
      </c>
      <c r="AV20" s="38">
        <v>5.3449999999999998</v>
      </c>
      <c r="AW20" s="38">
        <v>5.2770000000000001</v>
      </c>
      <c r="AX20" s="38">
        <v>5.3070000000000004</v>
      </c>
      <c r="AY20" s="38">
        <v>7.0209999999999999</v>
      </c>
      <c r="AZ20" s="38">
        <v>8.5559999999999992</v>
      </c>
      <c r="BA20" s="38">
        <v>11.823</v>
      </c>
      <c r="BB20" s="38">
        <v>15.103999999999999</v>
      </c>
      <c r="BC20" s="38">
        <v>12.813000000000001</v>
      </c>
      <c r="BD20" s="38">
        <v>8.9120000000000008</v>
      </c>
      <c r="BE20" s="38">
        <v>9.4600000000000009</v>
      </c>
      <c r="BF20" s="38">
        <v>9.4009999999999998</v>
      </c>
      <c r="BG20" s="38">
        <v>12.08</v>
      </c>
      <c r="BH20" s="38">
        <v>7.0510000000000002</v>
      </c>
      <c r="BI20" s="38">
        <v>15.44</v>
      </c>
      <c r="BJ20" s="38">
        <v>8.6560000000000006</v>
      </c>
      <c r="BK20" s="38">
        <v>12.016</v>
      </c>
      <c r="BL20" s="38">
        <v>199.05500000000001</v>
      </c>
      <c r="BM20" s="38">
        <v>292.39400000000001</v>
      </c>
      <c r="BN20" s="38">
        <v>1123.136</v>
      </c>
      <c r="BO20" s="38">
        <v>1220.6369999999999</v>
      </c>
      <c r="BP20" s="38">
        <v>76.92</v>
      </c>
      <c r="BQ20" s="38">
        <v>52.494</v>
      </c>
      <c r="BR20" s="38">
        <v>21.666</v>
      </c>
      <c r="BS20" s="38">
        <v>22.428000000000001</v>
      </c>
      <c r="BT20" s="38">
        <v>24.146999999999998</v>
      </c>
      <c r="BU20" s="38">
        <v>15.797000000000001</v>
      </c>
      <c r="BV20" s="38">
        <v>27.984999999999999</v>
      </c>
      <c r="BW20" s="38">
        <v>48.768999999999998</v>
      </c>
      <c r="BX20" s="38">
        <v>24.414000000000001</v>
      </c>
      <c r="BY20" s="38">
        <v>28.649000000000001</v>
      </c>
      <c r="BZ20" s="38">
        <v>33.334000000000003</v>
      </c>
      <c r="CA20" s="38">
        <v>25.968</v>
      </c>
      <c r="CB20" s="38">
        <v>16.411999999999999</v>
      </c>
      <c r="CC20" s="38">
        <v>218.625</v>
      </c>
      <c r="CD20" s="38">
        <v>20.03</v>
      </c>
      <c r="CE20" s="38">
        <v>17.126999999999999</v>
      </c>
      <c r="CF20" s="38">
        <v>21.58</v>
      </c>
      <c r="CG20" s="38">
        <v>202.566</v>
      </c>
      <c r="CH20" s="38">
        <v>23.34</v>
      </c>
      <c r="CI20" s="38">
        <v>25.513999999999999</v>
      </c>
      <c r="CJ20" s="38">
        <v>11.503</v>
      </c>
      <c r="CK20" s="38">
        <v>11.321999999999999</v>
      </c>
      <c r="CL20" s="38">
        <v>16.527000000000001</v>
      </c>
      <c r="CM20" s="38">
        <v>12.929</v>
      </c>
      <c r="CN20" s="38">
        <v>12.907999999999999</v>
      </c>
      <c r="CO20" s="38">
        <v>13.529</v>
      </c>
      <c r="CP20" s="38">
        <v>21.411999999999999</v>
      </c>
      <c r="CQ20" s="38">
        <v>22.360199999999999</v>
      </c>
      <c r="CR20" s="38">
        <v>16.106999999999999</v>
      </c>
      <c r="CS20" s="38">
        <v>30.391999999999999</v>
      </c>
      <c r="CT20" s="38">
        <v>16.079149999999998</v>
      </c>
      <c r="CU20" s="38">
        <v>23.556999999999999</v>
      </c>
      <c r="CV20" s="38">
        <v>20.657450000000001</v>
      </c>
      <c r="CW20" s="38">
        <v>21.96921</v>
      </c>
      <c r="CX20" s="38">
        <v>18.9983</v>
      </c>
      <c r="CY20" s="38">
        <v>15.207229999999999</v>
      </c>
      <c r="CZ20" s="38">
        <v>20.866800000000001</v>
      </c>
      <c r="DA20" s="38">
        <v>745.81834000000003</v>
      </c>
      <c r="DB20" s="38">
        <v>3351.46693</v>
      </c>
      <c r="DC20" s="38">
        <v>2701.0241700000001</v>
      </c>
      <c r="DD20" s="38">
        <v>2723.76973</v>
      </c>
      <c r="DE20" s="38">
        <v>2611.74658</v>
      </c>
      <c r="DF20" s="38">
        <v>2672.7593000000002</v>
      </c>
      <c r="DG20" s="38">
        <v>1767.25594</v>
      </c>
      <c r="DH20" s="38">
        <v>3040.9452299999998</v>
      </c>
      <c r="DI20" s="38">
        <v>3243.3593999999998</v>
      </c>
      <c r="DJ20" s="38">
        <v>3101.67013</v>
      </c>
      <c r="DK20" s="38">
        <v>3746.0990999999999</v>
      </c>
      <c r="DL20" s="38">
        <v>3632.6177200000002</v>
      </c>
      <c r="DM20" s="38">
        <v>3469.79981</v>
      </c>
      <c r="DN20" s="38">
        <v>3356.2023100000001</v>
      </c>
      <c r="DO20" s="38">
        <v>3441.7357400000001</v>
      </c>
      <c r="DP20" s="38">
        <v>3374.5161699999999</v>
      </c>
      <c r="DQ20" s="38">
        <v>3145.0315300000002</v>
      </c>
      <c r="DR20" s="38">
        <v>4817.7560299999996</v>
      </c>
      <c r="DS20" s="38">
        <v>4928.4023900000002</v>
      </c>
      <c r="DT20" s="38">
        <v>4653.9319999999998</v>
      </c>
      <c r="DU20" s="38">
        <v>3747.59276</v>
      </c>
      <c r="DV20" s="38">
        <v>3623.7969600000001</v>
      </c>
      <c r="DW20" s="38">
        <v>2879.1979900000001</v>
      </c>
      <c r="DX20" s="53">
        <v>3205.5763499999998</v>
      </c>
      <c r="DY20" s="53">
        <v>3422.9087</v>
      </c>
      <c r="DZ20" s="53">
        <v>3311.1489000000001</v>
      </c>
      <c r="EA20" s="53">
        <v>3280.7397700000001</v>
      </c>
      <c r="EB20" s="53">
        <v>3231.3812600000001</v>
      </c>
      <c r="EC20" s="53">
        <v>2598.45255</v>
      </c>
      <c r="ED20" s="53">
        <v>3661.7188000000001</v>
      </c>
      <c r="EE20" s="53">
        <v>1847.4902400000001</v>
      </c>
      <c r="EF20" s="53">
        <v>39.590609999999998</v>
      </c>
      <c r="EG20" s="53">
        <v>9.8582300000000007</v>
      </c>
      <c r="EH20" s="53">
        <v>10.26437</v>
      </c>
      <c r="EI20" s="53">
        <v>9.6957199999999997</v>
      </c>
      <c r="EJ20" s="53">
        <v>28.356729999999999</v>
      </c>
      <c r="EK20" s="53">
        <v>14.32084</v>
      </c>
      <c r="EL20" s="53">
        <v>19.312729999999998</v>
      </c>
      <c r="EM20" s="53">
        <v>10.34497</v>
      </c>
      <c r="EN20" s="53">
        <v>10.21571</v>
      </c>
      <c r="EO20" s="53">
        <v>8.61937</v>
      </c>
      <c r="EP20" s="53">
        <v>19.441890000000001</v>
      </c>
      <c r="EQ20" s="53">
        <v>8.7734299999999994</v>
      </c>
      <c r="ER20" s="53">
        <v>8.7174499999999995</v>
      </c>
      <c r="ES20" s="53">
        <v>8.8176900000000007</v>
      </c>
      <c r="ET20" s="53">
        <v>10.097989999999999</v>
      </c>
      <c r="EU20" s="53">
        <v>6.3708299999999998</v>
      </c>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row>
    <row r="21" spans="6:625" ht="34.15" customHeight="1">
      <c r="F21" s="28" t="s">
        <v>535</v>
      </c>
      <c r="G21" s="29"/>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row>
    <row r="22" spans="6:625" ht="20.100000000000001" customHeight="1">
      <c r="F22" s="28" t="s">
        <v>253</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row>
    <row r="23" spans="6:625" ht="20.100000000000001" customHeight="1">
      <c r="F23" s="37" t="s">
        <v>668</v>
      </c>
      <c r="G23" s="29" t="s">
        <v>200</v>
      </c>
      <c r="H23" s="38">
        <v>5.4657999999999998E-2</v>
      </c>
      <c r="I23" s="38">
        <v>0</v>
      </c>
      <c r="J23" s="38"/>
      <c r="K23" s="38"/>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0.15323600000000001</v>
      </c>
      <c r="BN23" s="38">
        <v>0</v>
      </c>
      <c r="BO23" s="38">
        <v>0</v>
      </c>
      <c r="BP23" s="38">
        <v>0</v>
      </c>
      <c r="BQ23" s="38">
        <v>0</v>
      </c>
      <c r="BR23" s="38">
        <v>0</v>
      </c>
      <c r="BS23" s="38">
        <v>0</v>
      </c>
      <c r="BT23" s="38">
        <v>0.44722699999999999</v>
      </c>
      <c r="BU23" s="38">
        <v>0</v>
      </c>
      <c r="BV23" s="38">
        <v>2.1085E-2</v>
      </c>
      <c r="BW23" s="38">
        <v>0</v>
      </c>
      <c r="BX23" s="38">
        <v>0.38201400000000002</v>
      </c>
      <c r="BY23" s="38">
        <v>0.13961899999999999</v>
      </c>
      <c r="BZ23" s="38">
        <v>0.478487</v>
      </c>
      <c r="CA23" s="38">
        <v>1.515029</v>
      </c>
      <c r="CB23" s="38">
        <v>0</v>
      </c>
      <c r="CC23" s="38">
        <v>7.1787000000000004E-2</v>
      </c>
      <c r="CD23" s="38">
        <v>1.3639E-2</v>
      </c>
      <c r="CE23" s="38">
        <v>0</v>
      </c>
      <c r="CF23" s="38">
        <v>0</v>
      </c>
      <c r="CG23" s="38">
        <v>0.61807999999999996</v>
      </c>
      <c r="CH23" s="38">
        <v>0</v>
      </c>
      <c r="CI23" s="38">
        <v>0</v>
      </c>
      <c r="CJ23" s="38">
        <v>0</v>
      </c>
      <c r="CK23" s="38">
        <v>1.7999999999999999E-2</v>
      </c>
      <c r="CL23" s="38">
        <v>0</v>
      </c>
      <c r="CM23" s="38">
        <v>0</v>
      </c>
      <c r="CN23" s="38">
        <v>0</v>
      </c>
      <c r="CO23" s="38">
        <v>0</v>
      </c>
      <c r="CP23" s="38">
        <v>0</v>
      </c>
      <c r="CQ23" s="38">
        <v>3.0218999999999999E-2</v>
      </c>
      <c r="CR23" s="38">
        <v>0</v>
      </c>
      <c r="CS23" s="38">
        <v>0</v>
      </c>
      <c r="CT23" s="38">
        <v>1.3981E-2</v>
      </c>
      <c r="CU23" s="38">
        <v>0</v>
      </c>
      <c r="CV23" s="38">
        <v>3.086408</v>
      </c>
      <c r="CW23" s="38">
        <v>1.8505849999999999</v>
      </c>
      <c r="CX23" s="38">
        <v>1.5107000000000001E-2</v>
      </c>
      <c r="CY23" s="38">
        <v>0.69131399999999998</v>
      </c>
      <c r="CZ23" s="38">
        <v>0</v>
      </c>
      <c r="DA23" s="38">
        <v>12.021031000000001</v>
      </c>
      <c r="DB23" s="38">
        <v>95.502418000000006</v>
      </c>
      <c r="DC23" s="38">
        <v>74.023793999999995</v>
      </c>
      <c r="DD23" s="38">
        <v>70.677181000000004</v>
      </c>
      <c r="DE23" s="38">
        <v>63.010702999999999</v>
      </c>
      <c r="DF23" s="38">
        <v>68.097227000000004</v>
      </c>
      <c r="DG23" s="38">
        <v>48.554703000000003</v>
      </c>
      <c r="DH23" s="38">
        <v>82.565185</v>
      </c>
      <c r="DI23" s="38">
        <v>95.384379999999993</v>
      </c>
      <c r="DJ23" s="38">
        <v>91.792625000000001</v>
      </c>
      <c r="DK23" s="38">
        <v>90.062467999999996</v>
      </c>
      <c r="DL23" s="38">
        <v>96.033364000000006</v>
      </c>
      <c r="DM23" s="38">
        <v>83.258307000000002</v>
      </c>
      <c r="DN23" s="38">
        <v>76.472419000000002</v>
      </c>
      <c r="DO23" s="38">
        <v>66.583243999999993</v>
      </c>
      <c r="DP23" s="38">
        <v>62.874099999999999</v>
      </c>
      <c r="DQ23" s="38">
        <v>60.858244999999997</v>
      </c>
      <c r="DR23" s="38">
        <v>63.471041999999997</v>
      </c>
      <c r="DS23" s="38">
        <v>65.265696000000005</v>
      </c>
      <c r="DT23" s="38">
        <v>62.775950999999999</v>
      </c>
      <c r="DU23" s="38">
        <v>65.913087000000004</v>
      </c>
      <c r="DV23" s="38">
        <v>67.003439</v>
      </c>
      <c r="DW23" s="38">
        <v>59.130540000000003</v>
      </c>
      <c r="DX23" s="53">
        <v>57.157930999999998</v>
      </c>
      <c r="DY23" s="53">
        <v>59.745064999999997</v>
      </c>
      <c r="DZ23" s="53">
        <v>58.853976000000003</v>
      </c>
      <c r="EA23" s="53">
        <v>58.392189999999999</v>
      </c>
      <c r="EB23" s="53">
        <v>55.419980000000002</v>
      </c>
      <c r="EC23" s="53">
        <v>36.223284999999997</v>
      </c>
      <c r="ED23" s="53">
        <v>46.898228000000003</v>
      </c>
      <c r="EE23" s="53">
        <v>23.754424</v>
      </c>
      <c r="EF23" s="53">
        <v>0.34565499999999999</v>
      </c>
      <c r="EG23" s="53">
        <v>0</v>
      </c>
      <c r="EH23" s="53">
        <v>0</v>
      </c>
      <c r="EI23" s="53">
        <v>0</v>
      </c>
      <c r="EJ23" s="53">
        <v>0</v>
      </c>
      <c r="EK23" s="53">
        <v>0</v>
      </c>
      <c r="EL23" s="53">
        <v>0</v>
      </c>
      <c r="EM23" s="53">
        <v>0</v>
      </c>
      <c r="EN23" s="53">
        <v>0</v>
      </c>
      <c r="EO23" s="53">
        <v>5.4657999999999998E-2</v>
      </c>
      <c r="EP23" s="53">
        <v>0</v>
      </c>
      <c r="EQ23" s="53">
        <v>0</v>
      </c>
      <c r="ER23" s="53">
        <v>0</v>
      </c>
      <c r="ES23" s="53">
        <v>0</v>
      </c>
      <c r="ET23" s="53">
        <v>0</v>
      </c>
      <c r="EU23" s="53">
        <v>0</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row>
    <row r="24" spans="6:625" ht="20.100000000000001" customHeight="1">
      <c r="F24" s="37" t="s">
        <v>669</v>
      </c>
      <c r="G24" s="29" t="s">
        <v>200</v>
      </c>
      <c r="H24" s="38">
        <v>359.589517</v>
      </c>
      <c r="I24" s="38">
        <v>143.04441600000001</v>
      </c>
      <c r="J24" s="38"/>
      <c r="K24" s="38"/>
      <c r="L24" s="38">
        <v>22.709109999999999</v>
      </c>
      <c r="M24" s="38">
        <v>25.795539999999999</v>
      </c>
      <c r="N24" s="38">
        <v>20.207066999999999</v>
      </c>
      <c r="O24" s="38">
        <v>31.138106000000001</v>
      </c>
      <c r="P24" s="38">
        <v>40.263010000000001</v>
      </c>
      <c r="Q24" s="38">
        <v>45.669155000000003</v>
      </c>
      <c r="R24" s="38">
        <v>34.719467000000002</v>
      </c>
      <c r="S24" s="38">
        <v>34.882544000000003</v>
      </c>
      <c r="T24" s="38">
        <v>86.299608000000006</v>
      </c>
      <c r="U24" s="38">
        <v>25.534064000000001</v>
      </c>
      <c r="V24" s="38">
        <v>31.201163000000001</v>
      </c>
      <c r="W24" s="38">
        <v>20.025991000000001</v>
      </c>
      <c r="X24" s="38">
        <v>30.601136</v>
      </c>
      <c r="Y24" s="38">
        <v>16.943162000000001</v>
      </c>
      <c r="Z24" s="38">
        <v>20.261700000000001</v>
      </c>
      <c r="AA24" s="38">
        <v>29.992291000000002</v>
      </c>
      <c r="AB24" s="38">
        <v>36.843361999999999</v>
      </c>
      <c r="AC24" s="38">
        <v>52.937370000000001</v>
      </c>
      <c r="AD24" s="38">
        <v>32.783656999999998</v>
      </c>
      <c r="AE24" s="38">
        <v>24.651095999999999</v>
      </c>
      <c r="AF24" s="38">
        <v>11.438556999999999</v>
      </c>
      <c r="AG24" s="38">
        <v>14.605696</v>
      </c>
      <c r="AH24" s="38">
        <v>17.950181000000001</v>
      </c>
      <c r="AI24" s="38">
        <v>10.207335</v>
      </c>
      <c r="AJ24" s="38">
        <v>13.345624000000001</v>
      </c>
      <c r="AK24" s="38">
        <v>12.856131</v>
      </c>
      <c r="AL24" s="38">
        <v>15.348998</v>
      </c>
      <c r="AM24" s="38">
        <v>11.668714</v>
      </c>
      <c r="AN24" s="38">
        <v>19.728138999999999</v>
      </c>
      <c r="AO24" s="38">
        <v>11.147657000000001</v>
      </c>
      <c r="AP24" s="38">
        <v>21.196262999999998</v>
      </c>
      <c r="AQ24" s="38">
        <v>14.173762999999999</v>
      </c>
      <c r="AR24" s="38">
        <v>13.406056</v>
      </c>
      <c r="AS24" s="38">
        <v>19.147869</v>
      </c>
      <c r="AT24" s="38">
        <v>16.553211000000001</v>
      </c>
      <c r="AU24" s="38">
        <v>12.500043</v>
      </c>
      <c r="AV24" s="38">
        <v>15.477232000000001</v>
      </c>
      <c r="AW24" s="38">
        <v>13.728323</v>
      </c>
      <c r="AX24" s="38">
        <v>15.114305</v>
      </c>
      <c r="AY24" s="38">
        <v>20.057048999999999</v>
      </c>
      <c r="AZ24" s="38">
        <v>19.282948000000001</v>
      </c>
      <c r="BA24" s="38">
        <v>21.152228999999998</v>
      </c>
      <c r="BB24" s="38">
        <v>16.393308999999999</v>
      </c>
      <c r="BC24" s="38">
        <v>27.948329000000001</v>
      </c>
      <c r="BD24" s="38">
        <v>18.896754999999999</v>
      </c>
      <c r="BE24" s="38">
        <v>22.820882000000001</v>
      </c>
      <c r="BF24" s="38">
        <v>22.551811000000001</v>
      </c>
      <c r="BG24" s="38">
        <v>24.794806999999999</v>
      </c>
      <c r="BH24" s="38">
        <v>25.465765999999999</v>
      </c>
      <c r="BI24" s="38">
        <v>19.703996</v>
      </c>
      <c r="BJ24" s="38">
        <v>26.341692999999999</v>
      </c>
      <c r="BK24" s="38">
        <v>31.300215000000001</v>
      </c>
      <c r="BL24" s="38">
        <v>21.675529999999998</v>
      </c>
      <c r="BM24" s="38">
        <v>33.149233000000002</v>
      </c>
      <c r="BN24" s="38">
        <v>32.503587000000003</v>
      </c>
      <c r="BO24" s="38">
        <v>38.797679000000002</v>
      </c>
      <c r="BP24" s="38">
        <v>28.376335999999998</v>
      </c>
      <c r="BQ24" s="38">
        <v>31.996988000000002</v>
      </c>
      <c r="BR24" s="38">
        <v>31.003505000000001</v>
      </c>
      <c r="BS24" s="38">
        <v>31.000561000000001</v>
      </c>
      <c r="BT24" s="38">
        <v>27.595258999999999</v>
      </c>
      <c r="BU24" s="38">
        <v>29.083279999999998</v>
      </c>
      <c r="BV24" s="38">
        <v>36.470274000000003</v>
      </c>
      <c r="BW24" s="38">
        <v>38.915188000000001</v>
      </c>
      <c r="BX24" s="38">
        <v>39.890208000000001</v>
      </c>
      <c r="BY24" s="38">
        <v>35.320909999999998</v>
      </c>
      <c r="BZ24" s="38">
        <v>35.218660999999997</v>
      </c>
      <c r="CA24" s="38">
        <v>31.435503000000001</v>
      </c>
      <c r="CB24" s="38">
        <v>33.122788999999997</v>
      </c>
      <c r="CC24" s="38">
        <v>24.689415</v>
      </c>
      <c r="CD24" s="38">
        <v>36.088779000000002</v>
      </c>
      <c r="CE24" s="38">
        <v>38.259613000000002</v>
      </c>
      <c r="CF24" s="38">
        <v>40.378473</v>
      </c>
      <c r="CG24" s="38">
        <v>34.712484000000003</v>
      </c>
      <c r="CH24" s="38">
        <v>45.687061999999997</v>
      </c>
      <c r="CI24" s="38">
        <v>48.622996999999998</v>
      </c>
      <c r="CJ24" s="38">
        <v>46.244988999999997</v>
      </c>
      <c r="CK24" s="38">
        <v>46.109816000000002</v>
      </c>
      <c r="CL24" s="38">
        <v>38.687327000000003</v>
      </c>
      <c r="CM24" s="38">
        <v>42.206870000000002</v>
      </c>
      <c r="CN24" s="38">
        <v>58.768166000000001</v>
      </c>
      <c r="CO24" s="38">
        <v>36.653098999999997</v>
      </c>
      <c r="CP24" s="38">
        <v>35.443182999999998</v>
      </c>
      <c r="CQ24" s="38">
        <v>46.841757000000001</v>
      </c>
      <c r="CR24" s="38">
        <v>30.816374</v>
      </c>
      <c r="CS24" s="38">
        <v>27.996127000000001</v>
      </c>
      <c r="CT24" s="38">
        <v>32.825977999999999</v>
      </c>
      <c r="CU24" s="38">
        <v>39.412916000000003</v>
      </c>
      <c r="CV24" s="38">
        <v>28.699484000000002</v>
      </c>
      <c r="CW24" s="38">
        <v>29.199926999999999</v>
      </c>
      <c r="CX24" s="38">
        <v>37.737459000000001</v>
      </c>
      <c r="CY24" s="38">
        <v>31.252309</v>
      </c>
      <c r="CZ24" s="38">
        <v>34.563208000000003</v>
      </c>
      <c r="DA24" s="38">
        <v>36.669263999999998</v>
      </c>
      <c r="DB24" s="38">
        <v>51.232045999999997</v>
      </c>
      <c r="DC24" s="38">
        <v>57.482568000000001</v>
      </c>
      <c r="DD24" s="38">
        <v>59.563963999999999</v>
      </c>
      <c r="DE24" s="38">
        <v>47.093699000000001</v>
      </c>
      <c r="DF24" s="38">
        <v>57.781120000000001</v>
      </c>
      <c r="DG24" s="38">
        <v>70.984823000000006</v>
      </c>
      <c r="DH24" s="38">
        <v>69.143011000000001</v>
      </c>
      <c r="DI24" s="38">
        <v>46.560197000000002</v>
      </c>
      <c r="DJ24" s="38">
        <v>71.893465000000006</v>
      </c>
      <c r="DK24" s="38">
        <v>87.988310999999996</v>
      </c>
      <c r="DL24" s="38">
        <v>88.034352999999996</v>
      </c>
      <c r="DM24" s="38">
        <v>49.674056</v>
      </c>
      <c r="DN24" s="38">
        <v>71.356228999999999</v>
      </c>
      <c r="DO24" s="38">
        <v>110.019926</v>
      </c>
      <c r="DP24" s="38">
        <v>69.635660999999999</v>
      </c>
      <c r="DQ24" s="38">
        <v>59.889221999999997</v>
      </c>
      <c r="DR24" s="38">
        <v>56.466515000000001</v>
      </c>
      <c r="DS24" s="38">
        <v>94.663329000000004</v>
      </c>
      <c r="DT24" s="38">
        <v>73.829870999999997</v>
      </c>
      <c r="DU24" s="38">
        <v>59.476858</v>
      </c>
      <c r="DV24" s="38">
        <v>63.371687999999999</v>
      </c>
      <c r="DW24" s="38">
        <v>105.01415299999999</v>
      </c>
      <c r="DX24" s="53">
        <v>77.931706000000005</v>
      </c>
      <c r="DY24" s="53">
        <v>72.474125999999998</v>
      </c>
      <c r="DZ24" s="53">
        <v>91.422273000000004</v>
      </c>
      <c r="EA24" s="53">
        <v>137.43073799999999</v>
      </c>
      <c r="EB24" s="53">
        <v>84.651099000000002</v>
      </c>
      <c r="EC24" s="53">
        <v>14.680496</v>
      </c>
      <c r="ED24" s="53">
        <v>57.799286000000002</v>
      </c>
      <c r="EE24" s="53">
        <v>99.904629</v>
      </c>
      <c r="EF24" s="53">
        <v>86.001669000000007</v>
      </c>
      <c r="EG24" s="53">
        <v>87.831215999999998</v>
      </c>
      <c r="EH24" s="53">
        <v>29.473799</v>
      </c>
      <c r="EI24" s="53">
        <v>28.325538999999999</v>
      </c>
      <c r="EJ24" s="53">
        <v>27.147490000000001</v>
      </c>
      <c r="EK24" s="53">
        <v>31.188777999999999</v>
      </c>
      <c r="EL24" s="53">
        <v>56.151949000000002</v>
      </c>
      <c r="EM24" s="53">
        <v>39.449651000000003</v>
      </c>
      <c r="EN24" s="53">
        <v>68.402237999999997</v>
      </c>
      <c r="EO24" s="53">
        <v>195.585679</v>
      </c>
      <c r="EP24" s="53">
        <v>47.195906999999998</v>
      </c>
      <c r="EQ24" s="53">
        <v>33.121679</v>
      </c>
      <c r="ER24" s="53">
        <v>37.355732000000003</v>
      </c>
      <c r="ES24" s="53">
        <v>25.371098</v>
      </c>
      <c r="ET24" s="53">
        <v>19.056327</v>
      </c>
      <c r="EU24" s="53">
        <v>42.765115000000002</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row>
    <row r="25" spans="6:625" ht="20.100000000000001" customHeight="1">
      <c r="F25" s="37" t="s">
        <v>670</v>
      </c>
      <c r="G25" s="29" t="s">
        <v>200</v>
      </c>
      <c r="H25" s="38">
        <v>4.0752050000000004</v>
      </c>
      <c r="I25" s="38">
        <v>14.643389000000001</v>
      </c>
      <c r="J25" s="38"/>
      <c r="K25" s="38"/>
      <c r="L25" s="38">
        <v>4.5185000000000003E-2</v>
      </c>
      <c r="M25" s="38">
        <v>0.129833</v>
      </c>
      <c r="N25" s="38">
        <v>0.16140399999999999</v>
      </c>
      <c r="O25" s="38">
        <v>0.29880000000000001</v>
      </c>
      <c r="P25" s="38">
        <v>0.20643600000000001</v>
      </c>
      <c r="Q25" s="38">
        <v>0.115873</v>
      </c>
      <c r="R25" s="38">
        <v>0.50959100000000002</v>
      </c>
      <c r="S25" s="38">
        <v>1.048195</v>
      </c>
      <c r="T25" s="38">
        <v>0.11988500000000001</v>
      </c>
      <c r="U25" s="38">
        <v>0.97766399999999998</v>
      </c>
      <c r="V25" s="38">
        <v>10.342724</v>
      </c>
      <c r="W25" s="38">
        <v>0.37059399999999998</v>
      </c>
      <c r="X25" s="38">
        <v>2.8047300000000002</v>
      </c>
      <c r="Y25" s="38">
        <v>9.2404360000000008</v>
      </c>
      <c r="Z25" s="38">
        <v>0.12457</v>
      </c>
      <c r="AA25" s="38">
        <v>1.20173</v>
      </c>
      <c r="AB25" s="38">
        <v>4.3979619999999997</v>
      </c>
      <c r="AC25" s="38">
        <v>0.33071200000000001</v>
      </c>
      <c r="AD25" s="38">
        <v>0.35743799999999998</v>
      </c>
      <c r="AE25" s="38">
        <v>1.3379369999999999</v>
      </c>
      <c r="AF25" s="38">
        <v>0.96654700000000005</v>
      </c>
      <c r="AG25" s="38">
        <v>0.63340300000000005</v>
      </c>
      <c r="AH25" s="38">
        <v>0.49167699999999998</v>
      </c>
      <c r="AI25" s="38">
        <v>0.27463700000000002</v>
      </c>
      <c r="AJ25" s="38">
        <v>0.50997700000000001</v>
      </c>
      <c r="AK25" s="38">
        <v>0.192938</v>
      </c>
      <c r="AL25" s="38">
        <v>4.1284000000000001E-2</v>
      </c>
      <c r="AM25" s="38">
        <v>1.373246</v>
      </c>
      <c r="AN25" s="38">
        <v>0.263513</v>
      </c>
      <c r="AO25" s="38">
        <v>0.22911500000000001</v>
      </c>
      <c r="AP25" s="38">
        <v>0.19572899999999999</v>
      </c>
      <c r="AQ25" s="38">
        <v>6.4336000000000004E-2</v>
      </c>
      <c r="AR25" s="38">
        <v>0.28868100000000002</v>
      </c>
      <c r="AS25" s="38">
        <v>0.13739799999999999</v>
      </c>
      <c r="AT25" s="38">
        <v>0.58076399999999995</v>
      </c>
      <c r="AU25" s="38">
        <v>0.27751599999999998</v>
      </c>
      <c r="AV25" s="38">
        <v>0.33729900000000002</v>
      </c>
      <c r="AW25" s="38">
        <v>0.20378299999999999</v>
      </c>
      <c r="AX25" s="38">
        <v>0.138734</v>
      </c>
      <c r="AY25" s="38">
        <v>6.2002000000000002E-2</v>
      </c>
      <c r="AZ25" s="38">
        <v>0.417458</v>
      </c>
      <c r="BA25" s="38">
        <v>0.165768</v>
      </c>
      <c r="BB25" s="38">
        <v>2.2828000000000001E-2</v>
      </c>
      <c r="BC25" s="38">
        <v>1.8426000000000001E-2</v>
      </c>
      <c r="BD25" s="38">
        <v>1.2004000000000001E-2</v>
      </c>
      <c r="BE25" s="38">
        <v>0.13089300000000001</v>
      </c>
      <c r="BF25" s="38">
        <v>5.306E-3</v>
      </c>
      <c r="BG25" s="38">
        <v>2.8354000000000001E-2</v>
      </c>
      <c r="BH25" s="38">
        <v>7.8429999999999993E-3</v>
      </c>
      <c r="BI25" s="38">
        <v>0.339057</v>
      </c>
      <c r="BJ25" s="38">
        <v>9.3044000000000002E-2</v>
      </c>
      <c r="BK25" s="38">
        <v>6.3228999999999994E-2</v>
      </c>
      <c r="BL25" s="38">
        <v>0.36484499999999997</v>
      </c>
      <c r="BM25" s="38">
        <v>0.52566800000000002</v>
      </c>
      <c r="BN25" s="38">
        <v>1.8577729999999999</v>
      </c>
      <c r="BO25" s="38">
        <v>2.4367649999999998</v>
      </c>
      <c r="BP25" s="38">
        <v>9.9746000000000001E-2</v>
      </c>
      <c r="BQ25" s="38">
        <v>0.22343299999999999</v>
      </c>
      <c r="BR25" s="38">
        <v>0.15317600000000001</v>
      </c>
      <c r="BS25" s="38">
        <v>3.4611000000000003E-2</v>
      </c>
      <c r="BT25" s="38">
        <v>5.9885000000000001E-2</v>
      </c>
      <c r="BU25" s="38">
        <v>0.101828</v>
      </c>
      <c r="BV25" s="38">
        <v>2.971E-2</v>
      </c>
      <c r="BW25" s="38">
        <v>2.2010999999999999E-2</v>
      </c>
      <c r="BX25" s="38">
        <v>3.3084000000000002E-2</v>
      </c>
      <c r="BY25" s="38">
        <v>1.5211000000000001E-2</v>
      </c>
      <c r="BZ25" s="38">
        <v>2.6870999999999999E-2</v>
      </c>
      <c r="CA25" s="38">
        <v>4.3735000000000003E-2</v>
      </c>
      <c r="CB25" s="38">
        <v>2.8825E-2</v>
      </c>
      <c r="CC25" s="38">
        <v>5.1049999999999998E-2</v>
      </c>
      <c r="CD25" s="38">
        <v>3.2862000000000002E-2</v>
      </c>
      <c r="CE25" s="38">
        <v>3.5000000000000001E-3</v>
      </c>
      <c r="CF25" s="38">
        <v>0</v>
      </c>
      <c r="CG25" s="38">
        <v>8.0000000000000002E-3</v>
      </c>
      <c r="CH25" s="38">
        <v>6.2156000000000003E-2</v>
      </c>
      <c r="CI25" s="38">
        <v>0.297435</v>
      </c>
      <c r="CJ25" s="38">
        <v>0</v>
      </c>
      <c r="CK25" s="38">
        <v>0.241421</v>
      </c>
      <c r="CL25" s="38">
        <v>3.0408000000000001E-2</v>
      </c>
      <c r="CM25" s="38">
        <v>1.4172000000000001E-2</v>
      </c>
      <c r="CN25" s="38">
        <v>0.61824699999999999</v>
      </c>
      <c r="CO25" s="38">
        <v>1.1964000000000001E-2</v>
      </c>
      <c r="CP25" s="38">
        <v>2.1499999999999998E-2</v>
      </c>
      <c r="CQ25" s="38">
        <v>0</v>
      </c>
      <c r="CR25" s="38">
        <v>1.0552000000000001E-2</v>
      </c>
      <c r="CS25" s="38">
        <v>2.7345999999999999E-2</v>
      </c>
      <c r="CT25" s="38">
        <v>0</v>
      </c>
      <c r="CU25" s="38">
        <v>0</v>
      </c>
      <c r="CV25" s="38">
        <v>0</v>
      </c>
      <c r="CW25" s="38">
        <v>0</v>
      </c>
      <c r="CX25" s="38">
        <v>2.4970000000000001E-3</v>
      </c>
      <c r="CY25" s="38">
        <v>0</v>
      </c>
      <c r="CZ25" s="38">
        <v>0</v>
      </c>
      <c r="DA25" s="38">
        <v>7.9360000000000003E-3</v>
      </c>
      <c r="DB25" s="38">
        <v>0</v>
      </c>
      <c r="DC25" s="38">
        <v>0</v>
      </c>
      <c r="DD25" s="38">
        <v>7.8110000000000002E-3</v>
      </c>
      <c r="DE25" s="38">
        <v>0</v>
      </c>
      <c r="DF25" s="38">
        <v>0.19708899999999999</v>
      </c>
      <c r="DG25" s="38">
        <v>7.8499999999999993E-3</v>
      </c>
      <c r="DH25" s="38">
        <v>1.9799999999999999E-4</v>
      </c>
      <c r="DI25" s="38">
        <v>2.2778E-2</v>
      </c>
      <c r="DJ25" s="38">
        <v>4.3340000000000002E-3</v>
      </c>
      <c r="DK25" s="38">
        <v>0.80552000000000001</v>
      </c>
      <c r="DL25" s="38">
        <v>8.4987999999999994E-2</v>
      </c>
      <c r="DM25" s="38">
        <v>0</v>
      </c>
      <c r="DN25" s="38">
        <v>5.44E-4</v>
      </c>
      <c r="DO25" s="38">
        <v>0.60547399999999996</v>
      </c>
      <c r="DP25" s="38">
        <v>1.085631</v>
      </c>
      <c r="DQ25" s="38">
        <v>0</v>
      </c>
      <c r="DR25" s="38">
        <v>9.8466999999999999E-2</v>
      </c>
      <c r="DS25" s="38">
        <v>0</v>
      </c>
      <c r="DT25" s="38">
        <v>0.10150099999999999</v>
      </c>
      <c r="DU25" s="38">
        <v>3.7841E-2</v>
      </c>
      <c r="DV25" s="38">
        <v>0.90539199999999997</v>
      </c>
      <c r="DW25" s="38">
        <v>0.65310900000000005</v>
      </c>
      <c r="DX25" s="53">
        <v>0.1</v>
      </c>
      <c r="DY25" s="53">
        <v>0</v>
      </c>
      <c r="DZ25" s="53">
        <v>0.42032199999999997</v>
      </c>
      <c r="EA25" s="53">
        <v>0</v>
      </c>
      <c r="EB25" s="53">
        <v>1.6257950000000001</v>
      </c>
      <c r="EC25" s="53">
        <v>5.0682999999999999E-2</v>
      </c>
      <c r="ED25" s="53">
        <v>1.4536E-2</v>
      </c>
      <c r="EE25" s="53">
        <v>3.6497000000000002E-2</v>
      </c>
      <c r="EF25" s="53">
        <v>7.1539999999999998E-3</v>
      </c>
      <c r="EG25" s="53">
        <v>6.7990000000000004E-3</v>
      </c>
      <c r="EH25" s="53">
        <v>4.2750000000000002E-3</v>
      </c>
      <c r="EI25" s="53">
        <v>0.39973500000000001</v>
      </c>
      <c r="EJ25" s="53">
        <v>1.175575</v>
      </c>
      <c r="EK25" s="53">
        <v>0.98477400000000004</v>
      </c>
      <c r="EL25" s="53">
        <v>0.43625000000000003</v>
      </c>
      <c r="EM25" s="53">
        <v>1.1485320000000001</v>
      </c>
      <c r="EN25" s="53">
        <v>0.55342199999999997</v>
      </c>
      <c r="EO25" s="53">
        <v>1.937001</v>
      </c>
      <c r="EP25" s="53">
        <v>5.8372919999999997</v>
      </c>
      <c r="EQ25" s="53">
        <v>4.6101200000000002</v>
      </c>
      <c r="ER25" s="53">
        <v>3.1489379999999998</v>
      </c>
      <c r="ES25" s="53">
        <v>1.0470390000000001</v>
      </c>
      <c r="ET25" s="53">
        <v>7.2910899999999996</v>
      </c>
      <c r="EU25" s="53">
        <v>4.8674189999999999</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row>
    <row r="26" spans="6:625" ht="28.15" customHeight="1">
      <c r="F26" s="37" t="s">
        <v>671</v>
      </c>
      <c r="G26" s="29" t="s">
        <v>200</v>
      </c>
      <c r="H26" s="38">
        <v>363.71938</v>
      </c>
      <c r="I26" s="38">
        <v>157.687805</v>
      </c>
      <c r="J26" s="38"/>
      <c r="K26" s="38"/>
      <c r="L26" s="38">
        <v>22.754294999999999</v>
      </c>
      <c r="M26" s="38">
        <v>25.925373</v>
      </c>
      <c r="N26" s="38">
        <v>20.368471</v>
      </c>
      <c r="O26" s="38">
        <v>31.436906</v>
      </c>
      <c r="P26" s="38">
        <v>40.469445999999998</v>
      </c>
      <c r="Q26" s="38">
        <v>45.785027999999997</v>
      </c>
      <c r="R26" s="38">
        <v>35.229058000000002</v>
      </c>
      <c r="S26" s="38">
        <v>35.930739000000003</v>
      </c>
      <c r="T26" s="38">
        <v>86.419493000000003</v>
      </c>
      <c r="U26" s="38">
        <v>26.511728000000002</v>
      </c>
      <c r="V26" s="38">
        <v>41.543886999999998</v>
      </c>
      <c r="W26" s="38">
        <v>20.396585000000002</v>
      </c>
      <c r="X26" s="38">
        <v>33.405866000000003</v>
      </c>
      <c r="Y26" s="38">
        <v>26.183598</v>
      </c>
      <c r="Z26" s="38">
        <v>20.38627</v>
      </c>
      <c r="AA26" s="38">
        <v>31.194020999999999</v>
      </c>
      <c r="AB26" s="38">
        <v>41.241323999999999</v>
      </c>
      <c r="AC26" s="38">
        <v>53.268082</v>
      </c>
      <c r="AD26" s="38">
        <v>33.141095</v>
      </c>
      <c r="AE26" s="38">
        <v>25.989032999999999</v>
      </c>
      <c r="AF26" s="38">
        <v>12.405104</v>
      </c>
      <c r="AG26" s="38">
        <v>15.239099</v>
      </c>
      <c r="AH26" s="38">
        <v>18.441858</v>
      </c>
      <c r="AI26" s="38">
        <v>10.481972000000001</v>
      </c>
      <c r="AJ26" s="38">
        <v>13.855601</v>
      </c>
      <c r="AK26" s="38">
        <v>13.049068999999999</v>
      </c>
      <c r="AL26" s="38">
        <v>15.390281999999999</v>
      </c>
      <c r="AM26" s="38">
        <v>13.04196</v>
      </c>
      <c r="AN26" s="38">
        <v>19.991651999999998</v>
      </c>
      <c r="AO26" s="38">
        <v>11.376772000000001</v>
      </c>
      <c r="AP26" s="38">
        <v>21.391991999999998</v>
      </c>
      <c r="AQ26" s="38">
        <v>14.238099</v>
      </c>
      <c r="AR26" s="38">
        <v>13.694737</v>
      </c>
      <c r="AS26" s="38">
        <v>19.285267000000001</v>
      </c>
      <c r="AT26" s="38">
        <v>17.133975</v>
      </c>
      <c r="AU26" s="38">
        <v>12.777559</v>
      </c>
      <c r="AV26" s="38">
        <v>15.814531000000001</v>
      </c>
      <c r="AW26" s="38">
        <v>13.932105999999999</v>
      </c>
      <c r="AX26" s="38">
        <v>15.253038999999999</v>
      </c>
      <c r="AY26" s="38">
        <v>20.119050999999999</v>
      </c>
      <c r="AZ26" s="38">
        <v>19.700406000000001</v>
      </c>
      <c r="BA26" s="38">
        <v>21.317996999999998</v>
      </c>
      <c r="BB26" s="38">
        <v>16.416136999999999</v>
      </c>
      <c r="BC26" s="38">
        <v>27.966754999999999</v>
      </c>
      <c r="BD26" s="38">
        <v>18.908759</v>
      </c>
      <c r="BE26" s="38">
        <v>22.951775000000001</v>
      </c>
      <c r="BF26" s="38">
        <v>22.557117000000002</v>
      </c>
      <c r="BG26" s="38">
        <v>24.823160999999999</v>
      </c>
      <c r="BH26" s="38">
        <v>25.473609</v>
      </c>
      <c r="BI26" s="38">
        <v>20.043053</v>
      </c>
      <c r="BJ26" s="38">
        <v>26.434736999999998</v>
      </c>
      <c r="BK26" s="38">
        <v>31.363444000000001</v>
      </c>
      <c r="BL26" s="38">
        <v>22.040375000000001</v>
      </c>
      <c r="BM26" s="38">
        <v>33.828136999999998</v>
      </c>
      <c r="BN26" s="38">
        <v>34.361359999999998</v>
      </c>
      <c r="BO26" s="38">
        <v>41.234444000000003</v>
      </c>
      <c r="BP26" s="38">
        <v>28.476082000000002</v>
      </c>
      <c r="BQ26" s="38">
        <v>32.220421000000002</v>
      </c>
      <c r="BR26" s="38">
        <v>31.156680999999999</v>
      </c>
      <c r="BS26" s="38">
        <v>31.035171999999999</v>
      </c>
      <c r="BT26" s="38">
        <v>28.102371000000002</v>
      </c>
      <c r="BU26" s="38">
        <v>29.185108</v>
      </c>
      <c r="BV26" s="38">
        <v>36.521068999999997</v>
      </c>
      <c r="BW26" s="38">
        <v>38.937199</v>
      </c>
      <c r="BX26" s="38">
        <v>40.305306000000002</v>
      </c>
      <c r="BY26" s="38">
        <v>35.475740000000002</v>
      </c>
      <c r="BZ26" s="38">
        <v>35.724018999999998</v>
      </c>
      <c r="CA26" s="38">
        <v>32.994267000000001</v>
      </c>
      <c r="CB26" s="38">
        <v>33.151614000000002</v>
      </c>
      <c r="CC26" s="38">
        <v>24.812252000000001</v>
      </c>
      <c r="CD26" s="38">
        <v>36.135280000000002</v>
      </c>
      <c r="CE26" s="38">
        <v>38.263112999999997</v>
      </c>
      <c r="CF26" s="38">
        <v>40.378473</v>
      </c>
      <c r="CG26" s="38">
        <v>35.338563999999998</v>
      </c>
      <c r="CH26" s="38">
        <v>45.749217999999999</v>
      </c>
      <c r="CI26" s="38">
        <v>48.920431999999998</v>
      </c>
      <c r="CJ26" s="38">
        <v>46.244988999999997</v>
      </c>
      <c r="CK26" s="38">
        <v>46.369236999999998</v>
      </c>
      <c r="CL26" s="38">
        <v>38.717734999999998</v>
      </c>
      <c r="CM26" s="38">
        <v>42.221041999999997</v>
      </c>
      <c r="CN26" s="38">
        <v>59.386412999999997</v>
      </c>
      <c r="CO26" s="38">
        <v>36.665063000000004</v>
      </c>
      <c r="CP26" s="38">
        <v>35.464683000000001</v>
      </c>
      <c r="CQ26" s="38">
        <v>46.871975999999997</v>
      </c>
      <c r="CR26" s="38">
        <v>30.826926</v>
      </c>
      <c r="CS26" s="38">
        <v>28.023472999999999</v>
      </c>
      <c r="CT26" s="38">
        <v>32.839959</v>
      </c>
      <c r="CU26" s="38">
        <v>39.412916000000003</v>
      </c>
      <c r="CV26" s="38">
        <v>31.785892</v>
      </c>
      <c r="CW26" s="38">
        <v>31.050512000000001</v>
      </c>
      <c r="CX26" s="38">
        <v>37.755063</v>
      </c>
      <c r="CY26" s="38">
        <v>31.943622999999999</v>
      </c>
      <c r="CZ26" s="38">
        <v>34.563208000000003</v>
      </c>
      <c r="DA26" s="38">
        <v>48.698231</v>
      </c>
      <c r="DB26" s="38">
        <v>146.734464</v>
      </c>
      <c r="DC26" s="38">
        <v>131.506362</v>
      </c>
      <c r="DD26" s="38">
        <v>130.24895599999999</v>
      </c>
      <c r="DE26" s="38">
        <v>110.10440199999999</v>
      </c>
      <c r="DF26" s="38">
        <v>126.075436</v>
      </c>
      <c r="DG26" s="38">
        <v>119.547376</v>
      </c>
      <c r="DH26" s="38">
        <v>151.708394</v>
      </c>
      <c r="DI26" s="38">
        <v>141.967355</v>
      </c>
      <c r="DJ26" s="38">
        <v>163.69042400000001</v>
      </c>
      <c r="DK26" s="38">
        <v>178.85629900000001</v>
      </c>
      <c r="DL26" s="38">
        <v>184.152705</v>
      </c>
      <c r="DM26" s="38">
        <v>132.93236300000001</v>
      </c>
      <c r="DN26" s="38">
        <v>147.82919200000001</v>
      </c>
      <c r="DO26" s="38">
        <v>177.20864399999999</v>
      </c>
      <c r="DP26" s="38">
        <v>133.595392</v>
      </c>
      <c r="DQ26" s="38">
        <v>120.747467</v>
      </c>
      <c r="DR26" s="38">
        <v>120.036024</v>
      </c>
      <c r="DS26" s="38">
        <v>159.929025</v>
      </c>
      <c r="DT26" s="38">
        <v>136.707323</v>
      </c>
      <c r="DU26" s="38">
        <v>125.427786</v>
      </c>
      <c r="DV26" s="38">
        <v>131.280519</v>
      </c>
      <c r="DW26" s="38">
        <v>164.79780199999999</v>
      </c>
      <c r="DX26" s="53">
        <v>135.189637</v>
      </c>
      <c r="DY26" s="53">
        <v>132.219191</v>
      </c>
      <c r="DZ26" s="53">
        <v>150.69657100000001</v>
      </c>
      <c r="EA26" s="53">
        <v>195.82292799999999</v>
      </c>
      <c r="EB26" s="53">
        <v>141.69687400000001</v>
      </c>
      <c r="EC26" s="53">
        <v>50.954464000000002</v>
      </c>
      <c r="ED26" s="53">
        <v>104.71205</v>
      </c>
      <c r="EE26" s="53">
        <v>123.69555</v>
      </c>
      <c r="EF26" s="53">
        <v>86.354478</v>
      </c>
      <c r="EG26" s="53">
        <v>87.838014999999999</v>
      </c>
      <c r="EH26" s="53">
        <v>29.478073999999999</v>
      </c>
      <c r="EI26" s="53">
        <v>28.725273999999999</v>
      </c>
      <c r="EJ26" s="53">
        <v>28.323065</v>
      </c>
      <c r="EK26" s="53">
        <v>32.173552000000001</v>
      </c>
      <c r="EL26" s="53">
        <v>56.588199000000003</v>
      </c>
      <c r="EM26" s="53">
        <v>40.598182999999999</v>
      </c>
      <c r="EN26" s="53">
        <v>68.955659999999995</v>
      </c>
      <c r="EO26" s="53">
        <v>197.577338</v>
      </c>
      <c r="EP26" s="53">
        <v>53.033199000000003</v>
      </c>
      <c r="EQ26" s="53">
        <v>37.731799000000002</v>
      </c>
      <c r="ER26" s="53">
        <v>40.504669999999997</v>
      </c>
      <c r="ES26" s="53">
        <v>26.418137000000002</v>
      </c>
      <c r="ET26" s="53">
        <v>26.347417</v>
      </c>
      <c r="EU26" s="53">
        <v>47.632534</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row>
    <row r="27" spans="6:625" ht="28.15" customHeight="1">
      <c r="F27" s="28" t="s">
        <v>206</v>
      </c>
      <c r="G27" s="29"/>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row>
    <row r="28" spans="6:625" ht="20.100000000000001" customHeight="1">
      <c r="F28" s="37" t="s">
        <v>672</v>
      </c>
      <c r="G28" s="29" t="s">
        <v>200</v>
      </c>
      <c r="H28" s="38">
        <v>13.187732</v>
      </c>
      <c r="I28" s="38">
        <v>10.952845999999999</v>
      </c>
      <c r="J28" s="38"/>
      <c r="K28" s="38"/>
      <c r="L28" s="38">
        <v>2.0415169999999998</v>
      </c>
      <c r="M28" s="38">
        <v>2.217276</v>
      </c>
      <c r="N28" s="38">
        <v>4.611542</v>
      </c>
      <c r="O28" s="38">
        <v>4.0799099999999999</v>
      </c>
      <c r="P28" s="38">
        <v>10.341455</v>
      </c>
      <c r="Q28" s="38">
        <v>1.7953539999999999</v>
      </c>
      <c r="R28" s="38">
        <v>4.2278260000000003</v>
      </c>
      <c r="S28" s="38">
        <v>2.7908689999999998</v>
      </c>
      <c r="T28" s="38">
        <v>2.748256</v>
      </c>
      <c r="U28" s="38">
        <v>3.4099080000000002</v>
      </c>
      <c r="V28" s="38">
        <v>3.4351319999999999</v>
      </c>
      <c r="W28" s="38">
        <v>3.4580799999999998</v>
      </c>
      <c r="X28" s="38">
        <v>3.7152669999999999</v>
      </c>
      <c r="Y28" s="38">
        <v>4.3666039999999997</v>
      </c>
      <c r="Z28" s="38">
        <v>5.1740919999999999</v>
      </c>
      <c r="AA28" s="38">
        <v>5.449846</v>
      </c>
      <c r="AB28" s="38">
        <v>5.724488</v>
      </c>
      <c r="AC28" s="38">
        <v>5.2333629999999998</v>
      </c>
      <c r="AD28" s="38">
        <v>8.1415000000000006</v>
      </c>
      <c r="AE28" s="38">
        <v>6.8321500000000004</v>
      </c>
      <c r="AF28" s="38">
        <v>4.5487109999999999</v>
      </c>
      <c r="AG28" s="38">
        <v>5.846571</v>
      </c>
      <c r="AH28" s="38">
        <v>9.0801949999999998</v>
      </c>
      <c r="AI28" s="38">
        <v>5.206277</v>
      </c>
      <c r="AJ28" s="38">
        <v>4.9901239999999998</v>
      </c>
      <c r="AK28" s="38">
        <v>6.8378690000000004</v>
      </c>
      <c r="AL28" s="38">
        <v>9.4107339999999997</v>
      </c>
      <c r="AM28" s="38">
        <v>8.3883980000000005</v>
      </c>
      <c r="AN28" s="38">
        <v>5.2329790000000003</v>
      </c>
      <c r="AO28" s="38">
        <v>2.3386490000000002</v>
      </c>
      <c r="AP28" s="38">
        <v>2.906828</v>
      </c>
      <c r="AQ28" s="38">
        <v>3.2839079999999998</v>
      </c>
      <c r="AR28" s="38">
        <v>2.1571500000000001</v>
      </c>
      <c r="AS28" s="38">
        <v>2.9037660000000001</v>
      </c>
      <c r="AT28" s="38">
        <v>3.2203529999999998</v>
      </c>
      <c r="AU28" s="38">
        <v>3.0355300000000001</v>
      </c>
      <c r="AV28" s="38">
        <v>2.2840400000000001</v>
      </c>
      <c r="AW28" s="38">
        <v>1.997358</v>
      </c>
      <c r="AX28" s="38">
        <v>3.3070249999999999</v>
      </c>
      <c r="AY28" s="38">
        <v>3.5637599999999998</v>
      </c>
      <c r="AZ28" s="38">
        <v>3.330257</v>
      </c>
      <c r="BA28" s="38">
        <v>3.2684389999999999</v>
      </c>
      <c r="BB28" s="38">
        <v>4.2687229999999996</v>
      </c>
      <c r="BC28" s="38">
        <v>3.3733939999999998</v>
      </c>
      <c r="BD28" s="38">
        <v>3.5365579999999999</v>
      </c>
      <c r="BE28" s="38">
        <v>3.2554699999999999</v>
      </c>
      <c r="BF28" s="38">
        <v>2.932604</v>
      </c>
      <c r="BG28" s="38">
        <v>3.2079680000000002</v>
      </c>
      <c r="BH28" s="38">
        <v>3.7220780000000002</v>
      </c>
      <c r="BI28" s="38">
        <v>2.4075099999999998</v>
      </c>
      <c r="BJ28" s="38">
        <v>3.9694759999999998</v>
      </c>
      <c r="BK28" s="38">
        <v>3.5595150000000002</v>
      </c>
      <c r="BL28" s="38">
        <v>3.4991340000000002</v>
      </c>
      <c r="BM28" s="38">
        <v>1.853669</v>
      </c>
      <c r="BN28" s="38">
        <v>5.0821370000000003</v>
      </c>
      <c r="BO28" s="38">
        <v>2.5578919999999998</v>
      </c>
      <c r="BP28" s="38">
        <v>3.3242759999999998</v>
      </c>
      <c r="BQ28" s="38">
        <v>3.7149649999999999</v>
      </c>
      <c r="BR28" s="38">
        <v>3.785282</v>
      </c>
      <c r="BS28" s="38">
        <v>2.460985</v>
      </c>
      <c r="BT28" s="38">
        <v>4.4402939999999997</v>
      </c>
      <c r="BU28" s="38">
        <v>3.3059880000000001</v>
      </c>
      <c r="BV28" s="38">
        <v>1.615402</v>
      </c>
      <c r="BW28" s="38">
        <v>1.8707</v>
      </c>
      <c r="BX28" s="38">
        <v>5.9804380000000004</v>
      </c>
      <c r="BY28" s="38">
        <v>3.1212770000000001</v>
      </c>
      <c r="BZ28" s="38">
        <v>4.1579839999999999</v>
      </c>
      <c r="CA28" s="38">
        <v>2.5649470000000001</v>
      </c>
      <c r="CB28" s="38">
        <v>3.0908319999999998</v>
      </c>
      <c r="CC28" s="38">
        <v>1.6940569999999999</v>
      </c>
      <c r="CD28" s="38">
        <v>2.7266330000000001</v>
      </c>
      <c r="CE28" s="38">
        <v>1.5277449999999999</v>
      </c>
      <c r="CF28" s="38">
        <v>3.4869180000000002</v>
      </c>
      <c r="CG28" s="38">
        <v>2.30809</v>
      </c>
      <c r="CH28" s="38">
        <v>1.2895239999999999</v>
      </c>
      <c r="CI28" s="38">
        <v>1.6462000000000001</v>
      </c>
      <c r="CJ28" s="38">
        <v>3.7801969999999998</v>
      </c>
      <c r="CK28" s="38">
        <v>0.49882199999999999</v>
      </c>
      <c r="CL28" s="38">
        <v>1.3333250000000001</v>
      </c>
      <c r="CM28" s="38">
        <v>1.0261309999999999</v>
      </c>
      <c r="CN28" s="38">
        <v>2.565394</v>
      </c>
      <c r="CO28" s="38">
        <v>0.86705100000000002</v>
      </c>
      <c r="CP28" s="38">
        <v>1.308395</v>
      </c>
      <c r="CQ28" s="38">
        <v>1.820905</v>
      </c>
      <c r="CR28" s="38">
        <v>1.9918610000000001</v>
      </c>
      <c r="CS28" s="38">
        <v>0.72279499999999997</v>
      </c>
      <c r="CT28" s="38">
        <v>2.0205410000000001</v>
      </c>
      <c r="CU28" s="38">
        <v>0.86816400000000005</v>
      </c>
      <c r="CV28" s="38">
        <v>0.45265899999999998</v>
      </c>
      <c r="CW28" s="38">
        <v>0.45732</v>
      </c>
      <c r="CX28" s="38">
        <v>1.427762</v>
      </c>
      <c r="CY28" s="38">
        <v>1.1304639999999999</v>
      </c>
      <c r="CZ28" s="38">
        <v>0.67652900000000005</v>
      </c>
      <c r="DA28" s="38">
        <v>3.0150109999999999</v>
      </c>
      <c r="DB28" s="38">
        <v>2.2834249999999998</v>
      </c>
      <c r="DC28" s="38">
        <v>0.70644099999999999</v>
      </c>
      <c r="DD28" s="38">
        <v>1.0360199999999999</v>
      </c>
      <c r="DE28" s="38">
        <v>2.5674450000000002</v>
      </c>
      <c r="DF28" s="38">
        <v>2.4343509999999999</v>
      </c>
      <c r="DG28" s="38">
        <v>1.3474390000000001</v>
      </c>
      <c r="DH28" s="38">
        <v>3.2517119999999999</v>
      </c>
      <c r="DI28" s="38">
        <v>3.7961550000000002</v>
      </c>
      <c r="DJ28" s="38">
        <v>2.3217509999999999</v>
      </c>
      <c r="DK28" s="38">
        <v>3.0627249999999999</v>
      </c>
      <c r="DL28" s="38">
        <v>4.6433359999999997</v>
      </c>
      <c r="DM28" s="38">
        <v>1.717498</v>
      </c>
      <c r="DN28" s="38">
        <v>3.0855100000000002</v>
      </c>
      <c r="DO28" s="38">
        <v>2.3285339999999999</v>
      </c>
      <c r="DP28" s="38">
        <v>2.4701499999999998</v>
      </c>
      <c r="DQ28" s="38">
        <v>2.6373259999999998</v>
      </c>
      <c r="DR28" s="38">
        <v>2.9664570000000001</v>
      </c>
      <c r="DS28" s="38">
        <v>1.5199750000000001</v>
      </c>
      <c r="DT28" s="38">
        <v>3.226696</v>
      </c>
      <c r="DU28" s="38">
        <v>1.1242019999999999</v>
      </c>
      <c r="DV28" s="38">
        <v>1.7792920000000001</v>
      </c>
      <c r="DW28" s="38">
        <v>1.672677</v>
      </c>
      <c r="DX28" s="53">
        <v>2.6526709999999998</v>
      </c>
      <c r="DY28" s="53">
        <v>1.4550259999999999</v>
      </c>
      <c r="DZ28" s="53">
        <v>1.3878760000000001</v>
      </c>
      <c r="EA28" s="53">
        <v>1.46828</v>
      </c>
      <c r="EB28" s="53">
        <v>1.913721</v>
      </c>
      <c r="EC28" s="53">
        <v>0.14457600000000001</v>
      </c>
      <c r="ED28" s="53">
        <v>0.64810400000000001</v>
      </c>
      <c r="EE28" s="53">
        <v>1.4084140000000001</v>
      </c>
      <c r="EF28" s="53">
        <v>0.62060999999999999</v>
      </c>
      <c r="EG28" s="53">
        <v>1.896158</v>
      </c>
      <c r="EH28" s="53">
        <v>4.6041299999999996</v>
      </c>
      <c r="EI28" s="53">
        <v>2.152158</v>
      </c>
      <c r="EJ28" s="53">
        <v>3.854409</v>
      </c>
      <c r="EK28" s="53">
        <v>2.4724430000000002</v>
      </c>
      <c r="EL28" s="53">
        <v>5.5994979999999996</v>
      </c>
      <c r="EM28" s="53">
        <v>2.327245</v>
      </c>
      <c r="EN28" s="53">
        <v>2.205352</v>
      </c>
      <c r="EO28" s="53">
        <v>3.0556369999999999</v>
      </c>
      <c r="EP28" s="53">
        <v>3.7606790000000001</v>
      </c>
      <c r="EQ28" s="53">
        <v>2.0947309999999999</v>
      </c>
      <c r="ER28" s="53">
        <v>3.2215790000000002</v>
      </c>
      <c r="ES28" s="53">
        <v>1.8758570000000001</v>
      </c>
      <c r="ET28" s="53">
        <v>2.5820240000000001</v>
      </c>
      <c r="EU28" s="53">
        <v>1.9298390000000001</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row>
    <row r="29" spans="6:625" ht="20.100000000000001" customHeight="1">
      <c r="F29" s="37" t="s">
        <v>673</v>
      </c>
      <c r="G29" s="29" t="s">
        <v>200</v>
      </c>
      <c r="H29" s="38">
        <v>54.810878000000002</v>
      </c>
      <c r="I29" s="38">
        <v>45.275618000000001</v>
      </c>
      <c r="J29" s="38"/>
      <c r="K29" s="38"/>
      <c r="L29" s="38">
        <v>17.770379999999999</v>
      </c>
      <c r="M29" s="38">
        <v>17.924614999999999</v>
      </c>
      <c r="N29" s="38">
        <v>21.218802</v>
      </c>
      <c r="O29" s="38">
        <v>15.001618000000001</v>
      </c>
      <c r="P29" s="38">
        <v>16.826528</v>
      </c>
      <c r="Q29" s="38">
        <v>14.743466</v>
      </c>
      <c r="R29" s="38">
        <v>18.311316999999999</v>
      </c>
      <c r="S29" s="38">
        <v>14.631292999999999</v>
      </c>
      <c r="T29" s="38">
        <v>18.650089000000001</v>
      </c>
      <c r="U29" s="38">
        <v>15.400321</v>
      </c>
      <c r="V29" s="38">
        <v>16.591788000000001</v>
      </c>
      <c r="W29" s="38">
        <v>13.435202</v>
      </c>
      <c r="X29" s="38">
        <v>12.129227999999999</v>
      </c>
      <c r="Y29" s="38">
        <v>13.375934000000001</v>
      </c>
      <c r="Z29" s="38">
        <v>18.257580999999998</v>
      </c>
      <c r="AA29" s="38">
        <v>15.605627999999999</v>
      </c>
      <c r="AB29" s="38">
        <v>12.558828999999999</v>
      </c>
      <c r="AC29" s="38">
        <v>20.484573000000001</v>
      </c>
      <c r="AD29" s="38">
        <v>21.222263999999999</v>
      </c>
      <c r="AE29" s="38">
        <v>16.047443000000001</v>
      </c>
      <c r="AF29" s="38">
        <v>20.851026000000001</v>
      </c>
      <c r="AG29" s="38">
        <v>14.713965</v>
      </c>
      <c r="AH29" s="38">
        <v>20.937459</v>
      </c>
      <c r="AI29" s="38">
        <v>18.610133999999999</v>
      </c>
      <c r="AJ29" s="38">
        <v>20.310763000000001</v>
      </c>
      <c r="AK29" s="38">
        <v>20.062469</v>
      </c>
      <c r="AL29" s="38">
        <v>18.965917999999999</v>
      </c>
      <c r="AM29" s="38">
        <v>12.888247</v>
      </c>
      <c r="AN29" s="38">
        <v>12.998786000000001</v>
      </c>
      <c r="AO29" s="38">
        <v>14.984831</v>
      </c>
      <c r="AP29" s="38">
        <v>21.612552000000001</v>
      </c>
      <c r="AQ29" s="38">
        <v>12.281510000000001</v>
      </c>
      <c r="AR29" s="38">
        <v>16.106669</v>
      </c>
      <c r="AS29" s="38">
        <v>7.9418730000000002</v>
      </c>
      <c r="AT29" s="38">
        <v>17.742277000000001</v>
      </c>
      <c r="AU29" s="38">
        <v>10.094087</v>
      </c>
      <c r="AV29" s="38">
        <v>10.889215999999999</v>
      </c>
      <c r="AW29" s="38">
        <v>11.000187</v>
      </c>
      <c r="AX29" s="38">
        <v>7.6611549999999999</v>
      </c>
      <c r="AY29" s="38">
        <v>13.152365</v>
      </c>
      <c r="AZ29" s="38">
        <v>12.136421</v>
      </c>
      <c r="BA29" s="38">
        <v>16.553538</v>
      </c>
      <c r="BB29" s="38">
        <v>13.892976000000001</v>
      </c>
      <c r="BC29" s="38">
        <v>19.137347999999999</v>
      </c>
      <c r="BD29" s="38">
        <v>13.720421999999999</v>
      </c>
      <c r="BE29" s="38">
        <v>14.634838999999999</v>
      </c>
      <c r="BF29" s="38">
        <v>16.195170000000001</v>
      </c>
      <c r="BG29" s="38">
        <v>12.295467</v>
      </c>
      <c r="BH29" s="38">
        <v>13.927825</v>
      </c>
      <c r="BI29" s="38">
        <v>11.363543</v>
      </c>
      <c r="BJ29" s="38">
        <v>12.207687</v>
      </c>
      <c r="BK29" s="38">
        <v>10.593208000000001</v>
      </c>
      <c r="BL29" s="38">
        <v>15.380064000000001</v>
      </c>
      <c r="BM29" s="38">
        <v>9.8358749999999997</v>
      </c>
      <c r="BN29" s="38">
        <v>9.3314310000000003</v>
      </c>
      <c r="BO29" s="38">
        <v>8.6180389999999996</v>
      </c>
      <c r="BP29" s="38">
        <v>8.3708410000000004</v>
      </c>
      <c r="BQ29" s="38">
        <v>11.740804000000001</v>
      </c>
      <c r="BR29" s="38">
        <v>7.1917309999999999</v>
      </c>
      <c r="BS29" s="38">
        <v>6.6914199999999999</v>
      </c>
      <c r="BT29" s="38">
        <v>11.822963</v>
      </c>
      <c r="BU29" s="38">
        <v>14.679556</v>
      </c>
      <c r="BV29" s="38">
        <v>10.644712</v>
      </c>
      <c r="BW29" s="38">
        <v>7.039733</v>
      </c>
      <c r="BX29" s="38">
        <v>12.619332</v>
      </c>
      <c r="BY29" s="38">
        <v>6.9129209999999999</v>
      </c>
      <c r="BZ29" s="38">
        <v>8.8583789999999993</v>
      </c>
      <c r="CA29" s="38">
        <v>5.6383539999999996</v>
      </c>
      <c r="CB29" s="38">
        <v>9.1098359999999996</v>
      </c>
      <c r="CC29" s="38">
        <v>6.044753</v>
      </c>
      <c r="CD29" s="38">
        <v>8.8983310000000007</v>
      </c>
      <c r="CE29" s="38">
        <v>6.5676030000000001</v>
      </c>
      <c r="CF29" s="38">
        <v>13.084130999999999</v>
      </c>
      <c r="CG29" s="38">
        <v>5.9444889999999999</v>
      </c>
      <c r="CH29" s="38">
        <v>6.6585039999999998</v>
      </c>
      <c r="CI29" s="38">
        <v>6.0817620000000003</v>
      </c>
      <c r="CJ29" s="38">
        <v>9.446771</v>
      </c>
      <c r="CK29" s="38">
        <v>6.6411579999999999</v>
      </c>
      <c r="CL29" s="38">
        <v>5.604279</v>
      </c>
      <c r="CM29" s="38">
        <v>3.9576120000000001</v>
      </c>
      <c r="CN29" s="38">
        <v>11.101924</v>
      </c>
      <c r="CO29" s="38">
        <v>7.0090219999999999</v>
      </c>
      <c r="CP29" s="38">
        <v>7.5117339999999997</v>
      </c>
      <c r="CQ29" s="38">
        <v>6.7852540000000001</v>
      </c>
      <c r="CR29" s="38">
        <v>12.094260999999999</v>
      </c>
      <c r="CS29" s="38">
        <v>8.6148249999999997</v>
      </c>
      <c r="CT29" s="38">
        <v>6.9314780000000003</v>
      </c>
      <c r="CU29" s="38">
        <v>5.6090090000000004</v>
      </c>
      <c r="CV29" s="38">
        <v>13.481216999999999</v>
      </c>
      <c r="CW29" s="38">
        <v>9.7764559999999996</v>
      </c>
      <c r="CX29" s="38">
        <v>6.1455729999999997</v>
      </c>
      <c r="CY29" s="38">
        <v>4.6494309999999999</v>
      </c>
      <c r="CZ29" s="38">
        <v>7.2738750000000003</v>
      </c>
      <c r="DA29" s="38">
        <v>12.668447</v>
      </c>
      <c r="DB29" s="38">
        <v>10.099256</v>
      </c>
      <c r="DC29" s="38">
        <v>9.5023359999999997</v>
      </c>
      <c r="DD29" s="38">
        <v>8.9862529999999996</v>
      </c>
      <c r="DE29" s="38">
        <v>6.5534239999999997</v>
      </c>
      <c r="DF29" s="38">
        <v>14.071258</v>
      </c>
      <c r="DG29" s="38">
        <v>5.9289249999999996</v>
      </c>
      <c r="DH29" s="38">
        <v>11.613581</v>
      </c>
      <c r="DI29" s="38">
        <v>8.8808620000000005</v>
      </c>
      <c r="DJ29" s="38">
        <v>12.398968</v>
      </c>
      <c r="DK29" s="38">
        <v>4.2968089999999997</v>
      </c>
      <c r="DL29" s="38">
        <v>19.753346000000001</v>
      </c>
      <c r="DM29" s="38">
        <v>10.383841</v>
      </c>
      <c r="DN29" s="38">
        <v>13.221888999999999</v>
      </c>
      <c r="DO29" s="38">
        <v>4.4570220000000003</v>
      </c>
      <c r="DP29" s="38">
        <v>22.011099999999999</v>
      </c>
      <c r="DQ29" s="38">
        <v>9.7097149999999992</v>
      </c>
      <c r="DR29" s="38">
        <v>8.0646889999999996</v>
      </c>
      <c r="DS29" s="38">
        <v>3.2603960000000001</v>
      </c>
      <c r="DT29" s="38">
        <v>15.731754</v>
      </c>
      <c r="DU29" s="38">
        <v>8.2954810000000005</v>
      </c>
      <c r="DV29" s="38">
        <v>7.5301900000000002</v>
      </c>
      <c r="DW29" s="38">
        <v>6.2485160000000004</v>
      </c>
      <c r="DX29" s="53">
        <v>25.192627999999999</v>
      </c>
      <c r="DY29" s="53">
        <v>10.645042</v>
      </c>
      <c r="DZ29" s="53">
        <v>12.923541</v>
      </c>
      <c r="EA29" s="53">
        <v>3.7247629999999998</v>
      </c>
      <c r="EB29" s="53">
        <v>15.483749</v>
      </c>
      <c r="EC29" s="53">
        <v>0.54583700000000002</v>
      </c>
      <c r="ED29" s="53">
        <v>2.1606429999999999</v>
      </c>
      <c r="EE29" s="53">
        <v>3.1742219999999999</v>
      </c>
      <c r="EF29" s="53">
        <v>2.8786879999999999</v>
      </c>
      <c r="EG29" s="53">
        <v>1.7465090000000001</v>
      </c>
      <c r="EH29" s="53">
        <v>1.043355</v>
      </c>
      <c r="EI29" s="53">
        <v>3.37866</v>
      </c>
      <c r="EJ29" s="53">
        <v>11.540774000000001</v>
      </c>
      <c r="EK29" s="53">
        <v>6.7363590000000002</v>
      </c>
      <c r="EL29" s="53">
        <v>8.655386</v>
      </c>
      <c r="EM29" s="53">
        <v>3.8579780000000001</v>
      </c>
      <c r="EN29" s="53">
        <v>23.530042000000002</v>
      </c>
      <c r="EO29" s="53">
        <v>18.767472000000001</v>
      </c>
      <c r="EP29" s="53">
        <v>14.927565</v>
      </c>
      <c r="EQ29" s="53">
        <v>1.8828100000000001</v>
      </c>
      <c r="ER29" s="53">
        <v>23.707936</v>
      </c>
      <c r="ES29" s="53">
        <v>4.757307</v>
      </c>
      <c r="ET29" s="53">
        <v>8.0982040000000008</v>
      </c>
      <c r="EU29" s="53">
        <v>3.8355579999999998</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row>
    <row r="30" spans="6:625" ht="28.15" customHeight="1">
      <c r="F30" s="37" t="s">
        <v>407</v>
      </c>
      <c r="G30" s="29" t="s">
        <v>200</v>
      </c>
      <c r="H30" s="38">
        <v>67.998609999999999</v>
      </c>
      <c r="I30" s="38">
        <v>56.228464000000002</v>
      </c>
      <c r="J30" s="38"/>
      <c r="K30" s="38"/>
      <c r="L30" s="38">
        <v>19.811896999999998</v>
      </c>
      <c r="M30" s="38">
        <v>20.141891000000001</v>
      </c>
      <c r="N30" s="38">
        <v>25.830344</v>
      </c>
      <c r="O30" s="38">
        <v>19.081527999999999</v>
      </c>
      <c r="P30" s="38">
        <v>27.167983</v>
      </c>
      <c r="Q30" s="38">
        <v>16.538820000000001</v>
      </c>
      <c r="R30" s="38">
        <v>22.539142999999999</v>
      </c>
      <c r="S30" s="38">
        <v>17.422162</v>
      </c>
      <c r="T30" s="38">
        <v>21.398344999999999</v>
      </c>
      <c r="U30" s="38">
        <v>18.810229</v>
      </c>
      <c r="V30" s="38">
        <v>20.02692</v>
      </c>
      <c r="W30" s="38">
        <v>16.893281999999999</v>
      </c>
      <c r="X30" s="38">
        <v>15.844495</v>
      </c>
      <c r="Y30" s="38">
        <v>17.742538</v>
      </c>
      <c r="Z30" s="38">
        <v>23.431673</v>
      </c>
      <c r="AA30" s="38">
        <v>21.055474</v>
      </c>
      <c r="AB30" s="38">
        <v>18.283317</v>
      </c>
      <c r="AC30" s="38">
        <v>25.717936000000002</v>
      </c>
      <c r="AD30" s="38">
        <v>29.363764</v>
      </c>
      <c r="AE30" s="38">
        <v>22.879593</v>
      </c>
      <c r="AF30" s="38">
        <v>25.399736999999998</v>
      </c>
      <c r="AG30" s="38">
        <v>20.560535999999999</v>
      </c>
      <c r="AH30" s="38">
        <v>30.017654</v>
      </c>
      <c r="AI30" s="38">
        <v>23.816410999999999</v>
      </c>
      <c r="AJ30" s="38">
        <v>25.300886999999999</v>
      </c>
      <c r="AK30" s="38">
        <v>26.900338000000001</v>
      </c>
      <c r="AL30" s="38">
        <v>28.376652</v>
      </c>
      <c r="AM30" s="38">
        <v>21.276644999999998</v>
      </c>
      <c r="AN30" s="38">
        <v>18.231764999999999</v>
      </c>
      <c r="AO30" s="38">
        <v>17.32348</v>
      </c>
      <c r="AP30" s="38">
        <v>24.519380000000002</v>
      </c>
      <c r="AQ30" s="38">
        <v>15.565417999999999</v>
      </c>
      <c r="AR30" s="38">
        <v>18.263819000000002</v>
      </c>
      <c r="AS30" s="38">
        <v>10.845639</v>
      </c>
      <c r="AT30" s="38">
        <v>20.962630000000001</v>
      </c>
      <c r="AU30" s="38">
        <v>13.129617</v>
      </c>
      <c r="AV30" s="38">
        <v>13.173256</v>
      </c>
      <c r="AW30" s="38">
        <v>12.997545000000001</v>
      </c>
      <c r="AX30" s="38">
        <v>10.96818</v>
      </c>
      <c r="AY30" s="38">
        <v>16.716125000000002</v>
      </c>
      <c r="AZ30" s="38">
        <v>15.466678</v>
      </c>
      <c r="BA30" s="38">
        <v>19.821977</v>
      </c>
      <c r="BB30" s="38">
        <v>18.161698999999999</v>
      </c>
      <c r="BC30" s="38">
        <v>22.510742</v>
      </c>
      <c r="BD30" s="38">
        <v>17.256979999999999</v>
      </c>
      <c r="BE30" s="38">
        <v>17.890308999999998</v>
      </c>
      <c r="BF30" s="38">
        <v>19.127773999999999</v>
      </c>
      <c r="BG30" s="38">
        <v>15.503435</v>
      </c>
      <c r="BH30" s="38">
        <v>17.649902999999998</v>
      </c>
      <c r="BI30" s="38">
        <v>13.771053</v>
      </c>
      <c r="BJ30" s="38">
        <v>16.177163</v>
      </c>
      <c r="BK30" s="38">
        <v>14.152723</v>
      </c>
      <c r="BL30" s="38">
        <v>18.879197999999999</v>
      </c>
      <c r="BM30" s="38">
        <v>11.689544</v>
      </c>
      <c r="BN30" s="38">
        <v>14.413568</v>
      </c>
      <c r="BO30" s="38">
        <v>11.175931</v>
      </c>
      <c r="BP30" s="38">
        <v>11.695117</v>
      </c>
      <c r="BQ30" s="38">
        <v>15.455769</v>
      </c>
      <c r="BR30" s="38">
        <v>10.977012999999999</v>
      </c>
      <c r="BS30" s="38">
        <v>9.1524049999999999</v>
      </c>
      <c r="BT30" s="38">
        <v>16.263256999999999</v>
      </c>
      <c r="BU30" s="38">
        <v>17.985544000000001</v>
      </c>
      <c r="BV30" s="38">
        <v>12.260114</v>
      </c>
      <c r="BW30" s="38">
        <v>8.9104329999999994</v>
      </c>
      <c r="BX30" s="38">
        <v>18.599769999999999</v>
      </c>
      <c r="BY30" s="38">
        <v>10.034198</v>
      </c>
      <c r="BZ30" s="38">
        <v>13.016363</v>
      </c>
      <c r="CA30" s="38">
        <v>8.2033009999999997</v>
      </c>
      <c r="CB30" s="38">
        <v>12.200668</v>
      </c>
      <c r="CC30" s="38">
        <v>7.73881</v>
      </c>
      <c r="CD30" s="38">
        <v>11.624964</v>
      </c>
      <c r="CE30" s="38">
        <v>8.0953479999999995</v>
      </c>
      <c r="CF30" s="38">
        <v>16.571048999999999</v>
      </c>
      <c r="CG30" s="38">
        <v>8.2525790000000008</v>
      </c>
      <c r="CH30" s="38">
        <v>7.9480279999999999</v>
      </c>
      <c r="CI30" s="38">
        <v>7.7279619999999998</v>
      </c>
      <c r="CJ30" s="38">
        <v>13.226967999999999</v>
      </c>
      <c r="CK30" s="38">
        <v>7.1399800000000004</v>
      </c>
      <c r="CL30" s="38">
        <v>6.9376040000000003</v>
      </c>
      <c r="CM30" s="38">
        <v>4.9837429999999996</v>
      </c>
      <c r="CN30" s="38">
        <v>13.667318</v>
      </c>
      <c r="CO30" s="38">
        <v>7.8760729999999999</v>
      </c>
      <c r="CP30" s="38">
        <v>8.8201289999999997</v>
      </c>
      <c r="CQ30" s="38">
        <v>8.6061589999999999</v>
      </c>
      <c r="CR30" s="38">
        <v>14.086122</v>
      </c>
      <c r="CS30" s="38">
        <v>9.3376199999999994</v>
      </c>
      <c r="CT30" s="38">
        <v>8.9520189999999999</v>
      </c>
      <c r="CU30" s="38">
        <v>6.4771729999999996</v>
      </c>
      <c r="CV30" s="38">
        <v>13.933876</v>
      </c>
      <c r="CW30" s="38">
        <v>10.233776000000001</v>
      </c>
      <c r="CX30" s="38">
        <v>7.5733350000000002</v>
      </c>
      <c r="CY30" s="38">
        <v>5.7798949999999998</v>
      </c>
      <c r="CZ30" s="38">
        <v>7.9504039999999998</v>
      </c>
      <c r="DA30" s="38">
        <v>15.683458</v>
      </c>
      <c r="DB30" s="38">
        <v>12.382681</v>
      </c>
      <c r="DC30" s="38">
        <v>10.208777</v>
      </c>
      <c r="DD30" s="38">
        <v>10.022273</v>
      </c>
      <c r="DE30" s="38">
        <v>9.1208690000000008</v>
      </c>
      <c r="DF30" s="38">
        <v>16.505609</v>
      </c>
      <c r="DG30" s="38">
        <v>7.2763640000000001</v>
      </c>
      <c r="DH30" s="38">
        <v>14.865292999999999</v>
      </c>
      <c r="DI30" s="38">
        <v>12.677016999999999</v>
      </c>
      <c r="DJ30" s="38">
        <v>14.720719000000001</v>
      </c>
      <c r="DK30" s="38">
        <v>7.359534</v>
      </c>
      <c r="DL30" s="38">
        <v>24.396681999999998</v>
      </c>
      <c r="DM30" s="38">
        <v>12.101338999999999</v>
      </c>
      <c r="DN30" s="38">
        <v>16.307399</v>
      </c>
      <c r="DO30" s="38">
        <v>6.7855559999999997</v>
      </c>
      <c r="DP30" s="38">
        <v>24.481249999999999</v>
      </c>
      <c r="DQ30" s="38">
        <v>12.347041000000001</v>
      </c>
      <c r="DR30" s="38">
        <v>11.031146</v>
      </c>
      <c r="DS30" s="38">
        <v>4.7803709999999997</v>
      </c>
      <c r="DT30" s="38">
        <v>18.958449999999999</v>
      </c>
      <c r="DU30" s="38">
        <v>9.4196829999999991</v>
      </c>
      <c r="DV30" s="38">
        <v>9.3094819999999991</v>
      </c>
      <c r="DW30" s="38">
        <v>7.9211929999999997</v>
      </c>
      <c r="DX30" s="53">
        <v>27.845299000000001</v>
      </c>
      <c r="DY30" s="53">
        <v>12.100068</v>
      </c>
      <c r="DZ30" s="53">
        <v>14.311417</v>
      </c>
      <c r="EA30" s="53">
        <v>5.1930430000000003</v>
      </c>
      <c r="EB30" s="53">
        <v>17.397469999999998</v>
      </c>
      <c r="EC30" s="53">
        <v>0.69041300000000005</v>
      </c>
      <c r="ED30" s="53">
        <v>2.8087469999999999</v>
      </c>
      <c r="EE30" s="53">
        <v>4.5826359999999999</v>
      </c>
      <c r="EF30" s="53">
        <v>3.499298</v>
      </c>
      <c r="EG30" s="53">
        <v>3.6426669999999999</v>
      </c>
      <c r="EH30" s="53">
        <v>5.6474849999999996</v>
      </c>
      <c r="EI30" s="53">
        <v>5.530818</v>
      </c>
      <c r="EJ30" s="53">
        <v>15.395182999999999</v>
      </c>
      <c r="EK30" s="53">
        <v>9.2088020000000004</v>
      </c>
      <c r="EL30" s="53">
        <v>14.254884000000001</v>
      </c>
      <c r="EM30" s="53">
        <v>6.1852229999999997</v>
      </c>
      <c r="EN30" s="53">
        <v>25.735393999999999</v>
      </c>
      <c r="EO30" s="53">
        <v>21.823108999999999</v>
      </c>
      <c r="EP30" s="53">
        <v>18.688244000000001</v>
      </c>
      <c r="EQ30" s="53">
        <v>3.977541</v>
      </c>
      <c r="ER30" s="53">
        <v>26.929514999999999</v>
      </c>
      <c r="ES30" s="53">
        <v>6.6331639999999998</v>
      </c>
      <c r="ET30" s="53">
        <v>10.680228</v>
      </c>
      <c r="EU30" s="53">
        <v>5.7653970000000001</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row>
    <row r="31" spans="6:625" ht="28.15" customHeight="1">
      <c r="F31" s="28" t="s">
        <v>674</v>
      </c>
      <c r="G31" s="29"/>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row>
    <row r="32" spans="6:625" ht="20.100000000000001" customHeight="1">
      <c r="F32" s="83" t="s">
        <v>672</v>
      </c>
      <c r="G32" s="29" t="s">
        <v>200</v>
      </c>
      <c r="H32" s="38">
        <v>13.187732</v>
      </c>
      <c r="I32" s="38">
        <v>10.952845999999999</v>
      </c>
      <c r="J32" s="38"/>
      <c r="K32" s="38"/>
      <c r="L32" s="38">
        <v>2.5451519999999999</v>
      </c>
      <c r="M32" s="38">
        <v>4.3830020000000003</v>
      </c>
      <c r="N32" s="38">
        <v>2.0061520000000002</v>
      </c>
      <c r="O32" s="38">
        <v>3.0009070000000002</v>
      </c>
      <c r="P32" s="38">
        <v>1.347926</v>
      </c>
      <c r="Q32" s="38">
        <v>2.7045620000000001</v>
      </c>
      <c r="R32" s="38">
        <v>2.5818840000000001</v>
      </c>
      <c r="S32" s="38">
        <v>1.707349</v>
      </c>
      <c r="T32" s="38">
        <v>0.70296499999999995</v>
      </c>
      <c r="U32" s="38">
        <v>2.4166880000000002</v>
      </c>
      <c r="V32" s="38">
        <v>2.2391139999999998</v>
      </c>
      <c r="W32" s="38">
        <v>3.1374620000000002</v>
      </c>
      <c r="X32" s="38">
        <v>2.1797070000000001</v>
      </c>
      <c r="Y32" s="38">
        <v>4.0749269999999997</v>
      </c>
      <c r="Z32" s="38">
        <v>5.1887730000000003</v>
      </c>
      <c r="AA32" s="38">
        <v>6.8813180000000003</v>
      </c>
      <c r="AB32" s="38">
        <v>4.3145280000000001</v>
      </c>
      <c r="AC32" s="38">
        <v>2.93025</v>
      </c>
      <c r="AD32" s="38">
        <v>3.6822110000000001</v>
      </c>
      <c r="AE32" s="38">
        <v>5.0390920000000001</v>
      </c>
      <c r="AF32" s="38">
        <v>3.67571</v>
      </c>
      <c r="AG32" s="38">
        <v>3.4634490000000002</v>
      </c>
      <c r="AH32" s="38">
        <v>2.1702300000000001</v>
      </c>
      <c r="AI32" s="38">
        <v>1.9938100000000001</v>
      </c>
      <c r="AJ32" s="38">
        <v>1.332697</v>
      </c>
      <c r="AK32" s="38">
        <v>1.7760229999999999</v>
      </c>
      <c r="AL32" s="38">
        <v>3.504823</v>
      </c>
      <c r="AM32" s="38">
        <v>1.6044179999999999</v>
      </c>
      <c r="AN32" s="38">
        <v>1.3616189999999999</v>
      </c>
      <c r="AO32" s="38">
        <v>1.022939</v>
      </c>
      <c r="AP32" s="38">
        <v>1.6194539999999999</v>
      </c>
      <c r="AQ32" s="38">
        <v>0.99961500000000003</v>
      </c>
      <c r="AR32" s="38">
        <v>1.584581</v>
      </c>
      <c r="AS32" s="38">
        <v>1.667654</v>
      </c>
      <c r="AT32" s="38">
        <v>1.2124429999999999</v>
      </c>
      <c r="AU32" s="38">
        <v>0.64206799999999997</v>
      </c>
      <c r="AV32" s="38">
        <v>1.60276</v>
      </c>
      <c r="AW32" s="38">
        <v>0.75300900000000004</v>
      </c>
      <c r="AX32" s="38">
        <v>0.31045299999999998</v>
      </c>
      <c r="AY32" s="38">
        <v>2.3704830000000001</v>
      </c>
      <c r="AZ32" s="38">
        <v>0.971055</v>
      </c>
      <c r="BA32" s="38">
        <v>2.04975</v>
      </c>
      <c r="BB32" s="38">
        <v>1.9590129999999999</v>
      </c>
      <c r="BC32" s="38">
        <v>3.3723869999999998</v>
      </c>
      <c r="BD32" s="38">
        <v>2.1616689999999998</v>
      </c>
      <c r="BE32" s="38">
        <v>1.486173</v>
      </c>
      <c r="BF32" s="38">
        <v>1.7559830000000001</v>
      </c>
      <c r="BG32" s="38">
        <v>1.0255050000000001</v>
      </c>
      <c r="BH32" s="38">
        <v>0.41357500000000003</v>
      </c>
      <c r="BI32" s="38">
        <v>0.31960699999999997</v>
      </c>
      <c r="BJ32" s="38">
        <v>0.545651</v>
      </c>
      <c r="BK32" s="38">
        <v>8.9926000000000006E-2</v>
      </c>
      <c r="BL32" s="38">
        <v>0.168133</v>
      </c>
      <c r="BM32" s="38">
        <v>0.184116</v>
      </c>
      <c r="BN32" s="38">
        <v>0.51533899999999999</v>
      </c>
      <c r="BO32" s="38">
        <v>0.23830299999999999</v>
      </c>
      <c r="BP32" s="38">
        <v>3.5682999999999999E-2</v>
      </c>
      <c r="BQ32" s="38">
        <v>0.80374199999999996</v>
      </c>
      <c r="BR32" s="38">
        <v>1.4E-2</v>
      </c>
      <c r="BS32" s="38">
        <v>0.222381</v>
      </c>
      <c r="BT32" s="38">
        <v>0.14918100000000001</v>
      </c>
      <c r="BU32" s="38">
        <v>6.4474000000000004E-2</v>
      </c>
      <c r="BV32" s="38">
        <v>0.77158000000000004</v>
      </c>
      <c r="BW32" s="38">
        <v>0.37795499999999999</v>
      </c>
      <c r="BX32" s="38">
        <v>6.5932000000000004E-2</v>
      </c>
      <c r="BY32" s="38">
        <v>2.2166999999999999E-2</v>
      </c>
      <c r="BZ32" s="38">
        <v>3.2391999999999997E-2</v>
      </c>
      <c r="CA32" s="38">
        <v>0.33443800000000001</v>
      </c>
      <c r="CB32" s="38">
        <v>0.35113100000000003</v>
      </c>
      <c r="CC32" s="38">
        <v>0.28513899999999998</v>
      </c>
      <c r="CD32" s="38">
        <v>0.26620700000000003</v>
      </c>
      <c r="CE32" s="38">
        <v>0.206895</v>
      </c>
      <c r="CF32" s="38">
        <v>0.12748300000000001</v>
      </c>
      <c r="CG32" s="38">
        <v>0.29254599999999997</v>
      </c>
      <c r="CH32" s="38">
        <v>0.192491</v>
      </c>
      <c r="CI32" s="38">
        <v>0.34049099999999999</v>
      </c>
      <c r="CJ32" s="38">
        <v>7.0252999999999996E-2</v>
      </c>
      <c r="CK32" s="38">
        <v>0.141764</v>
      </c>
      <c r="CL32" s="38">
        <v>0.17946999999999999</v>
      </c>
      <c r="CM32" s="38">
        <v>0.43817499999999998</v>
      </c>
      <c r="CN32" s="38">
        <v>0.16325000000000001</v>
      </c>
      <c r="CO32" s="38">
        <v>0.48</v>
      </c>
      <c r="CP32" s="38">
        <v>0.15</v>
      </c>
      <c r="CQ32" s="38">
        <v>0.26652399999999998</v>
      </c>
      <c r="CR32" s="38">
        <v>0.20874000000000001</v>
      </c>
      <c r="CS32" s="38">
        <v>0.22684000000000001</v>
      </c>
      <c r="CT32" s="38">
        <v>0.11587799999999999</v>
      </c>
      <c r="CU32" s="38">
        <v>0.17638999999999999</v>
      </c>
      <c r="CV32" s="38">
        <v>0.45265899999999998</v>
      </c>
      <c r="CW32" s="38">
        <v>0.45732</v>
      </c>
      <c r="CX32" s="38">
        <v>1.427762</v>
      </c>
      <c r="CY32" s="38">
        <v>1.1304639999999999</v>
      </c>
      <c r="CZ32" s="38">
        <v>0.67652900000000005</v>
      </c>
      <c r="DA32" s="38">
        <v>3.0150109999999999</v>
      </c>
      <c r="DB32" s="38">
        <v>2.2834249999999998</v>
      </c>
      <c r="DC32" s="38">
        <v>0.70644099999999999</v>
      </c>
      <c r="DD32" s="38">
        <v>1.0360199999999999</v>
      </c>
      <c r="DE32" s="38">
        <v>2.5674450000000002</v>
      </c>
      <c r="DF32" s="38">
        <v>2.4343509999999999</v>
      </c>
      <c r="DG32" s="38">
        <v>1.3474390000000001</v>
      </c>
      <c r="DH32" s="38">
        <v>3.2517119999999999</v>
      </c>
      <c r="DI32" s="38">
        <v>3.7961550000000002</v>
      </c>
      <c r="DJ32" s="38">
        <v>2.3217509999999999</v>
      </c>
      <c r="DK32" s="38">
        <v>3.0627249999999999</v>
      </c>
      <c r="DL32" s="38">
        <v>4.6433359999999997</v>
      </c>
      <c r="DM32" s="38">
        <v>1.717498</v>
      </c>
      <c r="DN32" s="38">
        <v>3.0855100000000002</v>
      </c>
      <c r="DO32" s="38">
        <v>2.3285339999999999</v>
      </c>
      <c r="DP32" s="38">
        <v>2.4701499999999998</v>
      </c>
      <c r="DQ32" s="38">
        <v>2.6373259999999998</v>
      </c>
      <c r="DR32" s="38">
        <v>2.9664570000000001</v>
      </c>
      <c r="DS32" s="38">
        <v>1.5199750000000001</v>
      </c>
      <c r="DT32" s="38">
        <v>3.226696</v>
      </c>
      <c r="DU32" s="38">
        <v>1.1242019999999999</v>
      </c>
      <c r="DV32" s="38">
        <v>1.7792920000000001</v>
      </c>
      <c r="DW32" s="38">
        <v>1.672677</v>
      </c>
      <c r="DX32" s="53">
        <v>2.6526709999999998</v>
      </c>
      <c r="DY32" s="53">
        <v>1.4550259999999999</v>
      </c>
      <c r="DZ32" s="53">
        <v>1.3878760000000001</v>
      </c>
      <c r="EA32" s="53">
        <v>1.46828</v>
      </c>
      <c r="EB32" s="53">
        <v>1.913721</v>
      </c>
      <c r="EC32" s="53">
        <v>0.14457600000000001</v>
      </c>
      <c r="ED32" s="53">
        <v>0.64810400000000001</v>
      </c>
      <c r="EE32" s="53">
        <v>1.4084140000000001</v>
      </c>
      <c r="EF32" s="53">
        <v>0.62060999999999999</v>
      </c>
      <c r="EG32" s="53">
        <v>1.896158</v>
      </c>
      <c r="EH32" s="53">
        <v>4.6041299999999996</v>
      </c>
      <c r="EI32" s="53">
        <v>2.152158</v>
      </c>
      <c r="EJ32" s="53">
        <v>3.854409</v>
      </c>
      <c r="EK32" s="53">
        <v>2.4724430000000002</v>
      </c>
      <c r="EL32" s="53">
        <v>5.5994979999999996</v>
      </c>
      <c r="EM32" s="53">
        <v>2.327245</v>
      </c>
      <c r="EN32" s="53">
        <v>2.205352</v>
      </c>
      <c r="EO32" s="53">
        <v>3.0556369999999999</v>
      </c>
      <c r="EP32" s="53">
        <v>3.7606790000000001</v>
      </c>
      <c r="EQ32" s="53">
        <v>2.0947309999999999</v>
      </c>
      <c r="ER32" s="53">
        <v>3.2215790000000002</v>
      </c>
      <c r="ES32" s="53">
        <v>1.8758570000000001</v>
      </c>
      <c r="ET32" s="53">
        <v>2.5820240000000001</v>
      </c>
      <c r="EU32" s="53">
        <v>1.9298390000000001</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row>
    <row r="33" spans="6:625" ht="20.100000000000001" customHeight="1">
      <c r="F33" s="37" t="s">
        <v>407</v>
      </c>
      <c r="G33" s="29" t="s">
        <v>200</v>
      </c>
      <c r="H33" s="38">
        <v>13.187732</v>
      </c>
      <c r="I33" s="38">
        <v>10.952845999999999</v>
      </c>
      <c r="J33" s="38"/>
      <c r="K33" s="38"/>
      <c r="L33" s="38">
        <v>3.5920649999999998</v>
      </c>
      <c r="M33" s="38">
        <v>5.9402730000000004</v>
      </c>
      <c r="N33" s="38">
        <v>3.772929</v>
      </c>
      <c r="O33" s="38">
        <v>4.1830040000000004</v>
      </c>
      <c r="P33" s="38">
        <v>2.139313</v>
      </c>
      <c r="Q33" s="38">
        <v>3.1186500000000001</v>
      </c>
      <c r="R33" s="38">
        <v>3.8973680000000002</v>
      </c>
      <c r="S33" s="38">
        <v>2.1108129999999998</v>
      </c>
      <c r="T33" s="38">
        <v>1.530289</v>
      </c>
      <c r="U33" s="38">
        <v>2.9470550000000002</v>
      </c>
      <c r="V33" s="38">
        <v>3.087367</v>
      </c>
      <c r="W33" s="38">
        <v>3.8987039999999999</v>
      </c>
      <c r="X33" s="38">
        <v>3.1388639999999999</v>
      </c>
      <c r="Y33" s="38">
        <v>5.0872159999999997</v>
      </c>
      <c r="Z33" s="38">
        <v>6.1355700000000004</v>
      </c>
      <c r="AA33" s="38">
        <v>8.0985239999999994</v>
      </c>
      <c r="AB33" s="38">
        <v>4.97227</v>
      </c>
      <c r="AC33" s="38">
        <v>3.4658829999999998</v>
      </c>
      <c r="AD33" s="38">
        <v>4.2887899999999997</v>
      </c>
      <c r="AE33" s="38">
        <v>5.53925</v>
      </c>
      <c r="AF33" s="38">
        <v>4.2960010000000004</v>
      </c>
      <c r="AG33" s="38">
        <v>4.1094939999999998</v>
      </c>
      <c r="AH33" s="38">
        <v>2.6670850000000002</v>
      </c>
      <c r="AI33" s="38">
        <v>2.5772050000000002</v>
      </c>
      <c r="AJ33" s="38">
        <v>1.9393210000000001</v>
      </c>
      <c r="AK33" s="38">
        <v>2.7178939999999998</v>
      </c>
      <c r="AL33" s="38">
        <v>3.9493279999999999</v>
      </c>
      <c r="AM33" s="38">
        <v>2.3590209999999998</v>
      </c>
      <c r="AN33" s="38">
        <v>2.1042670000000001</v>
      </c>
      <c r="AO33" s="38">
        <v>2.2291639999999999</v>
      </c>
      <c r="AP33" s="38">
        <v>2.0527500000000001</v>
      </c>
      <c r="AQ33" s="38">
        <v>2.1329639999999999</v>
      </c>
      <c r="AR33" s="38">
        <v>2.7478720000000001</v>
      </c>
      <c r="AS33" s="38">
        <v>2.1756509999999998</v>
      </c>
      <c r="AT33" s="38">
        <v>1.881392</v>
      </c>
      <c r="AU33" s="38">
        <v>0.89614099999999997</v>
      </c>
      <c r="AV33" s="38">
        <v>2.1260370000000002</v>
      </c>
      <c r="AW33" s="38">
        <v>1.132971</v>
      </c>
      <c r="AX33" s="38">
        <v>0.31045299999999998</v>
      </c>
      <c r="AY33" s="38">
        <v>2.3704830000000001</v>
      </c>
      <c r="AZ33" s="38">
        <v>0.971055</v>
      </c>
      <c r="BA33" s="38">
        <v>2.04975</v>
      </c>
      <c r="BB33" s="38">
        <v>1.9590129999999999</v>
      </c>
      <c r="BC33" s="38">
        <v>3.3723869999999998</v>
      </c>
      <c r="BD33" s="38">
        <v>2.1616689999999998</v>
      </c>
      <c r="BE33" s="38">
        <v>1.486173</v>
      </c>
      <c r="BF33" s="38">
        <v>1.7559830000000001</v>
      </c>
      <c r="BG33" s="38">
        <v>1.0255050000000001</v>
      </c>
      <c r="BH33" s="38">
        <v>0.41357500000000003</v>
      </c>
      <c r="BI33" s="38">
        <v>0.31960699999999997</v>
      </c>
      <c r="BJ33" s="38">
        <v>0.545651</v>
      </c>
      <c r="BK33" s="38">
        <v>8.9926000000000006E-2</v>
      </c>
      <c r="BL33" s="38">
        <v>0.168133</v>
      </c>
      <c r="BM33" s="38">
        <v>0.184116</v>
      </c>
      <c r="BN33" s="38">
        <v>0.51533899999999999</v>
      </c>
      <c r="BO33" s="38">
        <v>0.23830299999999999</v>
      </c>
      <c r="BP33" s="38">
        <v>3.5682999999999999E-2</v>
      </c>
      <c r="BQ33" s="38">
        <v>0.80374199999999996</v>
      </c>
      <c r="BR33" s="38">
        <v>1.4E-2</v>
      </c>
      <c r="BS33" s="38">
        <v>0.222381</v>
      </c>
      <c r="BT33" s="38">
        <v>0.14918100000000001</v>
      </c>
      <c r="BU33" s="38">
        <v>6.4474000000000004E-2</v>
      </c>
      <c r="BV33" s="38">
        <v>0.77158000000000004</v>
      </c>
      <c r="BW33" s="38">
        <v>0.37795499999999999</v>
      </c>
      <c r="BX33" s="38">
        <v>6.5932000000000004E-2</v>
      </c>
      <c r="BY33" s="38">
        <v>2.2166999999999999E-2</v>
      </c>
      <c r="BZ33" s="38">
        <v>3.2391999999999997E-2</v>
      </c>
      <c r="CA33" s="38">
        <v>0.33443800000000001</v>
      </c>
      <c r="CB33" s="38">
        <v>0.35113100000000003</v>
      </c>
      <c r="CC33" s="38">
        <v>0.28513899999999998</v>
      </c>
      <c r="CD33" s="38">
        <v>0.26620700000000003</v>
      </c>
      <c r="CE33" s="38">
        <v>0.206895</v>
      </c>
      <c r="CF33" s="38">
        <v>0.12748300000000001</v>
      </c>
      <c r="CG33" s="38">
        <v>0.29254599999999997</v>
      </c>
      <c r="CH33" s="38">
        <v>0.192491</v>
      </c>
      <c r="CI33" s="38">
        <v>0.34049099999999999</v>
      </c>
      <c r="CJ33" s="38">
        <v>7.0252999999999996E-2</v>
      </c>
      <c r="CK33" s="38">
        <v>0.141764</v>
      </c>
      <c r="CL33" s="38">
        <v>0.17946999999999999</v>
      </c>
      <c r="CM33" s="38">
        <v>0.43817499999999998</v>
      </c>
      <c r="CN33" s="38">
        <v>0.16325000000000001</v>
      </c>
      <c r="CO33" s="38">
        <v>0.48</v>
      </c>
      <c r="CP33" s="38">
        <v>0.15</v>
      </c>
      <c r="CQ33" s="38">
        <v>0.26652399999999998</v>
      </c>
      <c r="CR33" s="38">
        <v>0.20874000000000001</v>
      </c>
      <c r="CS33" s="38">
        <v>0.22684000000000001</v>
      </c>
      <c r="CT33" s="38">
        <v>0.11587799999999999</v>
      </c>
      <c r="CU33" s="38">
        <v>0.17638999999999999</v>
      </c>
      <c r="CV33" s="38">
        <v>0.45265899999999998</v>
      </c>
      <c r="CW33" s="38">
        <v>0.45732</v>
      </c>
      <c r="CX33" s="38">
        <v>1.427762</v>
      </c>
      <c r="CY33" s="38">
        <v>1.1304639999999999</v>
      </c>
      <c r="CZ33" s="38">
        <v>0.67652900000000005</v>
      </c>
      <c r="DA33" s="38">
        <v>3.0150109999999999</v>
      </c>
      <c r="DB33" s="38">
        <v>2.2834249999999998</v>
      </c>
      <c r="DC33" s="38">
        <v>0.70644099999999999</v>
      </c>
      <c r="DD33" s="38">
        <v>1.0360199999999999</v>
      </c>
      <c r="DE33" s="38">
        <v>2.5674450000000002</v>
      </c>
      <c r="DF33" s="38">
        <v>2.4343509999999999</v>
      </c>
      <c r="DG33" s="38">
        <v>1.3474390000000001</v>
      </c>
      <c r="DH33" s="38">
        <v>3.2517119999999999</v>
      </c>
      <c r="DI33" s="38">
        <v>3.7961550000000002</v>
      </c>
      <c r="DJ33" s="38">
        <v>2.3217509999999999</v>
      </c>
      <c r="DK33" s="38">
        <v>3.0627249999999999</v>
      </c>
      <c r="DL33" s="38">
        <v>4.6433359999999997</v>
      </c>
      <c r="DM33" s="38">
        <v>1.717498</v>
      </c>
      <c r="DN33" s="38">
        <v>3.0855100000000002</v>
      </c>
      <c r="DO33" s="38">
        <v>2.3285339999999999</v>
      </c>
      <c r="DP33" s="38">
        <v>2.4701499999999998</v>
      </c>
      <c r="DQ33" s="38">
        <v>2.6373259999999998</v>
      </c>
      <c r="DR33" s="38">
        <v>2.9664570000000001</v>
      </c>
      <c r="DS33" s="38">
        <v>1.5199750000000001</v>
      </c>
      <c r="DT33" s="38">
        <v>3.226696</v>
      </c>
      <c r="DU33" s="38">
        <v>1.1242019999999999</v>
      </c>
      <c r="DV33" s="38">
        <v>1.7792920000000001</v>
      </c>
      <c r="DW33" s="38">
        <v>1.672677</v>
      </c>
      <c r="DX33" s="53">
        <v>2.6526709999999998</v>
      </c>
      <c r="DY33" s="53">
        <v>1.4550259999999999</v>
      </c>
      <c r="DZ33" s="53">
        <v>1.3878760000000001</v>
      </c>
      <c r="EA33" s="53">
        <v>1.46828</v>
      </c>
      <c r="EB33" s="53">
        <v>1.913721</v>
      </c>
      <c r="EC33" s="53">
        <v>0.14457600000000001</v>
      </c>
      <c r="ED33" s="53">
        <v>0.64810400000000001</v>
      </c>
      <c r="EE33" s="53">
        <v>1.4084140000000001</v>
      </c>
      <c r="EF33" s="53">
        <v>0.62060999999999999</v>
      </c>
      <c r="EG33" s="53">
        <v>1.896158</v>
      </c>
      <c r="EH33" s="53">
        <v>4.6041299999999996</v>
      </c>
      <c r="EI33" s="53">
        <v>2.152158</v>
      </c>
      <c r="EJ33" s="53">
        <v>3.854409</v>
      </c>
      <c r="EK33" s="53">
        <v>2.4724430000000002</v>
      </c>
      <c r="EL33" s="53">
        <v>5.5994979999999996</v>
      </c>
      <c r="EM33" s="53">
        <v>2.327245</v>
      </c>
      <c r="EN33" s="53">
        <v>2.205352</v>
      </c>
      <c r="EO33" s="53">
        <v>3.0556369999999999</v>
      </c>
      <c r="EP33" s="53">
        <v>3.7606790000000001</v>
      </c>
      <c r="EQ33" s="53">
        <v>2.0947309999999999</v>
      </c>
      <c r="ER33" s="53">
        <v>3.2215790000000002</v>
      </c>
      <c r="ES33" s="53">
        <v>1.8758570000000001</v>
      </c>
      <c r="ET33" s="53">
        <v>2.5820240000000001</v>
      </c>
      <c r="EU33" s="53">
        <v>1.9298390000000001</v>
      </c>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row>
    <row r="34" spans="6:625" ht="28.15" customHeight="1">
      <c r="F34" s="28" t="s">
        <v>675</v>
      </c>
      <c r="G34" s="29" t="s">
        <v>200</v>
      </c>
      <c r="H34" s="38">
        <v>53.133572999999998</v>
      </c>
      <c r="I34" s="38">
        <v>33.811517000000002</v>
      </c>
      <c r="J34" s="38"/>
      <c r="K34" s="38"/>
      <c r="L34" s="38">
        <v>3.4084810000000001</v>
      </c>
      <c r="M34" s="38">
        <v>3.0485099999999998</v>
      </c>
      <c r="N34" s="38">
        <v>5.9222270000000004</v>
      </c>
      <c r="O34" s="38">
        <v>3.501401</v>
      </c>
      <c r="P34" s="38">
        <v>3.65863</v>
      </c>
      <c r="Q34" s="38">
        <v>4.1061329999999998</v>
      </c>
      <c r="R34" s="38">
        <v>5.162032</v>
      </c>
      <c r="S34" s="38">
        <v>6.1433140000000002</v>
      </c>
      <c r="T34" s="38">
        <v>4.6360159999999997</v>
      </c>
      <c r="U34" s="38">
        <v>7.8715669999999998</v>
      </c>
      <c r="V34" s="38">
        <v>6.4999399999999996</v>
      </c>
      <c r="W34" s="38">
        <v>5.382822</v>
      </c>
      <c r="X34" s="38">
        <v>5.1797360000000001</v>
      </c>
      <c r="Y34" s="38">
        <v>6.1466089999999998</v>
      </c>
      <c r="Z34" s="38">
        <v>5.9982810000000004</v>
      </c>
      <c r="AA34" s="38">
        <v>6.2653949999999998</v>
      </c>
      <c r="AB34" s="38">
        <v>5.063453</v>
      </c>
      <c r="AC34" s="38">
        <v>6.7876479999999999</v>
      </c>
      <c r="AD34" s="38">
        <v>5.9061529999999998</v>
      </c>
      <c r="AE34" s="38">
        <v>5.1612660000000004</v>
      </c>
      <c r="AF34" s="38">
        <v>4.6316179999999996</v>
      </c>
      <c r="AG34" s="38">
        <v>5.1311450000000001</v>
      </c>
      <c r="AH34" s="38">
        <v>5.6305509999999996</v>
      </c>
      <c r="AI34" s="38">
        <v>6.3725529999999999</v>
      </c>
      <c r="AJ34" s="38">
        <v>5.327896</v>
      </c>
      <c r="AK34" s="38">
        <v>3.2017799999999998</v>
      </c>
      <c r="AL34" s="38">
        <v>4.9541680000000001</v>
      </c>
      <c r="AM34" s="38">
        <v>6.2679790000000004</v>
      </c>
      <c r="AN34" s="38">
        <v>3.6345550000000002</v>
      </c>
      <c r="AO34" s="38">
        <v>3.8385959999999999</v>
      </c>
      <c r="AP34" s="38">
        <v>4.0357339999999997</v>
      </c>
      <c r="AQ34" s="38">
        <v>4.3813560000000003</v>
      </c>
      <c r="AR34" s="38">
        <v>3.5897730000000001</v>
      </c>
      <c r="AS34" s="38">
        <v>2.6330979999999999</v>
      </c>
      <c r="AT34" s="38">
        <v>4.1912700000000003</v>
      </c>
      <c r="AU34" s="38">
        <v>3.2340840000000002</v>
      </c>
      <c r="AV34" s="38">
        <v>2.9741390000000001</v>
      </c>
      <c r="AW34" s="38">
        <v>2.5532680000000001</v>
      </c>
      <c r="AX34" s="38">
        <v>2.796065</v>
      </c>
      <c r="AY34" s="38">
        <v>2.9080490000000001</v>
      </c>
      <c r="AZ34" s="38">
        <v>5.9953690000000002</v>
      </c>
      <c r="BA34" s="38">
        <v>2.547053</v>
      </c>
      <c r="BB34" s="38">
        <v>3.4025880000000002</v>
      </c>
      <c r="BC34" s="38">
        <v>3.5426739999999999</v>
      </c>
      <c r="BD34" s="38">
        <v>4.061477</v>
      </c>
      <c r="BE34" s="38">
        <v>3.033677</v>
      </c>
      <c r="BF34" s="38">
        <v>3.6084830000000001</v>
      </c>
      <c r="BG34" s="38">
        <v>2.678687</v>
      </c>
      <c r="BH34" s="38">
        <v>3.2549410000000001</v>
      </c>
      <c r="BI34" s="38">
        <v>3.189181</v>
      </c>
      <c r="BJ34" s="38">
        <v>4.0309759999999999</v>
      </c>
      <c r="BK34" s="38">
        <v>3.5774170000000001</v>
      </c>
      <c r="BL34" s="38">
        <v>2.3782740000000002</v>
      </c>
      <c r="BM34" s="38">
        <v>2.110004</v>
      </c>
      <c r="BN34" s="38">
        <v>3.1871740000000002</v>
      </c>
      <c r="BO34" s="38">
        <v>1.9939249999999999</v>
      </c>
      <c r="BP34" s="38">
        <v>1.8147530000000001</v>
      </c>
      <c r="BQ34" s="38">
        <v>2.3417370000000002</v>
      </c>
      <c r="BR34" s="38">
        <v>2.3531070000000001</v>
      </c>
      <c r="BS34" s="38">
        <v>1.332093</v>
      </c>
      <c r="BT34" s="38">
        <v>1.8865730000000001</v>
      </c>
      <c r="BU34" s="38">
        <v>0.95562199999999997</v>
      </c>
      <c r="BV34" s="38">
        <v>3.79148</v>
      </c>
      <c r="BW34" s="38">
        <v>1.9747939999999999</v>
      </c>
      <c r="BX34" s="38">
        <v>1.6538060000000001</v>
      </c>
      <c r="BY34" s="38">
        <v>0.96762199999999998</v>
      </c>
      <c r="BZ34" s="38">
        <v>1.4089929999999999</v>
      </c>
      <c r="CA34" s="38">
        <v>0.784304</v>
      </c>
      <c r="CB34" s="38">
        <v>3.051031</v>
      </c>
      <c r="CC34" s="38">
        <v>1.4533510000000001</v>
      </c>
      <c r="CD34" s="38">
        <v>1.5764290000000001</v>
      </c>
      <c r="CE34" s="38">
        <v>1.0654250000000001</v>
      </c>
      <c r="CF34" s="38">
        <v>1.363364</v>
      </c>
      <c r="CG34" s="38">
        <v>2.7393200000000002</v>
      </c>
      <c r="CH34" s="38">
        <v>1.423519</v>
      </c>
      <c r="CI34" s="38">
        <v>2.7598039999999999</v>
      </c>
      <c r="CJ34" s="38">
        <v>1.4015150000000001</v>
      </c>
      <c r="CK34" s="38">
        <v>0.58765500000000004</v>
      </c>
      <c r="CL34" s="38">
        <v>1.7298119999999999</v>
      </c>
      <c r="CM34" s="38">
        <v>1.4810840000000001</v>
      </c>
      <c r="CN34" s="38">
        <v>1.2138720000000001</v>
      </c>
      <c r="CO34" s="38">
        <v>0.94921800000000001</v>
      </c>
      <c r="CP34" s="38">
        <v>1.953783</v>
      </c>
      <c r="CQ34" s="38">
        <v>1.569067</v>
      </c>
      <c r="CR34" s="38">
        <v>2.6016819999999998</v>
      </c>
      <c r="CS34" s="38">
        <v>1.6035360000000001</v>
      </c>
      <c r="CT34" s="38">
        <v>1.182774</v>
      </c>
      <c r="CU34" s="38">
        <v>1.3247150000000001</v>
      </c>
      <c r="CV34" s="38">
        <v>1.506114</v>
      </c>
      <c r="CW34" s="38">
        <v>2.2361019999999998</v>
      </c>
      <c r="CX34" s="38">
        <v>3.2235230000000001</v>
      </c>
      <c r="CY34" s="38">
        <v>2.2627630000000001</v>
      </c>
      <c r="CZ34" s="38">
        <v>1.501007</v>
      </c>
      <c r="DA34" s="38">
        <v>4.3049080000000002</v>
      </c>
      <c r="DB34" s="38">
        <v>3.768837</v>
      </c>
      <c r="DC34" s="38">
        <v>2.5695290000000002</v>
      </c>
      <c r="DD34" s="38">
        <v>2.5326420000000001</v>
      </c>
      <c r="DE34" s="38">
        <v>5.4203440000000001</v>
      </c>
      <c r="DF34" s="38">
        <v>3.6027040000000001</v>
      </c>
      <c r="DG34" s="38">
        <v>3.7921580000000001</v>
      </c>
      <c r="DH34" s="38">
        <v>4.4095050000000002</v>
      </c>
      <c r="DI34" s="38">
        <v>5.685505</v>
      </c>
      <c r="DJ34" s="38">
        <v>5.4788119999999996</v>
      </c>
      <c r="DK34" s="38">
        <v>5.9874980000000004</v>
      </c>
      <c r="DL34" s="38">
        <v>7.2734399999999999</v>
      </c>
      <c r="DM34" s="38">
        <v>4.0000460000000002</v>
      </c>
      <c r="DN34" s="38">
        <v>6.0958199999999998</v>
      </c>
      <c r="DO34" s="38">
        <v>4.7489309999999998</v>
      </c>
      <c r="DP34" s="38">
        <v>5.2546369999999998</v>
      </c>
      <c r="DQ34" s="38">
        <v>5.5813699999999997</v>
      </c>
      <c r="DR34" s="38">
        <v>4.9128809999999996</v>
      </c>
      <c r="DS34" s="38">
        <v>5.0822529999999997</v>
      </c>
      <c r="DT34" s="38">
        <v>8.0941620000000007</v>
      </c>
      <c r="DU34" s="38">
        <v>3.5322</v>
      </c>
      <c r="DV34" s="38">
        <v>6.3878180000000002</v>
      </c>
      <c r="DW34" s="38">
        <v>4.6286959999999997</v>
      </c>
      <c r="DX34" s="53">
        <v>15.738621</v>
      </c>
      <c r="DY34" s="53">
        <v>4.2654430000000003</v>
      </c>
      <c r="DZ34" s="53">
        <v>3.4442349999999999</v>
      </c>
      <c r="EA34" s="53">
        <v>7.0429830000000004</v>
      </c>
      <c r="EB34" s="53">
        <v>6.9595260000000003</v>
      </c>
      <c r="EC34" s="53">
        <v>1.318362</v>
      </c>
      <c r="ED34" s="53">
        <v>2.8227920000000002</v>
      </c>
      <c r="EE34" s="53">
        <v>2.9827319999999999</v>
      </c>
      <c r="EF34" s="53">
        <v>4.3402079999999996</v>
      </c>
      <c r="EG34" s="53">
        <v>3.9763160000000002</v>
      </c>
      <c r="EH34" s="53">
        <v>6.2080149999999996</v>
      </c>
      <c r="EI34" s="53">
        <v>5.0656939999999997</v>
      </c>
      <c r="EJ34" s="53">
        <v>7.0806319999999996</v>
      </c>
      <c r="EK34" s="53">
        <v>5.7060779999999998</v>
      </c>
      <c r="EL34" s="53">
        <v>10.415524</v>
      </c>
      <c r="EM34" s="53">
        <v>8.9715220000000002</v>
      </c>
      <c r="EN34" s="53">
        <v>6.3783130000000003</v>
      </c>
      <c r="EO34" s="53">
        <v>27.368213999999998</v>
      </c>
      <c r="EP34" s="53">
        <v>10.908663000000001</v>
      </c>
      <c r="EQ34" s="53">
        <v>6.7893090000000003</v>
      </c>
      <c r="ER34" s="53">
        <v>8.9505920000000003</v>
      </c>
      <c r="ES34" s="53">
        <v>7.1629529999999999</v>
      </c>
      <c r="ET34" s="53">
        <v>6.845936</v>
      </c>
      <c r="EU34" s="53">
        <v>6.7357560000000003</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row>
    <row r="35" spans="6:625" ht="28.15" customHeight="1">
      <c r="F35" s="28" t="s">
        <v>676</v>
      </c>
      <c r="G35" s="29" t="s">
        <v>200</v>
      </c>
      <c r="H35" s="38">
        <v>134.31991500000001</v>
      </c>
      <c r="I35" s="38">
        <v>100.99282700000001</v>
      </c>
      <c r="J35" s="38"/>
      <c r="K35" s="38"/>
      <c r="L35" s="38">
        <v>26.812442999999998</v>
      </c>
      <c r="M35" s="38">
        <v>29.130673999999999</v>
      </c>
      <c r="N35" s="38">
        <v>35.525500000000001</v>
      </c>
      <c r="O35" s="38">
        <v>26.765933</v>
      </c>
      <c r="P35" s="38">
        <v>32.965926000000003</v>
      </c>
      <c r="Q35" s="38">
        <v>23.763603</v>
      </c>
      <c r="R35" s="38">
        <v>31.598542999999999</v>
      </c>
      <c r="S35" s="38">
        <v>25.676289000000001</v>
      </c>
      <c r="T35" s="38">
        <v>27.56465</v>
      </c>
      <c r="U35" s="38">
        <v>29.628851000000001</v>
      </c>
      <c r="V35" s="38">
        <v>29.614227</v>
      </c>
      <c r="W35" s="38">
        <v>26.174807999999999</v>
      </c>
      <c r="X35" s="38">
        <v>24.163094999999998</v>
      </c>
      <c r="Y35" s="38">
        <v>28.976362999999999</v>
      </c>
      <c r="Z35" s="38">
        <v>35.565524000000003</v>
      </c>
      <c r="AA35" s="38">
        <v>35.419392999999999</v>
      </c>
      <c r="AB35" s="38">
        <v>28.319040000000001</v>
      </c>
      <c r="AC35" s="38">
        <v>35.971466999999997</v>
      </c>
      <c r="AD35" s="38">
        <v>39.558706999999998</v>
      </c>
      <c r="AE35" s="38">
        <v>33.580109</v>
      </c>
      <c r="AF35" s="38">
        <v>34.327356000000002</v>
      </c>
      <c r="AG35" s="38">
        <v>29.801175000000001</v>
      </c>
      <c r="AH35" s="38">
        <v>38.315289999999997</v>
      </c>
      <c r="AI35" s="38">
        <v>32.766168999999998</v>
      </c>
      <c r="AJ35" s="38">
        <v>32.568103999999998</v>
      </c>
      <c r="AK35" s="38">
        <v>32.820011999999998</v>
      </c>
      <c r="AL35" s="38">
        <v>37.280147999999997</v>
      </c>
      <c r="AM35" s="38">
        <v>29.903645000000001</v>
      </c>
      <c r="AN35" s="38">
        <v>23.970586999999998</v>
      </c>
      <c r="AO35" s="38">
        <v>23.39124</v>
      </c>
      <c r="AP35" s="38">
        <v>30.607863999999999</v>
      </c>
      <c r="AQ35" s="38">
        <v>22.079737999999999</v>
      </c>
      <c r="AR35" s="38">
        <v>24.601464</v>
      </c>
      <c r="AS35" s="38">
        <v>15.654388000000001</v>
      </c>
      <c r="AT35" s="38">
        <v>27.035291999999998</v>
      </c>
      <c r="AU35" s="38">
        <v>17.259841999999999</v>
      </c>
      <c r="AV35" s="38">
        <v>18.273432</v>
      </c>
      <c r="AW35" s="38">
        <v>16.683783999999999</v>
      </c>
      <c r="AX35" s="38">
        <v>14.074698</v>
      </c>
      <c r="AY35" s="38">
        <v>21.994657</v>
      </c>
      <c r="AZ35" s="38">
        <v>22.433102000000002</v>
      </c>
      <c r="BA35" s="38">
        <v>24.418780000000002</v>
      </c>
      <c r="BB35" s="38">
        <v>23.523299999999999</v>
      </c>
      <c r="BC35" s="38">
        <v>29.425802999999998</v>
      </c>
      <c r="BD35" s="38">
        <v>23.480125999999998</v>
      </c>
      <c r="BE35" s="38">
        <v>22.410159</v>
      </c>
      <c r="BF35" s="38">
        <v>24.492239999999999</v>
      </c>
      <c r="BG35" s="38">
        <v>19.207626999999999</v>
      </c>
      <c r="BH35" s="38">
        <v>21.318418999999999</v>
      </c>
      <c r="BI35" s="38">
        <v>17.279841000000001</v>
      </c>
      <c r="BJ35" s="38">
        <v>20.753789999999999</v>
      </c>
      <c r="BK35" s="38">
        <v>17.820066000000001</v>
      </c>
      <c r="BL35" s="38">
        <v>21.425605000000001</v>
      </c>
      <c r="BM35" s="38">
        <v>13.983663999999999</v>
      </c>
      <c r="BN35" s="38">
        <v>18.116081000000001</v>
      </c>
      <c r="BO35" s="38">
        <v>13.408158999999999</v>
      </c>
      <c r="BP35" s="38">
        <v>13.545553</v>
      </c>
      <c r="BQ35" s="38">
        <v>18.601247999999998</v>
      </c>
      <c r="BR35" s="38">
        <v>13.34412</v>
      </c>
      <c r="BS35" s="38">
        <v>10.706879000000001</v>
      </c>
      <c r="BT35" s="38">
        <v>18.299011</v>
      </c>
      <c r="BU35" s="38">
        <v>19.00564</v>
      </c>
      <c r="BV35" s="38">
        <v>16.823174000000002</v>
      </c>
      <c r="BW35" s="38">
        <v>11.263182</v>
      </c>
      <c r="BX35" s="38">
        <v>20.319507999999999</v>
      </c>
      <c r="BY35" s="38">
        <v>11.023987</v>
      </c>
      <c r="BZ35" s="38">
        <v>14.457748</v>
      </c>
      <c r="CA35" s="38">
        <v>9.3220430000000007</v>
      </c>
      <c r="CB35" s="38">
        <v>15.602830000000001</v>
      </c>
      <c r="CC35" s="38">
        <v>9.4772999999999996</v>
      </c>
      <c r="CD35" s="38">
        <v>13.467599999999999</v>
      </c>
      <c r="CE35" s="38">
        <v>9.3676680000000001</v>
      </c>
      <c r="CF35" s="38">
        <v>18.061896000000001</v>
      </c>
      <c r="CG35" s="38">
        <v>11.284445</v>
      </c>
      <c r="CH35" s="38">
        <v>9.564038</v>
      </c>
      <c r="CI35" s="38">
        <v>10.828257000000001</v>
      </c>
      <c r="CJ35" s="38">
        <v>14.698736</v>
      </c>
      <c r="CK35" s="38">
        <v>7.8693989999999996</v>
      </c>
      <c r="CL35" s="38">
        <v>8.8468859999999996</v>
      </c>
      <c r="CM35" s="38">
        <v>6.9030019999999999</v>
      </c>
      <c r="CN35" s="38">
        <v>15.04444</v>
      </c>
      <c r="CO35" s="38">
        <v>9.3052910000000004</v>
      </c>
      <c r="CP35" s="38">
        <v>10.923912</v>
      </c>
      <c r="CQ35" s="38">
        <v>10.441750000000001</v>
      </c>
      <c r="CR35" s="38">
        <v>16.896543999999999</v>
      </c>
      <c r="CS35" s="38">
        <v>11.167996</v>
      </c>
      <c r="CT35" s="38">
        <v>10.250671000000001</v>
      </c>
      <c r="CU35" s="38">
        <v>7.9782780000000004</v>
      </c>
      <c r="CV35" s="38">
        <v>15.892649</v>
      </c>
      <c r="CW35" s="38">
        <v>12.927198000000001</v>
      </c>
      <c r="CX35" s="38">
        <v>12.22462</v>
      </c>
      <c r="CY35" s="38">
        <v>9.1731219999999993</v>
      </c>
      <c r="CZ35" s="38">
        <v>10.127940000000001</v>
      </c>
      <c r="DA35" s="38">
        <v>23.003377</v>
      </c>
      <c r="DB35" s="38">
        <v>18.434943000000001</v>
      </c>
      <c r="DC35" s="38">
        <v>13.484747</v>
      </c>
      <c r="DD35" s="38">
        <v>13.590935</v>
      </c>
      <c r="DE35" s="38">
        <v>17.108657999999998</v>
      </c>
      <c r="DF35" s="38">
        <v>22.542663999999998</v>
      </c>
      <c r="DG35" s="38">
        <v>12.415960999999999</v>
      </c>
      <c r="DH35" s="38">
        <v>22.526509999999998</v>
      </c>
      <c r="DI35" s="38">
        <v>22.158677000000001</v>
      </c>
      <c r="DJ35" s="38">
        <v>22.521281999999999</v>
      </c>
      <c r="DK35" s="38">
        <v>16.409756999999999</v>
      </c>
      <c r="DL35" s="38">
        <v>36.313457999999997</v>
      </c>
      <c r="DM35" s="38">
        <v>17.818883</v>
      </c>
      <c r="DN35" s="38">
        <v>25.488728999999999</v>
      </c>
      <c r="DO35" s="38">
        <v>13.863021</v>
      </c>
      <c r="DP35" s="38">
        <v>32.206037000000002</v>
      </c>
      <c r="DQ35" s="38">
        <v>20.565736999999999</v>
      </c>
      <c r="DR35" s="38">
        <v>18.910484</v>
      </c>
      <c r="DS35" s="38">
        <v>11.382599000000001</v>
      </c>
      <c r="DT35" s="38">
        <v>30.279308</v>
      </c>
      <c r="DU35" s="38">
        <v>14.076085000000001</v>
      </c>
      <c r="DV35" s="38">
        <v>17.476592</v>
      </c>
      <c r="DW35" s="38">
        <v>14.222566</v>
      </c>
      <c r="DX35" s="53">
        <v>46.236590999999997</v>
      </c>
      <c r="DY35" s="53">
        <v>17.820537000000002</v>
      </c>
      <c r="DZ35" s="53">
        <v>19.143528</v>
      </c>
      <c r="EA35" s="53">
        <v>13.704306000000001</v>
      </c>
      <c r="EB35" s="53">
        <v>26.270717000000001</v>
      </c>
      <c r="EC35" s="53">
        <v>2.1533509999999998</v>
      </c>
      <c r="ED35" s="53">
        <v>6.2796430000000001</v>
      </c>
      <c r="EE35" s="53">
        <v>8.9737819999999999</v>
      </c>
      <c r="EF35" s="53">
        <v>8.4601159999999993</v>
      </c>
      <c r="EG35" s="53">
        <v>9.5151409999999998</v>
      </c>
      <c r="EH35" s="53">
        <v>16.459630000000001</v>
      </c>
      <c r="EI35" s="53">
        <v>12.748670000000001</v>
      </c>
      <c r="EJ35" s="53">
        <v>26.330224000000001</v>
      </c>
      <c r="EK35" s="53">
        <v>17.387322999999999</v>
      </c>
      <c r="EL35" s="53">
        <v>30.269905999999999</v>
      </c>
      <c r="EM35" s="53">
        <v>17.483989999999999</v>
      </c>
      <c r="EN35" s="53">
        <v>34.319059000000003</v>
      </c>
      <c r="EO35" s="53">
        <v>52.246960000000001</v>
      </c>
      <c r="EP35" s="53">
        <v>33.357585999999998</v>
      </c>
      <c r="EQ35" s="53">
        <v>12.861580999999999</v>
      </c>
      <c r="ER35" s="53">
        <v>39.101686000000001</v>
      </c>
      <c r="ES35" s="53">
        <v>15.671974000000001</v>
      </c>
      <c r="ET35" s="53">
        <v>20.108187999999998</v>
      </c>
      <c r="EU35" s="53">
        <v>14.430992</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row>
    <row r="36" spans="6:625" ht="34.15" customHeight="1">
      <c r="F36" s="35" t="s">
        <v>69</v>
      </c>
      <c r="G36" s="29"/>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row>
    <row r="37" spans="6:625" ht="20.100000000000001" customHeight="1">
      <c r="F37" s="28" t="s">
        <v>533</v>
      </c>
      <c r="G37" s="29"/>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row>
    <row r="38" spans="6:625" ht="20.100000000000001" customHeight="1">
      <c r="F38" s="28" t="s">
        <v>253</v>
      </c>
      <c r="G38" s="29"/>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row>
    <row r="39" spans="6:625" ht="20.100000000000001" customHeight="1">
      <c r="F39" s="37" t="s">
        <v>668</v>
      </c>
      <c r="G39" s="29" t="s">
        <v>151</v>
      </c>
      <c r="H39" s="38">
        <v>0.14924200000000001</v>
      </c>
      <c r="I39" s="38">
        <v>2E-3</v>
      </c>
      <c r="J39" s="38"/>
      <c r="K39" s="38"/>
      <c r="L39" s="38">
        <v>1.851</v>
      </c>
      <c r="M39" s="38">
        <v>2.7149999999999999</v>
      </c>
      <c r="N39" s="38">
        <v>1.0309999999999999</v>
      </c>
      <c r="O39" s="38">
        <v>14.372</v>
      </c>
      <c r="P39" s="38">
        <v>2.9660000000000002</v>
      </c>
      <c r="Q39" s="38">
        <v>1.39</v>
      </c>
      <c r="R39" s="38">
        <v>2.5019999999999998</v>
      </c>
      <c r="S39" s="38">
        <v>1.972</v>
      </c>
      <c r="T39" s="38">
        <v>2.911</v>
      </c>
      <c r="U39" s="38">
        <v>2.165</v>
      </c>
      <c r="V39" s="38">
        <v>2.6909999999999998</v>
      </c>
      <c r="W39" s="38">
        <v>2.0019999999999998</v>
      </c>
      <c r="X39" s="38">
        <v>2.5920000000000001</v>
      </c>
      <c r="Y39" s="38">
        <v>2.8210000000000002</v>
      </c>
      <c r="Z39" s="38">
        <v>1.911</v>
      </c>
      <c r="AA39" s="38">
        <v>2.2090000000000001</v>
      </c>
      <c r="AB39" s="38">
        <v>2.6749999999999998</v>
      </c>
      <c r="AC39" s="38">
        <v>2.52</v>
      </c>
      <c r="AD39" s="38">
        <v>2.036</v>
      </c>
      <c r="AE39" s="38">
        <v>1.7949999999999999</v>
      </c>
      <c r="AF39" s="38">
        <v>1.62</v>
      </c>
      <c r="AG39" s="38">
        <v>1.016</v>
      </c>
      <c r="AH39" s="38">
        <v>2.1269999999999998</v>
      </c>
      <c r="AI39" s="38">
        <v>2.032</v>
      </c>
      <c r="AJ39" s="38">
        <v>2.6819999999999999</v>
      </c>
      <c r="AK39" s="38">
        <v>17.959</v>
      </c>
      <c r="AL39" s="38">
        <v>1.4</v>
      </c>
      <c r="AM39" s="38">
        <v>1.972</v>
      </c>
      <c r="AN39" s="38">
        <v>3.09</v>
      </c>
      <c r="AO39" s="38">
        <v>0.73499999999999999</v>
      </c>
      <c r="AP39" s="38">
        <v>8.6069999999999993</v>
      </c>
      <c r="AQ39" s="38">
        <v>1.151</v>
      </c>
      <c r="AR39" s="38">
        <v>0.91200000000000003</v>
      </c>
      <c r="AS39" s="38">
        <v>0.58899999999999997</v>
      </c>
      <c r="AT39" s="38">
        <v>1.3680000000000001</v>
      </c>
      <c r="AU39" s="38">
        <v>0.62</v>
      </c>
      <c r="AV39" s="38">
        <v>0.35599999999999998</v>
      </c>
      <c r="AW39" s="38">
        <v>0.13900000000000001</v>
      </c>
      <c r="AX39" s="38">
        <v>0.53900000000000003</v>
      </c>
      <c r="AY39" s="38">
        <v>0.23</v>
      </c>
      <c r="AZ39" s="38">
        <v>0.35199999999999998</v>
      </c>
      <c r="BA39" s="38">
        <v>0.29599999999999999</v>
      </c>
      <c r="BB39" s="38">
        <v>0.11799999999999999</v>
      </c>
      <c r="BC39" s="38">
        <v>0.495</v>
      </c>
      <c r="BD39" s="38">
        <v>0.55400000000000005</v>
      </c>
      <c r="BE39" s="38">
        <v>0.56100000000000005</v>
      </c>
      <c r="BF39" s="38">
        <v>0.64800000000000002</v>
      </c>
      <c r="BG39" s="38">
        <v>0.87</v>
      </c>
      <c r="BH39" s="38">
        <v>0.52200000000000002</v>
      </c>
      <c r="BI39" s="38">
        <v>1.0149999999999999</v>
      </c>
      <c r="BJ39" s="38">
        <v>2.1509999999999998</v>
      </c>
      <c r="BK39" s="38">
        <v>0.87</v>
      </c>
      <c r="BL39" s="38">
        <v>0.51100000000000001</v>
      </c>
      <c r="BM39" s="38">
        <v>0.27</v>
      </c>
      <c r="BN39" s="38">
        <v>0.32400000000000001</v>
      </c>
      <c r="BO39" s="38">
        <v>0.154</v>
      </c>
      <c r="BP39" s="38">
        <v>1.0820000000000001</v>
      </c>
      <c r="BQ39" s="38">
        <v>1.1180000000000001</v>
      </c>
      <c r="BR39" s="38">
        <v>0.253</v>
      </c>
      <c r="BS39" s="38">
        <v>0.39</v>
      </c>
      <c r="BT39" s="38">
        <v>9.7000000000000003E-2</v>
      </c>
      <c r="BU39" s="38">
        <v>0.251</v>
      </c>
      <c r="BV39" s="38">
        <v>2.5000000000000001E-2</v>
      </c>
      <c r="BW39" s="38">
        <v>2E-3</v>
      </c>
      <c r="BX39" s="38">
        <v>0.221</v>
      </c>
      <c r="BY39" s="38">
        <v>0.28100000000000003</v>
      </c>
      <c r="BZ39" s="38">
        <v>2.5000000000000001E-2</v>
      </c>
      <c r="CA39" s="38">
        <v>0.223</v>
      </c>
      <c r="CB39" s="38">
        <v>7.0000000000000007E-2</v>
      </c>
      <c r="CC39" s="38">
        <v>0.16900000000000001</v>
      </c>
      <c r="CD39" s="38">
        <v>0.78500000000000003</v>
      </c>
      <c r="CE39" s="38">
        <v>1.35</v>
      </c>
      <c r="CF39" s="38">
        <v>0</v>
      </c>
      <c r="CG39" s="38">
        <v>0</v>
      </c>
      <c r="CH39" s="38">
        <v>1.0999999999999999E-2</v>
      </c>
      <c r="CI39" s="38">
        <v>0</v>
      </c>
      <c r="CJ39" s="38">
        <v>6.0000000000000001E-3</v>
      </c>
      <c r="CK39" s="38">
        <v>3.9E-2</v>
      </c>
      <c r="CL39" s="38">
        <v>0</v>
      </c>
      <c r="CM39" s="38">
        <v>0</v>
      </c>
      <c r="CN39" s="38">
        <v>9.6000000000000002E-2</v>
      </c>
      <c r="CO39" s="38">
        <v>9.8000000000000004E-2</v>
      </c>
      <c r="CP39" s="38">
        <v>8.9999999999999993E-3</v>
      </c>
      <c r="CQ39" s="38">
        <v>1.7589999999999999</v>
      </c>
      <c r="CR39" s="38">
        <v>1.2999999999999999E-2</v>
      </c>
      <c r="CS39" s="38">
        <v>0</v>
      </c>
      <c r="CT39" s="38">
        <v>7.0000000000000001E-3</v>
      </c>
      <c r="CU39" s="38">
        <v>1.04</v>
      </c>
      <c r="CV39" s="38">
        <v>1E-3</v>
      </c>
      <c r="CW39" s="38">
        <v>0.19739000000000001</v>
      </c>
      <c r="CX39" s="38">
        <v>0</v>
      </c>
      <c r="CY39" s="38">
        <v>0</v>
      </c>
      <c r="CZ39" s="38">
        <v>2.486E-2</v>
      </c>
      <c r="DA39" s="38">
        <v>0</v>
      </c>
      <c r="DB39" s="38">
        <v>4.496E-2</v>
      </c>
      <c r="DC39" s="38">
        <v>0</v>
      </c>
      <c r="DD39" s="38">
        <v>3.1960000000000002E-2</v>
      </c>
      <c r="DE39" s="38">
        <v>9.5619999999999997E-2</v>
      </c>
      <c r="DF39" s="38">
        <v>0.109</v>
      </c>
      <c r="DG39" s="38">
        <v>2E-3</v>
      </c>
      <c r="DH39" s="38">
        <v>0</v>
      </c>
      <c r="DI39" s="38">
        <v>0</v>
      </c>
      <c r="DJ39" s="38">
        <v>0</v>
      </c>
      <c r="DK39" s="38">
        <v>0</v>
      </c>
      <c r="DL39" s="38">
        <v>6.3299999999999997E-3</v>
      </c>
      <c r="DM39" s="38">
        <v>0.17738999999999999</v>
      </c>
      <c r="DN39" s="38">
        <v>2.1559999999999999E-2</v>
      </c>
      <c r="DO39" s="38">
        <v>0</v>
      </c>
      <c r="DP39" s="38">
        <v>0</v>
      </c>
      <c r="DQ39" s="38">
        <v>0</v>
      </c>
      <c r="DR39" s="38">
        <v>0</v>
      </c>
      <c r="DS39" s="38">
        <v>0</v>
      </c>
      <c r="DT39" s="38">
        <v>0</v>
      </c>
      <c r="DU39" s="38">
        <v>0</v>
      </c>
      <c r="DV39" s="38">
        <v>7.5990000000000002E-2</v>
      </c>
      <c r="DW39" s="38">
        <v>0</v>
      </c>
      <c r="DX39" s="53">
        <v>0</v>
      </c>
      <c r="DY39" s="53">
        <v>0</v>
      </c>
      <c r="DZ39" s="53">
        <v>0</v>
      </c>
      <c r="EA39" s="53">
        <v>0</v>
      </c>
      <c r="EB39" s="53">
        <v>0</v>
      </c>
      <c r="EC39" s="53">
        <v>0</v>
      </c>
      <c r="ED39" s="53">
        <v>0</v>
      </c>
      <c r="EE39" s="53">
        <v>1.0999999999999999E-2</v>
      </c>
      <c r="EF39" s="53">
        <v>7.1999999999999998E-3</v>
      </c>
      <c r="EG39" s="53">
        <v>0</v>
      </c>
      <c r="EH39" s="53">
        <v>0</v>
      </c>
      <c r="EI39" s="53">
        <v>1E-3</v>
      </c>
      <c r="EJ39" s="53">
        <v>2.81E-3</v>
      </c>
      <c r="EK39" s="53">
        <v>0</v>
      </c>
      <c r="EL39" s="53">
        <v>5.64E-3</v>
      </c>
      <c r="EM39" s="53">
        <v>0.142592</v>
      </c>
      <c r="EN39" s="53">
        <v>1.01E-3</v>
      </c>
      <c r="EO39" s="53">
        <v>0</v>
      </c>
      <c r="EP39" s="53">
        <v>0</v>
      </c>
      <c r="EQ39" s="53">
        <v>2E-3</v>
      </c>
      <c r="ER39" s="53">
        <v>0</v>
      </c>
      <c r="ES39" s="53">
        <v>0</v>
      </c>
      <c r="ET39" s="53">
        <v>0</v>
      </c>
      <c r="EU39" s="53">
        <v>0</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row>
    <row r="40" spans="6:625" ht="20.100000000000001" customHeight="1">
      <c r="F40" s="37" t="s">
        <v>669</v>
      </c>
      <c r="G40" s="29" t="s">
        <v>151</v>
      </c>
      <c r="H40" s="38">
        <v>303.014523</v>
      </c>
      <c r="I40" s="38">
        <v>158.61219500000001</v>
      </c>
      <c r="J40" s="38"/>
      <c r="K40" s="38"/>
      <c r="L40" s="38">
        <v>49.347000000000001</v>
      </c>
      <c r="M40" s="38">
        <v>40.122</v>
      </c>
      <c r="N40" s="38">
        <v>29.055</v>
      </c>
      <c r="O40" s="38">
        <v>33.780999999999999</v>
      </c>
      <c r="P40" s="38">
        <v>48.351999999999997</v>
      </c>
      <c r="Q40" s="38">
        <v>69.150999999999996</v>
      </c>
      <c r="R40" s="38">
        <v>22.181000000000001</v>
      </c>
      <c r="S40" s="38">
        <v>27.922000000000001</v>
      </c>
      <c r="T40" s="38">
        <v>34.119999999999997</v>
      </c>
      <c r="U40" s="38">
        <v>39.591999999999999</v>
      </c>
      <c r="V40" s="38">
        <v>37.624000000000002</v>
      </c>
      <c r="W40" s="38">
        <v>32.222000000000001</v>
      </c>
      <c r="X40" s="38">
        <v>37.235999999999997</v>
      </c>
      <c r="Y40" s="38">
        <v>27.204999999999998</v>
      </c>
      <c r="Z40" s="38">
        <v>28.847000000000001</v>
      </c>
      <c r="AA40" s="38">
        <v>30.623999999999999</v>
      </c>
      <c r="AB40" s="38">
        <v>55.466000000000001</v>
      </c>
      <c r="AC40" s="38">
        <v>41.817</v>
      </c>
      <c r="AD40" s="38">
        <v>40.670999999999999</v>
      </c>
      <c r="AE40" s="38">
        <v>39.814999999999998</v>
      </c>
      <c r="AF40" s="38">
        <v>43.185000000000002</v>
      </c>
      <c r="AG40" s="38">
        <v>38.929000000000002</v>
      </c>
      <c r="AH40" s="38">
        <v>55.991999999999997</v>
      </c>
      <c r="AI40" s="38">
        <v>46.258000000000003</v>
      </c>
      <c r="AJ40" s="38">
        <v>44.042000000000002</v>
      </c>
      <c r="AK40" s="38">
        <v>58.301000000000002</v>
      </c>
      <c r="AL40" s="38">
        <v>55.526000000000003</v>
      </c>
      <c r="AM40" s="38">
        <v>55.244999999999997</v>
      </c>
      <c r="AN40" s="38">
        <v>66.207999999999998</v>
      </c>
      <c r="AO40" s="38">
        <v>609.02</v>
      </c>
      <c r="AP40" s="38">
        <v>48.564</v>
      </c>
      <c r="AQ40" s="38">
        <v>33.145000000000003</v>
      </c>
      <c r="AR40" s="38">
        <v>48.499000000000002</v>
      </c>
      <c r="AS40" s="38">
        <v>29.332000000000001</v>
      </c>
      <c r="AT40" s="38">
        <v>333.59800000000001</v>
      </c>
      <c r="AU40" s="38">
        <v>30.670999999999999</v>
      </c>
      <c r="AV40" s="38">
        <v>44.470999999999997</v>
      </c>
      <c r="AW40" s="38">
        <v>33.213999999999999</v>
      </c>
      <c r="AX40" s="38">
        <v>44.972999999999999</v>
      </c>
      <c r="AY40" s="38">
        <v>47.036999999999999</v>
      </c>
      <c r="AZ40" s="38">
        <v>67.894999999999996</v>
      </c>
      <c r="BA40" s="38">
        <v>56.643000000000001</v>
      </c>
      <c r="BB40" s="38">
        <v>49.301000000000002</v>
      </c>
      <c r="BC40" s="38">
        <v>83.992000000000004</v>
      </c>
      <c r="BD40" s="38">
        <v>67.861999999999995</v>
      </c>
      <c r="BE40" s="38">
        <v>58.107999999999997</v>
      </c>
      <c r="BF40" s="38">
        <v>54.914999999999999</v>
      </c>
      <c r="BG40" s="38">
        <v>51.942999999999998</v>
      </c>
      <c r="BH40" s="38">
        <v>59.720999999999997</v>
      </c>
      <c r="BI40" s="38">
        <v>52.795000000000002</v>
      </c>
      <c r="BJ40" s="38">
        <v>73.489000000000004</v>
      </c>
      <c r="BK40" s="38">
        <v>58.314999999999998</v>
      </c>
      <c r="BL40" s="38">
        <v>57.792999999999999</v>
      </c>
      <c r="BM40" s="38">
        <v>61.167000000000002</v>
      </c>
      <c r="BN40" s="38">
        <v>79.959000000000003</v>
      </c>
      <c r="BO40" s="38">
        <v>73.962000000000003</v>
      </c>
      <c r="BP40" s="38">
        <v>74.210999999999999</v>
      </c>
      <c r="BQ40" s="38">
        <v>68.632999999999996</v>
      </c>
      <c r="BR40" s="38">
        <v>92.302000000000007</v>
      </c>
      <c r="BS40" s="38">
        <v>86.48</v>
      </c>
      <c r="BT40" s="38">
        <v>106.762</v>
      </c>
      <c r="BU40" s="38">
        <v>90.602999999999994</v>
      </c>
      <c r="BV40" s="38">
        <v>148.095</v>
      </c>
      <c r="BW40" s="38">
        <v>1314.11</v>
      </c>
      <c r="BX40" s="38">
        <v>84.453000000000003</v>
      </c>
      <c r="BY40" s="38">
        <v>94.707999999999998</v>
      </c>
      <c r="BZ40" s="38">
        <v>88.231999999999999</v>
      </c>
      <c r="CA40" s="38">
        <v>115.622</v>
      </c>
      <c r="CB40" s="38">
        <v>116.461</v>
      </c>
      <c r="CC40" s="38">
        <v>100.63500000000001</v>
      </c>
      <c r="CD40" s="38">
        <v>135.38200000000001</v>
      </c>
      <c r="CE40" s="38">
        <v>194.09399999999999</v>
      </c>
      <c r="CF40" s="38">
        <v>89.98</v>
      </c>
      <c r="CG40" s="38">
        <v>73.875</v>
      </c>
      <c r="CH40" s="38">
        <v>90.197000000000003</v>
      </c>
      <c r="CI40" s="38">
        <v>93.066000000000003</v>
      </c>
      <c r="CJ40" s="38">
        <v>72.935000000000002</v>
      </c>
      <c r="CK40" s="38">
        <v>68.897999999999996</v>
      </c>
      <c r="CL40" s="38">
        <v>96.063000000000002</v>
      </c>
      <c r="CM40" s="38">
        <v>75.314999999999998</v>
      </c>
      <c r="CN40" s="38">
        <v>78.902000000000001</v>
      </c>
      <c r="CO40" s="38">
        <v>66.225999999999999</v>
      </c>
      <c r="CP40" s="38">
        <v>78.192999999999998</v>
      </c>
      <c r="CQ40" s="38">
        <v>76.69</v>
      </c>
      <c r="CR40" s="38">
        <v>65.941999999999993</v>
      </c>
      <c r="CS40" s="38">
        <v>61.402000000000001</v>
      </c>
      <c r="CT40" s="38">
        <v>73.474999999999994</v>
      </c>
      <c r="CU40" s="38">
        <v>62.912999999999997</v>
      </c>
      <c r="CV40" s="38">
        <v>66.158000000000001</v>
      </c>
      <c r="CW40" s="38">
        <v>58.846577000000003</v>
      </c>
      <c r="CX40" s="38">
        <v>66.487797999999998</v>
      </c>
      <c r="CY40" s="38">
        <v>68.502927999999997</v>
      </c>
      <c r="CZ40" s="38">
        <v>57.999265000000001</v>
      </c>
      <c r="DA40" s="38">
        <v>52.755031000000002</v>
      </c>
      <c r="DB40" s="38">
        <v>67.828736000000006</v>
      </c>
      <c r="DC40" s="38">
        <v>67.962101000000004</v>
      </c>
      <c r="DD40" s="38">
        <v>58.868568000000003</v>
      </c>
      <c r="DE40" s="38">
        <v>52.694021999999997</v>
      </c>
      <c r="DF40" s="38">
        <v>89.687883999999997</v>
      </c>
      <c r="DG40" s="38">
        <v>57.538603000000002</v>
      </c>
      <c r="DH40" s="38">
        <v>52.250266000000003</v>
      </c>
      <c r="DI40" s="38">
        <v>57.036279999999998</v>
      </c>
      <c r="DJ40" s="38">
        <v>51.224671000000001</v>
      </c>
      <c r="DK40" s="38">
        <v>76.234938</v>
      </c>
      <c r="DL40" s="38">
        <v>82.313952999999998</v>
      </c>
      <c r="DM40" s="38">
        <v>47.277326000000002</v>
      </c>
      <c r="DN40" s="38">
        <v>68.467201000000003</v>
      </c>
      <c r="DO40" s="38">
        <v>74.407523999999995</v>
      </c>
      <c r="DP40" s="38">
        <v>57.142155000000002</v>
      </c>
      <c r="DQ40" s="38">
        <v>61.518231999999998</v>
      </c>
      <c r="DR40" s="38">
        <v>58.864089</v>
      </c>
      <c r="DS40" s="38">
        <v>71.181280000000001</v>
      </c>
      <c r="DT40" s="38">
        <v>50.527918</v>
      </c>
      <c r="DU40" s="38">
        <v>67.947890000000001</v>
      </c>
      <c r="DV40" s="38">
        <v>55.910876000000002</v>
      </c>
      <c r="DW40" s="38">
        <v>67.587646000000007</v>
      </c>
      <c r="DX40" s="53">
        <v>65.192165000000003</v>
      </c>
      <c r="DY40" s="53">
        <v>52.608946000000003</v>
      </c>
      <c r="DZ40" s="53">
        <v>68.951161999999997</v>
      </c>
      <c r="EA40" s="53">
        <v>84.023488999999998</v>
      </c>
      <c r="EB40" s="53">
        <v>69.957446000000004</v>
      </c>
      <c r="EC40" s="53">
        <v>20.709167000000001</v>
      </c>
      <c r="ED40" s="53">
        <v>71.389877999999996</v>
      </c>
      <c r="EE40" s="53">
        <v>78.125632999999993</v>
      </c>
      <c r="EF40" s="53">
        <v>72.005916999999997</v>
      </c>
      <c r="EG40" s="53">
        <v>79.602829999999997</v>
      </c>
      <c r="EH40" s="53">
        <v>53.44294</v>
      </c>
      <c r="EI40" s="53">
        <v>169.988753</v>
      </c>
      <c r="EJ40" s="53">
        <v>104.345106</v>
      </c>
      <c r="EK40" s="53">
        <v>221.83696399999999</v>
      </c>
      <c r="EL40" s="53">
        <v>125.000916</v>
      </c>
      <c r="EM40" s="53">
        <v>85.173372999999998</v>
      </c>
      <c r="EN40" s="53">
        <v>37.492489999999997</v>
      </c>
      <c r="EO40" s="53">
        <v>55.347743999999999</v>
      </c>
      <c r="EP40" s="53">
        <v>49.199731</v>
      </c>
      <c r="EQ40" s="53">
        <v>47.261276000000002</v>
      </c>
      <c r="ER40" s="53">
        <v>33.247700999999999</v>
      </c>
      <c r="ES40" s="53">
        <v>28.903486999999998</v>
      </c>
      <c r="ET40" s="53">
        <v>35.203927999999998</v>
      </c>
      <c r="EU40" s="53">
        <v>38.348542999999999</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row>
    <row r="41" spans="6:625" ht="20.100000000000001" customHeight="1">
      <c r="F41" s="37" t="s">
        <v>670</v>
      </c>
      <c r="G41" s="29" t="s">
        <v>151</v>
      </c>
      <c r="H41" s="38">
        <v>2.7861449999999999</v>
      </c>
      <c r="I41" s="38">
        <v>5.0981579999999997</v>
      </c>
      <c r="J41" s="38"/>
      <c r="K41" s="38"/>
      <c r="L41" s="38">
        <v>394.71499999999997</v>
      </c>
      <c r="M41" s="38">
        <v>365.87599999999998</v>
      </c>
      <c r="N41" s="38">
        <v>436.80099999999999</v>
      </c>
      <c r="O41" s="38">
        <v>343.846</v>
      </c>
      <c r="P41" s="38">
        <v>277.43599999999998</v>
      </c>
      <c r="Q41" s="38">
        <v>365.62900000000002</v>
      </c>
      <c r="R41" s="38">
        <v>1246.866</v>
      </c>
      <c r="S41" s="38">
        <v>656.423</v>
      </c>
      <c r="T41" s="38">
        <v>700.65700000000004</v>
      </c>
      <c r="U41" s="38">
        <v>208.93</v>
      </c>
      <c r="V41" s="38">
        <v>359.71899999999999</v>
      </c>
      <c r="W41" s="38">
        <v>273.50799999999998</v>
      </c>
      <c r="X41" s="38">
        <v>335.21</v>
      </c>
      <c r="Y41" s="38">
        <v>303.11500000000001</v>
      </c>
      <c r="Z41" s="38">
        <v>344.59300000000002</v>
      </c>
      <c r="AA41" s="38">
        <v>316.303</v>
      </c>
      <c r="AB41" s="38">
        <v>310.464</v>
      </c>
      <c r="AC41" s="38">
        <v>299.20100000000002</v>
      </c>
      <c r="AD41" s="38">
        <v>415.81400000000002</v>
      </c>
      <c r="AE41" s="38">
        <v>362.69900000000001</v>
      </c>
      <c r="AF41" s="38">
        <v>361.33199999999999</v>
      </c>
      <c r="AG41" s="38">
        <v>291.25099999999998</v>
      </c>
      <c r="AH41" s="38">
        <v>378.99599999999998</v>
      </c>
      <c r="AI41" s="38">
        <v>489.846</v>
      </c>
      <c r="AJ41" s="38">
        <v>553.06299999999999</v>
      </c>
      <c r="AK41" s="38">
        <v>411.47800000000001</v>
      </c>
      <c r="AL41" s="38">
        <v>404.10300000000001</v>
      </c>
      <c r="AM41" s="38">
        <v>315.66899999999998</v>
      </c>
      <c r="AN41" s="38">
        <v>240.37799999999999</v>
      </c>
      <c r="AO41" s="38">
        <v>316.13499999999999</v>
      </c>
      <c r="AP41" s="38">
        <v>357.358</v>
      </c>
      <c r="AQ41" s="38">
        <v>250.24199999999999</v>
      </c>
      <c r="AR41" s="38">
        <v>188.46</v>
      </c>
      <c r="AS41" s="38">
        <v>214.018</v>
      </c>
      <c r="AT41" s="38">
        <v>216.32499999999999</v>
      </c>
      <c r="AU41" s="38">
        <v>271.10000000000002</v>
      </c>
      <c r="AV41" s="38">
        <v>177.64099999999999</v>
      </c>
      <c r="AW41" s="38">
        <v>279.125</v>
      </c>
      <c r="AX41" s="38">
        <v>194.46299999999999</v>
      </c>
      <c r="AY41" s="38">
        <v>172.69300000000001</v>
      </c>
      <c r="AZ41" s="38">
        <v>163.08099999999999</v>
      </c>
      <c r="BA41" s="38">
        <v>208.84700000000001</v>
      </c>
      <c r="BB41" s="38">
        <v>164.292</v>
      </c>
      <c r="BC41" s="38">
        <v>128.297</v>
      </c>
      <c r="BD41" s="38">
        <v>134.35900000000001</v>
      </c>
      <c r="BE41" s="38">
        <v>95.131</v>
      </c>
      <c r="BF41" s="38">
        <v>33.447000000000003</v>
      </c>
      <c r="BG41" s="38">
        <v>40.493000000000002</v>
      </c>
      <c r="BH41" s="38">
        <v>13.452</v>
      </c>
      <c r="BI41" s="38">
        <v>48.134999999999998</v>
      </c>
      <c r="BJ41" s="38">
        <v>12.942</v>
      </c>
      <c r="BK41" s="38">
        <v>65.457999999999998</v>
      </c>
      <c r="BL41" s="38">
        <v>1.532</v>
      </c>
      <c r="BM41" s="38">
        <v>9.7850000000000001</v>
      </c>
      <c r="BN41" s="38">
        <v>0.625</v>
      </c>
      <c r="BO41" s="38">
        <v>37.052999999999997</v>
      </c>
      <c r="BP41" s="38">
        <v>26.364000000000001</v>
      </c>
      <c r="BQ41" s="38">
        <v>1.8089999999999999</v>
      </c>
      <c r="BR41" s="38">
        <v>4.8369999999999997</v>
      </c>
      <c r="BS41" s="38">
        <v>1.496</v>
      </c>
      <c r="BT41" s="38">
        <v>3.6509999999999998</v>
      </c>
      <c r="BU41" s="38">
        <v>6.4450000000000003</v>
      </c>
      <c r="BV41" s="38">
        <v>49.786000000000001</v>
      </c>
      <c r="BW41" s="38">
        <v>49.366</v>
      </c>
      <c r="BX41" s="38">
        <v>19.518000000000001</v>
      </c>
      <c r="BY41" s="38">
        <v>7.649</v>
      </c>
      <c r="BZ41" s="38">
        <v>14.617000000000001</v>
      </c>
      <c r="CA41" s="38">
        <v>71.084999999999994</v>
      </c>
      <c r="CB41" s="38">
        <v>35.274999999999999</v>
      </c>
      <c r="CC41" s="38">
        <v>36.677999999999997</v>
      </c>
      <c r="CD41" s="38">
        <v>97.924000000000007</v>
      </c>
      <c r="CE41" s="38">
        <v>41.658999999999999</v>
      </c>
      <c r="CF41" s="38">
        <v>12.811</v>
      </c>
      <c r="CG41" s="38">
        <v>13.224</v>
      </c>
      <c r="CH41" s="38">
        <v>1.448</v>
      </c>
      <c r="CI41" s="38">
        <v>0.76200000000000001</v>
      </c>
      <c r="CJ41" s="38">
        <v>4.0090000000000003</v>
      </c>
      <c r="CK41" s="38">
        <v>0.114</v>
      </c>
      <c r="CL41" s="38">
        <v>0.53700000000000003</v>
      </c>
      <c r="CM41" s="38">
        <v>0.158</v>
      </c>
      <c r="CN41" s="38">
        <v>0.7</v>
      </c>
      <c r="CO41" s="38">
        <v>1.1040000000000001</v>
      </c>
      <c r="CP41" s="38">
        <v>0.28299999999999997</v>
      </c>
      <c r="CQ41" s="38">
        <v>0.16900000000000001</v>
      </c>
      <c r="CR41" s="38">
        <v>0.33500000000000002</v>
      </c>
      <c r="CS41" s="38">
        <v>8.6999999999999994E-2</v>
      </c>
      <c r="CT41" s="38">
        <v>47.445999999999998</v>
      </c>
      <c r="CU41" s="38">
        <v>8.0690000000000008</v>
      </c>
      <c r="CV41" s="38">
        <v>4.0140000000000002</v>
      </c>
      <c r="CW41" s="38">
        <v>0.15362000000000001</v>
      </c>
      <c r="CX41" s="38">
        <v>1.345E-2</v>
      </c>
      <c r="CY41" s="38">
        <v>3.8649999999999997E-2</v>
      </c>
      <c r="CZ41" s="38">
        <v>5.7759999999999999E-2</v>
      </c>
      <c r="DA41" s="38">
        <v>1.1259999999999999E-2</v>
      </c>
      <c r="DB41" s="38">
        <v>4.564E-2</v>
      </c>
      <c r="DC41" s="38">
        <v>8.2640000000000005E-2</v>
      </c>
      <c r="DD41" s="38">
        <v>1.0149999999999999E-2</v>
      </c>
      <c r="DE41" s="38">
        <v>0.10162</v>
      </c>
      <c r="DF41" s="38">
        <v>9.622E-2</v>
      </c>
      <c r="DG41" s="38">
        <v>1.5744999999999999E-2</v>
      </c>
      <c r="DH41" s="38">
        <v>3.9989999999999998E-2</v>
      </c>
      <c r="DI41" s="38">
        <v>1.8303400000000001</v>
      </c>
      <c r="DJ41" s="38">
        <v>9.3500000000000007E-3</v>
      </c>
      <c r="DK41" s="38">
        <v>0.80566000000000004</v>
      </c>
      <c r="DL41" s="38">
        <v>4.4600000000000001E-2</v>
      </c>
      <c r="DM41" s="38">
        <v>8.0759999999999998E-2</v>
      </c>
      <c r="DN41" s="38">
        <v>3.5104999999999997E-2</v>
      </c>
      <c r="DO41" s="38">
        <v>2.613E-2</v>
      </c>
      <c r="DP41" s="38">
        <v>3.18655</v>
      </c>
      <c r="DQ41" s="38">
        <v>5.6759999999999998E-2</v>
      </c>
      <c r="DR41" s="38">
        <v>5.0279999999999998E-2</v>
      </c>
      <c r="DS41" s="38">
        <v>0.505</v>
      </c>
      <c r="DT41" s="38">
        <v>0.25727</v>
      </c>
      <c r="DU41" s="38">
        <v>0.26321</v>
      </c>
      <c r="DV41" s="38">
        <v>4.0140000000000002E-2</v>
      </c>
      <c r="DW41" s="38">
        <v>0.138013</v>
      </c>
      <c r="DX41" s="53">
        <v>0.73162000000000005</v>
      </c>
      <c r="DY41" s="53">
        <v>2.4469999999999999E-2</v>
      </c>
      <c r="DZ41" s="53">
        <v>9.8500000000000004E-2</v>
      </c>
      <c r="EA41" s="53">
        <v>0.25824999999999998</v>
      </c>
      <c r="EB41" s="53">
        <v>1.4999999999999999E-2</v>
      </c>
      <c r="EC41" s="53">
        <v>2.7490000000000001E-2</v>
      </c>
      <c r="ED41" s="53">
        <v>8.7669999999999998E-2</v>
      </c>
      <c r="EE41" s="53">
        <v>0.26156000000000001</v>
      </c>
      <c r="EF41" s="53">
        <v>0.26847199999999999</v>
      </c>
      <c r="EG41" s="53">
        <v>53.844580000000001</v>
      </c>
      <c r="EH41" s="53">
        <v>0.11895</v>
      </c>
      <c r="EI41" s="53">
        <v>0.19156999999999999</v>
      </c>
      <c r="EJ41" s="53">
        <v>0.19975000000000001</v>
      </c>
      <c r="EK41" s="53">
        <v>0.91059999999999997</v>
      </c>
      <c r="EL41" s="53">
        <v>0.41191</v>
      </c>
      <c r="EM41" s="53">
        <v>0.41637999999999997</v>
      </c>
      <c r="EN41" s="53">
        <v>1.1829750000000001</v>
      </c>
      <c r="EO41" s="53">
        <v>0.77488000000000001</v>
      </c>
      <c r="EP41" s="53">
        <v>2.3271099999999998</v>
      </c>
      <c r="EQ41" s="53">
        <v>0.51536999999999999</v>
      </c>
      <c r="ER41" s="53">
        <v>2.2393580000000002</v>
      </c>
      <c r="ES41" s="53">
        <v>1.6320000000000001E-2</v>
      </c>
      <c r="ET41" s="53">
        <v>9.2300000000000004E-3</v>
      </c>
      <c r="EU41" s="53">
        <v>0.16021299999999999</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row>
    <row r="42" spans="6:625" ht="20.100000000000001" customHeight="1">
      <c r="F42" s="37" t="s">
        <v>677</v>
      </c>
      <c r="G42" s="29" t="s">
        <v>151</v>
      </c>
      <c r="H42" s="38">
        <v>3893.8052899999998</v>
      </c>
      <c r="I42" s="38">
        <v>4675.3467499999997</v>
      </c>
      <c r="J42" s="38"/>
      <c r="K42" s="38"/>
      <c r="L42" s="38">
        <v>151.245</v>
      </c>
      <c r="M42" s="38">
        <v>257.79199999999997</v>
      </c>
      <c r="N42" s="38">
        <v>231.10300000000001</v>
      </c>
      <c r="O42" s="38">
        <v>183.32599999999999</v>
      </c>
      <c r="P42" s="38">
        <v>182.91399999999999</v>
      </c>
      <c r="Q42" s="38">
        <v>206.137</v>
      </c>
      <c r="R42" s="38">
        <v>171.143</v>
      </c>
      <c r="S42" s="38">
        <v>180.995</v>
      </c>
      <c r="T42" s="38">
        <v>170.29300000000001</v>
      </c>
      <c r="U42" s="38">
        <v>182.87</v>
      </c>
      <c r="V42" s="38">
        <v>241.58600000000001</v>
      </c>
      <c r="W42" s="38">
        <v>270.82900000000001</v>
      </c>
      <c r="X42" s="38">
        <v>222.65100000000001</v>
      </c>
      <c r="Y42" s="38">
        <v>211.62299999999999</v>
      </c>
      <c r="Z42" s="38">
        <v>257.68</v>
      </c>
      <c r="AA42" s="38">
        <v>231.01300000000001</v>
      </c>
      <c r="AB42" s="38">
        <v>242.76400000000001</v>
      </c>
      <c r="AC42" s="38">
        <v>341.536</v>
      </c>
      <c r="AD42" s="38">
        <v>303.95800000000003</v>
      </c>
      <c r="AE42" s="38">
        <v>241.78399999999999</v>
      </c>
      <c r="AF42" s="38">
        <v>208.92699999999999</v>
      </c>
      <c r="AG42" s="38">
        <v>398.76799999999997</v>
      </c>
      <c r="AH42" s="38">
        <v>194.75899999999999</v>
      </c>
      <c r="AI42" s="38">
        <v>197.976</v>
      </c>
      <c r="AJ42" s="38">
        <v>78.972999999999999</v>
      </c>
      <c r="AK42" s="38">
        <v>214.47900000000001</v>
      </c>
      <c r="AL42" s="38">
        <v>200.214</v>
      </c>
      <c r="AM42" s="38">
        <v>273.94299999999998</v>
      </c>
      <c r="AN42" s="38">
        <v>205.97</v>
      </c>
      <c r="AO42" s="38">
        <v>572.67899999999997</v>
      </c>
      <c r="AP42" s="38">
        <v>337.09</v>
      </c>
      <c r="AQ42" s="38">
        <v>445.22199999999998</v>
      </c>
      <c r="AR42" s="38">
        <v>415.76499999999999</v>
      </c>
      <c r="AS42" s="38">
        <v>397.74099999999999</v>
      </c>
      <c r="AT42" s="38">
        <v>348.52</v>
      </c>
      <c r="AU42" s="38">
        <v>265.26100000000002</v>
      </c>
      <c r="AV42" s="38">
        <v>404.173</v>
      </c>
      <c r="AW42" s="38">
        <v>420.35500000000002</v>
      </c>
      <c r="AX42" s="38">
        <v>365.48200000000003</v>
      </c>
      <c r="AY42" s="38">
        <v>436.93</v>
      </c>
      <c r="AZ42" s="38">
        <v>353.07600000000002</v>
      </c>
      <c r="BA42" s="38">
        <v>415.80599999999998</v>
      </c>
      <c r="BB42" s="38">
        <v>448.34</v>
      </c>
      <c r="BC42" s="38">
        <v>378.83800000000002</v>
      </c>
      <c r="BD42" s="38">
        <v>457.88900000000001</v>
      </c>
      <c r="BE42" s="38">
        <v>529.39599999999996</v>
      </c>
      <c r="BF42" s="38">
        <v>501.827</v>
      </c>
      <c r="BG42" s="38">
        <v>497.76100000000002</v>
      </c>
      <c r="BH42" s="38">
        <v>519.17600000000004</v>
      </c>
      <c r="BI42" s="38">
        <v>554.49699999999996</v>
      </c>
      <c r="BJ42" s="38">
        <v>781.59100000000001</v>
      </c>
      <c r="BK42" s="38">
        <v>745.53300000000002</v>
      </c>
      <c r="BL42" s="38">
        <v>722.64</v>
      </c>
      <c r="BM42" s="38">
        <v>624.17600000000004</v>
      </c>
      <c r="BN42" s="38">
        <v>426.94200000000001</v>
      </c>
      <c r="BO42" s="38">
        <v>397.80799999999999</v>
      </c>
      <c r="BP42" s="38">
        <v>593.30700000000002</v>
      </c>
      <c r="BQ42" s="38">
        <v>445.79300000000001</v>
      </c>
      <c r="BR42" s="38">
        <v>371.12599999999998</v>
      </c>
      <c r="BS42" s="38">
        <v>352.90600000000001</v>
      </c>
      <c r="BT42" s="38">
        <v>515.38</v>
      </c>
      <c r="BU42" s="38">
        <v>535.47400000000005</v>
      </c>
      <c r="BV42" s="38">
        <v>522.50699999999995</v>
      </c>
      <c r="BW42" s="38">
        <v>205.084</v>
      </c>
      <c r="BX42" s="38">
        <v>786.32600000000002</v>
      </c>
      <c r="BY42" s="38">
        <v>815.61099999999999</v>
      </c>
      <c r="BZ42" s="38">
        <v>719.255</v>
      </c>
      <c r="CA42" s="38">
        <v>814.66800000000001</v>
      </c>
      <c r="CB42" s="38">
        <v>636.80499999999995</v>
      </c>
      <c r="CC42" s="38">
        <v>679.697</v>
      </c>
      <c r="CD42" s="38">
        <v>568.68899999999996</v>
      </c>
      <c r="CE42" s="38">
        <v>692.95100000000002</v>
      </c>
      <c r="CF42" s="38">
        <v>517.62099999999998</v>
      </c>
      <c r="CG42" s="38">
        <v>523.60799999999995</v>
      </c>
      <c r="CH42" s="38">
        <v>119.628</v>
      </c>
      <c r="CI42" s="38">
        <v>119.694</v>
      </c>
      <c r="CJ42" s="38">
        <v>91.573999999999998</v>
      </c>
      <c r="CK42" s="38">
        <v>104.49</v>
      </c>
      <c r="CL42" s="38">
        <v>111.054</v>
      </c>
      <c r="CM42" s="38">
        <v>126.739</v>
      </c>
      <c r="CN42" s="38">
        <v>235.15799999999999</v>
      </c>
      <c r="CO42" s="38">
        <v>232.20500000000001</v>
      </c>
      <c r="CP42" s="38">
        <v>255.40199999999999</v>
      </c>
      <c r="CQ42" s="38">
        <v>486.66699999999997</v>
      </c>
      <c r="CR42" s="38">
        <v>89.893000000000001</v>
      </c>
      <c r="CS42" s="38">
        <v>71.695999999999998</v>
      </c>
      <c r="CT42" s="38">
        <v>138.08500000000001</v>
      </c>
      <c r="CU42" s="38">
        <v>78.569999999999993</v>
      </c>
      <c r="CV42" s="38">
        <v>36.398000000000003</v>
      </c>
      <c r="CW42" s="38">
        <v>62.679859999999998</v>
      </c>
      <c r="CX42" s="38">
        <v>93.356129999999993</v>
      </c>
      <c r="CY42" s="38">
        <v>4.3035899999999998</v>
      </c>
      <c r="CZ42" s="38">
        <v>43.79307</v>
      </c>
      <c r="DA42" s="38">
        <v>19.382546999999999</v>
      </c>
      <c r="DB42" s="38">
        <v>6.0796599999999996</v>
      </c>
      <c r="DC42" s="38">
        <v>6.8041099999999997</v>
      </c>
      <c r="DD42" s="38">
        <v>161.90388999999999</v>
      </c>
      <c r="DE42" s="38">
        <v>33.257826000000001</v>
      </c>
      <c r="DF42" s="38">
        <v>104.47058</v>
      </c>
      <c r="DG42" s="38">
        <v>81.04092</v>
      </c>
      <c r="DH42" s="38">
        <v>26.046469999999999</v>
      </c>
      <c r="DI42" s="38">
        <v>64.047357000000005</v>
      </c>
      <c r="DJ42" s="38">
        <v>11.170071999999999</v>
      </c>
      <c r="DK42" s="38">
        <v>5.0599999999999996</v>
      </c>
      <c r="DL42" s="38">
        <v>82.637200000000007</v>
      </c>
      <c r="DM42" s="38">
        <v>11.55885</v>
      </c>
      <c r="DN42" s="38">
        <v>22.6675</v>
      </c>
      <c r="DO42" s="38">
        <v>128.47391999999999</v>
      </c>
      <c r="DP42" s="38">
        <v>472.66401999999999</v>
      </c>
      <c r="DQ42" s="38">
        <v>468.13013000000001</v>
      </c>
      <c r="DR42" s="38">
        <v>424.33004</v>
      </c>
      <c r="DS42" s="38">
        <v>68.915000000000006</v>
      </c>
      <c r="DT42" s="38">
        <v>273.22937000000002</v>
      </c>
      <c r="DU42" s="38">
        <v>314.31</v>
      </c>
      <c r="DV42" s="38">
        <v>368.83499999999998</v>
      </c>
      <c r="DW42" s="38">
        <v>225.35301000000001</v>
      </c>
      <c r="DX42" s="53">
        <v>346.97449999999998</v>
      </c>
      <c r="DY42" s="53">
        <v>399.13394</v>
      </c>
      <c r="DZ42" s="53">
        <v>165.35148000000001</v>
      </c>
      <c r="EA42" s="53">
        <v>251.3655</v>
      </c>
      <c r="EB42" s="53">
        <v>136.95819</v>
      </c>
      <c r="EC42" s="53">
        <v>183.50615999999999</v>
      </c>
      <c r="ED42" s="53">
        <v>246.51984999999999</v>
      </c>
      <c r="EE42" s="53">
        <v>306.25112000000001</v>
      </c>
      <c r="EF42" s="53">
        <v>207.27619999999999</v>
      </c>
      <c r="EG42" s="53">
        <v>131.01413199999999</v>
      </c>
      <c r="EH42" s="53">
        <v>1437.3279</v>
      </c>
      <c r="EI42" s="53">
        <v>746.31781000000001</v>
      </c>
      <c r="EJ42" s="53">
        <v>686.52683000000002</v>
      </c>
      <c r="EK42" s="53">
        <v>946.94718</v>
      </c>
      <c r="EL42" s="53">
        <v>1110.14247</v>
      </c>
      <c r="EM42" s="53">
        <v>751.23800000000006</v>
      </c>
      <c r="EN42" s="53">
        <v>1056.0242599999999</v>
      </c>
      <c r="EO42" s="53">
        <v>976.40056000000004</v>
      </c>
      <c r="EP42" s="53">
        <v>1220.8439599999999</v>
      </c>
      <c r="EQ42" s="53">
        <v>1056.91614</v>
      </c>
      <c r="ER42" s="53">
        <v>1179.3411699999999</v>
      </c>
      <c r="ES42" s="53">
        <v>1218.24548</v>
      </c>
      <c r="ET42" s="53">
        <v>1127.6696199999999</v>
      </c>
      <c r="EU42" s="53">
        <v>1102.01224</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row>
    <row r="43" spans="6:625" ht="34.15" customHeight="1">
      <c r="F43" s="28" t="s">
        <v>535</v>
      </c>
      <c r="G43" s="29"/>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row>
    <row r="44" spans="6:625" ht="20.100000000000001" customHeight="1">
      <c r="F44" s="28" t="s">
        <v>253</v>
      </c>
      <c r="G44" s="29"/>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row>
    <row r="45" spans="6:625" ht="20.100000000000001" customHeight="1">
      <c r="F45" s="37" t="s">
        <v>668</v>
      </c>
      <c r="G45" s="29" t="s">
        <v>200</v>
      </c>
      <c r="H45" s="38">
        <v>0.20196942000000001</v>
      </c>
      <c r="I45" s="38">
        <v>3.8813799999999998E-3</v>
      </c>
      <c r="J45" s="38"/>
      <c r="K45" s="38"/>
      <c r="L45" s="38">
        <v>1.244556</v>
      </c>
      <c r="M45" s="38">
        <v>1.244319</v>
      </c>
      <c r="N45" s="38">
        <v>0.60035099999999997</v>
      </c>
      <c r="O45" s="38">
        <v>0.49753799999999998</v>
      </c>
      <c r="P45" s="38">
        <v>1.5280819999999999</v>
      </c>
      <c r="Q45" s="38">
        <v>1.1036809999999999</v>
      </c>
      <c r="R45" s="38">
        <v>1.4244570000000001</v>
      </c>
      <c r="S45" s="38">
        <v>0.89676800000000001</v>
      </c>
      <c r="T45" s="38">
        <v>1.775836</v>
      </c>
      <c r="U45" s="38">
        <v>1.5002660000000001</v>
      </c>
      <c r="V45" s="38">
        <v>1.801104</v>
      </c>
      <c r="W45" s="38">
        <v>1.3475330000000001</v>
      </c>
      <c r="X45" s="38">
        <v>2.0210970000000001</v>
      </c>
      <c r="Y45" s="38">
        <v>1.7764390000000001</v>
      </c>
      <c r="Z45" s="38">
        <v>1.6629529999999999</v>
      </c>
      <c r="AA45" s="38">
        <v>1.3498110000000001</v>
      </c>
      <c r="AB45" s="38">
        <v>1.8887419999999999</v>
      </c>
      <c r="AC45" s="38">
        <v>1.7045399999999999</v>
      </c>
      <c r="AD45" s="38">
        <v>0.90666100000000005</v>
      </c>
      <c r="AE45" s="38">
        <v>1.018238</v>
      </c>
      <c r="AF45" s="38">
        <v>1.0116270000000001</v>
      </c>
      <c r="AG45" s="38">
        <v>0.77605299999999999</v>
      </c>
      <c r="AH45" s="38">
        <v>1.2707550000000001</v>
      </c>
      <c r="AI45" s="38">
        <v>1.1243700000000001</v>
      </c>
      <c r="AJ45" s="38">
        <v>1.634279</v>
      </c>
      <c r="AK45" s="38">
        <v>2.4888490000000001</v>
      </c>
      <c r="AL45" s="38">
        <v>0.77998299999999998</v>
      </c>
      <c r="AM45" s="38">
        <v>1.2285550000000001</v>
      </c>
      <c r="AN45" s="38">
        <v>1.461517</v>
      </c>
      <c r="AO45" s="38">
        <v>0.79062699999999997</v>
      </c>
      <c r="AP45" s="38">
        <v>1.643896</v>
      </c>
      <c r="AQ45" s="38">
        <v>0.44308700000000001</v>
      </c>
      <c r="AR45" s="38">
        <v>0.55419700000000005</v>
      </c>
      <c r="AS45" s="38">
        <v>0.40199000000000001</v>
      </c>
      <c r="AT45" s="38">
        <v>0.71353299999999997</v>
      </c>
      <c r="AU45" s="38">
        <v>0.59443699999999999</v>
      </c>
      <c r="AV45" s="38">
        <v>0.24473900000000001</v>
      </c>
      <c r="AW45" s="38">
        <v>9.7518999999999995E-2</v>
      </c>
      <c r="AX45" s="38">
        <v>0.53731700000000004</v>
      </c>
      <c r="AY45" s="38">
        <v>0.244446</v>
      </c>
      <c r="AZ45" s="38">
        <v>0.32018799999999997</v>
      </c>
      <c r="BA45" s="38">
        <v>0.49745400000000001</v>
      </c>
      <c r="BB45" s="38">
        <v>0.31706899999999999</v>
      </c>
      <c r="BC45" s="38">
        <v>0.52803900000000004</v>
      </c>
      <c r="BD45" s="38">
        <v>0.67546799999999996</v>
      </c>
      <c r="BE45" s="38">
        <v>0.70235899999999996</v>
      </c>
      <c r="BF45" s="38">
        <v>0.777698</v>
      </c>
      <c r="BG45" s="38">
        <v>0.82759700000000003</v>
      </c>
      <c r="BH45" s="38">
        <v>0.76860899999999999</v>
      </c>
      <c r="BI45" s="38">
        <v>0.86719599999999997</v>
      </c>
      <c r="BJ45" s="38">
        <v>0.75606899999999999</v>
      </c>
      <c r="BK45" s="38">
        <v>0.83235599999999998</v>
      </c>
      <c r="BL45" s="38">
        <v>0.57459800000000005</v>
      </c>
      <c r="BM45" s="38">
        <v>0.39244099999999998</v>
      </c>
      <c r="BN45" s="38">
        <v>0.47322999999999998</v>
      </c>
      <c r="BO45" s="38">
        <v>0.18476899999999999</v>
      </c>
      <c r="BP45" s="38">
        <v>0.85285999999999995</v>
      </c>
      <c r="BQ45" s="38">
        <v>1.423006</v>
      </c>
      <c r="BR45" s="38">
        <v>0.34909200000000001</v>
      </c>
      <c r="BS45" s="38">
        <v>0.61779300000000004</v>
      </c>
      <c r="BT45" s="38">
        <v>3.359E-3</v>
      </c>
      <c r="BU45" s="38">
        <v>0.31479299999999999</v>
      </c>
      <c r="BV45" s="38">
        <v>2.6752999999999999E-2</v>
      </c>
      <c r="BW45" s="38">
        <v>1.1199000000000001E-2</v>
      </c>
      <c r="BX45" s="38">
        <v>0.412242</v>
      </c>
      <c r="BY45" s="38">
        <v>0.30767</v>
      </c>
      <c r="BZ45" s="38">
        <v>8.4505999999999998E-2</v>
      </c>
      <c r="CA45" s="38">
        <v>0.13722699999999999</v>
      </c>
      <c r="CB45" s="38">
        <v>7.0230000000000001E-2</v>
      </c>
      <c r="CC45" s="38">
        <v>0.12965699999999999</v>
      </c>
      <c r="CD45" s="38">
        <v>0.38891199999999998</v>
      </c>
      <c r="CE45" s="38">
        <v>8.3602999999999997E-2</v>
      </c>
      <c r="CF45" s="38">
        <v>0</v>
      </c>
      <c r="CG45" s="38">
        <v>0</v>
      </c>
      <c r="CH45" s="38">
        <v>3.1340000000000001E-3</v>
      </c>
      <c r="CI45" s="38">
        <v>0</v>
      </c>
      <c r="CJ45" s="38">
        <v>1.008812</v>
      </c>
      <c r="CK45" s="38">
        <v>1.6959999999999999E-2</v>
      </c>
      <c r="CL45" s="38">
        <v>0</v>
      </c>
      <c r="CM45" s="38">
        <v>0</v>
      </c>
      <c r="CN45" s="38">
        <v>8.8654999999999998E-2</v>
      </c>
      <c r="CO45" s="38">
        <v>4.1667000000000003E-2</v>
      </c>
      <c r="CP45" s="38">
        <v>8.0000000000000002E-3</v>
      </c>
      <c r="CQ45" s="38">
        <v>0.15290999999999999</v>
      </c>
      <c r="CR45" s="38">
        <v>4.2054000000000001E-2</v>
      </c>
      <c r="CS45" s="38">
        <v>0</v>
      </c>
      <c r="CT45" s="38">
        <v>1.3814999999999999E-2</v>
      </c>
      <c r="CU45" s="38">
        <v>0.121457</v>
      </c>
      <c r="CV45" s="38">
        <v>7.698E-3</v>
      </c>
      <c r="CW45" s="38">
        <v>5.6696469999999999E-2</v>
      </c>
      <c r="CX45" s="38">
        <v>0</v>
      </c>
      <c r="CY45" s="38">
        <v>0</v>
      </c>
      <c r="CZ45" s="38">
        <v>2.3076079999999999E-2</v>
      </c>
      <c r="DA45" s="38">
        <v>0</v>
      </c>
      <c r="DB45" s="38">
        <v>4.5925500000000001E-2</v>
      </c>
      <c r="DC45" s="38">
        <v>0</v>
      </c>
      <c r="DD45" s="38">
        <v>2.9912200000000002E-3</v>
      </c>
      <c r="DE45" s="38">
        <v>1.16653E-2</v>
      </c>
      <c r="DF45" s="38">
        <v>7.6845000000000004E-3</v>
      </c>
      <c r="DG45" s="38">
        <v>5.0068100000000004E-3</v>
      </c>
      <c r="DH45" s="38">
        <v>0</v>
      </c>
      <c r="DI45" s="38">
        <v>0</v>
      </c>
      <c r="DJ45" s="38">
        <v>0</v>
      </c>
      <c r="DK45" s="38">
        <v>0</v>
      </c>
      <c r="DL45" s="38">
        <v>2.3018800000000001E-3</v>
      </c>
      <c r="DM45" s="38">
        <v>4.6744090000000002E-2</v>
      </c>
      <c r="DN45" s="38">
        <v>4.145364E-2</v>
      </c>
      <c r="DO45" s="38">
        <v>0</v>
      </c>
      <c r="DP45" s="38">
        <v>0</v>
      </c>
      <c r="DQ45" s="38">
        <v>0</v>
      </c>
      <c r="DR45" s="38">
        <v>0</v>
      </c>
      <c r="DS45" s="38">
        <v>0</v>
      </c>
      <c r="DT45" s="38">
        <v>0</v>
      </c>
      <c r="DU45" s="38">
        <v>0</v>
      </c>
      <c r="DV45" s="38">
        <v>6.8084599999999997E-3</v>
      </c>
      <c r="DW45" s="38">
        <v>0</v>
      </c>
      <c r="DX45" s="53">
        <v>0</v>
      </c>
      <c r="DY45" s="53">
        <v>0</v>
      </c>
      <c r="DZ45" s="53">
        <v>0</v>
      </c>
      <c r="EA45" s="53">
        <v>0</v>
      </c>
      <c r="EB45" s="53">
        <v>0</v>
      </c>
      <c r="EC45" s="53">
        <v>0</v>
      </c>
      <c r="ED45" s="53">
        <v>0</v>
      </c>
      <c r="EE45" s="53">
        <v>3.3309400000000001E-3</v>
      </c>
      <c r="EF45" s="53">
        <v>1.4702730000000001E-2</v>
      </c>
      <c r="EG45" s="53">
        <v>0</v>
      </c>
      <c r="EH45" s="53">
        <v>0</v>
      </c>
      <c r="EI45" s="53">
        <v>1.1929260000000001E-2</v>
      </c>
      <c r="EJ45" s="53">
        <v>7.8324640000000001E-2</v>
      </c>
      <c r="EK45" s="53">
        <v>0</v>
      </c>
      <c r="EL45" s="53">
        <v>1.3557329999999999E-2</v>
      </c>
      <c r="EM45" s="53">
        <v>0.17634504000000001</v>
      </c>
      <c r="EN45" s="53">
        <v>1.2067049999999999E-2</v>
      </c>
      <c r="EO45" s="53">
        <v>0</v>
      </c>
      <c r="EP45" s="53">
        <v>0</v>
      </c>
      <c r="EQ45" s="53">
        <v>3.8813799999999998E-3</v>
      </c>
      <c r="ER45" s="53">
        <v>0</v>
      </c>
      <c r="ES45" s="53">
        <v>0</v>
      </c>
      <c r="ET45" s="53">
        <v>0</v>
      </c>
      <c r="EU45" s="53">
        <v>0</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row>
    <row r="46" spans="6:625" ht="20.100000000000001" customHeight="1">
      <c r="F46" s="37" t="s">
        <v>669</v>
      </c>
      <c r="G46" s="29" t="s">
        <v>200</v>
      </c>
      <c r="H46" s="38">
        <v>697.05324103999999</v>
      </c>
      <c r="I46" s="38">
        <v>355.91634778999997</v>
      </c>
      <c r="J46" s="38"/>
      <c r="K46" s="38"/>
      <c r="L46" s="38">
        <v>34.646906000000001</v>
      </c>
      <c r="M46" s="38">
        <v>25.692829</v>
      </c>
      <c r="N46" s="38">
        <v>22.958402</v>
      </c>
      <c r="O46" s="38">
        <v>23.378039000000001</v>
      </c>
      <c r="P46" s="38">
        <v>47.066301000000003</v>
      </c>
      <c r="Q46" s="38">
        <v>28.715899</v>
      </c>
      <c r="R46" s="38">
        <v>17.860493999999999</v>
      </c>
      <c r="S46" s="38">
        <v>17.345790999999998</v>
      </c>
      <c r="T46" s="38">
        <v>22.831623</v>
      </c>
      <c r="U46" s="38">
        <v>22.024732</v>
      </c>
      <c r="V46" s="38">
        <v>37.187266000000001</v>
      </c>
      <c r="W46" s="38">
        <v>23.666740999999998</v>
      </c>
      <c r="X46" s="38">
        <v>26.320108999999999</v>
      </c>
      <c r="Y46" s="38">
        <v>21.431861000000001</v>
      </c>
      <c r="Z46" s="38">
        <v>22.013797</v>
      </c>
      <c r="AA46" s="38">
        <v>20.475617</v>
      </c>
      <c r="AB46" s="38">
        <v>24.398783999999999</v>
      </c>
      <c r="AC46" s="38">
        <v>22.801459999999999</v>
      </c>
      <c r="AD46" s="38">
        <v>24.460076000000001</v>
      </c>
      <c r="AE46" s="38">
        <v>24.737127000000001</v>
      </c>
      <c r="AF46" s="38">
        <v>29.691842000000001</v>
      </c>
      <c r="AG46" s="38">
        <v>19.611318000000001</v>
      </c>
      <c r="AH46" s="38">
        <v>29.58644</v>
      </c>
      <c r="AI46" s="38">
        <v>24.712996</v>
      </c>
      <c r="AJ46" s="38">
        <v>25.560265000000001</v>
      </c>
      <c r="AK46" s="38">
        <v>27.396023</v>
      </c>
      <c r="AL46" s="38">
        <v>28.447472999999999</v>
      </c>
      <c r="AM46" s="38">
        <v>31.009791</v>
      </c>
      <c r="AN46" s="38">
        <v>38.954934000000002</v>
      </c>
      <c r="AO46" s="38">
        <v>35.902259999999998</v>
      </c>
      <c r="AP46" s="38">
        <v>44.571035999999999</v>
      </c>
      <c r="AQ46" s="38">
        <v>35.424315999999997</v>
      </c>
      <c r="AR46" s="38">
        <v>43.876556999999998</v>
      </c>
      <c r="AS46" s="38">
        <v>35.134549999999997</v>
      </c>
      <c r="AT46" s="38">
        <v>45.32996</v>
      </c>
      <c r="AU46" s="38">
        <v>26.534628999999999</v>
      </c>
      <c r="AV46" s="38">
        <v>43.554209999999998</v>
      </c>
      <c r="AW46" s="38">
        <v>35.375082999999997</v>
      </c>
      <c r="AX46" s="38">
        <v>46.745930000000001</v>
      </c>
      <c r="AY46" s="38">
        <v>46.606572999999997</v>
      </c>
      <c r="AZ46" s="38">
        <v>59.083503</v>
      </c>
      <c r="BA46" s="38">
        <v>46.957157000000002</v>
      </c>
      <c r="BB46" s="38">
        <v>52.404023000000002</v>
      </c>
      <c r="BC46" s="38">
        <v>64.890659999999997</v>
      </c>
      <c r="BD46" s="38">
        <v>65.444659000000001</v>
      </c>
      <c r="BE46" s="38">
        <v>57.719447000000002</v>
      </c>
      <c r="BF46" s="38">
        <v>59.399033000000003</v>
      </c>
      <c r="BG46" s="38">
        <v>59.404384</v>
      </c>
      <c r="BH46" s="38">
        <v>67.306287999999995</v>
      </c>
      <c r="BI46" s="38">
        <v>58.017785000000003</v>
      </c>
      <c r="BJ46" s="38">
        <v>75.067207999999994</v>
      </c>
      <c r="BK46" s="38">
        <v>69.504806000000002</v>
      </c>
      <c r="BL46" s="38">
        <v>78.235720999999998</v>
      </c>
      <c r="BM46" s="38">
        <v>70.756522000000004</v>
      </c>
      <c r="BN46" s="38">
        <v>79.493334000000004</v>
      </c>
      <c r="BO46" s="38">
        <v>73.202757000000005</v>
      </c>
      <c r="BP46" s="38">
        <v>80.727660999999998</v>
      </c>
      <c r="BQ46" s="38">
        <v>69.500427000000002</v>
      </c>
      <c r="BR46" s="38">
        <v>93.633700000000005</v>
      </c>
      <c r="BS46" s="38">
        <v>76.16086</v>
      </c>
      <c r="BT46" s="38">
        <v>86.865391000000002</v>
      </c>
      <c r="BU46" s="38">
        <v>85.813230000000004</v>
      </c>
      <c r="BV46" s="38">
        <v>93.017778000000007</v>
      </c>
      <c r="BW46" s="38">
        <v>104.869969</v>
      </c>
      <c r="BX46" s="38">
        <v>95.862002000000004</v>
      </c>
      <c r="BY46" s="38">
        <v>104.126367</v>
      </c>
      <c r="BZ46" s="38">
        <v>90.189263999999994</v>
      </c>
      <c r="CA46" s="38">
        <v>95.830759</v>
      </c>
      <c r="CB46" s="38">
        <v>104.237116</v>
      </c>
      <c r="CC46" s="38">
        <v>101.371461</v>
      </c>
      <c r="CD46" s="38">
        <v>102.769172</v>
      </c>
      <c r="CE46" s="38">
        <v>118.324287</v>
      </c>
      <c r="CF46" s="38">
        <v>111.684556</v>
      </c>
      <c r="CG46" s="38">
        <v>106.756388</v>
      </c>
      <c r="CH46" s="38">
        <v>113.675026</v>
      </c>
      <c r="CI46" s="38">
        <v>99.939526999999998</v>
      </c>
      <c r="CJ46" s="38">
        <v>97.200443000000007</v>
      </c>
      <c r="CK46" s="38">
        <v>101.283513</v>
      </c>
      <c r="CL46" s="38">
        <v>109.32716499999999</v>
      </c>
      <c r="CM46" s="38">
        <v>113.145594</v>
      </c>
      <c r="CN46" s="38">
        <v>111.966672</v>
      </c>
      <c r="CO46" s="38">
        <v>103.850105</v>
      </c>
      <c r="CP46" s="38">
        <v>104.637405</v>
      </c>
      <c r="CQ46" s="38">
        <v>107.15381600000001</v>
      </c>
      <c r="CR46" s="38">
        <v>93.292529000000002</v>
      </c>
      <c r="CS46" s="38">
        <v>89.289874999999995</v>
      </c>
      <c r="CT46" s="38">
        <v>99.557188999999994</v>
      </c>
      <c r="CU46" s="38">
        <v>106.275745</v>
      </c>
      <c r="CV46" s="38">
        <v>100.68101799999999</v>
      </c>
      <c r="CW46" s="38">
        <v>97.203104420000003</v>
      </c>
      <c r="CX46" s="38">
        <v>107.62755490000001</v>
      </c>
      <c r="CY46" s="38">
        <v>109.59345273</v>
      </c>
      <c r="CZ46" s="38">
        <v>97.706807429999998</v>
      </c>
      <c r="DA46" s="38">
        <v>98.674083449999998</v>
      </c>
      <c r="DB46" s="38">
        <v>139.23175458</v>
      </c>
      <c r="DC46" s="38">
        <v>124.51977182</v>
      </c>
      <c r="DD46" s="38">
        <v>140.81643613</v>
      </c>
      <c r="DE46" s="38">
        <v>121.65499423</v>
      </c>
      <c r="DF46" s="38">
        <v>134.81554237</v>
      </c>
      <c r="DG46" s="38">
        <v>132.51460954999999</v>
      </c>
      <c r="DH46" s="38">
        <v>145.19441703999999</v>
      </c>
      <c r="DI46" s="38">
        <v>120.29877430000001</v>
      </c>
      <c r="DJ46" s="38">
        <v>138.01436889999999</v>
      </c>
      <c r="DK46" s="38">
        <v>159.08769928000001</v>
      </c>
      <c r="DL46" s="38">
        <v>146.09448189</v>
      </c>
      <c r="DM46" s="38">
        <v>127.35388781</v>
      </c>
      <c r="DN46" s="38">
        <v>136.72213611999999</v>
      </c>
      <c r="DO46" s="38">
        <v>158.39623537</v>
      </c>
      <c r="DP46" s="38">
        <v>147.47192491000001</v>
      </c>
      <c r="DQ46" s="38">
        <v>132.50329443000001</v>
      </c>
      <c r="DR46" s="38">
        <v>135.16162014</v>
      </c>
      <c r="DS46" s="38">
        <v>156.31771348999999</v>
      </c>
      <c r="DT46" s="38">
        <v>139.16454794000001</v>
      </c>
      <c r="DU46" s="38">
        <v>144.75554928</v>
      </c>
      <c r="DV46" s="38">
        <v>142.61666765999999</v>
      </c>
      <c r="DW46" s="38">
        <v>149.32493224000001</v>
      </c>
      <c r="DX46" s="53">
        <v>139.54018823000001</v>
      </c>
      <c r="DY46" s="53">
        <v>132.82909139</v>
      </c>
      <c r="DZ46" s="53">
        <v>165.48289123000001</v>
      </c>
      <c r="EA46" s="53">
        <v>167.67839222999999</v>
      </c>
      <c r="EB46" s="53">
        <v>124.50344990000001</v>
      </c>
      <c r="EC46" s="53">
        <v>60.179818349999998</v>
      </c>
      <c r="ED46" s="53">
        <v>130.89246618000001</v>
      </c>
      <c r="EE46" s="53">
        <v>215.42007014000001</v>
      </c>
      <c r="EF46" s="53">
        <v>200.93163625</v>
      </c>
      <c r="EG46" s="53">
        <v>161.05859343</v>
      </c>
      <c r="EH46" s="53">
        <v>136.31997387999999</v>
      </c>
      <c r="EI46" s="53">
        <v>185.37072850000001</v>
      </c>
      <c r="EJ46" s="53">
        <v>134.47022533000001</v>
      </c>
      <c r="EK46" s="53">
        <v>160.81225821000001</v>
      </c>
      <c r="EL46" s="53">
        <v>159.12825841</v>
      </c>
      <c r="EM46" s="53">
        <v>164.23817194</v>
      </c>
      <c r="EN46" s="53">
        <v>118.63154511</v>
      </c>
      <c r="EO46" s="53">
        <v>255.05526558</v>
      </c>
      <c r="EP46" s="53">
        <v>107.15436142</v>
      </c>
      <c r="EQ46" s="53">
        <v>99.025818389999998</v>
      </c>
      <c r="ER46" s="53">
        <v>79.128744659999995</v>
      </c>
      <c r="ES46" s="53">
        <v>70.607423319999995</v>
      </c>
      <c r="ET46" s="53">
        <v>78.909718650000002</v>
      </c>
      <c r="EU46" s="53">
        <v>73.355784600000007</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row>
    <row r="47" spans="6:625" ht="20.100000000000001" customHeight="1">
      <c r="F47" s="37" t="s">
        <v>670</v>
      </c>
      <c r="G47" s="29" t="s">
        <v>200</v>
      </c>
      <c r="H47" s="38">
        <v>2.5337786000000002</v>
      </c>
      <c r="I47" s="38">
        <v>0.79897569999999996</v>
      </c>
      <c r="J47" s="38"/>
      <c r="K47" s="38"/>
      <c r="L47" s="38">
        <v>1.6571720000000001</v>
      </c>
      <c r="M47" s="38">
        <v>1.5068090000000001</v>
      </c>
      <c r="N47" s="38">
        <v>1.5295669999999999</v>
      </c>
      <c r="O47" s="38">
        <v>1.53071</v>
      </c>
      <c r="P47" s="38">
        <v>1.1432910000000001</v>
      </c>
      <c r="Q47" s="38">
        <v>2.640892</v>
      </c>
      <c r="R47" s="38">
        <v>10.960437000000001</v>
      </c>
      <c r="S47" s="38">
        <v>8.5595569999999999</v>
      </c>
      <c r="T47" s="38">
        <v>6.0108439999999996</v>
      </c>
      <c r="U47" s="38">
        <v>2.6276099999999998</v>
      </c>
      <c r="V47" s="38">
        <v>1.601475</v>
      </c>
      <c r="W47" s="38">
        <v>1.18967</v>
      </c>
      <c r="X47" s="38">
        <v>1.181497</v>
      </c>
      <c r="Y47" s="38">
        <v>1.3447210000000001</v>
      </c>
      <c r="Z47" s="38">
        <v>1.477276</v>
      </c>
      <c r="AA47" s="38">
        <v>1.6377729999999999</v>
      </c>
      <c r="AB47" s="38">
        <v>1.3083210000000001</v>
      </c>
      <c r="AC47" s="38">
        <v>1.0706070000000001</v>
      </c>
      <c r="AD47" s="38">
        <v>1.6764790000000001</v>
      </c>
      <c r="AE47" s="38">
        <v>1.5769550000000001</v>
      </c>
      <c r="AF47" s="38">
        <v>1.810972</v>
      </c>
      <c r="AG47" s="38">
        <v>1.6894340000000001</v>
      </c>
      <c r="AH47" s="38">
        <v>1.7561070000000001</v>
      </c>
      <c r="AI47" s="38">
        <v>1.623985</v>
      </c>
      <c r="AJ47" s="38">
        <v>1.146808</v>
      </c>
      <c r="AK47" s="38">
        <v>1.3400449999999999</v>
      </c>
      <c r="AL47" s="38">
        <v>1.563517</v>
      </c>
      <c r="AM47" s="38">
        <v>1.48803</v>
      </c>
      <c r="AN47" s="38">
        <v>1.0794170000000001</v>
      </c>
      <c r="AO47" s="38">
        <v>1.105467</v>
      </c>
      <c r="AP47" s="38">
        <v>1.3664080000000001</v>
      </c>
      <c r="AQ47" s="38">
        <v>0.76928799999999997</v>
      </c>
      <c r="AR47" s="38">
        <v>0.69091100000000005</v>
      </c>
      <c r="AS47" s="38">
        <v>0.68076899999999996</v>
      </c>
      <c r="AT47" s="38">
        <v>1.1400490000000001</v>
      </c>
      <c r="AU47" s="38">
        <v>1.7651669999999999</v>
      </c>
      <c r="AV47" s="38">
        <v>0.97013300000000002</v>
      </c>
      <c r="AW47" s="38">
        <v>1.0143709999999999</v>
      </c>
      <c r="AX47" s="38">
        <v>0.93688000000000005</v>
      </c>
      <c r="AY47" s="38">
        <v>1.512356</v>
      </c>
      <c r="AZ47" s="38">
        <v>1.0633490000000001</v>
      </c>
      <c r="BA47" s="38">
        <v>0.69579000000000002</v>
      </c>
      <c r="BB47" s="38">
        <v>0.57205799999999996</v>
      </c>
      <c r="BC47" s="38">
        <v>0.75119800000000003</v>
      </c>
      <c r="BD47" s="38">
        <v>0.36617100000000002</v>
      </c>
      <c r="BE47" s="38">
        <v>0.37186900000000001</v>
      </c>
      <c r="BF47" s="38">
        <v>9.5005000000000006E-2</v>
      </c>
      <c r="BG47" s="38">
        <v>0.88475599999999999</v>
      </c>
      <c r="BH47" s="38">
        <v>0.42341299999999998</v>
      </c>
      <c r="BI47" s="38">
        <v>0.318386</v>
      </c>
      <c r="BJ47" s="38">
        <v>0.3664</v>
      </c>
      <c r="BK47" s="38">
        <v>0.28561199999999998</v>
      </c>
      <c r="BL47" s="38">
        <v>0.41033700000000001</v>
      </c>
      <c r="BM47" s="38">
        <v>3.0653E-2</v>
      </c>
      <c r="BN47" s="38">
        <v>6.9374000000000005E-2</v>
      </c>
      <c r="BO47" s="38">
        <v>0.44395400000000002</v>
      </c>
      <c r="BP47" s="38">
        <v>7.0050000000000001E-2</v>
      </c>
      <c r="BQ47" s="38">
        <v>6.8516999999999995E-2</v>
      </c>
      <c r="BR47" s="38">
        <v>8.2420999999999994E-2</v>
      </c>
      <c r="BS47" s="38">
        <v>0.25538699999999998</v>
      </c>
      <c r="BT47" s="38">
        <v>0.22758</v>
      </c>
      <c r="BU47" s="38">
        <v>0.13498599999999999</v>
      </c>
      <c r="BV47" s="38">
        <v>0.16883100000000001</v>
      </c>
      <c r="BW47" s="38">
        <v>0.192693</v>
      </c>
      <c r="BX47" s="38">
        <v>0.72718300000000002</v>
      </c>
      <c r="BY47" s="38">
        <v>0.60880100000000004</v>
      </c>
      <c r="BZ47" s="38">
        <v>0.50924899999999995</v>
      </c>
      <c r="CA47" s="38">
        <v>0.91283499999999995</v>
      </c>
      <c r="CB47" s="38">
        <v>1.051722</v>
      </c>
      <c r="CC47" s="38">
        <v>0.27893099999999998</v>
      </c>
      <c r="CD47" s="38">
        <v>0.77166299999999999</v>
      </c>
      <c r="CE47" s="38">
        <v>0.77734499999999995</v>
      </c>
      <c r="CF47" s="38">
        <v>0.64146000000000003</v>
      </c>
      <c r="CG47" s="38">
        <v>0.27656500000000001</v>
      </c>
      <c r="CH47" s="38">
        <v>0.78131600000000001</v>
      </c>
      <c r="CI47" s="38">
        <v>0.46951999999999999</v>
      </c>
      <c r="CJ47" s="38">
        <v>0.93713500000000005</v>
      </c>
      <c r="CK47" s="38">
        <v>0.49997200000000003</v>
      </c>
      <c r="CL47" s="38">
        <v>0.76364900000000002</v>
      </c>
      <c r="CM47" s="38">
        <v>0.401416</v>
      </c>
      <c r="CN47" s="38">
        <v>0.99413200000000002</v>
      </c>
      <c r="CO47" s="38">
        <v>0.47970699999999999</v>
      </c>
      <c r="CP47" s="38">
        <v>0.766316</v>
      </c>
      <c r="CQ47" s="38">
        <v>0.581376</v>
      </c>
      <c r="CR47" s="38">
        <v>0.12848899999999999</v>
      </c>
      <c r="CS47" s="38">
        <v>0.178864</v>
      </c>
      <c r="CT47" s="38">
        <v>0.66017099999999995</v>
      </c>
      <c r="CU47" s="38">
        <v>0.32173400000000002</v>
      </c>
      <c r="CV47" s="38">
        <v>3.9288999999999998E-2</v>
      </c>
      <c r="CW47" s="38">
        <v>0.62983979999999995</v>
      </c>
      <c r="CX47" s="38">
        <v>0.12589354</v>
      </c>
      <c r="CY47" s="38">
        <v>1.5951759999999999E-2</v>
      </c>
      <c r="CZ47" s="38">
        <v>5.586518E-2</v>
      </c>
      <c r="DA47" s="38">
        <v>1.301856E-2</v>
      </c>
      <c r="DB47" s="38">
        <v>6.3666399999999998E-2</v>
      </c>
      <c r="DC47" s="38">
        <v>1.039E-2</v>
      </c>
      <c r="DD47" s="38">
        <v>2.7904990000000001E-2</v>
      </c>
      <c r="DE47" s="38">
        <v>1.8280580000000001E-2</v>
      </c>
      <c r="DF47" s="38">
        <v>2.5623130000000001E-2</v>
      </c>
      <c r="DG47" s="38">
        <v>5.9464009999999998E-2</v>
      </c>
      <c r="DH47" s="38">
        <v>8.4338860000000002E-2</v>
      </c>
      <c r="DI47" s="38">
        <v>5.468406E-2</v>
      </c>
      <c r="DJ47" s="38">
        <v>3.6787199999999999E-3</v>
      </c>
      <c r="DK47" s="38">
        <v>1.164743E-2</v>
      </c>
      <c r="DL47" s="38">
        <v>6.2495099999999998E-2</v>
      </c>
      <c r="DM47" s="38">
        <v>6.1600009999999997E-2</v>
      </c>
      <c r="DN47" s="38">
        <v>8.2568619999999995E-2</v>
      </c>
      <c r="DO47" s="38">
        <v>2.5079799999999999E-2</v>
      </c>
      <c r="DP47" s="38">
        <v>6.631215E-2</v>
      </c>
      <c r="DQ47" s="38">
        <v>7.7834860000000006E-2</v>
      </c>
      <c r="DR47" s="38">
        <v>3.004186E-2</v>
      </c>
      <c r="DS47" s="38">
        <v>7.1431999999999997E-3</v>
      </c>
      <c r="DT47" s="38">
        <v>3.6210399999999997E-2</v>
      </c>
      <c r="DU47" s="38">
        <v>5.5160720000000003E-2</v>
      </c>
      <c r="DV47" s="38">
        <v>1.6466499999999998E-2</v>
      </c>
      <c r="DW47" s="38">
        <v>0.11348782</v>
      </c>
      <c r="DX47" s="53">
        <v>0.15973662</v>
      </c>
      <c r="DY47" s="53">
        <v>1.792059E-2</v>
      </c>
      <c r="DZ47" s="53">
        <v>3.5491420000000003E-2</v>
      </c>
      <c r="EA47" s="53">
        <v>2.7969150000000002E-2</v>
      </c>
      <c r="EB47" s="53">
        <v>0.11522873</v>
      </c>
      <c r="EC47" s="53">
        <v>5.0291009999999997E-2</v>
      </c>
      <c r="ED47" s="53">
        <v>8.6464730000000004E-2</v>
      </c>
      <c r="EE47" s="53">
        <v>0.17177403999999999</v>
      </c>
      <c r="EF47" s="53">
        <v>0.40710508000000001</v>
      </c>
      <c r="EG47" s="53">
        <v>0.27460638999999998</v>
      </c>
      <c r="EH47" s="53">
        <v>0.1341802</v>
      </c>
      <c r="EI47" s="53">
        <v>0.40801574000000002</v>
      </c>
      <c r="EJ47" s="53">
        <v>0.57698950000000004</v>
      </c>
      <c r="EK47" s="53">
        <v>0.57300006999999997</v>
      </c>
      <c r="EL47" s="53">
        <v>0.65390714000000005</v>
      </c>
      <c r="EM47" s="53">
        <v>0.36664537000000003</v>
      </c>
      <c r="EN47" s="53">
        <v>1.4305214399999999</v>
      </c>
      <c r="EO47" s="53">
        <v>8.2704650000000005E-2</v>
      </c>
      <c r="EP47" s="53">
        <v>0.45443950999999999</v>
      </c>
      <c r="EQ47" s="53">
        <v>0.23533208</v>
      </c>
      <c r="ER47" s="53">
        <v>8.4675029999999998E-2</v>
      </c>
      <c r="ES47" s="53">
        <v>2.4529080000000002E-2</v>
      </c>
      <c r="ET47" s="53">
        <v>3.9594480000000001E-2</v>
      </c>
      <c r="EU47" s="53">
        <v>5.768823E-2</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row>
    <row r="48" spans="6:625" ht="20.100000000000001" customHeight="1">
      <c r="F48" s="37" t="s">
        <v>677</v>
      </c>
      <c r="G48" s="29" t="s">
        <v>200</v>
      </c>
      <c r="H48" s="38">
        <v>1.33643219</v>
      </c>
      <c r="I48" s="38">
        <v>1.4686540800000001</v>
      </c>
      <c r="J48" s="38"/>
      <c r="K48" s="38"/>
      <c r="L48" s="38">
        <v>0.55065200000000003</v>
      </c>
      <c r="M48" s="38">
        <v>0.78493000000000002</v>
      </c>
      <c r="N48" s="38">
        <v>0.69004399999999999</v>
      </c>
      <c r="O48" s="38">
        <v>0.58123800000000003</v>
      </c>
      <c r="P48" s="38">
        <v>0.47210600000000003</v>
      </c>
      <c r="Q48" s="38">
        <v>0.56333699999999998</v>
      </c>
      <c r="R48" s="38">
        <v>0.49852999999999997</v>
      </c>
      <c r="S48" s="38">
        <v>0.61340099999999997</v>
      </c>
      <c r="T48" s="38">
        <v>0.73477499999999996</v>
      </c>
      <c r="U48" s="38">
        <v>0.76699600000000001</v>
      </c>
      <c r="V48" s="38">
        <v>1.0600750000000001</v>
      </c>
      <c r="W48" s="38">
        <v>1.0997399999999999</v>
      </c>
      <c r="X48" s="38">
        <v>0.81794800000000001</v>
      </c>
      <c r="Y48" s="38">
        <v>0.92446499999999998</v>
      </c>
      <c r="Z48" s="38">
        <v>1.026278</v>
      </c>
      <c r="AA48" s="38">
        <v>1.023555</v>
      </c>
      <c r="AB48" s="38">
        <v>1.1019920000000001</v>
      </c>
      <c r="AC48" s="38">
        <v>1.19777</v>
      </c>
      <c r="AD48" s="38">
        <v>1.1503540000000001</v>
      </c>
      <c r="AE48" s="38">
        <v>0.86414000000000002</v>
      </c>
      <c r="AF48" s="38">
        <v>1.023428</v>
      </c>
      <c r="AG48" s="38">
        <v>0.88288299999999997</v>
      </c>
      <c r="AH48" s="38">
        <v>0.688365</v>
      </c>
      <c r="AI48" s="38">
        <v>1.021293</v>
      </c>
      <c r="AJ48" s="38">
        <v>0.65276599999999996</v>
      </c>
      <c r="AK48" s="38">
        <v>0.96301599999999998</v>
      </c>
      <c r="AL48" s="38">
        <v>0.72035300000000002</v>
      </c>
      <c r="AM48" s="38">
        <v>1.048362</v>
      </c>
      <c r="AN48" s="38">
        <v>0.59984800000000005</v>
      </c>
      <c r="AO48" s="38">
        <v>1.3227120000000001</v>
      </c>
      <c r="AP48" s="38">
        <v>1.227724</v>
      </c>
      <c r="AQ48" s="38">
        <v>1.2845139999999999</v>
      </c>
      <c r="AR48" s="38">
        <v>1.145664</v>
      </c>
      <c r="AS48" s="38">
        <v>1.2736909999999999</v>
      </c>
      <c r="AT48" s="38">
        <v>1.0409189999999999</v>
      </c>
      <c r="AU48" s="38">
        <v>1.1272470000000001</v>
      </c>
      <c r="AV48" s="38">
        <v>1.0185230000000001</v>
      </c>
      <c r="AW48" s="38">
        <v>1.137556</v>
      </c>
      <c r="AX48" s="38">
        <v>1.0829279999999999</v>
      </c>
      <c r="AY48" s="38">
        <v>1.32047</v>
      </c>
      <c r="AZ48" s="38">
        <v>1.03691</v>
      </c>
      <c r="BA48" s="38">
        <v>1.288306</v>
      </c>
      <c r="BB48" s="38">
        <v>1.26925</v>
      </c>
      <c r="BC48" s="38">
        <v>0.79994900000000002</v>
      </c>
      <c r="BD48" s="38">
        <v>1.254141</v>
      </c>
      <c r="BE48" s="38">
        <v>1.3658250000000001</v>
      </c>
      <c r="BF48" s="38">
        <v>1.555102</v>
      </c>
      <c r="BG48" s="38">
        <v>1.321304</v>
      </c>
      <c r="BH48" s="38">
        <v>1.3158529999999999</v>
      </c>
      <c r="BI48" s="38">
        <v>1.3382320000000001</v>
      </c>
      <c r="BJ48" s="38">
        <v>1.3613440000000001</v>
      </c>
      <c r="BK48" s="38">
        <v>1.0856429999999999</v>
      </c>
      <c r="BL48" s="38">
        <v>0.94506699999999999</v>
      </c>
      <c r="BM48" s="38">
        <v>0.99388200000000004</v>
      </c>
      <c r="BN48" s="38">
        <v>0.77168999999999999</v>
      </c>
      <c r="BO48" s="38">
        <v>0.60597699999999999</v>
      </c>
      <c r="BP48" s="38">
        <v>0.78442699999999999</v>
      </c>
      <c r="BQ48" s="38">
        <v>0.680894</v>
      </c>
      <c r="BR48" s="38">
        <v>0.64363899999999996</v>
      </c>
      <c r="BS48" s="38">
        <v>0.53339199999999998</v>
      </c>
      <c r="BT48" s="38">
        <v>0.50261699999999998</v>
      </c>
      <c r="BU48" s="38">
        <v>0.64888500000000005</v>
      </c>
      <c r="BV48" s="38">
        <v>0.71168299999999995</v>
      </c>
      <c r="BW48" s="38">
        <v>0.45541799999999999</v>
      </c>
      <c r="BX48" s="38">
        <v>0.57888799999999996</v>
      </c>
      <c r="BY48" s="38">
        <v>0.79935299999999998</v>
      </c>
      <c r="BZ48" s="38">
        <v>0.61932200000000004</v>
      </c>
      <c r="CA48" s="38">
        <v>0.63466199999999995</v>
      </c>
      <c r="CB48" s="38">
        <v>0.43121399999999999</v>
      </c>
      <c r="CC48" s="38">
        <v>0.492392</v>
      </c>
      <c r="CD48" s="38">
        <v>0.366589</v>
      </c>
      <c r="CE48" s="38">
        <v>0.36814799999999998</v>
      </c>
      <c r="CF48" s="38">
        <v>0.29640699999999998</v>
      </c>
      <c r="CG48" s="38">
        <v>0.36587500000000001</v>
      </c>
      <c r="CH48" s="38">
        <v>0.34406599999999998</v>
      </c>
      <c r="CI48" s="38">
        <v>0.48014899999999999</v>
      </c>
      <c r="CJ48" s="38">
        <v>0.18317600000000001</v>
      </c>
      <c r="CK48" s="38">
        <v>0.19992799999999999</v>
      </c>
      <c r="CL48" s="38">
        <v>0.20066200000000001</v>
      </c>
      <c r="CM48" s="38">
        <v>0.22214600000000001</v>
      </c>
      <c r="CN48" s="38">
        <v>0.26924900000000002</v>
      </c>
      <c r="CO48" s="38">
        <v>0.26828800000000003</v>
      </c>
      <c r="CP48" s="38">
        <v>0.36620399999999997</v>
      </c>
      <c r="CQ48" s="38">
        <v>0.33810499999999999</v>
      </c>
      <c r="CR48" s="38">
        <v>0.219778</v>
      </c>
      <c r="CS48" s="38">
        <v>0.26469100000000001</v>
      </c>
      <c r="CT48" s="38">
        <v>0.325407</v>
      </c>
      <c r="CU48" s="38">
        <v>0.22677</v>
      </c>
      <c r="CV48" s="38">
        <v>0.22781599999999999</v>
      </c>
      <c r="CW48" s="38">
        <v>0.23983303</v>
      </c>
      <c r="CX48" s="38">
        <v>0.18243330999999999</v>
      </c>
      <c r="CY48" s="38">
        <v>0.16841258000000001</v>
      </c>
      <c r="CZ48" s="38">
        <v>9.8581329999999995E-2</v>
      </c>
      <c r="DA48" s="38">
        <v>9.6321459999999998E-2</v>
      </c>
      <c r="DB48" s="38">
        <v>0.11900661</v>
      </c>
      <c r="DC48" s="38">
        <v>0.17117341</v>
      </c>
      <c r="DD48" s="38">
        <v>0.13399733999999999</v>
      </c>
      <c r="DE48" s="38">
        <v>0.18475374999999999</v>
      </c>
      <c r="DF48" s="38">
        <v>0.14113418999999999</v>
      </c>
      <c r="DG48" s="38">
        <v>0.13540128000000001</v>
      </c>
      <c r="DH48" s="38">
        <v>0.14456060000000001</v>
      </c>
      <c r="DI48" s="38">
        <v>0.14418489000000001</v>
      </c>
      <c r="DJ48" s="38">
        <v>0.1973963</v>
      </c>
      <c r="DK48" s="38">
        <v>0.13127447</v>
      </c>
      <c r="DL48" s="38">
        <v>0.15137486</v>
      </c>
      <c r="DM48" s="38">
        <v>0.18532288</v>
      </c>
      <c r="DN48" s="38">
        <v>0.17227882999999999</v>
      </c>
      <c r="DO48" s="38">
        <v>0.13890163999999999</v>
      </c>
      <c r="DP48" s="38">
        <v>0.15676676</v>
      </c>
      <c r="DQ48" s="38">
        <v>0.18005098999999999</v>
      </c>
      <c r="DR48" s="38">
        <v>0.15118783999999999</v>
      </c>
      <c r="DS48" s="38">
        <v>7.7876379999999995E-2</v>
      </c>
      <c r="DT48" s="38">
        <v>0.13405853000000001</v>
      </c>
      <c r="DU48" s="38">
        <v>0.20596679000000001</v>
      </c>
      <c r="DV48" s="38">
        <v>0.21984402</v>
      </c>
      <c r="DW48" s="38">
        <v>0.19553493999999999</v>
      </c>
      <c r="DX48" s="53">
        <v>0.23723002000000001</v>
      </c>
      <c r="DY48" s="53">
        <v>0.2146634</v>
      </c>
      <c r="DZ48" s="53">
        <v>0.22468979</v>
      </c>
      <c r="EA48" s="53">
        <v>0.16384921999999999</v>
      </c>
      <c r="EB48" s="53">
        <v>0.15044587000000001</v>
      </c>
      <c r="EC48" s="53">
        <v>0.20507069</v>
      </c>
      <c r="ED48" s="53">
        <v>0.29857676999999999</v>
      </c>
      <c r="EE48" s="53">
        <v>0.22141959</v>
      </c>
      <c r="EF48" s="53">
        <v>0.27755185999999998</v>
      </c>
      <c r="EG48" s="53">
        <v>0.20988243000000001</v>
      </c>
      <c r="EH48" s="53">
        <v>0.32783622000000001</v>
      </c>
      <c r="EI48" s="53">
        <v>0.26713025000000001</v>
      </c>
      <c r="EJ48" s="53">
        <v>0.37640423000000001</v>
      </c>
      <c r="EK48" s="53">
        <v>0.26996239999999999</v>
      </c>
      <c r="EL48" s="53">
        <v>0.35003124000000002</v>
      </c>
      <c r="EM48" s="53">
        <v>0.30343807</v>
      </c>
      <c r="EN48" s="53">
        <v>0.39210341999999998</v>
      </c>
      <c r="EO48" s="53">
        <v>0.29085946000000001</v>
      </c>
      <c r="EP48" s="53">
        <v>0.42882829</v>
      </c>
      <c r="EQ48" s="53">
        <v>0.36123082000000001</v>
      </c>
      <c r="ER48" s="53">
        <v>0.37110853999999999</v>
      </c>
      <c r="ES48" s="53">
        <v>0.30748642999999998</v>
      </c>
      <c r="ET48" s="53">
        <v>0.36004739000000002</v>
      </c>
      <c r="EU48" s="53">
        <v>0.41314519</v>
      </c>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row>
    <row r="49" spans="6:625" ht="28.15" customHeight="1">
      <c r="F49" s="28" t="s">
        <v>407</v>
      </c>
      <c r="G49" s="29" t="s">
        <v>200</v>
      </c>
      <c r="H49" s="38">
        <v>701.12542125000004</v>
      </c>
      <c r="I49" s="38">
        <v>358.18785895000002</v>
      </c>
      <c r="J49" s="38"/>
      <c r="K49" s="38"/>
      <c r="L49" s="38">
        <v>38.099285999999999</v>
      </c>
      <c r="M49" s="38">
        <v>29.228887</v>
      </c>
      <c r="N49" s="38">
        <v>25.778364</v>
      </c>
      <c r="O49" s="38">
        <v>25.987525000000002</v>
      </c>
      <c r="P49" s="38">
        <v>50.209780000000002</v>
      </c>
      <c r="Q49" s="38">
        <v>33.023809</v>
      </c>
      <c r="R49" s="38">
        <v>30.743918000000001</v>
      </c>
      <c r="S49" s="38">
        <v>27.415517000000001</v>
      </c>
      <c r="T49" s="38">
        <v>31.353078</v>
      </c>
      <c r="U49" s="38">
        <v>26.919604</v>
      </c>
      <c r="V49" s="38">
        <v>41.649920000000002</v>
      </c>
      <c r="W49" s="38">
        <v>27.303684000000001</v>
      </c>
      <c r="X49" s="38">
        <v>30.340651000000001</v>
      </c>
      <c r="Y49" s="38">
        <v>25.477485999999999</v>
      </c>
      <c r="Z49" s="38">
        <v>26.180304</v>
      </c>
      <c r="AA49" s="38">
        <v>24.486756</v>
      </c>
      <c r="AB49" s="38">
        <v>28.697838999999998</v>
      </c>
      <c r="AC49" s="38">
        <v>26.774377000000001</v>
      </c>
      <c r="AD49" s="38">
        <v>28.193570000000001</v>
      </c>
      <c r="AE49" s="38">
        <v>28.196459999999998</v>
      </c>
      <c r="AF49" s="38">
        <v>33.537869000000001</v>
      </c>
      <c r="AG49" s="38">
        <v>22.959688</v>
      </c>
      <c r="AH49" s="38">
        <v>33.301667000000002</v>
      </c>
      <c r="AI49" s="38">
        <v>28.482644000000001</v>
      </c>
      <c r="AJ49" s="38">
        <v>28.994118</v>
      </c>
      <c r="AK49" s="38">
        <v>32.187933000000001</v>
      </c>
      <c r="AL49" s="38">
        <v>31.511326</v>
      </c>
      <c r="AM49" s="38">
        <v>34.774737999999999</v>
      </c>
      <c r="AN49" s="38">
        <v>42.095716000000003</v>
      </c>
      <c r="AO49" s="38">
        <v>39.121065999999999</v>
      </c>
      <c r="AP49" s="38">
        <v>48.809063999999999</v>
      </c>
      <c r="AQ49" s="38">
        <v>37.921205</v>
      </c>
      <c r="AR49" s="38">
        <v>46.267328999999997</v>
      </c>
      <c r="AS49" s="38">
        <v>37.491</v>
      </c>
      <c r="AT49" s="38">
        <v>48.224460999999998</v>
      </c>
      <c r="AU49" s="38">
        <v>30.02148</v>
      </c>
      <c r="AV49" s="38">
        <v>45.787604999999999</v>
      </c>
      <c r="AW49" s="38">
        <v>37.624529000000003</v>
      </c>
      <c r="AX49" s="38">
        <v>49.303055000000001</v>
      </c>
      <c r="AY49" s="38">
        <v>49.683844999999998</v>
      </c>
      <c r="AZ49" s="38">
        <v>61.503950000000003</v>
      </c>
      <c r="BA49" s="38">
        <v>49.438707000000001</v>
      </c>
      <c r="BB49" s="38">
        <v>54.562399999999997</v>
      </c>
      <c r="BC49" s="38">
        <v>66.969846000000004</v>
      </c>
      <c r="BD49" s="38">
        <v>67.740438999999995</v>
      </c>
      <c r="BE49" s="38">
        <v>60.159500000000001</v>
      </c>
      <c r="BF49" s="38">
        <v>61.826838000000002</v>
      </c>
      <c r="BG49" s="38">
        <v>62.438040999999998</v>
      </c>
      <c r="BH49" s="38">
        <v>69.814162999999994</v>
      </c>
      <c r="BI49" s="38">
        <v>60.541598999999998</v>
      </c>
      <c r="BJ49" s="38">
        <v>77.551021000000006</v>
      </c>
      <c r="BK49" s="38">
        <v>71.708416999999997</v>
      </c>
      <c r="BL49" s="38">
        <v>80.165723</v>
      </c>
      <c r="BM49" s="38">
        <v>72.173497999999995</v>
      </c>
      <c r="BN49" s="38">
        <v>80.807627999999994</v>
      </c>
      <c r="BO49" s="38">
        <v>74.437456999999995</v>
      </c>
      <c r="BP49" s="38">
        <v>82.434997999999993</v>
      </c>
      <c r="BQ49" s="38">
        <v>71.672843999999998</v>
      </c>
      <c r="BR49" s="38">
        <v>94.708851999999993</v>
      </c>
      <c r="BS49" s="38">
        <v>77.567431999999997</v>
      </c>
      <c r="BT49" s="38">
        <v>87.598946999999995</v>
      </c>
      <c r="BU49" s="38">
        <v>86.911894000000004</v>
      </c>
      <c r="BV49" s="38">
        <v>93.925044999999997</v>
      </c>
      <c r="BW49" s="38">
        <v>105.529279</v>
      </c>
      <c r="BX49" s="38">
        <v>97.580314999999999</v>
      </c>
      <c r="BY49" s="38">
        <v>105.842191</v>
      </c>
      <c r="BZ49" s="38">
        <v>91.402341000000007</v>
      </c>
      <c r="CA49" s="38">
        <v>97.515483000000003</v>
      </c>
      <c r="CB49" s="38">
        <v>105.790282</v>
      </c>
      <c r="CC49" s="38">
        <v>102.272441</v>
      </c>
      <c r="CD49" s="38">
        <v>104.296336</v>
      </c>
      <c r="CE49" s="38">
        <v>119.553383</v>
      </c>
      <c r="CF49" s="38">
        <v>112.622423</v>
      </c>
      <c r="CG49" s="38">
        <v>107.39882799999999</v>
      </c>
      <c r="CH49" s="38">
        <v>114.80354199999999</v>
      </c>
      <c r="CI49" s="38">
        <v>100.889196</v>
      </c>
      <c r="CJ49" s="38">
        <v>99.329566</v>
      </c>
      <c r="CK49" s="38">
        <v>102.000373</v>
      </c>
      <c r="CL49" s="38">
        <v>110.291476</v>
      </c>
      <c r="CM49" s="38">
        <v>113.769156</v>
      </c>
      <c r="CN49" s="38">
        <v>113.318708</v>
      </c>
      <c r="CO49" s="38">
        <v>104.63976700000001</v>
      </c>
      <c r="CP49" s="38">
        <v>105.777925</v>
      </c>
      <c r="CQ49" s="38">
        <v>108.226207</v>
      </c>
      <c r="CR49" s="38">
        <v>93.682850000000002</v>
      </c>
      <c r="CS49" s="38">
        <v>89.733429999999998</v>
      </c>
      <c r="CT49" s="38">
        <v>100.55658200000001</v>
      </c>
      <c r="CU49" s="38">
        <v>106.945706</v>
      </c>
      <c r="CV49" s="38">
        <v>100.955821</v>
      </c>
      <c r="CW49" s="38">
        <v>98.129473719999993</v>
      </c>
      <c r="CX49" s="38">
        <v>107.93588174999999</v>
      </c>
      <c r="CY49" s="38">
        <v>109.77781707</v>
      </c>
      <c r="CZ49" s="38">
        <v>97.884330019999993</v>
      </c>
      <c r="DA49" s="38">
        <v>98.783423470000002</v>
      </c>
      <c r="DB49" s="38">
        <v>139.46035309000001</v>
      </c>
      <c r="DC49" s="38">
        <v>124.70133523</v>
      </c>
      <c r="DD49" s="38">
        <v>140.98132967999999</v>
      </c>
      <c r="DE49" s="38">
        <v>121.86969386</v>
      </c>
      <c r="DF49" s="38">
        <v>134.98998419</v>
      </c>
      <c r="DG49" s="38">
        <v>132.71448165000001</v>
      </c>
      <c r="DH49" s="38">
        <v>145.4233165</v>
      </c>
      <c r="DI49" s="38">
        <v>120.49764325</v>
      </c>
      <c r="DJ49" s="38">
        <v>138.21544392000001</v>
      </c>
      <c r="DK49" s="38">
        <v>159.23062118000001</v>
      </c>
      <c r="DL49" s="38">
        <v>146.31065373000001</v>
      </c>
      <c r="DM49" s="38">
        <v>127.64755479</v>
      </c>
      <c r="DN49" s="38">
        <v>137.01843721</v>
      </c>
      <c r="DO49" s="38">
        <v>158.56021680999999</v>
      </c>
      <c r="DP49" s="38">
        <v>147.69500382000001</v>
      </c>
      <c r="DQ49" s="38">
        <v>132.76118027999999</v>
      </c>
      <c r="DR49" s="38">
        <v>135.34284984000001</v>
      </c>
      <c r="DS49" s="38">
        <v>156.40273307000001</v>
      </c>
      <c r="DT49" s="38">
        <v>139.33481687</v>
      </c>
      <c r="DU49" s="38">
        <v>145.01667678999999</v>
      </c>
      <c r="DV49" s="38">
        <v>142.85978664000001</v>
      </c>
      <c r="DW49" s="38">
        <v>149.63395499999999</v>
      </c>
      <c r="DX49" s="53">
        <v>139.93715487</v>
      </c>
      <c r="DY49" s="53">
        <v>133.06167538</v>
      </c>
      <c r="DZ49" s="53">
        <v>165.74307243999999</v>
      </c>
      <c r="EA49" s="53">
        <v>167.87021060000001</v>
      </c>
      <c r="EB49" s="53">
        <v>124.7691245</v>
      </c>
      <c r="EC49" s="53">
        <v>60.43518005</v>
      </c>
      <c r="ED49" s="53">
        <v>131.27750768000001</v>
      </c>
      <c r="EE49" s="53">
        <v>215.81659471</v>
      </c>
      <c r="EF49" s="53">
        <v>201.63099592</v>
      </c>
      <c r="EG49" s="53">
        <v>161.54308225</v>
      </c>
      <c r="EH49" s="53">
        <v>136.78199029999999</v>
      </c>
      <c r="EI49" s="53">
        <v>186.05780375000001</v>
      </c>
      <c r="EJ49" s="53">
        <v>135.5019437</v>
      </c>
      <c r="EK49" s="53">
        <v>161.65522068000001</v>
      </c>
      <c r="EL49" s="53">
        <v>160.14575411999999</v>
      </c>
      <c r="EM49" s="53">
        <v>165.08460041999999</v>
      </c>
      <c r="EN49" s="53">
        <v>120.46623701999999</v>
      </c>
      <c r="EO49" s="53">
        <v>255.42882968999999</v>
      </c>
      <c r="EP49" s="53">
        <v>108.03762922</v>
      </c>
      <c r="EQ49" s="53">
        <v>99.626262670000003</v>
      </c>
      <c r="ER49" s="53">
        <v>79.584528230000004</v>
      </c>
      <c r="ES49" s="53">
        <v>70.93943883</v>
      </c>
      <c r="ET49" s="53">
        <v>79.309360519999998</v>
      </c>
      <c r="EU49" s="53">
        <v>73.826618019999998</v>
      </c>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row>
    <row r="50" spans="6:625" ht="10.15" customHeight="1">
      <c r="F50" s="39"/>
      <c r="G50" s="40"/>
      <c r="H50" s="39"/>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c r="JB50" s="40"/>
      <c r="JC50" s="40"/>
      <c r="JD50" s="40"/>
      <c r="JE50" s="40"/>
      <c r="JF50" s="40"/>
      <c r="JG50" s="40"/>
      <c r="JH50" s="40"/>
      <c r="JI50" s="40"/>
      <c r="JJ50" s="40"/>
      <c r="JK50" s="40"/>
      <c r="JL50" s="40"/>
      <c r="JM50" s="40"/>
      <c r="JN50" s="40"/>
      <c r="JO50" s="40"/>
      <c r="JP50" s="40"/>
      <c r="JQ50" s="40"/>
      <c r="JR50" s="40"/>
      <c r="JS50" s="40"/>
      <c r="JT50" s="40"/>
      <c r="JU50" s="40"/>
      <c r="JV50" s="40"/>
      <c r="JW50" s="40"/>
      <c r="JX50" s="40"/>
      <c r="JY50" s="40"/>
      <c r="JZ50" s="40"/>
      <c r="KA50" s="40"/>
      <c r="KB50" s="40"/>
      <c r="KC50" s="40"/>
      <c r="KD50" s="40"/>
      <c r="KE50" s="40"/>
      <c r="KF50" s="40"/>
      <c r="KG50" s="40"/>
      <c r="KH50" s="40"/>
      <c r="KI50" s="40"/>
      <c r="KJ50" s="40"/>
      <c r="KK50" s="40"/>
      <c r="KL50" s="40"/>
      <c r="KM50" s="40"/>
      <c r="KN50" s="40"/>
      <c r="KO50" s="40"/>
      <c r="KP50" s="40"/>
      <c r="KQ50" s="40"/>
      <c r="KR50" s="40"/>
      <c r="KS50" s="40"/>
      <c r="KT50" s="40"/>
      <c r="KU50" s="40"/>
      <c r="KV50" s="40"/>
      <c r="KW50" s="40"/>
      <c r="KX50" s="40"/>
      <c r="KY50" s="40"/>
      <c r="KZ50" s="40"/>
      <c r="LA50" s="40"/>
      <c r="LB50" s="40"/>
      <c r="LC50" s="40"/>
      <c r="LD50" s="40"/>
      <c r="LE50" s="40"/>
      <c r="LF50" s="40"/>
      <c r="LG50" s="40"/>
      <c r="LH50" s="40"/>
      <c r="LI50" s="40"/>
      <c r="LJ50" s="40"/>
      <c r="LK50" s="40"/>
      <c r="LL50" s="40"/>
      <c r="LM50" s="40"/>
      <c r="LN50" s="40"/>
      <c r="LO50" s="40"/>
      <c r="LP50" s="40"/>
      <c r="LQ50" s="40"/>
      <c r="LR50" s="40"/>
      <c r="LS50" s="40"/>
      <c r="LT50" s="40"/>
      <c r="LU50" s="40"/>
      <c r="LV50" s="40"/>
      <c r="LW50" s="40"/>
      <c r="LX50" s="40"/>
      <c r="LY50" s="40"/>
      <c r="LZ50" s="40"/>
      <c r="MA50" s="40"/>
      <c r="MB50" s="40"/>
      <c r="MC50" s="40"/>
      <c r="MD50" s="40"/>
      <c r="ME50" s="40"/>
      <c r="MF50" s="40"/>
      <c r="MG50" s="40"/>
      <c r="MH50" s="40"/>
      <c r="MI50" s="40"/>
      <c r="MJ50" s="40"/>
      <c r="MK50" s="40"/>
      <c r="ML50" s="40"/>
      <c r="MM50" s="40"/>
      <c r="MN50" s="40"/>
      <c r="MO50" s="40"/>
      <c r="MP50" s="40"/>
      <c r="MQ50" s="40"/>
      <c r="MR50" s="40"/>
      <c r="MS50" s="40"/>
      <c r="MT50" s="40"/>
      <c r="MU50" s="40"/>
      <c r="MV50" s="40"/>
      <c r="MW50" s="40"/>
      <c r="MX50" s="40"/>
      <c r="MY50" s="40"/>
      <c r="MZ50" s="40"/>
      <c r="NA50" s="40"/>
      <c r="NB50" s="40"/>
      <c r="NC50" s="40"/>
      <c r="ND50" s="40"/>
      <c r="NE50" s="40"/>
      <c r="NF50" s="40"/>
      <c r="NG50" s="40"/>
      <c r="NH50" s="40"/>
      <c r="NI50" s="40"/>
      <c r="NJ50" s="40"/>
      <c r="NK50" s="40"/>
      <c r="NL50" s="40"/>
      <c r="NM50" s="40"/>
      <c r="NN50" s="40"/>
      <c r="NO50" s="40"/>
      <c r="NP50" s="40"/>
      <c r="NQ50" s="40"/>
      <c r="NR50" s="40"/>
      <c r="NS50" s="40"/>
      <c r="NT50" s="40"/>
      <c r="NU50" s="40"/>
      <c r="NV50" s="40"/>
      <c r="NW50" s="40"/>
      <c r="NX50" s="40"/>
      <c r="NY50" s="40"/>
      <c r="NZ50" s="40"/>
      <c r="OA50" s="40"/>
      <c r="OB50" s="40"/>
      <c r="OC50" s="40"/>
      <c r="OD50" s="40"/>
      <c r="OE50" s="40"/>
      <c r="OF50" s="40"/>
      <c r="OG50" s="40"/>
      <c r="OH50" s="40"/>
      <c r="OI50" s="40"/>
      <c r="OJ50" s="40"/>
      <c r="OK50" s="40"/>
      <c r="OL50" s="40"/>
      <c r="OM50" s="40"/>
      <c r="ON50" s="40"/>
      <c r="OO50" s="40"/>
      <c r="OP50" s="40"/>
      <c r="OQ50" s="40"/>
      <c r="OR50" s="40"/>
      <c r="OS50" s="40"/>
      <c r="OT50" s="40"/>
      <c r="OU50" s="40"/>
      <c r="OV50" s="40"/>
      <c r="OW50" s="40"/>
      <c r="OX50" s="40"/>
      <c r="OY50" s="40"/>
      <c r="OZ50" s="40"/>
      <c r="PA50" s="40"/>
      <c r="PB50" s="40"/>
      <c r="PC50" s="40"/>
      <c r="PD50" s="40"/>
      <c r="PE50" s="40"/>
      <c r="PF50" s="40"/>
      <c r="PG50" s="40"/>
      <c r="PH50" s="40"/>
      <c r="PI50" s="40"/>
      <c r="PJ50" s="40"/>
      <c r="PK50" s="40"/>
      <c r="PL50" s="40"/>
      <c r="PM50" s="40"/>
      <c r="PN50" s="40"/>
      <c r="PO50" s="40"/>
      <c r="PP50" s="40"/>
      <c r="PQ50" s="40"/>
      <c r="PR50" s="40"/>
      <c r="PS50" s="40"/>
      <c r="PT50" s="40"/>
      <c r="PU50" s="40"/>
      <c r="PV50" s="40"/>
      <c r="PW50" s="40"/>
      <c r="PX50" s="40"/>
      <c r="PY50" s="40"/>
      <c r="PZ50" s="40"/>
      <c r="QA50" s="40"/>
      <c r="QB50" s="40"/>
      <c r="QC50" s="40"/>
      <c r="QD50" s="40"/>
      <c r="QE50" s="40"/>
      <c r="QF50" s="40"/>
      <c r="QG50" s="40"/>
      <c r="QH50" s="40"/>
      <c r="QI50" s="40"/>
      <c r="QJ50" s="40"/>
      <c r="QK50" s="40"/>
      <c r="QL50" s="40"/>
      <c r="QM50" s="40"/>
      <c r="QN50" s="40"/>
      <c r="QO50" s="40"/>
      <c r="QP50" s="40"/>
      <c r="QQ50" s="40"/>
      <c r="QR50" s="40"/>
      <c r="QS50" s="40"/>
      <c r="QT50" s="40"/>
      <c r="QU50" s="40"/>
      <c r="QV50" s="40"/>
      <c r="QW50" s="40"/>
      <c r="QX50" s="40"/>
      <c r="QY50" s="40"/>
      <c r="QZ50" s="40"/>
      <c r="RA50" s="40"/>
      <c r="RB50" s="40"/>
      <c r="RC50" s="40"/>
      <c r="RD50" s="40"/>
      <c r="RE50" s="40"/>
      <c r="RF50" s="40"/>
      <c r="RG50" s="40"/>
      <c r="RH50" s="40"/>
      <c r="RI50" s="40"/>
      <c r="RJ50" s="40"/>
      <c r="RK50" s="40"/>
      <c r="RL50" s="40"/>
      <c r="RM50" s="40"/>
      <c r="RN50" s="40"/>
      <c r="RO50" s="40"/>
      <c r="RP50" s="40"/>
      <c r="RQ50" s="40"/>
      <c r="RR50" s="40"/>
      <c r="RS50" s="40"/>
      <c r="RT50" s="40"/>
      <c r="RU50" s="40"/>
      <c r="RV50" s="40"/>
      <c r="RW50" s="40"/>
      <c r="RX50" s="40"/>
      <c r="RY50" s="40"/>
      <c r="RZ50" s="40"/>
      <c r="SA50" s="40"/>
      <c r="SB50" s="40"/>
      <c r="SC50" s="40"/>
      <c r="SD50" s="40"/>
      <c r="SE50" s="40"/>
      <c r="SF50" s="40"/>
      <c r="SG50" s="40"/>
      <c r="SH50" s="40"/>
      <c r="SI50" s="40"/>
      <c r="SJ50" s="40"/>
      <c r="SK50" s="40"/>
      <c r="SL50" s="40"/>
      <c r="SM50" s="40"/>
      <c r="SN50" s="40"/>
      <c r="SO50" s="40"/>
      <c r="SP50" s="40"/>
      <c r="SQ50" s="40"/>
      <c r="SR50" s="40"/>
      <c r="SS50" s="40"/>
      <c r="ST50" s="40"/>
      <c r="SU50" s="40"/>
      <c r="SV50" s="40"/>
      <c r="SW50" s="40"/>
      <c r="SX50" s="40"/>
      <c r="SY50" s="40"/>
      <c r="SZ50" s="40"/>
      <c r="TA50" s="40"/>
      <c r="TB50" s="40"/>
      <c r="TC50" s="40"/>
      <c r="TD50" s="40"/>
      <c r="TE50" s="40"/>
      <c r="TF50" s="40"/>
      <c r="TG50" s="40"/>
      <c r="TH50" s="40"/>
      <c r="TI50" s="40"/>
      <c r="TJ50" s="40"/>
      <c r="TK50" s="40"/>
      <c r="TL50" s="40"/>
      <c r="TM50" s="40"/>
      <c r="TN50" s="40"/>
      <c r="TO50" s="40"/>
      <c r="TP50" s="40"/>
      <c r="TQ50" s="40"/>
      <c r="TR50" s="40"/>
      <c r="TS50" s="40"/>
      <c r="TT50" s="40"/>
      <c r="TU50" s="40"/>
      <c r="TV50" s="40"/>
      <c r="TW50" s="40"/>
      <c r="TX50" s="40"/>
      <c r="TY50" s="40"/>
      <c r="TZ50" s="40"/>
      <c r="UA50" s="40"/>
      <c r="UB50" s="40"/>
      <c r="UC50" s="40"/>
      <c r="UD50" s="40"/>
      <c r="UE50" s="40"/>
      <c r="UF50" s="40"/>
      <c r="UG50" s="40"/>
      <c r="UH50" s="40"/>
      <c r="UI50" s="40"/>
      <c r="UJ50" s="40"/>
      <c r="UK50" s="40"/>
      <c r="UL50" s="40"/>
      <c r="UM50" s="40"/>
      <c r="UN50" s="40"/>
      <c r="UO50" s="40"/>
      <c r="UP50" s="40"/>
      <c r="UQ50" s="40"/>
      <c r="UR50" s="40"/>
      <c r="US50" s="40"/>
      <c r="UT50" s="40"/>
      <c r="UU50" s="40"/>
      <c r="UV50" s="40"/>
      <c r="UW50" s="40"/>
      <c r="UX50" s="40"/>
      <c r="UY50" s="40"/>
      <c r="UZ50" s="40"/>
      <c r="VA50" s="40"/>
      <c r="VB50" s="40"/>
      <c r="VC50" s="40"/>
      <c r="VD50" s="40"/>
      <c r="VE50" s="40"/>
      <c r="VF50" s="40"/>
      <c r="VG50" s="40"/>
      <c r="VH50" s="40"/>
      <c r="VI50" s="40"/>
      <c r="VJ50" s="40"/>
      <c r="VK50" s="40"/>
      <c r="VL50" s="40"/>
      <c r="VM50" s="40"/>
      <c r="VN50" s="40"/>
      <c r="VO50" s="40"/>
      <c r="VP50" s="40"/>
      <c r="VQ50" s="40"/>
      <c r="VR50" s="40"/>
      <c r="VS50" s="40"/>
      <c r="VT50" s="40"/>
      <c r="VU50" s="40"/>
      <c r="VV50" s="40"/>
      <c r="VW50" s="40"/>
      <c r="VX50" s="40"/>
      <c r="VY50" s="40"/>
      <c r="VZ50" s="40"/>
      <c r="WA50" s="40"/>
      <c r="WB50" s="40"/>
      <c r="WC50" s="40"/>
      <c r="WD50" s="40"/>
      <c r="WE50" s="40"/>
      <c r="WF50" s="40"/>
      <c r="WG50" s="40"/>
      <c r="WH50" s="40"/>
      <c r="WI50" s="40"/>
      <c r="WJ50" s="40"/>
      <c r="WK50" s="40"/>
      <c r="WL50" s="40"/>
      <c r="WM50" s="40"/>
      <c r="WN50" s="40"/>
      <c r="WO50" s="40"/>
      <c r="WP50" s="40"/>
      <c r="WQ50" s="40"/>
      <c r="WR50" s="40"/>
      <c r="WS50" s="40"/>
      <c r="WT50" s="40"/>
      <c r="WU50" s="40"/>
      <c r="WV50" s="40"/>
      <c r="WW50" s="40"/>
      <c r="WX50" s="40"/>
      <c r="WY50" s="40"/>
      <c r="WZ50" s="40"/>
      <c r="XA50" s="40"/>
    </row>
    <row r="51" spans="6:625" ht="10.15" customHeight="1">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row>
    <row r="53" spans="6:625" ht="18" customHeight="1">
      <c r="F53" s="42" t="s">
        <v>678</v>
      </c>
    </row>
    <row r="54" spans="6:625" ht="18" customHeight="1">
      <c r="F54" s="42" t="s">
        <v>679</v>
      </c>
    </row>
    <row r="55" spans="6:625" ht="18" customHeight="1">
      <c r="F55" s="42" t="s">
        <v>680</v>
      </c>
    </row>
    <row r="56" spans="6:625" ht="18" customHeight="1">
      <c r="F56" s="42" t="s">
        <v>313</v>
      </c>
    </row>
    <row r="57" spans="6:625" ht="18" customHeight="1">
      <c r="F57" s="42"/>
    </row>
    <row r="58" spans="6:625" ht="18" customHeight="1">
      <c r="F58" s="25" t="s">
        <v>489</v>
      </c>
    </row>
    <row r="59" spans="6:625" ht="18" customHeight="1">
      <c r="F59" s="25" t="s">
        <v>275</v>
      </c>
    </row>
  </sheetData>
  <hyperlinks>
    <hyperlink ref="H1" location="Contents!A1" display="Back to Table of Contents" xr:uid="{EB4F3E3D-755B-4918-B80F-33AA6A250DAD}"/>
  </hyperlinks>
  <pageMargins left="0" right="0" top="0" bottom="0" header="0" footer="0"/>
  <pageSetup paperSize="9" scale="1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ACA7-F91B-4BAA-AAEC-7C42DB02A87F}">
  <sheetPr>
    <pageSetUpPr fitToPage="1"/>
  </sheetPr>
  <dimension ref="A1:MM51"/>
  <sheetViews>
    <sheetView zoomScale="80" zoomScaleNormal="80" workbookViewId="0">
      <pane xSplit="7" ySplit="8" topLeftCell="EQ37" activePane="bottomRight" state="frozen"/>
      <selection pane="topRight" activeCell="F17" sqref="F17"/>
      <selection pane="bottomLeft" activeCell="F17" sqref="F17"/>
      <selection pane="bottomRight" activeCell="EU37" sqref="EU37"/>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customWidth="1"/>
    <col min="11" max="11" width="15.140625" style="26" customWidth="1"/>
    <col min="12" max="124" width="14.42578125" style="26" customWidth="1"/>
    <col min="125" max="126" width="14.42578125" style="24" customWidth="1"/>
    <col min="127" max="127" width="14.5703125" style="24" customWidth="1"/>
    <col min="128" max="166" width="14.42578125" style="24" customWidth="1"/>
    <col min="167" max="16384" width="10.28515625" style="24"/>
  </cols>
  <sheetData>
    <row r="1" spans="1:351" ht="57" customHeight="1">
      <c r="A1" s="23" t="s">
        <v>134</v>
      </c>
      <c r="H1" s="20" t="s">
        <v>113</v>
      </c>
    </row>
    <row r="2" spans="1:351"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351"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c r="FH3" s="26"/>
      <c r="FI3" s="26"/>
      <c r="FJ3" s="26"/>
    </row>
    <row r="4" spans="1:351" ht="18.75" customHeight="1">
      <c r="F4" s="28"/>
      <c r="G4" s="29"/>
      <c r="H4" s="111"/>
      <c r="I4" s="111"/>
      <c r="J4" s="108"/>
      <c r="K4" s="111" t="s">
        <v>136</v>
      </c>
      <c r="L4" s="111">
        <v>3</v>
      </c>
      <c r="M4" s="111">
        <f t="shared" ref="M4:BX4" si="12">IF(L4=12,3,L4+3)</f>
        <v>6</v>
      </c>
      <c r="N4" s="111">
        <f t="shared" si="12"/>
        <v>9</v>
      </c>
      <c r="O4" s="111">
        <f t="shared" si="12"/>
        <v>12</v>
      </c>
      <c r="P4" s="111">
        <f t="shared" si="12"/>
        <v>3</v>
      </c>
      <c r="Q4" s="111">
        <f t="shared" si="12"/>
        <v>6</v>
      </c>
      <c r="R4" s="111">
        <f t="shared" si="12"/>
        <v>9</v>
      </c>
      <c r="S4" s="111">
        <f t="shared" si="12"/>
        <v>12</v>
      </c>
      <c r="T4" s="111">
        <f t="shared" si="12"/>
        <v>3</v>
      </c>
      <c r="U4" s="111">
        <f t="shared" si="12"/>
        <v>6</v>
      </c>
      <c r="V4" s="111">
        <f t="shared" si="12"/>
        <v>9</v>
      </c>
      <c r="W4" s="111">
        <f t="shared" si="12"/>
        <v>12</v>
      </c>
      <c r="X4" s="111">
        <f t="shared" si="12"/>
        <v>3</v>
      </c>
      <c r="Y4" s="111">
        <f t="shared" si="12"/>
        <v>6</v>
      </c>
      <c r="Z4" s="111">
        <f t="shared" si="12"/>
        <v>9</v>
      </c>
      <c r="AA4" s="111">
        <f t="shared" si="12"/>
        <v>12</v>
      </c>
      <c r="AB4" s="111">
        <f t="shared" si="12"/>
        <v>3</v>
      </c>
      <c r="AC4" s="111">
        <f t="shared" si="12"/>
        <v>6</v>
      </c>
      <c r="AD4" s="111">
        <f t="shared" si="12"/>
        <v>9</v>
      </c>
      <c r="AE4" s="111">
        <f t="shared" si="12"/>
        <v>12</v>
      </c>
      <c r="AF4" s="111">
        <f t="shared" si="12"/>
        <v>3</v>
      </c>
      <c r="AG4" s="111">
        <f t="shared" si="12"/>
        <v>6</v>
      </c>
      <c r="AH4" s="111">
        <f t="shared" si="12"/>
        <v>9</v>
      </c>
      <c r="AI4" s="111">
        <f t="shared" si="12"/>
        <v>12</v>
      </c>
      <c r="AJ4" s="111">
        <f t="shared" si="12"/>
        <v>3</v>
      </c>
      <c r="AK4" s="111">
        <f t="shared" si="12"/>
        <v>6</v>
      </c>
      <c r="AL4" s="111">
        <f t="shared" si="12"/>
        <v>9</v>
      </c>
      <c r="AM4" s="111">
        <f t="shared" si="12"/>
        <v>12</v>
      </c>
      <c r="AN4" s="111">
        <f t="shared" si="12"/>
        <v>3</v>
      </c>
      <c r="AO4" s="111">
        <f t="shared" si="12"/>
        <v>6</v>
      </c>
      <c r="AP4" s="111">
        <f t="shared" si="12"/>
        <v>9</v>
      </c>
      <c r="AQ4" s="111">
        <f t="shared" si="12"/>
        <v>12</v>
      </c>
      <c r="AR4" s="111">
        <f t="shared" si="12"/>
        <v>3</v>
      </c>
      <c r="AS4" s="111">
        <f t="shared" si="12"/>
        <v>6</v>
      </c>
      <c r="AT4" s="111">
        <f t="shared" si="12"/>
        <v>9</v>
      </c>
      <c r="AU4" s="111">
        <f t="shared" si="12"/>
        <v>12</v>
      </c>
      <c r="AV4" s="111">
        <f t="shared" si="12"/>
        <v>3</v>
      </c>
      <c r="AW4" s="111">
        <f t="shared" si="12"/>
        <v>6</v>
      </c>
      <c r="AX4" s="111">
        <f t="shared" si="12"/>
        <v>9</v>
      </c>
      <c r="AY4" s="111">
        <f t="shared" si="12"/>
        <v>12</v>
      </c>
      <c r="AZ4" s="111">
        <f t="shared" si="12"/>
        <v>3</v>
      </c>
      <c r="BA4" s="111">
        <f t="shared" si="12"/>
        <v>6</v>
      </c>
      <c r="BB4" s="111">
        <f t="shared" si="12"/>
        <v>9</v>
      </c>
      <c r="BC4" s="111">
        <f t="shared" si="12"/>
        <v>12</v>
      </c>
      <c r="BD4" s="111">
        <f t="shared" si="12"/>
        <v>3</v>
      </c>
      <c r="BE4" s="111">
        <f t="shared" si="12"/>
        <v>6</v>
      </c>
      <c r="BF4" s="111">
        <f t="shared" si="12"/>
        <v>9</v>
      </c>
      <c r="BG4" s="111">
        <f t="shared" si="12"/>
        <v>12</v>
      </c>
      <c r="BH4" s="111">
        <f t="shared" si="12"/>
        <v>3</v>
      </c>
      <c r="BI4" s="111">
        <f t="shared" si="12"/>
        <v>6</v>
      </c>
      <c r="BJ4" s="111">
        <f t="shared" si="12"/>
        <v>9</v>
      </c>
      <c r="BK4" s="111">
        <f t="shared" si="12"/>
        <v>12</v>
      </c>
      <c r="BL4" s="111">
        <f t="shared" si="12"/>
        <v>3</v>
      </c>
      <c r="BM4" s="111">
        <f t="shared" si="12"/>
        <v>6</v>
      </c>
      <c r="BN4" s="111">
        <f t="shared" si="12"/>
        <v>9</v>
      </c>
      <c r="BO4" s="111">
        <f t="shared" si="12"/>
        <v>12</v>
      </c>
      <c r="BP4" s="111">
        <f t="shared" si="12"/>
        <v>3</v>
      </c>
      <c r="BQ4" s="111">
        <f t="shared" si="12"/>
        <v>6</v>
      </c>
      <c r="BR4" s="111">
        <f t="shared" si="12"/>
        <v>9</v>
      </c>
      <c r="BS4" s="111">
        <f t="shared" si="12"/>
        <v>12</v>
      </c>
      <c r="BT4" s="111">
        <f t="shared" si="12"/>
        <v>3</v>
      </c>
      <c r="BU4" s="111">
        <f t="shared" si="12"/>
        <v>6</v>
      </c>
      <c r="BV4" s="111">
        <f t="shared" si="12"/>
        <v>9</v>
      </c>
      <c r="BW4" s="111">
        <f t="shared" si="12"/>
        <v>12</v>
      </c>
      <c r="BX4" s="111">
        <f t="shared" si="12"/>
        <v>3</v>
      </c>
      <c r="BY4" s="111">
        <f t="shared" ref="BY4:EJ4" si="13">IF(BX4=12,3,BX4+3)</f>
        <v>6</v>
      </c>
      <c r="BZ4" s="111">
        <f t="shared" si="13"/>
        <v>9</v>
      </c>
      <c r="CA4" s="111">
        <f t="shared" si="13"/>
        <v>12</v>
      </c>
      <c r="CB4" s="111">
        <f t="shared" si="13"/>
        <v>3</v>
      </c>
      <c r="CC4" s="111">
        <f t="shared" si="13"/>
        <v>6</v>
      </c>
      <c r="CD4" s="111">
        <f t="shared" si="13"/>
        <v>9</v>
      </c>
      <c r="CE4" s="111">
        <f t="shared" si="13"/>
        <v>12</v>
      </c>
      <c r="CF4" s="111">
        <f t="shared" si="13"/>
        <v>3</v>
      </c>
      <c r="CG4" s="111">
        <f t="shared" si="13"/>
        <v>6</v>
      </c>
      <c r="CH4" s="111">
        <f t="shared" si="13"/>
        <v>9</v>
      </c>
      <c r="CI4" s="111">
        <f t="shared" si="13"/>
        <v>12</v>
      </c>
      <c r="CJ4" s="111">
        <f t="shared" si="13"/>
        <v>3</v>
      </c>
      <c r="CK4" s="111">
        <f t="shared" si="13"/>
        <v>6</v>
      </c>
      <c r="CL4" s="111">
        <f t="shared" si="13"/>
        <v>9</v>
      </c>
      <c r="CM4" s="111">
        <f t="shared" si="13"/>
        <v>12</v>
      </c>
      <c r="CN4" s="111">
        <f t="shared" si="13"/>
        <v>3</v>
      </c>
      <c r="CO4" s="111">
        <f t="shared" si="13"/>
        <v>6</v>
      </c>
      <c r="CP4" s="111">
        <f t="shared" si="13"/>
        <v>9</v>
      </c>
      <c r="CQ4" s="111">
        <f t="shared" si="13"/>
        <v>12</v>
      </c>
      <c r="CR4" s="111">
        <f t="shared" si="13"/>
        <v>3</v>
      </c>
      <c r="CS4" s="111">
        <f t="shared" si="13"/>
        <v>6</v>
      </c>
      <c r="CT4" s="111">
        <f t="shared" si="13"/>
        <v>9</v>
      </c>
      <c r="CU4" s="111">
        <f t="shared" si="13"/>
        <v>12</v>
      </c>
      <c r="CV4" s="111">
        <f t="shared" si="13"/>
        <v>3</v>
      </c>
      <c r="CW4" s="111">
        <f t="shared" si="13"/>
        <v>6</v>
      </c>
      <c r="CX4" s="111">
        <f t="shared" si="13"/>
        <v>9</v>
      </c>
      <c r="CY4" s="111">
        <f t="shared" si="13"/>
        <v>12</v>
      </c>
      <c r="CZ4" s="111">
        <f t="shared" si="13"/>
        <v>3</v>
      </c>
      <c r="DA4" s="111">
        <f t="shared" si="13"/>
        <v>6</v>
      </c>
      <c r="DB4" s="111">
        <f t="shared" si="13"/>
        <v>9</v>
      </c>
      <c r="DC4" s="111">
        <f t="shared" si="13"/>
        <v>12</v>
      </c>
      <c r="DD4" s="111">
        <f t="shared" si="13"/>
        <v>3</v>
      </c>
      <c r="DE4" s="111">
        <f t="shared" si="13"/>
        <v>6</v>
      </c>
      <c r="DF4" s="111">
        <f t="shared" si="13"/>
        <v>9</v>
      </c>
      <c r="DG4" s="111">
        <f t="shared" si="13"/>
        <v>12</v>
      </c>
      <c r="DH4" s="111">
        <f t="shared" si="13"/>
        <v>3</v>
      </c>
      <c r="DI4" s="111">
        <f t="shared" si="13"/>
        <v>6</v>
      </c>
      <c r="DJ4" s="111">
        <f t="shared" si="13"/>
        <v>9</v>
      </c>
      <c r="DK4" s="111">
        <f t="shared" si="13"/>
        <v>12</v>
      </c>
      <c r="DL4" s="111">
        <f t="shared" si="13"/>
        <v>3</v>
      </c>
      <c r="DM4" s="111">
        <f t="shared" si="13"/>
        <v>6</v>
      </c>
      <c r="DN4" s="111">
        <f t="shared" si="13"/>
        <v>9</v>
      </c>
      <c r="DO4" s="111">
        <f t="shared" si="13"/>
        <v>12</v>
      </c>
      <c r="DP4" s="111">
        <f t="shared" si="13"/>
        <v>3</v>
      </c>
      <c r="DQ4" s="111">
        <f t="shared" si="13"/>
        <v>6</v>
      </c>
      <c r="DR4" s="111">
        <f t="shared" si="13"/>
        <v>9</v>
      </c>
      <c r="DS4" s="111">
        <f t="shared" si="13"/>
        <v>12</v>
      </c>
      <c r="DT4" s="111">
        <f t="shared" si="13"/>
        <v>3</v>
      </c>
      <c r="DU4" s="111">
        <f t="shared" si="13"/>
        <v>6</v>
      </c>
      <c r="DV4" s="111">
        <f t="shared" si="13"/>
        <v>9</v>
      </c>
      <c r="DW4" s="111">
        <f t="shared" si="13"/>
        <v>12</v>
      </c>
      <c r="DX4" s="111">
        <f t="shared" si="13"/>
        <v>3</v>
      </c>
      <c r="DY4" s="111">
        <f t="shared" si="13"/>
        <v>6</v>
      </c>
      <c r="DZ4" s="111">
        <f t="shared" si="13"/>
        <v>9</v>
      </c>
      <c r="EA4" s="111">
        <f t="shared" si="13"/>
        <v>12</v>
      </c>
      <c r="EB4" s="111">
        <f t="shared" si="13"/>
        <v>3</v>
      </c>
      <c r="EC4" s="111">
        <f t="shared" si="13"/>
        <v>6</v>
      </c>
      <c r="ED4" s="111">
        <f t="shared" si="13"/>
        <v>9</v>
      </c>
      <c r="EE4" s="111">
        <f t="shared" si="13"/>
        <v>12</v>
      </c>
      <c r="EF4" s="111">
        <f t="shared" si="13"/>
        <v>3</v>
      </c>
      <c r="EG4" s="111">
        <f t="shared" si="13"/>
        <v>6</v>
      </c>
      <c r="EH4" s="111">
        <f t="shared" si="13"/>
        <v>9</v>
      </c>
      <c r="EI4" s="111">
        <f t="shared" si="13"/>
        <v>12</v>
      </c>
      <c r="EJ4" s="111">
        <f t="shared" si="13"/>
        <v>3</v>
      </c>
      <c r="EK4" s="111">
        <f t="shared" ref="EK4:EL4" si="14">IF(EJ4=12,3,EJ4+3)</f>
        <v>6</v>
      </c>
      <c r="EL4" s="111">
        <f t="shared" si="14"/>
        <v>9</v>
      </c>
      <c r="EM4" s="111">
        <f t="shared" ref="EM4" si="15">IF(EL4=12,3,EL4+3)</f>
        <v>12</v>
      </c>
      <c r="EN4" s="111">
        <f t="shared" ref="EN4" si="16">IF(EM4=12,3,EM4+3)</f>
        <v>3</v>
      </c>
      <c r="EO4" s="111">
        <f t="shared" ref="EO4" si="17">IF(EN4=12,3,EN4+3)</f>
        <v>6</v>
      </c>
      <c r="EP4" s="111">
        <f t="shared" ref="EP4" si="18">IF(EO4=12,3,EO4+3)</f>
        <v>9</v>
      </c>
      <c r="EQ4" s="111">
        <f t="shared" ref="EQ4" si="19">IF(EP4=12,3,EP4+3)</f>
        <v>12</v>
      </c>
      <c r="ER4" s="111">
        <f t="shared" ref="ER4" si="20">IF(EQ4=12,3,EQ4+3)</f>
        <v>3</v>
      </c>
      <c r="ES4" s="111">
        <f t="shared" ref="ES4" si="21">IF(ER4=12,3,ER4+3)</f>
        <v>6</v>
      </c>
      <c r="ET4" s="111">
        <f t="shared" ref="ET4" si="22">IF(ES4=12,3,ES4+3)</f>
        <v>9</v>
      </c>
      <c r="EU4" s="111">
        <f t="shared" ref="EU4" si="23">IF(ET4=12,3,ET4+3)</f>
        <v>12</v>
      </c>
    </row>
    <row r="5" spans="1:351" ht="18" customHeight="1">
      <c r="F5" s="28"/>
      <c r="G5" s="29"/>
      <c r="H5" s="28"/>
      <c r="DU5" s="26"/>
      <c r="DV5" s="26"/>
    </row>
    <row r="6" spans="1:351" ht="82.5" customHeight="1">
      <c r="F6" s="30" t="s">
        <v>31</v>
      </c>
      <c r="G6" s="31"/>
      <c r="H6" s="35"/>
      <c r="DU6" s="26"/>
      <c r="DV6" s="26"/>
    </row>
    <row r="7" spans="1:351"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row>
    <row r="8" spans="1:351"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row>
    <row r="9" spans="1:351" ht="28.15" customHeight="1">
      <c r="F9" s="35" t="s">
        <v>73</v>
      </c>
      <c r="G9" s="29"/>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row>
    <row r="10" spans="1:351" ht="20.100000000000001" customHeight="1">
      <c r="F10" s="28" t="s">
        <v>681</v>
      </c>
      <c r="G10" s="29"/>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351" ht="20.100000000000001" customHeight="1">
      <c r="F11" s="28" t="s">
        <v>682</v>
      </c>
      <c r="G11" s="29"/>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row>
    <row r="12" spans="1:351" ht="20.100000000000001" customHeight="1">
      <c r="F12" s="37" t="s">
        <v>603</v>
      </c>
      <c r="G12" s="29" t="s">
        <v>145</v>
      </c>
      <c r="H12" s="46">
        <v>36.395542872250303</v>
      </c>
      <c r="I12" s="46">
        <v>30.858533626742801</v>
      </c>
      <c r="J12" s="46"/>
      <c r="K12" s="46"/>
      <c r="L12" s="46">
        <v>2.1459999999999999</v>
      </c>
      <c r="M12" s="46">
        <v>2.1030000000000002</v>
      </c>
      <c r="N12" s="46">
        <v>1.778</v>
      </c>
      <c r="O12" s="46">
        <v>2.0249999999999999</v>
      </c>
      <c r="P12" s="46">
        <v>1.5309999999999999</v>
      </c>
      <c r="Q12" s="46">
        <v>1.9410000000000001</v>
      </c>
      <c r="R12" s="46">
        <v>1.5029999999999999</v>
      </c>
      <c r="S12" s="46">
        <v>1.357</v>
      </c>
      <c r="T12" s="46">
        <v>1.19</v>
      </c>
      <c r="U12" s="46">
        <v>1.355</v>
      </c>
      <c r="V12" s="46">
        <v>1.548</v>
      </c>
      <c r="W12" s="46">
        <v>1.5569999999999999</v>
      </c>
      <c r="X12" s="46">
        <v>1.9971851300000001</v>
      </c>
      <c r="Y12" s="46">
        <v>2.4419959000000002</v>
      </c>
      <c r="Z12" s="46">
        <v>2.0848347199999999</v>
      </c>
      <c r="AA12" s="46">
        <v>1.5878012100000001</v>
      </c>
      <c r="AB12" s="46">
        <v>1.66098769</v>
      </c>
      <c r="AC12" s="46">
        <v>1.7107221399999999</v>
      </c>
      <c r="AD12" s="46">
        <v>2.2574589999999999</v>
      </c>
      <c r="AE12" s="46">
        <v>1.9726755899999999</v>
      </c>
      <c r="AF12" s="46">
        <v>1.9589589599999999</v>
      </c>
      <c r="AG12" s="46">
        <v>2.48361235</v>
      </c>
      <c r="AH12" s="46">
        <v>2.5534707499999998</v>
      </c>
      <c r="AI12" s="46">
        <v>2.7476186399999998</v>
      </c>
      <c r="AJ12" s="46">
        <v>2.78867522</v>
      </c>
      <c r="AK12" s="46">
        <v>2.8729656299999999</v>
      </c>
      <c r="AL12" s="46">
        <v>2.6793465099999998</v>
      </c>
      <c r="AM12" s="46">
        <v>2.7613252776016699</v>
      </c>
      <c r="AN12" s="46">
        <v>2.69614688973724</v>
      </c>
      <c r="AO12" s="46">
        <v>2.87637746925629</v>
      </c>
      <c r="AP12" s="46">
        <v>3.0418322525089998</v>
      </c>
      <c r="AQ12" s="46">
        <v>3.1010104303391701</v>
      </c>
      <c r="AR12" s="46">
        <v>2.85852303613173</v>
      </c>
      <c r="AS12" s="46">
        <v>3.3153508420209401</v>
      </c>
      <c r="AT12" s="46">
        <v>3.8294009514988998</v>
      </c>
      <c r="AU12" s="46">
        <v>4.7646804171523396</v>
      </c>
      <c r="AV12" s="46">
        <v>5.1996481779952104</v>
      </c>
      <c r="AW12" s="46">
        <v>5.15523877594116</v>
      </c>
      <c r="AX12" s="46">
        <v>5.2009345425482296</v>
      </c>
      <c r="AY12" s="46">
        <v>5.4866776156141803</v>
      </c>
      <c r="AZ12" s="46">
        <v>4.449651121085</v>
      </c>
      <c r="BA12" s="46">
        <v>5.0378074068459098</v>
      </c>
      <c r="BB12" s="46">
        <v>4.6586835473986197</v>
      </c>
      <c r="BC12" s="46">
        <v>4.4360841214561999</v>
      </c>
      <c r="BD12" s="46">
        <v>4.2725381328125698</v>
      </c>
      <c r="BE12" s="46">
        <v>4.83897285139241</v>
      </c>
      <c r="BF12" s="46">
        <v>3.9924208175586502</v>
      </c>
      <c r="BG12" s="46">
        <v>3.9995041272480298</v>
      </c>
      <c r="BH12" s="46">
        <v>4.82879303990594</v>
      </c>
      <c r="BI12" s="46">
        <v>6.0235887792141503</v>
      </c>
      <c r="BJ12" s="46">
        <v>6.1725245025284599</v>
      </c>
      <c r="BK12" s="46">
        <v>6.4582486485894997</v>
      </c>
      <c r="BL12" s="46">
        <v>7.1121610010362</v>
      </c>
      <c r="BM12" s="46">
        <v>6.8557624349573301</v>
      </c>
      <c r="BN12" s="46">
        <v>7.0698812247773599</v>
      </c>
      <c r="BO12" s="46">
        <v>6.4537410252580996</v>
      </c>
      <c r="BP12" s="46">
        <v>6.4487994900351904</v>
      </c>
      <c r="BQ12" s="46">
        <v>7.5720492695931698</v>
      </c>
      <c r="BR12" s="46">
        <v>7.0915834802404101</v>
      </c>
      <c r="BS12" s="46">
        <v>8.0313599414146299</v>
      </c>
      <c r="BT12" s="46">
        <v>7.2464552191905804</v>
      </c>
      <c r="BU12" s="46">
        <v>6.5140721010904397</v>
      </c>
      <c r="BV12" s="46">
        <v>6.7402294275609904</v>
      </c>
      <c r="BW12" s="46">
        <v>7.5455962087317596</v>
      </c>
      <c r="BX12" s="46">
        <v>5.9664257403320597</v>
      </c>
      <c r="BY12" s="46">
        <v>6.3698958632925198</v>
      </c>
      <c r="BZ12" s="46">
        <v>6.95349167088877</v>
      </c>
      <c r="CA12" s="46">
        <v>7.7511719570542903</v>
      </c>
      <c r="CB12" s="46">
        <v>8.2905753033005904</v>
      </c>
      <c r="CC12" s="46">
        <v>8.5897638962777805</v>
      </c>
      <c r="CD12" s="46">
        <v>8.2906201164650302</v>
      </c>
      <c r="CE12" s="46">
        <v>9.6901938523984708</v>
      </c>
      <c r="CF12" s="46">
        <v>8.4868626703887209</v>
      </c>
      <c r="CG12" s="46">
        <v>7.2074212887724203</v>
      </c>
      <c r="CH12" s="46">
        <v>8.5752587420200204</v>
      </c>
      <c r="CI12" s="46">
        <v>7.1146396273803898</v>
      </c>
      <c r="CJ12" s="46">
        <v>6.4022145673118001</v>
      </c>
      <c r="CK12" s="46">
        <v>5.8234100293150197</v>
      </c>
      <c r="CL12" s="46">
        <v>5.9542312387735903</v>
      </c>
      <c r="CM12" s="46">
        <v>7.0631011718233596</v>
      </c>
      <c r="CN12" s="46">
        <v>6.7663429313468599</v>
      </c>
      <c r="CO12" s="46">
        <v>8.4243135852196307</v>
      </c>
      <c r="CP12" s="46">
        <v>7.5264185127874201</v>
      </c>
      <c r="CQ12" s="46">
        <v>7.5689680645086002</v>
      </c>
      <c r="CR12" s="46">
        <v>7.1657426343086899</v>
      </c>
      <c r="CS12" s="46">
        <v>7.7932241083022902</v>
      </c>
      <c r="CT12" s="46">
        <v>8.0566705286812894</v>
      </c>
      <c r="CU12" s="46">
        <v>7.1493511037845199</v>
      </c>
      <c r="CV12" s="46">
        <v>5.6980008242420501</v>
      </c>
      <c r="CW12" s="46">
        <v>6.7000303258866403</v>
      </c>
      <c r="CX12" s="46">
        <v>6.7348195609744703</v>
      </c>
      <c r="CY12" s="46">
        <v>6.6840897957279397</v>
      </c>
      <c r="CZ12" s="46">
        <v>7.4885655855617701</v>
      </c>
      <c r="DA12" s="46">
        <v>8.1824996306462499</v>
      </c>
      <c r="DB12" s="46">
        <v>8.3766475121109192</v>
      </c>
      <c r="DC12" s="46">
        <v>7.9768978950724296</v>
      </c>
      <c r="DD12" s="46">
        <v>7.6823713288181503</v>
      </c>
      <c r="DE12" s="46">
        <v>8.7467321913174594</v>
      </c>
      <c r="DF12" s="46">
        <v>9.2100184288080396</v>
      </c>
      <c r="DG12" s="46">
        <v>8.9936004603314093</v>
      </c>
      <c r="DH12" s="46">
        <v>9.07630459631579</v>
      </c>
      <c r="DI12" s="46">
        <v>9.0827430153262405</v>
      </c>
      <c r="DJ12" s="46">
        <v>8.2290148752361905</v>
      </c>
      <c r="DK12" s="46">
        <v>8.0416786544637393</v>
      </c>
      <c r="DL12" s="46">
        <v>10.5697067720038</v>
      </c>
      <c r="DM12" s="46">
        <v>9.9283946201358706</v>
      </c>
      <c r="DN12" s="46">
        <v>10.2064285695772</v>
      </c>
      <c r="DO12" s="46">
        <v>9.5172689076719301</v>
      </c>
      <c r="DP12" s="46">
        <v>9.4673685683848703</v>
      </c>
      <c r="DQ12" s="46">
        <v>6.64182535918032</v>
      </c>
      <c r="DR12" s="46">
        <v>7.7522193624306297</v>
      </c>
      <c r="DS12" s="46">
        <v>9.9009717243506508</v>
      </c>
      <c r="DT12" s="46">
        <v>8.3574411172367693</v>
      </c>
      <c r="DU12" s="46">
        <v>9.4647869800860001</v>
      </c>
      <c r="DV12" s="46">
        <v>10.4674696546737</v>
      </c>
      <c r="DW12" s="46">
        <v>11.2213245414182</v>
      </c>
      <c r="DX12" s="66">
        <v>10.245655233548201</v>
      </c>
      <c r="DY12" s="66">
        <v>11.060566238734699</v>
      </c>
      <c r="DZ12" s="66">
        <v>9.2298468931517892</v>
      </c>
      <c r="EA12" s="66">
        <v>10.790059329875699</v>
      </c>
      <c r="EB12" s="66">
        <v>8.8959666570764302</v>
      </c>
      <c r="EC12" s="66">
        <v>10.962232607326399</v>
      </c>
      <c r="ED12" s="66">
        <v>9.2617124017324599</v>
      </c>
      <c r="EE12" s="66">
        <v>8.95176628850027</v>
      </c>
      <c r="EF12" s="66">
        <v>9.01926082595274</v>
      </c>
      <c r="EG12" s="66">
        <v>9.1628033560647903</v>
      </c>
      <c r="EH12" s="66">
        <v>6.5879645109367599</v>
      </c>
      <c r="EI12" s="66">
        <v>7.1581533867794702</v>
      </c>
      <c r="EJ12" s="66">
        <v>7.7121995598858497</v>
      </c>
      <c r="EK12" s="66">
        <v>9.4012425837655407</v>
      </c>
      <c r="EL12" s="66">
        <v>7.7799740285996402</v>
      </c>
      <c r="EM12" s="66">
        <v>9.1219022884380596</v>
      </c>
      <c r="EN12" s="66">
        <v>8.0945856628539001</v>
      </c>
      <c r="EO12" s="66">
        <v>8.3316874411949993</v>
      </c>
      <c r="EP12" s="66">
        <v>7.0723077999735597</v>
      </c>
      <c r="EQ12" s="66">
        <v>6.2624355574908801</v>
      </c>
      <c r="ER12" s="66">
        <v>7.3685372814008998</v>
      </c>
      <c r="ES12" s="66">
        <v>8.0967006990505705</v>
      </c>
      <c r="ET12" s="66">
        <v>7.5081296703809404</v>
      </c>
      <c r="EU12" s="66">
        <v>4.4045939830330596</v>
      </c>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row>
    <row r="13" spans="1:351" ht="20.100000000000001" customHeight="1">
      <c r="F13" s="37" t="s">
        <v>683</v>
      </c>
      <c r="G13" s="29" t="s">
        <v>145</v>
      </c>
      <c r="H13" s="46">
        <v>24.254022067914399</v>
      </c>
      <c r="I13" s="46">
        <v>19.052579251284399</v>
      </c>
      <c r="J13" s="46"/>
      <c r="K13" s="46"/>
      <c r="L13" s="46">
        <v>0.84599999999999997</v>
      </c>
      <c r="M13" s="46">
        <v>0.92</v>
      </c>
      <c r="N13" s="46">
        <v>1.08</v>
      </c>
      <c r="O13" s="46">
        <v>1.08</v>
      </c>
      <c r="P13" s="46">
        <v>0.87</v>
      </c>
      <c r="Q13" s="46">
        <v>1.08</v>
      </c>
      <c r="R13" s="46">
        <v>1.03</v>
      </c>
      <c r="S13" s="46">
        <v>0.78</v>
      </c>
      <c r="T13" s="46">
        <v>0.71</v>
      </c>
      <c r="U13" s="46">
        <v>0.78</v>
      </c>
      <c r="V13" s="46">
        <v>0.92200000000000004</v>
      </c>
      <c r="W13" s="46">
        <v>0.94099999999999995</v>
      </c>
      <c r="X13" s="46">
        <v>1.24532087</v>
      </c>
      <c r="Y13" s="46">
        <v>1.2991920800000001</v>
      </c>
      <c r="Z13" s="46">
        <v>0.91102073800000005</v>
      </c>
      <c r="AA13" s="46">
        <v>0.90819032200000005</v>
      </c>
      <c r="AB13" s="46">
        <v>0.82576611700000002</v>
      </c>
      <c r="AC13" s="46">
        <v>0.94016469199999997</v>
      </c>
      <c r="AD13" s="46">
        <v>1.03139118</v>
      </c>
      <c r="AE13" s="46">
        <v>1.02249558</v>
      </c>
      <c r="AF13" s="46">
        <v>1.07058155</v>
      </c>
      <c r="AG13" s="46">
        <v>1.0832406699999999</v>
      </c>
      <c r="AH13" s="46">
        <v>0.97963500000000003</v>
      </c>
      <c r="AI13" s="46">
        <v>1.1678732199999999</v>
      </c>
      <c r="AJ13" s="46">
        <v>1.2100184199999999</v>
      </c>
      <c r="AK13" s="46">
        <v>1.14336368</v>
      </c>
      <c r="AL13" s="46">
        <v>0.99515563399999996</v>
      </c>
      <c r="AM13" s="46">
        <v>1.16757833709107</v>
      </c>
      <c r="AN13" s="46">
        <v>1.16973526492319</v>
      </c>
      <c r="AO13" s="46">
        <v>1.1457020856673099</v>
      </c>
      <c r="AP13" s="46">
        <v>1.306671442346</v>
      </c>
      <c r="AQ13" s="46">
        <v>1.2024646107533601</v>
      </c>
      <c r="AR13" s="46">
        <v>1.1393443839686801</v>
      </c>
      <c r="AS13" s="46">
        <v>1.2651481721742399</v>
      </c>
      <c r="AT13" s="46">
        <v>1.2688723285227499</v>
      </c>
      <c r="AU13" s="46">
        <v>1.2226417207238001</v>
      </c>
      <c r="AV13" s="46">
        <v>1.13278307391225</v>
      </c>
      <c r="AW13" s="46">
        <v>1.23092145493899</v>
      </c>
      <c r="AX13" s="46">
        <v>1.07588771766594</v>
      </c>
      <c r="AY13" s="46">
        <v>1.1934189752855899</v>
      </c>
      <c r="AZ13" s="46">
        <v>1.22160460213501</v>
      </c>
      <c r="BA13" s="46">
        <v>0.94802595342696905</v>
      </c>
      <c r="BB13" s="46">
        <v>1.0540793184331001</v>
      </c>
      <c r="BC13" s="46">
        <v>1.0066823148281201</v>
      </c>
      <c r="BD13" s="46">
        <v>0.84711412842746503</v>
      </c>
      <c r="BE13" s="46">
        <v>0.86415159789084695</v>
      </c>
      <c r="BF13" s="46">
        <v>0.84219173581476903</v>
      </c>
      <c r="BG13" s="46">
        <v>0.94479937917304602</v>
      </c>
      <c r="BH13" s="46">
        <v>0.87019574992644</v>
      </c>
      <c r="BI13" s="46">
        <v>0.78844067452382305</v>
      </c>
      <c r="BJ13" s="46">
        <v>0.74708562483795005</v>
      </c>
      <c r="BK13" s="46">
        <v>0.83766870303975205</v>
      </c>
      <c r="BL13" s="46">
        <v>0.81063259396083398</v>
      </c>
      <c r="BM13" s="46">
        <v>0.75018434025220904</v>
      </c>
      <c r="BN13" s="46">
        <v>0.72504922131067895</v>
      </c>
      <c r="BO13" s="46">
        <v>0.82472855359661301</v>
      </c>
      <c r="BP13" s="46">
        <v>0.74852305281524201</v>
      </c>
      <c r="BQ13" s="46">
        <v>0.72378704378383196</v>
      </c>
      <c r="BR13" s="46">
        <v>0.87331569292035105</v>
      </c>
      <c r="BS13" s="46">
        <v>1.1099222115885901</v>
      </c>
      <c r="BT13" s="46">
        <v>0.80070617084752005</v>
      </c>
      <c r="BU13" s="46">
        <v>1.06544506916598</v>
      </c>
      <c r="BV13" s="46">
        <v>1.65294845919957</v>
      </c>
      <c r="BW13" s="46">
        <v>1.7164600532094001</v>
      </c>
      <c r="BX13" s="46">
        <v>1.5531111979526</v>
      </c>
      <c r="BY13" s="46">
        <v>1.41418761460932</v>
      </c>
      <c r="BZ13" s="46">
        <v>1.47957731472136</v>
      </c>
      <c r="CA13" s="46">
        <v>1.8255179353255899</v>
      </c>
      <c r="CB13" s="46">
        <v>2.0183627666194699</v>
      </c>
      <c r="CC13" s="46">
        <v>1.48887816275429</v>
      </c>
      <c r="CD13" s="46">
        <v>1.3803136607792099</v>
      </c>
      <c r="CE13" s="46">
        <v>1.5299798605009201</v>
      </c>
      <c r="CF13" s="46">
        <v>1.2653204046561899</v>
      </c>
      <c r="CG13" s="46">
        <v>1.2034555959036699</v>
      </c>
      <c r="CH13" s="46">
        <v>1.34877102400411</v>
      </c>
      <c r="CI13" s="46">
        <v>2.27192211690241</v>
      </c>
      <c r="CJ13" s="46">
        <v>1.98259760658772</v>
      </c>
      <c r="CK13" s="46">
        <v>1.8858969075371499</v>
      </c>
      <c r="CL13" s="46">
        <v>1.7856815159832999</v>
      </c>
      <c r="CM13" s="46">
        <v>1.9449624036764299</v>
      </c>
      <c r="CN13" s="46">
        <v>1.65290078769547</v>
      </c>
      <c r="CO13" s="46">
        <v>1.40926727992349</v>
      </c>
      <c r="CP13" s="46">
        <v>1.2694571666290799</v>
      </c>
      <c r="CQ13" s="46">
        <v>1.34740247117097</v>
      </c>
      <c r="CR13" s="46">
        <v>1.2804055892941799</v>
      </c>
      <c r="CS13" s="46">
        <v>1.45806862981423</v>
      </c>
      <c r="CT13" s="46">
        <v>1.6116886853339301</v>
      </c>
      <c r="CU13" s="46">
        <v>1.05639837328834</v>
      </c>
      <c r="CV13" s="46">
        <v>1.35747999657862</v>
      </c>
      <c r="CW13" s="46">
        <v>0.41859054609923602</v>
      </c>
      <c r="CX13" s="46">
        <v>0.34524855563244999</v>
      </c>
      <c r="CY13" s="46">
        <v>1.94465136894163</v>
      </c>
      <c r="CZ13" s="46">
        <v>1.6752952886013499</v>
      </c>
      <c r="DA13" s="46">
        <v>1.45766428465899</v>
      </c>
      <c r="DB13" s="46">
        <v>1.5348631058373401</v>
      </c>
      <c r="DC13" s="46">
        <v>1.5543649837095601</v>
      </c>
      <c r="DD13" s="46">
        <v>1.6106622707090801</v>
      </c>
      <c r="DE13" s="46">
        <v>1.5199023350932701</v>
      </c>
      <c r="DF13" s="46">
        <v>1.7428831364742701</v>
      </c>
      <c r="DG13" s="46">
        <v>1.6994937909691099</v>
      </c>
      <c r="DH13" s="46">
        <v>1.91224154957505</v>
      </c>
      <c r="DI13" s="46">
        <v>1.5415814561091099</v>
      </c>
      <c r="DJ13" s="46">
        <v>1.63075511457742</v>
      </c>
      <c r="DK13" s="46">
        <v>1.9290685287279501</v>
      </c>
      <c r="DL13" s="46">
        <v>1.9232210757136301</v>
      </c>
      <c r="DM13" s="46">
        <v>1.8897226347752401</v>
      </c>
      <c r="DN13" s="46">
        <v>2.0082268687355702</v>
      </c>
      <c r="DO13" s="46">
        <v>2.15382222809732</v>
      </c>
      <c r="DP13" s="46">
        <v>2.0035924511869898</v>
      </c>
      <c r="DQ13" s="46">
        <v>2.9967885663631502</v>
      </c>
      <c r="DR13" s="46">
        <v>2.4161489234310198</v>
      </c>
      <c r="DS13" s="46">
        <v>2.9596821225010301</v>
      </c>
      <c r="DT13" s="46">
        <v>2.4635817204886399</v>
      </c>
      <c r="DU13" s="46">
        <v>2.8420798892716301</v>
      </c>
      <c r="DV13" s="46">
        <v>3.3241215212708899</v>
      </c>
      <c r="DW13" s="46">
        <v>4.36014711942956</v>
      </c>
      <c r="DX13" s="66">
        <v>5.1199427696087998</v>
      </c>
      <c r="DY13" s="66">
        <v>5.5234792345435197</v>
      </c>
      <c r="DZ13" s="66">
        <v>6.0258936416724298</v>
      </c>
      <c r="EA13" s="66">
        <v>7.3370605662387396</v>
      </c>
      <c r="EB13" s="66">
        <v>6.5329735698234099</v>
      </c>
      <c r="EC13" s="66">
        <v>6.2334160167336696</v>
      </c>
      <c r="ED13" s="66">
        <v>6.4613733738715302</v>
      </c>
      <c r="EE13" s="66">
        <v>6.6439196597279997</v>
      </c>
      <c r="EF13" s="66">
        <v>4.9030582490299599</v>
      </c>
      <c r="EG13" s="66">
        <v>6.2456707852849496</v>
      </c>
      <c r="EH13" s="66">
        <v>5.6305822158571903</v>
      </c>
      <c r="EI13" s="66">
        <v>4.8214116311439099</v>
      </c>
      <c r="EJ13" s="66">
        <v>4.9507258773123501</v>
      </c>
      <c r="EK13" s="66">
        <v>3.6498595269709999</v>
      </c>
      <c r="EL13" s="66">
        <v>3.5851107672449301</v>
      </c>
      <c r="EM13" s="66">
        <v>3.7490571759601301</v>
      </c>
      <c r="EN13" s="66">
        <v>3.3062370240196599</v>
      </c>
      <c r="EO13" s="66">
        <v>3.1398816512834098</v>
      </c>
      <c r="EP13" s="66">
        <v>2.4916059500944798</v>
      </c>
      <c r="EQ13" s="66">
        <v>2.22542242404921</v>
      </c>
      <c r="ER13" s="66">
        <v>2.4615910981858899</v>
      </c>
      <c r="ES13" s="66">
        <v>2.6745876845796799</v>
      </c>
      <c r="ET13" s="66">
        <v>2.4573921292660401</v>
      </c>
      <c r="EU13" s="66">
        <v>2.2853277139724599</v>
      </c>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row>
    <row r="14" spans="1:351" ht="20.100000000000001" customHeight="1">
      <c r="F14" s="37" t="s">
        <v>684</v>
      </c>
      <c r="G14" s="29" t="s">
        <v>145</v>
      </c>
      <c r="H14" s="46">
        <v>12.844739236254201</v>
      </c>
      <c r="I14" s="46">
        <v>13.445689447369</v>
      </c>
      <c r="J14" s="46"/>
      <c r="K14" s="46"/>
      <c r="L14" s="46">
        <v>7.4080000000000004</v>
      </c>
      <c r="M14" s="46">
        <v>7.7380000000000004</v>
      </c>
      <c r="N14" s="46">
        <v>7.2489999999999997</v>
      </c>
      <c r="O14" s="46">
        <v>7.3330000000000002</v>
      </c>
      <c r="P14" s="46">
        <v>5.8090000000000002</v>
      </c>
      <c r="Q14" s="46">
        <v>6.9420000000000002</v>
      </c>
      <c r="R14" s="46">
        <v>7.31</v>
      </c>
      <c r="S14" s="46">
        <v>7</v>
      </c>
      <c r="T14" s="46">
        <v>7.9359999999999999</v>
      </c>
      <c r="U14" s="46">
        <v>7.5510000000000002</v>
      </c>
      <c r="V14" s="46">
        <v>8.4540000000000006</v>
      </c>
      <c r="W14" s="46">
        <v>8.6669999999999998</v>
      </c>
      <c r="X14" s="46">
        <v>7.0723389000000001</v>
      </c>
      <c r="Y14" s="46">
        <v>6.8144600000000004</v>
      </c>
      <c r="Z14" s="46">
        <v>6.1529824299999998</v>
      </c>
      <c r="AA14" s="46">
        <v>7.3651765500000002</v>
      </c>
      <c r="AB14" s="46">
        <v>8.0076825500000002</v>
      </c>
      <c r="AC14" s="46">
        <v>7.2951641800000004</v>
      </c>
      <c r="AD14" s="46">
        <v>6.9701639899999996</v>
      </c>
      <c r="AE14" s="46">
        <v>6.9597754299999997</v>
      </c>
      <c r="AF14" s="46">
        <v>6.5783224300000001</v>
      </c>
      <c r="AG14" s="46">
        <v>6.6239512200000004</v>
      </c>
      <c r="AH14" s="46">
        <v>6.8009610900000004</v>
      </c>
      <c r="AI14" s="46">
        <v>7.8385418600000003</v>
      </c>
      <c r="AJ14" s="46">
        <v>6.6977597700000002</v>
      </c>
      <c r="AK14" s="46">
        <v>7.0918718800000002</v>
      </c>
      <c r="AL14" s="46">
        <v>6.8370411200000003</v>
      </c>
      <c r="AM14" s="46">
        <v>7.5748872582176299</v>
      </c>
      <c r="AN14" s="46">
        <v>7.1245514442818498</v>
      </c>
      <c r="AO14" s="46">
        <v>7.1899557015099997</v>
      </c>
      <c r="AP14" s="46">
        <v>6.7802694658442801</v>
      </c>
      <c r="AQ14" s="46">
        <v>7.7345910104672004</v>
      </c>
      <c r="AR14" s="46">
        <v>7.1498047245806102</v>
      </c>
      <c r="AS14" s="46">
        <v>7.7314471079224703</v>
      </c>
      <c r="AT14" s="46">
        <v>8.6337108584182403</v>
      </c>
      <c r="AU14" s="46">
        <v>8.8113312794509806</v>
      </c>
      <c r="AV14" s="46">
        <v>8.7874954936057907</v>
      </c>
      <c r="AW14" s="46">
        <v>8.1134862816420394</v>
      </c>
      <c r="AX14" s="46">
        <v>8.0698952432039999</v>
      </c>
      <c r="AY14" s="46">
        <v>8.6767210179115999</v>
      </c>
      <c r="AZ14" s="46">
        <v>8.7958796668787294</v>
      </c>
      <c r="BA14" s="46">
        <v>9.8525683368928298</v>
      </c>
      <c r="BB14" s="46">
        <v>8.7391029397826898</v>
      </c>
      <c r="BC14" s="46">
        <v>9.7115198170956702</v>
      </c>
      <c r="BD14" s="46">
        <v>9.3264146211703398</v>
      </c>
      <c r="BE14" s="46">
        <v>8.4859291592468207</v>
      </c>
      <c r="BF14" s="46">
        <v>7.18544074907199</v>
      </c>
      <c r="BG14" s="46">
        <v>6.8924496731042204</v>
      </c>
      <c r="BH14" s="46">
        <v>5.9864880175567698</v>
      </c>
      <c r="BI14" s="46">
        <v>5.9725919791732602</v>
      </c>
      <c r="BJ14" s="46">
        <v>6.1230307472321197</v>
      </c>
      <c r="BK14" s="46">
        <v>6.9818700684179698</v>
      </c>
      <c r="BL14" s="46">
        <v>6.1563732912653899</v>
      </c>
      <c r="BM14" s="46">
        <v>6.8981191417469798</v>
      </c>
      <c r="BN14" s="46">
        <v>6.4495449435200296</v>
      </c>
      <c r="BO14" s="46">
        <v>6.7361724223893802</v>
      </c>
      <c r="BP14" s="46">
        <v>5.4352766511414101</v>
      </c>
      <c r="BQ14" s="46">
        <v>5.5544386811449504</v>
      </c>
      <c r="BR14" s="46">
        <v>5.8418494394940303</v>
      </c>
      <c r="BS14" s="46">
        <v>6.3330319897135601</v>
      </c>
      <c r="BT14" s="46">
        <v>5.7692671063622702</v>
      </c>
      <c r="BU14" s="46">
        <v>5.9587025766823096</v>
      </c>
      <c r="BV14" s="46">
        <v>6.30697923269362</v>
      </c>
      <c r="BW14" s="46">
        <v>6.5832968991073697</v>
      </c>
      <c r="BX14" s="46">
        <v>5.2576393509994102</v>
      </c>
      <c r="BY14" s="46">
        <v>5.5762406333619401</v>
      </c>
      <c r="BZ14" s="46">
        <v>5.9677772629079602</v>
      </c>
      <c r="CA14" s="46">
        <v>5.7006641738177297</v>
      </c>
      <c r="CB14" s="46">
        <v>5.6121963454477504</v>
      </c>
      <c r="CC14" s="46">
        <v>5.2867603307576596</v>
      </c>
      <c r="CD14" s="46">
        <v>6.1911377040661097</v>
      </c>
      <c r="CE14" s="46">
        <v>5.8222280973227702</v>
      </c>
      <c r="CF14" s="46">
        <v>4.4327426265328196</v>
      </c>
      <c r="CG14" s="46">
        <v>4.9457633181185496</v>
      </c>
      <c r="CH14" s="46">
        <v>4.8487826878066604</v>
      </c>
      <c r="CI14" s="46">
        <v>4.9185166753497196</v>
      </c>
      <c r="CJ14" s="46">
        <v>3.8181690940335802</v>
      </c>
      <c r="CK14" s="46">
        <v>3.9074453939643701</v>
      </c>
      <c r="CL14" s="46">
        <v>4.1501986734368597</v>
      </c>
      <c r="CM14" s="46">
        <v>3.7749663693693001</v>
      </c>
      <c r="CN14" s="46">
        <v>3.57845462392013</v>
      </c>
      <c r="CO14" s="46">
        <v>3.7639246362837602</v>
      </c>
      <c r="CP14" s="46">
        <v>4.0478060387393802</v>
      </c>
      <c r="CQ14" s="46">
        <v>3.8189155773971102</v>
      </c>
      <c r="CR14" s="46">
        <v>4.0339027860936403</v>
      </c>
      <c r="CS14" s="46">
        <v>4.2620131278874904</v>
      </c>
      <c r="CT14" s="46">
        <v>3.9431210780463899</v>
      </c>
      <c r="CU14" s="46">
        <v>4.2486100635288402</v>
      </c>
      <c r="CV14" s="46">
        <v>3.6042082999619001</v>
      </c>
      <c r="CW14" s="46">
        <v>4.0265623663522598</v>
      </c>
      <c r="CX14" s="46">
        <v>3.8239232366274498</v>
      </c>
      <c r="CY14" s="46">
        <v>4.0738707495159501</v>
      </c>
      <c r="CZ14" s="46">
        <v>3.6910180944456998</v>
      </c>
      <c r="DA14" s="46">
        <v>4.2155159677457004</v>
      </c>
      <c r="DB14" s="46">
        <v>4.7723303499918401</v>
      </c>
      <c r="DC14" s="46">
        <v>3.9788807415068099</v>
      </c>
      <c r="DD14" s="46">
        <v>4.5588050045488799</v>
      </c>
      <c r="DE14" s="46">
        <v>3.8863790113760999</v>
      </c>
      <c r="DF14" s="46">
        <v>3.9662527312737699</v>
      </c>
      <c r="DG14" s="46">
        <v>4.2378171582311497</v>
      </c>
      <c r="DH14" s="46">
        <v>3.9762991532079299</v>
      </c>
      <c r="DI14" s="46">
        <v>4.3084220430316602</v>
      </c>
      <c r="DJ14" s="46">
        <v>5.2045442174754903</v>
      </c>
      <c r="DK14" s="46">
        <v>4.8590779375286699</v>
      </c>
      <c r="DL14" s="46">
        <v>4.4232871705947803</v>
      </c>
      <c r="DM14" s="46">
        <v>4.4680761724065503</v>
      </c>
      <c r="DN14" s="46">
        <v>4.5779336407393298</v>
      </c>
      <c r="DO14" s="46">
        <v>4.7212895500104999</v>
      </c>
      <c r="DP14" s="46">
        <v>5.0125580274177102</v>
      </c>
      <c r="DQ14" s="46">
        <v>5.3832492243571304</v>
      </c>
      <c r="DR14" s="46">
        <v>4.7452547763271502</v>
      </c>
      <c r="DS14" s="46">
        <v>5.02422182997286</v>
      </c>
      <c r="DT14" s="46">
        <v>4.6530329774577597</v>
      </c>
      <c r="DU14" s="46">
        <v>4.6611509840361398</v>
      </c>
      <c r="DV14" s="46">
        <v>4.3466948671492904</v>
      </c>
      <c r="DW14" s="46">
        <v>4.0036857616074304</v>
      </c>
      <c r="DX14" s="66">
        <v>3.9351337060566198</v>
      </c>
      <c r="DY14" s="66">
        <v>4.00041989689199</v>
      </c>
      <c r="DZ14" s="66">
        <v>3.6854350209559699</v>
      </c>
      <c r="EA14" s="66">
        <v>3.3676197289332301</v>
      </c>
      <c r="EB14" s="66">
        <v>3.1217934262808802</v>
      </c>
      <c r="EC14" s="66">
        <v>3.7634269807080698</v>
      </c>
      <c r="ED14" s="66">
        <v>3.2546985684626302</v>
      </c>
      <c r="EE14" s="66">
        <v>3.33998429274589</v>
      </c>
      <c r="EF14" s="66">
        <v>2.7866534995295602</v>
      </c>
      <c r="EG14" s="66">
        <v>3.4634028755161199</v>
      </c>
      <c r="EH14" s="66">
        <v>3.1714967769025599</v>
      </c>
      <c r="EI14" s="66">
        <v>3.6825268461855498</v>
      </c>
      <c r="EJ14" s="66">
        <v>2.1490945001282999</v>
      </c>
      <c r="EK14" s="66">
        <v>2.3473791435658602</v>
      </c>
      <c r="EL14" s="66">
        <v>2.2349711904076899</v>
      </c>
      <c r="EM14" s="66">
        <v>2.1064205345131901</v>
      </c>
      <c r="EN14" s="66">
        <v>2.8395916113932</v>
      </c>
      <c r="EO14" s="66">
        <v>2.6184459149475501</v>
      </c>
      <c r="EP14" s="66">
        <v>3.22661213190983</v>
      </c>
      <c r="EQ14" s="66">
        <v>3.45671562871784</v>
      </c>
      <c r="ER14" s="66">
        <v>3.4815050970817198</v>
      </c>
      <c r="ES14" s="66">
        <v>3.6615320015862798</v>
      </c>
      <c r="ET14" s="66">
        <v>3.6131661003242499</v>
      </c>
      <c r="EU14" s="66">
        <v>3.65534241036368</v>
      </c>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row>
    <row r="15" spans="1:351" ht="20.100000000000001" customHeight="1">
      <c r="F15" s="37" t="s">
        <v>667</v>
      </c>
      <c r="G15" s="29" t="s">
        <v>145</v>
      </c>
      <c r="H15" s="46">
        <v>215.38933461894399</v>
      </c>
      <c r="I15" s="46">
        <v>218.86828923120001</v>
      </c>
      <c r="J15" s="46"/>
      <c r="K15" s="46"/>
      <c r="L15" s="46">
        <v>41.530999999999999</v>
      </c>
      <c r="M15" s="46">
        <v>43.353000000000002</v>
      </c>
      <c r="N15" s="46">
        <v>43.801000000000002</v>
      </c>
      <c r="O15" s="46">
        <v>52.1</v>
      </c>
      <c r="P15" s="46">
        <v>43.314999999999998</v>
      </c>
      <c r="Q15" s="46">
        <v>43.232999999999997</v>
      </c>
      <c r="R15" s="46">
        <v>45.939</v>
      </c>
      <c r="S15" s="46">
        <v>46.948999999999998</v>
      </c>
      <c r="T15" s="46">
        <v>44.942999999999998</v>
      </c>
      <c r="U15" s="46">
        <v>44.212000000000003</v>
      </c>
      <c r="V15" s="46">
        <v>45.529000000000003</v>
      </c>
      <c r="W15" s="46">
        <v>46.603000000000002</v>
      </c>
      <c r="X15" s="46">
        <v>39.186892899999997</v>
      </c>
      <c r="Y15" s="46">
        <v>40.7950047</v>
      </c>
      <c r="Z15" s="46">
        <v>43.047145</v>
      </c>
      <c r="AA15" s="46">
        <v>44.334429499999999</v>
      </c>
      <c r="AB15" s="46">
        <v>43.034703700000001</v>
      </c>
      <c r="AC15" s="46">
        <v>45.734360700000003</v>
      </c>
      <c r="AD15" s="46">
        <v>43.150999499999998</v>
      </c>
      <c r="AE15" s="46">
        <v>43.753380499999999</v>
      </c>
      <c r="AF15" s="46">
        <v>41.365566800000003</v>
      </c>
      <c r="AG15" s="46">
        <v>42.975731500000002</v>
      </c>
      <c r="AH15" s="46">
        <v>44.779390800000002</v>
      </c>
      <c r="AI15" s="46">
        <v>44.604029400000002</v>
      </c>
      <c r="AJ15" s="46">
        <v>50.149343299999998</v>
      </c>
      <c r="AK15" s="46">
        <v>52.843813900000001</v>
      </c>
      <c r="AL15" s="46">
        <v>50.821738199999999</v>
      </c>
      <c r="AM15" s="46">
        <v>54.324180377795201</v>
      </c>
      <c r="AN15" s="46">
        <v>54.022204607444699</v>
      </c>
      <c r="AO15" s="46">
        <v>57.438032568905101</v>
      </c>
      <c r="AP15" s="46">
        <v>56.565207337077801</v>
      </c>
      <c r="AQ15" s="46">
        <v>60.466693310710802</v>
      </c>
      <c r="AR15" s="46">
        <v>58.487170973787698</v>
      </c>
      <c r="AS15" s="46">
        <v>55.006551630648602</v>
      </c>
      <c r="AT15" s="46">
        <v>51.943393931212</v>
      </c>
      <c r="AU15" s="46">
        <v>55.878850720347501</v>
      </c>
      <c r="AV15" s="46">
        <v>49.3376396112047</v>
      </c>
      <c r="AW15" s="46">
        <v>50.054511920450999</v>
      </c>
      <c r="AX15" s="46">
        <v>51.415848497031497</v>
      </c>
      <c r="AY15" s="46">
        <v>50.314452382418601</v>
      </c>
      <c r="AZ15" s="46">
        <v>46.680850004289198</v>
      </c>
      <c r="BA15" s="46">
        <v>50.136832520416299</v>
      </c>
      <c r="BB15" s="46">
        <v>50.357429033898903</v>
      </c>
      <c r="BC15" s="46">
        <v>51.052282716580798</v>
      </c>
      <c r="BD15" s="46">
        <v>49.906708661429903</v>
      </c>
      <c r="BE15" s="46">
        <v>52.458893297718497</v>
      </c>
      <c r="BF15" s="46">
        <v>48.447781272218101</v>
      </c>
      <c r="BG15" s="46">
        <v>45.775592740041702</v>
      </c>
      <c r="BH15" s="46">
        <v>44.6959810313002</v>
      </c>
      <c r="BI15" s="46">
        <v>47.386766711887901</v>
      </c>
      <c r="BJ15" s="46">
        <v>46.5817261379581</v>
      </c>
      <c r="BK15" s="46">
        <v>48.539642833756901</v>
      </c>
      <c r="BL15" s="46">
        <v>44.0074752483727</v>
      </c>
      <c r="BM15" s="46">
        <v>48.881047240914498</v>
      </c>
      <c r="BN15" s="46">
        <v>46.709343085407397</v>
      </c>
      <c r="BO15" s="46">
        <v>47.283764904617897</v>
      </c>
      <c r="BP15" s="46">
        <v>40.604595833768499</v>
      </c>
      <c r="BQ15" s="46">
        <v>39.445396383923999</v>
      </c>
      <c r="BR15" s="46">
        <v>42.586112906213401</v>
      </c>
      <c r="BS15" s="46">
        <v>41.584526027539098</v>
      </c>
      <c r="BT15" s="46">
        <v>44.920998527864903</v>
      </c>
      <c r="BU15" s="46">
        <v>43.7202458623307</v>
      </c>
      <c r="BV15" s="46">
        <v>41.5328698956423</v>
      </c>
      <c r="BW15" s="46">
        <v>42.919502461824599</v>
      </c>
      <c r="BX15" s="46">
        <v>39.861783088114798</v>
      </c>
      <c r="BY15" s="46">
        <v>40.816837102071197</v>
      </c>
      <c r="BZ15" s="46">
        <v>41.402550820280602</v>
      </c>
      <c r="CA15" s="46">
        <v>43.092827290528199</v>
      </c>
      <c r="CB15" s="46">
        <v>38.905878466281699</v>
      </c>
      <c r="CC15" s="46">
        <v>39.202536923829797</v>
      </c>
      <c r="CD15" s="46">
        <v>38.6294202661973</v>
      </c>
      <c r="CE15" s="46">
        <v>38.7779134234816</v>
      </c>
      <c r="CF15" s="46">
        <v>31.426234224706999</v>
      </c>
      <c r="CG15" s="46">
        <v>33.789445036274401</v>
      </c>
      <c r="CH15" s="46">
        <v>33.421459841527799</v>
      </c>
      <c r="CI15" s="46">
        <v>33.853176053435803</v>
      </c>
      <c r="CJ15" s="46">
        <v>35.2866729392005</v>
      </c>
      <c r="CK15" s="46">
        <v>37.2586953648049</v>
      </c>
      <c r="CL15" s="46">
        <v>36.910896324347</v>
      </c>
      <c r="CM15" s="46">
        <v>42.562086421001098</v>
      </c>
      <c r="CN15" s="46">
        <v>40.1356733513215</v>
      </c>
      <c r="CO15" s="46">
        <v>42.9524972201271</v>
      </c>
      <c r="CP15" s="46">
        <v>43.324370349058697</v>
      </c>
      <c r="CQ15" s="46">
        <v>44.984362728707701</v>
      </c>
      <c r="CR15" s="46">
        <v>41.677721359532804</v>
      </c>
      <c r="CS15" s="46">
        <v>43.402502274441503</v>
      </c>
      <c r="CT15" s="46">
        <v>42.622772956993501</v>
      </c>
      <c r="CU15" s="46">
        <v>43.287637146878403</v>
      </c>
      <c r="CV15" s="46">
        <v>41.341306190368798</v>
      </c>
      <c r="CW15" s="46">
        <v>43.4076032440923</v>
      </c>
      <c r="CX15" s="46">
        <v>41.035994494685198</v>
      </c>
      <c r="CY15" s="46">
        <v>44.810929760580997</v>
      </c>
      <c r="CZ15" s="46">
        <v>41.8989292629254</v>
      </c>
      <c r="DA15" s="46">
        <v>43.524626482759302</v>
      </c>
      <c r="DB15" s="46">
        <v>44.221975122405098</v>
      </c>
      <c r="DC15" s="46">
        <v>49.355357059551501</v>
      </c>
      <c r="DD15" s="46">
        <v>44.7789139185452</v>
      </c>
      <c r="DE15" s="46">
        <v>47.545360528137003</v>
      </c>
      <c r="DF15" s="46">
        <v>46.295716274114902</v>
      </c>
      <c r="DG15" s="46">
        <v>47.739539513075101</v>
      </c>
      <c r="DH15" s="46">
        <v>44.280055675217497</v>
      </c>
      <c r="DI15" s="46">
        <v>46.670233198292401</v>
      </c>
      <c r="DJ15" s="46">
        <v>47.588578804538002</v>
      </c>
      <c r="DK15" s="46">
        <v>49.154763108170101</v>
      </c>
      <c r="DL15" s="46">
        <v>45.095028887350999</v>
      </c>
      <c r="DM15" s="46">
        <v>49.0650503228281</v>
      </c>
      <c r="DN15" s="46">
        <v>48.455323748279604</v>
      </c>
      <c r="DO15" s="46">
        <v>50.731849179257097</v>
      </c>
      <c r="DP15" s="46">
        <v>46.707907280545598</v>
      </c>
      <c r="DQ15" s="46">
        <v>51.691655715651997</v>
      </c>
      <c r="DR15" s="46">
        <v>51.010512974036402</v>
      </c>
      <c r="DS15" s="46">
        <v>51.737681080534699</v>
      </c>
      <c r="DT15" s="46">
        <v>49.889551565671098</v>
      </c>
      <c r="DU15" s="46">
        <v>56.5716896184381</v>
      </c>
      <c r="DV15" s="46">
        <v>54.680536223882797</v>
      </c>
      <c r="DW15" s="46">
        <v>52.333592528945701</v>
      </c>
      <c r="DX15" s="66">
        <v>52.414026111365999</v>
      </c>
      <c r="DY15" s="66">
        <v>55.254986275592302</v>
      </c>
      <c r="DZ15" s="66">
        <v>52.221682231363197</v>
      </c>
      <c r="EA15" s="66">
        <v>58.449033070768202</v>
      </c>
      <c r="EB15" s="66">
        <v>51.800679156085003</v>
      </c>
      <c r="EC15" s="66">
        <v>57.615014747012097</v>
      </c>
      <c r="ED15" s="66">
        <v>53.857406125829101</v>
      </c>
      <c r="EE15" s="66">
        <v>56.737494459693799</v>
      </c>
      <c r="EF15" s="66">
        <v>50.057396017200197</v>
      </c>
      <c r="EG15" s="66">
        <v>54.737038016220502</v>
      </c>
      <c r="EH15" s="66">
        <v>53.063173487399197</v>
      </c>
      <c r="EI15" s="66">
        <v>55.700281486435003</v>
      </c>
      <c r="EJ15" s="66">
        <v>51.614503549683903</v>
      </c>
      <c r="EK15" s="66">
        <v>56.646392385869703</v>
      </c>
      <c r="EL15" s="66">
        <v>53.276828689843903</v>
      </c>
      <c r="EM15" s="66">
        <v>54.7471831916829</v>
      </c>
      <c r="EN15" s="66">
        <v>51.842367596401303</v>
      </c>
      <c r="EO15" s="66">
        <v>56.7435596370225</v>
      </c>
      <c r="EP15" s="66">
        <v>52.555476932886499</v>
      </c>
      <c r="EQ15" s="66">
        <v>54.903602559815901</v>
      </c>
      <c r="ER15" s="66">
        <v>49.135556713295998</v>
      </c>
      <c r="ES15" s="66">
        <v>52.259962831349199</v>
      </c>
      <c r="ET15" s="66">
        <v>54.357238944659102</v>
      </c>
      <c r="EU15" s="66">
        <v>54.763636929154103</v>
      </c>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row>
    <row r="16" spans="1:351" ht="20.100000000000001" customHeight="1">
      <c r="F16" s="37" t="s">
        <v>637</v>
      </c>
      <c r="G16" s="29" t="s">
        <v>145</v>
      </c>
      <c r="H16" s="46">
        <v>12.118473130486899</v>
      </c>
      <c r="I16" s="46">
        <v>10.667185057891301</v>
      </c>
      <c r="J16" s="46"/>
      <c r="K16" s="46"/>
      <c r="L16" s="46">
        <v>0.10299999999999999</v>
      </c>
      <c r="M16" s="46">
        <v>0.185</v>
      </c>
      <c r="N16" s="46">
        <v>0.26</v>
      </c>
      <c r="O16" s="46">
        <v>0.34200000000000003</v>
      </c>
      <c r="P16" s="46">
        <v>0.22600000000000001</v>
      </c>
      <c r="Q16" s="46">
        <v>0.19500000000000001</v>
      </c>
      <c r="R16" s="46">
        <v>0.17699999999999999</v>
      </c>
      <c r="S16" s="46">
        <v>0.16500000000000001</v>
      </c>
      <c r="T16" s="46">
        <v>0.192</v>
      </c>
      <c r="U16" s="46">
        <v>0.254</v>
      </c>
      <c r="V16" s="46">
        <v>0.32200000000000001</v>
      </c>
      <c r="W16" s="46">
        <v>0.28499999999999998</v>
      </c>
      <c r="X16" s="46">
        <v>0.41613337099999997</v>
      </c>
      <c r="Y16" s="46">
        <v>0.40319432599999999</v>
      </c>
      <c r="Z16" s="46">
        <v>0.442820151</v>
      </c>
      <c r="AA16" s="46">
        <v>0.41380061099999998</v>
      </c>
      <c r="AB16" s="46">
        <v>0.49438971100000001</v>
      </c>
      <c r="AC16" s="46">
        <v>0.38170182600000002</v>
      </c>
      <c r="AD16" s="46">
        <v>0.54452851000000002</v>
      </c>
      <c r="AE16" s="46">
        <v>0.42334937700000003</v>
      </c>
      <c r="AF16" s="46">
        <v>0.424966758</v>
      </c>
      <c r="AG16" s="46">
        <v>0.46061133799999998</v>
      </c>
      <c r="AH16" s="46">
        <v>0.39793783900000002</v>
      </c>
      <c r="AI16" s="46">
        <v>0.43289814300000001</v>
      </c>
      <c r="AJ16" s="46">
        <v>0.49215026000000001</v>
      </c>
      <c r="AK16" s="46">
        <v>0.45656788700000001</v>
      </c>
      <c r="AL16" s="46">
        <v>0.42913462299999999</v>
      </c>
      <c r="AM16" s="46">
        <v>0.43294663289737401</v>
      </c>
      <c r="AN16" s="46">
        <v>0.35554654476053899</v>
      </c>
      <c r="AO16" s="46">
        <v>0.42300867884132998</v>
      </c>
      <c r="AP16" s="46">
        <v>0.43758547473940801</v>
      </c>
      <c r="AQ16" s="46">
        <v>0.42548747765118899</v>
      </c>
      <c r="AR16" s="46">
        <v>0.49637351265452501</v>
      </c>
      <c r="AS16" s="46">
        <v>0.45559013510917001</v>
      </c>
      <c r="AT16" s="46">
        <v>0.43957990467001901</v>
      </c>
      <c r="AU16" s="46">
        <v>0.35238174616012802</v>
      </c>
      <c r="AV16" s="46">
        <v>0.54608592802330302</v>
      </c>
      <c r="AW16" s="46">
        <v>0.45708013741953202</v>
      </c>
      <c r="AX16" s="46">
        <v>0.47059301786444202</v>
      </c>
      <c r="AY16" s="46">
        <v>0.29957053332352201</v>
      </c>
      <c r="AZ16" s="46">
        <v>0.42854120526731498</v>
      </c>
      <c r="BA16" s="46">
        <v>0.53380574531811098</v>
      </c>
      <c r="BB16" s="46">
        <v>0.89285943518035704</v>
      </c>
      <c r="BC16" s="46">
        <v>1.0931710384797599</v>
      </c>
      <c r="BD16" s="46">
        <v>1.10905610182837</v>
      </c>
      <c r="BE16" s="46">
        <v>1.1175645324355401</v>
      </c>
      <c r="BF16" s="46">
        <v>1.0000752159986399</v>
      </c>
      <c r="BG16" s="46">
        <v>1.0866449242643199</v>
      </c>
      <c r="BH16" s="46">
        <v>0.80587761668580304</v>
      </c>
      <c r="BI16" s="46">
        <v>0.75229700651454601</v>
      </c>
      <c r="BJ16" s="46">
        <v>0.61829508519944398</v>
      </c>
      <c r="BK16" s="46">
        <v>0.95975285781870601</v>
      </c>
      <c r="BL16" s="46">
        <v>1.51027899595446</v>
      </c>
      <c r="BM16" s="46">
        <v>1.3604032960684</v>
      </c>
      <c r="BN16" s="46">
        <v>1.1484523533189801</v>
      </c>
      <c r="BO16" s="46">
        <v>1.30786544963384</v>
      </c>
      <c r="BP16" s="46">
        <v>1.2019419919030301</v>
      </c>
      <c r="BQ16" s="46">
        <v>1.2832341449181299</v>
      </c>
      <c r="BR16" s="46">
        <v>1.21926880942462</v>
      </c>
      <c r="BS16" s="46">
        <v>1.4119602330649099</v>
      </c>
      <c r="BT16" s="46">
        <v>1.3526498692273301</v>
      </c>
      <c r="BU16" s="46">
        <v>1.26986477760149</v>
      </c>
      <c r="BV16" s="46">
        <v>1.7026198557249701</v>
      </c>
      <c r="BW16" s="46">
        <v>1.91743767265803</v>
      </c>
      <c r="BX16" s="46">
        <v>1.86908454841362</v>
      </c>
      <c r="BY16" s="46">
        <v>1.8053251560335599</v>
      </c>
      <c r="BZ16" s="46">
        <v>1.6454868402834999</v>
      </c>
      <c r="CA16" s="46">
        <v>1.4265166735619501</v>
      </c>
      <c r="CB16" s="46">
        <v>1.7752766566619</v>
      </c>
      <c r="CC16" s="46">
        <v>1.84696437530806</v>
      </c>
      <c r="CD16" s="46">
        <v>1.5328541306922501</v>
      </c>
      <c r="CE16" s="46">
        <v>1.7672682596828999</v>
      </c>
      <c r="CF16" s="46">
        <v>1.41443045652123</v>
      </c>
      <c r="CG16" s="46">
        <v>1.6947349595266099</v>
      </c>
      <c r="CH16" s="46">
        <v>1.8235655466824301</v>
      </c>
      <c r="CI16" s="46">
        <v>1.78110930538168</v>
      </c>
      <c r="CJ16" s="46">
        <v>1.8456490128535099</v>
      </c>
      <c r="CK16" s="46">
        <v>2.3072556627761398</v>
      </c>
      <c r="CL16" s="46">
        <v>2.2426226448838702</v>
      </c>
      <c r="CM16" s="46">
        <v>2.50460720200928</v>
      </c>
      <c r="CN16" s="46">
        <v>2.1129833674175602</v>
      </c>
      <c r="CO16" s="46">
        <v>3.2493487710240001</v>
      </c>
      <c r="CP16" s="46">
        <v>3.8298017931152502</v>
      </c>
      <c r="CQ16" s="46">
        <v>4.3064936276758701</v>
      </c>
      <c r="CR16" s="46">
        <v>3.9374198113574299</v>
      </c>
      <c r="CS16" s="46">
        <v>3.7400993755977701</v>
      </c>
      <c r="CT16" s="46">
        <v>3.6211907964822001</v>
      </c>
      <c r="CU16" s="46">
        <v>3.4302465727860199</v>
      </c>
      <c r="CV16" s="46">
        <v>3.59525049959954</v>
      </c>
      <c r="CW16" s="46">
        <v>3.2951019805136701</v>
      </c>
      <c r="CX16" s="46">
        <v>2.9380652084321501</v>
      </c>
      <c r="CY16" s="46">
        <v>2.8341174000606499</v>
      </c>
      <c r="CZ16" s="46">
        <v>3.1107827966688202</v>
      </c>
      <c r="DA16" s="46">
        <v>3.2762532755845499</v>
      </c>
      <c r="DB16" s="46">
        <v>2.9982193261432499</v>
      </c>
      <c r="DC16" s="46">
        <v>3.0441591564738002</v>
      </c>
      <c r="DD16" s="46">
        <v>2.85642407939436</v>
      </c>
      <c r="DE16" s="46">
        <v>3.1447532785576802</v>
      </c>
      <c r="DF16" s="46">
        <v>3.3313375271183401</v>
      </c>
      <c r="DG16" s="46">
        <v>3.2539209816256198</v>
      </c>
      <c r="DH16" s="46">
        <v>2.78332542786716</v>
      </c>
      <c r="DI16" s="46">
        <v>2.0102174910383099</v>
      </c>
      <c r="DJ16" s="46">
        <v>2.6492383536931499</v>
      </c>
      <c r="DK16" s="46">
        <v>4.3468348327799502</v>
      </c>
      <c r="DL16" s="46">
        <v>2.50684665209987</v>
      </c>
      <c r="DM16" s="46">
        <v>2.03970358389773</v>
      </c>
      <c r="DN16" s="46">
        <v>2.39985070332729</v>
      </c>
      <c r="DO16" s="46">
        <v>2.8802127477586099</v>
      </c>
      <c r="DP16" s="46">
        <v>1.94894364828192</v>
      </c>
      <c r="DQ16" s="46">
        <v>2.3431179676990399</v>
      </c>
      <c r="DR16" s="46">
        <v>1.8640622691539099</v>
      </c>
      <c r="DS16" s="46">
        <v>2.2872872328017202</v>
      </c>
      <c r="DT16" s="46">
        <v>2.3739104064446401</v>
      </c>
      <c r="DU16" s="46">
        <v>2.4369882506628899</v>
      </c>
      <c r="DV16" s="46">
        <v>2.3660101241806202</v>
      </c>
      <c r="DW16" s="46">
        <v>2.1752836247988001</v>
      </c>
      <c r="DX16" s="66">
        <v>1.9444958515742199</v>
      </c>
      <c r="DY16" s="66">
        <v>1.9795183627131601</v>
      </c>
      <c r="DZ16" s="66">
        <v>2.2829638499879499</v>
      </c>
      <c r="EA16" s="66">
        <v>2.33770596331345</v>
      </c>
      <c r="EB16" s="66">
        <v>2.7215539295350801</v>
      </c>
      <c r="EC16" s="66">
        <v>3.1561627644767198</v>
      </c>
      <c r="ED16" s="66">
        <v>3.1810144397875599</v>
      </c>
      <c r="EE16" s="66">
        <v>2.7808682534622098</v>
      </c>
      <c r="EF16" s="66">
        <v>2.8456878921953601</v>
      </c>
      <c r="EG16" s="66">
        <v>3.3109025450417202</v>
      </c>
      <c r="EH16" s="66">
        <v>2.86658942637419</v>
      </c>
      <c r="EI16" s="66">
        <v>2.9855913159102001</v>
      </c>
      <c r="EJ16" s="66">
        <v>2.3914527654875899</v>
      </c>
      <c r="EK16" s="66">
        <v>2.3523868027961998</v>
      </c>
      <c r="EL16" s="66">
        <v>3.1474226884287302</v>
      </c>
      <c r="EM16" s="66">
        <v>2.97697565375613</v>
      </c>
      <c r="EN16" s="66">
        <v>2.8989681422672899</v>
      </c>
      <c r="EO16" s="66">
        <v>2.4660388948935901</v>
      </c>
      <c r="EP16" s="66">
        <v>2.7793441832616699</v>
      </c>
      <c r="EQ16" s="66">
        <v>3.0443768807881599</v>
      </c>
      <c r="ER16" s="66">
        <v>2.6640747105433</v>
      </c>
      <c r="ES16" s="66">
        <v>3.0324020434982102</v>
      </c>
      <c r="ET16" s="66">
        <v>2.1886581183953702</v>
      </c>
      <c r="EU16" s="66">
        <v>2.7137780611649802</v>
      </c>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row>
    <row r="17" spans="6:351" ht="20.100000000000001" customHeight="1">
      <c r="F17" s="37" t="s">
        <v>638</v>
      </c>
      <c r="G17" s="29" t="s">
        <v>145</v>
      </c>
      <c r="H17" s="46">
        <v>1.90334595615965</v>
      </c>
      <c r="I17" s="46">
        <v>0.61192973725340705</v>
      </c>
      <c r="J17" s="46"/>
      <c r="K17" s="46"/>
      <c r="L17" s="46">
        <v>0.41699999999999998</v>
      </c>
      <c r="M17" s="46">
        <v>0.40899999999999997</v>
      </c>
      <c r="N17" s="46">
        <v>0.40799999999999997</v>
      </c>
      <c r="O17" s="46">
        <v>0.442</v>
      </c>
      <c r="P17" s="46">
        <v>0.43099999999999999</v>
      </c>
      <c r="Q17" s="46">
        <v>0.41199999999999998</v>
      </c>
      <c r="R17" s="46">
        <v>0.47799999999999998</v>
      </c>
      <c r="S17" s="46">
        <v>0.3</v>
      </c>
      <c r="T17" s="46">
        <v>0.23499999999999999</v>
      </c>
      <c r="U17" s="46">
        <v>0.30499999999999999</v>
      </c>
      <c r="V17" s="46">
        <v>0.35499999999999998</v>
      </c>
      <c r="W17" s="46">
        <v>0.25</v>
      </c>
      <c r="X17" s="46">
        <v>0.29299471999999999</v>
      </c>
      <c r="Y17" s="46">
        <v>0.29501644599999999</v>
      </c>
      <c r="Z17" s="46">
        <v>0.32397377900000002</v>
      </c>
      <c r="AA17" s="46">
        <v>0.38910588400000001</v>
      </c>
      <c r="AB17" s="46">
        <v>0.36307084499999998</v>
      </c>
      <c r="AC17" s="46">
        <v>0.37299285399999998</v>
      </c>
      <c r="AD17" s="46">
        <v>0.342978002</v>
      </c>
      <c r="AE17" s="46">
        <v>0.24298033399999999</v>
      </c>
      <c r="AF17" s="46">
        <v>0.14500439300000001</v>
      </c>
      <c r="AG17" s="46">
        <v>0.120992511</v>
      </c>
      <c r="AH17" s="46">
        <v>0.17200220799999999</v>
      </c>
      <c r="AI17" s="46">
        <v>0.18441249400000001</v>
      </c>
      <c r="AJ17" s="46">
        <v>0.193619122</v>
      </c>
      <c r="AK17" s="46">
        <v>0.31731763600000001</v>
      </c>
      <c r="AL17" s="46">
        <v>0.392183697</v>
      </c>
      <c r="AM17" s="46">
        <v>0.73165062641408796</v>
      </c>
      <c r="AN17" s="46">
        <v>0.69659379534865695</v>
      </c>
      <c r="AO17" s="46">
        <v>1.2373168518047399</v>
      </c>
      <c r="AP17" s="46">
        <v>1.3175240388809999</v>
      </c>
      <c r="AQ17" s="46">
        <v>0.89609481383886003</v>
      </c>
      <c r="AR17" s="46">
        <v>1.0168976385242601</v>
      </c>
      <c r="AS17" s="46">
        <v>0.81969202326714297</v>
      </c>
      <c r="AT17" s="46">
        <v>0.94443618556004505</v>
      </c>
      <c r="AU17" s="46">
        <v>1.39795446200496</v>
      </c>
      <c r="AV17" s="46">
        <v>1.2530161308235801</v>
      </c>
      <c r="AW17" s="46">
        <v>1.0573351984114301</v>
      </c>
      <c r="AX17" s="46">
        <v>1.1561502153121099</v>
      </c>
      <c r="AY17" s="46">
        <v>1.4837965712123999</v>
      </c>
      <c r="AZ17" s="46">
        <v>1.4837089307723801</v>
      </c>
      <c r="BA17" s="46">
        <v>1.8624223958654</v>
      </c>
      <c r="BB17" s="46">
        <v>1.7560667119967901</v>
      </c>
      <c r="BC17" s="46">
        <v>1.57731339325515</v>
      </c>
      <c r="BD17" s="46">
        <v>1.5020788974283401</v>
      </c>
      <c r="BE17" s="46">
        <v>1.4742000192461699</v>
      </c>
      <c r="BF17" s="46">
        <v>1.4696757522066899</v>
      </c>
      <c r="BG17" s="46">
        <v>1.7351579821694301</v>
      </c>
      <c r="BH17" s="46">
        <v>1.5948823278756501</v>
      </c>
      <c r="BI17" s="46">
        <v>1.5801157520059099</v>
      </c>
      <c r="BJ17" s="46">
        <v>1.4906225222974201</v>
      </c>
      <c r="BK17" s="46">
        <v>1.38775372340273</v>
      </c>
      <c r="BL17" s="46">
        <v>1.8689584805208099</v>
      </c>
      <c r="BM17" s="46">
        <v>2.2313513136786498</v>
      </c>
      <c r="BN17" s="46">
        <v>2.5615120461612699</v>
      </c>
      <c r="BO17" s="46">
        <v>2.6532670645048202</v>
      </c>
      <c r="BP17" s="46">
        <v>2.5706519032556998</v>
      </c>
      <c r="BQ17" s="46">
        <v>3.0471704777239501</v>
      </c>
      <c r="BR17" s="46">
        <v>2.4389145083088901</v>
      </c>
      <c r="BS17" s="46">
        <v>2.5412269467567898</v>
      </c>
      <c r="BT17" s="46">
        <v>2.42736529717574</v>
      </c>
      <c r="BU17" s="46">
        <v>2.2252473608489098</v>
      </c>
      <c r="BV17" s="46">
        <v>1.88104102009421</v>
      </c>
      <c r="BW17" s="46">
        <v>1.80261126592195</v>
      </c>
      <c r="BX17" s="46">
        <v>1.6691252937935099</v>
      </c>
      <c r="BY17" s="46">
        <v>1.3173934906706299</v>
      </c>
      <c r="BZ17" s="46">
        <v>0.97814020914382505</v>
      </c>
      <c r="CA17" s="46">
        <v>1.13185944010492</v>
      </c>
      <c r="CB17" s="46">
        <v>0.83320011492954305</v>
      </c>
      <c r="CC17" s="46">
        <v>1.01276019817314</v>
      </c>
      <c r="CD17" s="46">
        <v>1.23072781773033</v>
      </c>
      <c r="CE17" s="46">
        <v>1.1137842818596799</v>
      </c>
      <c r="CF17" s="46">
        <v>0.98958811225243604</v>
      </c>
      <c r="CG17" s="46">
        <v>1.29063863206924</v>
      </c>
      <c r="CH17" s="46">
        <v>1.5104468791552299</v>
      </c>
      <c r="CI17" s="46">
        <v>1.2708257194622199</v>
      </c>
      <c r="CJ17" s="46">
        <v>1.37841263423093</v>
      </c>
      <c r="CK17" s="46">
        <v>1.2622722642551101</v>
      </c>
      <c r="CL17" s="46">
        <v>1.1317931930048299</v>
      </c>
      <c r="CM17" s="46">
        <v>1.2375138993647099</v>
      </c>
      <c r="CN17" s="46">
        <v>0.66412136575352099</v>
      </c>
      <c r="CO17" s="46">
        <v>0.58294129996967403</v>
      </c>
      <c r="CP17" s="46">
        <v>0.56567887218805202</v>
      </c>
      <c r="CQ17" s="46">
        <v>0.65202211456964498</v>
      </c>
      <c r="CR17" s="46">
        <v>0.34543517647333299</v>
      </c>
      <c r="CS17" s="46">
        <v>0.55462158736576905</v>
      </c>
      <c r="CT17" s="46">
        <v>0.524046872934535</v>
      </c>
      <c r="CU17" s="46">
        <v>0.79346516022176805</v>
      </c>
      <c r="CV17" s="46">
        <v>0.56056235080052597</v>
      </c>
      <c r="CW17" s="46">
        <v>0.49588267769803202</v>
      </c>
      <c r="CX17" s="46">
        <v>0.54794989230422297</v>
      </c>
      <c r="CY17" s="46">
        <v>0.53361119102975796</v>
      </c>
      <c r="CZ17" s="46">
        <v>0.53277139724578704</v>
      </c>
      <c r="DA17" s="46">
        <v>0.55905383233672601</v>
      </c>
      <c r="DB17" s="46">
        <v>0.52359587256906903</v>
      </c>
      <c r="DC17" s="46">
        <v>0.41143674719874301</v>
      </c>
      <c r="DD17" s="46">
        <v>0.31691329129180501</v>
      </c>
      <c r="DE17" s="46">
        <v>0.51326951937357601</v>
      </c>
      <c r="DF17" s="46">
        <v>0.59867965755075703</v>
      </c>
      <c r="DG17" s="46">
        <v>0.47737611097719301</v>
      </c>
      <c r="DH17" s="46">
        <v>0.57286377456202398</v>
      </c>
      <c r="DI17" s="46">
        <v>0.47174638227724103</v>
      </c>
      <c r="DJ17" s="46">
        <v>0.33249613150548601</v>
      </c>
      <c r="DK17" s="46">
        <v>0.24484654323771601</v>
      </c>
      <c r="DL17" s="46">
        <v>9.0137866146201895E-2</v>
      </c>
      <c r="DM17" s="46">
        <v>0.292528168083171</v>
      </c>
      <c r="DN17" s="46">
        <v>0.34347565764406701</v>
      </c>
      <c r="DO17" s="46">
        <v>0.38636734757354002</v>
      </c>
      <c r="DP17" s="46">
        <v>0.33087875088450502</v>
      </c>
      <c r="DQ17" s="46">
        <v>0.265020256137104</v>
      </c>
      <c r="DR17" s="46">
        <v>0.265020256137104</v>
      </c>
      <c r="DS17" s="46">
        <v>0.265020256137104</v>
      </c>
      <c r="DT17" s="46">
        <v>0.31958819001111899</v>
      </c>
      <c r="DU17" s="46">
        <v>0.320089889038358</v>
      </c>
      <c r="DV17" s="46">
        <v>0.320089889038358</v>
      </c>
      <c r="DW17" s="46">
        <v>0.320089889038358</v>
      </c>
      <c r="DX17" s="66">
        <v>0.50543144405651497</v>
      </c>
      <c r="DY17" s="66">
        <v>0.50543144405651497</v>
      </c>
      <c r="DZ17" s="66">
        <v>0.27965521799646997</v>
      </c>
      <c r="EA17" s="66">
        <v>0.59261448022207897</v>
      </c>
      <c r="EB17" s="66">
        <v>0.85777159164249706</v>
      </c>
      <c r="EC17" s="66">
        <v>0.85777159164249706</v>
      </c>
      <c r="ED17" s="66">
        <v>0.77058855547693295</v>
      </c>
      <c r="EE17" s="66">
        <v>0.77058855547693295</v>
      </c>
      <c r="EF17" s="66">
        <v>0.16599923796489999</v>
      </c>
      <c r="EG17" s="66">
        <v>0.196169607240889</v>
      </c>
      <c r="EH17" s="66">
        <v>0.14711942956229601</v>
      </c>
      <c r="EI17" s="66">
        <v>0.18475463247358101</v>
      </c>
      <c r="EJ17" s="66">
        <v>0.389228867133737</v>
      </c>
      <c r="EK17" s="66">
        <v>0.397471287606043</v>
      </c>
      <c r="EL17" s="66">
        <v>0.45470167880998102</v>
      </c>
      <c r="EM17" s="66">
        <v>0.48795129196053</v>
      </c>
      <c r="EN17" s="66">
        <v>0.39818666749609299</v>
      </c>
      <c r="EO17" s="66">
        <v>0.46655210220601401</v>
      </c>
      <c r="EP17" s="66">
        <v>0.43579076693389701</v>
      </c>
      <c r="EQ17" s="66">
        <v>0.51917917933485203</v>
      </c>
      <c r="ER17" s="66">
        <v>0.648040869964153</v>
      </c>
      <c r="ES17" s="66">
        <v>0.51846379944480303</v>
      </c>
      <c r="ET17" s="66">
        <v>0.53305132850711101</v>
      </c>
      <c r="EU17" s="66">
        <v>1.0252948998079401</v>
      </c>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row>
    <row r="18" spans="6:351" ht="20.100000000000001" customHeight="1">
      <c r="F18" s="37" t="s">
        <v>666</v>
      </c>
      <c r="G18" s="29" t="s">
        <v>145</v>
      </c>
      <c r="H18" s="46">
        <v>15.054081164514001</v>
      </c>
      <c r="I18" s="46">
        <v>14.276494327504</v>
      </c>
      <c r="J18" s="46"/>
      <c r="K18" s="46"/>
      <c r="L18" s="46">
        <v>4.6589999999999998</v>
      </c>
      <c r="M18" s="46">
        <v>4.6790000000000003</v>
      </c>
      <c r="N18" s="46">
        <v>4.6130000000000004</v>
      </c>
      <c r="O18" s="46">
        <v>5.0910000000000002</v>
      </c>
      <c r="P18" s="46">
        <v>3.9159999999999999</v>
      </c>
      <c r="Q18" s="46">
        <v>4.2569999999999997</v>
      </c>
      <c r="R18" s="46">
        <v>4.4400000000000004</v>
      </c>
      <c r="S18" s="46">
        <v>4.6900000000000004</v>
      </c>
      <c r="T18" s="46">
        <v>4.5170000000000003</v>
      </c>
      <c r="U18" s="46">
        <v>5.1719999999999997</v>
      </c>
      <c r="V18" s="46">
        <v>4.6280000000000001</v>
      </c>
      <c r="W18" s="46">
        <v>4.3230000000000004</v>
      </c>
      <c r="X18" s="46">
        <v>3.64753543</v>
      </c>
      <c r="Y18" s="46">
        <v>4.2128721699999998</v>
      </c>
      <c r="Z18" s="46">
        <v>4.4874225299999999</v>
      </c>
      <c r="AA18" s="46">
        <v>4.7423466000000003</v>
      </c>
      <c r="AB18" s="46">
        <v>4.2344579800000002</v>
      </c>
      <c r="AC18" s="46">
        <v>4.3719042300000002</v>
      </c>
      <c r="AD18" s="46">
        <v>4.3858696899999998</v>
      </c>
      <c r="AE18" s="46">
        <v>4.4304409600000003</v>
      </c>
      <c r="AF18" s="46">
        <v>4.1377572799999998</v>
      </c>
      <c r="AG18" s="46">
        <v>4.7636835800000004</v>
      </c>
      <c r="AH18" s="46">
        <v>4.6908392399999999</v>
      </c>
      <c r="AI18" s="46">
        <v>4.85565655</v>
      </c>
      <c r="AJ18" s="46">
        <v>4.8535726199999996</v>
      </c>
      <c r="AK18" s="46">
        <v>5.0805346599999996</v>
      </c>
      <c r="AL18" s="46">
        <v>5.9230344500000003</v>
      </c>
      <c r="AM18" s="46">
        <v>5.46789286335685</v>
      </c>
      <c r="AN18" s="46">
        <v>5.3738715160995598</v>
      </c>
      <c r="AO18" s="46">
        <v>6.4442723516580998</v>
      </c>
      <c r="AP18" s="46">
        <v>6.8103807163460202</v>
      </c>
      <c r="AQ18" s="46">
        <v>5.7030372409774603</v>
      </c>
      <c r="AR18" s="46">
        <v>5.5324663855471696</v>
      </c>
      <c r="AS18" s="46">
        <v>5.2432240623262301</v>
      </c>
      <c r="AT18" s="46">
        <v>4.6023611179886901</v>
      </c>
      <c r="AU18" s="46">
        <v>5.0128780977425196</v>
      </c>
      <c r="AV18" s="46">
        <v>5.0571323044806302</v>
      </c>
      <c r="AW18" s="46">
        <v>5.2462844693395496</v>
      </c>
      <c r="AX18" s="46">
        <v>5.78382602760409</v>
      </c>
      <c r="AY18" s="46">
        <v>6.2092487700382204</v>
      </c>
      <c r="AZ18" s="46">
        <v>5.1234049289706496</v>
      </c>
      <c r="BA18" s="46">
        <v>6.4944483431620803</v>
      </c>
      <c r="BB18" s="46">
        <v>5.4786833934561896</v>
      </c>
      <c r="BC18" s="46">
        <v>6.04997562562097</v>
      </c>
      <c r="BD18" s="46">
        <v>5.03040307322612</v>
      </c>
      <c r="BE18" s="46">
        <v>4.5795673613818204</v>
      </c>
      <c r="BF18" s="46">
        <v>5.8615615532331402</v>
      </c>
      <c r="BG18" s="46">
        <v>5.0365533660165296</v>
      </c>
      <c r="BH18" s="46">
        <v>4.4143228417734397</v>
      </c>
      <c r="BI18" s="46">
        <v>4.6139857268523503</v>
      </c>
      <c r="BJ18" s="46">
        <v>4.7893059415974601</v>
      </c>
      <c r="BK18" s="46">
        <v>4.2093134857290604</v>
      </c>
      <c r="BL18" s="46">
        <v>4.8723691999865801</v>
      </c>
      <c r="BM18" s="46">
        <v>6.59451460016626</v>
      </c>
      <c r="BN18" s="46">
        <v>5.5150070645606402</v>
      </c>
      <c r="BO18" s="46">
        <v>5.8650258183030299</v>
      </c>
      <c r="BP18" s="46">
        <v>5.4948882477489001</v>
      </c>
      <c r="BQ18" s="46">
        <v>5.17799651805863</v>
      </c>
      <c r="BR18" s="46">
        <v>5.8388029163618604</v>
      </c>
      <c r="BS18" s="46">
        <v>5.7596370807786297</v>
      </c>
      <c r="BT18" s="46">
        <v>4.7017740173014699</v>
      </c>
      <c r="BU18" s="46">
        <v>4.5026990172448098</v>
      </c>
      <c r="BV18" s="46">
        <v>3.9556151221596298</v>
      </c>
      <c r="BW18" s="46">
        <v>3.3856201697271899</v>
      </c>
      <c r="BX18" s="46">
        <v>3.4044635105791601</v>
      </c>
      <c r="BY18" s="46">
        <v>2.8557881802009599</v>
      </c>
      <c r="BZ18" s="46">
        <v>3.3188505036724298</v>
      </c>
      <c r="CA18" s="46">
        <v>4.4472480240359404</v>
      </c>
      <c r="CB18" s="46">
        <v>3.8197898814511002</v>
      </c>
      <c r="CC18" s="46">
        <v>4.9564851140889399</v>
      </c>
      <c r="CD18" s="46">
        <v>3.7491386008280201</v>
      </c>
      <c r="CE18" s="46">
        <v>4.0101086288811301</v>
      </c>
      <c r="CF18" s="46">
        <v>3.77751685419469</v>
      </c>
      <c r="CG18" s="46">
        <v>4.0584745301431502</v>
      </c>
      <c r="CH18" s="46">
        <v>3.5846753186162101</v>
      </c>
      <c r="CI18" s="46">
        <v>2.8805237824934098</v>
      </c>
      <c r="CJ18" s="46">
        <v>2.73710566627528</v>
      </c>
      <c r="CK18" s="46">
        <v>2.73710566627528</v>
      </c>
      <c r="CL18" s="46">
        <v>1.9595188292652601</v>
      </c>
      <c r="CM18" s="46">
        <v>1.64848409446125</v>
      </c>
      <c r="CN18" s="46">
        <v>2.0733886456770101</v>
      </c>
      <c r="CO18" s="46">
        <v>2.5083085153534501</v>
      </c>
      <c r="CP18" s="46">
        <v>2.95912225997838</v>
      </c>
      <c r="CQ18" s="46">
        <v>2.7791264589472999</v>
      </c>
      <c r="CR18" s="46">
        <v>2.5717284977799899</v>
      </c>
      <c r="CS18" s="46">
        <v>2.4727883486388298</v>
      </c>
      <c r="CT18" s="46">
        <v>2.4318561775386298</v>
      </c>
      <c r="CU18" s="46">
        <v>1.9595188292652601</v>
      </c>
      <c r="CV18" s="46">
        <v>2.9517196332900499</v>
      </c>
      <c r="CW18" s="46">
        <v>2.1497787765448702</v>
      </c>
      <c r="CX18" s="46">
        <v>2.5804374703545001</v>
      </c>
      <c r="CY18" s="46">
        <v>1.5809584535353001</v>
      </c>
      <c r="CZ18" s="46">
        <v>2.2758100510874599</v>
      </c>
      <c r="DA18" s="46">
        <v>2.4791334572288402</v>
      </c>
      <c r="DB18" s="46">
        <v>3.77334898874832</v>
      </c>
      <c r="DC18" s="46">
        <v>3.8230834428434801</v>
      </c>
      <c r="DD18" s="46">
        <v>3.16760884271751</v>
      </c>
      <c r="DE18" s="46">
        <v>3.6342853588174502</v>
      </c>
      <c r="DF18" s="46">
        <v>2.7975086117742198</v>
      </c>
      <c r="DG18" s="46">
        <v>3.5492795657955098</v>
      </c>
      <c r="DH18" s="46">
        <v>3.72034866993772</v>
      </c>
      <c r="DI18" s="46">
        <v>4.2269620459864896</v>
      </c>
      <c r="DJ18" s="46">
        <v>4.5317760860944203</v>
      </c>
      <c r="DK18" s="46">
        <v>3.9961742727619098</v>
      </c>
      <c r="DL18" s="46">
        <v>3.8568307115697098</v>
      </c>
      <c r="DM18" s="46">
        <v>5.0387627038249496</v>
      </c>
      <c r="DN18" s="46">
        <v>4.1678654463737201</v>
      </c>
      <c r="DO18" s="46">
        <v>3.7013133441677102</v>
      </c>
      <c r="DP18" s="46">
        <v>2.6219606074508399</v>
      </c>
      <c r="DQ18" s="46">
        <v>3.3684439709804601</v>
      </c>
      <c r="DR18" s="46">
        <v>3.5457959767657101</v>
      </c>
      <c r="DS18" s="46">
        <v>4.1367619728933196</v>
      </c>
      <c r="DT18" s="46">
        <v>3.6080029237265099</v>
      </c>
      <c r="DU18" s="46">
        <v>3.1725542950008898</v>
      </c>
      <c r="DV18" s="46">
        <v>3.8257272380893101</v>
      </c>
      <c r="DW18" s="46">
        <v>4.8210383894621396</v>
      </c>
      <c r="DX18" s="66">
        <v>4.0745550259325203</v>
      </c>
      <c r="DY18" s="66">
        <v>3.6080029237265099</v>
      </c>
      <c r="DZ18" s="66">
        <v>3.5457959767657101</v>
      </c>
      <c r="EA18" s="66">
        <v>4.32338281377573</v>
      </c>
      <c r="EB18" s="66">
        <v>3.6080029237265099</v>
      </c>
      <c r="EC18" s="66">
        <v>3.9442003685761602</v>
      </c>
      <c r="ED18" s="66">
        <v>4.0434515524521197</v>
      </c>
      <c r="EE18" s="66">
        <v>3.8257272380893101</v>
      </c>
      <c r="EF18" s="66">
        <v>3.79462376460891</v>
      </c>
      <c r="EG18" s="66">
        <v>3.3902786093636998</v>
      </c>
      <c r="EH18" s="66">
        <v>3.4524855563245</v>
      </c>
      <c r="EI18" s="66">
        <v>3.63910639720691</v>
      </c>
      <c r="EJ18" s="66">
        <v>3.07924387455969</v>
      </c>
      <c r="EK18" s="66">
        <v>4.1056584994129199</v>
      </c>
      <c r="EL18" s="66">
        <v>3.9501411320109199</v>
      </c>
      <c r="EM18" s="66">
        <v>3.98124460549132</v>
      </c>
      <c r="EN18" s="66">
        <v>1.9595188292652601</v>
      </c>
      <c r="EO18" s="66">
        <v>3.9190376585305202</v>
      </c>
      <c r="EP18" s="66">
        <v>3.8257272380893101</v>
      </c>
      <c r="EQ18" s="66">
        <v>4.2300723933345301</v>
      </c>
      <c r="ER18" s="66">
        <v>2.7993126132360802</v>
      </c>
      <c r="ES18" s="66">
        <v>3.07924387455969</v>
      </c>
      <c r="ET18" s="66">
        <v>3.1725542950008898</v>
      </c>
      <c r="EU18" s="66">
        <v>3.1103473480400901</v>
      </c>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row>
    <row r="19" spans="6:351" ht="28.15" customHeight="1">
      <c r="F19" s="37" t="s">
        <v>74</v>
      </c>
      <c r="G19" s="29" t="s">
        <v>145</v>
      </c>
      <c r="H19" s="46">
        <v>317.95953904652299</v>
      </c>
      <c r="I19" s="46">
        <v>307.780700679245</v>
      </c>
      <c r="J19" s="46"/>
      <c r="K19" s="46"/>
      <c r="L19" s="46">
        <v>57.11</v>
      </c>
      <c r="M19" s="46">
        <v>59.387</v>
      </c>
      <c r="N19" s="46">
        <v>59.189</v>
      </c>
      <c r="O19" s="46">
        <v>68.412999999999997</v>
      </c>
      <c r="P19" s="46">
        <v>56.097999999999999</v>
      </c>
      <c r="Q19" s="46">
        <v>58.06</v>
      </c>
      <c r="R19" s="46">
        <v>60.877000000000002</v>
      </c>
      <c r="S19" s="46">
        <v>61.241</v>
      </c>
      <c r="T19" s="46">
        <v>59.722999999999999</v>
      </c>
      <c r="U19" s="46">
        <v>59.628999999999998</v>
      </c>
      <c r="V19" s="46">
        <v>61.758000000000003</v>
      </c>
      <c r="W19" s="46">
        <v>62.625999999999998</v>
      </c>
      <c r="X19" s="46">
        <v>53.858401399999998</v>
      </c>
      <c r="Y19" s="46">
        <v>56.261735700000003</v>
      </c>
      <c r="Z19" s="46">
        <v>57.450199400000002</v>
      </c>
      <c r="AA19" s="46">
        <v>59.740850700000003</v>
      </c>
      <c r="AB19" s="46">
        <v>58.621058599999998</v>
      </c>
      <c r="AC19" s="46">
        <v>60.807010699999999</v>
      </c>
      <c r="AD19" s="46">
        <v>58.683389900000002</v>
      </c>
      <c r="AE19" s="46">
        <v>58.805097799999999</v>
      </c>
      <c r="AF19" s="46">
        <v>55.681158199999999</v>
      </c>
      <c r="AG19" s="46">
        <v>58.511823200000002</v>
      </c>
      <c r="AH19" s="46">
        <v>60.3742369</v>
      </c>
      <c r="AI19" s="46">
        <v>61.831030300000002</v>
      </c>
      <c r="AJ19" s="46">
        <v>66.385138699999999</v>
      </c>
      <c r="AK19" s="46">
        <v>69.806435300000004</v>
      </c>
      <c r="AL19" s="46">
        <v>68.077634200000006</v>
      </c>
      <c r="AM19" s="46">
        <v>72.460461373373903</v>
      </c>
      <c r="AN19" s="46">
        <v>71.438650062595698</v>
      </c>
      <c r="AO19" s="46">
        <v>76.7546657076429</v>
      </c>
      <c r="AP19" s="46">
        <v>76.259470727743505</v>
      </c>
      <c r="AQ19" s="46">
        <v>79.529378894738102</v>
      </c>
      <c r="AR19" s="46">
        <v>76.680580655194703</v>
      </c>
      <c r="AS19" s="46">
        <v>73.837003973468697</v>
      </c>
      <c r="AT19" s="46">
        <v>71.661755277870697</v>
      </c>
      <c r="AU19" s="46">
        <v>77.440718443582199</v>
      </c>
      <c r="AV19" s="46">
        <v>71.313800720045407</v>
      </c>
      <c r="AW19" s="46">
        <v>71.314858238143799</v>
      </c>
      <c r="AX19" s="46">
        <v>73.1731352612303</v>
      </c>
      <c r="AY19" s="46">
        <v>73.663885865804005</v>
      </c>
      <c r="AZ19" s="46">
        <v>68.183640459398305</v>
      </c>
      <c r="BA19" s="46">
        <v>74.865910701927604</v>
      </c>
      <c r="BB19" s="46">
        <v>72.9369043801467</v>
      </c>
      <c r="BC19" s="46">
        <v>74.927029027316607</v>
      </c>
      <c r="BD19" s="46">
        <v>71.994313616323097</v>
      </c>
      <c r="BE19" s="46">
        <v>73.819278819312203</v>
      </c>
      <c r="BF19" s="46">
        <v>68.799147096102004</v>
      </c>
      <c r="BG19" s="46">
        <v>65.470702192017299</v>
      </c>
      <c r="BH19" s="46">
        <v>63.196540625024298</v>
      </c>
      <c r="BI19" s="46">
        <v>67.117786630171906</v>
      </c>
      <c r="BJ19" s="46">
        <v>66.522590561651</v>
      </c>
      <c r="BK19" s="46">
        <v>69.374250320754598</v>
      </c>
      <c r="BL19" s="46">
        <v>66.392951284184704</v>
      </c>
      <c r="BM19" s="46">
        <v>73.630200804024796</v>
      </c>
      <c r="BN19" s="46">
        <v>70.193515812228299</v>
      </c>
      <c r="BO19" s="46">
        <v>71.186960755192302</v>
      </c>
      <c r="BP19" s="46">
        <v>62.521346422711801</v>
      </c>
      <c r="BQ19" s="46">
        <v>62.829799569216902</v>
      </c>
      <c r="BR19" s="46">
        <v>65.918343382347203</v>
      </c>
      <c r="BS19" s="46">
        <v>66.7981673366873</v>
      </c>
      <c r="BT19" s="46">
        <v>67.228670513129501</v>
      </c>
      <c r="BU19" s="46">
        <v>65.265263749679207</v>
      </c>
      <c r="BV19" s="46">
        <v>63.788315311462398</v>
      </c>
      <c r="BW19" s="46">
        <v>65.874238656952002</v>
      </c>
      <c r="BX19" s="46">
        <v>59.581632730185099</v>
      </c>
      <c r="BY19" s="46">
        <v>60.158695473667002</v>
      </c>
      <c r="BZ19" s="46">
        <v>61.745874621898402</v>
      </c>
      <c r="CA19" s="46">
        <v>65.375805494428604</v>
      </c>
      <c r="CB19" s="46">
        <v>61.255279534692001</v>
      </c>
      <c r="CC19" s="46">
        <v>62.384149001189698</v>
      </c>
      <c r="CD19" s="46">
        <v>61.004212296758197</v>
      </c>
      <c r="CE19" s="46">
        <v>62.711476404127403</v>
      </c>
      <c r="CF19" s="46">
        <v>51.792695349253101</v>
      </c>
      <c r="CG19" s="46">
        <v>54.189933360808098</v>
      </c>
      <c r="CH19" s="46">
        <v>55.112960039812499</v>
      </c>
      <c r="CI19" s="46">
        <v>54.090713280405602</v>
      </c>
      <c r="CJ19" s="46">
        <v>53.450821520493299</v>
      </c>
      <c r="CK19" s="46">
        <v>55.182081288927897</v>
      </c>
      <c r="CL19" s="46">
        <v>54.134942419694703</v>
      </c>
      <c r="CM19" s="46">
        <v>60.735721561705397</v>
      </c>
      <c r="CN19" s="46">
        <v>56.983865073132002</v>
      </c>
      <c r="CO19" s="46">
        <v>63.245460836839001</v>
      </c>
      <c r="CP19" s="46">
        <v>64.101459530493102</v>
      </c>
      <c r="CQ19" s="46">
        <v>66.162313476357497</v>
      </c>
      <c r="CR19" s="46">
        <v>61.634083186239799</v>
      </c>
      <c r="CS19" s="46">
        <v>64.123680429583402</v>
      </c>
      <c r="CT19" s="46">
        <v>63.183002500627801</v>
      </c>
      <c r="CU19" s="46">
        <v>62.356259185244497</v>
      </c>
      <c r="CV19" s="46">
        <v>59.560803402719998</v>
      </c>
      <c r="CW19" s="46">
        <v>60.951019805136703</v>
      </c>
      <c r="CX19" s="46">
        <v>58.639953966859302</v>
      </c>
      <c r="CY19" s="46">
        <v>63.004393365629099</v>
      </c>
      <c r="CZ19" s="46">
        <v>60.673172476536301</v>
      </c>
      <c r="DA19" s="46">
        <v>63.694746930960399</v>
      </c>
      <c r="DB19" s="46">
        <v>66.200980277805897</v>
      </c>
      <c r="DC19" s="46">
        <v>70.144180026356295</v>
      </c>
      <c r="DD19" s="46">
        <v>64.971698736025004</v>
      </c>
      <c r="DE19" s="46">
        <v>68.990682222672504</v>
      </c>
      <c r="DF19" s="46">
        <v>67.942396367114299</v>
      </c>
      <c r="DG19" s="46">
        <v>69.951027581005107</v>
      </c>
      <c r="DH19" s="46">
        <v>66.321438846683193</v>
      </c>
      <c r="DI19" s="46">
        <v>68.311905632061496</v>
      </c>
      <c r="DJ19" s="46">
        <v>70.166403583120101</v>
      </c>
      <c r="DK19" s="46">
        <v>72.572443877669997</v>
      </c>
      <c r="DL19" s="46">
        <v>69.297070581468205</v>
      </c>
      <c r="DM19" s="46">
        <v>73.554249651940907</v>
      </c>
      <c r="DN19" s="46">
        <v>72.991116080666004</v>
      </c>
      <c r="DO19" s="46">
        <v>74.924134750525894</v>
      </c>
      <c r="DP19" s="46">
        <v>68.925220780141601</v>
      </c>
      <c r="DQ19" s="46">
        <v>73.522112506358496</v>
      </c>
      <c r="DR19" s="46">
        <v>72.431025984271102</v>
      </c>
      <c r="DS19" s="46">
        <v>77.143637665180606</v>
      </c>
      <c r="DT19" s="46">
        <v>72.497120347025799</v>
      </c>
      <c r="DU19" s="46">
        <v>80.301351352523298</v>
      </c>
      <c r="DV19" s="46">
        <v>80.162660964274195</v>
      </c>
      <c r="DW19" s="46">
        <v>80.067173300689404</v>
      </c>
      <c r="DX19" s="66">
        <v>79.0712515881321</v>
      </c>
      <c r="DY19" s="66">
        <v>82.764415822247997</v>
      </c>
      <c r="DZ19" s="66">
        <v>77.271272831893498</v>
      </c>
      <c r="EA19" s="66">
        <v>87.197475953127096</v>
      </c>
      <c r="EB19" s="66">
        <v>77.538741254169807</v>
      </c>
      <c r="EC19" s="66">
        <v>86.532225076475697</v>
      </c>
      <c r="ED19" s="66">
        <v>80.830245017612299</v>
      </c>
      <c r="EE19" s="66">
        <v>83.050348747696404</v>
      </c>
      <c r="EF19" s="66">
        <v>73.572679486481604</v>
      </c>
      <c r="EG19" s="66">
        <v>80.506265794732599</v>
      </c>
      <c r="EH19" s="66">
        <v>74.919411403356705</v>
      </c>
      <c r="EI19" s="66">
        <v>78.171825696134604</v>
      </c>
      <c r="EJ19" s="66">
        <v>72.286448994191403</v>
      </c>
      <c r="EK19" s="66">
        <v>78.900390229987295</v>
      </c>
      <c r="EL19" s="66">
        <v>74.429150175345796</v>
      </c>
      <c r="EM19" s="66">
        <v>77.170734741802306</v>
      </c>
      <c r="EN19" s="66">
        <v>71.3550072704369</v>
      </c>
      <c r="EO19" s="66">
        <v>77.685203300078499</v>
      </c>
      <c r="EP19" s="66">
        <v>72.386865003149197</v>
      </c>
      <c r="EQ19" s="66">
        <v>74.6418046235313</v>
      </c>
      <c r="ER19" s="66">
        <v>68.558618383707994</v>
      </c>
      <c r="ES19" s="66">
        <v>73.071545764873306</v>
      </c>
      <c r="ET19" s="66">
        <v>70.3378614806809</v>
      </c>
      <c r="EU19" s="66">
        <v>72.039065962691396</v>
      </c>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row>
    <row r="20" spans="6:351" ht="34.15" customHeight="1">
      <c r="F20" s="28" t="s">
        <v>685</v>
      </c>
      <c r="G20" s="29"/>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46"/>
      <c r="DV20" s="46"/>
      <c r="DW20" s="4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row>
    <row r="21" spans="6:351" ht="20.100000000000001" customHeight="1">
      <c r="F21" s="28" t="s">
        <v>686</v>
      </c>
      <c r="G21" s="2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46"/>
      <c r="DV21" s="46"/>
      <c r="DW21" s="4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row>
    <row r="22" spans="6:351" ht="20.100000000000001" customHeight="1">
      <c r="F22" s="37" t="s">
        <v>687</v>
      </c>
      <c r="G22" s="29" t="s">
        <v>145</v>
      </c>
      <c r="H22" s="46">
        <v>211.70239000000001</v>
      </c>
      <c r="I22" s="46" t="s">
        <v>156</v>
      </c>
      <c r="J22" s="46"/>
      <c r="K22" s="46"/>
      <c r="L22" s="46">
        <v>54.817</v>
      </c>
      <c r="M22" s="46">
        <v>59.209000000000003</v>
      </c>
      <c r="N22" s="46">
        <v>56.19</v>
      </c>
      <c r="O22" s="46">
        <v>64.695999999999998</v>
      </c>
      <c r="P22" s="46">
        <v>51.036999999999999</v>
      </c>
      <c r="Q22" s="46">
        <v>59.045999999999999</v>
      </c>
      <c r="R22" s="46">
        <v>56.366999999999997</v>
      </c>
      <c r="S22" s="46">
        <v>57.613</v>
      </c>
      <c r="T22" s="46">
        <v>58.402000000000001</v>
      </c>
      <c r="U22" s="46">
        <v>56.503999999999998</v>
      </c>
      <c r="V22" s="46">
        <v>58.454999999999998</v>
      </c>
      <c r="W22" s="46">
        <v>57.813000000000002</v>
      </c>
      <c r="X22" s="46">
        <v>55.472999999999999</v>
      </c>
      <c r="Y22" s="46">
        <v>57.642000000000003</v>
      </c>
      <c r="Z22" s="46">
        <v>63.04</v>
      </c>
      <c r="AA22" s="46">
        <v>60.168999999999997</v>
      </c>
      <c r="AB22" s="46">
        <v>60.026000000000003</v>
      </c>
      <c r="AC22" s="46">
        <v>64.676000000000002</v>
      </c>
      <c r="AD22" s="46">
        <v>62.604999999999997</v>
      </c>
      <c r="AE22" s="46">
        <v>58.472999999999999</v>
      </c>
      <c r="AF22" s="46">
        <v>61.686</v>
      </c>
      <c r="AG22" s="46">
        <v>61.162999999999997</v>
      </c>
      <c r="AH22" s="46">
        <v>61.643999999999998</v>
      </c>
      <c r="AI22" s="46">
        <v>65.203999999999994</v>
      </c>
      <c r="AJ22" s="46">
        <v>74.436999999999998</v>
      </c>
      <c r="AK22" s="46">
        <v>73.043999999999997</v>
      </c>
      <c r="AL22" s="46">
        <v>70.739000000000004</v>
      </c>
      <c r="AM22" s="46">
        <v>72.013000000000005</v>
      </c>
      <c r="AN22" s="46">
        <v>74.742999999999995</v>
      </c>
      <c r="AO22" s="46">
        <v>72.575999999999993</v>
      </c>
      <c r="AP22" s="46">
        <v>77.551000000000002</v>
      </c>
      <c r="AQ22" s="46">
        <v>78.537999999999997</v>
      </c>
      <c r="AR22" s="46">
        <v>61.905000000000001</v>
      </c>
      <c r="AS22" s="46">
        <v>57.862000000000002</v>
      </c>
      <c r="AT22" s="46">
        <v>69.034000000000006</v>
      </c>
      <c r="AU22" s="46">
        <v>75.204999999999998</v>
      </c>
      <c r="AV22" s="46">
        <v>72.620999999999995</v>
      </c>
      <c r="AW22" s="46">
        <v>70.573999999999998</v>
      </c>
      <c r="AX22" s="46">
        <v>73.790000000000006</v>
      </c>
      <c r="AY22" s="46">
        <v>79.125</v>
      </c>
      <c r="AZ22" s="46">
        <v>78.134</v>
      </c>
      <c r="BA22" s="46">
        <v>82.007000000000005</v>
      </c>
      <c r="BB22" s="46">
        <v>69.977999999999994</v>
      </c>
      <c r="BC22" s="46">
        <v>72.048000000000002</v>
      </c>
      <c r="BD22" s="46">
        <v>77.694000000000003</v>
      </c>
      <c r="BE22" s="46">
        <v>76.287000000000006</v>
      </c>
      <c r="BF22" s="46">
        <v>67.850999999999999</v>
      </c>
      <c r="BG22" s="46">
        <v>66.137837000000005</v>
      </c>
      <c r="BH22" s="46">
        <v>69.044008000000005</v>
      </c>
      <c r="BI22" s="46">
        <v>67.999239000000003</v>
      </c>
      <c r="BJ22" s="46">
        <v>66.370268999999993</v>
      </c>
      <c r="BK22" s="46">
        <v>58.375357000000001</v>
      </c>
      <c r="BL22" s="46">
        <v>61.405121999999999</v>
      </c>
      <c r="BM22" s="46">
        <v>65.278228999999996</v>
      </c>
      <c r="BN22" s="46">
        <v>64.777732999999998</v>
      </c>
      <c r="BO22" s="46">
        <v>65.559072</v>
      </c>
      <c r="BP22" s="46">
        <v>59.895251000000002</v>
      </c>
      <c r="BQ22" s="46">
        <v>56.174289999999999</v>
      </c>
      <c r="BR22" s="46">
        <v>58.368385000000004</v>
      </c>
      <c r="BS22" s="46">
        <v>56.384518</v>
      </c>
      <c r="BT22" s="46">
        <v>57.441125</v>
      </c>
      <c r="BU22" s="46">
        <v>54.461387000000002</v>
      </c>
      <c r="BV22" s="46">
        <v>53.314599000000001</v>
      </c>
      <c r="BW22" s="46">
        <v>55.027664999999999</v>
      </c>
      <c r="BX22" s="46">
        <v>51.328629999999997</v>
      </c>
      <c r="BY22" s="46">
        <v>49.030228999999999</v>
      </c>
      <c r="BZ22" s="46">
        <v>50.800820999999999</v>
      </c>
      <c r="CA22" s="46">
        <v>54.406072999999999</v>
      </c>
      <c r="CB22" s="46">
        <v>52.789504999999998</v>
      </c>
      <c r="CC22" s="46">
        <v>50.141579</v>
      </c>
      <c r="CD22" s="46">
        <v>51.203231000000002</v>
      </c>
      <c r="CE22" s="46">
        <v>50.679726000000002</v>
      </c>
      <c r="CF22" s="46">
        <v>44.772373999999999</v>
      </c>
      <c r="CG22" s="46">
        <v>43.470143999999998</v>
      </c>
      <c r="CH22" s="46">
        <v>43.938023700000002</v>
      </c>
      <c r="CI22" s="46">
        <v>45.242737099999999</v>
      </c>
      <c r="CJ22" s="46">
        <v>44.768688894245699</v>
      </c>
      <c r="CK22" s="46">
        <v>45.409281130637602</v>
      </c>
      <c r="CL22" s="46">
        <v>47.452071684027601</v>
      </c>
      <c r="CM22" s="46">
        <v>47.683637892050101</v>
      </c>
      <c r="CN22" s="46">
        <v>48.1416651501453</v>
      </c>
      <c r="CO22" s="46">
        <v>50.273961138178997</v>
      </c>
      <c r="CP22" s="46">
        <v>53.5743512105878</v>
      </c>
      <c r="CQ22" s="46">
        <v>54.998443709207102</v>
      </c>
      <c r="CR22" s="46">
        <v>51.939597964416201</v>
      </c>
      <c r="CS22" s="46">
        <v>49.6305173713912</v>
      </c>
      <c r="CT22" s="46">
        <v>51.062885736460601</v>
      </c>
      <c r="CU22" s="46">
        <v>51.244054723560502</v>
      </c>
      <c r="CV22" s="46">
        <v>50.7742899102279</v>
      </c>
      <c r="CW22" s="46">
        <v>51.081149160397999</v>
      </c>
      <c r="CX22" s="46">
        <v>48.794110815589399</v>
      </c>
      <c r="CY22" s="46">
        <v>52.6193659106724</v>
      </c>
      <c r="CZ22" s="46">
        <v>50.065331260335903</v>
      </c>
      <c r="DA22" s="46">
        <v>52.980096372189102</v>
      </c>
      <c r="DB22" s="46">
        <v>53.6480679690806</v>
      </c>
      <c r="DC22" s="46">
        <v>60.244044396614498</v>
      </c>
      <c r="DD22" s="46">
        <v>55.701491540784801</v>
      </c>
      <c r="DE22" s="46">
        <v>56.521261347689098</v>
      </c>
      <c r="DF22" s="46">
        <v>56.436431969555997</v>
      </c>
      <c r="DG22" s="46">
        <v>57.595987685442601</v>
      </c>
      <c r="DH22" s="46">
        <v>53.0555181335463</v>
      </c>
      <c r="DI22" s="46">
        <v>53.967470614038703</v>
      </c>
      <c r="DJ22" s="46">
        <v>56.051713837127203</v>
      </c>
      <c r="DK22" s="46">
        <v>55.838834534764302</v>
      </c>
      <c r="DL22" s="46">
        <v>52.513393000000001</v>
      </c>
      <c r="DM22" s="46">
        <v>55.873358000000003</v>
      </c>
      <c r="DN22" s="46">
        <v>53.097219000000003</v>
      </c>
      <c r="DO22" s="46">
        <v>53.385553999999999</v>
      </c>
      <c r="DP22" s="46">
        <v>52.063232999999997</v>
      </c>
      <c r="DQ22" s="46">
        <v>54.255302</v>
      </c>
      <c r="DR22" s="46">
        <v>51.803297999999998</v>
      </c>
      <c r="DS22" s="46">
        <v>54.493563999999999</v>
      </c>
      <c r="DT22" s="46">
        <v>54.566422000000003</v>
      </c>
      <c r="DU22" s="46">
        <v>58.433382000000002</v>
      </c>
      <c r="DV22" s="46">
        <v>55.811129999999999</v>
      </c>
      <c r="DW22" s="46">
        <v>55.764783000000001</v>
      </c>
      <c r="DX22" s="66">
        <v>56.018830000000001</v>
      </c>
      <c r="DY22" s="66">
        <v>55.102004999999998</v>
      </c>
      <c r="DZ22" s="66">
        <v>53.604709999999997</v>
      </c>
      <c r="EA22" s="66">
        <v>59.036710999999997</v>
      </c>
      <c r="EB22" s="66">
        <v>51.691699</v>
      </c>
      <c r="EC22" s="66">
        <v>54.513660999999999</v>
      </c>
      <c r="ED22" s="66">
        <v>52.649732</v>
      </c>
      <c r="EE22" s="66">
        <v>55.648164000000001</v>
      </c>
      <c r="EF22" s="66">
        <v>50.452058000000001</v>
      </c>
      <c r="EG22" s="66">
        <v>52.952435999999999</v>
      </c>
      <c r="EH22" s="66">
        <v>50.263297000000001</v>
      </c>
      <c r="EI22" s="66">
        <v>55.664273999999999</v>
      </c>
      <c r="EJ22" s="66">
        <v>50.471263</v>
      </c>
      <c r="EK22" s="66">
        <v>53.542399000000003</v>
      </c>
      <c r="EL22" s="66">
        <v>52.349106999999997</v>
      </c>
      <c r="EM22" s="66">
        <v>50.523940000000003</v>
      </c>
      <c r="EN22" s="66">
        <v>50.574553999999999</v>
      </c>
      <c r="EO22" s="66">
        <v>53.419865999999999</v>
      </c>
      <c r="EP22" s="66">
        <v>50.645887999999999</v>
      </c>
      <c r="EQ22" s="66">
        <v>51.105443000000001</v>
      </c>
      <c r="ER22" s="66" t="s">
        <v>156</v>
      </c>
      <c r="ES22" s="66" t="s">
        <v>156</v>
      </c>
      <c r="ET22" s="66" t="s">
        <v>156</v>
      </c>
      <c r="EU22" s="66" t="s">
        <v>156</v>
      </c>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row>
    <row r="23" spans="6:351" ht="20.100000000000001" customHeight="1">
      <c r="F23" s="37" t="s">
        <v>688</v>
      </c>
      <c r="G23" s="29" t="s">
        <v>145</v>
      </c>
      <c r="H23" s="46">
        <v>56.145007999999997</v>
      </c>
      <c r="I23" s="46" t="s">
        <v>156</v>
      </c>
      <c r="J23" s="46"/>
      <c r="K23" s="46"/>
      <c r="L23" s="46">
        <v>2.5329999999999999</v>
      </c>
      <c r="M23" s="46">
        <v>1.859</v>
      </c>
      <c r="N23" s="46">
        <v>1.726</v>
      </c>
      <c r="O23" s="46">
        <v>5.4880000000000004</v>
      </c>
      <c r="P23" s="46">
        <v>5.6360000000000001</v>
      </c>
      <c r="Q23" s="46">
        <v>8.3369999999999997</v>
      </c>
      <c r="R23" s="46">
        <v>9.4589999999999996</v>
      </c>
      <c r="S23" s="46">
        <v>11.189</v>
      </c>
      <c r="T23" s="46">
        <v>13.401999999999999</v>
      </c>
      <c r="U23" s="46">
        <v>13.393000000000001</v>
      </c>
      <c r="V23" s="46">
        <v>15.339</v>
      </c>
      <c r="W23" s="46">
        <v>10.266</v>
      </c>
      <c r="X23" s="46">
        <v>12.843999999999999</v>
      </c>
      <c r="Y23" s="46">
        <v>13.106999999999999</v>
      </c>
      <c r="Z23" s="46">
        <v>14.935</v>
      </c>
      <c r="AA23" s="46">
        <v>10.986000000000001</v>
      </c>
      <c r="AB23" s="46">
        <v>11.922000000000001</v>
      </c>
      <c r="AC23" s="46">
        <v>11.772</v>
      </c>
      <c r="AD23" s="46">
        <v>12.068</v>
      </c>
      <c r="AE23" s="46">
        <v>9.9209999999999994</v>
      </c>
      <c r="AF23" s="46">
        <v>10.779</v>
      </c>
      <c r="AG23" s="46">
        <v>10.189</v>
      </c>
      <c r="AH23" s="46">
        <v>11.138</v>
      </c>
      <c r="AI23" s="46">
        <v>7.2009999999999996</v>
      </c>
      <c r="AJ23" s="46">
        <v>8.4350000000000005</v>
      </c>
      <c r="AK23" s="46">
        <v>8.9969999999999999</v>
      </c>
      <c r="AL23" s="46">
        <v>9.0459999999999994</v>
      </c>
      <c r="AM23" s="46">
        <v>8.4169999999999998</v>
      </c>
      <c r="AN23" s="46">
        <v>9.9700000000000006</v>
      </c>
      <c r="AO23" s="46">
        <v>7.0789999999999997</v>
      </c>
      <c r="AP23" s="46">
        <v>7.3230000000000004</v>
      </c>
      <c r="AQ23" s="46">
        <v>4.9710000000000001</v>
      </c>
      <c r="AR23" s="46">
        <v>3.1920000000000002</v>
      </c>
      <c r="AS23" s="46">
        <v>2.5550000000000002</v>
      </c>
      <c r="AT23" s="46">
        <v>5.6680000000000001</v>
      </c>
      <c r="AU23" s="46">
        <v>6.1520000000000001</v>
      </c>
      <c r="AV23" s="46">
        <v>4.2729999999999997</v>
      </c>
      <c r="AW23" s="46">
        <v>3.51</v>
      </c>
      <c r="AX23" s="46">
        <v>2.4430000000000001</v>
      </c>
      <c r="AY23" s="46">
        <v>2.9750000000000001</v>
      </c>
      <c r="AZ23" s="46">
        <v>3.5179999999999998</v>
      </c>
      <c r="BA23" s="46">
        <v>3.4420000000000002</v>
      </c>
      <c r="BB23" s="46">
        <v>3.9089999999999998</v>
      </c>
      <c r="BC23" s="46">
        <v>4.2110000000000003</v>
      </c>
      <c r="BD23" s="46">
        <v>3.8410000000000002</v>
      </c>
      <c r="BE23" s="46">
        <v>4.0659999999999998</v>
      </c>
      <c r="BF23" s="46">
        <v>4.3769999999999998</v>
      </c>
      <c r="BG23" s="46">
        <v>4.5146329999999999</v>
      </c>
      <c r="BH23" s="46">
        <v>4.458132</v>
      </c>
      <c r="BI23" s="46">
        <v>6.3979699999999999</v>
      </c>
      <c r="BJ23" s="46">
        <v>11.785564000000001</v>
      </c>
      <c r="BK23" s="46">
        <v>17.883433</v>
      </c>
      <c r="BL23" s="46">
        <v>18.369879999999998</v>
      </c>
      <c r="BM23" s="46">
        <v>17.23432</v>
      </c>
      <c r="BN23" s="46">
        <v>19.101925999999999</v>
      </c>
      <c r="BO23" s="46">
        <v>19.419799000000001</v>
      </c>
      <c r="BP23" s="46">
        <v>19.506384000000001</v>
      </c>
      <c r="BQ23" s="46">
        <v>22.226023000000001</v>
      </c>
      <c r="BR23" s="46">
        <v>18.571414999999998</v>
      </c>
      <c r="BS23" s="46">
        <v>21.438783000000001</v>
      </c>
      <c r="BT23" s="46">
        <v>18.044931999999999</v>
      </c>
      <c r="BU23" s="46">
        <v>18.162607999999999</v>
      </c>
      <c r="BV23" s="46">
        <v>19.276318</v>
      </c>
      <c r="BW23" s="46">
        <v>15.648712</v>
      </c>
      <c r="BX23" s="46">
        <v>17.986733000000001</v>
      </c>
      <c r="BY23" s="46">
        <v>13.332091999999999</v>
      </c>
      <c r="BZ23" s="46">
        <v>13.528625</v>
      </c>
      <c r="CA23" s="46">
        <v>15.977270000000001</v>
      </c>
      <c r="CB23" s="46">
        <v>13.284349000000001</v>
      </c>
      <c r="CC23" s="46">
        <v>12.274480000000001</v>
      </c>
      <c r="CD23" s="46">
        <v>13.992730999999999</v>
      </c>
      <c r="CE23" s="46">
        <v>14.420579</v>
      </c>
      <c r="CF23" s="46">
        <v>13.672511</v>
      </c>
      <c r="CG23" s="46">
        <v>16.281251999999999</v>
      </c>
      <c r="CH23" s="46">
        <v>17.014043999999998</v>
      </c>
      <c r="CI23" s="46">
        <v>19.374338999999999</v>
      </c>
      <c r="CJ23" s="46">
        <v>20.656988999999999</v>
      </c>
      <c r="CK23" s="46">
        <v>17.370992000000001</v>
      </c>
      <c r="CL23" s="46">
        <v>14.335079</v>
      </c>
      <c r="CM23" s="46">
        <v>18.501186000000001</v>
      </c>
      <c r="CN23" s="46">
        <v>18.197811999999999</v>
      </c>
      <c r="CO23" s="46">
        <v>18.023513999999999</v>
      </c>
      <c r="CP23" s="46">
        <v>17.798458</v>
      </c>
      <c r="CQ23" s="46">
        <v>18.593195000000001</v>
      </c>
      <c r="CR23" s="46">
        <v>17.718142</v>
      </c>
      <c r="CS23" s="46">
        <v>17.146913999999999</v>
      </c>
      <c r="CT23" s="46">
        <v>15.168780999999999</v>
      </c>
      <c r="CU23" s="46">
        <v>17.122976000000001</v>
      </c>
      <c r="CV23" s="46">
        <v>13.932848</v>
      </c>
      <c r="CW23" s="46">
        <v>15.456450999999999</v>
      </c>
      <c r="CX23" s="46">
        <v>15.576390999999999</v>
      </c>
      <c r="CY23" s="46">
        <v>14.874567000000001</v>
      </c>
      <c r="CZ23" s="46">
        <v>14.889688</v>
      </c>
      <c r="DA23" s="46">
        <v>16.930838000000001</v>
      </c>
      <c r="DB23" s="46">
        <v>16.71705</v>
      </c>
      <c r="DC23" s="46">
        <v>17.930985</v>
      </c>
      <c r="DD23" s="46">
        <v>16.718623999999998</v>
      </c>
      <c r="DE23" s="46">
        <v>15.618891</v>
      </c>
      <c r="DF23" s="46">
        <v>17.217877999999999</v>
      </c>
      <c r="DG23" s="46">
        <v>19.703175999999999</v>
      </c>
      <c r="DH23" s="46">
        <v>15.612031</v>
      </c>
      <c r="DI23" s="46">
        <v>18.189084000000001</v>
      </c>
      <c r="DJ23" s="46">
        <v>16.065550999999999</v>
      </c>
      <c r="DK23" s="46">
        <v>17.056172</v>
      </c>
      <c r="DL23" s="46">
        <v>17.905766</v>
      </c>
      <c r="DM23" s="46">
        <v>16.574621</v>
      </c>
      <c r="DN23" s="46">
        <v>14.528335</v>
      </c>
      <c r="DO23" s="46">
        <v>16.994446</v>
      </c>
      <c r="DP23" s="46">
        <v>14.950771</v>
      </c>
      <c r="DQ23" s="46">
        <v>17.632472</v>
      </c>
      <c r="DR23" s="46">
        <v>14.100521000000001</v>
      </c>
      <c r="DS23" s="46">
        <v>16.575863999999999</v>
      </c>
      <c r="DT23" s="46">
        <v>15.198517000000001</v>
      </c>
      <c r="DU23" s="46">
        <v>16.706606000000001</v>
      </c>
      <c r="DV23" s="46">
        <v>16.795169999999999</v>
      </c>
      <c r="DW23" s="46">
        <v>16.74315</v>
      </c>
      <c r="DX23" s="66">
        <v>18.495601000000001</v>
      </c>
      <c r="DY23" s="66">
        <v>18.280124000000001</v>
      </c>
      <c r="DZ23" s="66">
        <v>15.002591000000001</v>
      </c>
      <c r="EA23" s="66">
        <v>15.146538</v>
      </c>
      <c r="EB23" s="66">
        <v>17.084434999999999</v>
      </c>
      <c r="EC23" s="66">
        <v>16.137706000000001</v>
      </c>
      <c r="ED23" s="66">
        <v>14.597022000000001</v>
      </c>
      <c r="EE23" s="66">
        <v>12.985471</v>
      </c>
      <c r="EF23" s="66">
        <v>13.827733</v>
      </c>
      <c r="EG23" s="66">
        <v>14.734781999999999</v>
      </c>
      <c r="EH23" s="66">
        <v>13.252494</v>
      </c>
      <c r="EI23" s="66">
        <v>13.222389</v>
      </c>
      <c r="EJ23" s="66">
        <v>14.309794</v>
      </c>
      <c r="EK23" s="66">
        <v>14.139502999999999</v>
      </c>
      <c r="EL23" s="66">
        <v>11.712636</v>
      </c>
      <c r="EM23" s="66">
        <v>9.7367659999999994</v>
      </c>
      <c r="EN23" s="66">
        <v>11.181309000000001</v>
      </c>
      <c r="EO23" s="66">
        <v>10.512952</v>
      </c>
      <c r="EP23" s="66">
        <v>10.579860999999999</v>
      </c>
      <c r="EQ23" s="66">
        <v>10.924137</v>
      </c>
      <c r="ER23" s="66" t="s">
        <v>156</v>
      </c>
      <c r="ES23" s="66" t="s">
        <v>156</v>
      </c>
      <c r="ET23" s="66" t="s">
        <v>156</v>
      </c>
      <c r="EU23" s="66" t="s">
        <v>156</v>
      </c>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row>
    <row r="24" spans="6:351" ht="28.15" customHeight="1">
      <c r="F24" s="28" t="s">
        <v>689</v>
      </c>
      <c r="G24" s="29"/>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46"/>
      <c r="DV24" s="46"/>
      <c r="DW24" s="4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row>
    <row r="25" spans="6:351" ht="20.100000000000001" customHeight="1">
      <c r="F25" s="37" t="s">
        <v>687</v>
      </c>
      <c r="G25" s="29" t="s">
        <v>145</v>
      </c>
      <c r="H25" s="46">
        <v>2.2196940000000001</v>
      </c>
      <c r="I25" s="46" t="s">
        <v>156</v>
      </c>
      <c r="J25" s="46"/>
      <c r="K25" s="46"/>
      <c r="L25" s="46">
        <v>0.39100000000000001</v>
      </c>
      <c r="M25" s="46">
        <v>0.40400000000000003</v>
      </c>
      <c r="N25" s="46">
        <v>0.33100000000000002</v>
      </c>
      <c r="O25" s="46">
        <v>1.5449999999999999</v>
      </c>
      <c r="P25" s="46">
        <v>0.498</v>
      </c>
      <c r="Q25" s="46">
        <v>0.47499999999999998</v>
      </c>
      <c r="R25" s="46">
        <v>0.64600000000000002</v>
      </c>
      <c r="S25" s="46">
        <v>0.93899999999999995</v>
      </c>
      <c r="T25" s="46">
        <v>1.196</v>
      </c>
      <c r="U25" s="46">
        <v>2.4060000000000001</v>
      </c>
      <c r="V25" s="46">
        <v>1.786</v>
      </c>
      <c r="W25" s="46">
        <v>1.353</v>
      </c>
      <c r="X25" s="46">
        <v>1.3089999999999999</v>
      </c>
      <c r="Y25" s="46">
        <v>2.6219999999999999</v>
      </c>
      <c r="Z25" s="46">
        <v>2.1539999999999999</v>
      </c>
      <c r="AA25" s="46">
        <v>2.2349999999999999</v>
      </c>
      <c r="AB25" s="46">
        <v>2.37</v>
      </c>
      <c r="AC25" s="46">
        <v>1.5589999999999999</v>
      </c>
      <c r="AD25" s="46">
        <v>2.597</v>
      </c>
      <c r="AE25" s="46">
        <v>2.3690000000000002</v>
      </c>
      <c r="AF25" s="46">
        <v>1.4390000000000001</v>
      </c>
      <c r="AG25" s="46">
        <v>2.1360000000000001</v>
      </c>
      <c r="AH25" s="46">
        <v>2.2029999999999998</v>
      </c>
      <c r="AI25" s="46">
        <v>2.6280000000000001</v>
      </c>
      <c r="AJ25" s="46">
        <v>1.7250000000000001</v>
      </c>
      <c r="AK25" s="46">
        <v>0.91200000000000003</v>
      </c>
      <c r="AL25" s="46">
        <v>0.71099999999999997</v>
      </c>
      <c r="AM25" s="46">
        <v>0.27200000000000002</v>
      </c>
      <c r="AN25" s="46">
        <v>0.161</v>
      </c>
      <c r="AO25" s="46">
        <v>0.36099999999999999</v>
      </c>
      <c r="AP25" s="46">
        <v>0.14099999999999999</v>
      </c>
      <c r="AQ25" s="46">
        <v>0.122</v>
      </c>
      <c r="AR25" s="46">
        <v>0.33200000000000002</v>
      </c>
      <c r="AS25" s="46">
        <v>3.234</v>
      </c>
      <c r="AT25" s="46">
        <v>1.925</v>
      </c>
      <c r="AU25" s="46">
        <v>5.4850000000000003</v>
      </c>
      <c r="AV25" s="46">
        <v>0.90600000000000003</v>
      </c>
      <c r="AW25" s="46">
        <v>1.173</v>
      </c>
      <c r="AX25" s="46">
        <v>1.762</v>
      </c>
      <c r="AY25" s="46">
        <v>0.80500000000000005</v>
      </c>
      <c r="AZ25" s="46">
        <v>1.101</v>
      </c>
      <c r="BA25" s="46">
        <v>0.85199999999999998</v>
      </c>
      <c r="BB25" s="46">
        <v>1.236</v>
      </c>
      <c r="BC25" s="46">
        <v>4.4459999999999997</v>
      </c>
      <c r="BD25" s="46">
        <v>8.6440000000000001</v>
      </c>
      <c r="BE25" s="46">
        <v>5.66</v>
      </c>
      <c r="BF25" s="46">
        <v>1.9910000000000001</v>
      </c>
      <c r="BG25" s="46">
        <v>6.9591500000000002</v>
      </c>
      <c r="BH25" s="46">
        <v>1.785911</v>
      </c>
      <c r="BI25" s="46">
        <v>2.8294250000000001</v>
      </c>
      <c r="BJ25" s="46">
        <v>1.0390029999999999</v>
      </c>
      <c r="BK25" s="46">
        <v>1.566821</v>
      </c>
      <c r="BL25" s="46">
        <v>1.0220590000000001</v>
      </c>
      <c r="BM25" s="46">
        <v>1.0761270000000001</v>
      </c>
      <c r="BN25" s="46">
        <v>1.3689260000000001</v>
      </c>
      <c r="BO25" s="46">
        <v>0.80072600000000005</v>
      </c>
      <c r="BP25" s="46">
        <v>0.76468199999999997</v>
      </c>
      <c r="BQ25" s="46">
        <v>1.038664</v>
      </c>
      <c r="BR25" s="46">
        <v>0.91980300000000004</v>
      </c>
      <c r="BS25" s="46">
        <v>1.579715</v>
      </c>
      <c r="BT25" s="46">
        <v>1.3040419999999999</v>
      </c>
      <c r="BU25" s="46">
        <v>1.155027</v>
      </c>
      <c r="BV25" s="46">
        <v>2.4856940000000001</v>
      </c>
      <c r="BW25" s="46">
        <v>1.3425579999999999</v>
      </c>
      <c r="BX25" s="46">
        <v>1.3421320000000001</v>
      </c>
      <c r="BY25" s="46">
        <v>1.4318930000000001</v>
      </c>
      <c r="BZ25" s="46">
        <v>2.0821710000000002</v>
      </c>
      <c r="CA25" s="46">
        <v>0.846997</v>
      </c>
      <c r="CB25" s="46">
        <v>1.085515</v>
      </c>
      <c r="CC25" s="46">
        <v>1.077885</v>
      </c>
      <c r="CD25" s="46">
        <v>1.325369</v>
      </c>
      <c r="CE25" s="46">
        <v>1.0708519999999999</v>
      </c>
      <c r="CF25" s="46">
        <v>0.96333400000000002</v>
      </c>
      <c r="CG25" s="46">
        <v>1.2444459999999999</v>
      </c>
      <c r="CH25" s="46">
        <v>1.1805190000000001</v>
      </c>
      <c r="CI25" s="46">
        <v>2.3657300000000001</v>
      </c>
      <c r="CJ25" s="46">
        <v>0.79808500000000004</v>
      </c>
      <c r="CK25" s="46">
        <v>1.195398</v>
      </c>
      <c r="CL25" s="46">
        <v>0.83921900000000005</v>
      </c>
      <c r="CM25" s="46">
        <v>0.95050400000000002</v>
      </c>
      <c r="CN25" s="46">
        <v>0.67360500000000001</v>
      </c>
      <c r="CO25" s="46">
        <v>0.66796500000000003</v>
      </c>
      <c r="CP25" s="46">
        <v>0.85833999999999999</v>
      </c>
      <c r="CQ25" s="46">
        <v>1.005798</v>
      </c>
      <c r="CR25" s="46">
        <v>1.12764</v>
      </c>
      <c r="CS25" s="46">
        <v>1.0147679999999999</v>
      </c>
      <c r="CT25" s="46">
        <v>0.97054399999999996</v>
      </c>
      <c r="CU25" s="46">
        <v>0.92578899999999997</v>
      </c>
      <c r="CV25" s="46">
        <v>1.343202</v>
      </c>
      <c r="CW25" s="46">
        <v>1.319118</v>
      </c>
      <c r="CX25" s="46">
        <v>1.035601</v>
      </c>
      <c r="CY25" s="46">
        <v>1.0417730000000001</v>
      </c>
      <c r="CZ25" s="46">
        <v>1.0046790000000001</v>
      </c>
      <c r="DA25" s="46">
        <v>1.36297</v>
      </c>
      <c r="DB25" s="46">
        <v>0.57504299999999997</v>
      </c>
      <c r="DC25" s="46">
        <v>0.17733399999999999</v>
      </c>
      <c r="DD25" s="46">
        <v>0.100595</v>
      </c>
      <c r="DE25" s="46">
        <v>0.11006299999999999</v>
      </c>
      <c r="DF25" s="46">
        <v>9.5610000000000001E-2</v>
      </c>
      <c r="DG25" s="46">
        <v>8.2177E-2</v>
      </c>
      <c r="DH25" s="46">
        <v>8.5597999999999994E-2</v>
      </c>
      <c r="DI25" s="46">
        <v>0.30866199999999999</v>
      </c>
      <c r="DJ25" s="46">
        <v>8.2929000000000003E-2</v>
      </c>
      <c r="DK25" s="46">
        <v>0.17913999999999999</v>
      </c>
      <c r="DL25" s="46">
        <v>0.10213</v>
      </c>
      <c r="DM25" s="46">
        <v>0.25631599999999999</v>
      </c>
      <c r="DN25" s="46">
        <v>0.484541</v>
      </c>
      <c r="DO25" s="46">
        <v>1.0279259999999999</v>
      </c>
      <c r="DP25" s="46">
        <v>0.54860699999999996</v>
      </c>
      <c r="DQ25" s="46">
        <v>0.43458999999999998</v>
      </c>
      <c r="DR25" s="46">
        <v>0.227275</v>
      </c>
      <c r="DS25" s="46">
        <v>2.4638460000000002</v>
      </c>
      <c r="DT25" s="46">
        <v>1.623634</v>
      </c>
      <c r="DU25" s="46">
        <v>0.26312799999999997</v>
      </c>
      <c r="DV25" s="46">
        <v>0.21384400000000001</v>
      </c>
      <c r="DW25" s="46">
        <v>0.27609</v>
      </c>
      <c r="DX25" s="66">
        <v>0.32124999999999998</v>
      </c>
      <c r="DY25" s="66">
        <v>0.27873399999999998</v>
      </c>
      <c r="DZ25" s="66">
        <v>0.33200299999999999</v>
      </c>
      <c r="EA25" s="66">
        <v>0.69660599999999995</v>
      </c>
      <c r="EB25" s="66">
        <v>0.25942199999999999</v>
      </c>
      <c r="EC25" s="66">
        <v>0.40708899999999998</v>
      </c>
      <c r="ED25" s="66">
        <v>0.33640100000000001</v>
      </c>
      <c r="EE25" s="66">
        <v>0.416713</v>
      </c>
      <c r="EF25" s="66">
        <v>0.30977399999999999</v>
      </c>
      <c r="EG25" s="66">
        <v>1.156806</v>
      </c>
      <c r="EH25" s="66">
        <v>0.43224499999999999</v>
      </c>
      <c r="EI25" s="66">
        <v>0.28694700000000001</v>
      </c>
      <c r="EJ25" s="66">
        <v>0.18438399999999999</v>
      </c>
      <c r="EK25" s="66">
        <v>0.34401900000000002</v>
      </c>
      <c r="EL25" s="66">
        <v>0.30079099999999998</v>
      </c>
      <c r="EM25" s="66">
        <v>0.39571200000000001</v>
      </c>
      <c r="EN25" s="66">
        <v>0.24271300000000001</v>
      </c>
      <c r="EO25" s="66">
        <v>0.45914700000000003</v>
      </c>
      <c r="EP25" s="66">
        <v>0.27396199999999998</v>
      </c>
      <c r="EQ25" s="66">
        <v>0.27649800000000002</v>
      </c>
      <c r="ER25" s="66" t="s">
        <v>156</v>
      </c>
      <c r="ES25" s="66" t="s">
        <v>156</v>
      </c>
      <c r="ET25" s="66" t="s">
        <v>156</v>
      </c>
      <c r="EU25" s="66" t="s">
        <v>156</v>
      </c>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row>
    <row r="26" spans="6:351" ht="20.100000000000001" customHeight="1">
      <c r="F26" s="37" t="s">
        <v>688</v>
      </c>
      <c r="G26" s="29" t="s">
        <v>145</v>
      </c>
      <c r="H26" s="46">
        <v>8.3382120000000004</v>
      </c>
      <c r="I26" s="46" t="s">
        <v>156</v>
      </c>
      <c r="J26" s="46"/>
      <c r="K26" s="46"/>
      <c r="L26" s="46">
        <v>8.5000000000000006E-2</v>
      </c>
      <c r="M26" s="46">
        <v>7.8E-2</v>
      </c>
      <c r="N26" s="46">
        <v>4.2000000000000003E-2</v>
      </c>
      <c r="O26" s="46">
        <v>5.8999999999999997E-2</v>
      </c>
      <c r="P26" s="46">
        <v>0.13300000000000001</v>
      </c>
      <c r="Q26" s="46">
        <v>7.9000000000000001E-2</v>
      </c>
      <c r="R26" s="46">
        <v>9.6000000000000002E-2</v>
      </c>
      <c r="S26" s="46">
        <v>0.09</v>
      </c>
      <c r="T26" s="46">
        <v>7.2999999999999995E-2</v>
      </c>
      <c r="U26" s="46">
        <v>0.06</v>
      </c>
      <c r="V26" s="46">
        <v>2.8000000000000001E-2</v>
      </c>
      <c r="W26" s="46">
        <v>7.2999999999999995E-2</v>
      </c>
      <c r="X26" s="46">
        <v>0.05</v>
      </c>
      <c r="Y26" s="46">
        <v>2.8000000000000001E-2</v>
      </c>
      <c r="Z26" s="46">
        <v>8.3000000000000004E-2</v>
      </c>
      <c r="AA26" s="46">
        <v>0.159</v>
      </c>
      <c r="AB26" s="46">
        <v>0.56000000000000005</v>
      </c>
      <c r="AC26" s="46">
        <v>0.69</v>
      </c>
      <c r="AD26" s="46">
        <v>0.57599999999999996</v>
      </c>
      <c r="AE26" s="46">
        <v>0.42799999999999999</v>
      </c>
      <c r="AF26" s="46">
        <v>0.09</v>
      </c>
      <c r="AG26" s="46">
        <v>0.105</v>
      </c>
      <c r="AH26" s="46">
        <v>0.11</v>
      </c>
      <c r="AI26" s="46">
        <v>3.5999999999999997E-2</v>
      </c>
      <c r="AJ26" s="46">
        <v>4.0000000000000001E-3</v>
      </c>
      <c r="AK26" s="46">
        <v>0.23300000000000001</v>
      </c>
      <c r="AL26" s="46">
        <v>0.13900000000000001</v>
      </c>
      <c r="AM26" s="46">
        <v>8.6999999999999994E-2</v>
      </c>
      <c r="AN26" s="46">
        <v>6.2E-2</v>
      </c>
      <c r="AO26" s="46">
        <v>0.105</v>
      </c>
      <c r="AP26" s="46">
        <v>8.4000000000000005E-2</v>
      </c>
      <c r="AQ26" s="46">
        <v>7.952</v>
      </c>
      <c r="AR26" s="46">
        <v>17.254999999999999</v>
      </c>
      <c r="AS26" s="46">
        <v>25.196999999999999</v>
      </c>
      <c r="AT26" s="46">
        <v>54.125</v>
      </c>
      <c r="AU26" s="46">
        <v>19.065000000000001</v>
      </c>
      <c r="AV26" s="46">
        <v>18.533000000000001</v>
      </c>
      <c r="AW26" s="46">
        <v>10.500999999999999</v>
      </c>
      <c r="AX26" s="46">
        <v>0.33900000000000002</v>
      </c>
      <c r="AY26" s="46">
        <v>32.448999999999998</v>
      </c>
      <c r="AZ26" s="46">
        <v>5.7270000000000003</v>
      </c>
      <c r="BA26" s="46">
        <v>14.497</v>
      </c>
      <c r="BB26" s="46">
        <v>3.2160000000000002</v>
      </c>
      <c r="BC26" s="46">
        <v>0.94499999999999995</v>
      </c>
      <c r="BD26" s="46">
        <v>1.9330000000000001</v>
      </c>
      <c r="BE26" s="46">
        <v>22.454000000000001</v>
      </c>
      <c r="BF26" s="46">
        <v>10.456</v>
      </c>
      <c r="BG26" s="46">
        <v>10.216827</v>
      </c>
      <c r="BH26" s="46">
        <v>10.669248</v>
      </c>
      <c r="BI26" s="46">
        <v>10.424075999999999</v>
      </c>
      <c r="BJ26" s="46">
        <v>4.557938</v>
      </c>
      <c r="BK26" s="46">
        <v>14.109671000000001</v>
      </c>
      <c r="BL26" s="46">
        <v>33.410518000000003</v>
      </c>
      <c r="BM26" s="46">
        <v>12.656647</v>
      </c>
      <c r="BN26" s="46">
        <v>15.714959</v>
      </c>
      <c r="BO26" s="46">
        <v>14.130898999999999</v>
      </c>
      <c r="BP26" s="46">
        <v>22.72373</v>
      </c>
      <c r="BQ26" s="46">
        <v>13.332478999999999</v>
      </c>
      <c r="BR26" s="46">
        <v>9.7148649999999996</v>
      </c>
      <c r="BS26" s="46">
        <v>7.6080899999999998</v>
      </c>
      <c r="BT26" s="46">
        <v>9.8418430000000008</v>
      </c>
      <c r="BU26" s="46">
        <v>10.400587</v>
      </c>
      <c r="BV26" s="46">
        <v>6.9810549999999996</v>
      </c>
      <c r="BW26" s="46">
        <v>16.197229</v>
      </c>
      <c r="BX26" s="46">
        <v>28.804586</v>
      </c>
      <c r="BY26" s="46">
        <v>46.635440000000003</v>
      </c>
      <c r="BZ26" s="46">
        <v>16.399576</v>
      </c>
      <c r="CA26" s="46">
        <v>15.415775</v>
      </c>
      <c r="CB26" s="46">
        <v>24.618053</v>
      </c>
      <c r="CC26" s="46">
        <v>35.669986999999999</v>
      </c>
      <c r="CD26" s="46">
        <v>17.5547</v>
      </c>
      <c r="CE26" s="46">
        <v>33.666823000000001</v>
      </c>
      <c r="CF26" s="46">
        <v>39.172694</v>
      </c>
      <c r="CG26" s="46">
        <v>20.075033999999999</v>
      </c>
      <c r="CH26" s="46">
        <v>30.271177999999999</v>
      </c>
      <c r="CI26" s="46">
        <v>21.860208</v>
      </c>
      <c r="CJ26" s="46">
        <v>62.943573999999998</v>
      </c>
      <c r="CK26" s="46">
        <v>11.918623</v>
      </c>
      <c r="CL26" s="46">
        <v>24.223586000000001</v>
      </c>
      <c r="CM26" s="46">
        <v>20.218340000000001</v>
      </c>
      <c r="CN26" s="46">
        <v>10.248498</v>
      </c>
      <c r="CO26" s="46">
        <v>35.331502999999998</v>
      </c>
      <c r="CP26" s="46">
        <v>6.372134</v>
      </c>
      <c r="CQ26" s="46">
        <v>15.604611999999999</v>
      </c>
      <c r="CR26" s="46">
        <v>6.7885929999999997</v>
      </c>
      <c r="CS26" s="46">
        <v>6.8952960000000001</v>
      </c>
      <c r="CT26" s="46">
        <v>13.417884000000001</v>
      </c>
      <c r="CU26" s="46">
        <v>17.014451999999999</v>
      </c>
      <c r="CV26" s="46">
        <v>11.400347999999999</v>
      </c>
      <c r="CW26" s="46">
        <v>9.2162869999999995</v>
      </c>
      <c r="CX26" s="46">
        <v>13.002969</v>
      </c>
      <c r="CY26" s="46">
        <v>7.0106719999999996</v>
      </c>
      <c r="CZ26" s="46">
        <v>5.7315849999999999</v>
      </c>
      <c r="DA26" s="46">
        <v>4.9589610000000004</v>
      </c>
      <c r="DB26" s="46">
        <v>6.3568309999999997</v>
      </c>
      <c r="DC26" s="46">
        <v>2.9713609999999999</v>
      </c>
      <c r="DD26" s="46">
        <v>3.3458459999999999</v>
      </c>
      <c r="DE26" s="46">
        <v>2.1179299999999999</v>
      </c>
      <c r="DF26" s="46">
        <v>0.98951999999999996</v>
      </c>
      <c r="DG26" s="46">
        <v>1.1445989999999999</v>
      </c>
      <c r="DH26" s="46">
        <v>2.5647160000000002</v>
      </c>
      <c r="DI26" s="46">
        <v>3.3451930000000001</v>
      </c>
      <c r="DJ26" s="46">
        <v>4.1746439999999998</v>
      </c>
      <c r="DK26" s="46">
        <v>5.6941249999999997</v>
      </c>
      <c r="DL26" s="46">
        <v>13.712802</v>
      </c>
      <c r="DM26" s="46">
        <v>13.983527</v>
      </c>
      <c r="DN26" s="46">
        <v>21.075272999999999</v>
      </c>
      <c r="DO26" s="46">
        <v>12.737299</v>
      </c>
      <c r="DP26" s="46">
        <v>16.197849999999999</v>
      </c>
      <c r="DQ26" s="46">
        <v>7.6917210000000003</v>
      </c>
      <c r="DR26" s="46">
        <v>14.216476999999999</v>
      </c>
      <c r="DS26" s="46">
        <v>9.9540769999999998</v>
      </c>
      <c r="DT26" s="46">
        <v>15.920869</v>
      </c>
      <c r="DU26" s="46">
        <v>17.362825999999998</v>
      </c>
      <c r="DV26" s="46">
        <v>13.039282999999999</v>
      </c>
      <c r="DW26" s="46">
        <v>3.9874079999999998</v>
      </c>
      <c r="DX26" s="66">
        <v>4.6788590000000001</v>
      </c>
      <c r="DY26" s="66">
        <v>1.710188</v>
      </c>
      <c r="DZ26" s="66">
        <v>21.531143</v>
      </c>
      <c r="EA26" s="66">
        <v>3.4725519999999999</v>
      </c>
      <c r="EB26" s="66">
        <v>9.0852470000000007</v>
      </c>
      <c r="EC26" s="66">
        <v>10.045532</v>
      </c>
      <c r="ED26" s="66">
        <v>7.9154359999999997</v>
      </c>
      <c r="EE26" s="66">
        <v>0.14008000000000001</v>
      </c>
      <c r="EF26" s="66">
        <v>0.118064</v>
      </c>
      <c r="EG26" s="66">
        <v>0.164632</v>
      </c>
      <c r="EH26" s="66">
        <v>0.52247699999999997</v>
      </c>
      <c r="EI26" s="66">
        <v>7.1078000000000002E-2</v>
      </c>
      <c r="EJ26" s="66">
        <v>2.24E-4</v>
      </c>
      <c r="EK26" s="66">
        <v>6.4599999999999998E-4</v>
      </c>
      <c r="EL26" s="66">
        <v>0</v>
      </c>
      <c r="EM26" s="66">
        <v>5.7200000000000003E-4</v>
      </c>
      <c r="EN26" s="66">
        <v>0</v>
      </c>
      <c r="EO26" s="66">
        <v>4.2200000000000001E-4</v>
      </c>
      <c r="EP26" s="66">
        <v>0</v>
      </c>
      <c r="EQ26" s="66">
        <v>2.43E-4</v>
      </c>
      <c r="ER26" s="66" t="s">
        <v>156</v>
      </c>
      <c r="ES26" s="66" t="s">
        <v>156</v>
      </c>
      <c r="ET26" s="66" t="s">
        <v>156</v>
      </c>
      <c r="EU26" s="66" t="s">
        <v>156</v>
      </c>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row>
    <row r="27" spans="6:351" ht="28.15" customHeight="1">
      <c r="F27" s="37" t="s">
        <v>407</v>
      </c>
      <c r="G27" s="29" t="s">
        <v>145</v>
      </c>
      <c r="H27" s="46">
        <v>278.405304</v>
      </c>
      <c r="I27" s="46" t="s">
        <v>156</v>
      </c>
      <c r="J27" s="46"/>
      <c r="K27" s="46"/>
      <c r="L27" s="46">
        <v>57.826000000000001</v>
      </c>
      <c r="M27" s="46">
        <v>61.55</v>
      </c>
      <c r="N27" s="46">
        <v>58.289000000000001</v>
      </c>
      <c r="O27" s="46">
        <v>71.787999999999997</v>
      </c>
      <c r="P27" s="46">
        <v>57.304000000000002</v>
      </c>
      <c r="Q27" s="46">
        <v>67.936999999999998</v>
      </c>
      <c r="R27" s="46">
        <v>66.567999999999998</v>
      </c>
      <c r="S27" s="46">
        <v>69.831000000000003</v>
      </c>
      <c r="T27" s="46">
        <v>73.072999999999993</v>
      </c>
      <c r="U27" s="46">
        <v>72.363</v>
      </c>
      <c r="V27" s="46">
        <v>75.608000000000004</v>
      </c>
      <c r="W27" s="46">
        <v>69.504999999999995</v>
      </c>
      <c r="X27" s="46">
        <v>69.676000000000002</v>
      </c>
      <c r="Y27" s="46">
        <v>73.399000000000001</v>
      </c>
      <c r="Z27" s="46">
        <v>80.212000000000003</v>
      </c>
      <c r="AA27" s="46">
        <v>73.549000000000007</v>
      </c>
      <c r="AB27" s="46">
        <v>74.878</v>
      </c>
      <c r="AC27" s="46">
        <v>78.697000000000003</v>
      </c>
      <c r="AD27" s="46">
        <v>77.846000000000004</v>
      </c>
      <c r="AE27" s="46">
        <v>71.191000000000003</v>
      </c>
      <c r="AF27" s="46">
        <v>73.994</v>
      </c>
      <c r="AG27" s="46">
        <v>73.593000000000004</v>
      </c>
      <c r="AH27" s="46">
        <v>75.094999999999999</v>
      </c>
      <c r="AI27" s="46">
        <v>75.069000000000003</v>
      </c>
      <c r="AJ27" s="46">
        <v>84.600999999999999</v>
      </c>
      <c r="AK27" s="46">
        <v>83.186000000000007</v>
      </c>
      <c r="AL27" s="46">
        <v>80.635000000000005</v>
      </c>
      <c r="AM27" s="46">
        <v>80.789000000000001</v>
      </c>
      <c r="AN27" s="46">
        <v>84.936000000000007</v>
      </c>
      <c r="AO27" s="46">
        <v>80.120999999999995</v>
      </c>
      <c r="AP27" s="46">
        <v>85.099000000000004</v>
      </c>
      <c r="AQ27" s="46">
        <v>91.582999999999998</v>
      </c>
      <c r="AR27" s="46">
        <v>82.683999999999997</v>
      </c>
      <c r="AS27" s="46">
        <v>88.847999999999999</v>
      </c>
      <c r="AT27" s="46">
        <v>130.75200000000001</v>
      </c>
      <c r="AU27" s="46">
        <v>105.907</v>
      </c>
      <c r="AV27" s="46">
        <v>96.332999999999998</v>
      </c>
      <c r="AW27" s="46">
        <v>85.757999999999996</v>
      </c>
      <c r="AX27" s="46">
        <v>78.334000000000003</v>
      </c>
      <c r="AY27" s="46">
        <v>115.354</v>
      </c>
      <c r="AZ27" s="46">
        <v>88.48</v>
      </c>
      <c r="BA27" s="46">
        <v>100.798</v>
      </c>
      <c r="BB27" s="46">
        <v>78.338999999999999</v>
      </c>
      <c r="BC27" s="46">
        <v>81.650000000000006</v>
      </c>
      <c r="BD27" s="46">
        <v>92.111999999999995</v>
      </c>
      <c r="BE27" s="46">
        <v>108.467</v>
      </c>
      <c r="BF27" s="46">
        <v>84.674999999999997</v>
      </c>
      <c r="BG27" s="46">
        <v>87.828446999999997</v>
      </c>
      <c r="BH27" s="46">
        <v>85.957299000000006</v>
      </c>
      <c r="BI27" s="46">
        <v>87.650710000000004</v>
      </c>
      <c r="BJ27" s="46">
        <v>83.752774000000002</v>
      </c>
      <c r="BK27" s="46">
        <v>91.935282000000001</v>
      </c>
      <c r="BL27" s="46">
        <v>114.207579</v>
      </c>
      <c r="BM27" s="46">
        <v>96.245322999999999</v>
      </c>
      <c r="BN27" s="46">
        <v>100.963544</v>
      </c>
      <c r="BO27" s="46">
        <v>99.910495999999995</v>
      </c>
      <c r="BP27" s="46">
        <v>102.890047</v>
      </c>
      <c r="BQ27" s="46">
        <v>92.771456000000001</v>
      </c>
      <c r="BR27" s="46">
        <v>87.574467999999996</v>
      </c>
      <c r="BS27" s="46">
        <v>87.011105999999998</v>
      </c>
      <c r="BT27" s="46">
        <v>86.631941999999995</v>
      </c>
      <c r="BU27" s="46">
        <v>84.179608999999999</v>
      </c>
      <c r="BV27" s="46">
        <v>82.057665999999998</v>
      </c>
      <c r="BW27" s="46">
        <v>88.216164000000006</v>
      </c>
      <c r="BX27" s="46">
        <v>99.462080999999998</v>
      </c>
      <c r="BY27" s="46">
        <v>110.429654</v>
      </c>
      <c r="BZ27" s="46">
        <v>82.811193000000003</v>
      </c>
      <c r="CA27" s="46">
        <v>86.646114999999995</v>
      </c>
      <c r="CB27" s="46">
        <v>91.777422000000001</v>
      </c>
      <c r="CC27" s="46">
        <v>99.163931000000005</v>
      </c>
      <c r="CD27" s="46">
        <v>84.076031</v>
      </c>
      <c r="CE27" s="46">
        <v>99.837980000000002</v>
      </c>
      <c r="CF27" s="46">
        <v>98.580912999999995</v>
      </c>
      <c r="CG27" s="46">
        <v>81.070875999999998</v>
      </c>
      <c r="CH27" s="46">
        <v>92.403764699999996</v>
      </c>
      <c r="CI27" s="46">
        <v>88.843014100000005</v>
      </c>
      <c r="CJ27" s="46">
        <v>129.16733689424601</v>
      </c>
      <c r="CK27" s="46">
        <v>75.894294130637604</v>
      </c>
      <c r="CL27" s="46">
        <v>86.849955684027606</v>
      </c>
      <c r="CM27" s="46">
        <v>87.353667892050098</v>
      </c>
      <c r="CN27" s="46">
        <v>77.261580150145306</v>
      </c>
      <c r="CO27" s="46">
        <v>104.296943138179</v>
      </c>
      <c r="CP27" s="46">
        <v>78.603283210587804</v>
      </c>
      <c r="CQ27" s="46">
        <v>90.202048709207105</v>
      </c>
      <c r="CR27" s="46">
        <v>77.5739729644162</v>
      </c>
      <c r="CS27" s="46">
        <v>74.687495371391194</v>
      </c>
      <c r="CT27" s="46">
        <v>80.620094736460601</v>
      </c>
      <c r="CU27" s="46">
        <v>86.307271723560504</v>
      </c>
      <c r="CV27" s="46">
        <v>77.450687910227899</v>
      </c>
      <c r="CW27" s="46">
        <v>77.073005160397997</v>
      </c>
      <c r="CX27" s="46">
        <v>78.4090718155894</v>
      </c>
      <c r="CY27" s="46">
        <v>75.546377910672405</v>
      </c>
      <c r="CZ27" s="46">
        <v>71.691283260335894</v>
      </c>
      <c r="DA27" s="46">
        <v>76.232865372189096</v>
      </c>
      <c r="DB27" s="46">
        <v>77.296991969080594</v>
      </c>
      <c r="DC27" s="46">
        <v>81.323724396614494</v>
      </c>
      <c r="DD27" s="46">
        <v>75.866556540784799</v>
      </c>
      <c r="DE27" s="46">
        <v>74.368145347689094</v>
      </c>
      <c r="DF27" s="46">
        <v>74.739439969556003</v>
      </c>
      <c r="DG27" s="46">
        <v>78.525939685442594</v>
      </c>
      <c r="DH27" s="46">
        <v>71.317863133546297</v>
      </c>
      <c r="DI27" s="46">
        <v>75.810409614038704</v>
      </c>
      <c r="DJ27" s="46">
        <v>76.374837837127203</v>
      </c>
      <c r="DK27" s="46">
        <v>78.768271534764295</v>
      </c>
      <c r="DL27" s="46">
        <v>84.234091000000006</v>
      </c>
      <c r="DM27" s="46">
        <v>86.687821999999997</v>
      </c>
      <c r="DN27" s="46">
        <v>89.185367999999997</v>
      </c>
      <c r="DO27" s="46">
        <v>84.145224999999996</v>
      </c>
      <c r="DP27" s="46">
        <v>83.760461000000006</v>
      </c>
      <c r="DQ27" s="46">
        <v>80.014084999999994</v>
      </c>
      <c r="DR27" s="46">
        <v>80.347571000000002</v>
      </c>
      <c r="DS27" s="46">
        <v>83.487351000000004</v>
      </c>
      <c r="DT27" s="46">
        <v>87.309442000000004</v>
      </c>
      <c r="DU27" s="46">
        <v>92.765941999999995</v>
      </c>
      <c r="DV27" s="46">
        <v>85.859426999999997</v>
      </c>
      <c r="DW27" s="46">
        <v>76.771431000000007</v>
      </c>
      <c r="DX27" s="66">
        <v>79.514539999999997</v>
      </c>
      <c r="DY27" s="66">
        <v>75.371050999999994</v>
      </c>
      <c r="DZ27" s="66">
        <v>90.470446999999993</v>
      </c>
      <c r="EA27" s="66">
        <v>78.352406999999999</v>
      </c>
      <c r="EB27" s="66">
        <v>78.120802999999995</v>
      </c>
      <c r="EC27" s="66">
        <v>81.103988000000001</v>
      </c>
      <c r="ED27" s="66">
        <v>75.498591000000005</v>
      </c>
      <c r="EE27" s="66">
        <v>69.190427999999997</v>
      </c>
      <c r="EF27" s="66">
        <v>64.707628999999997</v>
      </c>
      <c r="EG27" s="66">
        <v>69.008656000000002</v>
      </c>
      <c r="EH27" s="66">
        <v>64.470512999999997</v>
      </c>
      <c r="EI27" s="66">
        <v>69.244687999999996</v>
      </c>
      <c r="EJ27" s="66">
        <v>64.965665000000001</v>
      </c>
      <c r="EK27" s="66">
        <v>68.026567</v>
      </c>
      <c r="EL27" s="66">
        <v>64.362533999999997</v>
      </c>
      <c r="EM27" s="66">
        <v>60.65699</v>
      </c>
      <c r="EN27" s="66">
        <v>61.998576</v>
      </c>
      <c r="EO27" s="66">
        <v>64.392386999999999</v>
      </c>
      <c r="EP27" s="66">
        <v>61.499710999999998</v>
      </c>
      <c r="EQ27" s="66">
        <v>62.306320999999997</v>
      </c>
      <c r="ER27" s="66" t="s">
        <v>156</v>
      </c>
      <c r="ES27" s="66" t="s">
        <v>156</v>
      </c>
      <c r="ET27" s="66" t="s">
        <v>156</v>
      </c>
      <c r="EU27" s="66" t="s">
        <v>156</v>
      </c>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row>
    <row r="28" spans="6:351" ht="34.15" customHeight="1">
      <c r="F28" s="35" t="s">
        <v>49</v>
      </c>
      <c r="G28" s="2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46"/>
      <c r="DV28" s="46"/>
      <c r="DW28" s="4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row>
    <row r="29" spans="6:351" ht="20.100000000000001" customHeight="1">
      <c r="F29" s="28" t="s">
        <v>533</v>
      </c>
      <c r="G29" s="2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46"/>
      <c r="DV29" s="46"/>
      <c r="DW29" s="4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row>
    <row r="30" spans="6:351" ht="20.100000000000001" customHeight="1">
      <c r="F30" s="28" t="s">
        <v>690</v>
      </c>
      <c r="G30" s="2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46"/>
      <c r="DV30" s="46"/>
      <c r="DW30" s="4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row>
    <row r="31" spans="6:351" ht="20.100000000000001" customHeight="1">
      <c r="F31" s="86" t="s">
        <v>691</v>
      </c>
      <c r="G31" s="29" t="s">
        <v>145</v>
      </c>
      <c r="H31" s="46">
        <v>18.891707929999999</v>
      </c>
      <c r="I31" s="46">
        <v>57.665662599999997</v>
      </c>
      <c r="J31" s="46"/>
      <c r="K31" s="46"/>
      <c r="L31" s="46">
        <v>2.6548370000000001</v>
      </c>
      <c r="M31" s="46">
        <v>6.5639409999999998</v>
      </c>
      <c r="N31" s="46">
        <v>1.4808269999999999</v>
      </c>
      <c r="O31" s="46">
        <v>6.865075</v>
      </c>
      <c r="P31" s="46">
        <v>6.5477480000000003</v>
      </c>
      <c r="Q31" s="46">
        <v>12.092654</v>
      </c>
      <c r="R31" s="46">
        <v>16.085678000000001</v>
      </c>
      <c r="S31" s="46">
        <v>4.6333089999999997</v>
      </c>
      <c r="T31" s="46">
        <v>9.8839009999999998</v>
      </c>
      <c r="U31" s="46">
        <v>11.617508000000001</v>
      </c>
      <c r="V31" s="46">
        <v>11.331735999999999</v>
      </c>
      <c r="W31" s="46">
        <v>10.121873000000001</v>
      </c>
      <c r="X31" s="46">
        <v>12.103878</v>
      </c>
      <c r="Y31" s="46">
        <v>5.4502680000000003</v>
      </c>
      <c r="Z31" s="46">
        <v>7.2882199999999999</v>
      </c>
      <c r="AA31" s="46">
        <v>13.337607999999999</v>
      </c>
      <c r="AB31" s="46">
        <v>9.1359069999999996</v>
      </c>
      <c r="AC31" s="46">
        <v>7.1727939999999997</v>
      </c>
      <c r="AD31" s="46">
        <v>4.2275900000000002</v>
      </c>
      <c r="AE31" s="46">
        <v>3.1535000000000002</v>
      </c>
      <c r="AF31" s="46">
        <v>3.1445880000000002</v>
      </c>
      <c r="AG31" s="46">
        <v>3.7394500000000002</v>
      </c>
      <c r="AH31" s="46">
        <v>1.066117</v>
      </c>
      <c r="AI31" s="46">
        <v>3.0881409999999998</v>
      </c>
      <c r="AJ31" s="46">
        <v>3.5410699999999999</v>
      </c>
      <c r="AK31" s="46">
        <v>3.3266550000000001</v>
      </c>
      <c r="AL31" s="46">
        <v>4.6660769999999996</v>
      </c>
      <c r="AM31" s="46">
        <v>1.777164</v>
      </c>
      <c r="AN31" s="46">
        <v>10.500080000000001</v>
      </c>
      <c r="AO31" s="46">
        <v>7.1269200000000001</v>
      </c>
      <c r="AP31" s="46">
        <v>10.049950000000001</v>
      </c>
      <c r="AQ31" s="46">
        <v>21.987732000000001</v>
      </c>
      <c r="AR31" s="46">
        <v>20.52168</v>
      </c>
      <c r="AS31" s="46">
        <v>10.139265</v>
      </c>
      <c r="AT31" s="46">
        <v>5.4121439999999996</v>
      </c>
      <c r="AU31" s="46">
        <v>5.4522760000000003</v>
      </c>
      <c r="AV31" s="46">
        <v>16.117349999999998</v>
      </c>
      <c r="AW31" s="46">
        <v>3.6175000000000002</v>
      </c>
      <c r="AX31" s="46">
        <v>4.1096979999999999</v>
      </c>
      <c r="AY31" s="46">
        <v>7.8004150000000001</v>
      </c>
      <c r="AZ31" s="46">
        <v>10.77277</v>
      </c>
      <c r="BA31" s="46">
        <v>2.776621</v>
      </c>
      <c r="BB31" s="46">
        <v>4.6873199999999997</v>
      </c>
      <c r="BC31" s="46">
        <v>7.2506000000000004</v>
      </c>
      <c r="BD31" s="46">
        <v>10.635961</v>
      </c>
      <c r="BE31" s="46">
        <v>12.961</v>
      </c>
      <c r="BF31" s="46">
        <v>10.030507999999999</v>
      </c>
      <c r="BG31" s="46">
        <v>15.428121000000001</v>
      </c>
      <c r="BH31" s="46">
        <v>12.156000000000001</v>
      </c>
      <c r="BI31" s="46">
        <v>6.8655900000000001</v>
      </c>
      <c r="BJ31" s="46">
        <v>7.3063459999999996</v>
      </c>
      <c r="BK31" s="46">
        <v>3.256297</v>
      </c>
      <c r="BL31" s="46">
        <v>3.5450910000000002</v>
      </c>
      <c r="BM31" s="46">
        <v>3.645</v>
      </c>
      <c r="BN31" s="46">
        <v>2.2909999999999999</v>
      </c>
      <c r="BO31" s="46">
        <v>2.1850000000000001</v>
      </c>
      <c r="BP31" s="46">
        <v>0.502</v>
      </c>
      <c r="BQ31" s="46">
        <v>0.15629999999999999</v>
      </c>
      <c r="BR31" s="46">
        <v>1.2494999999999999E-2</v>
      </c>
      <c r="BS31" s="46">
        <v>0.53908999999999996</v>
      </c>
      <c r="BT31" s="46">
        <v>0.60433999999999999</v>
      </c>
      <c r="BU31" s="46">
        <v>3.3799999999999997E-2</v>
      </c>
      <c r="BV31" s="46">
        <v>0.54157999999999995</v>
      </c>
      <c r="BW31" s="46">
        <v>5.1000000000000004E-3</v>
      </c>
      <c r="BX31" s="46">
        <v>8.4270000000000005E-3</v>
      </c>
      <c r="BY31" s="46">
        <v>2.0300000000000001E-3</v>
      </c>
      <c r="BZ31" s="46">
        <v>3.0123E-2</v>
      </c>
      <c r="CA31" s="46">
        <v>1.364E-3</v>
      </c>
      <c r="CB31" s="46">
        <v>0</v>
      </c>
      <c r="CC31" s="46">
        <v>5.0000000000000001E-3</v>
      </c>
      <c r="CD31" s="46">
        <v>2.0010000000000002E-3</v>
      </c>
      <c r="CE31" s="46">
        <v>5.9400000000000002E-4</v>
      </c>
      <c r="CF31" s="46">
        <v>7.2830000000000004E-3</v>
      </c>
      <c r="CG31" s="46">
        <v>0.85028300000000001</v>
      </c>
      <c r="CH31" s="46">
        <v>0</v>
      </c>
      <c r="CI31" s="46">
        <v>1.07986</v>
      </c>
      <c r="CJ31" s="46">
        <v>1.0725129</v>
      </c>
      <c r="CK31" s="46">
        <v>0</v>
      </c>
      <c r="CL31" s="46">
        <v>0</v>
      </c>
      <c r="CM31" s="46">
        <v>7.5000000000000002E-4</v>
      </c>
      <c r="CN31" s="46">
        <v>1.0000009999999999</v>
      </c>
      <c r="CO31" s="46">
        <v>1.8504999999999999E-3</v>
      </c>
      <c r="CP31" s="46">
        <v>5.0941789399999999</v>
      </c>
      <c r="CQ31" s="46">
        <v>5.5474733599999997</v>
      </c>
      <c r="CR31" s="46">
        <v>0.55121659999999995</v>
      </c>
      <c r="CS31" s="46">
        <v>3.0390141800000001</v>
      </c>
      <c r="CT31" s="46">
        <v>1.7262718100000001</v>
      </c>
      <c r="CU31" s="46">
        <v>0.39923359000000003</v>
      </c>
      <c r="CV31" s="46">
        <v>0.50928691000000004</v>
      </c>
      <c r="CW31" s="46">
        <v>0.69021222999999998</v>
      </c>
      <c r="CX31" s="46">
        <v>0.50861818999999997</v>
      </c>
      <c r="CY31" s="46">
        <v>0.52668910000000002</v>
      </c>
      <c r="CZ31" s="46">
        <v>0.5626061</v>
      </c>
      <c r="DA31" s="46">
        <v>0.81243235000000003</v>
      </c>
      <c r="DB31" s="46">
        <v>1.0141637699999999</v>
      </c>
      <c r="DC31" s="46">
        <v>0.47544199999999998</v>
      </c>
      <c r="DD31" s="46">
        <v>0.86988363000000002</v>
      </c>
      <c r="DE31" s="46">
        <v>1.32924905</v>
      </c>
      <c r="DF31" s="46">
        <v>0.52774874999999999</v>
      </c>
      <c r="DG31" s="46">
        <v>0.84986607999999997</v>
      </c>
      <c r="DH31" s="46">
        <v>1.6572597099999999</v>
      </c>
      <c r="DI31" s="46">
        <v>1.17764508</v>
      </c>
      <c r="DJ31" s="46">
        <v>2.0008903299999998</v>
      </c>
      <c r="DK31" s="46">
        <v>2.7051864600000002</v>
      </c>
      <c r="DL31" s="46">
        <v>16.070186700000001</v>
      </c>
      <c r="DM31" s="46">
        <v>26.214663860000002</v>
      </c>
      <c r="DN31" s="46">
        <v>32.161009589999999</v>
      </c>
      <c r="DO31" s="46">
        <v>40.932051690000002</v>
      </c>
      <c r="DP31" s="46">
        <v>50.410647390000001</v>
      </c>
      <c r="DQ31" s="46">
        <v>55.75732893</v>
      </c>
      <c r="DR31" s="46">
        <v>27.562280229999999</v>
      </c>
      <c r="DS31" s="46">
        <v>31.352411419999999</v>
      </c>
      <c r="DT31" s="46">
        <v>44.793572509999997</v>
      </c>
      <c r="DU31" s="46">
        <v>45.407263810000003</v>
      </c>
      <c r="DV31" s="46">
        <v>29.64937033</v>
      </c>
      <c r="DW31" s="46">
        <v>7.1187638599999996</v>
      </c>
      <c r="DX31" s="66">
        <v>31.42487788</v>
      </c>
      <c r="DY31" s="66">
        <v>8.4963305899999995</v>
      </c>
      <c r="DZ31" s="66">
        <v>8.8569287699999997</v>
      </c>
      <c r="EA31" s="66">
        <v>18.032346780000001</v>
      </c>
      <c r="EB31" s="66">
        <v>20.331072020000001</v>
      </c>
      <c r="EC31" s="66">
        <v>0.51896719000000002</v>
      </c>
      <c r="ED31" s="66">
        <v>6.3042909999999994E-2</v>
      </c>
      <c r="EE31" s="66">
        <v>2.86714E-2</v>
      </c>
      <c r="EF31" s="66">
        <v>6.76542362</v>
      </c>
      <c r="EG31" s="66">
        <v>12.03457</v>
      </c>
      <c r="EH31" s="66">
        <v>7.0627659999999999</v>
      </c>
      <c r="EI31" s="66">
        <v>12.320080000000001</v>
      </c>
      <c r="EJ31" s="66">
        <v>9.3812897500000005</v>
      </c>
      <c r="EK31" s="66">
        <v>28.90152685</v>
      </c>
      <c r="EL31" s="66">
        <v>10.057841529999999</v>
      </c>
      <c r="EM31" s="66">
        <v>7.5728627399999997</v>
      </c>
      <c r="EN31" s="66">
        <v>9.8481587899999994</v>
      </c>
      <c r="EO31" s="66">
        <v>12.00791035</v>
      </c>
      <c r="EP31" s="66">
        <v>9.0111054399999997</v>
      </c>
      <c r="EQ31" s="66">
        <v>27.25194698</v>
      </c>
      <c r="ER31" s="66">
        <v>33.917551840000002</v>
      </c>
      <c r="ES31" s="66">
        <v>23.001095509999999</v>
      </c>
      <c r="ET31" s="66">
        <v>8.4328582700000005</v>
      </c>
      <c r="EU31" s="66">
        <v>9.5100413899999996</v>
      </c>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row>
    <row r="32" spans="6:351" ht="20.100000000000001" customHeight="1">
      <c r="F32" s="86" t="s">
        <v>692</v>
      </c>
      <c r="G32" s="29" t="s">
        <v>145</v>
      </c>
      <c r="H32" s="46">
        <v>106.65716143</v>
      </c>
      <c r="I32" s="46">
        <v>2.4763125399999999</v>
      </c>
      <c r="J32" s="46"/>
      <c r="K32" s="46"/>
      <c r="L32" s="46">
        <v>6.2632659999999998</v>
      </c>
      <c r="M32" s="46">
        <v>0.80667</v>
      </c>
      <c r="N32" s="46">
        <v>1.2863290000000001</v>
      </c>
      <c r="O32" s="46">
        <v>4.0824199999999999</v>
      </c>
      <c r="P32" s="46">
        <v>3.8841359999999998</v>
      </c>
      <c r="Q32" s="46">
        <v>0</v>
      </c>
      <c r="R32" s="46">
        <v>2.2280000000000002</v>
      </c>
      <c r="S32" s="46">
        <v>0.17339399999999999</v>
      </c>
      <c r="T32" s="46">
        <v>0</v>
      </c>
      <c r="U32" s="46">
        <v>0.126</v>
      </c>
      <c r="V32" s="46">
        <v>0</v>
      </c>
      <c r="W32" s="46">
        <v>4</v>
      </c>
      <c r="X32" s="46">
        <v>0</v>
      </c>
      <c r="Y32" s="46">
        <v>3</v>
      </c>
      <c r="Z32" s="46">
        <v>22.295000000000002</v>
      </c>
      <c r="AA32" s="46">
        <v>4.2410189999999997</v>
      </c>
      <c r="AB32" s="46">
        <v>6.25</v>
      </c>
      <c r="AC32" s="46">
        <v>2</v>
      </c>
      <c r="AD32" s="46">
        <v>0</v>
      </c>
      <c r="AE32" s="46">
        <v>2.2200000000000002E-3</v>
      </c>
      <c r="AF32" s="46">
        <v>0</v>
      </c>
      <c r="AG32" s="46">
        <v>0</v>
      </c>
      <c r="AH32" s="46">
        <v>4.1628100000000003</v>
      </c>
      <c r="AI32" s="46">
        <v>2.4885700000000002</v>
      </c>
      <c r="AJ32" s="46">
        <v>9.8036999999999992</v>
      </c>
      <c r="AK32" s="46">
        <v>0</v>
      </c>
      <c r="AL32" s="46">
        <v>4.8000000000000001E-2</v>
      </c>
      <c r="AM32" s="46">
        <v>0</v>
      </c>
      <c r="AN32" s="46">
        <v>0</v>
      </c>
      <c r="AO32" s="46">
        <v>0.66020100000000004</v>
      </c>
      <c r="AP32" s="46">
        <v>0.5</v>
      </c>
      <c r="AQ32" s="46">
        <v>0</v>
      </c>
      <c r="AR32" s="46">
        <v>5.6328500000000004</v>
      </c>
      <c r="AS32" s="46">
        <v>15.190379999999999</v>
      </c>
      <c r="AT32" s="46">
        <v>55.082566</v>
      </c>
      <c r="AU32" s="46">
        <v>46.259180999999998</v>
      </c>
      <c r="AV32" s="46">
        <v>5.3384</v>
      </c>
      <c r="AW32" s="46">
        <v>0</v>
      </c>
      <c r="AX32" s="46">
        <v>4.70634</v>
      </c>
      <c r="AY32" s="46">
        <v>30.332053999999999</v>
      </c>
      <c r="AZ32" s="46">
        <v>9.5558259999999997</v>
      </c>
      <c r="BA32" s="46">
        <v>7.0430000000000001</v>
      </c>
      <c r="BB32" s="46">
        <v>8.0086600000000008</v>
      </c>
      <c r="BC32" s="46">
        <v>2</v>
      </c>
      <c r="BD32" s="46">
        <v>3.9078940000000002</v>
      </c>
      <c r="BE32" s="46">
        <v>28.677700999999999</v>
      </c>
      <c r="BF32" s="46">
        <v>15.6365</v>
      </c>
      <c r="BG32" s="46">
        <v>6.4238999999999997</v>
      </c>
      <c r="BH32" s="46">
        <v>12.6075</v>
      </c>
      <c r="BI32" s="46">
        <v>31.511175999999999</v>
      </c>
      <c r="BJ32" s="46">
        <v>10.711499999999999</v>
      </c>
      <c r="BK32" s="46">
        <v>14.926410000000001</v>
      </c>
      <c r="BL32" s="46">
        <v>50.837546000000003</v>
      </c>
      <c r="BM32" s="46">
        <v>39.728000000000002</v>
      </c>
      <c r="BN32" s="46">
        <v>36.672415000000001</v>
      </c>
      <c r="BO32" s="46">
        <v>21.695281000000001</v>
      </c>
      <c r="BP32" s="46">
        <v>8.0749999999999993</v>
      </c>
      <c r="BQ32" s="46">
        <v>4.6493729999999998</v>
      </c>
      <c r="BR32" s="46">
        <v>32.178637999999999</v>
      </c>
      <c r="BS32" s="46">
        <v>11.707269999999999</v>
      </c>
      <c r="BT32" s="46">
        <v>6.3E-2</v>
      </c>
      <c r="BU32" s="46">
        <v>0</v>
      </c>
      <c r="BV32" s="46">
        <v>2.9645999999999999</v>
      </c>
      <c r="BW32" s="46">
        <v>26.126515999999999</v>
      </c>
      <c r="BX32" s="46">
        <v>30.294560000000001</v>
      </c>
      <c r="BY32" s="46">
        <v>41.256870999999997</v>
      </c>
      <c r="BZ32" s="46">
        <v>21.625499999999999</v>
      </c>
      <c r="CA32" s="46">
        <v>21.374600000000001</v>
      </c>
      <c r="CB32" s="46">
        <v>18.771668999999999</v>
      </c>
      <c r="CC32" s="46">
        <v>8.9444999999999997</v>
      </c>
      <c r="CD32" s="46">
        <v>15.257956</v>
      </c>
      <c r="CE32" s="46">
        <v>57.431643999999999</v>
      </c>
      <c r="CF32" s="46">
        <v>45.860201000000004</v>
      </c>
      <c r="CG32" s="46">
        <v>21.312766</v>
      </c>
      <c r="CH32" s="46">
        <v>39.798999999999999</v>
      </c>
      <c r="CI32" s="46">
        <v>39.568333000000003</v>
      </c>
      <c r="CJ32" s="46">
        <v>86.685717999999994</v>
      </c>
      <c r="CK32" s="46">
        <v>12.01549</v>
      </c>
      <c r="CL32" s="46">
        <v>17.523</v>
      </c>
      <c r="CM32" s="46">
        <v>17.313598299999999</v>
      </c>
      <c r="CN32" s="46">
        <v>3.2613813999999999</v>
      </c>
      <c r="CO32" s="46">
        <v>62.900196399999999</v>
      </c>
      <c r="CP32" s="46">
        <v>15.5660098</v>
      </c>
      <c r="CQ32" s="46">
        <v>37.596747239999999</v>
      </c>
      <c r="CR32" s="46">
        <v>7.024</v>
      </c>
      <c r="CS32" s="46">
        <v>19.90813</v>
      </c>
      <c r="CT32" s="46">
        <v>25.333288</v>
      </c>
      <c r="CU32" s="46">
        <v>34.841085049999997</v>
      </c>
      <c r="CV32" s="46">
        <v>13.55419025</v>
      </c>
      <c r="CW32" s="46">
        <v>15.909000000000001</v>
      </c>
      <c r="CX32" s="46">
        <v>17.832883500000001</v>
      </c>
      <c r="CY32" s="46">
        <v>24.255400999999999</v>
      </c>
      <c r="CZ32" s="46">
        <v>2.6855003000000002</v>
      </c>
      <c r="DA32" s="46">
        <v>5.3124500000000001</v>
      </c>
      <c r="DB32" s="46">
        <v>1.8740000000000001</v>
      </c>
      <c r="DC32" s="46">
        <v>4.2448214499999999</v>
      </c>
      <c r="DD32" s="46">
        <v>4.84842773</v>
      </c>
      <c r="DE32" s="46">
        <v>2.4053344800000001</v>
      </c>
      <c r="DF32" s="46">
        <v>11.089574600000001</v>
      </c>
      <c r="DG32" s="46">
        <v>0.78041269000000002</v>
      </c>
      <c r="DH32" s="46">
        <v>0.47372439</v>
      </c>
      <c r="DI32" s="46">
        <v>0.62502800999999997</v>
      </c>
      <c r="DJ32" s="46">
        <v>5.2804733800000001</v>
      </c>
      <c r="DK32" s="46">
        <v>2.0729983999999999</v>
      </c>
      <c r="DL32" s="46">
        <v>21.056118869999999</v>
      </c>
      <c r="DM32" s="46">
        <v>46.65808775</v>
      </c>
      <c r="DN32" s="46">
        <v>48.29933827</v>
      </c>
      <c r="DO32" s="46">
        <v>12.654681630000001</v>
      </c>
      <c r="DP32" s="46">
        <v>6.9934198900000002</v>
      </c>
      <c r="DQ32" s="46">
        <v>3.04309114</v>
      </c>
      <c r="DR32" s="46">
        <v>26.96825003</v>
      </c>
      <c r="DS32" s="46">
        <v>16.001382329999998</v>
      </c>
      <c r="DT32" s="46">
        <v>17.416351649999999</v>
      </c>
      <c r="DU32" s="46">
        <v>0.85959036</v>
      </c>
      <c r="DV32" s="46">
        <v>6.5821459300000003</v>
      </c>
      <c r="DW32" s="46">
        <v>4.1589906900000004</v>
      </c>
      <c r="DX32" s="66">
        <v>27.820047519999999</v>
      </c>
      <c r="DY32" s="66">
        <v>34.77738695</v>
      </c>
      <c r="DZ32" s="66">
        <v>77.73239409</v>
      </c>
      <c r="EA32" s="66">
        <v>42.051500079999997</v>
      </c>
      <c r="EB32" s="66">
        <v>32.077770819999998</v>
      </c>
      <c r="EC32" s="66">
        <v>23.426917450000001</v>
      </c>
      <c r="ED32" s="66">
        <v>44.041842070000001</v>
      </c>
      <c r="EE32" s="66">
        <v>45.374489070000003</v>
      </c>
      <c r="EF32" s="66">
        <v>10.43669805</v>
      </c>
      <c r="EG32" s="66">
        <v>6.8041322400000004</v>
      </c>
      <c r="EH32" s="66">
        <v>2.4703679200000002</v>
      </c>
      <c r="EI32" s="66">
        <v>1.07855E-3</v>
      </c>
      <c r="EJ32" s="66">
        <v>1.01154E-3</v>
      </c>
      <c r="EK32" s="66">
        <v>3.8545300000000001E-3</v>
      </c>
      <c r="EL32" s="66">
        <v>2.7940299999999999E-3</v>
      </c>
      <c r="EM32" s="66">
        <v>6.3902999999999996E-4</v>
      </c>
      <c r="EN32" s="66">
        <v>8.482E-3</v>
      </c>
      <c r="EO32" s="66">
        <v>11.98208475</v>
      </c>
      <c r="EP32" s="66">
        <v>12.23391928</v>
      </c>
      <c r="EQ32" s="66">
        <v>2.941001</v>
      </c>
      <c r="ER32" s="66">
        <v>1.59925E-3</v>
      </c>
      <c r="ES32" s="66">
        <v>15.26817555</v>
      </c>
      <c r="ET32" s="66">
        <v>11.34972892</v>
      </c>
      <c r="EU32" s="66">
        <v>17.305200970000001</v>
      </c>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row>
    <row r="33" spans="6:351" ht="20.100000000000001" customHeight="1">
      <c r="F33" s="86" t="s">
        <v>611</v>
      </c>
      <c r="G33" s="29" t="s">
        <v>145</v>
      </c>
      <c r="H33" s="46">
        <v>27</v>
      </c>
      <c r="I33" s="46">
        <v>103.56766159999999</v>
      </c>
      <c r="J33" s="46"/>
      <c r="K33" s="46"/>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c r="AK33" s="46">
        <v>0</v>
      </c>
      <c r="AL33" s="46">
        <v>0</v>
      </c>
      <c r="AM33" s="46">
        <v>0</v>
      </c>
      <c r="AN33" s="46">
        <v>0</v>
      </c>
      <c r="AO33" s="46">
        <v>0</v>
      </c>
      <c r="AP33" s="46">
        <v>0</v>
      </c>
      <c r="AQ33" s="46">
        <v>0</v>
      </c>
      <c r="AR33" s="46">
        <v>0</v>
      </c>
      <c r="AS33" s="46">
        <v>3.0000000000000001E-3</v>
      </c>
      <c r="AT33" s="46">
        <v>0</v>
      </c>
      <c r="AU33" s="46">
        <v>0</v>
      </c>
      <c r="AV33" s="46">
        <v>4.9163790000000001</v>
      </c>
      <c r="AW33" s="46">
        <v>0.5</v>
      </c>
      <c r="AX33" s="46">
        <v>0</v>
      </c>
      <c r="AY33" s="46">
        <v>0</v>
      </c>
      <c r="AZ33" s="46">
        <v>0</v>
      </c>
      <c r="BA33" s="46">
        <v>0</v>
      </c>
      <c r="BB33" s="46">
        <v>0</v>
      </c>
      <c r="BC33" s="46">
        <v>0</v>
      </c>
      <c r="BD33" s="46">
        <v>0</v>
      </c>
      <c r="BE33" s="46">
        <v>0</v>
      </c>
      <c r="BF33" s="46">
        <v>0</v>
      </c>
      <c r="BG33" s="46">
        <v>0</v>
      </c>
      <c r="BH33" s="46">
        <v>0</v>
      </c>
      <c r="BI33" s="46">
        <v>0</v>
      </c>
      <c r="BJ33" s="46">
        <v>0.153</v>
      </c>
      <c r="BK33" s="46">
        <v>1.6032000000000001E-2</v>
      </c>
      <c r="BL33" s="46">
        <v>3.2000000000000001E-2</v>
      </c>
      <c r="BM33" s="46">
        <v>0</v>
      </c>
      <c r="BN33" s="46">
        <v>0</v>
      </c>
      <c r="BO33" s="46">
        <v>0</v>
      </c>
      <c r="BP33" s="46">
        <v>0</v>
      </c>
      <c r="BQ33" s="46">
        <v>0</v>
      </c>
      <c r="BR33" s="46">
        <v>0</v>
      </c>
      <c r="BS33" s="46">
        <v>0</v>
      </c>
      <c r="BT33" s="46">
        <v>2.0009999999999999</v>
      </c>
      <c r="BU33" s="46">
        <v>2.5019999999999998</v>
      </c>
      <c r="BV33" s="46">
        <v>1</v>
      </c>
      <c r="BW33" s="46">
        <v>0.04</v>
      </c>
      <c r="BX33" s="46">
        <v>1.6000000000000001E-3</v>
      </c>
      <c r="BY33" s="46">
        <v>1.4E-3</v>
      </c>
      <c r="BZ33" s="46">
        <v>0</v>
      </c>
      <c r="CA33" s="46">
        <v>1.924E-2</v>
      </c>
      <c r="CB33" s="46">
        <v>0</v>
      </c>
      <c r="CC33" s="46">
        <v>0</v>
      </c>
      <c r="CD33" s="46">
        <v>0</v>
      </c>
      <c r="CE33" s="46">
        <v>0.1603</v>
      </c>
      <c r="CF33" s="46">
        <v>0</v>
      </c>
      <c r="CG33" s="46">
        <v>0</v>
      </c>
      <c r="CH33" s="46">
        <v>0</v>
      </c>
      <c r="CI33" s="46">
        <v>0</v>
      </c>
      <c r="CJ33" s="46">
        <v>2.2000000000000001E-6</v>
      </c>
      <c r="CK33" s="46">
        <v>0</v>
      </c>
      <c r="CL33" s="46">
        <v>0</v>
      </c>
      <c r="CM33" s="46">
        <v>0</v>
      </c>
      <c r="CN33" s="46">
        <v>0</v>
      </c>
      <c r="CO33" s="46">
        <v>5.6528000000000002E-2</v>
      </c>
      <c r="CP33" s="46">
        <v>0</v>
      </c>
      <c r="CQ33" s="46">
        <v>5</v>
      </c>
      <c r="CR33" s="46">
        <v>9</v>
      </c>
      <c r="CS33" s="46">
        <v>0</v>
      </c>
      <c r="CT33" s="46">
        <v>0.50000100000000003</v>
      </c>
      <c r="CU33" s="46">
        <v>16.0012635</v>
      </c>
      <c r="CV33" s="46">
        <v>17.286977390000001</v>
      </c>
      <c r="CW33" s="46">
        <v>49.172916499999999</v>
      </c>
      <c r="CX33" s="46">
        <v>23.396000000000001</v>
      </c>
      <c r="CY33" s="46">
        <v>18.356999999999999</v>
      </c>
      <c r="CZ33" s="46">
        <v>36.354833599999999</v>
      </c>
      <c r="DA33" s="46">
        <v>43.679000000000002</v>
      </c>
      <c r="DB33" s="46">
        <v>42.332000000000001</v>
      </c>
      <c r="DC33" s="46">
        <v>50.462830019999998</v>
      </c>
      <c r="DD33" s="46">
        <v>46.142061499999997</v>
      </c>
      <c r="DE33" s="46">
        <v>38.765391989999998</v>
      </c>
      <c r="DF33" s="46">
        <v>29.15177143</v>
      </c>
      <c r="DG33" s="46">
        <v>41.612000049999999</v>
      </c>
      <c r="DH33" s="46">
        <v>37.743262000000001</v>
      </c>
      <c r="DI33" s="46">
        <v>39.032761999999998</v>
      </c>
      <c r="DJ33" s="46">
        <v>54.460995019999999</v>
      </c>
      <c r="DK33" s="46">
        <v>49.688000000000002</v>
      </c>
      <c r="DL33" s="46">
        <v>21.153600000000001</v>
      </c>
      <c r="DM33" s="46">
        <v>6.0335000000000001</v>
      </c>
      <c r="DN33" s="46">
        <v>9.1085440000000002</v>
      </c>
      <c r="DO33" s="46">
        <v>14.098877</v>
      </c>
      <c r="DP33" s="46">
        <v>7.2009999999999996</v>
      </c>
      <c r="DQ33" s="46">
        <v>13.462474</v>
      </c>
      <c r="DR33" s="46">
        <v>0.13994799999999999</v>
      </c>
      <c r="DS33" s="46">
        <v>1</v>
      </c>
      <c r="DT33" s="46">
        <v>21</v>
      </c>
      <c r="DU33" s="46">
        <v>31</v>
      </c>
      <c r="DV33" s="46">
        <v>21.074000000000002</v>
      </c>
      <c r="DW33" s="46">
        <v>32.700000000000003</v>
      </c>
      <c r="DX33" s="66">
        <v>14.852</v>
      </c>
      <c r="DY33" s="66">
        <v>22</v>
      </c>
      <c r="DZ33" s="66">
        <v>9.5</v>
      </c>
      <c r="EA33" s="66">
        <v>3</v>
      </c>
      <c r="EB33" s="66">
        <v>0</v>
      </c>
      <c r="EC33" s="66">
        <v>0</v>
      </c>
      <c r="ED33" s="66">
        <v>0</v>
      </c>
      <c r="EE33" s="66">
        <v>0</v>
      </c>
      <c r="EF33" s="66">
        <v>3</v>
      </c>
      <c r="EG33" s="66">
        <v>24</v>
      </c>
      <c r="EH33" s="66">
        <v>29.972000000000001</v>
      </c>
      <c r="EI33" s="66">
        <v>34.594661600000002</v>
      </c>
      <c r="EJ33" s="66">
        <v>31</v>
      </c>
      <c r="EK33" s="66">
        <v>8.0009999999999994</v>
      </c>
      <c r="EL33" s="66">
        <v>27.3</v>
      </c>
      <c r="EM33" s="66">
        <v>20.484999999999999</v>
      </c>
      <c r="EN33" s="66">
        <v>23.5</v>
      </c>
      <c r="EO33" s="66">
        <v>21.5</v>
      </c>
      <c r="EP33" s="66">
        <v>21.5</v>
      </c>
      <c r="EQ33" s="66">
        <v>3</v>
      </c>
      <c r="ER33" s="66">
        <v>16</v>
      </c>
      <c r="ES33" s="66">
        <v>10.5</v>
      </c>
      <c r="ET33" s="66">
        <v>0</v>
      </c>
      <c r="EU33" s="66">
        <v>1</v>
      </c>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row>
    <row r="34" spans="6:351" ht="20.100000000000001" customHeight="1">
      <c r="F34" s="86" t="s">
        <v>649</v>
      </c>
      <c r="G34" s="29" t="s">
        <v>145</v>
      </c>
      <c r="H34" s="46">
        <v>30.306173770000001</v>
      </c>
      <c r="I34" s="46">
        <v>16.405124959999998</v>
      </c>
      <c r="J34" s="46"/>
      <c r="K34" s="46"/>
      <c r="L34" s="46">
        <v>13.606643</v>
      </c>
      <c r="M34" s="46">
        <v>14.474522</v>
      </c>
      <c r="N34" s="46">
        <v>16.380264</v>
      </c>
      <c r="O34" s="46">
        <v>9.5428929999999994</v>
      </c>
      <c r="P34" s="46">
        <v>26.364788999999998</v>
      </c>
      <c r="Q34" s="46">
        <v>15.013211</v>
      </c>
      <c r="R34" s="46">
        <v>18.423262999999999</v>
      </c>
      <c r="S34" s="46">
        <v>24.175377000000001</v>
      </c>
      <c r="T34" s="46">
        <v>32.640447999999999</v>
      </c>
      <c r="U34" s="46">
        <v>34.766373999999999</v>
      </c>
      <c r="V34" s="46">
        <v>35.767677999999997</v>
      </c>
      <c r="W34" s="46">
        <v>34.662706999999997</v>
      </c>
      <c r="X34" s="46">
        <v>36.77243</v>
      </c>
      <c r="Y34" s="46">
        <v>15.511967</v>
      </c>
      <c r="Z34" s="46">
        <v>9.8954039999999992</v>
      </c>
      <c r="AA34" s="46">
        <v>16.202939000000001</v>
      </c>
      <c r="AB34" s="46">
        <v>24.737310999999998</v>
      </c>
      <c r="AC34" s="46">
        <v>16.998477999999999</v>
      </c>
      <c r="AD34" s="46">
        <v>17.211369999999999</v>
      </c>
      <c r="AE34" s="46">
        <v>23.88</v>
      </c>
      <c r="AF34" s="46">
        <v>33.780999999999999</v>
      </c>
      <c r="AG34" s="46">
        <v>17.703982</v>
      </c>
      <c r="AH34" s="46">
        <v>21.931080999999999</v>
      </c>
      <c r="AI34" s="46">
        <v>19.374855</v>
      </c>
      <c r="AJ34" s="46">
        <v>16.470133000000001</v>
      </c>
      <c r="AK34" s="46">
        <v>12.755404</v>
      </c>
      <c r="AL34" s="46">
        <v>10.857049999999999</v>
      </c>
      <c r="AM34" s="46">
        <v>9.5245300000000004</v>
      </c>
      <c r="AN34" s="46">
        <v>24.708601000000002</v>
      </c>
      <c r="AO34" s="46">
        <v>26.978224000000001</v>
      </c>
      <c r="AP34" s="46">
        <v>21.917128999999999</v>
      </c>
      <c r="AQ34" s="46">
        <v>26.202969</v>
      </c>
      <c r="AR34" s="46">
        <v>22.975809999999999</v>
      </c>
      <c r="AS34" s="46">
        <v>17.433291000000001</v>
      </c>
      <c r="AT34" s="46">
        <v>7.0457890000000001</v>
      </c>
      <c r="AU34" s="46">
        <v>14.327769999999999</v>
      </c>
      <c r="AV34" s="46">
        <v>23.477025000000001</v>
      </c>
      <c r="AW34" s="46">
        <v>44.445194999999998</v>
      </c>
      <c r="AX34" s="46">
        <v>48.082286000000003</v>
      </c>
      <c r="AY34" s="46">
        <v>20.371493000000001</v>
      </c>
      <c r="AZ34" s="46">
        <v>33.042941999999996</v>
      </c>
      <c r="BA34" s="46">
        <v>31.423103000000001</v>
      </c>
      <c r="BB34" s="46">
        <v>23.771668999999999</v>
      </c>
      <c r="BC34" s="46">
        <v>29.631665000000002</v>
      </c>
      <c r="BD34" s="46">
        <v>26.780546999999999</v>
      </c>
      <c r="BE34" s="46">
        <v>13.32755</v>
      </c>
      <c r="BF34" s="46">
        <v>18.104700000000001</v>
      </c>
      <c r="BG34" s="46">
        <v>8.5533999999999999</v>
      </c>
      <c r="BH34" s="46">
        <v>10.686</v>
      </c>
      <c r="BI34" s="46">
        <v>9.1496999999999993</v>
      </c>
      <c r="BJ34" s="46">
        <v>9.6585000000000001</v>
      </c>
      <c r="BK34" s="46">
        <v>7.019444</v>
      </c>
      <c r="BL34" s="46">
        <v>3.3723000000000001</v>
      </c>
      <c r="BM34" s="46">
        <v>3.6536</v>
      </c>
      <c r="BN34" s="46">
        <v>3.3877999999999999</v>
      </c>
      <c r="BO34" s="46">
        <v>3.703389</v>
      </c>
      <c r="BP34" s="46">
        <v>1.6838</v>
      </c>
      <c r="BQ34" s="46">
        <v>6.6588000000000003</v>
      </c>
      <c r="BR34" s="46">
        <v>2.9485999999999999</v>
      </c>
      <c r="BS34" s="46">
        <v>3.351842</v>
      </c>
      <c r="BT34" s="46">
        <v>2.0971109999999999</v>
      </c>
      <c r="BU34" s="46">
        <v>4.4538450000000003</v>
      </c>
      <c r="BV34" s="46">
        <v>3.8181530000000001</v>
      </c>
      <c r="BW34" s="46">
        <v>3.9438499999999999</v>
      </c>
      <c r="BX34" s="46">
        <v>2.6491099999999999</v>
      </c>
      <c r="BY34" s="46">
        <v>3.0694900000000001</v>
      </c>
      <c r="BZ34" s="46">
        <v>4.5308400000000004</v>
      </c>
      <c r="CA34" s="46">
        <v>4.6321469999999998</v>
      </c>
      <c r="CB34" s="46">
        <v>3.9843000000000002</v>
      </c>
      <c r="CC34" s="46">
        <v>4.8605609999999997</v>
      </c>
      <c r="CD34" s="46">
        <v>7.1083999999999994E-2</v>
      </c>
      <c r="CE34" s="46">
        <v>1.8221000000000001E-2</v>
      </c>
      <c r="CF34" s="46">
        <v>3.705E-2</v>
      </c>
      <c r="CG34" s="46">
        <v>2.02379</v>
      </c>
      <c r="CH34" s="46">
        <v>3.7462</v>
      </c>
      <c r="CI34" s="46">
        <v>2.1640060000000001</v>
      </c>
      <c r="CJ34" s="46">
        <v>0.76770000000000005</v>
      </c>
      <c r="CK34" s="46">
        <v>2.5865390000000001</v>
      </c>
      <c r="CL34" s="46">
        <v>2.0761034999999999</v>
      </c>
      <c r="CM34" s="46">
        <v>0.55280227000000004</v>
      </c>
      <c r="CN34" s="46">
        <v>1.3577828000000001</v>
      </c>
      <c r="CO34" s="46">
        <v>0.58002699999999996</v>
      </c>
      <c r="CP34" s="46">
        <v>12.0019106</v>
      </c>
      <c r="CQ34" s="46">
        <v>1.12574358</v>
      </c>
      <c r="CR34" s="46">
        <v>4.7739117000000002</v>
      </c>
      <c r="CS34" s="46">
        <v>7.5434141800000001</v>
      </c>
      <c r="CT34" s="46">
        <v>9.5807668600000007</v>
      </c>
      <c r="CU34" s="46">
        <v>2.6598571999999998</v>
      </c>
      <c r="CV34" s="46">
        <v>4.4489058000000004</v>
      </c>
      <c r="CW34" s="46">
        <v>5.3226994300000001</v>
      </c>
      <c r="CX34" s="46">
        <v>11.601565580000001</v>
      </c>
      <c r="CY34" s="46">
        <v>4.9749535600000003</v>
      </c>
      <c r="CZ34" s="46">
        <v>1.5304271</v>
      </c>
      <c r="DA34" s="46">
        <v>0.57593307000000005</v>
      </c>
      <c r="DB34" s="46">
        <v>9.0319920400000004</v>
      </c>
      <c r="DC34" s="46">
        <v>8.4776806699999998</v>
      </c>
      <c r="DD34" s="46">
        <v>23.220640840000002</v>
      </c>
      <c r="DE34" s="46">
        <v>9.4001336999999996</v>
      </c>
      <c r="DF34" s="46">
        <v>21.334820350000001</v>
      </c>
      <c r="DG34" s="46">
        <v>16.913458909999999</v>
      </c>
      <c r="DH34" s="46">
        <v>23.66195325</v>
      </c>
      <c r="DI34" s="46">
        <v>5.1161707500000002</v>
      </c>
      <c r="DJ34" s="46">
        <v>5.9609536500000004</v>
      </c>
      <c r="DK34" s="46">
        <v>6.7964203000000003</v>
      </c>
      <c r="DL34" s="46">
        <v>5.6186895000000003</v>
      </c>
      <c r="DM34" s="46">
        <v>4.9390010000000002</v>
      </c>
      <c r="DN34" s="46">
        <v>0.15451666999999999</v>
      </c>
      <c r="DO34" s="46">
        <v>2.5151724999999998</v>
      </c>
      <c r="DP34" s="46">
        <v>2.0995848499999998</v>
      </c>
      <c r="DQ34" s="46">
        <v>0.89204844000000005</v>
      </c>
      <c r="DR34" s="46">
        <v>4.6476727100000002</v>
      </c>
      <c r="DS34" s="46">
        <v>8.6282922699999993</v>
      </c>
      <c r="DT34" s="46">
        <v>4.3674731400000004</v>
      </c>
      <c r="DU34" s="46">
        <v>3.9449137699999999</v>
      </c>
      <c r="DV34" s="46">
        <v>3.2945145299999998</v>
      </c>
      <c r="DW34" s="46">
        <v>8.9805883699999995</v>
      </c>
      <c r="DX34" s="66">
        <v>9.4834099900000002</v>
      </c>
      <c r="DY34" s="66">
        <v>5.4514807899999997</v>
      </c>
      <c r="DZ34" s="66">
        <v>4.5469703099999998</v>
      </c>
      <c r="EA34" s="66">
        <v>8.1780761500000008</v>
      </c>
      <c r="EB34" s="66">
        <v>6.3892418900000001</v>
      </c>
      <c r="EC34" s="66">
        <v>2.3663343999999999</v>
      </c>
      <c r="ED34" s="66">
        <v>0.49084333000000002</v>
      </c>
      <c r="EE34" s="66">
        <v>6.6361277999999997</v>
      </c>
      <c r="EF34" s="66">
        <v>18.553600379999999</v>
      </c>
      <c r="EG34" s="66">
        <v>4.62560226</v>
      </c>
      <c r="EH34" s="66">
        <v>4.5117265</v>
      </c>
      <c r="EI34" s="66">
        <v>2.5273857500000001</v>
      </c>
      <c r="EJ34" s="66">
        <v>1.1685014300000001</v>
      </c>
      <c r="EK34" s="66">
        <v>8.1975112800000005</v>
      </c>
      <c r="EL34" s="66">
        <v>10.656775270000001</v>
      </c>
      <c r="EM34" s="66">
        <v>9.1205640999999993</v>
      </c>
      <c r="EN34" s="66">
        <v>13.769308130000001</v>
      </c>
      <c r="EO34" s="66">
        <v>3.10193677</v>
      </c>
      <c r="EP34" s="66">
        <v>9.5442680000000002E-2</v>
      </c>
      <c r="EQ34" s="66">
        <v>8.5869901500000001</v>
      </c>
      <c r="ER34" s="66">
        <v>2.6861853099999999</v>
      </c>
      <c r="ES34" s="66">
        <v>7.5123723599999996</v>
      </c>
      <c r="ET34" s="66">
        <v>6.9889892299999996</v>
      </c>
      <c r="EU34" s="66">
        <v>3.8217711400000001</v>
      </c>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row>
    <row r="35" spans="6:351" ht="20.100000000000001" customHeight="1">
      <c r="F35" s="86" t="s">
        <v>693</v>
      </c>
      <c r="G35" s="29" t="s">
        <v>145</v>
      </c>
      <c r="H35" s="46">
        <v>43.603301559999998</v>
      </c>
      <c r="I35" s="46">
        <v>16.460063160000001</v>
      </c>
      <c r="J35" s="46"/>
      <c r="K35" s="46"/>
      <c r="L35" s="46">
        <v>1.7843000000000001E-2</v>
      </c>
      <c r="M35" s="46">
        <v>1.6E-2</v>
      </c>
      <c r="N35" s="46">
        <v>1.6E-2</v>
      </c>
      <c r="O35" s="46">
        <v>4.8000000000000001E-2</v>
      </c>
      <c r="P35" s="46">
        <v>2.1000000000000001E-2</v>
      </c>
      <c r="Q35" s="46">
        <v>3.2000000000000001E-2</v>
      </c>
      <c r="R35" s="46">
        <v>7.041E-2</v>
      </c>
      <c r="S35" s="46">
        <v>4.2599999999999999E-2</v>
      </c>
      <c r="T35" s="46">
        <v>6.3463000000000006E-2</v>
      </c>
      <c r="U35" s="46">
        <v>2.2623999999999998E-2</v>
      </c>
      <c r="V35" s="46">
        <v>1.35E-2</v>
      </c>
      <c r="W35" s="46">
        <v>2.5999999999999999E-2</v>
      </c>
      <c r="X35" s="46">
        <v>3.2000000000000001E-2</v>
      </c>
      <c r="Y35" s="46">
        <v>5.2940000000000001E-3</v>
      </c>
      <c r="Z35" s="46">
        <v>0.22409000000000001</v>
      </c>
      <c r="AA35" s="46">
        <v>0.2</v>
      </c>
      <c r="AB35" s="46">
        <v>1.8710000000000001E-3</v>
      </c>
      <c r="AC35" s="46">
        <v>0</v>
      </c>
      <c r="AD35" s="46">
        <v>0</v>
      </c>
      <c r="AE35" s="46">
        <v>3.1029999999999999E-3</v>
      </c>
      <c r="AF35" s="46">
        <v>3.0000000000000001E-3</v>
      </c>
      <c r="AG35" s="46">
        <v>0</v>
      </c>
      <c r="AH35" s="46">
        <v>0</v>
      </c>
      <c r="AI35" s="46">
        <v>0</v>
      </c>
      <c r="AJ35" s="46">
        <v>1.7539999999999999E-3</v>
      </c>
      <c r="AK35" s="46">
        <v>0</v>
      </c>
      <c r="AL35" s="46">
        <v>0</v>
      </c>
      <c r="AM35" s="46">
        <v>5.6700000000000001E-4</v>
      </c>
      <c r="AN35" s="46">
        <v>0.225826</v>
      </c>
      <c r="AO35" s="46">
        <v>0.40051300000000001</v>
      </c>
      <c r="AP35" s="46">
        <v>0.19561400000000001</v>
      </c>
      <c r="AQ35" s="46">
        <v>7.9350000000000004E-2</v>
      </c>
      <c r="AR35" s="46">
        <v>22.342075000000001</v>
      </c>
      <c r="AS35" s="46">
        <v>28.541529000000001</v>
      </c>
      <c r="AT35" s="46">
        <v>1.35341</v>
      </c>
      <c r="AU35" s="46">
        <v>0.70991899999999997</v>
      </c>
      <c r="AV35" s="46">
        <v>5.9030000000000003E-3</v>
      </c>
      <c r="AW35" s="46">
        <v>3.9529999999999999E-3</v>
      </c>
      <c r="AX35" s="46">
        <v>3.7695799999999999</v>
      </c>
      <c r="AY35" s="46">
        <v>2.3110000000000001E-3</v>
      </c>
      <c r="AZ35" s="46">
        <v>0</v>
      </c>
      <c r="BA35" s="46">
        <v>2.0070000000000001E-3</v>
      </c>
      <c r="BB35" s="46">
        <v>1.227E-3</v>
      </c>
      <c r="BC35" s="46">
        <v>4.1729999999999996E-3</v>
      </c>
      <c r="BD35" s="46">
        <v>1.0330000000000001E-3</v>
      </c>
      <c r="BE35" s="46">
        <v>5.1E-5</v>
      </c>
      <c r="BF35" s="46">
        <v>1.3140000000000001E-3</v>
      </c>
      <c r="BG35" s="46">
        <v>6.8999999999999997E-5</v>
      </c>
      <c r="BH35" s="46">
        <v>3.0000000000000001E-6</v>
      </c>
      <c r="BI35" s="46">
        <v>0</v>
      </c>
      <c r="BJ35" s="46">
        <v>0</v>
      </c>
      <c r="BK35" s="46">
        <v>0</v>
      </c>
      <c r="BL35" s="46">
        <v>0</v>
      </c>
      <c r="BM35" s="46">
        <v>0</v>
      </c>
      <c r="BN35" s="46">
        <v>0</v>
      </c>
      <c r="BO35" s="46">
        <v>0</v>
      </c>
      <c r="BP35" s="46">
        <v>0</v>
      </c>
      <c r="BQ35" s="46">
        <v>1.8797999999999999E-2</v>
      </c>
      <c r="BR35" s="46">
        <v>1.6840000000000001E-2</v>
      </c>
      <c r="BS35" s="46">
        <v>2.5056999999999999E-2</v>
      </c>
      <c r="BT35" s="46">
        <v>0.10970299999999999</v>
      </c>
      <c r="BU35" s="46">
        <v>2.199E-3</v>
      </c>
      <c r="BV35" s="46">
        <v>0</v>
      </c>
      <c r="BW35" s="46">
        <v>1.1299999999999999E-2</v>
      </c>
      <c r="BX35" s="46">
        <v>0</v>
      </c>
      <c r="BY35" s="46">
        <v>3.015E-2</v>
      </c>
      <c r="BZ35" s="46">
        <v>5.8700000000000002E-2</v>
      </c>
      <c r="CA35" s="46">
        <v>0</v>
      </c>
      <c r="CB35" s="46">
        <v>2.062E-3</v>
      </c>
      <c r="CC35" s="46">
        <v>4.5599999999999998E-3</v>
      </c>
      <c r="CD35" s="46">
        <v>8.4589999999999995E-3</v>
      </c>
      <c r="CE35" s="46">
        <v>0</v>
      </c>
      <c r="CF35" s="46">
        <v>4.8999999999999998E-3</v>
      </c>
      <c r="CG35" s="46">
        <v>7.2820000000000003E-3</v>
      </c>
      <c r="CH35" s="46">
        <v>5.0499999999999998E-3</v>
      </c>
      <c r="CI35" s="46">
        <v>0.10555100000000001</v>
      </c>
      <c r="CJ35" s="46">
        <v>2.1340930000000001E-2</v>
      </c>
      <c r="CK35" s="46">
        <v>7.3781260000000001E-2</v>
      </c>
      <c r="CL35" s="46">
        <v>3.7916E-3</v>
      </c>
      <c r="CM35" s="46">
        <v>0.18273845</v>
      </c>
      <c r="CN35" s="46">
        <v>0.92169489999999998</v>
      </c>
      <c r="CO35" s="46">
        <v>0.93156183999999997</v>
      </c>
      <c r="CP35" s="46">
        <v>0.70139700000000005</v>
      </c>
      <c r="CQ35" s="46">
        <v>1.0418813</v>
      </c>
      <c r="CR35" s="46">
        <v>1.1316519</v>
      </c>
      <c r="CS35" s="46">
        <v>0.82599800000000001</v>
      </c>
      <c r="CT35" s="46">
        <v>1.6933208799999999</v>
      </c>
      <c r="CU35" s="46">
        <v>2.7592955300000002</v>
      </c>
      <c r="CV35" s="46">
        <v>0.90802358999999999</v>
      </c>
      <c r="CW35" s="46">
        <v>1.04438516</v>
      </c>
      <c r="CX35" s="46">
        <v>0.66223085999999998</v>
      </c>
      <c r="CY35" s="46">
        <v>2.7064929900000001</v>
      </c>
      <c r="CZ35" s="46">
        <v>0.88348731000000003</v>
      </c>
      <c r="DA35" s="46">
        <v>1.2901422499999999</v>
      </c>
      <c r="DB35" s="46">
        <v>0.67605901999999995</v>
      </c>
      <c r="DC35" s="46">
        <v>0.80864305999999997</v>
      </c>
      <c r="DD35" s="46">
        <v>0.55023235000000004</v>
      </c>
      <c r="DE35" s="46">
        <v>0.67897772999999995</v>
      </c>
      <c r="DF35" s="46">
        <v>0.45990837000000001</v>
      </c>
      <c r="DG35" s="46">
        <v>0.74190091000000002</v>
      </c>
      <c r="DH35" s="46">
        <v>0.60591463000000001</v>
      </c>
      <c r="DI35" s="46">
        <v>0.22420823000000001</v>
      </c>
      <c r="DJ35" s="46">
        <v>0.95588441000000002</v>
      </c>
      <c r="DK35" s="46">
        <v>0.78467905000000004</v>
      </c>
      <c r="DL35" s="46">
        <v>0.52043428000000003</v>
      </c>
      <c r="DM35" s="46">
        <v>0.53748673000000002</v>
      </c>
      <c r="DN35" s="46">
        <v>0.52395243999999996</v>
      </c>
      <c r="DO35" s="46">
        <v>1.1747024699999999</v>
      </c>
      <c r="DP35" s="46">
        <v>0.64677331000000005</v>
      </c>
      <c r="DQ35" s="46">
        <v>0.31677928</v>
      </c>
      <c r="DR35" s="46">
        <v>0.22603522000000001</v>
      </c>
      <c r="DS35" s="46">
        <v>0.22351372999999999</v>
      </c>
      <c r="DT35" s="46">
        <v>0.50638983000000004</v>
      </c>
      <c r="DU35" s="46">
        <v>0.33894628999999998</v>
      </c>
      <c r="DV35" s="46">
        <v>0.49276362000000001</v>
      </c>
      <c r="DW35" s="46">
        <v>0.62364693000000004</v>
      </c>
      <c r="DX35" s="66">
        <v>0.55053180999999995</v>
      </c>
      <c r="DY35" s="66">
        <v>0.35020056999999999</v>
      </c>
      <c r="DZ35" s="66">
        <v>0.36110555</v>
      </c>
      <c r="EA35" s="66">
        <v>0.39512329000000002</v>
      </c>
      <c r="EB35" s="66">
        <v>5.4009614299999997</v>
      </c>
      <c r="EC35" s="66">
        <v>29.179701439999999</v>
      </c>
      <c r="ED35" s="66">
        <v>19.07592292</v>
      </c>
      <c r="EE35" s="66">
        <v>12.909711959999999</v>
      </c>
      <c r="EF35" s="66">
        <v>9.7963950400000002</v>
      </c>
      <c r="EG35" s="66">
        <v>1.82127164</v>
      </c>
      <c r="EH35" s="66">
        <v>1.4009363100000001</v>
      </c>
      <c r="EI35" s="66">
        <v>3.8591386399999998</v>
      </c>
      <c r="EJ35" s="66">
        <v>7.5145111199999999</v>
      </c>
      <c r="EK35" s="66">
        <v>3.68547709</v>
      </c>
      <c r="EL35" s="66">
        <v>2.77380038</v>
      </c>
      <c r="EM35" s="66">
        <v>3.7127076300000001</v>
      </c>
      <c r="EN35" s="66">
        <v>3.9193973999999998</v>
      </c>
      <c r="EO35" s="66">
        <v>3.7331127199999998</v>
      </c>
      <c r="EP35" s="66">
        <v>5.0592708100000001</v>
      </c>
      <c r="EQ35" s="66">
        <v>4.7530421299999999</v>
      </c>
      <c r="ER35" s="66">
        <v>5.5995255999999998</v>
      </c>
      <c r="ES35" s="66">
        <v>2.0957664199999999</v>
      </c>
      <c r="ET35" s="66">
        <v>1.8335051899999999</v>
      </c>
      <c r="EU35" s="66">
        <v>6.2074090499999999</v>
      </c>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row>
    <row r="36" spans="6:351" ht="28.15" customHeight="1">
      <c r="F36" s="37" t="s">
        <v>407</v>
      </c>
      <c r="G36" s="29" t="s">
        <v>145</v>
      </c>
      <c r="H36" s="46">
        <v>283.18794860000003</v>
      </c>
      <c r="I36" s="46">
        <v>247.54103136000001</v>
      </c>
      <c r="J36" s="46"/>
      <c r="K36" s="46"/>
      <c r="L36" s="46">
        <v>53.136142</v>
      </c>
      <c r="M36" s="46">
        <v>50.912255999999999</v>
      </c>
      <c r="N36" s="46">
        <v>50.173718999999998</v>
      </c>
      <c r="O36" s="46">
        <v>77.018878000000001</v>
      </c>
      <c r="P36" s="46">
        <v>70.553276999999994</v>
      </c>
      <c r="Q36" s="46">
        <v>52.235591999999997</v>
      </c>
      <c r="R36" s="46">
        <v>72.638503</v>
      </c>
      <c r="S36" s="46">
        <v>59.787812000000002</v>
      </c>
      <c r="T36" s="46">
        <v>67.665963000000005</v>
      </c>
      <c r="U36" s="46">
        <v>76.590846999999997</v>
      </c>
      <c r="V36" s="46">
        <v>74.006236000000001</v>
      </c>
      <c r="W36" s="46">
        <v>79.652051999999998</v>
      </c>
      <c r="X36" s="46">
        <v>69.580940999999996</v>
      </c>
      <c r="Y36" s="46">
        <v>52.368855000000003</v>
      </c>
      <c r="Z36" s="46">
        <v>82.506466000000003</v>
      </c>
      <c r="AA36" s="46">
        <v>68.677864</v>
      </c>
      <c r="AB36" s="46">
        <v>82.845219999999998</v>
      </c>
      <c r="AC36" s="46">
        <v>63.965327000000002</v>
      </c>
      <c r="AD36" s="46">
        <v>60.840690000000002</v>
      </c>
      <c r="AE36" s="46">
        <v>67.790689999999998</v>
      </c>
      <c r="AF36" s="46">
        <v>79.425726999999995</v>
      </c>
      <c r="AG36" s="46">
        <v>73.560693999999998</v>
      </c>
      <c r="AH36" s="46">
        <v>81.703619000000003</v>
      </c>
      <c r="AI36" s="46">
        <v>80.266080000000002</v>
      </c>
      <c r="AJ36" s="46">
        <v>87.387950000000004</v>
      </c>
      <c r="AK36" s="46">
        <v>84.897081999999997</v>
      </c>
      <c r="AL36" s="46">
        <v>77.621088</v>
      </c>
      <c r="AM36" s="46">
        <v>75.893806999999995</v>
      </c>
      <c r="AN36" s="46">
        <v>78.005352999999999</v>
      </c>
      <c r="AO36" s="46">
        <v>81.177774999999997</v>
      </c>
      <c r="AP36" s="46">
        <v>81.907769999999999</v>
      </c>
      <c r="AQ36" s="46">
        <v>99.694289999999995</v>
      </c>
      <c r="AR36" s="46">
        <v>114.860935</v>
      </c>
      <c r="AS36" s="46">
        <v>132.43796800000001</v>
      </c>
      <c r="AT36" s="46">
        <v>133.19992999999999</v>
      </c>
      <c r="AU36" s="46">
        <v>124.477417</v>
      </c>
      <c r="AV36" s="46">
        <v>82.255961999999997</v>
      </c>
      <c r="AW36" s="46">
        <v>81.854257000000004</v>
      </c>
      <c r="AX36" s="46">
        <v>94.834678999999994</v>
      </c>
      <c r="AY36" s="46">
        <v>75.862423000000007</v>
      </c>
      <c r="AZ36" s="46">
        <v>83.268743999999998</v>
      </c>
      <c r="BA36" s="46">
        <v>75.861706999999996</v>
      </c>
      <c r="BB36" s="46">
        <v>71.131009000000006</v>
      </c>
      <c r="BC36" s="46">
        <v>66.115875000000003</v>
      </c>
      <c r="BD36" s="46">
        <v>81.278976</v>
      </c>
      <c r="BE36" s="46">
        <v>83.231200999999999</v>
      </c>
      <c r="BF36" s="46">
        <v>73.190904000000003</v>
      </c>
      <c r="BG36" s="46">
        <v>65.938713000000007</v>
      </c>
      <c r="BH36" s="46">
        <v>69.268219000000002</v>
      </c>
      <c r="BI36" s="46">
        <v>72.237775999999997</v>
      </c>
      <c r="BJ36" s="46">
        <v>64.892259999999993</v>
      </c>
      <c r="BK36" s="46">
        <v>63.310462000000001</v>
      </c>
      <c r="BL36" s="46">
        <v>78.112359999999995</v>
      </c>
      <c r="BM36" s="46">
        <v>76.209389999999999</v>
      </c>
      <c r="BN36" s="46">
        <v>78.996542000000005</v>
      </c>
      <c r="BO36" s="46">
        <v>79.941897999999995</v>
      </c>
      <c r="BP36" s="46">
        <v>80.697075999999996</v>
      </c>
      <c r="BQ36" s="46">
        <v>75.963493</v>
      </c>
      <c r="BR36" s="46">
        <v>74.093041999999997</v>
      </c>
      <c r="BS36" s="46">
        <v>80.690630999999996</v>
      </c>
      <c r="BT36" s="46">
        <v>75.493360999999993</v>
      </c>
      <c r="BU36" s="46">
        <v>78.460565000000003</v>
      </c>
      <c r="BV36" s="46">
        <v>79.185760999999999</v>
      </c>
      <c r="BW36" s="46">
        <v>72.748783000000003</v>
      </c>
      <c r="BX36" s="46">
        <v>69.942211999999998</v>
      </c>
      <c r="BY36" s="46">
        <v>93.462922000000006</v>
      </c>
      <c r="BZ36" s="46">
        <v>93.017475000000005</v>
      </c>
      <c r="CA36" s="46">
        <v>93.142348999999996</v>
      </c>
      <c r="CB36" s="46">
        <v>95.999875000000003</v>
      </c>
      <c r="CC36" s="46">
        <v>117.767712</v>
      </c>
      <c r="CD36" s="46">
        <v>107.83721</v>
      </c>
      <c r="CE36" s="46">
        <v>89.399760999999998</v>
      </c>
      <c r="CF36" s="46">
        <v>89.461055000000002</v>
      </c>
      <c r="CG36" s="46">
        <v>94.878209549999994</v>
      </c>
      <c r="CH36" s="46">
        <v>124.9547189</v>
      </c>
      <c r="CI36" s="46">
        <v>105.87926950000001</v>
      </c>
      <c r="CJ36" s="46">
        <v>124.4363444</v>
      </c>
      <c r="CK36" s="46">
        <v>81.98311545</v>
      </c>
      <c r="CL36" s="46">
        <v>74.568720970000001</v>
      </c>
      <c r="CM36" s="46">
        <v>80.704392690000006</v>
      </c>
      <c r="CN36" s="46">
        <v>81.002700309999994</v>
      </c>
      <c r="CO36" s="46">
        <v>98.686983510000005</v>
      </c>
      <c r="CP36" s="46">
        <v>68.604540650000004</v>
      </c>
      <c r="CQ36" s="46">
        <v>83.171163289999996</v>
      </c>
      <c r="CR36" s="46">
        <v>77.778464810000003</v>
      </c>
      <c r="CS36" s="46">
        <v>71.050624139999996</v>
      </c>
      <c r="CT36" s="46">
        <v>78.071784030000003</v>
      </c>
      <c r="CU36" s="46">
        <v>80.714468879999998</v>
      </c>
      <c r="CV36" s="46">
        <v>61.932191199999998</v>
      </c>
      <c r="CW36" s="46">
        <v>82.970430109999995</v>
      </c>
      <c r="CX36" s="46">
        <v>69.390238850000003</v>
      </c>
      <c r="CY36" s="46">
        <v>67.772989539999998</v>
      </c>
      <c r="CZ36" s="46">
        <v>67.736363109999999</v>
      </c>
      <c r="DA36" s="46">
        <v>75.577609249999995</v>
      </c>
      <c r="DB36" s="46">
        <v>64.789276749999999</v>
      </c>
      <c r="DC36" s="46">
        <v>73.389690880000003</v>
      </c>
      <c r="DD36" s="46">
        <v>77.845469629999997</v>
      </c>
      <c r="DE36" s="46">
        <v>63.084705319999998</v>
      </c>
      <c r="DF36" s="46">
        <v>78.003212860000005</v>
      </c>
      <c r="DG36" s="46">
        <v>70.248365269999994</v>
      </c>
      <c r="DH36" s="46">
        <v>77.259815639999999</v>
      </c>
      <c r="DI36" s="46">
        <v>52.86155814</v>
      </c>
      <c r="DJ36" s="46">
        <v>83.686983560000002</v>
      </c>
      <c r="DK36" s="46">
        <v>68.310312460000006</v>
      </c>
      <c r="DL36" s="46">
        <v>69.487323119999999</v>
      </c>
      <c r="DM36" s="46">
        <v>85.119003590000005</v>
      </c>
      <c r="DN36" s="46">
        <v>91.734227270000005</v>
      </c>
      <c r="DO36" s="46">
        <v>83.141958970000005</v>
      </c>
      <c r="DP36" s="46">
        <v>74.950560710000005</v>
      </c>
      <c r="DQ36" s="46">
        <v>84.265638839999994</v>
      </c>
      <c r="DR36" s="46">
        <v>77.568614120000007</v>
      </c>
      <c r="DS36" s="46">
        <v>81.696391629999994</v>
      </c>
      <c r="DT36" s="46">
        <v>98.928014809999993</v>
      </c>
      <c r="DU36" s="46">
        <v>90.214320900000004</v>
      </c>
      <c r="DV36" s="46">
        <v>89.609531129999993</v>
      </c>
      <c r="DW36" s="46">
        <v>62.323030729999999</v>
      </c>
      <c r="DX36" s="66">
        <v>91.901059140000001</v>
      </c>
      <c r="DY36" s="66">
        <v>81.758112890000007</v>
      </c>
      <c r="DZ36" s="66">
        <v>107.6288696</v>
      </c>
      <c r="EA36" s="66">
        <v>80.244234349999999</v>
      </c>
      <c r="EB36" s="66">
        <v>71.983053470000002</v>
      </c>
      <c r="EC36" s="66">
        <v>89.889049150000005</v>
      </c>
      <c r="ED36" s="66">
        <v>71.104466779999996</v>
      </c>
      <c r="EE36" s="66">
        <v>74.044961409999999</v>
      </c>
      <c r="EF36" s="66">
        <v>81.973145209999998</v>
      </c>
      <c r="EG36" s="66">
        <v>56.065375199999998</v>
      </c>
      <c r="EH36" s="66">
        <v>56.686899830000002</v>
      </c>
      <c r="EI36" s="66">
        <v>62.408393650000001</v>
      </c>
      <c r="EJ36" s="66">
        <v>67.954494539999999</v>
      </c>
      <c r="EK36" s="66">
        <v>60.491243339999997</v>
      </c>
      <c r="EL36" s="66">
        <v>63.722716370000001</v>
      </c>
      <c r="EM36" s="66">
        <v>44.982194329999999</v>
      </c>
      <c r="EN36" s="66">
        <v>59.15459044</v>
      </c>
      <c r="EO36" s="66">
        <v>60.497334789999996</v>
      </c>
      <c r="EP36" s="66">
        <v>67.254284810000001</v>
      </c>
      <c r="EQ36" s="66">
        <v>61.370982210000001</v>
      </c>
      <c r="ER36" s="66">
        <v>66.250767060000001</v>
      </c>
      <c r="ES36" s="66">
        <v>63.313280910000003</v>
      </c>
      <c r="ET36" s="66">
        <v>50.852617430000002</v>
      </c>
      <c r="EU36" s="66">
        <v>57.293065779999999</v>
      </c>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row>
    <row r="37" spans="6:351" ht="34.15" customHeight="1">
      <c r="F37" s="28" t="s">
        <v>535</v>
      </c>
      <c r="G37" s="2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W37" s="46"/>
      <c r="DX37" s="66"/>
      <c r="DZ37" s="66"/>
      <c r="EA37" s="66"/>
      <c r="EB37" s="66"/>
      <c r="ED37" s="66"/>
      <c r="EE37" s="66"/>
      <c r="EF37" s="66"/>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row>
    <row r="38" spans="6:351" ht="20.100000000000001" customHeight="1">
      <c r="F38" s="28" t="s">
        <v>148</v>
      </c>
      <c r="G38" s="29" t="s">
        <v>200</v>
      </c>
      <c r="H38" s="38">
        <v>26104.731863000001</v>
      </c>
      <c r="I38" s="38">
        <v>23200.059375000001</v>
      </c>
      <c r="J38" s="38"/>
      <c r="K38" s="38"/>
      <c r="L38" s="38">
        <v>825.52809999999999</v>
      </c>
      <c r="M38" s="38">
        <v>732.29139999999995</v>
      </c>
      <c r="N38" s="38">
        <v>741.02539999999999</v>
      </c>
      <c r="O38" s="38">
        <v>1140.905</v>
      </c>
      <c r="P38" s="38">
        <v>1025.528</v>
      </c>
      <c r="Q38" s="38">
        <v>764.85389999999995</v>
      </c>
      <c r="R38" s="38">
        <v>1044.452</v>
      </c>
      <c r="S38" s="38">
        <v>865.30870000000004</v>
      </c>
      <c r="T38" s="38">
        <v>1013.937</v>
      </c>
      <c r="U38" s="38">
        <v>1099.335</v>
      </c>
      <c r="V38" s="38">
        <v>1128.0260000000001</v>
      </c>
      <c r="W38" s="38">
        <v>1234.751</v>
      </c>
      <c r="X38" s="38">
        <v>1075.308</v>
      </c>
      <c r="Y38" s="38">
        <v>876.75250000000005</v>
      </c>
      <c r="Z38" s="38">
        <v>1490.251</v>
      </c>
      <c r="AA38" s="38">
        <v>1240.8920000000001</v>
      </c>
      <c r="AB38" s="38">
        <v>1450.808</v>
      </c>
      <c r="AC38" s="38">
        <v>1086.605</v>
      </c>
      <c r="AD38" s="38">
        <v>1019.1609999999999</v>
      </c>
      <c r="AE38" s="38">
        <v>1116.1600000000001</v>
      </c>
      <c r="AF38" s="38">
        <v>1295.999</v>
      </c>
      <c r="AG38" s="38">
        <v>1268.162</v>
      </c>
      <c r="AH38" s="38">
        <v>1366.318</v>
      </c>
      <c r="AI38" s="38">
        <v>1332.5319999999999</v>
      </c>
      <c r="AJ38" s="38">
        <v>1492.6759999999999</v>
      </c>
      <c r="AK38" s="38">
        <v>1353.8050000000001</v>
      </c>
      <c r="AL38" s="38">
        <v>1222.6849999999999</v>
      </c>
      <c r="AM38" s="38">
        <v>1166.2059999999999</v>
      </c>
      <c r="AN38" s="38">
        <v>1151.442</v>
      </c>
      <c r="AO38" s="38">
        <v>1176.5530000000001</v>
      </c>
      <c r="AP38" s="38">
        <v>1164.9190000000001</v>
      </c>
      <c r="AQ38" s="38">
        <v>1430.671</v>
      </c>
      <c r="AR38" s="38">
        <v>1632.1079999999999</v>
      </c>
      <c r="AS38" s="38">
        <v>2035.2380000000001</v>
      </c>
      <c r="AT38" s="38">
        <v>2070.482</v>
      </c>
      <c r="AU38" s="38">
        <v>1904.0329999999999</v>
      </c>
      <c r="AV38" s="38">
        <v>1225.8699999999999</v>
      </c>
      <c r="AW38" s="38">
        <v>1135.104</v>
      </c>
      <c r="AX38" s="38">
        <v>1233.471</v>
      </c>
      <c r="AY38" s="38">
        <v>1213.6890000000001</v>
      </c>
      <c r="AZ38" s="38">
        <v>1311.5619999999999</v>
      </c>
      <c r="BA38" s="38">
        <v>1272.6320000000001</v>
      </c>
      <c r="BB38" s="38">
        <v>1205.172</v>
      </c>
      <c r="BC38" s="38">
        <v>1163.4649999999999</v>
      </c>
      <c r="BD38" s="38">
        <v>1349.2</v>
      </c>
      <c r="BE38" s="38">
        <v>1392.482</v>
      </c>
      <c r="BF38" s="38">
        <v>1250.421</v>
      </c>
      <c r="BG38" s="38">
        <v>1165.365</v>
      </c>
      <c r="BH38" s="38">
        <v>1320.761</v>
      </c>
      <c r="BI38" s="38">
        <v>1392.0119999999999</v>
      </c>
      <c r="BJ38" s="38">
        <v>1313.2729999999999</v>
      </c>
      <c r="BK38" s="38">
        <v>1280.9190000000001</v>
      </c>
      <c r="BL38" s="38">
        <v>1587.4259999999999</v>
      </c>
      <c r="BM38" s="38">
        <v>1402.1669999999999</v>
      </c>
      <c r="BN38" s="38">
        <v>1412.6420000000001</v>
      </c>
      <c r="BO38" s="38">
        <v>1459.876</v>
      </c>
      <c r="BP38" s="38">
        <v>1398.3879999999999</v>
      </c>
      <c r="BQ38" s="38">
        <v>1380.604</v>
      </c>
      <c r="BR38" s="38">
        <v>1365.7950000000001</v>
      </c>
      <c r="BS38" s="38">
        <v>1495.991</v>
      </c>
      <c r="BT38" s="38">
        <v>1349.6010000000001</v>
      </c>
      <c r="BU38" s="38">
        <v>1430.1869999999999</v>
      </c>
      <c r="BV38" s="38">
        <v>1472.6990000000001</v>
      </c>
      <c r="BW38" s="38">
        <v>1569.212</v>
      </c>
      <c r="BX38" s="38">
        <v>1690.2439999999999</v>
      </c>
      <c r="BY38" s="38">
        <v>2513.578</v>
      </c>
      <c r="BZ38" s="38">
        <v>2517.335</v>
      </c>
      <c r="CA38" s="38">
        <v>2433.1019999999999</v>
      </c>
      <c r="CB38" s="38">
        <v>2555.7820000000002</v>
      </c>
      <c r="CC38" s="38">
        <v>3052.7890000000002</v>
      </c>
      <c r="CD38" s="38">
        <v>2905.2040000000002</v>
      </c>
      <c r="CE38" s="38">
        <v>2847.0010000000002</v>
      </c>
      <c r="CF38" s="38">
        <v>3292.7080000000001</v>
      </c>
      <c r="CG38" s="38">
        <v>3000.9749999999999</v>
      </c>
      <c r="CH38" s="38">
        <v>3961.9319999999998</v>
      </c>
      <c r="CI38" s="38">
        <v>4044.46</v>
      </c>
      <c r="CJ38" s="38">
        <v>5566.0129999999999</v>
      </c>
      <c r="CK38" s="38">
        <v>3320.3760000000002</v>
      </c>
      <c r="CL38" s="38">
        <v>2937.683</v>
      </c>
      <c r="CM38" s="38">
        <v>3226.3510000000001</v>
      </c>
      <c r="CN38" s="38">
        <v>3262.0990000000002</v>
      </c>
      <c r="CO38" s="38">
        <v>4371.3360000000002</v>
      </c>
      <c r="CP38" s="38">
        <v>3062.1930000000002</v>
      </c>
      <c r="CQ38" s="38">
        <v>3742.4340000000002</v>
      </c>
      <c r="CR38" s="38">
        <v>3524.8110000000001</v>
      </c>
      <c r="CS38" s="38">
        <v>3278.2449999999999</v>
      </c>
      <c r="CT38" s="38">
        <v>3976.96</v>
      </c>
      <c r="CU38" s="38">
        <v>4296.9430000000002</v>
      </c>
      <c r="CV38" s="38">
        <v>3219.0419999999999</v>
      </c>
      <c r="CW38" s="38">
        <v>4321.3900000000003</v>
      </c>
      <c r="CX38" s="38">
        <v>3853.1179999999999</v>
      </c>
      <c r="CY38" s="38">
        <v>4132.1109999999999</v>
      </c>
      <c r="CZ38" s="38">
        <v>3683.5709999999999</v>
      </c>
      <c r="DA38" s="38">
        <v>3631.029</v>
      </c>
      <c r="DB38" s="38">
        <v>3175.9340000000002</v>
      </c>
      <c r="DC38" s="38">
        <v>3407.1080000000002</v>
      </c>
      <c r="DD38" s="38">
        <v>3672.616</v>
      </c>
      <c r="DE38" s="38">
        <v>3005.683</v>
      </c>
      <c r="DF38" s="38">
        <v>3541.9960000000001</v>
      </c>
      <c r="DG38" s="38">
        <v>3239.7130000000002</v>
      </c>
      <c r="DH38" s="38">
        <v>3948.2750000000001</v>
      </c>
      <c r="DI38" s="38">
        <v>2775.86</v>
      </c>
      <c r="DJ38" s="38">
        <v>4260.7870000000003</v>
      </c>
      <c r="DK38" s="38">
        <v>3519.1060000000002</v>
      </c>
      <c r="DL38" s="38">
        <v>3845.2930000000001</v>
      </c>
      <c r="DM38" s="38">
        <v>4959.991</v>
      </c>
      <c r="DN38" s="38">
        <v>5463.1</v>
      </c>
      <c r="DO38" s="38">
        <v>4588.2889999999998</v>
      </c>
      <c r="DP38" s="38">
        <v>4121.4939999999997</v>
      </c>
      <c r="DQ38" s="38">
        <v>4805.9359999999997</v>
      </c>
      <c r="DR38" s="38">
        <v>4185.7160000000003</v>
      </c>
      <c r="DS38" s="38">
        <v>4506.4430000000002</v>
      </c>
      <c r="DT38" s="38">
        <v>5514.7330000000002</v>
      </c>
      <c r="DU38" s="38">
        <v>5085.7110000000002</v>
      </c>
      <c r="DV38" s="38">
        <v>5035.9629999999997</v>
      </c>
      <c r="DW38" s="38">
        <v>3500.6840000000002</v>
      </c>
      <c r="DX38" s="38">
        <v>5422.5379999999996</v>
      </c>
      <c r="DY38" s="38">
        <v>4907.7579999999998</v>
      </c>
      <c r="DZ38" s="38">
        <v>7330.232</v>
      </c>
      <c r="EA38" s="38">
        <v>5711.6210000000001</v>
      </c>
      <c r="EB38" s="38">
        <v>5859.6167070000001</v>
      </c>
      <c r="EC38" s="38">
        <v>5492.3735479999996</v>
      </c>
      <c r="ED38" s="38">
        <v>6968.9017510000003</v>
      </c>
      <c r="EE38" s="38">
        <v>7170.6648100000002</v>
      </c>
      <c r="EF38" s="38">
        <v>6870.2926619999998</v>
      </c>
      <c r="EG38" s="53">
        <v>5094.8726399999996</v>
      </c>
      <c r="EH38" s="53">
        <v>5410.2420709999997</v>
      </c>
      <c r="EI38" s="53">
        <v>5905.4530969999996</v>
      </c>
      <c r="EJ38" s="53">
        <v>5409.2681920000005</v>
      </c>
      <c r="EK38" s="53">
        <v>6475.0960150000001</v>
      </c>
      <c r="EL38" s="53">
        <v>6669.3473190000004</v>
      </c>
      <c r="EM38" s="53">
        <v>4954.4455539999999</v>
      </c>
      <c r="EN38" s="53">
        <v>6020.8735779999997</v>
      </c>
      <c r="EO38" s="53">
        <v>6760.9962930000002</v>
      </c>
      <c r="EP38" s="53">
        <v>8028.9816279999995</v>
      </c>
      <c r="EQ38" s="53">
        <v>7527.7791729999999</v>
      </c>
      <c r="ER38" s="53">
        <v>8511.0708279999999</v>
      </c>
      <c r="ES38" s="53">
        <v>8862.953023</v>
      </c>
      <c r="ET38" s="53">
        <v>8392.7345979999991</v>
      </c>
      <c r="EU38" s="53">
        <v>9927.1867110000003</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row>
    <row r="39" spans="6:351" ht="34.15" customHeight="1">
      <c r="F39" s="35" t="s">
        <v>69</v>
      </c>
      <c r="G39" s="29"/>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66"/>
      <c r="EA39" s="66"/>
      <c r="EB39" s="66"/>
      <c r="EC39" s="38"/>
      <c r="ED39" s="66"/>
      <c r="EE39" s="66"/>
      <c r="EF39" s="66"/>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row>
    <row r="40" spans="6:351" ht="20.100000000000001" customHeight="1">
      <c r="F40" s="28" t="s">
        <v>535</v>
      </c>
      <c r="G40" s="29"/>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66"/>
      <c r="EA40" s="66"/>
      <c r="EB40" s="66"/>
      <c r="EC40" s="38"/>
      <c r="ED40" s="66"/>
      <c r="EE40" s="66"/>
      <c r="EF40" s="66"/>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row>
    <row r="41" spans="6:351" ht="20.100000000000001" customHeight="1">
      <c r="F41" s="28" t="s">
        <v>690</v>
      </c>
      <c r="G41" s="29" t="s">
        <v>200</v>
      </c>
      <c r="H41" s="38">
        <v>7886.5204339299999</v>
      </c>
      <c r="I41" s="38">
        <v>6495.7497643400002</v>
      </c>
      <c r="J41" s="38"/>
      <c r="K41" s="38"/>
      <c r="L41" s="38">
        <v>97.896320000000003</v>
      </c>
      <c r="M41" s="38">
        <v>73.485310999999996</v>
      </c>
      <c r="N41" s="38">
        <v>97.387635000000003</v>
      </c>
      <c r="O41" s="38">
        <v>157.48228399999999</v>
      </c>
      <c r="P41" s="38">
        <v>165.657478</v>
      </c>
      <c r="Q41" s="38">
        <v>199.23747800000001</v>
      </c>
      <c r="R41" s="38">
        <v>239.25300799999999</v>
      </c>
      <c r="S41" s="38">
        <v>257.80852700000003</v>
      </c>
      <c r="T41" s="38">
        <v>260.62281100000001</v>
      </c>
      <c r="U41" s="38">
        <v>277.92824999999999</v>
      </c>
      <c r="V41" s="38">
        <v>294.82422800000001</v>
      </c>
      <c r="W41" s="38">
        <v>267.83277199999998</v>
      </c>
      <c r="X41" s="38">
        <v>222.584767</v>
      </c>
      <c r="Y41" s="38">
        <v>233.989352</v>
      </c>
      <c r="Z41" s="38">
        <v>305.13015000000001</v>
      </c>
      <c r="AA41" s="38">
        <v>239.04283699999999</v>
      </c>
      <c r="AB41" s="38">
        <v>231.628421</v>
      </c>
      <c r="AC41" s="38">
        <v>202.9008</v>
      </c>
      <c r="AD41" s="38">
        <v>160.559819</v>
      </c>
      <c r="AE41" s="38">
        <v>176.29175799999999</v>
      </c>
      <c r="AF41" s="38">
        <v>213.16770500000001</v>
      </c>
      <c r="AG41" s="38">
        <v>158.14933400000001</v>
      </c>
      <c r="AH41" s="38">
        <v>183.66022100000001</v>
      </c>
      <c r="AI41" s="38">
        <v>171.75124099999999</v>
      </c>
      <c r="AJ41" s="38">
        <v>185.79283000000001</v>
      </c>
      <c r="AK41" s="38">
        <v>161.892582</v>
      </c>
      <c r="AL41" s="38">
        <v>140.90320500000001</v>
      </c>
      <c r="AM41" s="38">
        <v>151.34481500000001</v>
      </c>
      <c r="AN41" s="38">
        <v>149.60360900000001</v>
      </c>
      <c r="AO41" s="38">
        <v>146.976651</v>
      </c>
      <c r="AP41" s="38">
        <v>164.72250500000001</v>
      </c>
      <c r="AQ41" s="38">
        <v>333.629707</v>
      </c>
      <c r="AR41" s="38">
        <v>685.73576700000001</v>
      </c>
      <c r="AS41" s="38">
        <v>807.31113900000003</v>
      </c>
      <c r="AT41" s="38">
        <v>874.73431300000004</v>
      </c>
      <c r="AU41" s="38">
        <v>791.05271100000004</v>
      </c>
      <c r="AV41" s="38">
        <v>381.477172</v>
      </c>
      <c r="AW41" s="38">
        <v>303.62977899999998</v>
      </c>
      <c r="AX41" s="38">
        <v>389.585219</v>
      </c>
      <c r="AY41" s="38">
        <v>925.03414899999996</v>
      </c>
      <c r="AZ41" s="38">
        <v>537.38985000000002</v>
      </c>
      <c r="BA41" s="38">
        <v>538.38815299999999</v>
      </c>
      <c r="BB41" s="38">
        <v>228.02058700000001</v>
      </c>
      <c r="BC41" s="38">
        <v>339.53910200000001</v>
      </c>
      <c r="BD41" s="38">
        <v>350.819298</v>
      </c>
      <c r="BE41" s="38">
        <v>767.58378100000004</v>
      </c>
      <c r="BF41" s="38">
        <v>395.17595299999999</v>
      </c>
      <c r="BG41" s="38">
        <v>631.97441800000001</v>
      </c>
      <c r="BH41" s="38">
        <v>581.85057200000006</v>
      </c>
      <c r="BI41" s="38">
        <v>597.53365599999995</v>
      </c>
      <c r="BJ41" s="38">
        <v>503.006415</v>
      </c>
      <c r="BK41" s="38">
        <v>821.37787800000001</v>
      </c>
      <c r="BL41" s="38">
        <v>1056.6414600000001</v>
      </c>
      <c r="BM41" s="38">
        <v>576.21080199999994</v>
      </c>
      <c r="BN41" s="38">
        <v>672.26798699999995</v>
      </c>
      <c r="BO41" s="38">
        <v>605.29536599999994</v>
      </c>
      <c r="BP41" s="38">
        <v>681.24575600000003</v>
      </c>
      <c r="BQ41" s="38">
        <v>600.46759499999996</v>
      </c>
      <c r="BR41" s="38">
        <v>625.75274999999999</v>
      </c>
      <c r="BS41" s="38">
        <v>541.05649400000004</v>
      </c>
      <c r="BT41" s="38">
        <v>555.52208800000005</v>
      </c>
      <c r="BU41" s="38">
        <v>739.93849899999998</v>
      </c>
      <c r="BV41" s="38">
        <v>764.896164</v>
      </c>
      <c r="BW41" s="38">
        <v>731.65111300000001</v>
      </c>
      <c r="BX41" s="38">
        <v>1357.62058</v>
      </c>
      <c r="BY41" s="38">
        <v>1945.6429900000001</v>
      </c>
      <c r="BZ41" s="38">
        <v>1162.72433</v>
      </c>
      <c r="CA41" s="38">
        <v>1320.3724500000001</v>
      </c>
      <c r="CB41" s="38">
        <v>1289.6804400000001</v>
      </c>
      <c r="CC41" s="38">
        <v>1536.51179</v>
      </c>
      <c r="CD41" s="38">
        <v>1881.8588199999999</v>
      </c>
      <c r="CE41" s="38">
        <v>1413.61194</v>
      </c>
      <c r="CF41" s="38">
        <v>1905.42581</v>
      </c>
      <c r="CG41" s="38">
        <v>2109.9764</v>
      </c>
      <c r="CH41" s="38">
        <v>2662.1262299999999</v>
      </c>
      <c r="CI41" s="38">
        <v>3054.1816899999999</v>
      </c>
      <c r="CJ41" s="38">
        <v>3897.8108999999999</v>
      </c>
      <c r="CK41" s="38">
        <v>1636.1488939999999</v>
      </c>
      <c r="CL41" s="38">
        <v>1677.1952719999999</v>
      </c>
      <c r="CM41" s="38">
        <v>1984.452622</v>
      </c>
      <c r="CN41" s="38">
        <v>1585.0719650000001</v>
      </c>
      <c r="CO41" s="38">
        <v>2491.8326969999998</v>
      </c>
      <c r="CP41" s="38">
        <v>1291.9817029999999</v>
      </c>
      <c r="CQ41" s="38">
        <v>1676.527454</v>
      </c>
      <c r="CR41" s="38">
        <v>1182.4362550000001</v>
      </c>
      <c r="CS41" s="38">
        <v>1275.1752799999999</v>
      </c>
      <c r="CT41" s="38">
        <v>1822.2627110000001</v>
      </c>
      <c r="CU41" s="38">
        <v>2042.7393950000001</v>
      </c>
      <c r="CV41" s="38">
        <v>1507.178326</v>
      </c>
      <c r="CW41" s="38">
        <v>1441.7363933300001</v>
      </c>
      <c r="CX41" s="38">
        <v>1563.97385532</v>
      </c>
      <c r="CY41" s="38">
        <v>1222.9664229</v>
      </c>
      <c r="CZ41" s="38">
        <v>978.91213497000001</v>
      </c>
      <c r="DA41" s="38">
        <v>1118.9818360100001</v>
      </c>
      <c r="DB41" s="38">
        <v>1450.9850092500001</v>
      </c>
      <c r="DC41" s="38">
        <v>1000.01591132</v>
      </c>
      <c r="DD41" s="38">
        <v>1175.1997893</v>
      </c>
      <c r="DE41" s="38">
        <v>962.90536333</v>
      </c>
      <c r="DF41" s="38">
        <v>850.03771426000003</v>
      </c>
      <c r="DG41" s="38">
        <v>823.67882168000006</v>
      </c>
      <c r="DH41" s="38">
        <v>944.63181157999998</v>
      </c>
      <c r="DI41" s="38">
        <v>861.89105892999999</v>
      </c>
      <c r="DJ41" s="38">
        <v>1114.9437532500001</v>
      </c>
      <c r="DK41" s="38">
        <v>972.50513000000001</v>
      </c>
      <c r="DL41" s="38">
        <v>1448.65301249</v>
      </c>
      <c r="DM41" s="38">
        <v>1567.9129061900001</v>
      </c>
      <c r="DN41" s="38">
        <v>1750.61560768</v>
      </c>
      <c r="DO41" s="38">
        <v>1132.19950098</v>
      </c>
      <c r="DP41" s="38">
        <v>1098.1247295799999</v>
      </c>
      <c r="DQ41" s="38">
        <v>1687.19308108</v>
      </c>
      <c r="DR41" s="38">
        <v>1450.2170613799999</v>
      </c>
      <c r="DS41" s="38">
        <v>1346.3690983500001</v>
      </c>
      <c r="DT41" s="38">
        <v>1623.66836309</v>
      </c>
      <c r="DU41" s="38">
        <v>1878.55923459</v>
      </c>
      <c r="DV41" s="38">
        <v>1414.25504707</v>
      </c>
      <c r="DW41" s="38">
        <v>1202.0524202500001</v>
      </c>
      <c r="DX41" s="38">
        <v>1332.67229733</v>
      </c>
      <c r="DY41" s="38">
        <v>1498.00620243</v>
      </c>
      <c r="DZ41" s="38">
        <v>2613.4122366800002</v>
      </c>
      <c r="EA41" s="38">
        <v>1323.3875645600001</v>
      </c>
      <c r="EB41" s="38">
        <v>2217.22511859</v>
      </c>
      <c r="EC41" s="38">
        <v>2653.8325342600001</v>
      </c>
      <c r="ED41" s="38">
        <v>2662.46670447</v>
      </c>
      <c r="EE41" s="38">
        <v>1556.5206499400001</v>
      </c>
      <c r="EF41" s="38">
        <v>1867.12479822</v>
      </c>
      <c r="EG41" s="53">
        <v>1800.4082813</v>
      </c>
      <c r="EH41" s="53">
        <v>1414.3539111</v>
      </c>
      <c r="EI41" s="53">
        <v>1398.4187930099999</v>
      </c>
      <c r="EJ41" s="53">
        <v>1697.2071457100001</v>
      </c>
      <c r="EK41" s="53">
        <v>1985.7699145199999</v>
      </c>
      <c r="EL41" s="53">
        <v>1836.6180003899999</v>
      </c>
      <c r="EM41" s="53">
        <v>1436.9449085399999</v>
      </c>
      <c r="EN41" s="53">
        <v>2027.19961023</v>
      </c>
      <c r="EO41" s="53">
        <v>2068.4786122099999</v>
      </c>
      <c r="EP41" s="53">
        <v>2214.3773233000002</v>
      </c>
      <c r="EQ41" s="53">
        <v>2252.3343848499999</v>
      </c>
      <c r="ER41" s="53">
        <v>2297.3607901099999</v>
      </c>
      <c r="ES41" s="53">
        <v>2143.0678889300002</v>
      </c>
      <c r="ET41" s="53">
        <v>2545.53308874</v>
      </c>
      <c r="EU41" s="53">
        <v>2891.4266894799998</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row>
    <row r="42" spans="6:351" ht="34.15" customHeight="1">
      <c r="F42" s="35" t="s">
        <v>82</v>
      </c>
      <c r="G42" s="29"/>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66"/>
      <c r="EA42" s="66"/>
      <c r="EB42" s="66"/>
      <c r="EC42" s="38"/>
      <c r="ED42" s="66"/>
      <c r="EE42" s="66"/>
      <c r="EF42" s="66"/>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row>
    <row r="43" spans="6:351" ht="20.100000000000001" customHeight="1">
      <c r="F43" s="28" t="s">
        <v>694</v>
      </c>
      <c r="G43" s="29" t="s">
        <v>334</v>
      </c>
      <c r="H43" s="38">
        <v>1849.72251285947</v>
      </c>
      <c r="I43" s="38">
        <v>1832.4143023649401</v>
      </c>
      <c r="J43" s="38"/>
      <c r="K43" s="38"/>
      <c r="L43" s="38">
        <v>407.33</v>
      </c>
      <c r="M43" s="38">
        <v>366.52666666666698</v>
      </c>
      <c r="N43" s="38">
        <v>382.46</v>
      </c>
      <c r="O43" s="38">
        <v>381.09666666666698</v>
      </c>
      <c r="P43" s="38">
        <v>370.66333333333301</v>
      </c>
      <c r="Q43" s="38">
        <v>360.57333333333298</v>
      </c>
      <c r="R43" s="38">
        <v>357.72333333333302</v>
      </c>
      <c r="S43" s="38">
        <v>360.21333333333303</v>
      </c>
      <c r="T43" s="38">
        <v>350.84666666666698</v>
      </c>
      <c r="U43" s="38">
        <v>338.95</v>
      </c>
      <c r="V43" s="38">
        <v>347.25714285714298</v>
      </c>
      <c r="W43" s="38">
        <v>338.27619047618998</v>
      </c>
      <c r="X43" s="38">
        <v>329.84643211289102</v>
      </c>
      <c r="Y43" s="38">
        <v>360.64557226399302</v>
      </c>
      <c r="Z43" s="38">
        <v>375.15515873015897</v>
      </c>
      <c r="AA43" s="38">
        <v>373.667715311005</v>
      </c>
      <c r="AB43" s="38">
        <v>384.31094202898601</v>
      </c>
      <c r="AC43" s="38">
        <v>381.92434761145302</v>
      </c>
      <c r="AD43" s="38">
        <v>385.64545454545498</v>
      </c>
      <c r="AE43" s="38">
        <v>384.47809042809001</v>
      </c>
      <c r="AF43" s="38">
        <v>379.110262249828</v>
      </c>
      <c r="AG43" s="38">
        <v>387.93604617604598</v>
      </c>
      <c r="AH43" s="38">
        <v>384.32135642135597</v>
      </c>
      <c r="AI43" s="38">
        <v>385.302450980392</v>
      </c>
      <c r="AJ43" s="38">
        <v>400.13853535353599</v>
      </c>
      <c r="AK43" s="38">
        <v>390.06194444444401</v>
      </c>
      <c r="AL43" s="38">
        <v>383.50921325051797</v>
      </c>
      <c r="AM43" s="38">
        <v>375.96988727858297</v>
      </c>
      <c r="AN43" s="38">
        <v>351.17861642743202</v>
      </c>
      <c r="AO43" s="38">
        <v>343.02329004328999</v>
      </c>
      <c r="AP43" s="38">
        <v>323.64569169960498</v>
      </c>
      <c r="AQ43" s="38">
        <v>306.583781464531</v>
      </c>
      <c r="AR43" s="38">
        <v>294.17621572871599</v>
      </c>
      <c r="AS43" s="38">
        <v>299.90106060606098</v>
      </c>
      <c r="AT43" s="38">
        <v>288.66176548089601</v>
      </c>
      <c r="AU43" s="38">
        <v>294.27827080327103</v>
      </c>
      <c r="AV43" s="38">
        <v>286.76514492753603</v>
      </c>
      <c r="AW43" s="38">
        <v>273.60487878787899</v>
      </c>
      <c r="AX43" s="38">
        <v>259.20064935064897</v>
      </c>
      <c r="AY43" s="38">
        <v>295.65794410268097</v>
      </c>
      <c r="AZ43" s="38">
        <v>290.15124819624799</v>
      </c>
      <c r="BA43" s="38">
        <v>280.20399230399198</v>
      </c>
      <c r="BB43" s="38">
        <v>276.52539682539702</v>
      </c>
      <c r="BC43" s="38">
        <v>269.15909090909099</v>
      </c>
      <c r="BD43" s="38">
        <v>263.459545454546</v>
      </c>
      <c r="BE43" s="38">
        <v>267.76548245613998</v>
      </c>
      <c r="BF43" s="38">
        <v>274.39159090909101</v>
      </c>
      <c r="BG43" s="38">
        <v>278.41366106719403</v>
      </c>
      <c r="BH43" s="38">
        <v>290.35378787878801</v>
      </c>
      <c r="BI43" s="38">
        <v>312.784764309764</v>
      </c>
      <c r="BJ43" s="38">
        <v>314.22170462387902</v>
      </c>
      <c r="BK43" s="38">
        <v>322.51421095007998</v>
      </c>
      <c r="BL43" s="38">
        <v>352.12484848484797</v>
      </c>
      <c r="BM43" s="38">
        <v>346.81320593149502</v>
      </c>
      <c r="BN43" s="38">
        <v>363.24417325428198</v>
      </c>
      <c r="BO43" s="38">
        <v>391.92739893211302</v>
      </c>
      <c r="BP43" s="38">
        <v>408.44432884748102</v>
      </c>
      <c r="BQ43" s="38">
        <v>393.30389154704898</v>
      </c>
      <c r="BR43" s="38">
        <v>401.44196969696998</v>
      </c>
      <c r="BS43" s="38">
        <v>433.71906470722303</v>
      </c>
      <c r="BT43" s="38">
        <v>427.24214285714299</v>
      </c>
      <c r="BU43" s="38">
        <v>427.25421717171702</v>
      </c>
      <c r="BV43" s="38">
        <v>439.48528138528098</v>
      </c>
      <c r="BW43" s="38">
        <v>485.692228677755</v>
      </c>
      <c r="BX43" s="38">
        <v>553.984254658385</v>
      </c>
      <c r="BY43" s="38">
        <v>627.39702982203005</v>
      </c>
      <c r="BZ43" s="38">
        <v>621.49613997114</v>
      </c>
      <c r="CA43" s="38">
        <v>614.46599821746895</v>
      </c>
      <c r="CB43" s="38">
        <v>650.26878787878798</v>
      </c>
      <c r="CC43" s="38">
        <v>667.23947368421102</v>
      </c>
      <c r="CD43" s="38">
        <v>681.11977272727302</v>
      </c>
      <c r="CE43" s="38">
        <v>788.01833875842794</v>
      </c>
      <c r="CF43" s="38">
        <v>926.77576137312997</v>
      </c>
      <c r="CG43" s="38">
        <v>895.95171356421395</v>
      </c>
      <c r="CH43" s="38">
        <v>869.57618577075095</v>
      </c>
      <c r="CI43" s="38">
        <v>794.52472349351603</v>
      </c>
      <c r="CJ43" s="38">
        <v>908.70856782106796</v>
      </c>
      <c r="CK43" s="38">
        <v>921.50506379585295</v>
      </c>
      <c r="CL43" s="38">
        <v>960.06472332015801</v>
      </c>
      <c r="CM43" s="38">
        <v>1101.63262056657</v>
      </c>
      <c r="CN43" s="38">
        <v>1108.9039855072499</v>
      </c>
      <c r="CO43" s="38">
        <v>1195.68072169059</v>
      </c>
      <c r="CP43" s="38">
        <v>1226.58423520923</v>
      </c>
      <c r="CQ43" s="38">
        <v>1367.4876015797099</v>
      </c>
      <c r="CR43" s="38">
        <v>1384.37028985507</v>
      </c>
      <c r="CS43" s="38">
        <v>1504.29524410774</v>
      </c>
      <c r="CT43" s="38">
        <v>1699.1486291486301</v>
      </c>
      <c r="CU43" s="38">
        <v>1652.2009001924</v>
      </c>
      <c r="CV43" s="38">
        <v>1690.8369408369399</v>
      </c>
      <c r="CW43" s="38">
        <v>1610.7559011164301</v>
      </c>
      <c r="CX43" s="38">
        <v>1654.7977272727301</v>
      </c>
      <c r="CY43" s="38">
        <v>1718.8922149887601</v>
      </c>
      <c r="CZ43" s="38">
        <v>1630.46818181818</v>
      </c>
      <c r="DA43" s="38">
        <v>1413.6486111111101</v>
      </c>
      <c r="DB43" s="38">
        <v>1327.53892339545</v>
      </c>
      <c r="DC43" s="38">
        <v>1272.46966298597</v>
      </c>
      <c r="DD43" s="38">
        <v>1293.9512626262599</v>
      </c>
      <c r="DE43" s="38">
        <v>1288.5400793650799</v>
      </c>
      <c r="DF43" s="38">
        <v>1281.9243577075099</v>
      </c>
      <c r="DG43" s="38">
        <v>1200.3595347063299</v>
      </c>
      <c r="DH43" s="38">
        <v>1219.22076118326</v>
      </c>
      <c r="DI43" s="38">
        <v>1192.8223923445</v>
      </c>
      <c r="DJ43" s="38">
        <v>1124.0145915678499</v>
      </c>
      <c r="DK43" s="38">
        <v>1104.5446001367</v>
      </c>
      <c r="DL43" s="38">
        <v>1180.9552631578899</v>
      </c>
      <c r="DM43" s="38">
        <v>1259.35465007215</v>
      </c>
      <c r="DN43" s="38">
        <v>1334.8147907647899</v>
      </c>
      <c r="DO43" s="38">
        <v>1217.9837902837901</v>
      </c>
      <c r="DP43" s="38">
        <v>1219.5911594202901</v>
      </c>
      <c r="DQ43" s="38">
        <v>1257.5510056707401</v>
      </c>
      <c r="DR43" s="38">
        <v>1277.83863636364</v>
      </c>
      <c r="DS43" s="38">
        <v>1274.35120320856</v>
      </c>
      <c r="DT43" s="38">
        <v>1329.2826839826801</v>
      </c>
      <c r="DU43" s="38">
        <v>1306.4442857142899</v>
      </c>
      <c r="DV43" s="38">
        <v>1212.74765151515</v>
      </c>
      <c r="DW43" s="38">
        <v>1228.08748740603</v>
      </c>
      <c r="DX43" s="38">
        <v>1304.2360245310199</v>
      </c>
      <c r="DY43" s="38">
        <v>1309.81170634921</v>
      </c>
      <c r="DZ43" s="38">
        <v>1474.3633885438301</v>
      </c>
      <c r="EA43" s="38">
        <v>1480.2870370370399</v>
      </c>
      <c r="EB43" s="38">
        <v>1583.23416666667</v>
      </c>
      <c r="EC43" s="38">
        <v>1710.5099202551801</v>
      </c>
      <c r="ED43" s="38">
        <v>1911.36389328063</v>
      </c>
      <c r="EE43" s="38">
        <v>1873.2410401002501</v>
      </c>
      <c r="EF43" s="38">
        <v>1797.79608695652</v>
      </c>
      <c r="EG43" s="53">
        <v>1816.4890311004799</v>
      </c>
      <c r="EH43" s="53">
        <v>1789.4381673881701</v>
      </c>
      <c r="EI43" s="53">
        <v>1794.5804947976001</v>
      </c>
      <c r="EJ43" s="53">
        <v>1873.62942028986</v>
      </c>
      <c r="EK43" s="53">
        <v>1872.00912698413</v>
      </c>
      <c r="EL43" s="53">
        <v>1728.33088023088</v>
      </c>
      <c r="EM43" s="53">
        <v>1729.2115440115499</v>
      </c>
      <c r="EN43" s="53">
        <v>1888.6330020703899</v>
      </c>
      <c r="EO43" s="53">
        <v>1977.8447222222201</v>
      </c>
      <c r="EP43" s="53">
        <v>1928.61309523809</v>
      </c>
      <c r="EQ43" s="53">
        <v>1975.8667557932299</v>
      </c>
      <c r="ER43" s="53">
        <v>2071.76383477634</v>
      </c>
      <c r="ES43" s="53">
        <v>2337.98781746032</v>
      </c>
      <c r="ET43" s="53">
        <v>2476.7989993098699</v>
      </c>
      <c r="EU43" s="53">
        <v>2661.6094202898598</v>
      </c>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row>
    <row r="44" spans="6:351" ht="20.100000000000001" customHeight="1">
      <c r="F44" s="28" t="s">
        <v>74</v>
      </c>
      <c r="G44" s="29" t="s">
        <v>695</v>
      </c>
      <c r="H44" s="38">
        <v>2481.4482779841401</v>
      </c>
      <c r="I44" s="38">
        <v>2528.8753532239798</v>
      </c>
      <c r="J44" s="38"/>
      <c r="K44" s="38"/>
      <c r="L44" s="38">
        <v>530.02698849936098</v>
      </c>
      <c r="M44" s="38">
        <v>474.91279765406603</v>
      </c>
      <c r="N44" s="38">
        <v>472.55767303903798</v>
      </c>
      <c r="O44" s="38">
        <v>485.638490820784</v>
      </c>
      <c r="P44" s="38">
        <v>475.08891399439801</v>
      </c>
      <c r="Q44" s="38">
        <v>467.53487017908998</v>
      </c>
      <c r="R44" s="38">
        <v>456.75083319592801</v>
      </c>
      <c r="S44" s="38">
        <v>459.57960330909498</v>
      </c>
      <c r="T44" s="38">
        <v>466.02308339607401</v>
      </c>
      <c r="U44" s="38">
        <v>446.88140502435499</v>
      </c>
      <c r="V44" s="38">
        <v>475.877293858766</v>
      </c>
      <c r="W44" s="38">
        <v>486.49589145504098</v>
      </c>
      <c r="X44" s="38">
        <v>481.71959523326097</v>
      </c>
      <c r="Y44" s="38">
        <v>521.55781145817195</v>
      </c>
      <c r="Z44" s="38">
        <v>560.79036942921198</v>
      </c>
      <c r="AA44" s="38">
        <v>565.41777556366196</v>
      </c>
      <c r="AB44" s="38">
        <v>546.44028115786398</v>
      </c>
      <c r="AC44" s="38">
        <v>530.53772800787203</v>
      </c>
      <c r="AD44" s="38">
        <v>525.22911740234304</v>
      </c>
      <c r="AE44" s="38">
        <v>512.15153174944805</v>
      </c>
      <c r="AF44" s="38">
        <v>509.314514838798</v>
      </c>
      <c r="AG44" s="38">
        <v>536.09955823777</v>
      </c>
      <c r="AH44" s="38">
        <v>522.26865087804504</v>
      </c>
      <c r="AI44" s="38">
        <v>517.89461022720297</v>
      </c>
      <c r="AJ44" s="38">
        <v>532.56322910142399</v>
      </c>
      <c r="AK44" s="38">
        <v>494.778039902687</v>
      </c>
      <c r="AL44" s="38">
        <v>490.13743234474401</v>
      </c>
      <c r="AM44" s="38">
        <v>474.94736915562402</v>
      </c>
      <c r="AN44" s="38">
        <v>453.118245233675</v>
      </c>
      <c r="AO44" s="38">
        <v>447.27323938260503</v>
      </c>
      <c r="AP44" s="38">
        <v>441.45023318821501</v>
      </c>
      <c r="AQ44" s="38">
        <v>442.783692238458</v>
      </c>
      <c r="AR44" s="38">
        <v>443.61506515510501</v>
      </c>
      <c r="AS44" s="38">
        <v>478.112451102965</v>
      </c>
      <c r="AT44" s="38">
        <v>483.52033476124302</v>
      </c>
      <c r="AU44" s="38">
        <v>472.17284885935402</v>
      </c>
      <c r="AV44" s="38">
        <v>453.947196835716</v>
      </c>
      <c r="AW44" s="38">
        <v>420.12459723458602</v>
      </c>
      <c r="AX44" s="38">
        <v>398.59180581874898</v>
      </c>
      <c r="AY44" s="38">
        <v>459.44669570555999</v>
      </c>
      <c r="AZ44" s="38">
        <v>459.33415367646103</v>
      </c>
      <c r="BA44" s="38">
        <v>474.87106734597398</v>
      </c>
      <c r="BB44" s="38">
        <v>481.152538969006</v>
      </c>
      <c r="BC44" s="38">
        <v>505.85039485966399</v>
      </c>
      <c r="BD44" s="38">
        <v>495.59407941350202</v>
      </c>
      <c r="BE44" s="38">
        <v>522.34808475401996</v>
      </c>
      <c r="BF44" s="38">
        <v>534.29115518447202</v>
      </c>
      <c r="BG44" s="38">
        <v>544.00197769747899</v>
      </c>
      <c r="BH44" s="38">
        <v>561.79167854541902</v>
      </c>
      <c r="BI44" s="38">
        <v>568.46880362428499</v>
      </c>
      <c r="BJ44" s="38">
        <v>574.01739875297903</v>
      </c>
      <c r="BK44" s="38">
        <v>579.37884755160701</v>
      </c>
      <c r="BL44" s="38">
        <v>593.97100018147</v>
      </c>
      <c r="BM44" s="38">
        <v>543.56402145645495</v>
      </c>
      <c r="BN44" s="38">
        <v>553.24172826275299</v>
      </c>
      <c r="BO44" s="38">
        <v>549.63149162073205</v>
      </c>
      <c r="BP44" s="38">
        <v>534.97500745409798</v>
      </c>
      <c r="BQ44" s="38">
        <v>551.49201363944496</v>
      </c>
      <c r="BR44" s="38">
        <v>567.92770299034203</v>
      </c>
      <c r="BS44" s="38">
        <v>575.38569618859799</v>
      </c>
      <c r="BT44" s="38">
        <v>550.67194955353898</v>
      </c>
      <c r="BU44" s="38">
        <v>557.41615100462104</v>
      </c>
      <c r="BV44" s="38">
        <v>579.97060436567699</v>
      </c>
      <c r="BW44" s="38">
        <v>654.49467875845198</v>
      </c>
      <c r="BX44" s="38">
        <v>754.29872780421397</v>
      </c>
      <c r="BY44" s="38">
        <v>841.09967527933304</v>
      </c>
      <c r="BZ44" s="38">
        <v>821.62196201388099</v>
      </c>
      <c r="CA44" s="38">
        <v>799.77797986069299</v>
      </c>
      <c r="CB44" s="38">
        <v>828.47916591216494</v>
      </c>
      <c r="CC44" s="38">
        <v>804.84777325142295</v>
      </c>
      <c r="CD44" s="38">
        <v>805.72964198966599</v>
      </c>
      <c r="CE44" s="38">
        <v>888.70950946339406</v>
      </c>
      <c r="CF44" s="38">
        <v>1022.6023139415501</v>
      </c>
      <c r="CG44" s="38">
        <v>952.49644665457799</v>
      </c>
      <c r="CH44" s="38">
        <v>977.66643138289203</v>
      </c>
      <c r="CI44" s="38">
        <v>1184.1587689842199</v>
      </c>
      <c r="CJ44" s="38">
        <v>1368.8391226169499</v>
      </c>
      <c r="CK44" s="38">
        <v>1214.6219774476299</v>
      </c>
      <c r="CL44" s="38">
        <v>1153.2383217546401</v>
      </c>
      <c r="CM44" s="38">
        <v>1208.9586398393899</v>
      </c>
      <c r="CN44" s="38">
        <v>1227.3971302915099</v>
      </c>
      <c r="CO44" s="38">
        <v>1356.33362176474</v>
      </c>
      <c r="CP44" s="38">
        <v>1359.85609078168</v>
      </c>
      <c r="CQ44" s="38">
        <v>1390.69868587259</v>
      </c>
      <c r="CR44" s="38">
        <v>1382.0455813185299</v>
      </c>
      <c r="CS44" s="38">
        <v>1425.68354793771</v>
      </c>
      <c r="CT44" s="38">
        <v>1624.1742678509499</v>
      </c>
      <c r="CU44" s="38">
        <v>1665.52536514813</v>
      </c>
      <c r="CV44" s="38">
        <v>1603.02644960881</v>
      </c>
      <c r="CW44" s="38">
        <v>1596.0750355047901</v>
      </c>
      <c r="CX44" s="38">
        <v>1595.0094523855601</v>
      </c>
      <c r="CY44" s="38">
        <v>1653.3095458161999</v>
      </c>
      <c r="CZ44" s="38">
        <v>1570.0248280957201</v>
      </c>
      <c r="DA44" s="38">
        <v>1425.1865067647</v>
      </c>
      <c r="DB44" s="38">
        <v>1452.8803734113999</v>
      </c>
      <c r="DC44" s="38">
        <v>1370.08878473764</v>
      </c>
      <c r="DD44" s="38">
        <v>1443.6526603575501</v>
      </c>
      <c r="DE44" s="38">
        <v>1382.8328512062999</v>
      </c>
      <c r="DF44" s="38">
        <v>1385.2256077900399</v>
      </c>
      <c r="DG44" s="38">
        <v>1402.3102281351601</v>
      </c>
      <c r="DH44" s="38">
        <v>1551.26412100587</v>
      </c>
      <c r="DI44" s="38">
        <v>1533.9341770936001</v>
      </c>
      <c r="DJ44" s="38">
        <v>1551.21813318302</v>
      </c>
      <c r="DK44" s="38">
        <v>1532.61734833329</v>
      </c>
      <c r="DL44" s="38">
        <v>1638.9799318313301</v>
      </c>
      <c r="DM44" s="38">
        <v>1687.2965010909199</v>
      </c>
      <c r="DN44" s="38">
        <v>1760.81770930835</v>
      </c>
      <c r="DO44" s="38">
        <v>1622.8109269934801</v>
      </c>
      <c r="DP44" s="38">
        <v>1608.0858253517399</v>
      </c>
      <c r="DQ44" s="38">
        <v>1677.1141730460899</v>
      </c>
      <c r="DR44" s="38">
        <v>1619.72863163391</v>
      </c>
      <c r="DS44" s="38">
        <v>1661.0282022613401</v>
      </c>
      <c r="DT44" s="38">
        <v>1692.1217859988601</v>
      </c>
      <c r="DU44" s="38">
        <v>1726.2358961336699</v>
      </c>
      <c r="DV44" s="38">
        <v>1657.82809261796</v>
      </c>
      <c r="DW44" s="38">
        <v>1715.45573387384</v>
      </c>
      <c r="DX44" s="38">
        <v>1830.8237707958299</v>
      </c>
      <c r="DY44" s="38">
        <v>1872.4402026487301</v>
      </c>
      <c r="DZ44" s="38">
        <v>2155.1977303171102</v>
      </c>
      <c r="EA44" s="38">
        <v>2168.4941705044298</v>
      </c>
      <c r="EB44" s="38">
        <v>2411.20731137044</v>
      </c>
      <c r="EC44" s="38">
        <v>2617.9928888313102</v>
      </c>
      <c r="ED44" s="38">
        <v>2673.5653985031199</v>
      </c>
      <c r="EE44" s="38">
        <v>2566.8220958410702</v>
      </c>
      <c r="EF44" s="38">
        <v>2328.5630885509599</v>
      </c>
      <c r="EG44" s="53">
        <v>2356.8425290413902</v>
      </c>
      <c r="EH44" s="53">
        <v>2436.6461760297102</v>
      </c>
      <c r="EI44" s="53">
        <v>2464.4846005398899</v>
      </c>
      <c r="EJ44" s="53">
        <v>2591.1245227723998</v>
      </c>
      <c r="EK44" s="53">
        <v>2623.2461135539102</v>
      </c>
      <c r="EL44" s="53">
        <v>2529.03144127518</v>
      </c>
      <c r="EM44" s="53">
        <v>2633.3324363455099</v>
      </c>
      <c r="EN44" s="53">
        <v>2763.8551150705198</v>
      </c>
      <c r="EO44" s="53">
        <v>2959.7354424034902</v>
      </c>
      <c r="EP44" s="53">
        <v>2944.37504743401</v>
      </c>
      <c r="EQ44" s="53">
        <v>3037.73952142293</v>
      </c>
      <c r="ER44" s="53">
        <v>3155.0120221616698</v>
      </c>
      <c r="ES44" s="53">
        <v>3546.3594571365102</v>
      </c>
      <c r="ET44" s="53">
        <v>3700.1746930091299</v>
      </c>
      <c r="EU44" s="53">
        <v>4081.5306232828202</v>
      </c>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row>
    <row r="45" spans="6:351" ht="10.15" customHeight="1">
      <c r="F45" s="39"/>
      <c r="G45" s="40"/>
      <c r="H45" s="39"/>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row>
    <row r="46" spans="6:351" ht="10.15" customHeight="1">
      <c r="EA46" s="26"/>
    </row>
    <row r="47" spans="6:351" ht="18" customHeight="1">
      <c r="DW47" s="26"/>
    </row>
    <row r="48" spans="6:351" ht="18" customHeight="1">
      <c r="F48" s="25" t="s">
        <v>696</v>
      </c>
      <c r="DW48" s="26"/>
    </row>
    <row r="49" spans="127:131" ht="18" customHeight="1">
      <c r="DW49" s="26"/>
    </row>
    <row r="50" spans="127:131" ht="18" customHeight="1">
      <c r="DW50" s="26"/>
    </row>
    <row r="51" spans="127:131" ht="18" customHeight="1">
      <c r="EA51" s="26"/>
    </row>
  </sheetData>
  <hyperlinks>
    <hyperlink ref="H1" location="Contents!A1" display="Back to Table of Contents" xr:uid="{B57E9E20-6DBF-4B8E-8629-BB4DFEF6B50A}"/>
  </hyperlinks>
  <pageMargins left="0" right="0" top="0" bottom="0" header="0" footer="0"/>
  <pageSetup paperSize="9" scale="1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1AB0D-390C-4445-9517-300F30D42B68}">
  <sheetPr>
    <pageSetUpPr fitToPage="1"/>
  </sheetPr>
  <dimension ref="A1:MN68"/>
  <sheetViews>
    <sheetView zoomScale="80" zoomScaleNormal="80" workbookViewId="0">
      <pane xSplit="6" ySplit="8" topLeftCell="ER39" activePane="bottomRight" state="frozen"/>
      <selection pane="topRight" activeCell="F17" sqref="F17"/>
      <selection pane="bottomLeft" activeCell="F17" sqref="F17"/>
      <selection pane="bottomRight" activeCell="EU40" sqref="EU4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5703125" style="25" customWidth="1"/>
    <col min="9" max="9" width="14.5703125" style="26" customWidth="1"/>
    <col min="10" max="10" width="9.85546875" style="26" customWidth="1"/>
    <col min="11" max="11" width="10.85546875" style="26" customWidth="1"/>
    <col min="12" max="17" width="14.42578125" style="26" customWidth="1"/>
    <col min="18" max="137" width="14.42578125" style="24" customWidth="1"/>
    <col min="138" max="166" width="14.5703125" style="24" customWidth="1"/>
    <col min="167" max="16384" width="10.28515625" style="24"/>
  </cols>
  <sheetData>
    <row r="1" spans="1:352"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352"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352"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c r="FH3" s="26"/>
      <c r="FI3" s="26"/>
      <c r="FJ3" s="26"/>
    </row>
    <row r="4" spans="1:352" ht="18.75" customHeight="1">
      <c r="F4" s="28"/>
      <c r="G4" s="29"/>
      <c r="H4" s="108"/>
      <c r="I4" s="108"/>
      <c r="J4" s="108"/>
      <c r="K4" s="111" t="s">
        <v>136</v>
      </c>
      <c r="L4" s="108">
        <v>3</v>
      </c>
      <c r="M4" s="108">
        <f t="shared" ref="M4:BX4" si="12">IF(L4=12,3,L4+3)</f>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si="12"/>
        <v>6</v>
      </c>
      <c r="BV4" s="108">
        <f t="shared" si="12"/>
        <v>9</v>
      </c>
      <c r="BW4" s="108">
        <f t="shared" si="12"/>
        <v>12</v>
      </c>
      <c r="BX4" s="108">
        <f t="shared" si="12"/>
        <v>3</v>
      </c>
      <c r="BY4" s="108">
        <f t="shared" ref="BY4:EJ4" si="13">IF(BX4=12,3,BX4+3)</f>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si="13"/>
        <v>6</v>
      </c>
      <c r="EH4" s="108">
        <f t="shared" si="13"/>
        <v>9</v>
      </c>
      <c r="EI4" s="108">
        <f t="shared" si="13"/>
        <v>12</v>
      </c>
      <c r="EJ4" s="108">
        <f t="shared" si="13"/>
        <v>3</v>
      </c>
      <c r="EK4" s="108">
        <f t="shared" ref="EK4:EL4" si="14">IF(EJ4=12,3,EJ4+3)</f>
        <v>6</v>
      </c>
      <c r="EL4" s="108">
        <f t="shared" si="14"/>
        <v>9</v>
      </c>
      <c r="EM4" s="108">
        <f t="shared" ref="EM4" si="15">IF(EL4=12,3,EL4+3)</f>
        <v>12</v>
      </c>
      <c r="EN4" s="108">
        <f t="shared" ref="EN4" si="16">IF(EM4=12,3,EM4+3)</f>
        <v>3</v>
      </c>
      <c r="EO4" s="108">
        <f t="shared" ref="EO4" si="17">IF(EN4=12,3,EN4+3)</f>
        <v>6</v>
      </c>
      <c r="EP4" s="108">
        <f t="shared" ref="EP4" si="18">IF(EO4=12,3,EO4+3)</f>
        <v>9</v>
      </c>
      <c r="EQ4" s="108">
        <f t="shared" ref="EQ4" si="19">IF(EP4=12,3,EP4+3)</f>
        <v>12</v>
      </c>
      <c r="ER4" s="108">
        <f t="shared" ref="ER4" si="20">IF(EQ4=12,3,EQ4+3)</f>
        <v>3</v>
      </c>
      <c r="ES4" s="108">
        <f t="shared" ref="ES4" si="21">IF(ER4=12,3,ER4+3)</f>
        <v>6</v>
      </c>
      <c r="ET4" s="108">
        <f t="shared" ref="ET4" si="22">IF(ES4=12,3,ES4+3)</f>
        <v>9</v>
      </c>
      <c r="EU4" s="108">
        <f t="shared" ref="EU4" si="23">IF(ET4=12,3,ET4+3)</f>
        <v>12</v>
      </c>
      <c r="EV4" s="26"/>
      <c r="EW4" s="26"/>
      <c r="EX4" s="26"/>
      <c r="EY4" s="26"/>
      <c r="EZ4" s="26"/>
      <c r="FA4" s="26"/>
      <c r="FB4" s="26"/>
      <c r="FC4" s="26"/>
      <c r="FD4" s="26"/>
      <c r="FE4" s="26"/>
      <c r="FF4" s="26"/>
      <c r="FG4" s="26"/>
      <c r="FH4" s="26"/>
      <c r="FI4" s="26"/>
      <c r="FJ4" s="26"/>
    </row>
    <row r="5" spans="1:352"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352" ht="82.5" customHeight="1">
      <c r="F6" s="30" t="s">
        <v>32</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352"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row>
    <row r="8" spans="1:352"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row>
    <row r="9" spans="1:352" ht="28.15" customHeight="1">
      <c r="F9" s="35" t="s">
        <v>73</v>
      </c>
      <c r="G9" s="29"/>
      <c r="H9" s="36"/>
      <c r="I9" s="36"/>
      <c r="J9" s="36"/>
      <c r="K9" s="36"/>
      <c r="L9" s="36"/>
      <c r="M9" s="36"/>
      <c r="N9" s="36"/>
      <c r="O9" s="36"/>
      <c r="P9" s="36"/>
      <c r="Q9" s="36"/>
    </row>
    <row r="10" spans="1:352" ht="20.100000000000001" customHeight="1">
      <c r="F10" s="28" t="s">
        <v>551</v>
      </c>
      <c r="G10" s="29"/>
      <c r="H10" s="36"/>
      <c r="I10" s="36"/>
      <c r="J10" s="36"/>
      <c r="K10" s="36"/>
      <c r="L10" s="36"/>
      <c r="M10" s="36"/>
      <c r="N10" s="36"/>
      <c r="O10" s="36"/>
      <c r="P10" s="36"/>
      <c r="Q10" s="36"/>
    </row>
    <row r="11" spans="1:352" ht="20.100000000000001" customHeight="1">
      <c r="F11" s="37" t="s">
        <v>667</v>
      </c>
      <c r="G11" s="29" t="s">
        <v>141</v>
      </c>
      <c r="H11" s="38">
        <v>903550.17470810097</v>
      </c>
      <c r="I11" s="38">
        <v>917495.98810099903</v>
      </c>
      <c r="J11" s="38"/>
      <c r="K11" s="38"/>
      <c r="L11" s="38">
        <v>26191</v>
      </c>
      <c r="M11" s="38">
        <v>26156</v>
      </c>
      <c r="N11" s="38">
        <v>27206.859</v>
      </c>
      <c r="O11" s="38">
        <v>26416.797999999999</v>
      </c>
      <c r="P11" s="38">
        <v>26228.832999999999</v>
      </c>
      <c r="Q11" s="38">
        <v>27820.362000000001</v>
      </c>
      <c r="R11" s="38">
        <v>29009.75</v>
      </c>
      <c r="S11" s="38">
        <v>31108.829000000002</v>
      </c>
      <c r="T11" s="38">
        <v>25117.257000000001</v>
      </c>
      <c r="U11" s="38">
        <v>26407.223999999998</v>
      </c>
      <c r="V11" s="38">
        <v>28454.928</v>
      </c>
      <c r="W11" s="38">
        <v>28167.723999999998</v>
      </c>
      <c r="X11" s="38">
        <v>26900.704000000002</v>
      </c>
      <c r="Y11" s="38">
        <v>28206.787</v>
      </c>
      <c r="Z11" s="38">
        <v>32087.172999999999</v>
      </c>
      <c r="AA11" s="38">
        <v>29079.159</v>
      </c>
      <c r="AB11" s="38">
        <v>27199</v>
      </c>
      <c r="AC11" s="38">
        <v>31324</v>
      </c>
      <c r="AD11" s="38">
        <v>32781</v>
      </c>
      <c r="AE11" s="38">
        <v>32958</v>
      </c>
      <c r="AF11" s="38">
        <v>32265.038</v>
      </c>
      <c r="AG11" s="38">
        <v>34739</v>
      </c>
      <c r="AH11" s="38">
        <v>36531.538999999997</v>
      </c>
      <c r="AI11" s="38">
        <v>35166.639999999999</v>
      </c>
      <c r="AJ11" s="38">
        <v>35968.297500000001</v>
      </c>
      <c r="AK11" s="38">
        <v>35822.617599999998</v>
      </c>
      <c r="AL11" s="38">
        <v>38764.895400000001</v>
      </c>
      <c r="AM11" s="38">
        <v>37349.661399999997</v>
      </c>
      <c r="AN11" s="38">
        <v>35637.428099999997</v>
      </c>
      <c r="AO11" s="38">
        <v>38430.511500000001</v>
      </c>
      <c r="AP11" s="38">
        <v>38660.189700000003</v>
      </c>
      <c r="AQ11" s="38">
        <v>40795.012199999997</v>
      </c>
      <c r="AR11" s="38">
        <v>39208.076200000003</v>
      </c>
      <c r="AS11" s="38">
        <v>38309.788200000003</v>
      </c>
      <c r="AT11" s="38">
        <v>37836.5193</v>
      </c>
      <c r="AU11" s="38">
        <v>38567.1057</v>
      </c>
      <c r="AV11" s="38">
        <v>35371.904799999997</v>
      </c>
      <c r="AW11" s="38">
        <v>34445.314400000003</v>
      </c>
      <c r="AX11" s="38">
        <v>39603.302000000003</v>
      </c>
      <c r="AY11" s="38">
        <v>36678.422400000003</v>
      </c>
      <c r="AZ11" s="38">
        <v>36887.576399999998</v>
      </c>
      <c r="BA11" s="38">
        <v>40959.3850678733</v>
      </c>
      <c r="BB11" s="38">
        <v>43848.643196078403</v>
      </c>
      <c r="BC11" s="38">
        <v>43108.042236034002</v>
      </c>
      <c r="BD11" s="38">
        <v>39224.438761746198</v>
      </c>
      <c r="BE11" s="38">
        <v>42797.214411764697</v>
      </c>
      <c r="BF11" s="38">
        <v>46798.537882352903</v>
      </c>
      <c r="BG11" s="38">
        <v>46602.708647058796</v>
      </c>
      <c r="BH11" s="38">
        <v>43716.7451176471</v>
      </c>
      <c r="BI11" s="38">
        <v>42010.092117647102</v>
      </c>
      <c r="BJ11" s="38">
        <v>48138.171235294103</v>
      </c>
      <c r="BK11" s="38">
        <v>47107.402529411796</v>
      </c>
      <c r="BL11" s="38">
        <v>46207.0212941176</v>
      </c>
      <c r="BM11" s="38">
        <v>51243.139705882299</v>
      </c>
      <c r="BN11" s="38">
        <v>52808.875411764697</v>
      </c>
      <c r="BO11" s="38">
        <v>56885.3871176471</v>
      </c>
      <c r="BP11" s="38">
        <v>51081.022058823502</v>
      </c>
      <c r="BQ11" s="38">
        <v>56206.989470588203</v>
      </c>
      <c r="BR11" s="38">
        <v>59017.461588235303</v>
      </c>
      <c r="BS11" s="38">
        <v>61133.616176470598</v>
      </c>
      <c r="BT11" s="38">
        <v>59837.3824705882</v>
      </c>
      <c r="BU11" s="38">
        <v>65317.317588235303</v>
      </c>
      <c r="BV11" s="38">
        <v>64531.452294117596</v>
      </c>
      <c r="BW11" s="38">
        <v>65566.775176470604</v>
      </c>
      <c r="BX11" s="38">
        <v>58919.195823529401</v>
      </c>
      <c r="BY11" s="38">
        <v>68333.000176470596</v>
      </c>
      <c r="BZ11" s="38">
        <v>70572.186411764706</v>
      </c>
      <c r="CA11" s="38">
        <v>70548.300176470599</v>
      </c>
      <c r="CB11" s="38">
        <v>65297.208764705902</v>
      </c>
      <c r="CC11" s="38">
        <v>73776.497823529397</v>
      </c>
      <c r="CD11" s="38">
        <v>71737.575588235297</v>
      </c>
      <c r="CE11" s="38">
        <v>78132.076117647099</v>
      </c>
      <c r="CF11" s="38">
        <v>76969.121823529407</v>
      </c>
      <c r="CG11" s="38">
        <v>85763.009235294099</v>
      </c>
      <c r="CH11" s="38">
        <v>89712.617705882396</v>
      </c>
      <c r="CI11" s="38">
        <v>76475.931529411799</v>
      </c>
      <c r="CJ11" s="38">
        <v>76703.831058823504</v>
      </c>
      <c r="CK11" s="38">
        <v>95002.856705882397</v>
      </c>
      <c r="CL11" s="38">
        <v>102334.05947391799</v>
      </c>
      <c r="CM11" s="38">
        <v>103901.152747318</v>
      </c>
      <c r="CN11" s="38">
        <v>100085.27119</v>
      </c>
      <c r="CO11" s="38">
        <v>102122.041176471</v>
      </c>
      <c r="CP11" s="38">
        <v>105170.590877543</v>
      </c>
      <c r="CQ11" s="38">
        <v>111543.547029227</v>
      </c>
      <c r="CR11" s="38">
        <v>100059.556176471</v>
      </c>
      <c r="CS11" s="38">
        <v>115293.097058824</v>
      </c>
      <c r="CT11" s="38">
        <v>121012.173058824</v>
      </c>
      <c r="CU11" s="38">
        <v>126430.976823529</v>
      </c>
      <c r="CV11" s="38">
        <v>114983.977764706</v>
      </c>
      <c r="CW11" s="38">
        <v>125864.528294118</v>
      </c>
      <c r="CX11" s="38">
        <v>129104.43834117601</v>
      </c>
      <c r="CY11" s="38">
        <v>134554.09117823499</v>
      </c>
      <c r="CZ11" s="38">
        <v>129394.110294117</v>
      </c>
      <c r="DA11" s="38">
        <v>147200.61235294101</v>
      </c>
      <c r="DB11" s="38">
        <v>154635.34705882301</v>
      </c>
      <c r="DC11" s="38">
        <v>162106.39211764699</v>
      </c>
      <c r="DD11" s="38">
        <v>158058.764705882</v>
      </c>
      <c r="DE11" s="38">
        <v>188655.41176470599</v>
      </c>
      <c r="DF11" s="38">
        <v>189386.52941176499</v>
      </c>
      <c r="DG11" s="38">
        <v>188085.82352941201</v>
      </c>
      <c r="DH11" s="38">
        <v>189297.82352941201</v>
      </c>
      <c r="DI11" s="38">
        <v>196064.725490196</v>
      </c>
      <c r="DJ11" s="38">
        <v>206591.82152312199</v>
      </c>
      <c r="DK11" s="38">
        <v>205882.18469996299</v>
      </c>
      <c r="DL11" s="38">
        <v>203611.68627450999</v>
      </c>
      <c r="DM11" s="38">
        <v>208098.35294117601</v>
      </c>
      <c r="DN11" s="38">
        <v>215127.52941176499</v>
      </c>
      <c r="DO11" s="38">
        <v>219651.728647059</v>
      </c>
      <c r="DP11" s="38">
        <v>205094.68437394299</v>
      </c>
      <c r="DQ11" s="38">
        <v>223534.85511792899</v>
      </c>
      <c r="DR11" s="38">
        <v>220665.30682487</v>
      </c>
      <c r="DS11" s="38">
        <v>227512.323859089</v>
      </c>
      <c r="DT11" s="38">
        <v>214349.82352941201</v>
      </c>
      <c r="DU11" s="38">
        <v>228994.67395116499</v>
      </c>
      <c r="DV11" s="38">
        <v>224656.99519052901</v>
      </c>
      <c r="DW11" s="38">
        <v>228452.89345172001</v>
      </c>
      <c r="DX11" s="53">
        <v>216381.93692852501</v>
      </c>
      <c r="DY11" s="53">
        <v>239757.25400329701</v>
      </c>
      <c r="DZ11" s="53">
        <v>229172.639367564</v>
      </c>
      <c r="EA11" s="53">
        <v>223732.57682691701</v>
      </c>
      <c r="EB11" s="53">
        <v>216640.91638592599</v>
      </c>
      <c r="EC11" s="53">
        <v>233200.297995756</v>
      </c>
      <c r="ED11" s="53">
        <v>227764.682852386</v>
      </c>
      <c r="EE11" s="53">
        <v>232154.02108768001</v>
      </c>
      <c r="EF11" s="53">
        <v>216976.84300554899</v>
      </c>
      <c r="EG11" s="53">
        <v>226654.62776248599</v>
      </c>
      <c r="EH11" s="53">
        <v>229914.766435072</v>
      </c>
      <c r="EI11" s="53">
        <v>237538.95225638201</v>
      </c>
      <c r="EJ11" s="53">
        <v>217421.49917868999</v>
      </c>
      <c r="EK11" s="53">
        <v>232556.92117425101</v>
      </c>
      <c r="EL11" s="53">
        <v>237809.572386238</v>
      </c>
      <c r="EM11" s="53">
        <v>246535.65018904899</v>
      </c>
      <c r="EN11" s="53">
        <v>224696.78812430601</v>
      </c>
      <c r="EO11" s="53">
        <v>236886.97236404</v>
      </c>
      <c r="EP11" s="53">
        <v>234584.369478357</v>
      </c>
      <c r="EQ11" s="53">
        <v>245851.940066593</v>
      </c>
      <c r="ER11" s="53">
        <v>222378.510321865</v>
      </c>
      <c r="ES11" s="53">
        <v>244893.4618202</v>
      </c>
      <c r="ET11" s="53">
        <v>237574.509766926</v>
      </c>
      <c r="EU11" s="53">
        <v>238675.28357380701</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row>
    <row r="12" spans="1:352" ht="20.100000000000001" customHeight="1">
      <c r="F12" s="37" t="s">
        <v>697</v>
      </c>
      <c r="G12" s="29" t="s">
        <v>141</v>
      </c>
      <c r="H12" s="38">
        <v>5750</v>
      </c>
      <c r="I12" s="38">
        <v>5750</v>
      </c>
      <c r="J12" s="38"/>
      <c r="K12" s="38"/>
      <c r="L12" s="38">
        <v>684</v>
      </c>
      <c r="M12" s="38">
        <v>579</v>
      </c>
      <c r="N12" s="38">
        <v>594</v>
      </c>
      <c r="O12" s="38">
        <v>560</v>
      </c>
      <c r="P12" s="38">
        <v>488</v>
      </c>
      <c r="Q12" s="38">
        <v>576</v>
      </c>
      <c r="R12" s="38">
        <v>586</v>
      </c>
      <c r="S12" s="38">
        <v>491</v>
      </c>
      <c r="T12" s="38">
        <v>578</v>
      </c>
      <c r="U12" s="38">
        <v>606</v>
      </c>
      <c r="V12" s="38">
        <v>696</v>
      </c>
      <c r="W12" s="38">
        <v>651</v>
      </c>
      <c r="X12" s="38">
        <v>683</v>
      </c>
      <c r="Y12" s="38">
        <v>674</v>
      </c>
      <c r="Z12" s="38">
        <v>663</v>
      </c>
      <c r="AA12" s="38">
        <v>808</v>
      </c>
      <c r="AB12" s="38">
        <v>790</v>
      </c>
      <c r="AC12" s="38">
        <v>692</v>
      </c>
      <c r="AD12" s="38">
        <v>768</v>
      </c>
      <c r="AE12" s="38">
        <v>681</v>
      </c>
      <c r="AF12" s="38">
        <v>673</v>
      </c>
      <c r="AG12" s="38">
        <v>574</v>
      </c>
      <c r="AH12" s="38">
        <v>718</v>
      </c>
      <c r="AI12" s="38">
        <v>593</v>
      </c>
      <c r="AJ12" s="38">
        <v>622</v>
      </c>
      <c r="AK12" s="38">
        <v>639</v>
      </c>
      <c r="AL12" s="38">
        <v>558</v>
      </c>
      <c r="AM12" s="38">
        <v>696</v>
      </c>
      <c r="AN12" s="38">
        <v>847</v>
      </c>
      <c r="AO12" s="38">
        <v>205</v>
      </c>
      <c r="AP12" s="38">
        <v>804</v>
      </c>
      <c r="AQ12" s="38">
        <v>723</v>
      </c>
      <c r="AR12" s="38">
        <v>773</v>
      </c>
      <c r="AS12" s="38">
        <v>686</v>
      </c>
      <c r="AT12" s="38">
        <v>721</v>
      </c>
      <c r="AU12" s="38">
        <v>751</v>
      </c>
      <c r="AV12" s="38">
        <v>749</v>
      </c>
      <c r="AW12" s="38">
        <v>801</v>
      </c>
      <c r="AX12" s="38">
        <v>724</v>
      </c>
      <c r="AY12" s="38">
        <v>731.33333300000004</v>
      </c>
      <c r="AZ12" s="38">
        <v>687</v>
      </c>
      <c r="BA12" s="38">
        <v>658</v>
      </c>
      <c r="BB12" s="38">
        <v>656</v>
      </c>
      <c r="BC12" s="38">
        <v>762</v>
      </c>
      <c r="BD12" s="38">
        <v>707.62832300000002</v>
      </c>
      <c r="BE12" s="38">
        <v>727.60369400000002</v>
      </c>
      <c r="BF12" s="38">
        <v>774.65878799999996</v>
      </c>
      <c r="BG12" s="38">
        <v>799.88999899999999</v>
      </c>
      <c r="BH12" s="38">
        <v>783.62728200000004</v>
      </c>
      <c r="BI12" s="38">
        <v>826.62097400000005</v>
      </c>
      <c r="BJ12" s="38">
        <v>840.02852199999995</v>
      </c>
      <c r="BK12" s="38">
        <v>839.94018300000005</v>
      </c>
      <c r="BL12" s="38">
        <v>900</v>
      </c>
      <c r="BM12" s="38">
        <v>853.74158699999998</v>
      </c>
      <c r="BN12" s="38">
        <v>467.51336600000002</v>
      </c>
      <c r="BO12" s="38">
        <v>467.83395899999999</v>
      </c>
      <c r="BP12" s="38">
        <v>872.55781400000001</v>
      </c>
      <c r="BQ12" s="38">
        <v>863.80854199999999</v>
      </c>
      <c r="BR12" s="38">
        <v>866.32528100000002</v>
      </c>
      <c r="BS12" s="38">
        <v>872.55781400000001</v>
      </c>
      <c r="BT12" s="38">
        <v>872.55781400000001</v>
      </c>
      <c r="BU12" s="38">
        <v>872.55781400000001</v>
      </c>
      <c r="BV12" s="38">
        <v>872.55781400000001</v>
      </c>
      <c r="BW12" s="38">
        <v>872.55781400000001</v>
      </c>
      <c r="BX12" s="38">
        <v>872.55781400000001</v>
      </c>
      <c r="BY12" s="38">
        <v>872.55781400000001</v>
      </c>
      <c r="BZ12" s="38">
        <v>1077.653</v>
      </c>
      <c r="CA12" s="38">
        <v>1149.683</v>
      </c>
      <c r="CB12" s="38">
        <v>1188.9780000000001</v>
      </c>
      <c r="CC12" s="38">
        <v>1281.6869999999999</v>
      </c>
      <c r="CD12" s="38">
        <v>1574.096</v>
      </c>
      <c r="CE12" s="38">
        <v>2493.5079999999998</v>
      </c>
      <c r="CF12" s="38">
        <v>2005.83</v>
      </c>
      <c r="CG12" s="38">
        <v>2065.0210000000002</v>
      </c>
      <c r="CH12" s="38">
        <v>1909.1320000000001</v>
      </c>
      <c r="CI12" s="38">
        <v>1731.72</v>
      </c>
      <c r="CJ12" s="38">
        <v>1854.759</v>
      </c>
      <c r="CK12" s="38">
        <v>1419.64</v>
      </c>
      <c r="CL12" s="38">
        <v>2059.11</v>
      </c>
      <c r="CM12" s="38">
        <v>1989.4780000000001</v>
      </c>
      <c r="CN12" s="38">
        <v>2022.2080000000001</v>
      </c>
      <c r="CO12" s="38">
        <v>2203.9319999999998</v>
      </c>
      <c r="CP12" s="38">
        <v>2348.607</v>
      </c>
      <c r="CQ12" s="38">
        <v>2622.27</v>
      </c>
      <c r="CR12" s="38">
        <v>2285.3980000000001</v>
      </c>
      <c r="CS12" s="38">
        <v>2611.2719999999999</v>
      </c>
      <c r="CT12" s="38">
        <v>2541.3939999999998</v>
      </c>
      <c r="CU12" s="38">
        <v>2754.4290000000001</v>
      </c>
      <c r="CV12" s="38">
        <v>2958.7489999999998</v>
      </c>
      <c r="CW12" s="38">
        <v>2525</v>
      </c>
      <c r="CX12" s="38">
        <v>2661</v>
      </c>
      <c r="CY12" s="38">
        <v>2575</v>
      </c>
      <c r="CZ12" s="38">
        <v>3144</v>
      </c>
      <c r="DA12" s="38">
        <v>2408</v>
      </c>
      <c r="DB12" s="38">
        <v>2965</v>
      </c>
      <c r="DC12" s="38">
        <v>2800</v>
      </c>
      <c r="DD12" s="38">
        <v>2800</v>
      </c>
      <c r="DE12" s="38">
        <v>2800</v>
      </c>
      <c r="DF12" s="38">
        <v>2800</v>
      </c>
      <c r="DG12" s="38">
        <v>2872</v>
      </c>
      <c r="DH12" s="38">
        <v>2387</v>
      </c>
      <c r="DI12" s="38">
        <v>2342</v>
      </c>
      <c r="DJ12" s="38">
        <v>2648</v>
      </c>
      <c r="DK12" s="38">
        <v>1745</v>
      </c>
      <c r="DL12" s="38">
        <v>2336.6815584309602</v>
      </c>
      <c r="DM12" s="38">
        <v>2292.6301675095601</v>
      </c>
      <c r="DN12" s="38">
        <v>2592.1796257751098</v>
      </c>
      <c r="DO12" s="38">
        <v>1708.21504795225</v>
      </c>
      <c r="DP12" s="38">
        <v>1500</v>
      </c>
      <c r="DQ12" s="38">
        <v>1500</v>
      </c>
      <c r="DR12" s="38">
        <v>1500</v>
      </c>
      <c r="DS12" s="38">
        <v>1500</v>
      </c>
      <c r="DT12" s="38">
        <v>1500</v>
      </c>
      <c r="DU12" s="38">
        <v>1500</v>
      </c>
      <c r="DV12" s="38">
        <v>1500</v>
      </c>
      <c r="DW12" s="38">
        <v>1500</v>
      </c>
      <c r="DX12" s="53">
        <v>1437.5</v>
      </c>
      <c r="DY12" s="53">
        <v>1437.5</v>
      </c>
      <c r="DZ12" s="53">
        <v>1437.5</v>
      </c>
      <c r="EA12" s="53">
        <v>1437.5</v>
      </c>
      <c r="EB12" s="53">
        <v>1437.5</v>
      </c>
      <c r="EC12" s="53">
        <v>1437.5</v>
      </c>
      <c r="ED12" s="53">
        <v>1437.5</v>
      </c>
      <c r="EE12" s="53">
        <v>1437.5</v>
      </c>
      <c r="EF12" s="53">
        <v>1437.5</v>
      </c>
      <c r="EG12" s="53">
        <v>1437.5</v>
      </c>
      <c r="EH12" s="53">
        <v>1437.5</v>
      </c>
      <c r="EI12" s="53">
        <v>1437.5</v>
      </c>
      <c r="EJ12" s="53">
        <v>1437.5</v>
      </c>
      <c r="EK12" s="53">
        <v>1437.5</v>
      </c>
      <c r="EL12" s="53">
        <v>1437.5</v>
      </c>
      <c r="EM12" s="53">
        <v>1437.5</v>
      </c>
      <c r="EN12" s="53">
        <v>1437.5</v>
      </c>
      <c r="EO12" s="53">
        <v>1437.5</v>
      </c>
      <c r="EP12" s="53">
        <v>1437.5</v>
      </c>
      <c r="EQ12" s="53">
        <v>1437.5</v>
      </c>
      <c r="ER12" s="53">
        <v>1437.5</v>
      </c>
      <c r="ES12" s="53">
        <v>1437.5</v>
      </c>
      <c r="ET12" s="53">
        <v>1437.5</v>
      </c>
      <c r="EU12" s="53">
        <v>1437.5</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row>
    <row r="13" spans="1:352" ht="20.100000000000001" customHeight="1">
      <c r="F13" s="37" t="s">
        <v>698</v>
      </c>
      <c r="G13" s="29" t="s">
        <v>141</v>
      </c>
      <c r="H13" s="38">
        <v>2598.2059367184902</v>
      </c>
      <c r="I13" s="38">
        <v>2728.9801022072402</v>
      </c>
      <c r="J13" s="38"/>
      <c r="K13" s="38"/>
      <c r="L13" s="38">
        <v>576.077</v>
      </c>
      <c r="M13" s="38">
        <v>598.726</v>
      </c>
      <c r="N13" s="38">
        <v>563.14300000000003</v>
      </c>
      <c r="O13" s="38">
        <v>381.875</v>
      </c>
      <c r="P13" s="38">
        <v>352.41300000000001</v>
      </c>
      <c r="Q13" s="38">
        <v>226.18</v>
      </c>
      <c r="R13" s="38">
        <v>378.029</v>
      </c>
      <c r="S13" s="38">
        <v>406.435</v>
      </c>
      <c r="T13" s="38">
        <v>306.64</v>
      </c>
      <c r="U13" s="38">
        <v>306.64</v>
      </c>
      <c r="V13" s="38">
        <v>418.392</v>
      </c>
      <c r="W13" s="38">
        <v>405.04599999999999</v>
      </c>
      <c r="X13" s="38">
        <v>318.36399999999998</v>
      </c>
      <c r="Y13" s="38">
        <v>400.45100000000002</v>
      </c>
      <c r="Z13" s="38">
        <v>472.666</v>
      </c>
      <c r="AA13" s="38">
        <v>398.64800000000002</v>
      </c>
      <c r="AB13" s="38">
        <v>326.47000000000003</v>
      </c>
      <c r="AC13" s="38">
        <v>465.69600000000003</v>
      </c>
      <c r="AD13" s="38">
        <v>410.84800000000001</v>
      </c>
      <c r="AE13" s="38">
        <v>370.07100000000003</v>
      </c>
      <c r="AF13" s="38">
        <v>337.483</v>
      </c>
      <c r="AG13" s="38">
        <v>434.49</v>
      </c>
      <c r="AH13" s="38">
        <v>496.42500000000001</v>
      </c>
      <c r="AI13" s="38">
        <v>435.14299999999997</v>
      </c>
      <c r="AJ13" s="38">
        <v>359.31700000000001</v>
      </c>
      <c r="AK13" s="38">
        <v>508.58800000000002</v>
      </c>
      <c r="AL13" s="38">
        <v>466.76100000000002</v>
      </c>
      <c r="AM13" s="38">
        <v>382.46800000000002</v>
      </c>
      <c r="AN13" s="38">
        <v>6.83</v>
      </c>
      <c r="AO13" s="38">
        <v>0</v>
      </c>
      <c r="AP13" s="38">
        <v>0</v>
      </c>
      <c r="AQ13" s="38">
        <v>177.48400000000001</v>
      </c>
      <c r="AR13" s="38">
        <v>291.64699999999999</v>
      </c>
      <c r="AS13" s="38">
        <v>717.51599999999996</v>
      </c>
      <c r="AT13" s="38">
        <v>1181.923</v>
      </c>
      <c r="AU13" s="38">
        <v>1687.1369999999999</v>
      </c>
      <c r="AV13" s="38">
        <v>481.2</v>
      </c>
      <c r="AW13" s="38">
        <v>884.57399999999996</v>
      </c>
      <c r="AX13" s="38">
        <v>501.77199999999999</v>
      </c>
      <c r="AY13" s="38">
        <v>586.61699999999996</v>
      </c>
      <c r="AZ13" s="38">
        <v>561.46814178536499</v>
      </c>
      <c r="BA13" s="38">
        <v>561.46814178536499</v>
      </c>
      <c r="BB13" s="38">
        <v>561.46814178536499</v>
      </c>
      <c r="BC13" s="38">
        <v>561.46814178536499</v>
      </c>
      <c r="BD13" s="38">
        <v>550.25687724257898</v>
      </c>
      <c r="BE13" s="38">
        <v>550.25687724257898</v>
      </c>
      <c r="BF13" s="38">
        <v>550.25687724257898</v>
      </c>
      <c r="BG13" s="38">
        <v>550.25687724257898</v>
      </c>
      <c r="BH13" s="38">
        <v>581.49015983472896</v>
      </c>
      <c r="BI13" s="38">
        <v>581.49015983472896</v>
      </c>
      <c r="BJ13" s="38">
        <v>581.49015983472896</v>
      </c>
      <c r="BK13" s="38">
        <v>581.49015983472896</v>
      </c>
      <c r="BL13" s="38">
        <v>613.22659562900901</v>
      </c>
      <c r="BM13" s="38">
        <v>613.22659562900901</v>
      </c>
      <c r="BN13" s="38">
        <v>613.22659562900901</v>
      </c>
      <c r="BO13" s="38">
        <v>613.22659562900901</v>
      </c>
      <c r="BP13" s="38">
        <v>571.61655974774396</v>
      </c>
      <c r="BQ13" s="38">
        <v>571.61655974774396</v>
      </c>
      <c r="BR13" s="38">
        <v>571.61655974774396</v>
      </c>
      <c r="BS13" s="38">
        <v>571.61655974774396</v>
      </c>
      <c r="BT13" s="38">
        <v>588.50195715994403</v>
      </c>
      <c r="BU13" s="38">
        <v>588.50195715994403</v>
      </c>
      <c r="BV13" s="38">
        <v>588.50195715994403</v>
      </c>
      <c r="BW13" s="38">
        <v>588.50195715994403</v>
      </c>
      <c r="BX13" s="38">
        <v>608.52234424268795</v>
      </c>
      <c r="BY13" s="38">
        <v>440.43274980972097</v>
      </c>
      <c r="BZ13" s="38">
        <v>190.40230509948901</v>
      </c>
      <c r="CA13" s="38">
        <v>583.83929542242004</v>
      </c>
      <c r="CB13" s="38">
        <v>654.74502555181004</v>
      </c>
      <c r="CC13" s="38">
        <v>569.47482874850505</v>
      </c>
      <c r="CD13" s="38">
        <v>659.64662389909802</v>
      </c>
      <c r="CE13" s="38">
        <v>670.49581385234296</v>
      </c>
      <c r="CF13" s="38">
        <v>654.32641078612596</v>
      </c>
      <c r="CG13" s="38">
        <v>662.85092965097294</v>
      </c>
      <c r="CH13" s="38">
        <v>673.04555833423899</v>
      </c>
      <c r="CI13" s="38">
        <v>633.90235946504299</v>
      </c>
      <c r="CJ13" s="38">
        <v>621.94193758834399</v>
      </c>
      <c r="CK13" s="38">
        <v>605.63227139284595</v>
      </c>
      <c r="CL13" s="38">
        <v>559.90322931390699</v>
      </c>
      <c r="CM13" s="38">
        <v>695.87909100793695</v>
      </c>
      <c r="CN13" s="38">
        <v>615.25606175926896</v>
      </c>
      <c r="CO13" s="38">
        <v>695.15494182885698</v>
      </c>
      <c r="CP13" s="38">
        <v>606.47928672393198</v>
      </c>
      <c r="CQ13" s="38">
        <v>481.05577905838902</v>
      </c>
      <c r="CR13" s="38">
        <v>347.10557790583903</v>
      </c>
      <c r="CS13" s="38">
        <v>566.25530064151303</v>
      </c>
      <c r="CT13" s="38">
        <v>550.33489181254799</v>
      </c>
      <c r="CU13" s="38">
        <v>687.33608785473496</v>
      </c>
      <c r="CV13" s="38">
        <v>556.300967706861</v>
      </c>
      <c r="CW13" s="38">
        <v>636.56627161030804</v>
      </c>
      <c r="CX13" s="38">
        <v>446.85984560182698</v>
      </c>
      <c r="CY13" s="38">
        <v>539.81624442753105</v>
      </c>
      <c r="CZ13" s="38">
        <v>492.99771664673301</v>
      </c>
      <c r="DA13" s="38">
        <v>431.744046971839</v>
      </c>
      <c r="DB13" s="38">
        <v>513.32825921496101</v>
      </c>
      <c r="DC13" s="38">
        <v>688.165706208546</v>
      </c>
      <c r="DD13" s="38">
        <v>606.71958247254497</v>
      </c>
      <c r="DE13" s="38">
        <v>598.02109383494599</v>
      </c>
      <c r="DF13" s="38">
        <v>751.33195607263201</v>
      </c>
      <c r="DG13" s="38">
        <v>767.64162226813096</v>
      </c>
      <c r="DH13" s="38">
        <v>771.99086658693102</v>
      </c>
      <c r="DI13" s="38">
        <v>728.49842339893496</v>
      </c>
      <c r="DJ13" s="38">
        <v>693.704468848538</v>
      </c>
      <c r="DK13" s="38">
        <v>729.01380885071205</v>
      </c>
      <c r="DL13" s="38">
        <v>722.253995868218</v>
      </c>
      <c r="DM13" s="38">
        <v>610.33054256822902</v>
      </c>
      <c r="DN13" s="38">
        <v>616.64890725236501</v>
      </c>
      <c r="DO13" s="38">
        <v>657.39697727519797</v>
      </c>
      <c r="DP13" s="38">
        <v>529.03446776122701</v>
      </c>
      <c r="DQ13" s="38">
        <v>200.06523866478199</v>
      </c>
      <c r="DR13" s="38">
        <v>597.793845819289</v>
      </c>
      <c r="DS13" s="38">
        <v>733.39132325758396</v>
      </c>
      <c r="DT13" s="38">
        <v>677.39480265303905</v>
      </c>
      <c r="DU13" s="38">
        <v>246.81961509187801</v>
      </c>
      <c r="DV13" s="38">
        <v>21.746221593998001</v>
      </c>
      <c r="DW13" s="38">
        <v>450.14678699576001</v>
      </c>
      <c r="DX13" s="53">
        <v>508.86158529955401</v>
      </c>
      <c r="DY13" s="53">
        <v>437.47308905077699</v>
      </c>
      <c r="DZ13" s="53">
        <v>597.67424160052201</v>
      </c>
      <c r="EA13" s="53">
        <v>707.16320539306298</v>
      </c>
      <c r="EB13" s="53">
        <v>640.30118516907703</v>
      </c>
      <c r="EC13" s="53">
        <v>696.88159182342099</v>
      </c>
      <c r="ED13" s="53">
        <v>695.24845058171104</v>
      </c>
      <c r="EE13" s="53">
        <v>520.87311079699896</v>
      </c>
      <c r="EF13" s="53">
        <v>669.82711753832803</v>
      </c>
      <c r="EG13" s="53">
        <v>712.25725780145694</v>
      </c>
      <c r="EH13" s="53">
        <v>738.52343155376798</v>
      </c>
      <c r="EI13" s="53">
        <v>703.22605197347002</v>
      </c>
      <c r="EJ13" s="53">
        <v>520.67630749157297</v>
      </c>
      <c r="EK13" s="53">
        <v>766.55431118843103</v>
      </c>
      <c r="EL13" s="53">
        <v>695.56703272806396</v>
      </c>
      <c r="EM13" s="53">
        <v>659.957594867892</v>
      </c>
      <c r="EN13" s="53">
        <v>570.94922257257804</v>
      </c>
      <c r="EO13" s="53">
        <v>722.95422420354498</v>
      </c>
      <c r="EP13" s="53">
        <v>703.49026856583703</v>
      </c>
      <c r="EQ13" s="53">
        <v>742.63346743503303</v>
      </c>
      <c r="ER13" s="53">
        <v>603.45764923344598</v>
      </c>
      <c r="ES13" s="53">
        <v>717.74382950962297</v>
      </c>
      <c r="ET13" s="53">
        <v>713.03794715668198</v>
      </c>
      <c r="EU13" s="53">
        <v>570.31097096879398</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row>
    <row r="14" spans="1:352" ht="20.100000000000001" customHeight="1">
      <c r="F14" s="37" t="s">
        <v>699</v>
      </c>
      <c r="G14" s="29" t="s">
        <v>141</v>
      </c>
      <c r="H14" s="38">
        <v>500.3</v>
      </c>
      <c r="I14" s="38">
        <v>3050</v>
      </c>
      <c r="J14" s="38"/>
      <c r="K14" s="38"/>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67.5</v>
      </c>
      <c r="CE14" s="38">
        <v>271</v>
      </c>
      <c r="CF14" s="38">
        <v>65.5</v>
      </c>
      <c r="CG14" s="38">
        <v>211</v>
      </c>
      <c r="CH14" s="38">
        <v>427.61</v>
      </c>
      <c r="CI14" s="38">
        <v>444.28</v>
      </c>
      <c r="CJ14" s="38">
        <v>557.64400000000001</v>
      </c>
      <c r="CK14" s="38">
        <v>777.20899999999995</v>
      </c>
      <c r="CL14" s="38">
        <v>745.85599999999999</v>
      </c>
      <c r="CM14" s="38">
        <v>670.86800000000005</v>
      </c>
      <c r="CN14" s="38">
        <v>475.74</v>
      </c>
      <c r="CO14" s="38">
        <v>659.92899999999997</v>
      </c>
      <c r="CP14" s="38">
        <v>579.64400000000001</v>
      </c>
      <c r="CQ14" s="38">
        <v>443.45400000000001</v>
      </c>
      <c r="CR14" s="38">
        <v>326.96499999999997</v>
      </c>
      <c r="CS14" s="38">
        <v>660.726</v>
      </c>
      <c r="CT14" s="38">
        <v>600</v>
      </c>
      <c r="CU14" s="38">
        <v>450</v>
      </c>
      <c r="CV14" s="38">
        <v>450</v>
      </c>
      <c r="CW14" s="38">
        <v>500</v>
      </c>
      <c r="CX14" s="38">
        <v>500</v>
      </c>
      <c r="CY14" s="38">
        <v>500</v>
      </c>
      <c r="CZ14" s="38">
        <v>750</v>
      </c>
      <c r="DA14" s="38">
        <v>750</v>
      </c>
      <c r="DB14" s="38">
        <v>700</v>
      </c>
      <c r="DC14" s="38">
        <v>750</v>
      </c>
      <c r="DD14" s="38">
        <v>750</v>
      </c>
      <c r="DE14" s="38">
        <v>750</v>
      </c>
      <c r="DF14" s="38">
        <v>0</v>
      </c>
      <c r="DG14" s="38">
        <v>0</v>
      </c>
      <c r="DH14" s="38">
        <v>0</v>
      </c>
      <c r="DI14" s="38">
        <v>0</v>
      </c>
      <c r="DJ14" s="38">
        <v>0</v>
      </c>
      <c r="DK14" s="38">
        <v>0</v>
      </c>
      <c r="DL14" s="38">
        <v>0</v>
      </c>
      <c r="DM14" s="38">
        <v>0</v>
      </c>
      <c r="DN14" s="38">
        <v>0</v>
      </c>
      <c r="DO14" s="38">
        <v>0</v>
      </c>
      <c r="DP14" s="38">
        <v>0</v>
      </c>
      <c r="DQ14" s="38">
        <v>0</v>
      </c>
      <c r="DR14" s="38">
        <v>0</v>
      </c>
      <c r="DS14" s="38">
        <v>0</v>
      </c>
      <c r="DT14" s="38">
        <v>0</v>
      </c>
      <c r="DU14" s="38">
        <v>0</v>
      </c>
      <c r="DV14" s="38">
        <v>0</v>
      </c>
      <c r="DW14" s="38">
        <v>0</v>
      </c>
      <c r="DX14" s="53">
        <v>0</v>
      </c>
      <c r="DY14" s="53">
        <v>0</v>
      </c>
      <c r="DZ14" s="53">
        <v>0</v>
      </c>
      <c r="EA14" s="53">
        <v>0</v>
      </c>
      <c r="EB14" s="53">
        <v>0</v>
      </c>
      <c r="EC14" s="53">
        <v>0</v>
      </c>
      <c r="ED14" s="53">
        <v>0</v>
      </c>
      <c r="EE14" s="53">
        <v>0</v>
      </c>
      <c r="EF14" s="53">
        <v>0</v>
      </c>
      <c r="EG14" s="53">
        <v>500.3</v>
      </c>
      <c r="EH14" s="53">
        <v>1000</v>
      </c>
      <c r="EI14" s="53">
        <v>1000</v>
      </c>
      <c r="EJ14" s="53">
        <v>500</v>
      </c>
      <c r="EK14" s="53">
        <v>550</v>
      </c>
      <c r="EL14" s="53">
        <v>550</v>
      </c>
      <c r="EM14" s="53">
        <v>650</v>
      </c>
      <c r="EN14" s="53">
        <v>500</v>
      </c>
      <c r="EO14" s="53">
        <v>500</v>
      </c>
      <c r="EP14" s="53">
        <v>500</v>
      </c>
      <c r="EQ14" s="53">
        <v>500</v>
      </c>
      <c r="ER14" s="53">
        <v>500</v>
      </c>
      <c r="ES14" s="53">
        <v>500</v>
      </c>
      <c r="ET14" s="53">
        <v>500</v>
      </c>
      <c r="EU14" s="53">
        <v>500</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row>
    <row r="15" spans="1:352" ht="28.15" customHeight="1">
      <c r="F15" s="37" t="s">
        <v>700</v>
      </c>
      <c r="G15" s="29" t="s">
        <v>141</v>
      </c>
      <c r="H15" s="38">
        <v>912398.68064481905</v>
      </c>
      <c r="I15" s="38">
        <v>929024.96820320596</v>
      </c>
      <c r="J15" s="38"/>
      <c r="K15" s="38"/>
      <c r="L15" s="38">
        <v>27451.077000000001</v>
      </c>
      <c r="M15" s="38">
        <v>27333.725999999999</v>
      </c>
      <c r="N15" s="38">
        <v>28364.002</v>
      </c>
      <c r="O15" s="38">
        <v>27358.672999999999</v>
      </c>
      <c r="P15" s="38">
        <v>27069.245999999999</v>
      </c>
      <c r="Q15" s="38">
        <v>28622.542000000001</v>
      </c>
      <c r="R15" s="38">
        <v>29973.778999999999</v>
      </c>
      <c r="S15" s="38">
        <v>32006.263999999999</v>
      </c>
      <c r="T15" s="38">
        <v>26001.897000000001</v>
      </c>
      <c r="U15" s="38">
        <v>27319.864000000001</v>
      </c>
      <c r="V15" s="38">
        <v>29569.32</v>
      </c>
      <c r="W15" s="38">
        <v>29223.77</v>
      </c>
      <c r="X15" s="38">
        <v>27902.067999999999</v>
      </c>
      <c r="Y15" s="38">
        <v>29281.238000000001</v>
      </c>
      <c r="Z15" s="38">
        <v>33222.839</v>
      </c>
      <c r="AA15" s="38">
        <v>30285.807000000001</v>
      </c>
      <c r="AB15" s="38">
        <v>28315.47</v>
      </c>
      <c r="AC15" s="38">
        <v>32481.696</v>
      </c>
      <c r="AD15" s="38">
        <v>33959.847999999998</v>
      </c>
      <c r="AE15" s="38">
        <v>34009.071000000004</v>
      </c>
      <c r="AF15" s="38">
        <v>33275.521000000001</v>
      </c>
      <c r="AG15" s="38">
        <v>35747.49</v>
      </c>
      <c r="AH15" s="38">
        <v>37745.964</v>
      </c>
      <c r="AI15" s="38">
        <v>36194.783000000003</v>
      </c>
      <c r="AJ15" s="38">
        <v>36949.614500000003</v>
      </c>
      <c r="AK15" s="38">
        <v>36970.205600000001</v>
      </c>
      <c r="AL15" s="38">
        <v>39789.6564</v>
      </c>
      <c r="AM15" s="38">
        <v>38428.129399999998</v>
      </c>
      <c r="AN15" s="38">
        <v>36491.258099999999</v>
      </c>
      <c r="AO15" s="38">
        <v>38635.511500000001</v>
      </c>
      <c r="AP15" s="38">
        <v>39464.189700000003</v>
      </c>
      <c r="AQ15" s="38">
        <v>41695.496200000001</v>
      </c>
      <c r="AR15" s="38">
        <v>40272.7232</v>
      </c>
      <c r="AS15" s="38">
        <v>39713.304199999999</v>
      </c>
      <c r="AT15" s="38">
        <v>39739.442300000002</v>
      </c>
      <c r="AU15" s="38">
        <v>41005.242700000003</v>
      </c>
      <c r="AV15" s="38">
        <v>36602.104800000001</v>
      </c>
      <c r="AW15" s="38">
        <v>36130.888400000003</v>
      </c>
      <c r="AX15" s="38">
        <v>40829.074000000001</v>
      </c>
      <c r="AY15" s="38">
        <v>37996.372732999997</v>
      </c>
      <c r="AZ15" s="38">
        <v>38136.044541785399</v>
      </c>
      <c r="BA15" s="38">
        <v>42178.853209658701</v>
      </c>
      <c r="BB15" s="38">
        <v>45066.111337863797</v>
      </c>
      <c r="BC15" s="38">
        <v>44431.510377819402</v>
      </c>
      <c r="BD15" s="38">
        <v>40482.323961988797</v>
      </c>
      <c r="BE15" s="38">
        <v>44075.074983007296</v>
      </c>
      <c r="BF15" s="38">
        <v>48123.453547595498</v>
      </c>
      <c r="BG15" s="38">
        <v>47952.855523301398</v>
      </c>
      <c r="BH15" s="38">
        <v>45081.8625594818</v>
      </c>
      <c r="BI15" s="38">
        <v>43418.203251481798</v>
      </c>
      <c r="BJ15" s="38">
        <v>49559.689917128802</v>
      </c>
      <c r="BK15" s="38">
        <v>48528.832872246501</v>
      </c>
      <c r="BL15" s="38">
        <v>47720.247889746599</v>
      </c>
      <c r="BM15" s="38">
        <v>52710.107888511302</v>
      </c>
      <c r="BN15" s="38">
        <v>53889.615373393703</v>
      </c>
      <c r="BO15" s="38">
        <v>57966.447672276103</v>
      </c>
      <c r="BP15" s="38">
        <v>52525.196432571203</v>
      </c>
      <c r="BQ15" s="38">
        <v>57642.414572335903</v>
      </c>
      <c r="BR15" s="38">
        <v>60455.403428983002</v>
      </c>
      <c r="BS15" s="38">
        <v>62577.790550218298</v>
      </c>
      <c r="BT15" s="38">
        <v>61298.442241748096</v>
      </c>
      <c r="BU15" s="38">
        <v>66778.377359395206</v>
      </c>
      <c r="BV15" s="38">
        <v>65992.512065277595</v>
      </c>
      <c r="BW15" s="38">
        <v>67027.834947630501</v>
      </c>
      <c r="BX15" s="38">
        <v>60400.275981772102</v>
      </c>
      <c r="BY15" s="38">
        <v>69645.990740280293</v>
      </c>
      <c r="BZ15" s="38">
        <v>71840.241716864199</v>
      </c>
      <c r="CA15" s="38">
        <v>72281.822471893</v>
      </c>
      <c r="CB15" s="38">
        <v>67140.931790257702</v>
      </c>
      <c r="CC15" s="38">
        <v>75627.6596522779</v>
      </c>
      <c r="CD15" s="38">
        <v>74038.8182121344</v>
      </c>
      <c r="CE15" s="38">
        <v>81567.079931499393</v>
      </c>
      <c r="CF15" s="38">
        <v>79694.778234315498</v>
      </c>
      <c r="CG15" s="38">
        <v>88701.881164945094</v>
      </c>
      <c r="CH15" s="38">
        <v>92722.405264216606</v>
      </c>
      <c r="CI15" s="38">
        <v>79285.833888876907</v>
      </c>
      <c r="CJ15" s="38">
        <v>79738.175996411795</v>
      </c>
      <c r="CK15" s="38">
        <v>97805.337977275296</v>
      </c>
      <c r="CL15" s="38">
        <v>105698.928703232</v>
      </c>
      <c r="CM15" s="38">
        <v>107257.37783832601</v>
      </c>
      <c r="CN15" s="38">
        <v>103198.475251759</v>
      </c>
      <c r="CO15" s="38">
        <v>105681.0571183</v>
      </c>
      <c r="CP15" s="38">
        <v>108705.32116426701</v>
      </c>
      <c r="CQ15" s="38">
        <v>115090.326808285</v>
      </c>
      <c r="CR15" s="38">
        <v>103019.02475437699</v>
      </c>
      <c r="CS15" s="38">
        <v>119131.350359466</v>
      </c>
      <c r="CT15" s="38">
        <v>124703.901950637</v>
      </c>
      <c r="CU15" s="38">
        <v>130322.741911384</v>
      </c>
      <c r="CV15" s="38">
        <v>118949.027732413</v>
      </c>
      <c r="CW15" s="38">
        <v>129526.094565728</v>
      </c>
      <c r="CX15" s="38">
        <v>132712.298186778</v>
      </c>
      <c r="CY15" s="38">
        <v>138168.907422663</v>
      </c>
      <c r="CZ15" s="38">
        <v>133781.108010764</v>
      </c>
      <c r="DA15" s="38">
        <v>150790.356399913</v>
      </c>
      <c r="DB15" s="38">
        <v>158813.675318038</v>
      </c>
      <c r="DC15" s="38">
        <v>166344.55782385601</v>
      </c>
      <c r="DD15" s="38">
        <v>162215.48428835499</v>
      </c>
      <c r="DE15" s="38">
        <v>192803.432858541</v>
      </c>
      <c r="DF15" s="38">
        <v>192937.86136783799</v>
      </c>
      <c r="DG15" s="38">
        <v>191725.46515167999</v>
      </c>
      <c r="DH15" s="38">
        <v>192456.81439599901</v>
      </c>
      <c r="DI15" s="38">
        <v>199135.22391359499</v>
      </c>
      <c r="DJ15" s="38">
        <v>209933.52599197099</v>
      </c>
      <c r="DK15" s="38">
        <v>208356.19850881401</v>
      </c>
      <c r="DL15" s="38">
        <v>206670.621828809</v>
      </c>
      <c r="DM15" s="38">
        <v>211001.31365125399</v>
      </c>
      <c r="DN15" s="38">
        <v>218336.35794479199</v>
      </c>
      <c r="DO15" s="38">
        <v>222017.34067228599</v>
      </c>
      <c r="DP15" s="38">
        <v>207123.71884170399</v>
      </c>
      <c r="DQ15" s="38">
        <v>225234.920356594</v>
      </c>
      <c r="DR15" s="38">
        <v>222763.10067068899</v>
      </c>
      <c r="DS15" s="38">
        <v>229745.71518234699</v>
      </c>
      <c r="DT15" s="38">
        <v>216527.21833206501</v>
      </c>
      <c r="DU15" s="38">
        <v>230741.49356625701</v>
      </c>
      <c r="DV15" s="38">
        <v>226178.741412123</v>
      </c>
      <c r="DW15" s="38">
        <v>230403.040238716</v>
      </c>
      <c r="DX15" s="53">
        <v>218328.29851382499</v>
      </c>
      <c r="DY15" s="53">
        <v>241632.22709234801</v>
      </c>
      <c r="DZ15" s="53">
        <v>231207.81360916499</v>
      </c>
      <c r="EA15" s="53">
        <v>225877.24003230999</v>
      </c>
      <c r="EB15" s="53">
        <v>218718.71757109501</v>
      </c>
      <c r="EC15" s="53">
        <v>235334.67958757901</v>
      </c>
      <c r="ED15" s="53">
        <v>229897.43130296801</v>
      </c>
      <c r="EE15" s="53">
        <v>234112.39419847701</v>
      </c>
      <c r="EF15" s="53">
        <v>219084.170123088</v>
      </c>
      <c r="EG15" s="53">
        <v>229304.68502028799</v>
      </c>
      <c r="EH15" s="53">
        <v>233090.789866626</v>
      </c>
      <c r="EI15" s="53">
        <v>240678.86698760101</v>
      </c>
      <c r="EJ15" s="53">
        <v>219879.67548618201</v>
      </c>
      <c r="EK15" s="53">
        <v>235310.975485439</v>
      </c>
      <c r="EL15" s="53">
        <v>240492.63941896599</v>
      </c>
      <c r="EM15" s="53">
        <v>249283.10778391699</v>
      </c>
      <c r="EN15" s="53">
        <v>227205.237346879</v>
      </c>
      <c r="EO15" s="53">
        <v>239547.42658824401</v>
      </c>
      <c r="EP15" s="53">
        <v>237225.359746923</v>
      </c>
      <c r="EQ15" s="53">
        <v>248532.07353402799</v>
      </c>
      <c r="ER15" s="53">
        <v>224919.467971098</v>
      </c>
      <c r="ES15" s="53">
        <v>247548.70564970901</v>
      </c>
      <c r="ET15" s="53">
        <v>240225.047714082</v>
      </c>
      <c r="EU15" s="53">
        <v>241183.09454477599</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row>
    <row r="16" spans="1:352" ht="28.15" customHeight="1">
      <c r="F16" s="28" t="s">
        <v>701</v>
      </c>
      <c r="G16" s="29" t="s">
        <v>141</v>
      </c>
      <c r="H16" s="38">
        <v>565032.20193209604</v>
      </c>
      <c r="I16" s="38">
        <v>575188.84154227597</v>
      </c>
      <c r="J16" s="38"/>
      <c r="K16" s="38"/>
      <c r="L16" s="38">
        <v>17067.379000000001</v>
      </c>
      <c r="M16" s="38">
        <v>16998.526999999998</v>
      </c>
      <c r="N16" s="38">
        <v>17635.712579999999</v>
      </c>
      <c r="O16" s="38">
        <v>17000.944135000002</v>
      </c>
      <c r="P16" s="38">
        <v>16817.660060999999</v>
      </c>
      <c r="Q16" s="38">
        <v>17776.148300000001</v>
      </c>
      <c r="R16" s="38">
        <v>18622.870632999999</v>
      </c>
      <c r="S16" s="38">
        <v>19881.780475</v>
      </c>
      <c r="T16" s="38">
        <v>16151.64134</v>
      </c>
      <c r="U16" s="38">
        <v>17030.105879999999</v>
      </c>
      <c r="V16" s="38">
        <v>18371.327359999999</v>
      </c>
      <c r="W16" s="38">
        <v>18154.892879999999</v>
      </c>
      <c r="X16" s="38">
        <v>17333.103772999999</v>
      </c>
      <c r="Y16" s="38">
        <v>18191.385525999998</v>
      </c>
      <c r="Z16" s="38">
        <v>20638.003959000001</v>
      </c>
      <c r="AA16" s="38">
        <v>18818.074849000001</v>
      </c>
      <c r="AB16" s="38">
        <v>17592.824348999999</v>
      </c>
      <c r="AC16" s="38">
        <v>20178.613273999999</v>
      </c>
      <c r="AD16" s="38">
        <v>21094.945087</v>
      </c>
      <c r="AE16" s="38">
        <v>21120.823604000001</v>
      </c>
      <c r="AF16" s="38">
        <v>20665.115075000002</v>
      </c>
      <c r="AG16" s="38">
        <v>22196.430175000001</v>
      </c>
      <c r="AH16" s="38">
        <v>23442.417829000002</v>
      </c>
      <c r="AI16" s="38">
        <v>22474.530051999998</v>
      </c>
      <c r="AJ16" s="38">
        <v>22942.190036</v>
      </c>
      <c r="AK16" s="38">
        <v>22960.292380999999</v>
      </c>
      <c r="AL16" s="38">
        <v>24703.936786999999</v>
      </c>
      <c r="AM16" s="38">
        <v>23860.448289</v>
      </c>
      <c r="AN16" s="38">
        <v>22650.299781999998</v>
      </c>
      <c r="AO16" s="38">
        <v>23960.167130000002</v>
      </c>
      <c r="AP16" s="38">
        <v>24491.917614000002</v>
      </c>
      <c r="AQ16" s="38">
        <v>25865.653564</v>
      </c>
      <c r="AR16" s="38">
        <v>24916.422579999999</v>
      </c>
      <c r="AS16" s="38">
        <v>24573.962718999999</v>
      </c>
      <c r="AT16" s="38">
        <v>24545.446966</v>
      </c>
      <c r="AU16" s="38">
        <v>25381.954815000001</v>
      </c>
      <c r="AV16" s="38">
        <v>22741.924975999998</v>
      </c>
      <c r="AW16" s="38">
        <v>22140.672535999998</v>
      </c>
      <c r="AX16" s="38">
        <v>25357.119909000001</v>
      </c>
      <c r="AY16" s="38">
        <v>23567.081883449999</v>
      </c>
      <c r="AZ16" s="38">
        <v>23699.166367999998</v>
      </c>
      <c r="BA16" s="38">
        <v>26154.491742081402</v>
      </c>
      <c r="BB16" s="38">
        <v>27891.2771415686</v>
      </c>
      <c r="BC16" s="38">
        <v>27686.2094963411</v>
      </c>
      <c r="BD16" s="38">
        <v>25179.358442232598</v>
      </c>
      <c r="BE16" s="38">
        <v>27372.014336394099</v>
      </c>
      <c r="BF16" s="38">
        <v>29793.286699258799</v>
      </c>
      <c r="BG16" s="38">
        <v>29743.067860526498</v>
      </c>
      <c r="BH16" s="38">
        <v>28004.276706241199</v>
      </c>
      <c r="BI16" s="38">
        <v>26984.7967460412</v>
      </c>
      <c r="BJ16" s="38">
        <v>30738.0647051823</v>
      </c>
      <c r="BK16" s="38">
        <v>30144.700687185301</v>
      </c>
      <c r="BL16" s="38">
        <v>29616.088202352901</v>
      </c>
      <c r="BM16" s="38">
        <v>32750.964649197002</v>
      </c>
      <c r="BN16" s="38">
        <v>33353.831443194103</v>
      </c>
      <c r="BO16" s="38">
        <v>35982.731086291198</v>
      </c>
      <c r="BP16" s="38">
        <v>32600.151255570599</v>
      </c>
      <c r="BQ16" s="38">
        <v>35743.603024064701</v>
      </c>
      <c r="BR16" s="38">
        <v>37547.114617355903</v>
      </c>
      <c r="BS16" s="38">
        <v>38814.763608511799</v>
      </c>
      <c r="BT16" s="38">
        <v>37991.932710864698</v>
      </c>
      <c r="BU16" s="38">
        <v>41424.669483805897</v>
      </c>
      <c r="BV16" s="38">
        <v>40983.220001452901</v>
      </c>
      <c r="BW16" s="38">
        <v>41540.717740511798</v>
      </c>
      <c r="BX16" s="38">
        <v>37475.6609896882</v>
      </c>
      <c r="BY16" s="38">
        <v>43203.622688511801</v>
      </c>
      <c r="BZ16" s="38">
        <v>44677.755360022398</v>
      </c>
      <c r="CA16" s="38">
        <v>44906.382813416603</v>
      </c>
      <c r="CB16" s="38">
        <v>41745.614073317403</v>
      </c>
      <c r="CC16" s="38">
        <v>47001.886973705601</v>
      </c>
      <c r="CD16" s="38">
        <v>46040.390707972198</v>
      </c>
      <c r="CE16" s="38">
        <v>50726.275100165301</v>
      </c>
      <c r="CF16" s="38">
        <v>49586.630527977701</v>
      </c>
      <c r="CG16" s="38">
        <v>55239.0252002372</v>
      </c>
      <c r="CH16" s="38">
        <v>57720.933772200799</v>
      </c>
      <c r="CI16" s="38">
        <v>49203.226864146498</v>
      </c>
      <c r="CJ16" s="38">
        <v>49567.383582695104</v>
      </c>
      <c r="CK16" s="38">
        <v>60777.217376688102</v>
      </c>
      <c r="CL16" s="38">
        <v>65670.069834751805</v>
      </c>
      <c r="CM16" s="38">
        <v>66676.852519917593</v>
      </c>
      <c r="CN16" s="38">
        <v>64116.505801983403</v>
      </c>
      <c r="CO16" s="38">
        <v>65583.832445309599</v>
      </c>
      <c r="CP16" s="38">
        <v>67459.161119190001</v>
      </c>
      <c r="CQ16" s="38">
        <v>71431.896608166004</v>
      </c>
      <c r="CR16" s="38">
        <v>63918.394549365803</v>
      </c>
      <c r="CS16" s="38">
        <v>73902.978918191497</v>
      </c>
      <c r="CT16" s="38">
        <v>77269.013441902702</v>
      </c>
      <c r="CU16" s="38">
        <v>80788.059533065403</v>
      </c>
      <c r="CV16" s="38">
        <v>73767.872782700098</v>
      </c>
      <c r="CW16" s="38">
        <v>80290.898643330103</v>
      </c>
      <c r="CX16" s="38">
        <v>82241.237152033806</v>
      </c>
      <c r="CY16" s="38">
        <v>85652.496285261295</v>
      </c>
      <c r="CZ16" s="38">
        <v>82906.851189736102</v>
      </c>
      <c r="DA16" s="38">
        <v>93433.080973541597</v>
      </c>
      <c r="DB16" s="38">
        <v>98331.373635580196</v>
      </c>
      <c r="DC16" s="38">
        <v>103088.723616951</v>
      </c>
      <c r="DD16" s="38">
        <v>100442.44187512199</v>
      </c>
      <c r="DE16" s="38">
        <v>119197.256546463</v>
      </c>
      <c r="DF16" s="38">
        <v>119307.32141914401</v>
      </c>
      <c r="DG16" s="38">
        <v>118462.13453876</v>
      </c>
      <c r="DH16" s="38">
        <v>118982.692817481</v>
      </c>
      <c r="DI16" s="38">
        <v>123184.82239077899</v>
      </c>
      <c r="DJ16" s="38">
        <v>129860.76554769601</v>
      </c>
      <c r="DK16" s="38">
        <v>128965.35643466401</v>
      </c>
      <c r="DL16" s="38">
        <v>127880.64040855999</v>
      </c>
      <c r="DM16" s="38">
        <v>130566.26785578</v>
      </c>
      <c r="DN16" s="38">
        <v>135174.085481485</v>
      </c>
      <c r="DO16" s="38">
        <v>137454.35640330799</v>
      </c>
      <c r="DP16" s="38">
        <v>128520.258656124</v>
      </c>
      <c r="DQ16" s="38">
        <v>139499.36268468099</v>
      </c>
      <c r="DR16" s="38">
        <v>137958.33972979401</v>
      </c>
      <c r="DS16" s="38">
        <v>142319.10108347001</v>
      </c>
      <c r="DT16" s="38">
        <v>134055.80139612401</v>
      </c>
      <c r="DU16" s="38">
        <v>143152.10072219599</v>
      </c>
      <c r="DV16" s="38">
        <v>140100.441579076</v>
      </c>
      <c r="DW16" s="38">
        <v>142746.22667505001</v>
      </c>
      <c r="DX16" s="53">
        <v>135241.75486912101</v>
      </c>
      <c r="DY16" s="53">
        <v>149684.68453040501</v>
      </c>
      <c r="DZ16" s="53">
        <v>143187.16794541001</v>
      </c>
      <c r="EA16" s="53">
        <v>139843.478613004</v>
      </c>
      <c r="EB16" s="53">
        <v>135411.546105938</v>
      </c>
      <c r="EC16" s="53">
        <v>145698.69999782299</v>
      </c>
      <c r="ED16" s="53">
        <v>142332.430274969</v>
      </c>
      <c r="EE16" s="53">
        <v>144941.96753267801</v>
      </c>
      <c r="EF16" s="53">
        <v>135727.16996840099</v>
      </c>
      <c r="EG16" s="53">
        <v>142030.63415604801</v>
      </c>
      <c r="EH16" s="53">
        <v>144348.23230373999</v>
      </c>
      <c r="EI16" s="53">
        <v>149007.86085202699</v>
      </c>
      <c r="EJ16" s="53">
        <v>136039.23011670401</v>
      </c>
      <c r="EK16" s="53">
        <v>145757.611579688</v>
      </c>
      <c r="EL16" s="53">
        <v>149016.16240342299</v>
      </c>
      <c r="EM16" s="53">
        <v>154467.80479214899</v>
      </c>
      <c r="EN16" s="53">
        <v>140763.51973414299</v>
      </c>
      <c r="EO16" s="53">
        <v>148436.32851510801</v>
      </c>
      <c r="EP16" s="53">
        <v>147142.01578205501</v>
      </c>
      <c r="EQ16" s="53">
        <v>154044.952384409</v>
      </c>
      <c r="ER16" s="53">
        <v>139430.93258882599</v>
      </c>
      <c r="ES16" s="53">
        <v>153327.88404437501</v>
      </c>
      <c r="ET16" s="53">
        <v>148985.85772222799</v>
      </c>
      <c r="EU16" s="53">
        <v>149531.484551345</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row>
    <row r="17" spans="6:352" ht="28.15" customHeight="1">
      <c r="F17" s="28" t="s">
        <v>702</v>
      </c>
      <c r="G17" s="29" t="s">
        <v>141</v>
      </c>
      <c r="H17" s="38">
        <v>5668</v>
      </c>
      <c r="I17" s="38">
        <v>5780</v>
      </c>
      <c r="J17" s="38"/>
      <c r="K17" s="38"/>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v>1986.258</v>
      </c>
      <c r="AA17" s="38">
        <v>2075.5990000000002</v>
      </c>
      <c r="AB17" s="38">
        <v>1994.307</v>
      </c>
      <c r="AC17" s="38">
        <v>2151.8359999999998</v>
      </c>
      <c r="AD17" s="38">
        <v>2177.223</v>
      </c>
      <c r="AE17" s="38">
        <v>2131.9810000000002</v>
      </c>
      <c r="AF17" s="38">
        <v>2061.5259999999998</v>
      </c>
      <c r="AG17" s="38">
        <v>2057.3910000000001</v>
      </c>
      <c r="AH17" s="38">
        <v>2183.6439999999998</v>
      </c>
      <c r="AI17" s="38">
        <v>2177.9490000000001</v>
      </c>
      <c r="AJ17" s="38">
        <v>2098.7840000000001</v>
      </c>
      <c r="AK17" s="38">
        <v>2110.6030000000001</v>
      </c>
      <c r="AL17" s="38">
        <v>2169.5</v>
      </c>
      <c r="AM17" s="38">
        <v>2050.5</v>
      </c>
      <c r="AN17" s="38">
        <v>2122.5</v>
      </c>
      <c r="AO17" s="38">
        <v>2124.5</v>
      </c>
      <c r="AP17" s="38">
        <v>2311.5</v>
      </c>
      <c r="AQ17" s="38">
        <v>2278.5</v>
      </c>
      <c r="AR17" s="38">
        <v>2258.5</v>
      </c>
      <c r="AS17" s="38">
        <v>2294.5</v>
      </c>
      <c r="AT17" s="38">
        <v>2246.5</v>
      </c>
      <c r="AU17" s="38">
        <v>2086.5</v>
      </c>
      <c r="AV17" s="38">
        <v>2074.9</v>
      </c>
      <c r="AW17" s="38">
        <v>2141.5</v>
      </c>
      <c r="AX17" s="38">
        <v>2377.1666663333299</v>
      </c>
      <c r="AY17" s="38">
        <v>1887.83333266667</v>
      </c>
      <c r="AZ17" s="38">
        <v>1862.5</v>
      </c>
      <c r="BA17" s="38">
        <v>1925.5</v>
      </c>
      <c r="BB17" s="38">
        <v>2008.5</v>
      </c>
      <c r="BC17" s="38">
        <v>2058.1709999999998</v>
      </c>
      <c r="BD17" s="38">
        <v>1889.5</v>
      </c>
      <c r="BE17" s="38">
        <v>2046.88</v>
      </c>
      <c r="BF17" s="38">
        <v>2245.25</v>
      </c>
      <c r="BG17" s="38">
        <v>2117.3389999999999</v>
      </c>
      <c r="BH17" s="38">
        <v>2033.4413561767401</v>
      </c>
      <c r="BI17" s="38">
        <v>2214.9576462202399</v>
      </c>
      <c r="BJ17" s="38">
        <v>2271.98893688007</v>
      </c>
      <c r="BK17" s="38">
        <v>2353.98893688007</v>
      </c>
      <c r="BL17" s="38">
        <v>2389.99700059924</v>
      </c>
      <c r="BM17" s="38">
        <v>2382.99700059924</v>
      </c>
      <c r="BN17" s="38">
        <v>2436.99700059924</v>
      </c>
      <c r="BO17" s="38">
        <v>2451.0079999999998</v>
      </c>
      <c r="BP17" s="38">
        <v>2352.8980000000001</v>
      </c>
      <c r="BQ17" s="38">
        <v>2189.4920000000002</v>
      </c>
      <c r="BR17" s="38">
        <v>1765.944</v>
      </c>
      <c r="BS17" s="38">
        <v>1796.0550000000001</v>
      </c>
      <c r="BT17" s="38">
        <v>1899.875</v>
      </c>
      <c r="BU17" s="38">
        <v>1933.075</v>
      </c>
      <c r="BV17" s="38">
        <v>2030.4133999999999</v>
      </c>
      <c r="BW17" s="38">
        <v>1925.691</v>
      </c>
      <c r="BX17" s="38">
        <v>1915.2270000000001</v>
      </c>
      <c r="BY17" s="38">
        <v>1994.95891512299</v>
      </c>
      <c r="BZ17" s="38">
        <v>2021.1202682128901</v>
      </c>
      <c r="CA17" s="38">
        <v>2005.627</v>
      </c>
      <c r="CB17" s="38">
        <v>1981.8789999999999</v>
      </c>
      <c r="CC17" s="38">
        <v>2000.98</v>
      </c>
      <c r="CD17" s="38">
        <v>2062.6570000000002</v>
      </c>
      <c r="CE17" s="38">
        <v>2011.43</v>
      </c>
      <c r="CF17" s="38">
        <v>2014.8910000000001</v>
      </c>
      <c r="CG17" s="38">
        <v>2061.9850000000001</v>
      </c>
      <c r="CH17" s="38">
        <v>1965.931</v>
      </c>
      <c r="CI17" s="38">
        <v>1681.0740000000001</v>
      </c>
      <c r="CJ17" s="38">
        <v>957.70299999999997</v>
      </c>
      <c r="CK17" s="38">
        <v>963.67600000000004</v>
      </c>
      <c r="CL17" s="38">
        <v>1501.13</v>
      </c>
      <c r="CM17" s="38">
        <v>1712.1859999999999</v>
      </c>
      <c r="CN17" s="38">
        <v>1859.924</v>
      </c>
      <c r="CO17" s="38">
        <v>1813.2049999999999</v>
      </c>
      <c r="CP17" s="38">
        <v>1847.556</v>
      </c>
      <c r="CQ17" s="38">
        <v>1887.2739999999999</v>
      </c>
      <c r="CR17" s="38">
        <v>1866.979</v>
      </c>
      <c r="CS17" s="38">
        <v>1703.5409999999999</v>
      </c>
      <c r="CT17" s="38">
        <v>1753.1959999999999</v>
      </c>
      <c r="CU17" s="38">
        <v>1214.4059999999999</v>
      </c>
      <c r="CV17" s="38">
        <v>1211.797</v>
      </c>
      <c r="CW17" s="38">
        <v>1170.615</v>
      </c>
      <c r="CX17" s="38">
        <v>1234.25</v>
      </c>
      <c r="CY17" s="38">
        <v>1234.25</v>
      </c>
      <c r="CZ17" s="38">
        <v>1190.3499999999999</v>
      </c>
      <c r="DA17" s="38">
        <v>1190.3499999999999</v>
      </c>
      <c r="DB17" s="38">
        <v>1175.0999999999999</v>
      </c>
      <c r="DC17" s="38">
        <v>1175.0999999999999</v>
      </c>
      <c r="DD17" s="38">
        <v>1110.55</v>
      </c>
      <c r="DE17" s="38">
        <v>1110.55</v>
      </c>
      <c r="DF17" s="38">
        <v>1180.5999999999999</v>
      </c>
      <c r="DG17" s="38">
        <v>1180.5999999999999</v>
      </c>
      <c r="DH17" s="38">
        <v>1191.05</v>
      </c>
      <c r="DI17" s="38">
        <v>1191.05</v>
      </c>
      <c r="DJ17" s="38">
        <v>1276.5999999999999</v>
      </c>
      <c r="DK17" s="38">
        <v>1276.5999999999999</v>
      </c>
      <c r="DL17" s="38">
        <v>1224.7329999999999</v>
      </c>
      <c r="DM17" s="38">
        <v>1225.4559999999999</v>
      </c>
      <c r="DN17" s="38">
        <v>1355.15</v>
      </c>
      <c r="DO17" s="38">
        <v>1355.15</v>
      </c>
      <c r="DP17" s="38">
        <v>1317.5</v>
      </c>
      <c r="DQ17" s="38">
        <v>1317.5</v>
      </c>
      <c r="DR17" s="38">
        <v>1350</v>
      </c>
      <c r="DS17" s="38">
        <v>1350</v>
      </c>
      <c r="DT17" s="38">
        <v>1492</v>
      </c>
      <c r="DU17" s="38">
        <v>1517</v>
      </c>
      <c r="DV17" s="38">
        <v>1456</v>
      </c>
      <c r="DW17" s="38">
        <v>1310</v>
      </c>
      <c r="DX17" s="53">
        <v>1277</v>
      </c>
      <c r="DY17" s="53">
        <v>1442</v>
      </c>
      <c r="DZ17" s="53">
        <v>1389</v>
      </c>
      <c r="EA17" s="53">
        <v>1385</v>
      </c>
      <c r="EB17" s="53">
        <v>1332</v>
      </c>
      <c r="EC17" s="53">
        <v>1370</v>
      </c>
      <c r="ED17" s="53">
        <v>1346</v>
      </c>
      <c r="EE17" s="53">
        <v>1441</v>
      </c>
      <c r="EF17" s="53">
        <v>1401</v>
      </c>
      <c r="EG17" s="53">
        <v>1480</v>
      </c>
      <c r="EH17" s="53">
        <v>1418</v>
      </c>
      <c r="EI17" s="53">
        <v>1523</v>
      </c>
      <c r="EJ17" s="53">
        <v>1345</v>
      </c>
      <c r="EK17" s="53">
        <v>1494</v>
      </c>
      <c r="EL17" s="53">
        <v>1396.1020000000001</v>
      </c>
      <c r="EM17" s="53">
        <v>1432.123</v>
      </c>
      <c r="EN17" s="53">
        <v>1314.317</v>
      </c>
      <c r="EO17" s="53">
        <v>1487.5830000000001</v>
      </c>
      <c r="EP17" s="53">
        <v>1375.7180000000001</v>
      </c>
      <c r="EQ17" s="53">
        <v>1281.5909999999999</v>
      </c>
      <c r="ER17" s="53">
        <v>1234.55</v>
      </c>
      <c r="ES17" s="53">
        <v>1156.567</v>
      </c>
      <c r="ET17" s="53">
        <v>1265.325</v>
      </c>
      <c r="EU17" s="53">
        <v>1154.144</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row>
    <row r="18" spans="6:352" ht="34.15" customHeight="1">
      <c r="F18" s="35" t="s">
        <v>49</v>
      </c>
      <c r="G18" s="29"/>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row>
    <row r="19" spans="6:352" ht="20.100000000000001" customHeight="1">
      <c r="F19" s="28" t="s">
        <v>533</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row>
    <row r="20" spans="6:352" ht="20.100000000000001" customHeight="1">
      <c r="F20" s="28" t="s">
        <v>551</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row>
    <row r="21" spans="6:352" ht="20.100000000000001" customHeight="1">
      <c r="F21" s="37" t="s">
        <v>703</v>
      </c>
      <c r="G21" s="29" t="s">
        <v>141</v>
      </c>
      <c r="H21" s="38">
        <v>2882.32</v>
      </c>
      <c r="I21" s="38">
        <v>2804.16615</v>
      </c>
      <c r="J21" s="38"/>
      <c r="K21" s="38"/>
      <c r="L21" s="38">
        <v>339.45</v>
      </c>
      <c r="M21" s="38">
        <v>428.16399999999999</v>
      </c>
      <c r="N21" s="38">
        <v>471.721</v>
      </c>
      <c r="O21" s="38">
        <v>370.86200000000002</v>
      </c>
      <c r="P21" s="38">
        <v>259.26600000000002</v>
      </c>
      <c r="Q21" s="38">
        <v>33.613</v>
      </c>
      <c r="R21" s="38">
        <v>128.75399999999999</v>
      </c>
      <c r="S21" s="38">
        <v>282.25</v>
      </c>
      <c r="T21" s="38">
        <v>55.734000000000002</v>
      </c>
      <c r="U21" s="38">
        <v>231.881</v>
      </c>
      <c r="V21" s="38">
        <v>64.325999999999993</v>
      </c>
      <c r="W21" s="38">
        <v>0</v>
      </c>
      <c r="X21" s="38">
        <v>254.31399999999999</v>
      </c>
      <c r="Y21" s="38">
        <v>101.339</v>
      </c>
      <c r="Z21" s="38">
        <v>169.81800000000001</v>
      </c>
      <c r="AA21" s="38">
        <v>0</v>
      </c>
      <c r="AB21" s="38">
        <v>127.54600000000001</v>
      </c>
      <c r="AC21" s="38">
        <v>50.176000000000002</v>
      </c>
      <c r="AD21" s="38">
        <v>161.92400000000001</v>
      </c>
      <c r="AE21" s="38">
        <v>1.7999999999999999E-2</v>
      </c>
      <c r="AF21" s="38">
        <v>93.117000000000004</v>
      </c>
      <c r="AG21" s="38">
        <v>93.2</v>
      </c>
      <c r="AH21" s="38">
        <v>131.994</v>
      </c>
      <c r="AI21" s="38">
        <v>168.733</v>
      </c>
      <c r="AJ21" s="38">
        <v>95.027000000000001</v>
      </c>
      <c r="AK21" s="38">
        <v>136.15299999999999</v>
      </c>
      <c r="AL21" s="38">
        <v>64.293999999999997</v>
      </c>
      <c r="AM21" s="38">
        <v>105.04600000000001</v>
      </c>
      <c r="AN21" s="38">
        <v>0</v>
      </c>
      <c r="AO21" s="38">
        <v>0.02</v>
      </c>
      <c r="AP21" s="38">
        <v>0</v>
      </c>
      <c r="AQ21" s="38">
        <v>144.33699999999999</v>
      </c>
      <c r="AR21" s="38">
        <v>65.587000000000003</v>
      </c>
      <c r="AS21" s="38">
        <v>308.95499999999998</v>
      </c>
      <c r="AT21" s="38">
        <v>199.51599999999999</v>
      </c>
      <c r="AU21" s="38">
        <v>285.57499999999999</v>
      </c>
      <c r="AV21" s="38">
        <v>279.88200000000001</v>
      </c>
      <c r="AW21" s="38">
        <v>218.27500000000001</v>
      </c>
      <c r="AX21" s="38">
        <v>242.999</v>
      </c>
      <c r="AY21" s="38">
        <v>460.952</v>
      </c>
      <c r="AZ21" s="38">
        <v>354.50700000000001</v>
      </c>
      <c r="BA21" s="38">
        <v>212.21100000000001</v>
      </c>
      <c r="BB21" s="38">
        <v>252.17</v>
      </c>
      <c r="BC21" s="38">
        <v>385.74</v>
      </c>
      <c r="BD21" s="38">
        <v>104.236</v>
      </c>
      <c r="BE21" s="38">
        <v>413.19499999999999</v>
      </c>
      <c r="BF21" s="38">
        <v>103.959</v>
      </c>
      <c r="BG21" s="38">
        <v>216.76</v>
      </c>
      <c r="BH21" s="38">
        <v>289.767</v>
      </c>
      <c r="BI21" s="38">
        <v>280.505</v>
      </c>
      <c r="BJ21" s="38">
        <v>217.678</v>
      </c>
      <c r="BK21" s="38">
        <v>217.12100000000001</v>
      </c>
      <c r="BL21" s="38">
        <v>376.61099999999999</v>
      </c>
      <c r="BM21" s="38">
        <v>378.29</v>
      </c>
      <c r="BN21" s="38">
        <v>182.077</v>
      </c>
      <c r="BO21" s="38">
        <v>303.62200000000001</v>
      </c>
      <c r="BP21" s="38">
        <v>219.96299999999999</v>
      </c>
      <c r="BQ21" s="38">
        <v>461.06599999999997</v>
      </c>
      <c r="BR21" s="38">
        <v>273.14</v>
      </c>
      <c r="BS21" s="38">
        <v>388.839</v>
      </c>
      <c r="BT21" s="38">
        <v>261.346</v>
      </c>
      <c r="BU21" s="38">
        <v>315.85500000000002</v>
      </c>
      <c r="BV21" s="38">
        <v>219.31200000000001</v>
      </c>
      <c r="BW21" s="38">
        <v>310.56599999999997</v>
      </c>
      <c r="BX21" s="38">
        <v>333.4</v>
      </c>
      <c r="BY21" s="38">
        <v>219.4</v>
      </c>
      <c r="BZ21" s="38">
        <v>74.647999999999996</v>
      </c>
      <c r="CA21" s="38">
        <v>112.798</v>
      </c>
      <c r="CB21" s="38">
        <v>335.334</v>
      </c>
      <c r="CC21" s="38">
        <v>195.059</v>
      </c>
      <c r="CD21" s="38">
        <v>287.83999999999997</v>
      </c>
      <c r="CE21" s="38">
        <v>355.53</v>
      </c>
      <c r="CF21" s="38">
        <v>214.74</v>
      </c>
      <c r="CG21" s="38">
        <v>283.61799999999999</v>
      </c>
      <c r="CH21" s="38">
        <v>384.74099999999999</v>
      </c>
      <c r="CI21" s="38">
        <v>197.37799999999999</v>
      </c>
      <c r="CJ21" s="38">
        <v>540.22400000000005</v>
      </c>
      <c r="CK21" s="38">
        <v>299.93700000000001</v>
      </c>
      <c r="CL21" s="38">
        <v>461.49299999999999</v>
      </c>
      <c r="CM21" s="38">
        <v>379.93099999999998</v>
      </c>
      <c r="CN21" s="38">
        <v>515.28</v>
      </c>
      <c r="CO21" s="38">
        <v>714.75800000000004</v>
      </c>
      <c r="CP21" s="38">
        <v>512.18200000000002</v>
      </c>
      <c r="CQ21" s="38">
        <v>583.93700000000001</v>
      </c>
      <c r="CR21" s="38">
        <v>117.795</v>
      </c>
      <c r="CS21" s="38">
        <v>420.52699999999999</v>
      </c>
      <c r="CT21" s="38">
        <v>462.78300000000002</v>
      </c>
      <c r="CU21" s="38">
        <v>393.089</v>
      </c>
      <c r="CV21" s="38">
        <v>870.99800000000005</v>
      </c>
      <c r="CW21" s="38">
        <v>500.03399999999999</v>
      </c>
      <c r="CX21" s="38">
        <v>623.93737999999996</v>
      </c>
      <c r="CY21" s="38">
        <v>547.16399999999999</v>
      </c>
      <c r="CZ21" s="38">
        <v>435</v>
      </c>
      <c r="DA21" s="38">
        <v>473.19162999999998</v>
      </c>
      <c r="DB21" s="38">
        <v>619.94574999999998</v>
      </c>
      <c r="DC21" s="38">
        <v>637.10900000000004</v>
      </c>
      <c r="DD21" s="38">
        <v>376.21</v>
      </c>
      <c r="DE21" s="38">
        <v>686.60050000000001</v>
      </c>
      <c r="DF21" s="38">
        <v>889.5</v>
      </c>
      <c r="DG21" s="38">
        <v>663.52300000000002</v>
      </c>
      <c r="DH21" s="38">
        <v>537.5</v>
      </c>
      <c r="DI21" s="38">
        <v>617.49</v>
      </c>
      <c r="DJ21" s="38">
        <v>525.5</v>
      </c>
      <c r="DK21" s="38">
        <v>545.13199999999995</v>
      </c>
      <c r="DL21" s="38">
        <v>678.5</v>
      </c>
      <c r="DM21" s="38">
        <v>755.5</v>
      </c>
      <c r="DN21" s="38">
        <v>609</v>
      </c>
      <c r="DO21" s="38">
        <v>607.5</v>
      </c>
      <c r="DP21" s="38">
        <v>434.5</v>
      </c>
      <c r="DQ21" s="38">
        <v>383.5</v>
      </c>
      <c r="DR21" s="38">
        <v>429</v>
      </c>
      <c r="DS21" s="38">
        <v>580</v>
      </c>
      <c r="DT21" s="38">
        <v>560</v>
      </c>
      <c r="DU21" s="38">
        <v>706.39300000000003</v>
      </c>
      <c r="DV21" s="38">
        <v>503.024</v>
      </c>
      <c r="DW21" s="38">
        <v>392.82396</v>
      </c>
      <c r="DX21" s="53">
        <v>480.00002000000001</v>
      </c>
      <c r="DY21" s="53">
        <v>402</v>
      </c>
      <c r="DZ21" s="53">
        <v>551.17499999999995</v>
      </c>
      <c r="EA21" s="53">
        <v>772.24900000000002</v>
      </c>
      <c r="EB21" s="53">
        <v>685.49300000000005</v>
      </c>
      <c r="EC21" s="53">
        <v>714.35699999999997</v>
      </c>
      <c r="ED21" s="53">
        <v>424.03025000000002</v>
      </c>
      <c r="EE21" s="53">
        <v>841.95500000000004</v>
      </c>
      <c r="EF21" s="53">
        <v>868.34199999999998</v>
      </c>
      <c r="EG21" s="53">
        <v>747.99275</v>
      </c>
      <c r="EH21" s="53">
        <v>694.03800000000001</v>
      </c>
      <c r="EI21" s="53">
        <v>739.44200000000001</v>
      </c>
      <c r="EJ21" s="53">
        <v>533.15099999999995</v>
      </c>
      <c r="EK21" s="53">
        <v>837.53515000000004</v>
      </c>
      <c r="EL21" s="53">
        <v>580.71</v>
      </c>
      <c r="EM21" s="53">
        <v>777.154</v>
      </c>
      <c r="EN21" s="53">
        <v>930.56300999999996</v>
      </c>
      <c r="EO21" s="53">
        <v>795.76300000000003</v>
      </c>
      <c r="EP21" s="53">
        <v>933.34668999999997</v>
      </c>
      <c r="EQ21" s="53">
        <v>797.76099999999997</v>
      </c>
      <c r="ER21" s="53">
        <v>824.43601000000001</v>
      </c>
      <c r="ES21" s="53">
        <v>727.07682999999997</v>
      </c>
      <c r="ET21" s="53">
        <v>640</v>
      </c>
      <c r="EU21" s="53">
        <v>640</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row>
    <row r="22" spans="6:352" ht="20.100000000000001" customHeight="1">
      <c r="F22" s="37" t="s">
        <v>704</v>
      </c>
      <c r="G22" s="29" t="s">
        <v>141</v>
      </c>
      <c r="H22" s="38">
        <v>661459.16669999994</v>
      </c>
      <c r="I22" s="38">
        <v>675884.46669999999</v>
      </c>
      <c r="J22" s="38"/>
      <c r="K22" s="38"/>
      <c r="L22" s="38">
        <v>11592.599</v>
      </c>
      <c r="M22" s="38">
        <v>15031.902</v>
      </c>
      <c r="N22" s="38">
        <v>15638.138999999999</v>
      </c>
      <c r="O22" s="38">
        <v>14094.816000000001</v>
      </c>
      <c r="P22" s="38">
        <v>14569.589</v>
      </c>
      <c r="Q22" s="38">
        <v>18190.338</v>
      </c>
      <c r="R22" s="38">
        <v>16723.201000000001</v>
      </c>
      <c r="S22" s="38">
        <v>17597.728999999999</v>
      </c>
      <c r="T22" s="38">
        <v>13516.723</v>
      </c>
      <c r="U22" s="38">
        <v>14966.147000000001</v>
      </c>
      <c r="V22" s="38">
        <v>17430.591</v>
      </c>
      <c r="W22" s="38">
        <v>15370.084000000001</v>
      </c>
      <c r="X22" s="38">
        <v>15205.700999999999</v>
      </c>
      <c r="Y22" s="38">
        <v>16668.133000000002</v>
      </c>
      <c r="Z22" s="38">
        <v>19742.216</v>
      </c>
      <c r="AA22" s="38">
        <v>17862.228999999999</v>
      </c>
      <c r="AB22" s="38">
        <v>15851.871999999999</v>
      </c>
      <c r="AC22" s="38">
        <v>19033.800999999999</v>
      </c>
      <c r="AD22" s="38">
        <v>21077.526000000002</v>
      </c>
      <c r="AE22" s="38">
        <v>21529.112000000001</v>
      </c>
      <c r="AF22" s="38">
        <v>19984.786</v>
      </c>
      <c r="AG22" s="38">
        <v>22156.457999999999</v>
      </c>
      <c r="AH22" s="38">
        <v>21836.419000000002</v>
      </c>
      <c r="AI22" s="38">
        <v>20323.481</v>
      </c>
      <c r="AJ22" s="38">
        <v>20193.5</v>
      </c>
      <c r="AK22" s="38">
        <v>20192.596000000001</v>
      </c>
      <c r="AL22" s="38">
        <v>22505.822</v>
      </c>
      <c r="AM22" s="38">
        <v>22130.063999999998</v>
      </c>
      <c r="AN22" s="38">
        <v>21465.458999999999</v>
      </c>
      <c r="AO22" s="38">
        <v>24592.754000000001</v>
      </c>
      <c r="AP22" s="38">
        <v>25907.797999999999</v>
      </c>
      <c r="AQ22" s="38">
        <v>23364.703000000001</v>
      </c>
      <c r="AR22" s="38">
        <v>21037.922999999999</v>
      </c>
      <c r="AS22" s="38">
        <v>24243.595000000001</v>
      </c>
      <c r="AT22" s="38">
        <v>25047.951000000001</v>
      </c>
      <c r="AU22" s="38">
        <v>24000.903999999999</v>
      </c>
      <c r="AV22" s="38">
        <v>21098.131000000001</v>
      </c>
      <c r="AW22" s="38">
        <v>23362.164000000001</v>
      </c>
      <c r="AX22" s="38">
        <v>25372.691999999999</v>
      </c>
      <c r="AY22" s="38">
        <v>25356.425999999999</v>
      </c>
      <c r="AZ22" s="38">
        <v>23329.812000000002</v>
      </c>
      <c r="BA22" s="38">
        <v>27930.555</v>
      </c>
      <c r="BB22" s="38">
        <v>29678.383000000002</v>
      </c>
      <c r="BC22" s="38">
        <v>27460.537</v>
      </c>
      <c r="BD22" s="38">
        <v>25715.446</v>
      </c>
      <c r="BE22" s="38">
        <v>27235.071</v>
      </c>
      <c r="BF22" s="38">
        <v>29334.28</v>
      </c>
      <c r="BG22" s="38">
        <v>28500.444</v>
      </c>
      <c r="BH22" s="38">
        <v>25322.837</v>
      </c>
      <c r="BI22" s="38">
        <v>27846.984</v>
      </c>
      <c r="BJ22" s="38">
        <v>31404.548999999999</v>
      </c>
      <c r="BK22" s="38">
        <v>31678.182000000001</v>
      </c>
      <c r="BL22" s="38">
        <v>28922.501</v>
      </c>
      <c r="BM22" s="38">
        <v>31647.297999999999</v>
      </c>
      <c r="BN22" s="38">
        <v>32580.373</v>
      </c>
      <c r="BO22" s="38">
        <v>34443.5</v>
      </c>
      <c r="BP22" s="38">
        <v>33115.896000000001</v>
      </c>
      <c r="BQ22" s="38">
        <v>32610.741999999998</v>
      </c>
      <c r="BR22" s="38">
        <v>37606.92</v>
      </c>
      <c r="BS22" s="38">
        <v>40088.534</v>
      </c>
      <c r="BT22" s="38">
        <v>39911.81</v>
      </c>
      <c r="BU22" s="38">
        <v>40515.173999999999</v>
      </c>
      <c r="BV22" s="38">
        <v>40756.995999999999</v>
      </c>
      <c r="BW22" s="38">
        <v>45260.785000000003</v>
      </c>
      <c r="BX22" s="38">
        <v>38357.574000000001</v>
      </c>
      <c r="BY22" s="38">
        <v>44038.637999999999</v>
      </c>
      <c r="BZ22" s="38">
        <v>45152.239000000001</v>
      </c>
      <c r="CA22" s="38">
        <v>48420.267</v>
      </c>
      <c r="CB22" s="38">
        <v>41554.838000000003</v>
      </c>
      <c r="CC22" s="38">
        <v>47978.466999999997</v>
      </c>
      <c r="CD22" s="38">
        <v>48239.692999999999</v>
      </c>
      <c r="CE22" s="38">
        <v>51297.671999999999</v>
      </c>
      <c r="CF22" s="38">
        <v>51350.12</v>
      </c>
      <c r="CG22" s="38">
        <v>54278.612999999998</v>
      </c>
      <c r="CH22" s="38">
        <v>59924.084999999999</v>
      </c>
      <c r="CI22" s="38">
        <v>51094.510999999999</v>
      </c>
      <c r="CJ22" s="38">
        <v>55824.3</v>
      </c>
      <c r="CK22" s="38">
        <v>63723.084999999999</v>
      </c>
      <c r="CL22" s="38">
        <v>70270.025999999998</v>
      </c>
      <c r="CM22" s="38">
        <v>69685.316000000006</v>
      </c>
      <c r="CN22" s="38">
        <v>68124.035000000003</v>
      </c>
      <c r="CO22" s="38">
        <v>73643.326000000001</v>
      </c>
      <c r="CP22" s="38">
        <v>73052.251999999993</v>
      </c>
      <c r="CQ22" s="38">
        <v>79965.05</v>
      </c>
      <c r="CR22" s="38">
        <v>69301.679999999993</v>
      </c>
      <c r="CS22" s="38">
        <v>78414.823999999993</v>
      </c>
      <c r="CT22" s="38">
        <v>89331.698000000004</v>
      </c>
      <c r="CU22" s="38">
        <v>91431.638999999996</v>
      </c>
      <c r="CV22" s="38">
        <v>81316.638000000006</v>
      </c>
      <c r="CW22" s="38">
        <v>92879.631999999998</v>
      </c>
      <c r="CX22" s="38">
        <v>95229.376279999997</v>
      </c>
      <c r="CY22" s="38">
        <v>101724.21137999999</v>
      </c>
      <c r="CZ22" s="38">
        <v>94780.363129999998</v>
      </c>
      <c r="DA22" s="38">
        <v>108034.45899</v>
      </c>
      <c r="DB22" s="38">
        <v>116997.26473</v>
      </c>
      <c r="DC22" s="38">
        <v>122006.647</v>
      </c>
      <c r="DD22" s="38">
        <v>122240.66054</v>
      </c>
      <c r="DE22" s="38">
        <v>143937.55626000001</v>
      </c>
      <c r="DF22" s="38">
        <v>148825.71239999999</v>
      </c>
      <c r="DG22" s="38">
        <v>152961.26779000001</v>
      </c>
      <c r="DH22" s="38">
        <v>143268.51428</v>
      </c>
      <c r="DI22" s="38">
        <v>149451.67113999999</v>
      </c>
      <c r="DJ22" s="38">
        <v>156326.31890000001</v>
      </c>
      <c r="DK22" s="38">
        <v>153953.04863</v>
      </c>
      <c r="DL22" s="38">
        <v>147092.52877</v>
      </c>
      <c r="DM22" s="38">
        <v>157302.35060000001</v>
      </c>
      <c r="DN22" s="38">
        <v>158438.73986</v>
      </c>
      <c r="DO22" s="38">
        <v>165689.34601000001</v>
      </c>
      <c r="DP22" s="38">
        <v>148859.01366999999</v>
      </c>
      <c r="DQ22" s="38">
        <v>158766.87758</v>
      </c>
      <c r="DR22" s="38">
        <v>161764.70131999999</v>
      </c>
      <c r="DS22" s="38">
        <v>166434.42019999999</v>
      </c>
      <c r="DT22" s="38">
        <v>151532.41878000001</v>
      </c>
      <c r="DU22" s="38">
        <v>171404.04956000001</v>
      </c>
      <c r="DV22" s="38">
        <v>157852.1011</v>
      </c>
      <c r="DW22" s="38">
        <v>158750.61528999999</v>
      </c>
      <c r="DX22" s="53">
        <v>142343.9834</v>
      </c>
      <c r="DY22" s="53">
        <v>166191.29798999999</v>
      </c>
      <c r="DZ22" s="53">
        <v>163806.70839000001</v>
      </c>
      <c r="EA22" s="53">
        <v>167207.97550999999</v>
      </c>
      <c r="EB22" s="53">
        <v>149398.42030999999</v>
      </c>
      <c r="EC22" s="53">
        <v>175346.9676</v>
      </c>
      <c r="ED22" s="53">
        <v>166200.85211000001</v>
      </c>
      <c r="EE22" s="53">
        <v>169341.97667</v>
      </c>
      <c r="EF22" s="53">
        <v>156302.84990999999</v>
      </c>
      <c r="EG22" s="53">
        <v>169613.48801</v>
      </c>
      <c r="EH22" s="53">
        <v>169165.13761999999</v>
      </c>
      <c r="EI22" s="53">
        <v>174615.57818000001</v>
      </c>
      <c r="EJ22" s="53">
        <v>161815.66164999999</v>
      </c>
      <c r="EK22" s="53">
        <v>170266.21090000001</v>
      </c>
      <c r="EL22" s="53">
        <v>168631.21679999999</v>
      </c>
      <c r="EM22" s="53">
        <v>177387.76749999999</v>
      </c>
      <c r="EN22" s="53">
        <v>164426.15117</v>
      </c>
      <c r="EO22" s="53">
        <v>170512.67243000001</v>
      </c>
      <c r="EP22" s="53">
        <v>166095.44402</v>
      </c>
      <c r="EQ22" s="53">
        <v>173443.00417999999</v>
      </c>
      <c r="ER22" s="53">
        <v>158487.60858999999</v>
      </c>
      <c r="ES22" s="53">
        <v>180957.81346999999</v>
      </c>
      <c r="ET22" s="53">
        <v>169317.25059000001</v>
      </c>
      <c r="EU22" s="53">
        <v>172467.33155999999</v>
      </c>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row>
    <row r="23" spans="6:352" ht="20.100000000000001" customHeight="1">
      <c r="F23" s="37" t="s">
        <v>705</v>
      </c>
      <c r="G23" s="29" t="s">
        <v>141</v>
      </c>
      <c r="H23" s="38">
        <v>202590.99810999999</v>
      </c>
      <c r="I23" s="38">
        <v>195497.38887</v>
      </c>
      <c r="J23" s="38"/>
      <c r="K23" s="38"/>
      <c r="L23" s="38">
        <v>9058.5939999999991</v>
      </c>
      <c r="M23" s="38">
        <v>9415.9130000000005</v>
      </c>
      <c r="N23" s="38">
        <v>10305.538</v>
      </c>
      <c r="O23" s="38">
        <v>9180.7340000000004</v>
      </c>
      <c r="P23" s="38">
        <v>10987.929</v>
      </c>
      <c r="Q23" s="38">
        <v>9945.482</v>
      </c>
      <c r="R23" s="38">
        <v>10839.522000000001</v>
      </c>
      <c r="S23" s="38">
        <v>11999.017</v>
      </c>
      <c r="T23" s="38">
        <v>10330.477999999999</v>
      </c>
      <c r="U23" s="38">
        <v>9885.39</v>
      </c>
      <c r="V23" s="38">
        <v>10363.968000000001</v>
      </c>
      <c r="W23" s="38">
        <v>11272.159</v>
      </c>
      <c r="X23" s="38">
        <v>10446.812</v>
      </c>
      <c r="Y23" s="38">
        <v>10422.629999999999</v>
      </c>
      <c r="Z23" s="38">
        <v>10876.508</v>
      </c>
      <c r="AA23" s="38">
        <v>9777.5490000000009</v>
      </c>
      <c r="AB23" s="38">
        <v>10040.119000000001</v>
      </c>
      <c r="AC23" s="38">
        <v>10833.153</v>
      </c>
      <c r="AD23" s="38">
        <v>10174.014999999999</v>
      </c>
      <c r="AE23" s="38">
        <v>10213.807000000001</v>
      </c>
      <c r="AF23" s="38">
        <v>11675.142</v>
      </c>
      <c r="AG23" s="38">
        <v>11654.63</v>
      </c>
      <c r="AH23" s="38">
        <v>11340.611000000001</v>
      </c>
      <c r="AI23" s="38">
        <v>10908.454</v>
      </c>
      <c r="AJ23" s="38">
        <v>9409.8709999999992</v>
      </c>
      <c r="AK23" s="38">
        <v>11447.82</v>
      </c>
      <c r="AL23" s="38">
        <v>11065.753000000001</v>
      </c>
      <c r="AM23" s="38">
        <v>10927.982</v>
      </c>
      <c r="AN23" s="38">
        <v>12165.215</v>
      </c>
      <c r="AO23" s="38">
        <v>12534.226000000001</v>
      </c>
      <c r="AP23" s="38">
        <v>13509.523999999999</v>
      </c>
      <c r="AQ23" s="38">
        <v>13073.209000000001</v>
      </c>
      <c r="AR23" s="38">
        <v>10603.541999999999</v>
      </c>
      <c r="AS23" s="38">
        <v>9948.7389999999996</v>
      </c>
      <c r="AT23" s="38">
        <v>10556.458000000001</v>
      </c>
      <c r="AU23" s="38">
        <v>10119.723</v>
      </c>
      <c r="AV23" s="38">
        <v>9681.4869999999992</v>
      </c>
      <c r="AW23" s="38">
        <v>10334.502</v>
      </c>
      <c r="AX23" s="38">
        <v>11769.83</v>
      </c>
      <c r="AY23" s="38">
        <v>11100.428</v>
      </c>
      <c r="AZ23" s="38">
        <v>10980.815000000001</v>
      </c>
      <c r="BA23" s="38">
        <v>12324.929</v>
      </c>
      <c r="BB23" s="38">
        <v>12613.429</v>
      </c>
      <c r="BC23" s="38">
        <v>11845.156000000001</v>
      </c>
      <c r="BD23" s="38">
        <v>10821.575999999999</v>
      </c>
      <c r="BE23" s="38">
        <v>10794.955</v>
      </c>
      <c r="BF23" s="38">
        <v>12382.864</v>
      </c>
      <c r="BG23" s="38">
        <v>11094.722</v>
      </c>
      <c r="BH23" s="38">
        <v>9576.48</v>
      </c>
      <c r="BI23" s="38">
        <v>11180.793</v>
      </c>
      <c r="BJ23" s="38">
        <v>14386.460999999999</v>
      </c>
      <c r="BK23" s="38">
        <v>13467.494000000001</v>
      </c>
      <c r="BL23" s="38">
        <v>14740.578</v>
      </c>
      <c r="BM23" s="38">
        <v>14041.200999999999</v>
      </c>
      <c r="BN23" s="38">
        <v>14679.332</v>
      </c>
      <c r="BO23" s="38">
        <v>15412.441000000001</v>
      </c>
      <c r="BP23" s="38">
        <v>15347.163</v>
      </c>
      <c r="BQ23" s="38">
        <v>15417.239</v>
      </c>
      <c r="BR23" s="38">
        <v>16975.018</v>
      </c>
      <c r="BS23" s="38">
        <v>17323.188999999998</v>
      </c>
      <c r="BT23" s="38">
        <v>16272.061</v>
      </c>
      <c r="BU23" s="38">
        <v>18524.352999999999</v>
      </c>
      <c r="BV23" s="38">
        <v>17879.367999999999</v>
      </c>
      <c r="BW23" s="38">
        <v>19085.682000000001</v>
      </c>
      <c r="BX23" s="38">
        <v>15432.423000000001</v>
      </c>
      <c r="BY23" s="38">
        <v>17486.082999999999</v>
      </c>
      <c r="BZ23" s="38">
        <v>19003.46</v>
      </c>
      <c r="CA23" s="38">
        <v>18797.927</v>
      </c>
      <c r="CB23" s="38">
        <v>16733.989000000001</v>
      </c>
      <c r="CC23" s="38">
        <v>19005.856</v>
      </c>
      <c r="CD23" s="38">
        <v>19793.332999999999</v>
      </c>
      <c r="CE23" s="38">
        <v>21106.076000000001</v>
      </c>
      <c r="CF23" s="38">
        <v>22183.669000000002</v>
      </c>
      <c r="CG23" s="38">
        <v>24902.269</v>
      </c>
      <c r="CH23" s="38">
        <v>26615.794000000002</v>
      </c>
      <c r="CI23" s="38">
        <v>18043.731</v>
      </c>
      <c r="CJ23" s="38">
        <v>21954.578000000001</v>
      </c>
      <c r="CK23" s="38">
        <v>24921.592000000001</v>
      </c>
      <c r="CL23" s="38">
        <v>26862.498</v>
      </c>
      <c r="CM23" s="38">
        <v>27997.91</v>
      </c>
      <c r="CN23" s="38">
        <v>25925.422999999999</v>
      </c>
      <c r="CO23" s="38">
        <v>25291.922999999999</v>
      </c>
      <c r="CP23" s="38">
        <v>25457.258999999998</v>
      </c>
      <c r="CQ23" s="38">
        <v>28069.281999999999</v>
      </c>
      <c r="CR23" s="38">
        <v>24317.559000000001</v>
      </c>
      <c r="CS23" s="38">
        <v>26663.651000000002</v>
      </c>
      <c r="CT23" s="38">
        <v>27519.358</v>
      </c>
      <c r="CU23" s="38">
        <v>29448.564999999999</v>
      </c>
      <c r="CV23" s="38">
        <v>26245.659</v>
      </c>
      <c r="CW23" s="38">
        <v>29642.728790000001</v>
      </c>
      <c r="CX23" s="38">
        <v>29432.309860000001</v>
      </c>
      <c r="CY23" s="38">
        <v>32598.317950000001</v>
      </c>
      <c r="CZ23" s="38">
        <v>29703.261020000002</v>
      </c>
      <c r="DA23" s="38">
        <v>33436.18505</v>
      </c>
      <c r="DB23" s="38">
        <v>33737.396639999999</v>
      </c>
      <c r="DC23" s="38">
        <v>38160.146780000003</v>
      </c>
      <c r="DD23" s="38">
        <v>35848.982150000003</v>
      </c>
      <c r="DE23" s="38">
        <v>36179.626759999999</v>
      </c>
      <c r="DF23" s="38">
        <v>37940.980479999998</v>
      </c>
      <c r="DG23" s="38">
        <v>36412.410730000003</v>
      </c>
      <c r="DH23" s="38">
        <v>36241.184829999998</v>
      </c>
      <c r="DI23" s="38">
        <v>39914.926780000002</v>
      </c>
      <c r="DJ23" s="38">
        <v>41831.288619999999</v>
      </c>
      <c r="DK23" s="38">
        <v>43580.547830000003</v>
      </c>
      <c r="DL23" s="38">
        <v>40166.086810000001</v>
      </c>
      <c r="DM23" s="38">
        <v>43086.438699999999</v>
      </c>
      <c r="DN23" s="38">
        <v>45718.884570000002</v>
      </c>
      <c r="DO23" s="38">
        <v>47901.346799999999</v>
      </c>
      <c r="DP23" s="38">
        <v>42735.349820000003</v>
      </c>
      <c r="DQ23" s="38">
        <v>47802.658309999999</v>
      </c>
      <c r="DR23" s="38">
        <v>48330.60727</v>
      </c>
      <c r="DS23" s="38">
        <v>50619.958270000003</v>
      </c>
      <c r="DT23" s="38">
        <v>45804.74424</v>
      </c>
      <c r="DU23" s="38">
        <v>50091.259940000004</v>
      </c>
      <c r="DV23" s="38">
        <v>47817.467519999998</v>
      </c>
      <c r="DW23" s="38">
        <v>49138.593730000001</v>
      </c>
      <c r="DX23" s="53">
        <v>43189.166279999998</v>
      </c>
      <c r="DY23" s="53">
        <v>50907.612029999997</v>
      </c>
      <c r="DZ23" s="53">
        <v>48717.014640000001</v>
      </c>
      <c r="EA23" s="53">
        <v>50976.410550000001</v>
      </c>
      <c r="EB23" s="53">
        <v>46501.612179999996</v>
      </c>
      <c r="EC23" s="53">
        <v>53413.870719999999</v>
      </c>
      <c r="ED23" s="53">
        <v>51287.075689999998</v>
      </c>
      <c r="EE23" s="53">
        <v>53073.749320000003</v>
      </c>
      <c r="EF23" s="53">
        <v>47385.281889999998</v>
      </c>
      <c r="EG23" s="53">
        <v>50844.891210000002</v>
      </c>
      <c r="EH23" s="53">
        <v>49948.91951</v>
      </c>
      <c r="EI23" s="53">
        <v>50330.576410000001</v>
      </c>
      <c r="EJ23" s="53">
        <v>44093.900909999997</v>
      </c>
      <c r="EK23" s="53">
        <v>51103.97049</v>
      </c>
      <c r="EL23" s="53">
        <v>52499.114600000001</v>
      </c>
      <c r="EM23" s="53">
        <v>55097.807699999998</v>
      </c>
      <c r="EN23" s="53">
        <v>49980.760920000001</v>
      </c>
      <c r="EO23" s="53">
        <v>52919.146500000003</v>
      </c>
      <c r="EP23" s="53">
        <v>55759.593110000002</v>
      </c>
      <c r="EQ23" s="53">
        <v>55102.560749999997</v>
      </c>
      <c r="ER23" s="53">
        <v>50859.018340000002</v>
      </c>
      <c r="ES23" s="53">
        <v>54268.139810000001</v>
      </c>
      <c r="ET23" s="53">
        <v>56830.269970000001</v>
      </c>
      <c r="EU23" s="53">
        <v>56357.898000000001</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row>
    <row r="24" spans="6:352" ht="20.100000000000001" customHeight="1">
      <c r="F24" s="28" t="s">
        <v>551</v>
      </c>
      <c r="G24" s="29"/>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row>
    <row r="25" spans="6:352" ht="20.100000000000001" customHeight="1">
      <c r="F25" s="86" t="s">
        <v>706</v>
      </c>
      <c r="G25" s="29" t="s">
        <v>141</v>
      </c>
      <c r="H25" s="38">
        <v>695795.94478999998</v>
      </c>
      <c r="I25" s="38">
        <v>730999.48656999995</v>
      </c>
      <c r="J25" s="38"/>
      <c r="K25" s="38"/>
      <c r="L25" s="38">
        <v>1265.2429999999999</v>
      </c>
      <c r="M25" s="38">
        <v>1468.2919999999999</v>
      </c>
      <c r="N25" s="38">
        <v>1292.4760000000001</v>
      </c>
      <c r="O25" s="38">
        <v>1042.71</v>
      </c>
      <c r="P25" s="38">
        <v>1827.2639999999999</v>
      </c>
      <c r="Q25" s="38">
        <v>3929.944</v>
      </c>
      <c r="R25" s="38">
        <v>3480.8209999999999</v>
      </c>
      <c r="S25" s="38">
        <v>4481.3789999999999</v>
      </c>
      <c r="T25" s="38">
        <v>3625.212</v>
      </c>
      <c r="U25" s="38">
        <v>3037.413</v>
      </c>
      <c r="V25" s="38">
        <v>3751.9250000000002</v>
      </c>
      <c r="W25" s="38">
        <v>3424.0430000000001</v>
      </c>
      <c r="X25" s="38">
        <v>4159.7219999999998</v>
      </c>
      <c r="Y25" s="38">
        <v>3848.6640000000002</v>
      </c>
      <c r="Z25" s="38">
        <v>4940.55</v>
      </c>
      <c r="AA25" s="38">
        <v>4092.22</v>
      </c>
      <c r="AB25" s="38">
        <v>3693.8989999999999</v>
      </c>
      <c r="AC25" s="38">
        <v>3966.2170000000001</v>
      </c>
      <c r="AD25" s="38">
        <v>4211.3090000000002</v>
      </c>
      <c r="AE25" s="38">
        <v>5288.8280000000004</v>
      </c>
      <c r="AF25" s="38">
        <v>5135.5619999999999</v>
      </c>
      <c r="AG25" s="38">
        <v>5743.2669999999998</v>
      </c>
      <c r="AH25" s="38">
        <v>5604.5389999999998</v>
      </c>
      <c r="AI25" s="38">
        <v>6438.7460000000001</v>
      </c>
      <c r="AJ25" s="38">
        <v>4748.0150000000003</v>
      </c>
      <c r="AK25" s="38">
        <v>6503.0720000000001</v>
      </c>
      <c r="AL25" s="38">
        <v>6482.61</v>
      </c>
      <c r="AM25" s="38">
        <v>5497.7389999999996</v>
      </c>
      <c r="AN25" s="38">
        <v>6316.616</v>
      </c>
      <c r="AO25" s="38">
        <v>8514.6540000000005</v>
      </c>
      <c r="AP25" s="38">
        <v>8388.1779999999999</v>
      </c>
      <c r="AQ25" s="38">
        <v>8290.9179999999997</v>
      </c>
      <c r="AR25" s="38">
        <v>6285.125</v>
      </c>
      <c r="AS25" s="38">
        <v>6928.1379999999999</v>
      </c>
      <c r="AT25" s="38">
        <v>6343.8440000000001</v>
      </c>
      <c r="AU25" s="38">
        <v>7282.442</v>
      </c>
      <c r="AV25" s="38">
        <v>4931.9709999999995</v>
      </c>
      <c r="AW25" s="38">
        <v>5940.3429999999998</v>
      </c>
      <c r="AX25" s="38">
        <v>6616.5169999999998</v>
      </c>
      <c r="AY25" s="38">
        <v>8729.7710000000006</v>
      </c>
      <c r="AZ25" s="38">
        <v>5738.491</v>
      </c>
      <c r="BA25" s="38">
        <v>9318.6579999999994</v>
      </c>
      <c r="BB25" s="38">
        <v>7957.8819999999996</v>
      </c>
      <c r="BC25" s="38">
        <v>10277.887000000001</v>
      </c>
      <c r="BD25" s="38">
        <v>7483.9459999999999</v>
      </c>
      <c r="BE25" s="38">
        <v>9765.6839999999993</v>
      </c>
      <c r="BF25" s="38">
        <v>9954.6170000000002</v>
      </c>
      <c r="BG25" s="38">
        <v>10818.963</v>
      </c>
      <c r="BH25" s="38">
        <v>7871.6130000000003</v>
      </c>
      <c r="BI25" s="38">
        <v>10439.655000000001</v>
      </c>
      <c r="BJ25" s="38">
        <v>12326.948</v>
      </c>
      <c r="BK25" s="38">
        <v>13379.475</v>
      </c>
      <c r="BL25" s="38">
        <v>13448.849</v>
      </c>
      <c r="BM25" s="38">
        <v>14358.706</v>
      </c>
      <c r="BN25" s="38">
        <v>14984.761</v>
      </c>
      <c r="BO25" s="38">
        <v>17178.455000000002</v>
      </c>
      <c r="BP25" s="38">
        <v>17217.569</v>
      </c>
      <c r="BQ25" s="38">
        <v>16735.13</v>
      </c>
      <c r="BR25" s="38">
        <v>21494.739000000001</v>
      </c>
      <c r="BS25" s="38">
        <v>24661.441999999999</v>
      </c>
      <c r="BT25" s="38">
        <v>25394.727999999999</v>
      </c>
      <c r="BU25" s="38">
        <v>28083.705000000002</v>
      </c>
      <c r="BV25" s="38">
        <v>29374.28</v>
      </c>
      <c r="BW25" s="38">
        <v>34684.646999999997</v>
      </c>
      <c r="BX25" s="38">
        <v>27874.419000000002</v>
      </c>
      <c r="BY25" s="38">
        <v>31555.669000000002</v>
      </c>
      <c r="BZ25" s="38">
        <v>32434.686000000002</v>
      </c>
      <c r="CA25" s="38">
        <v>36703.296000000002</v>
      </c>
      <c r="CB25" s="38">
        <v>30810.026999999998</v>
      </c>
      <c r="CC25" s="38">
        <v>35342.646999999997</v>
      </c>
      <c r="CD25" s="38">
        <v>35964.11</v>
      </c>
      <c r="CE25" s="38">
        <v>40319.087</v>
      </c>
      <c r="CF25" s="38">
        <v>41662.938000000002</v>
      </c>
      <c r="CG25" s="38">
        <v>49627.608</v>
      </c>
      <c r="CH25" s="38">
        <v>52317.822999999997</v>
      </c>
      <c r="CI25" s="38">
        <v>39696.040999999997</v>
      </c>
      <c r="CJ25" s="38">
        <v>60617.330999999998</v>
      </c>
      <c r="CK25" s="38">
        <v>70601.115999999995</v>
      </c>
      <c r="CL25" s="38">
        <v>67244.062999999995</v>
      </c>
      <c r="CM25" s="38">
        <v>68316.659</v>
      </c>
      <c r="CN25" s="38">
        <v>62177.555</v>
      </c>
      <c r="CO25" s="38">
        <v>67826.456000000006</v>
      </c>
      <c r="CP25" s="38">
        <v>66635.695000000007</v>
      </c>
      <c r="CQ25" s="38">
        <v>77137.979000000007</v>
      </c>
      <c r="CR25" s="38">
        <v>62280.417999999998</v>
      </c>
      <c r="CS25" s="38">
        <v>73300.947</v>
      </c>
      <c r="CT25" s="38">
        <v>81032.672999999995</v>
      </c>
      <c r="CU25" s="38">
        <v>88618.847999999998</v>
      </c>
      <c r="CV25" s="38">
        <v>78137.913</v>
      </c>
      <c r="CW25" s="38">
        <v>86095.089789999998</v>
      </c>
      <c r="CX25" s="38">
        <v>91766.178480000002</v>
      </c>
      <c r="CY25" s="38">
        <v>100866.09433000001</v>
      </c>
      <c r="CZ25" s="38">
        <v>92912.081149999998</v>
      </c>
      <c r="DA25" s="38">
        <v>107858.40014</v>
      </c>
      <c r="DB25" s="38">
        <v>113803.17537</v>
      </c>
      <c r="DC25" s="38">
        <v>126775.49668</v>
      </c>
      <c r="DD25" s="38">
        <v>122205.99569</v>
      </c>
      <c r="DE25" s="38">
        <v>145816.62151999999</v>
      </c>
      <c r="DF25" s="38">
        <v>149720.93588</v>
      </c>
      <c r="DG25" s="38">
        <v>152180.63152</v>
      </c>
      <c r="DH25" s="38">
        <v>143688.05710999999</v>
      </c>
      <c r="DI25" s="38">
        <v>154627.09192000001</v>
      </c>
      <c r="DJ25" s="38">
        <v>163929.67978999999</v>
      </c>
      <c r="DK25" s="38">
        <v>161882.46046</v>
      </c>
      <c r="DL25" s="38">
        <v>152291.66858</v>
      </c>
      <c r="DM25" s="38">
        <v>164455.4013</v>
      </c>
      <c r="DN25" s="38">
        <v>167765.24200999999</v>
      </c>
      <c r="DO25" s="38">
        <v>177280.19281000001</v>
      </c>
      <c r="DP25" s="38">
        <v>159891.58976999999</v>
      </c>
      <c r="DQ25" s="38">
        <v>170569.05327</v>
      </c>
      <c r="DR25" s="38">
        <v>174714.38668</v>
      </c>
      <c r="DS25" s="38">
        <v>181422.2684</v>
      </c>
      <c r="DT25" s="38">
        <v>161992.27942000001</v>
      </c>
      <c r="DU25" s="38">
        <v>182007.31281999999</v>
      </c>
      <c r="DV25" s="38">
        <v>166963.27419</v>
      </c>
      <c r="DW25" s="38">
        <v>167416.8885</v>
      </c>
      <c r="DX25" s="53">
        <v>153988.97602</v>
      </c>
      <c r="DY25" s="53">
        <v>176181.75396999999</v>
      </c>
      <c r="DZ25" s="53">
        <v>176376.06877000001</v>
      </c>
      <c r="EA25" s="53">
        <v>180775.17131999999</v>
      </c>
      <c r="EB25" s="53">
        <v>162895.07423</v>
      </c>
      <c r="EC25" s="53">
        <v>191063.31964999999</v>
      </c>
      <c r="ED25" s="53">
        <v>171479.07642999999</v>
      </c>
      <c r="EE25" s="53">
        <v>174450.28654</v>
      </c>
      <c r="EF25" s="53">
        <v>168217.63344000001</v>
      </c>
      <c r="EG25" s="53">
        <v>181648.94837999999</v>
      </c>
      <c r="EH25" s="53">
        <v>182955.69123999999</v>
      </c>
      <c r="EI25" s="53">
        <v>189317.79592999999</v>
      </c>
      <c r="EJ25" s="53">
        <v>171409.16145000001</v>
      </c>
      <c r="EK25" s="53">
        <v>187274.93805</v>
      </c>
      <c r="EL25" s="53">
        <v>186596.30583999999</v>
      </c>
      <c r="EM25" s="53">
        <v>200471.61515</v>
      </c>
      <c r="EN25" s="53">
        <v>183709.12065999999</v>
      </c>
      <c r="EO25" s="53">
        <v>189018.56997000001</v>
      </c>
      <c r="EP25" s="53">
        <v>187748.19657</v>
      </c>
      <c r="EQ25" s="53">
        <v>194475.7972</v>
      </c>
      <c r="ER25" s="53">
        <v>177162.10295</v>
      </c>
      <c r="ES25" s="53">
        <v>201406.73727000001</v>
      </c>
      <c r="ET25" s="53">
        <v>192499.39055000001</v>
      </c>
      <c r="EU25" s="53">
        <v>194915.60331000001</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row>
    <row r="26" spans="6:352" ht="20.100000000000001" customHeight="1">
      <c r="F26" s="86" t="s">
        <v>592</v>
      </c>
      <c r="G26" s="29" t="s">
        <v>141</v>
      </c>
      <c r="H26" s="38">
        <v>56629.351990000003</v>
      </c>
      <c r="I26" s="38">
        <v>57204.296690000003</v>
      </c>
      <c r="J26" s="38"/>
      <c r="K26" s="38"/>
      <c r="L26" s="38">
        <v>10221.84</v>
      </c>
      <c r="M26" s="38">
        <v>13028.848</v>
      </c>
      <c r="N26" s="38">
        <v>15364.492</v>
      </c>
      <c r="O26" s="38">
        <v>12467.517</v>
      </c>
      <c r="P26" s="38">
        <v>13868.62</v>
      </c>
      <c r="Q26" s="38">
        <v>14011.347</v>
      </c>
      <c r="R26" s="38">
        <v>13833.784</v>
      </c>
      <c r="S26" s="38">
        <v>15229.688</v>
      </c>
      <c r="T26" s="38">
        <v>10647.477000000001</v>
      </c>
      <c r="U26" s="38">
        <v>12618.93</v>
      </c>
      <c r="V26" s="38">
        <v>13646.932000000001</v>
      </c>
      <c r="W26" s="38">
        <v>13468.254999999999</v>
      </c>
      <c r="X26" s="38">
        <v>12379.228999999999</v>
      </c>
      <c r="Y26" s="38">
        <v>12837.51</v>
      </c>
      <c r="Z26" s="38">
        <v>14864.097</v>
      </c>
      <c r="AA26" s="38">
        <v>12074.017</v>
      </c>
      <c r="AB26" s="38">
        <v>11374.177</v>
      </c>
      <c r="AC26" s="38">
        <v>13803.433999999999</v>
      </c>
      <c r="AD26" s="38">
        <v>14983.659</v>
      </c>
      <c r="AE26" s="38">
        <v>14743.736000000001</v>
      </c>
      <c r="AF26" s="38">
        <v>13826.075999999999</v>
      </c>
      <c r="AG26" s="38">
        <v>14922.467000000001</v>
      </c>
      <c r="AH26" s="38">
        <v>14824.761</v>
      </c>
      <c r="AI26" s="38">
        <v>14001.290999999999</v>
      </c>
      <c r="AJ26" s="38">
        <v>13693.913</v>
      </c>
      <c r="AK26" s="38">
        <v>13955.322</v>
      </c>
      <c r="AL26" s="38">
        <v>15580.162</v>
      </c>
      <c r="AM26" s="38">
        <v>14613.243</v>
      </c>
      <c r="AN26" s="38">
        <v>15280.753000000001</v>
      </c>
      <c r="AO26" s="38">
        <v>15766.811</v>
      </c>
      <c r="AP26" s="38">
        <v>16791.839</v>
      </c>
      <c r="AQ26" s="38">
        <v>16375.165000000001</v>
      </c>
      <c r="AR26" s="38">
        <v>13737.09</v>
      </c>
      <c r="AS26" s="38">
        <v>15099.498</v>
      </c>
      <c r="AT26" s="38">
        <v>16815.276999999998</v>
      </c>
      <c r="AU26" s="38">
        <v>14980.95</v>
      </c>
      <c r="AV26" s="38">
        <v>14975.677</v>
      </c>
      <c r="AW26" s="38">
        <v>15411.874</v>
      </c>
      <c r="AX26" s="38">
        <v>17638.146000000001</v>
      </c>
      <c r="AY26" s="38">
        <v>16863.046999999999</v>
      </c>
      <c r="AZ26" s="38">
        <v>15821.326999999999</v>
      </c>
      <c r="BA26" s="38">
        <v>16975.484</v>
      </c>
      <c r="BB26" s="38">
        <v>20409.268</v>
      </c>
      <c r="BC26" s="38">
        <v>16156.078</v>
      </c>
      <c r="BD26" s="38">
        <v>15483.473</v>
      </c>
      <c r="BE26" s="38">
        <v>15785.407999999999</v>
      </c>
      <c r="BF26" s="38">
        <v>18855.93</v>
      </c>
      <c r="BG26" s="38">
        <v>16704.694</v>
      </c>
      <c r="BH26" s="38">
        <v>15129.186</v>
      </c>
      <c r="BI26" s="38">
        <v>15911.566999999999</v>
      </c>
      <c r="BJ26" s="38">
        <v>21151.031999999999</v>
      </c>
      <c r="BK26" s="38">
        <v>18300.001</v>
      </c>
      <c r="BL26" s="38">
        <v>17716.005000000001</v>
      </c>
      <c r="BM26" s="38">
        <v>18579.572</v>
      </c>
      <c r="BN26" s="38">
        <v>19896.392</v>
      </c>
      <c r="BO26" s="38">
        <v>19161.02</v>
      </c>
      <c r="BP26" s="38">
        <v>20001.365000000002</v>
      </c>
      <c r="BQ26" s="38">
        <v>19310.761999999999</v>
      </c>
      <c r="BR26" s="38">
        <v>20904.331999999999</v>
      </c>
      <c r="BS26" s="38">
        <v>20097.157999999999</v>
      </c>
      <c r="BT26" s="38">
        <v>19529.677</v>
      </c>
      <c r="BU26" s="38">
        <v>19651.492999999999</v>
      </c>
      <c r="BV26" s="38">
        <v>17746.521000000001</v>
      </c>
      <c r="BW26" s="38">
        <v>19272.697</v>
      </c>
      <c r="BX26" s="38">
        <v>15917.621999999999</v>
      </c>
      <c r="BY26" s="38">
        <v>19376.14</v>
      </c>
      <c r="BZ26" s="38">
        <v>19537.98</v>
      </c>
      <c r="CA26" s="38">
        <v>19002.234</v>
      </c>
      <c r="CB26" s="38">
        <v>16826.314999999999</v>
      </c>
      <c r="CC26" s="38">
        <v>19713.29</v>
      </c>
      <c r="CD26" s="38">
        <v>20313.065999999999</v>
      </c>
      <c r="CE26" s="38">
        <v>20457.085999999999</v>
      </c>
      <c r="CF26" s="38">
        <v>19772.036</v>
      </c>
      <c r="CG26" s="38">
        <v>17884.501</v>
      </c>
      <c r="CH26" s="38">
        <v>20722.313999999998</v>
      </c>
      <c r="CI26" s="38">
        <v>18468.366000000002</v>
      </c>
      <c r="CJ26" s="38">
        <v>11018.550999999999</v>
      </c>
      <c r="CK26" s="38">
        <v>10850.704</v>
      </c>
      <c r="CL26" s="38">
        <v>18865.811000000002</v>
      </c>
      <c r="CM26" s="38">
        <v>18336.355</v>
      </c>
      <c r="CN26" s="38">
        <v>19042.911</v>
      </c>
      <c r="CO26" s="38">
        <v>19138.764999999999</v>
      </c>
      <c r="CP26" s="38">
        <v>18850.919000000002</v>
      </c>
      <c r="CQ26" s="38">
        <v>18555.864000000001</v>
      </c>
      <c r="CR26" s="38">
        <v>17903.739000000001</v>
      </c>
      <c r="CS26" s="38">
        <v>17582.168000000001</v>
      </c>
      <c r="CT26" s="38">
        <v>20729.544999999998</v>
      </c>
      <c r="CU26" s="38">
        <v>18440.485000000001</v>
      </c>
      <c r="CV26" s="38">
        <v>16323.241</v>
      </c>
      <c r="CW26" s="38">
        <v>21078.756000000001</v>
      </c>
      <c r="CX26" s="38">
        <v>18546.306</v>
      </c>
      <c r="CY26" s="38">
        <v>19096.888999999999</v>
      </c>
      <c r="CZ26" s="38">
        <v>18121.263999999999</v>
      </c>
      <c r="DA26" s="38">
        <v>20218.653999999999</v>
      </c>
      <c r="DB26" s="38">
        <v>21236.444749999999</v>
      </c>
      <c r="DC26" s="38">
        <v>19206.739000000001</v>
      </c>
      <c r="DD26" s="38">
        <v>18246.791000000001</v>
      </c>
      <c r="DE26" s="38">
        <v>17736.936000000002</v>
      </c>
      <c r="DF26" s="38">
        <v>19881.976999999999</v>
      </c>
      <c r="DG26" s="38">
        <v>20571.359</v>
      </c>
      <c r="DH26" s="38">
        <v>17480.096000000001</v>
      </c>
      <c r="DI26" s="38">
        <v>16999.223000000002</v>
      </c>
      <c r="DJ26" s="38">
        <v>17397.311000000002</v>
      </c>
      <c r="DK26" s="38">
        <v>19065.448</v>
      </c>
      <c r="DL26" s="38">
        <v>18484.244999999999</v>
      </c>
      <c r="DM26" s="38">
        <v>18414.454000000002</v>
      </c>
      <c r="DN26" s="38">
        <v>18378.293000000001</v>
      </c>
      <c r="DO26" s="38">
        <v>17738.608</v>
      </c>
      <c r="DP26" s="38">
        <v>15569.189</v>
      </c>
      <c r="DQ26" s="38">
        <v>17350.997060000002</v>
      </c>
      <c r="DR26" s="38">
        <v>17067.976910000001</v>
      </c>
      <c r="DS26" s="38">
        <v>16777.085999999999</v>
      </c>
      <c r="DT26" s="38">
        <v>16850.513319999998</v>
      </c>
      <c r="DU26" s="38">
        <v>16431.327000000001</v>
      </c>
      <c r="DV26" s="38">
        <v>16349.677449999999</v>
      </c>
      <c r="DW26" s="38">
        <v>15789.576800000001</v>
      </c>
      <c r="DX26" s="53">
        <v>13634.51406</v>
      </c>
      <c r="DY26" s="53">
        <v>17164.034930000002</v>
      </c>
      <c r="DZ26" s="53">
        <v>15965.31402</v>
      </c>
      <c r="EA26" s="53">
        <v>15659.386339999999</v>
      </c>
      <c r="EB26" s="53">
        <v>13653.078380000001</v>
      </c>
      <c r="EC26" s="53">
        <v>11552.765520000001</v>
      </c>
      <c r="ED26" s="53">
        <v>11215.692800000001</v>
      </c>
      <c r="EE26" s="53">
        <v>15914.38896</v>
      </c>
      <c r="EF26" s="53">
        <v>13988.790499999999</v>
      </c>
      <c r="EG26" s="53">
        <v>15510.479729999999</v>
      </c>
      <c r="EH26" s="53">
        <v>15958.64617</v>
      </c>
      <c r="EI26" s="53">
        <v>13247.9107</v>
      </c>
      <c r="EJ26" s="53">
        <v>14306.165849999999</v>
      </c>
      <c r="EK26" s="53">
        <v>13691.573969999999</v>
      </c>
      <c r="EL26" s="53">
        <v>15351.776529999999</v>
      </c>
      <c r="EM26" s="53">
        <v>14049.769550000001</v>
      </c>
      <c r="EN26" s="53">
        <v>12390.308069999999</v>
      </c>
      <c r="EO26" s="53">
        <v>14495.04783</v>
      </c>
      <c r="EP26" s="53">
        <v>12870.34311</v>
      </c>
      <c r="EQ26" s="53">
        <v>13856.656429999999</v>
      </c>
      <c r="ER26" s="53">
        <v>12318.64386</v>
      </c>
      <c r="ES26" s="53">
        <v>13322.13912</v>
      </c>
      <c r="ET26" s="53">
        <v>12761.157859999999</v>
      </c>
      <c r="EU26" s="53">
        <v>11661.710999999999</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row>
    <row r="27" spans="6:352" ht="20.100000000000001" customHeight="1">
      <c r="F27" s="86" t="s">
        <v>593</v>
      </c>
      <c r="G27" s="29" t="s">
        <v>141</v>
      </c>
      <c r="H27" s="38">
        <v>56720.103309999999</v>
      </c>
      <c r="I27" s="38">
        <v>50295.89013</v>
      </c>
      <c r="J27" s="38"/>
      <c r="K27" s="38"/>
      <c r="L27" s="38">
        <v>1056.625</v>
      </c>
      <c r="M27" s="38">
        <v>1277.211</v>
      </c>
      <c r="N27" s="38">
        <v>1247.998</v>
      </c>
      <c r="O27" s="38">
        <v>1192.5889999999999</v>
      </c>
      <c r="P27" s="38">
        <v>2894.88</v>
      </c>
      <c r="Q27" s="38">
        <v>2565.9430000000002</v>
      </c>
      <c r="R27" s="38">
        <v>3490.732</v>
      </c>
      <c r="S27" s="38">
        <v>3054.7379999999998</v>
      </c>
      <c r="T27" s="38">
        <v>2705.7060000000001</v>
      </c>
      <c r="U27" s="38">
        <v>3223.337</v>
      </c>
      <c r="V27" s="38">
        <v>4344.4269999999997</v>
      </c>
      <c r="W27" s="38">
        <v>3760.1149999999998</v>
      </c>
      <c r="X27" s="38">
        <v>4135.8649999999998</v>
      </c>
      <c r="Y27" s="38">
        <v>4088.4850000000001</v>
      </c>
      <c r="Z27" s="38">
        <v>4485.04</v>
      </c>
      <c r="AA27" s="38">
        <v>4224.107</v>
      </c>
      <c r="AB27" s="38">
        <v>3887.835</v>
      </c>
      <c r="AC27" s="38">
        <v>4253.6959999999999</v>
      </c>
      <c r="AD27" s="38">
        <v>4133.0619999999999</v>
      </c>
      <c r="AE27" s="38">
        <v>4348.2160000000003</v>
      </c>
      <c r="AF27" s="38">
        <v>4411.402</v>
      </c>
      <c r="AG27" s="38">
        <v>4658.2920000000004</v>
      </c>
      <c r="AH27" s="38">
        <v>4734.2929999999997</v>
      </c>
      <c r="AI27" s="38">
        <v>3711.2179999999998</v>
      </c>
      <c r="AJ27" s="38">
        <v>3880.076</v>
      </c>
      <c r="AK27" s="38">
        <v>4059.9140000000002</v>
      </c>
      <c r="AL27" s="38">
        <v>4683.652</v>
      </c>
      <c r="AM27" s="38">
        <v>4108.6589999999997</v>
      </c>
      <c r="AN27" s="38">
        <v>4348.6970000000001</v>
      </c>
      <c r="AO27" s="38">
        <v>4044.779</v>
      </c>
      <c r="AP27" s="38">
        <v>4609.7430000000004</v>
      </c>
      <c r="AQ27" s="38">
        <v>3863.7550000000001</v>
      </c>
      <c r="AR27" s="38">
        <v>3722.078</v>
      </c>
      <c r="AS27" s="38">
        <v>4702.5839999999998</v>
      </c>
      <c r="AT27" s="38">
        <v>4560.7430000000004</v>
      </c>
      <c r="AU27" s="38">
        <v>4807.2150000000001</v>
      </c>
      <c r="AV27" s="38">
        <v>4460.2299999999996</v>
      </c>
      <c r="AW27" s="38">
        <v>5062.1040000000003</v>
      </c>
      <c r="AX27" s="38">
        <v>5177.6869999999999</v>
      </c>
      <c r="AY27" s="38">
        <v>4454.1379999999999</v>
      </c>
      <c r="AZ27" s="38">
        <v>4659.9070000000002</v>
      </c>
      <c r="BA27" s="38">
        <v>5644.2460000000001</v>
      </c>
      <c r="BB27" s="38">
        <v>4698.0910000000003</v>
      </c>
      <c r="BC27" s="38">
        <v>6200.7929999999997</v>
      </c>
      <c r="BD27" s="38">
        <v>6438.9579999999996</v>
      </c>
      <c r="BE27" s="38">
        <v>5287.7489999999998</v>
      </c>
      <c r="BF27" s="38">
        <v>6167.2830000000004</v>
      </c>
      <c r="BG27" s="38">
        <v>5916.4219999999996</v>
      </c>
      <c r="BH27" s="38">
        <v>5630.5739999999996</v>
      </c>
      <c r="BI27" s="38">
        <v>6695.4960000000001</v>
      </c>
      <c r="BJ27" s="38">
        <v>5875.0190000000002</v>
      </c>
      <c r="BK27" s="38">
        <v>6918.8040000000001</v>
      </c>
      <c r="BL27" s="38">
        <v>5398.8310000000001</v>
      </c>
      <c r="BM27" s="38">
        <v>7024.05</v>
      </c>
      <c r="BN27" s="38">
        <v>6126.7190000000001</v>
      </c>
      <c r="BO27" s="38">
        <v>7450.1859999999997</v>
      </c>
      <c r="BP27" s="38">
        <v>6443.9279999999999</v>
      </c>
      <c r="BQ27" s="38">
        <v>6547.7219999999998</v>
      </c>
      <c r="BR27" s="38">
        <v>6479.7669999999998</v>
      </c>
      <c r="BS27" s="38">
        <v>7000.116</v>
      </c>
      <c r="BT27" s="38">
        <v>5965.6880000000001</v>
      </c>
      <c r="BU27" s="38">
        <v>6180.6670000000004</v>
      </c>
      <c r="BV27" s="38">
        <v>6434.5879999999997</v>
      </c>
      <c r="BW27" s="38">
        <v>6396.5730000000003</v>
      </c>
      <c r="BX27" s="38">
        <v>5928.9110000000001</v>
      </c>
      <c r="BY27" s="38">
        <v>5944.6109999999999</v>
      </c>
      <c r="BZ27" s="38">
        <v>7524.7209999999995</v>
      </c>
      <c r="CA27" s="38">
        <v>6862.5619999999999</v>
      </c>
      <c r="CB27" s="38">
        <v>6805.8230000000003</v>
      </c>
      <c r="CC27" s="38">
        <v>7779.5190000000002</v>
      </c>
      <c r="CD27" s="38">
        <v>7659.009</v>
      </c>
      <c r="CE27" s="38">
        <v>8258.2279999999992</v>
      </c>
      <c r="CF27" s="38">
        <v>7578.8109999999997</v>
      </c>
      <c r="CG27" s="38">
        <v>8118.2910000000002</v>
      </c>
      <c r="CH27" s="38">
        <v>9255.7119999999995</v>
      </c>
      <c r="CI27" s="38">
        <v>8343.4259999999995</v>
      </c>
      <c r="CJ27" s="38">
        <v>4804.8180000000002</v>
      </c>
      <c r="CK27" s="38">
        <v>5905.5389999999998</v>
      </c>
      <c r="CL27" s="38">
        <v>8555.34</v>
      </c>
      <c r="CM27" s="38">
        <v>8603.3080000000009</v>
      </c>
      <c r="CN27" s="38">
        <v>9659.3289999999997</v>
      </c>
      <c r="CO27" s="38">
        <v>9587.2849999999999</v>
      </c>
      <c r="CP27" s="38">
        <v>9797.759</v>
      </c>
      <c r="CQ27" s="38">
        <v>9513.1059999999998</v>
      </c>
      <c r="CR27" s="38">
        <v>10624.772000000001</v>
      </c>
      <c r="CS27" s="38">
        <v>11093.38</v>
      </c>
      <c r="CT27" s="38">
        <v>12037.692999999999</v>
      </c>
      <c r="CU27" s="38">
        <v>11065.186</v>
      </c>
      <c r="CV27" s="38">
        <v>10935.563</v>
      </c>
      <c r="CW27" s="38">
        <v>12264.858</v>
      </c>
      <c r="CX27" s="38">
        <v>11385.573</v>
      </c>
      <c r="CY27" s="38">
        <v>11561.763999999999</v>
      </c>
      <c r="CZ27" s="38">
        <v>10816.701999999999</v>
      </c>
      <c r="DA27" s="38">
        <v>9957.2860000000001</v>
      </c>
      <c r="DB27" s="38">
        <v>12338.871999999999</v>
      </c>
      <c r="DC27" s="38">
        <v>11755.228999999999</v>
      </c>
      <c r="DD27" s="38">
        <v>13938.843999999999</v>
      </c>
      <c r="DE27" s="38">
        <v>12910.127</v>
      </c>
      <c r="DF27" s="38">
        <v>12729.316000000001</v>
      </c>
      <c r="DG27" s="38">
        <v>11893.46</v>
      </c>
      <c r="DH27" s="38">
        <v>13338.067999999999</v>
      </c>
      <c r="DI27" s="38">
        <v>13163.999</v>
      </c>
      <c r="DJ27" s="38">
        <v>12700.983</v>
      </c>
      <c r="DK27" s="38">
        <v>13285.294</v>
      </c>
      <c r="DL27" s="38">
        <v>11702.057000000001</v>
      </c>
      <c r="DM27" s="38">
        <v>12639.117</v>
      </c>
      <c r="DN27" s="38">
        <v>13048.409</v>
      </c>
      <c r="DO27" s="38">
        <v>14109.105</v>
      </c>
      <c r="DP27" s="38">
        <v>11501.346240000001</v>
      </c>
      <c r="DQ27" s="38">
        <v>13179.00153</v>
      </c>
      <c r="DR27" s="38">
        <v>12090.10154</v>
      </c>
      <c r="DS27" s="38">
        <v>12745.949559999999</v>
      </c>
      <c r="DT27" s="38">
        <v>11761.42823</v>
      </c>
      <c r="DU27" s="38">
        <v>13078.322840000001</v>
      </c>
      <c r="DV27" s="38">
        <v>12941.778190000001</v>
      </c>
      <c r="DW27" s="38">
        <v>14168.646430000001</v>
      </c>
      <c r="DX27" s="53">
        <v>11175.641680000001</v>
      </c>
      <c r="DY27" s="53">
        <v>14738.75099</v>
      </c>
      <c r="DZ27" s="53">
        <v>13278.94175</v>
      </c>
      <c r="EA27" s="53">
        <v>14868.06745</v>
      </c>
      <c r="EB27" s="53">
        <v>12117.03435</v>
      </c>
      <c r="EC27" s="53">
        <v>12726.730680000001</v>
      </c>
      <c r="ED27" s="53">
        <v>13262.48661</v>
      </c>
      <c r="EE27" s="53">
        <v>14882.4889</v>
      </c>
      <c r="EF27" s="53">
        <v>13973.52974</v>
      </c>
      <c r="EG27" s="53">
        <v>14601.59806</v>
      </c>
      <c r="EH27" s="53">
        <v>12804.054400000001</v>
      </c>
      <c r="EI27" s="53">
        <v>13668.962670000001</v>
      </c>
      <c r="EJ27" s="53">
        <v>12084.67085</v>
      </c>
      <c r="EK27" s="53">
        <v>11738.202209999999</v>
      </c>
      <c r="EL27" s="53">
        <v>12255.62983</v>
      </c>
      <c r="EM27" s="53">
        <v>11512.93859</v>
      </c>
      <c r="EN27" s="53">
        <v>11164.717570000001</v>
      </c>
      <c r="EO27" s="53">
        <v>12813.3815</v>
      </c>
      <c r="EP27" s="53">
        <v>12943.02065</v>
      </c>
      <c r="EQ27" s="53">
        <v>12499.48589</v>
      </c>
      <c r="ER27" s="53">
        <v>12225.87673</v>
      </c>
      <c r="ES27" s="53">
        <v>11486.687110000001</v>
      </c>
      <c r="ET27" s="53">
        <v>13462.08597</v>
      </c>
      <c r="EU27" s="53">
        <v>13374.177470000001</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row>
    <row r="28" spans="6:352" ht="28.15" customHeight="1">
      <c r="F28" s="37" t="s">
        <v>707</v>
      </c>
      <c r="G28" s="29" t="s">
        <v>141</v>
      </c>
      <c r="H28" s="38">
        <v>866932.48481000005</v>
      </c>
      <c r="I28" s="38">
        <v>874186.02171999996</v>
      </c>
      <c r="J28" s="38"/>
      <c r="K28" s="38"/>
      <c r="L28" s="38">
        <v>20990.643</v>
      </c>
      <c r="M28" s="38">
        <v>24875.978999999999</v>
      </c>
      <c r="N28" s="38">
        <v>26415.398000000001</v>
      </c>
      <c r="O28" s="38">
        <v>23646.412</v>
      </c>
      <c r="P28" s="38">
        <v>25816.784</v>
      </c>
      <c r="Q28" s="38">
        <v>28169.433000000001</v>
      </c>
      <c r="R28" s="38">
        <v>27691.476999999999</v>
      </c>
      <c r="S28" s="38">
        <v>29878.995999999999</v>
      </c>
      <c r="T28" s="38">
        <v>23902.935000000001</v>
      </c>
      <c r="U28" s="38">
        <v>25083.418000000001</v>
      </c>
      <c r="V28" s="38">
        <v>27858.884999999998</v>
      </c>
      <c r="W28" s="38">
        <v>26642.242999999999</v>
      </c>
      <c r="X28" s="38">
        <v>25906.827000000001</v>
      </c>
      <c r="Y28" s="38">
        <v>27192.101999999999</v>
      </c>
      <c r="Z28" s="38">
        <v>30788.542000000001</v>
      </c>
      <c r="AA28" s="38">
        <v>27639.777999999998</v>
      </c>
      <c r="AB28" s="38">
        <v>26019.537</v>
      </c>
      <c r="AC28" s="38">
        <v>29917.13</v>
      </c>
      <c r="AD28" s="38">
        <v>31413.465</v>
      </c>
      <c r="AE28" s="38">
        <v>31742.937000000002</v>
      </c>
      <c r="AF28" s="38">
        <v>31753.044999999998</v>
      </c>
      <c r="AG28" s="38">
        <v>33904.288</v>
      </c>
      <c r="AH28" s="38">
        <v>33309.023999999998</v>
      </c>
      <c r="AI28" s="38">
        <v>31400.668000000001</v>
      </c>
      <c r="AJ28" s="38">
        <v>29698.398000000001</v>
      </c>
      <c r="AK28" s="38">
        <v>31776.569</v>
      </c>
      <c r="AL28" s="38">
        <v>33635.868999999999</v>
      </c>
      <c r="AM28" s="38">
        <v>33163.091999999997</v>
      </c>
      <c r="AN28" s="38">
        <v>33630.673999999999</v>
      </c>
      <c r="AO28" s="38">
        <v>37127</v>
      </c>
      <c r="AP28" s="38">
        <v>39417.322</v>
      </c>
      <c r="AQ28" s="38">
        <v>36582.249000000003</v>
      </c>
      <c r="AR28" s="38">
        <v>31707.052</v>
      </c>
      <c r="AS28" s="38">
        <v>34501.288999999997</v>
      </c>
      <c r="AT28" s="38">
        <v>35803.925000000003</v>
      </c>
      <c r="AU28" s="38">
        <v>34406.201999999997</v>
      </c>
      <c r="AV28" s="38">
        <v>31059.5</v>
      </c>
      <c r="AW28" s="38">
        <v>33914.940999999999</v>
      </c>
      <c r="AX28" s="38">
        <v>37385.521000000001</v>
      </c>
      <c r="AY28" s="38">
        <v>36917.805999999997</v>
      </c>
      <c r="AZ28" s="38">
        <v>34665.133999999998</v>
      </c>
      <c r="BA28" s="38">
        <v>40467.695</v>
      </c>
      <c r="BB28" s="38">
        <v>42543.982000000004</v>
      </c>
      <c r="BC28" s="38">
        <v>39691.432999999997</v>
      </c>
      <c r="BD28" s="38">
        <v>36641.258000000002</v>
      </c>
      <c r="BE28" s="38">
        <v>38443.220999999998</v>
      </c>
      <c r="BF28" s="38">
        <v>41821.103000000003</v>
      </c>
      <c r="BG28" s="38">
        <v>39811.925999999999</v>
      </c>
      <c r="BH28" s="38">
        <v>35189.084000000003</v>
      </c>
      <c r="BI28" s="38">
        <v>39308.281999999999</v>
      </c>
      <c r="BJ28" s="38">
        <v>46008.688000000002</v>
      </c>
      <c r="BK28" s="38">
        <v>45362.796999999999</v>
      </c>
      <c r="BL28" s="38">
        <v>44039.69</v>
      </c>
      <c r="BM28" s="38">
        <v>46066.788999999997</v>
      </c>
      <c r="BN28" s="38">
        <v>47441.781999999999</v>
      </c>
      <c r="BO28" s="38">
        <v>50159.563000000002</v>
      </c>
      <c r="BP28" s="38">
        <v>48683.021999999997</v>
      </c>
      <c r="BQ28" s="38">
        <v>48489.046999999999</v>
      </c>
      <c r="BR28" s="38">
        <v>54855.078000000001</v>
      </c>
      <c r="BS28" s="38">
        <v>57800.561999999998</v>
      </c>
      <c r="BT28" s="38">
        <v>56445.216999999997</v>
      </c>
      <c r="BU28" s="38">
        <v>59355.381999999998</v>
      </c>
      <c r="BV28" s="38">
        <v>58855.675999999999</v>
      </c>
      <c r="BW28" s="38">
        <v>64657.033000000003</v>
      </c>
      <c r="BX28" s="38">
        <v>54123.396999999997</v>
      </c>
      <c r="BY28" s="38">
        <v>61744.120999999999</v>
      </c>
      <c r="BZ28" s="38">
        <v>64230.347000000002</v>
      </c>
      <c r="CA28" s="38">
        <v>67330.991999999998</v>
      </c>
      <c r="CB28" s="38">
        <v>58624.161</v>
      </c>
      <c r="CC28" s="38">
        <v>67179.381999999998</v>
      </c>
      <c r="CD28" s="38">
        <v>68320.865999999995</v>
      </c>
      <c r="CE28" s="38">
        <v>72759.278000000006</v>
      </c>
      <c r="CF28" s="38">
        <v>73748.528999999995</v>
      </c>
      <c r="CG28" s="38">
        <v>79464.499190000002</v>
      </c>
      <c r="CH28" s="38">
        <v>86924.619149999999</v>
      </c>
      <c r="CI28" s="38">
        <v>69335.620469999994</v>
      </c>
      <c r="CJ28" s="38">
        <v>78319.101750000002</v>
      </c>
      <c r="CK28" s="38">
        <v>88944.614130000002</v>
      </c>
      <c r="CL28" s="38">
        <v>97594.017519999994</v>
      </c>
      <c r="CM28" s="38">
        <v>98063.155799999993</v>
      </c>
      <c r="CN28" s="38">
        <v>94564.738450000004</v>
      </c>
      <c r="CO28" s="38">
        <v>99650.006779999996</v>
      </c>
      <c r="CP28" s="38">
        <v>99025.646720000004</v>
      </c>
      <c r="CQ28" s="38">
        <v>108618.26767</v>
      </c>
      <c r="CR28" s="38">
        <v>93737.033209999994</v>
      </c>
      <c r="CS28" s="38">
        <v>105499.00217000001</v>
      </c>
      <c r="CT28" s="38">
        <v>117313.83900000001</v>
      </c>
      <c r="CU28" s="38">
        <v>121273.29300000001</v>
      </c>
      <c r="CV28" s="38">
        <v>108433.295</v>
      </c>
      <c r="CW28" s="38">
        <v>123022.39479000001</v>
      </c>
      <c r="CX28" s="38">
        <v>125285.62351999999</v>
      </c>
      <c r="CY28" s="38">
        <v>134869.69333000001</v>
      </c>
      <c r="CZ28" s="38">
        <v>124918.62415</v>
      </c>
      <c r="DA28" s="38">
        <v>141943.83567</v>
      </c>
      <c r="DB28" s="38">
        <v>151354.60712</v>
      </c>
      <c r="DC28" s="38">
        <v>160803.90278</v>
      </c>
      <c r="DD28" s="38">
        <v>158465.85269</v>
      </c>
      <c r="DE28" s="38">
        <v>180803.78352</v>
      </c>
      <c r="DF28" s="38">
        <v>187656.19287999999</v>
      </c>
      <c r="DG28" s="38">
        <v>190037.20152</v>
      </c>
      <c r="DH28" s="38">
        <v>180047.19910999999</v>
      </c>
      <c r="DI28" s="38">
        <v>189984.08791999999</v>
      </c>
      <c r="DJ28" s="38">
        <v>198683.10751999999</v>
      </c>
      <c r="DK28" s="38">
        <v>198078.72846000001</v>
      </c>
      <c r="DL28" s="38">
        <v>187937.11558000001</v>
      </c>
      <c r="DM28" s="38">
        <v>201144.2893</v>
      </c>
      <c r="DN28" s="38">
        <v>204766.62443</v>
      </c>
      <c r="DO28" s="38">
        <v>214198.19281000001</v>
      </c>
      <c r="DP28" s="38">
        <v>192028.86348999999</v>
      </c>
      <c r="DQ28" s="38">
        <v>206953.03589</v>
      </c>
      <c r="DR28" s="38">
        <v>210524.30859</v>
      </c>
      <c r="DS28" s="38">
        <v>217634.37847</v>
      </c>
      <c r="DT28" s="38">
        <v>197897.16302000001</v>
      </c>
      <c r="DU28" s="38">
        <v>222201.70250000001</v>
      </c>
      <c r="DV28" s="38">
        <v>206172.59262000001</v>
      </c>
      <c r="DW28" s="38">
        <v>208282.03297999999</v>
      </c>
      <c r="DX28" s="53">
        <v>186013.14970000001</v>
      </c>
      <c r="DY28" s="53">
        <v>217500.91002000001</v>
      </c>
      <c r="DZ28" s="53">
        <v>213074.89803000001</v>
      </c>
      <c r="EA28" s="53">
        <v>218956.63506</v>
      </c>
      <c r="EB28" s="53">
        <v>196585.52549</v>
      </c>
      <c r="EC28" s="53">
        <v>229475.19532</v>
      </c>
      <c r="ED28" s="53">
        <v>217911.95804999999</v>
      </c>
      <c r="EE28" s="53">
        <v>223257.68098999999</v>
      </c>
      <c r="EF28" s="53">
        <v>204556.47380000001</v>
      </c>
      <c r="EG28" s="53">
        <v>221206.37197000001</v>
      </c>
      <c r="EH28" s="53">
        <v>219808.09513</v>
      </c>
      <c r="EI28" s="53">
        <v>225685.59659</v>
      </c>
      <c r="EJ28" s="53">
        <v>206442.71356</v>
      </c>
      <c r="EK28" s="53">
        <v>222207.71653999999</v>
      </c>
      <c r="EL28" s="53">
        <v>221711.04139999999</v>
      </c>
      <c r="EM28" s="53">
        <v>233262.7292</v>
      </c>
      <c r="EN28" s="53">
        <v>215337.47510000001</v>
      </c>
      <c r="EO28" s="53">
        <v>224227.58192999999</v>
      </c>
      <c r="EP28" s="53">
        <v>222788.38381999999</v>
      </c>
      <c r="EQ28" s="53">
        <v>229343.32592999999</v>
      </c>
      <c r="ER28" s="53">
        <v>210171.06294</v>
      </c>
      <c r="ES28" s="53">
        <v>235953.03010999999</v>
      </c>
      <c r="ET28" s="53">
        <v>226787.52056</v>
      </c>
      <c r="EU28" s="53">
        <v>229465.22956000001</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row>
    <row r="29" spans="6:352" ht="28.15" customHeight="1">
      <c r="F29" s="37" t="s">
        <v>708</v>
      </c>
      <c r="G29" s="29" t="s">
        <v>141</v>
      </c>
      <c r="H29" s="38">
        <v>537105.39953870699</v>
      </c>
      <c r="I29" s="38">
        <v>541241.62382738397</v>
      </c>
      <c r="J29" s="38"/>
      <c r="K29" s="38"/>
      <c r="L29" s="38">
        <v>13187.002899999999</v>
      </c>
      <c r="M29" s="38">
        <v>15576.673500000001</v>
      </c>
      <c r="N29" s="38">
        <v>16553.9175</v>
      </c>
      <c r="O29" s="38">
        <v>14813.792299999999</v>
      </c>
      <c r="P29" s="38">
        <v>16203.311299999999</v>
      </c>
      <c r="Q29" s="38">
        <v>17583.190200000001</v>
      </c>
      <c r="R29" s="38">
        <v>17333.107</v>
      </c>
      <c r="S29" s="38">
        <v>18723.083200000001</v>
      </c>
      <c r="T29" s="38">
        <v>14997.3534</v>
      </c>
      <c r="U29" s="38">
        <v>15710.213400000001</v>
      </c>
      <c r="V29" s="38">
        <v>17412.338100000001</v>
      </c>
      <c r="W29" s="38">
        <v>16702.654500000001</v>
      </c>
      <c r="X29" s="38">
        <v>16236.295700000001</v>
      </c>
      <c r="Y29" s="38">
        <v>17010.167700000002</v>
      </c>
      <c r="Z29" s="38">
        <v>19226.259999999998</v>
      </c>
      <c r="AA29" s="38">
        <v>17251.3665</v>
      </c>
      <c r="AB29" s="38">
        <v>16281.174999999999</v>
      </c>
      <c r="AC29" s="38">
        <v>18685.785899999999</v>
      </c>
      <c r="AD29" s="38">
        <v>19578.8897</v>
      </c>
      <c r="AE29" s="38">
        <v>19771.744900000002</v>
      </c>
      <c r="AF29" s="38">
        <v>19841.950099999998</v>
      </c>
      <c r="AG29" s="38">
        <v>21153.392899999999</v>
      </c>
      <c r="AH29" s="38">
        <v>20780.048699999999</v>
      </c>
      <c r="AI29" s="38">
        <v>19600.869600000002</v>
      </c>
      <c r="AJ29" s="38">
        <v>18498.119299999998</v>
      </c>
      <c r="AK29" s="38">
        <v>19849.789000000001</v>
      </c>
      <c r="AL29" s="38">
        <v>20964.367900000001</v>
      </c>
      <c r="AM29" s="38">
        <v>20672.908200000002</v>
      </c>
      <c r="AN29" s="38">
        <v>21001.3197</v>
      </c>
      <c r="AO29" s="38">
        <v>23148.840199999999</v>
      </c>
      <c r="AP29" s="38">
        <v>24584.947400000001</v>
      </c>
      <c r="AQ29" s="38">
        <v>22846.760399999999</v>
      </c>
      <c r="AR29" s="38">
        <v>19769.3786</v>
      </c>
      <c r="AS29" s="38">
        <v>21462.2732</v>
      </c>
      <c r="AT29" s="38">
        <v>22274.623599999999</v>
      </c>
      <c r="AU29" s="38">
        <v>21409.706699999999</v>
      </c>
      <c r="AV29" s="38">
        <v>19350.347399999999</v>
      </c>
      <c r="AW29" s="38">
        <v>21114.5906</v>
      </c>
      <c r="AX29" s="38">
        <v>23290.541000000001</v>
      </c>
      <c r="AY29" s="38">
        <v>22991.536</v>
      </c>
      <c r="AZ29" s="38">
        <v>21606.234799999998</v>
      </c>
      <c r="BA29" s="38">
        <v>25191.023799999999</v>
      </c>
      <c r="BB29" s="38">
        <v>26471.496500000001</v>
      </c>
      <c r="BC29" s="38">
        <v>24708.7248</v>
      </c>
      <c r="BD29" s="38">
        <v>22790.284599999999</v>
      </c>
      <c r="BE29" s="38">
        <v>23906.9548</v>
      </c>
      <c r="BF29" s="38">
        <v>26012.424999999999</v>
      </c>
      <c r="BG29" s="38">
        <v>24742.0694</v>
      </c>
      <c r="BH29" s="38">
        <v>21865.786499999998</v>
      </c>
      <c r="BI29" s="38">
        <v>24442.114099999999</v>
      </c>
      <c r="BJ29" s="38">
        <v>28653.818899999998</v>
      </c>
      <c r="BK29" s="38">
        <v>28223.033299999999</v>
      </c>
      <c r="BL29" s="38">
        <v>27476.430700000001</v>
      </c>
      <c r="BM29" s="38">
        <v>28685.086800000001</v>
      </c>
      <c r="BN29" s="38">
        <v>29537.584999999999</v>
      </c>
      <c r="BO29" s="38">
        <v>31232.048500000001</v>
      </c>
      <c r="BP29" s="38">
        <v>30323.727800000001</v>
      </c>
      <c r="BQ29" s="38">
        <v>30222.672200000001</v>
      </c>
      <c r="BR29" s="38">
        <v>34156.986799999999</v>
      </c>
      <c r="BS29" s="38">
        <v>35974.6008</v>
      </c>
      <c r="BT29" s="38">
        <v>35098.145700000001</v>
      </c>
      <c r="BU29" s="38">
        <v>36966.708500000001</v>
      </c>
      <c r="BV29" s="38">
        <v>36630.295899999997</v>
      </c>
      <c r="BW29" s="38">
        <v>40222.851499999997</v>
      </c>
      <c r="BX29" s="38">
        <v>33652.573199999999</v>
      </c>
      <c r="BY29" s="38">
        <v>38376.5213</v>
      </c>
      <c r="BZ29" s="38">
        <v>39945.129099999998</v>
      </c>
      <c r="CA29" s="38">
        <v>41830.590300000003</v>
      </c>
      <c r="CB29" s="38">
        <v>36450.218000000001</v>
      </c>
      <c r="CC29" s="38">
        <v>41751.360999999997</v>
      </c>
      <c r="CD29" s="38">
        <v>42484.732199999999</v>
      </c>
      <c r="CE29" s="38">
        <v>45248.734600000003</v>
      </c>
      <c r="CF29" s="38">
        <v>45886.834000000003</v>
      </c>
      <c r="CG29" s="38">
        <v>49486.453000000001</v>
      </c>
      <c r="CH29" s="38">
        <v>54111.734600000003</v>
      </c>
      <c r="CI29" s="38">
        <v>43028.320399999997</v>
      </c>
      <c r="CJ29" s="38">
        <v>48685.249064000003</v>
      </c>
      <c r="CK29" s="38">
        <v>55271.074761999997</v>
      </c>
      <c r="CL29" s="38">
        <v>60634.540242000003</v>
      </c>
      <c r="CM29" s="38">
        <v>60961.238365999998</v>
      </c>
      <c r="CN29" s="38">
        <v>58752.424265000001</v>
      </c>
      <c r="CO29" s="38">
        <v>61841.067131999996</v>
      </c>
      <c r="CP29" s="38">
        <v>61452.254457000003</v>
      </c>
      <c r="CQ29" s="38">
        <v>67414.952074000001</v>
      </c>
      <c r="CR29" s="38">
        <v>58159.361213999997</v>
      </c>
      <c r="CS29" s="38">
        <v>65446.169372999997</v>
      </c>
      <c r="CT29" s="38">
        <v>72689.983720000004</v>
      </c>
      <c r="CU29" s="38">
        <v>75178.237282000002</v>
      </c>
      <c r="CV29" s="38">
        <v>67246.396741999997</v>
      </c>
      <c r="CW29" s="38">
        <v>76259.372013500004</v>
      </c>
      <c r="CX29" s="38">
        <v>77638.9589844</v>
      </c>
      <c r="CY29" s="38">
        <v>83607.275489299995</v>
      </c>
      <c r="CZ29" s="38">
        <v>77414.591172300003</v>
      </c>
      <c r="DA29" s="38">
        <v>87951.578658500002</v>
      </c>
      <c r="DB29" s="38">
        <v>93713.002953799994</v>
      </c>
      <c r="DC29" s="38">
        <v>99655.013107000006</v>
      </c>
      <c r="DD29" s="38">
        <v>98120.702026900006</v>
      </c>
      <c r="DE29" s="38">
        <v>111778.6890476</v>
      </c>
      <c r="DF29" s="38">
        <v>116041.286876</v>
      </c>
      <c r="DG29" s="38">
        <v>117419.0007364</v>
      </c>
      <c r="DH29" s="38">
        <v>111310.68885029999</v>
      </c>
      <c r="DI29" s="38">
        <v>117523.9401024</v>
      </c>
      <c r="DJ29" s="38">
        <v>122901.477132</v>
      </c>
      <c r="DK29" s="38">
        <v>122603.9541938</v>
      </c>
      <c r="DL29" s="38">
        <v>116288.9939762</v>
      </c>
      <c r="DM29" s="38">
        <v>124466.804021</v>
      </c>
      <c r="DN29" s="38">
        <v>126772.9362851</v>
      </c>
      <c r="DO29" s="38">
        <v>132613.40148609999</v>
      </c>
      <c r="DP29" s="38">
        <v>118873.09072170001</v>
      </c>
      <c r="DQ29" s="38">
        <v>128176.46822530001</v>
      </c>
      <c r="DR29" s="38">
        <v>130378.7925307</v>
      </c>
      <c r="DS29" s="38">
        <v>134816.56919750001</v>
      </c>
      <c r="DT29" s="38">
        <v>122583.05921180001</v>
      </c>
      <c r="DU29" s="38">
        <v>137589.0725026</v>
      </c>
      <c r="DV29" s="38">
        <v>127708.161639</v>
      </c>
      <c r="DW29" s="38">
        <v>129041.15441054601</v>
      </c>
      <c r="DX29" s="53">
        <v>115224.388983948</v>
      </c>
      <c r="DY29" s="53">
        <v>134735.98076376299</v>
      </c>
      <c r="DZ29" s="53">
        <v>131957.44007486801</v>
      </c>
      <c r="EA29" s="53">
        <v>135648.93993804499</v>
      </c>
      <c r="EB29" s="53">
        <v>121818.36565601701</v>
      </c>
      <c r="EC29" s="53">
        <v>142159.28664079501</v>
      </c>
      <c r="ED29" s="53">
        <v>135003.22041492001</v>
      </c>
      <c r="EE29" s="53">
        <v>138360.65384783101</v>
      </c>
      <c r="EF29" s="53">
        <v>126726.961934269</v>
      </c>
      <c r="EG29" s="53">
        <v>137014.563341687</v>
      </c>
      <c r="EH29" s="53">
        <v>136122.538330335</v>
      </c>
      <c r="EI29" s="53">
        <v>139725.804806562</v>
      </c>
      <c r="EJ29" s="53">
        <v>127725.801640409</v>
      </c>
      <c r="EK29" s="53">
        <v>137641.11924924201</v>
      </c>
      <c r="EL29" s="53">
        <v>137378.543608304</v>
      </c>
      <c r="EM29" s="53">
        <v>144540.80759688799</v>
      </c>
      <c r="EN29" s="53">
        <v>133410.925204431</v>
      </c>
      <c r="EO29" s="53">
        <v>138943.337808093</v>
      </c>
      <c r="EP29" s="53">
        <v>138187.29971817901</v>
      </c>
      <c r="EQ29" s="53">
        <v>142151.39808798899</v>
      </c>
      <c r="ER29" s="53">
        <v>130288.176355969</v>
      </c>
      <c r="ES29" s="53">
        <v>146145.699876203</v>
      </c>
      <c r="ET29" s="53">
        <v>140651.99941824499</v>
      </c>
      <c r="EU29" s="53">
        <v>142266.507085769</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row>
    <row r="30" spans="6:352" ht="28.15" customHeight="1">
      <c r="F30" s="28" t="s">
        <v>709</v>
      </c>
      <c r="G30" s="29"/>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row>
    <row r="31" spans="6:352" ht="20.100000000000001" customHeight="1">
      <c r="F31" s="37" t="s">
        <v>377</v>
      </c>
      <c r="G31" s="29" t="s">
        <v>141</v>
      </c>
      <c r="H31" s="38">
        <v>775.04382099999998</v>
      </c>
      <c r="I31" s="38">
        <v>809.60224200000005</v>
      </c>
      <c r="J31" s="38"/>
      <c r="K31" s="38"/>
      <c r="L31" s="38">
        <v>342.80901</v>
      </c>
      <c r="M31" s="38">
        <v>507.96499999999997</v>
      </c>
      <c r="N31" s="38">
        <v>507.01400000000001</v>
      </c>
      <c r="O31" s="38">
        <v>462.67</v>
      </c>
      <c r="P31" s="38">
        <v>387.26</v>
      </c>
      <c r="Q31" s="38">
        <v>507.173</v>
      </c>
      <c r="R31" s="38">
        <v>523.55100000000004</v>
      </c>
      <c r="S31" s="38">
        <v>563.75300000000004</v>
      </c>
      <c r="T31" s="38">
        <v>718.60299999999995</v>
      </c>
      <c r="U31" s="38">
        <v>586.72799999999995</v>
      </c>
      <c r="V31" s="38">
        <v>505.40300000000002</v>
      </c>
      <c r="W31" s="38">
        <v>551.12800000000004</v>
      </c>
      <c r="X31" s="38">
        <v>642.53499999999997</v>
      </c>
      <c r="Y31" s="38">
        <v>710.91</v>
      </c>
      <c r="Z31" s="38">
        <v>614.65</v>
      </c>
      <c r="AA31" s="38">
        <v>711.76</v>
      </c>
      <c r="AB31" s="38">
        <v>742.26</v>
      </c>
      <c r="AC31" s="38">
        <v>915.44799999999998</v>
      </c>
      <c r="AD31" s="38">
        <v>674.93299999999999</v>
      </c>
      <c r="AE31" s="38">
        <v>810.27</v>
      </c>
      <c r="AF31" s="38">
        <v>630.89499999999998</v>
      </c>
      <c r="AG31" s="38">
        <v>829.03300000000002</v>
      </c>
      <c r="AH31" s="38">
        <v>742.44200000000001</v>
      </c>
      <c r="AI31" s="38">
        <v>836.15300000000002</v>
      </c>
      <c r="AJ31" s="38">
        <v>884.85299999999995</v>
      </c>
      <c r="AK31" s="38">
        <v>730.36099999999999</v>
      </c>
      <c r="AL31" s="38">
        <v>823.75</v>
      </c>
      <c r="AM31" s="38">
        <v>755.43100000000004</v>
      </c>
      <c r="AN31" s="38">
        <v>805.61099999999999</v>
      </c>
      <c r="AO31" s="38">
        <v>916.09699999999998</v>
      </c>
      <c r="AP31" s="38">
        <v>691.42700000000002</v>
      </c>
      <c r="AQ31" s="38">
        <v>874.15899999999999</v>
      </c>
      <c r="AR31" s="38">
        <v>905.48599999999999</v>
      </c>
      <c r="AS31" s="38">
        <v>972.03300000000002</v>
      </c>
      <c r="AT31" s="38">
        <v>828.81200000000001</v>
      </c>
      <c r="AU31" s="38">
        <v>738.83799999999997</v>
      </c>
      <c r="AV31" s="38">
        <v>901.08600000000001</v>
      </c>
      <c r="AW31" s="38">
        <v>895.26800000000003</v>
      </c>
      <c r="AX31" s="38">
        <v>627.44399999999996</v>
      </c>
      <c r="AY31" s="38">
        <v>660.46199999999999</v>
      </c>
      <c r="AZ31" s="38">
        <v>569.24300000000005</v>
      </c>
      <c r="BA31" s="38">
        <v>793.32299999999998</v>
      </c>
      <c r="BB31" s="38">
        <v>374.68900000000002</v>
      </c>
      <c r="BC31" s="38">
        <v>113.17400000000001</v>
      </c>
      <c r="BD31" s="38">
        <v>154.774</v>
      </c>
      <c r="BE31" s="38">
        <v>181.077</v>
      </c>
      <c r="BF31" s="38">
        <v>186.072</v>
      </c>
      <c r="BG31" s="38">
        <v>254.95400000000001</v>
      </c>
      <c r="BH31" s="38">
        <v>344.70800000000003</v>
      </c>
      <c r="BI31" s="38">
        <v>211.321</v>
      </c>
      <c r="BJ31" s="38">
        <v>335.52800000000002</v>
      </c>
      <c r="BK31" s="38">
        <v>296.41899999999998</v>
      </c>
      <c r="BL31" s="38">
        <v>298.25299999999999</v>
      </c>
      <c r="BM31" s="38">
        <v>311.38200000000001</v>
      </c>
      <c r="BN31" s="38">
        <v>230.99100000000001</v>
      </c>
      <c r="BO31" s="38">
        <v>224.583</v>
      </c>
      <c r="BP31" s="38">
        <v>295.56400000000002</v>
      </c>
      <c r="BQ31" s="38">
        <v>198.77099999999999</v>
      </c>
      <c r="BR31" s="38">
        <v>145.97200000000001</v>
      </c>
      <c r="BS31" s="38">
        <v>234.13300000000001</v>
      </c>
      <c r="BT31" s="38">
        <v>152.73699999999999</v>
      </c>
      <c r="BU31" s="38">
        <v>218.012</v>
      </c>
      <c r="BV31" s="38">
        <v>288.07600000000002</v>
      </c>
      <c r="BW31" s="38">
        <v>233.93</v>
      </c>
      <c r="BX31" s="38">
        <v>332.82</v>
      </c>
      <c r="BY31" s="38">
        <v>322.18</v>
      </c>
      <c r="BZ31" s="38">
        <v>219.80799999999999</v>
      </c>
      <c r="CA31" s="38">
        <v>326.94900000000001</v>
      </c>
      <c r="CB31" s="38">
        <v>294.12900000000002</v>
      </c>
      <c r="CC31" s="38">
        <v>299.92399999999998</v>
      </c>
      <c r="CD31" s="38">
        <v>258.923</v>
      </c>
      <c r="CE31" s="38">
        <v>434.14400000000001</v>
      </c>
      <c r="CF31" s="38">
        <v>417.346</v>
      </c>
      <c r="CG31" s="38">
        <v>426.65451999999999</v>
      </c>
      <c r="CH31" s="38">
        <v>371.25948399999999</v>
      </c>
      <c r="CI31" s="38">
        <v>261.22321399999998</v>
      </c>
      <c r="CJ31" s="38">
        <v>234.17300800000001</v>
      </c>
      <c r="CK31" s="38">
        <v>360.43388700000003</v>
      </c>
      <c r="CL31" s="38">
        <v>213.52047099999999</v>
      </c>
      <c r="CM31" s="38">
        <v>288.935204</v>
      </c>
      <c r="CN31" s="38">
        <v>384.59009300000002</v>
      </c>
      <c r="CO31" s="38">
        <v>430.39757500000002</v>
      </c>
      <c r="CP31" s="38">
        <v>346.94482299999999</v>
      </c>
      <c r="CQ31" s="38">
        <v>503.924645</v>
      </c>
      <c r="CR31" s="38">
        <v>342.616623</v>
      </c>
      <c r="CS31" s="38">
        <v>323.910371</v>
      </c>
      <c r="CT31" s="38">
        <v>382.18208900000002</v>
      </c>
      <c r="CU31" s="38">
        <v>353.14218</v>
      </c>
      <c r="CV31" s="38">
        <v>98.085820999999996</v>
      </c>
      <c r="CW31" s="38">
        <v>241.64809299999999</v>
      </c>
      <c r="CX31" s="38">
        <v>78.134504999999805</v>
      </c>
      <c r="CY31" s="38">
        <v>237.11097799999999</v>
      </c>
      <c r="CZ31" s="38">
        <v>160.40572800000001</v>
      </c>
      <c r="DA31" s="38">
        <v>257.954409</v>
      </c>
      <c r="DB31" s="38">
        <v>153.03097299999999</v>
      </c>
      <c r="DC31" s="38">
        <v>96.198768999999899</v>
      </c>
      <c r="DD31" s="38">
        <v>103.35173500000001</v>
      </c>
      <c r="DE31" s="38">
        <v>216.85183499999999</v>
      </c>
      <c r="DF31" s="38">
        <v>172.33215999999999</v>
      </c>
      <c r="DG31" s="38">
        <v>245.111017</v>
      </c>
      <c r="DH31" s="38">
        <v>257.51745799999998</v>
      </c>
      <c r="DI31" s="38">
        <v>241.19878700000001</v>
      </c>
      <c r="DJ31" s="38">
        <v>199.88993400000001</v>
      </c>
      <c r="DK31" s="38">
        <v>219.80755099999999</v>
      </c>
      <c r="DL31" s="38">
        <v>142.15548799999999</v>
      </c>
      <c r="DM31" s="38">
        <v>204.698815</v>
      </c>
      <c r="DN31" s="38">
        <v>206.67544799999999</v>
      </c>
      <c r="DO31" s="38">
        <v>222.776228</v>
      </c>
      <c r="DP31" s="38">
        <v>234.63067699999999</v>
      </c>
      <c r="DQ31" s="38">
        <v>334.25557500000002</v>
      </c>
      <c r="DR31" s="38">
        <v>209.87217699999999</v>
      </c>
      <c r="DS31" s="38">
        <v>186.68042600000001</v>
      </c>
      <c r="DT31" s="38">
        <v>276.11992800000002</v>
      </c>
      <c r="DU31" s="38">
        <v>478.35472399999998</v>
      </c>
      <c r="DV31" s="38">
        <v>223.49362300000001</v>
      </c>
      <c r="DW31" s="38">
        <v>231.48964899999999</v>
      </c>
      <c r="DX31" s="53">
        <v>200.087312</v>
      </c>
      <c r="DY31" s="53">
        <v>556.27588400000002</v>
      </c>
      <c r="DZ31" s="53">
        <v>178.16554099999999</v>
      </c>
      <c r="EA31" s="53">
        <v>212.99907200000001</v>
      </c>
      <c r="EB31" s="53">
        <v>222.40641500000001</v>
      </c>
      <c r="EC31" s="53">
        <v>264.09444200000002</v>
      </c>
      <c r="ED31" s="53">
        <v>186.29686699999999</v>
      </c>
      <c r="EE31" s="53">
        <v>220.31975600000001</v>
      </c>
      <c r="EF31" s="53">
        <v>144.66809599999999</v>
      </c>
      <c r="EG31" s="53">
        <v>223.75910200000001</v>
      </c>
      <c r="EH31" s="53">
        <v>147.52109999999999</v>
      </c>
      <c r="EI31" s="53">
        <v>171.85152400000001</v>
      </c>
      <c r="EJ31" s="53">
        <v>160.346125</v>
      </c>
      <c r="EK31" s="53">
        <v>329.88349299999999</v>
      </c>
      <c r="EL31" s="53">
        <v>251.71260799999999</v>
      </c>
      <c r="EM31" s="53">
        <v>411.39089300000001</v>
      </c>
      <c r="EN31" s="53">
        <v>184.769428</v>
      </c>
      <c r="EO31" s="53">
        <v>366.76766900000001</v>
      </c>
      <c r="EP31" s="53">
        <v>312.05949199999998</v>
      </c>
      <c r="EQ31" s="53">
        <v>209.18394499999999</v>
      </c>
      <c r="ER31" s="53">
        <v>273.74309499999998</v>
      </c>
      <c r="ES31" s="53">
        <v>287.04401200000001</v>
      </c>
      <c r="ET31" s="53">
        <v>245.19792000000001</v>
      </c>
      <c r="EU31" s="53">
        <v>266.046134</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row>
    <row r="32" spans="6:352" ht="20.100000000000001" customHeight="1">
      <c r="F32" s="37" t="s">
        <v>710</v>
      </c>
      <c r="G32" s="29" t="s">
        <v>141</v>
      </c>
      <c r="H32" s="38">
        <v>1957.9062980000001</v>
      </c>
      <c r="I32" s="38">
        <v>1943.806325</v>
      </c>
      <c r="J32" s="38"/>
      <c r="K32" s="38"/>
      <c r="L32" s="38">
        <v>246.607</v>
      </c>
      <c r="M32" s="38">
        <v>325.22399999999999</v>
      </c>
      <c r="N32" s="38">
        <v>417.82499999999999</v>
      </c>
      <c r="O32" s="38">
        <v>311.238</v>
      </c>
      <c r="P32" s="38">
        <v>350.09300000000002</v>
      </c>
      <c r="Q32" s="38">
        <v>398.36700000000002</v>
      </c>
      <c r="R32" s="38">
        <v>279.58300000000003</v>
      </c>
      <c r="S32" s="38">
        <v>382.17899999999997</v>
      </c>
      <c r="T32" s="38">
        <v>174.82400000000001</v>
      </c>
      <c r="U32" s="38">
        <v>265.68599999999998</v>
      </c>
      <c r="V32" s="38">
        <v>256.00099999999998</v>
      </c>
      <c r="W32" s="38">
        <v>258.017</v>
      </c>
      <c r="X32" s="38">
        <v>198.173</v>
      </c>
      <c r="Y32" s="38">
        <v>218.751</v>
      </c>
      <c r="Z32" s="38">
        <v>209.34399999999999</v>
      </c>
      <c r="AA32" s="38">
        <v>133.006</v>
      </c>
      <c r="AB32" s="38">
        <v>98.897999999999996</v>
      </c>
      <c r="AC32" s="38">
        <v>102.346</v>
      </c>
      <c r="AD32" s="38">
        <v>96.186000000000007</v>
      </c>
      <c r="AE32" s="38">
        <v>101.226</v>
      </c>
      <c r="AF32" s="38">
        <v>86.936000000000007</v>
      </c>
      <c r="AG32" s="38">
        <v>16.106999999999999</v>
      </c>
      <c r="AH32" s="38">
        <v>14.977</v>
      </c>
      <c r="AI32" s="38">
        <v>187.96899999999999</v>
      </c>
      <c r="AJ32" s="38">
        <v>117.62</v>
      </c>
      <c r="AK32" s="38">
        <v>284.62799999999999</v>
      </c>
      <c r="AL32" s="38">
        <v>76.427000000000007</v>
      </c>
      <c r="AM32" s="38">
        <v>199.511</v>
      </c>
      <c r="AN32" s="38">
        <v>164.94300000000001</v>
      </c>
      <c r="AO32" s="38">
        <v>227.239</v>
      </c>
      <c r="AP32" s="38">
        <v>139.50299999999999</v>
      </c>
      <c r="AQ32" s="38">
        <v>233.09800000000001</v>
      </c>
      <c r="AR32" s="38">
        <v>92.287000000000006</v>
      </c>
      <c r="AS32" s="38">
        <v>181.822</v>
      </c>
      <c r="AT32" s="38">
        <v>97.951999999999998</v>
      </c>
      <c r="AU32" s="38">
        <v>207.524</v>
      </c>
      <c r="AV32" s="38">
        <v>152.37100000000001</v>
      </c>
      <c r="AW32" s="38">
        <v>239.35400000000001</v>
      </c>
      <c r="AX32" s="38">
        <v>138.08199999999999</v>
      </c>
      <c r="AY32" s="38">
        <v>220.35900000000001</v>
      </c>
      <c r="AZ32" s="38">
        <v>134.303</v>
      </c>
      <c r="BA32" s="38">
        <v>261.512</v>
      </c>
      <c r="BB32" s="38">
        <v>170.34200000000001</v>
      </c>
      <c r="BC32" s="38">
        <v>201.911</v>
      </c>
      <c r="BD32" s="38">
        <v>199.107</v>
      </c>
      <c r="BE32" s="38">
        <v>491.69400000000002</v>
      </c>
      <c r="BF32" s="38">
        <v>185.53</v>
      </c>
      <c r="BG32" s="38">
        <v>219.297</v>
      </c>
      <c r="BH32" s="38">
        <v>163.67699999999999</v>
      </c>
      <c r="BI32" s="38">
        <v>365.14299999999997</v>
      </c>
      <c r="BJ32" s="38">
        <v>190.10400000000001</v>
      </c>
      <c r="BK32" s="38">
        <v>207.52199999999999</v>
      </c>
      <c r="BL32" s="38">
        <v>179.75399999999999</v>
      </c>
      <c r="BM32" s="38">
        <v>312.38099999999997</v>
      </c>
      <c r="BN32" s="38">
        <v>172.48500000000001</v>
      </c>
      <c r="BO32" s="38">
        <v>325.02600000000001</v>
      </c>
      <c r="BP32" s="38">
        <v>130.44499999999999</v>
      </c>
      <c r="BQ32" s="38">
        <v>326.71300000000002</v>
      </c>
      <c r="BR32" s="38">
        <v>236.20699999999999</v>
      </c>
      <c r="BS32" s="38">
        <v>336.25299999999999</v>
      </c>
      <c r="BT32" s="38">
        <v>145.10599999999999</v>
      </c>
      <c r="BU32" s="38">
        <v>291.88</v>
      </c>
      <c r="BV32" s="38">
        <v>228.809</v>
      </c>
      <c r="BW32" s="38">
        <v>926.90700000000004</v>
      </c>
      <c r="BX32" s="38">
        <v>300.738</v>
      </c>
      <c r="BY32" s="38">
        <v>419.87799999999999</v>
      </c>
      <c r="BZ32" s="38">
        <v>223.41800000000001</v>
      </c>
      <c r="CA32" s="38">
        <v>405.49</v>
      </c>
      <c r="CB32" s="38">
        <v>234.239</v>
      </c>
      <c r="CC32" s="38">
        <v>465.23200000000003</v>
      </c>
      <c r="CD32" s="38">
        <v>297.39600000000002</v>
      </c>
      <c r="CE32" s="38">
        <v>430.07799999999997</v>
      </c>
      <c r="CF32" s="38">
        <v>307.22399999999999</v>
      </c>
      <c r="CG32" s="38">
        <v>748.11099999999999</v>
      </c>
      <c r="CH32" s="38">
        <v>330.892</v>
      </c>
      <c r="CI32" s="38">
        <v>358.423</v>
      </c>
      <c r="CJ32" s="38">
        <v>455.601</v>
      </c>
      <c r="CK32" s="38">
        <v>596.64499999999998</v>
      </c>
      <c r="CL32" s="38">
        <v>410.97199999999998</v>
      </c>
      <c r="CM32" s="38">
        <v>414.654</v>
      </c>
      <c r="CN32" s="38">
        <v>335.16199999999998</v>
      </c>
      <c r="CO32" s="38">
        <v>444.95699999999999</v>
      </c>
      <c r="CP32" s="38">
        <v>360.21300000000002</v>
      </c>
      <c r="CQ32" s="38">
        <v>437.51499999999999</v>
      </c>
      <c r="CR32" s="38">
        <v>322.93</v>
      </c>
      <c r="CS32" s="38">
        <v>454.62799999999999</v>
      </c>
      <c r="CT32" s="38">
        <v>410.79199999999997</v>
      </c>
      <c r="CU32" s="38">
        <v>573.31500000000005</v>
      </c>
      <c r="CV32" s="38">
        <v>557.52700000000004</v>
      </c>
      <c r="CW32" s="38">
        <v>606.07745999999997</v>
      </c>
      <c r="CX32" s="38">
        <v>434.16867999999999</v>
      </c>
      <c r="CY32" s="38">
        <v>595.39898000000005</v>
      </c>
      <c r="CZ32" s="38">
        <v>385.70937700000002</v>
      </c>
      <c r="DA32" s="38">
        <v>656.84448999999995</v>
      </c>
      <c r="DB32" s="38">
        <v>509.53917899999999</v>
      </c>
      <c r="DC32" s="38">
        <v>619.78679</v>
      </c>
      <c r="DD32" s="38">
        <v>462.00477000000001</v>
      </c>
      <c r="DE32" s="38">
        <v>732.44434000000001</v>
      </c>
      <c r="DF32" s="38">
        <v>464.361197</v>
      </c>
      <c r="DG32" s="38">
        <v>588.875317</v>
      </c>
      <c r="DH32" s="38">
        <v>431.826322</v>
      </c>
      <c r="DI32" s="38">
        <v>562.51324999999997</v>
      </c>
      <c r="DJ32" s="38">
        <v>367.04075499999999</v>
      </c>
      <c r="DK32" s="38">
        <v>485.99468899999999</v>
      </c>
      <c r="DL32" s="38">
        <v>321.59242599999999</v>
      </c>
      <c r="DM32" s="38">
        <v>405.25515899999999</v>
      </c>
      <c r="DN32" s="38">
        <v>404.980795</v>
      </c>
      <c r="DO32" s="38">
        <v>441.50380000000001</v>
      </c>
      <c r="DP32" s="38">
        <v>408.58879000000002</v>
      </c>
      <c r="DQ32" s="38">
        <v>487.09586999999999</v>
      </c>
      <c r="DR32" s="38">
        <v>483.94651099999999</v>
      </c>
      <c r="DS32" s="38">
        <v>577.89332999999999</v>
      </c>
      <c r="DT32" s="38">
        <v>437.90323999999998</v>
      </c>
      <c r="DU32" s="38">
        <v>513.66571999999996</v>
      </c>
      <c r="DV32" s="38">
        <v>529.87088000000006</v>
      </c>
      <c r="DW32" s="38">
        <v>566.12059999999997</v>
      </c>
      <c r="DX32" s="53">
        <v>444.02784000000003</v>
      </c>
      <c r="DY32" s="53">
        <v>663.38827000000003</v>
      </c>
      <c r="DZ32" s="53">
        <v>534.83848999999998</v>
      </c>
      <c r="EA32" s="53">
        <v>581.86833999999999</v>
      </c>
      <c r="EB32" s="53">
        <v>465.59262000000001</v>
      </c>
      <c r="EC32" s="53">
        <v>530.68676700000003</v>
      </c>
      <c r="ED32" s="53">
        <v>528.11265000000003</v>
      </c>
      <c r="EE32" s="53">
        <v>478.16360800000001</v>
      </c>
      <c r="EF32" s="53">
        <v>382.80572999999998</v>
      </c>
      <c r="EG32" s="53">
        <v>568.82430999999997</v>
      </c>
      <c r="EH32" s="53">
        <v>495.35379</v>
      </c>
      <c r="EI32" s="53">
        <v>564.59781999999996</v>
      </c>
      <c r="EJ32" s="53">
        <v>355.63952499999999</v>
      </c>
      <c r="EK32" s="53">
        <v>528.21519000000001</v>
      </c>
      <c r="EL32" s="53">
        <v>391.31893000000002</v>
      </c>
      <c r="EM32" s="53">
        <v>457.86921999999998</v>
      </c>
      <c r="EN32" s="53">
        <v>406.72138000000001</v>
      </c>
      <c r="EO32" s="53">
        <v>439.19260000000003</v>
      </c>
      <c r="EP32" s="53">
        <v>519.26351</v>
      </c>
      <c r="EQ32" s="53">
        <v>674.42356500000005</v>
      </c>
      <c r="ER32" s="53">
        <v>543.68582000000004</v>
      </c>
      <c r="ES32" s="53">
        <v>665.64751000000001</v>
      </c>
      <c r="ET32" s="53">
        <v>522.72824000000003</v>
      </c>
      <c r="EU32" s="53">
        <v>577.44973600000003</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row>
    <row r="33" spans="1:352" ht="34.15" customHeight="1">
      <c r="F33" s="28" t="s">
        <v>535</v>
      </c>
      <c r="G33" s="29"/>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row>
    <row r="34" spans="1:352" ht="20.100000000000001" customHeight="1">
      <c r="F34" s="28" t="s">
        <v>551</v>
      </c>
      <c r="G34" s="29"/>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row>
    <row r="35" spans="1:352" ht="20.100000000000001" customHeight="1">
      <c r="F35" s="37" t="s">
        <v>703</v>
      </c>
      <c r="G35" s="29" t="s">
        <v>200</v>
      </c>
      <c r="H35" s="38">
        <v>700.57679800000005</v>
      </c>
      <c r="I35" s="38">
        <v>741.413634</v>
      </c>
      <c r="J35" s="38"/>
      <c r="K35" s="38"/>
      <c r="L35" s="38">
        <v>12.351412</v>
      </c>
      <c r="M35" s="38">
        <v>15.83198</v>
      </c>
      <c r="N35" s="38">
        <v>18.090845000000002</v>
      </c>
      <c r="O35" s="38">
        <v>14.382884000000001</v>
      </c>
      <c r="P35" s="38">
        <v>10.192299999999999</v>
      </c>
      <c r="Q35" s="38">
        <v>1.298745</v>
      </c>
      <c r="R35" s="38">
        <v>5.1534079999999998</v>
      </c>
      <c r="S35" s="38">
        <v>11.339568</v>
      </c>
      <c r="T35" s="38">
        <v>2.2817249999999998</v>
      </c>
      <c r="U35" s="38">
        <v>8.9921190000000006</v>
      </c>
      <c r="V35" s="38">
        <v>2.5234420000000002</v>
      </c>
      <c r="W35" s="38">
        <v>0</v>
      </c>
      <c r="X35" s="38">
        <v>7.1226979999999998</v>
      </c>
      <c r="Y35" s="38">
        <v>2.5994760000000001</v>
      </c>
      <c r="Z35" s="38">
        <v>4.7554660000000002</v>
      </c>
      <c r="AA35" s="38">
        <v>0</v>
      </c>
      <c r="AB35" s="38">
        <v>4.6388309999999997</v>
      </c>
      <c r="AC35" s="38">
        <v>1.8968560000000001</v>
      </c>
      <c r="AD35" s="38">
        <v>5.5930119999999999</v>
      </c>
      <c r="AE35" s="38">
        <v>9.3599999999999998E-4</v>
      </c>
      <c r="AF35" s="38">
        <v>3.1373549999999999</v>
      </c>
      <c r="AG35" s="38">
        <v>3.710394</v>
      </c>
      <c r="AH35" s="38">
        <v>5.272564</v>
      </c>
      <c r="AI35" s="38">
        <v>6.4633310000000002</v>
      </c>
      <c r="AJ35" s="38">
        <v>4.2372040000000002</v>
      </c>
      <c r="AK35" s="38">
        <v>5.2665309999999996</v>
      </c>
      <c r="AL35" s="38">
        <v>2.5033530000000002</v>
      </c>
      <c r="AM35" s="38">
        <v>4.0642649999999998</v>
      </c>
      <c r="AN35" s="38">
        <v>0</v>
      </c>
      <c r="AO35" s="38">
        <v>1.8599999999999998E-2</v>
      </c>
      <c r="AP35" s="38">
        <v>0</v>
      </c>
      <c r="AQ35" s="38">
        <v>6.6511110000000002</v>
      </c>
      <c r="AR35" s="38">
        <v>3.0263640000000001</v>
      </c>
      <c r="AS35" s="38">
        <v>15.273405</v>
      </c>
      <c r="AT35" s="38">
        <v>10.502605000000001</v>
      </c>
      <c r="AU35" s="38">
        <v>13.99747</v>
      </c>
      <c r="AV35" s="38">
        <v>13.331052</v>
      </c>
      <c r="AW35" s="38">
        <v>9.4635590000000001</v>
      </c>
      <c r="AX35" s="38">
        <v>9.8680850000000007</v>
      </c>
      <c r="AY35" s="38">
        <v>18.922025999999999</v>
      </c>
      <c r="AZ35" s="38">
        <v>15.115864</v>
      </c>
      <c r="BA35" s="38">
        <v>9.8575119999999998</v>
      </c>
      <c r="BB35" s="38">
        <v>11.713979999999999</v>
      </c>
      <c r="BC35" s="38">
        <v>20.993127000000001</v>
      </c>
      <c r="BD35" s="38">
        <v>5.9204530000000002</v>
      </c>
      <c r="BE35" s="38">
        <v>22.080072999999999</v>
      </c>
      <c r="BF35" s="38">
        <v>5.6816019999999998</v>
      </c>
      <c r="BG35" s="38">
        <v>12.579136999999999</v>
      </c>
      <c r="BH35" s="38">
        <v>16.333967999999999</v>
      </c>
      <c r="BI35" s="38">
        <v>14.95904</v>
      </c>
      <c r="BJ35" s="38">
        <v>11.213134999999999</v>
      </c>
      <c r="BK35" s="38">
        <v>10.691186999999999</v>
      </c>
      <c r="BL35" s="38">
        <v>14.553597999999999</v>
      </c>
      <c r="BM35" s="38">
        <v>14.513899</v>
      </c>
      <c r="BN35" s="38">
        <v>7.518885</v>
      </c>
      <c r="BO35" s="38">
        <v>11.546408</v>
      </c>
      <c r="BP35" s="38">
        <v>9.4727739999999994</v>
      </c>
      <c r="BQ35" s="38">
        <v>23.776951</v>
      </c>
      <c r="BR35" s="38">
        <v>13.060765</v>
      </c>
      <c r="BS35" s="38">
        <v>21.716767999999998</v>
      </c>
      <c r="BT35" s="38">
        <v>16.844128000000001</v>
      </c>
      <c r="BU35" s="38">
        <v>21.307445000000001</v>
      </c>
      <c r="BV35" s="38">
        <v>17.954170999999999</v>
      </c>
      <c r="BW35" s="38">
        <v>22.136913</v>
      </c>
      <c r="BX35" s="38">
        <v>27.344335000000001</v>
      </c>
      <c r="BY35" s="38">
        <v>19.517918999999999</v>
      </c>
      <c r="BZ35" s="38">
        <v>0.506471</v>
      </c>
      <c r="CA35" s="38">
        <v>6.3620830000000002</v>
      </c>
      <c r="CB35" s="38">
        <v>23.040189000000002</v>
      </c>
      <c r="CC35" s="38">
        <v>12.25559</v>
      </c>
      <c r="CD35" s="38">
        <v>20.509609000000001</v>
      </c>
      <c r="CE35" s="38">
        <v>20.711276000000002</v>
      </c>
      <c r="CF35" s="38">
        <v>16.382753000000001</v>
      </c>
      <c r="CG35" s="38">
        <v>21.786570999999999</v>
      </c>
      <c r="CH35" s="38">
        <v>24.995431</v>
      </c>
      <c r="CI35" s="38">
        <v>26.007631</v>
      </c>
      <c r="CJ35" s="38">
        <v>85.545141999999998</v>
      </c>
      <c r="CK35" s="38">
        <v>23.624258000000001</v>
      </c>
      <c r="CL35" s="38">
        <v>39.289397000000001</v>
      </c>
      <c r="CM35" s="38">
        <v>27.587430000000001</v>
      </c>
      <c r="CN35" s="38">
        <v>29.894438999999998</v>
      </c>
      <c r="CO35" s="38">
        <v>112.80065</v>
      </c>
      <c r="CP35" s="38">
        <v>81.825699999999998</v>
      </c>
      <c r="CQ35" s="38">
        <v>82.617643000000001</v>
      </c>
      <c r="CR35" s="38">
        <v>17.549046000000001</v>
      </c>
      <c r="CS35" s="38">
        <v>78.033598999999995</v>
      </c>
      <c r="CT35" s="38">
        <v>83.511053000000004</v>
      </c>
      <c r="CU35" s="38">
        <v>74.520977999999999</v>
      </c>
      <c r="CV35" s="38">
        <v>131.39685600000001</v>
      </c>
      <c r="CW35" s="38">
        <v>78.174655999999999</v>
      </c>
      <c r="CX35" s="38">
        <v>72.100641999999993</v>
      </c>
      <c r="CY35" s="38">
        <v>62.993073000000003</v>
      </c>
      <c r="CZ35" s="38">
        <v>60.040891999999999</v>
      </c>
      <c r="DA35" s="38">
        <v>60.945487999999997</v>
      </c>
      <c r="DB35" s="38">
        <v>85.587491999999997</v>
      </c>
      <c r="DC35" s="38">
        <v>95.770977000000002</v>
      </c>
      <c r="DD35" s="38">
        <v>58.927514000000002</v>
      </c>
      <c r="DE35" s="38">
        <v>87.591238000000004</v>
      </c>
      <c r="DF35" s="38">
        <v>96.036499000000006</v>
      </c>
      <c r="DG35" s="38">
        <v>70.584175000000002</v>
      </c>
      <c r="DH35" s="38">
        <v>57.734363999999999</v>
      </c>
      <c r="DI35" s="38">
        <v>60.521703000000002</v>
      </c>
      <c r="DJ35" s="38">
        <v>40.777563999999998</v>
      </c>
      <c r="DK35" s="38">
        <v>43.313088999999998</v>
      </c>
      <c r="DL35" s="38">
        <v>46.943942999999997</v>
      </c>
      <c r="DM35" s="38">
        <v>67.356818000000004</v>
      </c>
      <c r="DN35" s="38">
        <v>59.218117999999997</v>
      </c>
      <c r="DO35" s="38">
        <v>73.39179</v>
      </c>
      <c r="DP35" s="38">
        <v>56.104545999999999</v>
      </c>
      <c r="DQ35" s="38">
        <v>41.260696000000003</v>
      </c>
      <c r="DR35" s="38">
        <v>53.021279</v>
      </c>
      <c r="DS35" s="38">
        <v>79.148610000000005</v>
      </c>
      <c r="DT35" s="38">
        <v>77.254401999999999</v>
      </c>
      <c r="DU35" s="38">
        <v>89.707617999999997</v>
      </c>
      <c r="DV35" s="38">
        <v>87.930819</v>
      </c>
      <c r="DW35" s="38">
        <v>72.802541000000005</v>
      </c>
      <c r="DX35" s="53">
        <v>76.631197999999998</v>
      </c>
      <c r="DY35" s="53">
        <v>66.989101000000005</v>
      </c>
      <c r="DZ35" s="53">
        <v>101.353864</v>
      </c>
      <c r="EA35" s="53">
        <v>120.166426</v>
      </c>
      <c r="EB35" s="53">
        <v>121.63920400000001</v>
      </c>
      <c r="EC35" s="53">
        <v>127.11201800000001</v>
      </c>
      <c r="ED35" s="53">
        <v>69.454599999999999</v>
      </c>
      <c r="EE35" s="53">
        <v>177.28204600000001</v>
      </c>
      <c r="EF35" s="53">
        <v>217.91480000000001</v>
      </c>
      <c r="EG35" s="53">
        <v>235.925352</v>
      </c>
      <c r="EH35" s="53">
        <v>236.323542</v>
      </c>
      <c r="EI35" s="53">
        <v>151.43966599999999</v>
      </c>
      <c r="EJ35" s="53">
        <v>136.46675400000001</v>
      </c>
      <c r="EK35" s="53">
        <v>217.183672</v>
      </c>
      <c r="EL35" s="53">
        <v>109.568372</v>
      </c>
      <c r="EM35" s="53">
        <v>123.70316699999999</v>
      </c>
      <c r="EN35" s="53">
        <v>177.65560500000001</v>
      </c>
      <c r="EO35" s="53">
        <v>151.559912</v>
      </c>
      <c r="EP35" s="53">
        <v>173.347185</v>
      </c>
      <c r="EQ35" s="53">
        <v>166.43142399999999</v>
      </c>
      <c r="ER35" s="53">
        <v>166.17801900000001</v>
      </c>
      <c r="ES35" s="53">
        <v>124.59773300000001</v>
      </c>
      <c r="ET35" s="53">
        <v>116.783553</v>
      </c>
      <c r="EU35" s="53">
        <v>115.17732599999999</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row>
    <row r="36" spans="1:352" ht="20.100000000000001" customHeight="1">
      <c r="A36" s="87"/>
      <c r="F36" s="37" t="s">
        <v>704</v>
      </c>
      <c r="G36" s="29" t="s">
        <v>200</v>
      </c>
      <c r="H36" s="38">
        <v>112598.564157</v>
      </c>
      <c r="I36" s="38">
        <v>95944.361854999996</v>
      </c>
      <c r="J36" s="38"/>
      <c r="K36" s="38"/>
      <c r="L36" s="38">
        <v>214.635817</v>
      </c>
      <c r="M36" s="38">
        <v>311.76530500000001</v>
      </c>
      <c r="N36" s="38">
        <v>312.162711</v>
      </c>
      <c r="O36" s="38">
        <v>293.23913499999998</v>
      </c>
      <c r="P36" s="38">
        <v>308.73425700000001</v>
      </c>
      <c r="Q36" s="38">
        <v>389.61047600000001</v>
      </c>
      <c r="R36" s="38">
        <v>383.462625</v>
      </c>
      <c r="S36" s="38">
        <v>405.80650100000003</v>
      </c>
      <c r="T36" s="38">
        <v>315.55558600000001</v>
      </c>
      <c r="U36" s="38">
        <v>341.55850400000003</v>
      </c>
      <c r="V36" s="38">
        <v>409.80854900000003</v>
      </c>
      <c r="W36" s="38">
        <v>372.554102</v>
      </c>
      <c r="X36" s="38">
        <v>363.38154500000002</v>
      </c>
      <c r="Y36" s="38">
        <v>357.506306</v>
      </c>
      <c r="Z36" s="38">
        <v>442.46037999999999</v>
      </c>
      <c r="AA36" s="38">
        <v>397.81358799999998</v>
      </c>
      <c r="AB36" s="38">
        <v>327.307997</v>
      </c>
      <c r="AC36" s="38">
        <v>347.954654</v>
      </c>
      <c r="AD36" s="38">
        <v>369.69097099999999</v>
      </c>
      <c r="AE36" s="38">
        <v>381.286721</v>
      </c>
      <c r="AF36" s="38">
        <v>355.043723</v>
      </c>
      <c r="AG36" s="38">
        <v>430.14371199999999</v>
      </c>
      <c r="AH36" s="38">
        <v>416.899945</v>
      </c>
      <c r="AI36" s="38">
        <v>382.85601400000002</v>
      </c>
      <c r="AJ36" s="38">
        <v>382.196439</v>
      </c>
      <c r="AK36" s="38">
        <v>394.29696899999999</v>
      </c>
      <c r="AL36" s="38">
        <v>439.79662100000002</v>
      </c>
      <c r="AM36" s="38">
        <v>422.45650000000001</v>
      </c>
      <c r="AN36" s="38">
        <v>419.96243299999998</v>
      </c>
      <c r="AO36" s="38">
        <v>491.13920100000001</v>
      </c>
      <c r="AP36" s="38">
        <v>529.69060500000001</v>
      </c>
      <c r="AQ36" s="38">
        <v>521.80733099999998</v>
      </c>
      <c r="AR36" s="38">
        <v>481.61787199999998</v>
      </c>
      <c r="AS36" s="38">
        <v>618.93669199999999</v>
      </c>
      <c r="AT36" s="38">
        <v>655.72390099999996</v>
      </c>
      <c r="AU36" s="38">
        <v>618.04297399999996</v>
      </c>
      <c r="AV36" s="38">
        <v>517.10291800000005</v>
      </c>
      <c r="AW36" s="38">
        <v>492.63025599999997</v>
      </c>
      <c r="AX36" s="38">
        <v>541.83710799999994</v>
      </c>
      <c r="AY36" s="38">
        <v>545.78365899999994</v>
      </c>
      <c r="AZ36" s="38">
        <v>497.48402199999998</v>
      </c>
      <c r="BA36" s="38">
        <v>669.15541199999996</v>
      </c>
      <c r="BB36" s="38">
        <v>721.13156200000003</v>
      </c>
      <c r="BC36" s="38">
        <v>764.00320099999999</v>
      </c>
      <c r="BD36" s="38">
        <v>703.11234000000002</v>
      </c>
      <c r="BE36" s="38">
        <v>814.17770199999995</v>
      </c>
      <c r="BF36" s="38">
        <v>874.316148</v>
      </c>
      <c r="BG36" s="38">
        <v>873.69243800000004</v>
      </c>
      <c r="BH36" s="38">
        <v>738.24562000000003</v>
      </c>
      <c r="BI36" s="38">
        <v>770.90270599999997</v>
      </c>
      <c r="BJ36" s="38">
        <v>868.47531500000002</v>
      </c>
      <c r="BK36" s="38">
        <v>863.24207999999999</v>
      </c>
      <c r="BL36" s="38">
        <v>724.42556500000001</v>
      </c>
      <c r="BM36" s="38">
        <v>780.81874900000003</v>
      </c>
      <c r="BN36" s="38">
        <v>784.49657100000002</v>
      </c>
      <c r="BO36" s="38">
        <v>792.40713000000005</v>
      </c>
      <c r="BP36" s="38">
        <v>726.668722</v>
      </c>
      <c r="BQ36" s="38">
        <v>906.85029099999997</v>
      </c>
      <c r="BR36" s="38">
        <v>1059.3621499999999</v>
      </c>
      <c r="BS36" s="38">
        <v>1085.6051600000001</v>
      </c>
      <c r="BT36" s="38">
        <v>1104.69667</v>
      </c>
      <c r="BU36" s="38">
        <v>1810.3359800000001</v>
      </c>
      <c r="BV36" s="38">
        <v>1891.7080699999999</v>
      </c>
      <c r="BW36" s="38">
        <v>2185.5896699999998</v>
      </c>
      <c r="BX36" s="38">
        <v>1871.56069</v>
      </c>
      <c r="BY36" s="38">
        <v>2319.7008599999999</v>
      </c>
      <c r="BZ36" s="38">
        <v>2524.70001</v>
      </c>
      <c r="CA36" s="38">
        <v>2650.3604300000002</v>
      </c>
      <c r="CB36" s="38">
        <v>2280.0311000000002</v>
      </c>
      <c r="CC36" s="38">
        <v>2680.97829</v>
      </c>
      <c r="CD36" s="38">
        <v>2683.0738500000002</v>
      </c>
      <c r="CE36" s="38">
        <v>3007.9233899999999</v>
      </c>
      <c r="CF36" s="38">
        <v>3266.6106199999999</v>
      </c>
      <c r="CG36" s="38">
        <v>4289.7393599999996</v>
      </c>
      <c r="CH36" s="38">
        <v>5917.0749400000004</v>
      </c>
      <c r="CI36" s="38">
        <v>5884.1645200000003</v>
      </c>
      <c r="CJ36" s="38">
        <v>6025.7390100000002</v>
      </c>
      <c r="CK36" s="38">
        <v>4899.7057770000001</v>
      </c>
      <c r="CL36" s="38">
        <v>4916.4727009999997</v>
      </c>
      <c r="CM36" s="38">
        <v>4699.0827010000003</v>
      </c>
      <c r="CN36" s="38">
        <v>5484.4457709999997</v>
      </c>
      <c r="CO36" s="38">
        <v>9447.5296539999999</v>
      </c>
      <c r="CP36" s="38">
        <v>10179.229181000001</v>
      </c>
      <c r="CQ36" s="38">
        <v>9900.5004819999995</v>
      </c>
      <c r="CR36" s="38">
        <v>9772.4536740000003</v>
      </c>
      <c r="CS36" s="38">
        <v>11631.277013999999</v>
      </c>
      <c r="CT36" s="38">
        <v>13260.30962</v>
      </c>
      <c r="CU36" s="38">
        <v>11727.105009999999</v>
      </c>
      <c r="CV36" s="38">
        <v>9465.9326149999997</v>
      </c>
      <c r="CW36" s="38">
        <v>11443.510797000001</v>
      </c>
      <c r="CX36" s="38">
        <v>9528.6350340000008</v>
      </c>
      <c r="CY36" s="38">
        <v>9499.0651039999993</v>
      </c>
      <c r="CZ36" s="38">
        <v>10931.89767</v>
      </c>
      <c r="DA36" s="38">
        <v>12152.464002000001</v>
      </c>
      <c r="DB36" s="38">
        <v>13807.004181</v>
      </c>
      <c r="DC36" s="38">
        <v>14558.671285</v>
      </c>
      <c r="DD36" s="38">
        <v>14088.619535</v>
      </c>
      <c r="DE36" s="38">
        <v>13099.123205</v>
      </c>
      <c r="DF36" s="38">
        <v>11778.5566</v>
      </c>
      <c r="DG36" s="38">
        <v>10691.065052</v>
      </c>
      <c r="DH36" s="38">
        <v>9414.3138889999991</v>
      </c>
      <c r="DI36" s="38">
        <v>8930.0690529999993</v>
      </c>
      <c r="DJ36" s="38">
        <v>9596.1518039999992</v>
      </c>
      <c r="DK36" s="38">
        <v>8458.5096680000006</v>
      </c>
      <c r="DL36" s="38">
        <v>7920.2469520000004</v>
      </c>
      <c r="DM36" s="38">
        <v>9428.5713009999999</v>
      </c>
      <c r="DN36" s="38">
        <v>9700.1153740000009</v>
      </c>
      <c r="DO36" s="38">
        <v>12179.713647</v>
      </c>
      <c r="DP36" s="38">
        <v>13187.859107</v>
      </c>
      <c r="DQ36" s="38">
        <v>10773.164777</v>
      </c>
      <c r="DR36" s="38">
        <v>11155.393161</v>
      </c>
      <c r="DS36" s="38">
        <v>10332.36807</v>
      </c>
      <c r="DT36" s="38">
        <v>10764.145875</v>
      </c>
      <c r="DU36" s="38">
        <v>11148.938597</v>
      </c>
      <c r="DV36" s="38">
        <v>10717.993396</v>
      </c>
      <c r="DW36" s="38">
        <v>11743.497953</v>
      </c>
      <c r="DX36" s="53">
        <v>12865.673564999999</v>
      </c>
      <c r="DY36" s="53">
        <v>19045.972797999999</v>
      </c>
      <c r="DZ36" s="53">
        <v>19799.638639000001</v>
      </c>
      <c r="EA36" s="53">
        <v>17519.621442</v>
      </c>
      <c r="EB36" s="53">
        <v>16455.805369999998</v>
      </c>
      <c r="EC36" s="53">
        <v>20843.277722999999</v>
      </c>
      <c r="ED36" s="53">
        <v>22404.204400999999</v>
      </c>
      <c r="EE36" s="53">
        <v>26289.095735999999</v>
      </c>
      <c r="EF36" s="53">
        <v>28243.848279999998</v>
      </c>
      <c r="EG36" s="53">
        <v>35661.415739999997</v>
      </c>
      <c r="EH36" s="53">
        <v>30129.392452</v>
      </c>
      <c r="EI36" s="53">
        <v>18325.696402000001</v>
      </c>
      <c r="EJ36" s="53">
        <v>22676.154309000001</v>
      </c>
      <c r="EK36" s="53">
        <v>24762.130073</v>
      </c>
      <c r="EL36" s="53">
        <v>20973.377001000001</v>
      </c>
      <c r="EM36" s="53">
        <v>21785.173662000001</v>
      </c>
      <c r="EN36" s="53">
        <v>24336.641488000001</v>
      </c>
      <c r="EO36" s="53">
        <v>23875.390289999999</v>
      </c>
      <c r="EP36" s="53">
        <v>23530.444706999999</v>
      </c>
      <c r="EQ36" s="53">
        <v>27513.481961000001</v>
      </c>
      <c r="ER36" s="53">
        <v>25090.324945</v>
      </c>
      <c r="ES36" s="53">
        <v>24149.588577999999</v>
      </c>
      <c r="ET36" s="53">
        <v>19854.160331999999</v>
      </c>
      <c r="EU36" s="53">
        <v>21106.274839999998</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row>
    <row r="37" spans="1:352" ht="20.100000000000001" customHeight="1">
      <c r="F37" s="37" t="s">
        <v>705</v>
      </c>
      <c r="G37" s="29" t="s">
        <v>200</v>
      </c>
      <c r="H37" s="38">
        <v>39675.699517000001</v>
      </c>
      <c r="I37" s="38">
        <v>35898.315302000003</v>
      </c>
      <c r="J37" s="38"/>
      <c r="K37" s="38"/>
      <c r="L37" s="38">
        <v>230.047955</v>
      </c>
      <c r="M37" s="38">
        <v>269.60195499999998</v>
      </c>
      <c r="N37" s="38">
        <v>293.48658999999998</v>
      </c>
      <c r="O37" s="38">
        <v>273.709361</v>
      </c>
      <c r="P37" s="38">
        <v>327.39257700000002</v>
      </c>
      <c r="Q37" s="38">
        <v>320.09547300000003</v>
      </c>
      <c r="R37" s="38">
        <v>344.85428100000001</v>
      </c>
      <c r="S37" s="38">
        <v>383.83228400000002</v>
      </c>
      <c r="T37" s="38">
        <v>341.03004399999998</v>
      </c>
      <c r="U37" s="38">
        <v>305.64182799999998</v>
      </c>
      <c r="V37" s="38">
        <v>334.80938600000002</v>
      </c>
      <c r="W37" s="38">
        <v>378.47516400000001</v>
      </c>
      <c r="X37" s="38">
        <v>345.72806600000001</v>
      </c>
      <c r="Y37" s="38">
        <v>320.80913399999997</v>
      </c>
      <c r="Z37" s="38">
        <v>339.80592999999999</v>
      </c>
      <c r="AA37" s="38">
        <v>309.72578600000003</v>
      </c>
      <c r="AB37" s="38">
        <v>301.59465799999998</v>
      </c>
      <c r="AC37" s="38">
        <v>299.21856500000001</v>
      </c>
      <c r="AD37" s="38">
        <v>277.34284600000001</v>
      </c>
      <c r="AE37" s="38">
        <v>273.66468200000003</v>
      </c>
      <c r="AF37" s="38">
        <v>322.48637000000002</v>
      </c>
      <c r="AG37" s="38">
        <v>351.41587500000003</v>
      </c>
      <c r="AH37" s="38">
        <v>333.92327299999999</v>
      </c>
      <c r="AI37" s="38">
        <v>321.034649</v>
      </c>
      <c r="AJ37" s="38">
        <v>277.01331099999999</v>
      </c>
      <c r="AK37" s="38">
        <v>335.26080899999999</v>
      </c>
      <c r="AL37" s="38">
        <v>324.24767200000002</v>
      </c>
      <c r="AM37" s="38">
        <v>317.45741299999997</v>
      </c>
      <c r="AN37" s="38">
        <v>359.69032399999998</v>
      </c>
      <c r="AO37" s="38">
        <v>373.86220200000002</v>
      </c>
      <c r="AP37" s="38">
        <v>423.06891100000001</v>
      </c>
      <c r="AQ37" s="38">
        <v>438.81771199999997</v>
      </c>
      <c r="AR37" s="38">
        <v>372.81687899999997</v>
      </c>
      <c r="AS37" s="38">
        <v>379.32305600000001</v>
      </c>
      <c r="AT37" s="38">
        <v>422.76039200000002</v>
      </c>
      <c r="AU37" s="38">
        <v>395.12287500000002</v>
      </c>
      <c r="AV37" s="38">
        <v>361.002591</v>
      </c>
      <c r="AW37" s="38">
        <v>334.426466</v>
      </c>
      <c r="AX37" s="38">
        <v>374.64848699999999</v>
      </c>
      <c r="AY37" s="38">
        <v>350.16457000000003</v>
      </c>
      <c r="AZ37" s="38">
        <v>344.36364600000002</v>
      </c>
      <c r="BA37" s="38">
        <v>440.06275299999999</v>
      </c>
      <c r="BB37" s="38">
        <v>457.747096</v>
      </c>
      <c r="BC37" s="38">
        <v>476.09829500000001</v>
      </c>
      <c r="BD37" s="38">
        <v>443.35272200000003</v>
      </c>
      <c r="BE37" s="38">
        <v>462.39163000000002</v>
      </c>
      <c r="BF37" s="38">
        <v>530.88065300000005</v>
      </c>
      <c r="BG37" s="38">
        <v>483.32198299999999</v>
      </c>
      <c r="BH37" s="38">
        <v>401.48173600000001</v>
      </c>
      <c r="BI37" s="38">
        <v>437.27533299999999</v>
      </c>
      <c r="BJ37" s="38">
        <v>554.80275700000004</v>
      </c>
      <c r="BK37" s="38">
        <v>508.31316700000002</v>
      </c>
      <c r="BL37" s="38">
        <v>518.016029</v>
      </c>
      <c r="BM37" s="38">
        <v>473.125294</v>
      </c>
      <c r="BN37" s="38">
        <v>489.33594499999998</v>
      </c>
      <c r="BO37" s="38">
        <v>485.12564200000003</v>
      </c>
      <c r="BP37" s="38">
        <v>458.58563900000001</v>
      </c>
      <c r="BQ37" s="38">
        <v>581.00201700000002</v>
      </c>
      <c r="BR37" s="38">
        <v>644.65718000000004</v>
      </c>
      <c r="BS37" s="38">
        <v>638.52920200000005</v>
      </c>
      <c r="BT37" s="38">
        <v>606.89842599999997</v>
      </c>
      <c r="BU37" s="38">
        <v>1097.3034700000001</v>
      </c>
      <c r="BV37" s="38">
        <v>1091.3514700000001</v>
      </c>
      <c r="BW37" s="38">
        <v>1205.0569800000001</v>
      </c>
      <c r="BX37" s="38">
        <v>996.08639200000005</v>
      </c>
      <c r="BY37" s="38">
        <v>1206.4004600000001</v>
      </c>
      <c r="BZ37" s="38">
        <v>1383.69418</v>
      </c>
      <c r="CA37" s="38">
        <v>1359.47911</v>
      </c>
      <c r="CB37" s="38">
        <v>1198.8365799999999</v>
      </c>
      <c r="CC37" s="38">
        <v>1392.1416200000001</v>
      </c>
      <c r="CD37" s="38">
        <v>1439.2472499999999</v>
      </c>
      <c r="CE37" s="38">
        <v>1498.9561200000001</v>
      </c>
      <c r="CF37" s="38">
        <v>1684.1307200000001</v>
      </c>
      <c r="CG37" s="38">
        <v>2561.7477600000002</v>
      </c>
      <c r="CH37" s="38">
        <v>3645.83484</v>
      </c>
      <c r="CI37" s="38">
        <v>2804.1519800000001</v>
      </c>
      <c r="CJ37" s="38">
        <v>2773.0483089999998</v>
      </c>
      <c r="CK37" s="38">
        <v>2129.0848259999998</v>
      </c>
      <c r="CL37" s="38">
        <v>2224.9658899999999</v>
      </c>
      <c r="CM37" s="38">
        <v>2204.8040270000001</v>
      </c>
      <c r="CN37" s="38">
        <v>2292.5934910000001</v>
      </c>
      <c r="CO37" s="38">
        <v>3595.1759430000002</v>
      </c>
      <c r="CP37" s="38">
        <v>4129.742287</v>
      </c>
      <c r="CQ37" s="38">
        <v>4037.8684790000002</v>
      </c>
      <c r="CR37" s="38">
        <v>3917.4422519999998</v>
      </c>
      <c r="CS37" s="38">
        <v>4562.377673</v>
      </c>
      <c r="CT37" s="38">
        <v>4648.3284709999998</v>
      </c>
      <c r="CU37" s="38">
        <v>4324.499135</v>
      </c>
      <c r="CV37" s="38">
        <v>3447.623505</v>
      </c>
      <c r="CW37" s="38">
        <v>4010.1676809999999</v>
      </c>
      <c r="CX37" s="38">
        <v>3301.980356</v>
      </c>
      <c r="CY37" s="38">
        <v>3405.6462689999998</v>
      </c>
      <c r="CZ37" s="38">
        <v>3702.1128880000001</v>
      </c>
      <c r="DA37" s="38">
        <v>4296.6478440000001</v>
      </c>
      <c r="DB37" s="38">
        <v>4605.3109270000004</v>
      </c>
      <c r="DC37" s="38">
        <v>5136.0160820000001</v>
      </c>
      <c r="DD37" s="38">
        <v>4882.0654590000004</v>
      </c>
      <c r="DE37" s="38">
        <v>4166.1719720000001</v>
      </c>
      <c r="DF37" s="38">
        <v>3641.0402909999998</v>
      </c>
      <c r="DG37" s="38">
        <v>3348.5980039999999</v>
      </c>
      <c r="DH37" s="38">
        <v>3278.9931200000001</v>
      </c>
      <c r="DI37" s="38">
        <v>3151.4781710000002</v>
      </c>
      <c r="DJ37" s="38">
        <v>3213.5330140000001</v>
      </c>
      <c r="DK37" s="38">
        <v>2854.6852429999999</v>
      </c>
      <c r="DL37" s="38">
        <v>2765.579189</v>
      </c>
      <c r="DM37" s="38">
        <v>3363.205324</v>
      </c>
      <c r="DN37" s="38">
        <v>3735.5973690000001</v>
      </c>
      <c r="DO37" s="38">
        <v>4416.9654860000001</v>
      </c>
      <c r="DP37" s="38">
        <v>4327.4857009999996</v>
      </c>
      <c r="DQ37" s="38">
        <v>4066.3247299999998</v>
      </c>
      <c r="DR37" s="38">
        <v>4594.1313369999998</v>
      </c>
      <c r="DS37" s="38">
        <v>4437.8535689999999</v>
      </c>
      <c r="DT37" s="38">
        <v>4213.3024189999996</v>
      </c>
      <c r="DU37" s="38">
        <v>4446.7411709999997</v>
      </c>
      <c r="DV37" s="38">
        <v>4702.0945400000001</v>
      </c>
      <c r="DW37" s="38">
        <v>5274.3574159999998</v>
      </c>
      <c r="DX37" s="53">
        <v>5440.7478549999996</v>
      </c>
      <c r="DY37" s="53">
        <v>7458.5406370000001</v>
      </c>
      <c r="DZ37" s="53">
        <v>7082.5652829999999</v>
      </c>
      <c r="EA37" s="53">
        <v>6605.0194789999996</v>
      </c>
      <c r="EB37" s="53">
        <v>6528.6314259999999</v>
      </c>
      <c r="EC37" s="53">
        <v>7556.457899</v>
      </c>
      <c r="ED37" s="53">
        <v>7566.2163469999996</v>
      </c>
      <c r="EE37" s="53">
        <v>8774.2591890000003</v>
      </c>
      <c r="EF37" s="53">
        <v>10067.551296</v>
      </c>
      <c r="EG37" s="53">
        <v>13267.672685</v>
      </c>
      <c r="EH37" s="53">
        <v>10898.521434</v>
      </c>
      <c r="EI37" s="53">
        <v>7220.6355910000002</v>
      </c>
      <c r="EJ37" s="53">
        <v>8299.8099289999991</v>
      </c>
      <c r="EK37" s="53">
        <v>9434.9555880000007</v>
      </c>
      <c r="EL37" s="53">
        <v>7656.9339810000001</v>
      </c>
      <c r="EM37" s="53">
        <v>8037.8514150000001</v>
      </c>
      <c r="EN37" s="53">
        <v>8426.3084909999998</v>
      </c>
      <c r="EO37" s="53">
        <v>8477.0254409999998</v>
      </c>
      <c r="EP37" s="53">
        <v>9154.9384449999998</v>
      </c>
      <c r="EQ37" s="53">
        <v>10274.081918</v>
      </c>
      <c r="ER37" s="53">
        <v>9006.1323599999996</v>
      </c>
      <c r="ES37" s="53">
        <v>8500.1472400000002</v>
      </c>
      <c r="ET37" s="53">
        <v>7968.7037099999998</v>
      </c>
      <c r="EU37" s="53">
        <v>8343.4657299999999</v>
      </c>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row>
    <row r="38" spans="1:352" ht="28.15" customHeight="1">
      <c r="F38" s="37" t="s">
        <v>407</v>
      </c>
      <c r="G38" s="29" t="s">
        <v>200</v>
      </c>
      <c r="H38" s="38">
        <v>152974.84047200001</v>
      </c>
      <c r="I38" s="38">
        <v>132584.090791</v>
      </c>
      <c r="J38" s="38"/>
      <c r="K38" s="38"/>
      <c r="L38" s="38">
        <v>457.03518400000002</v>
      </c>
      <c r="M38" s="38">
        <v>597.19924000000003</v>
      </c>
      <c r="N38" s="38">
        <v>623.74014599999998</v>
      </c>
      <c r="O38" s="38">
        <v>581.33137999999997</v>
      </c>
      <c r="P38" s="38">
        <v>646.31913399999996</v>
      </c>
      <c r="Q38" s="38">
        <v>711.00469399999997</v>
      </c>
      <c r="R38" s="38">
        <v>733.47031400000003</v>
      </c>
      <c r="S38" s="38">
        <v>800.97835299999997</v>
      </c>
      <c r="T38" s="38">
        <v>658.86735499999998</v>
      </c>
      <c r="U38" s="38">
        <v>656.19245100000001</v>
      </c>
      <c r="V38" s="38">
        <v>747.14137700000003</v>
      </c>
      <c r="W38" s="38">
        <v>751.02926600000001</v>
      </c>
      <c r="X38" s="38">
        <v>716.23230899999999</v>
      </c>
      <c r="Y38" s="38">
        <v>680.91491599999995</v>
      </c>
      <c r="Z38" s="38">
        <v>787.02177600000005</v>
      </c>
      <c r="AA38" s="38">
        <v>707.53937399999995</v>
      </c>
      <c r="AB38" s="38">
        <v>633.54148599999996</v>
      </c>
      <c r="AC38" s="38">
        <v>649.07007499999997</v>
      </c>
      <c r="AD38" s="38">
        <v>652.62682900000004</v>
      </c>
      <c r="AE38" s="38">
        <v>654.95233900000005</v>
      </c>
      <c r="AF38" s="38">
        <v>680.66744800000004</v>
      </c>
      <c r="AG38" s="38">
        <v>785.26998100000003</v>
      </c>
      <c r="AH38" s="38">
        <v>756.09578199999999</v>
      </c>
      <c r="AI38" s="38">
        <v>710.35399399999994</v>
      </c>
      <c r="AJ38" s="38">
        <v>663.44695400000001</v>
      </c>
      <c r="AK38" s="38">
        <v>734.82430899999997</v>
      </c>
      <c r="AL38" s="38">
        <v>766.54764599999999</v>
      </c>
      <c r="AM38" s="38">
        <v>743.97817799999996</v>
      </c>
      <c r="AN38" s="38">
        <v>779.65275699999995</v>
      </c>
      <c r="AO38" s="38">
        <v>865.02000299999997</v>
      </c>
      <c r="AP38" s="38">
        <v>952.75951599999996</v>
      </c>
      <c r="AQ38" s="38">
        <v>967.27615400000002</v>
      </c>
      <c r="AR38" s="38">
        <v>857.46111499999995</v>
      </c>
      <c r="AS38" s="38">
        <v>1013.53315</v>
      </c>
      <c r="AT38" s="38">
        <v>1088.9868899999999</v>
      </c>
      <c r="AU38" s="38">
        <v>1027.1633099999999</v>
      </c>
      <c r="AV38" s="38">
        <v>891.43656099999998</v>
      </c>
      <c r="AW38" s="38">
        <v>836.52028099999995</v>
      </c>
      <c r="AX38" s="38">
        <v>926.35368000000005</v>
      </c>
      <c r="AY38" s="38">
        <v>914.87025500000004</v>
      </c>
      <c r="AZ38" s="38">
        <v>856.96353199999999</v>
      </c>
      <c r="BA38" s="38">
        <v>1119.0756699999999</v>
      </c>
      <c r="BB38" s="38">
        <v>1190.5926300000001</v>
      </c>
      <c r="BC38" s="38">
        <v>1261.0946200000001</v>
      </c>
      <c r="BD38" s="38">
        <v>1152.3855100000001</v>
      </c>
      <c r="BE38" s="38">
        <v>1298.6494</v>
      </c>
      <c r="BF38" s="38">
        <v>1410.8784000000001</v>
      </c>
      <c r="BG38" s="38">
        <v>1369.5935500000001</v>
      </c>
      <c r="BH38" s="38">
        <v>1156.06132</v>
      </c>
      <c r="BI38" s="38">
        <v>1223.13707</v>
      </c>
      <c r="BJ38" s="38">
        <v>1434.4911999999999</v>
      </c>
      <c r="BK38" s="38">
        <v>1382.2464299999999</v>
      </c>
      <c r="BL38" s="38">
        <v>1256.9951900000001</v>
      </c>
      <c r="BM38" s="38">
        <v>1268.45794</v>
      </c>
      <c r="BN38" s="38">
        <v>1281.3514</v>
      </c>
      <c r="BO38" s="38">
        <v>1289.07918</v>
      </c>
      <c r="BP38" s="38">
        <v>1194.72713</v>
      </c>
      <c r="BQ38" s="38">
        <v>1511.62925</v>
      </c>
      <c r="BR38" s="38">
        <v>1717.0800979999999</v>
      </c>
      <c r="BS38" s="38">
        <v>1745.851132</v>
      </c>
      <c r="BT38" s="38">
        <v>1728.439228</v>
      </c>
      <c r="BU38" s="38">
        <v>2928.9469009999998</v>
      </c>
      <c r="BV38" s="38">
        <v>3001.0137209999998</v>
      </c>
      <c r="BW38" s="38">
        <v>3412.7835690000002</v>
      </c>
      <c r="BX38" s="38">
        <v>2894.9914210000002</v>
      </c>
      <c r="BY38" s="38">
        <v>3545.6192510000001</v>
      </c>
      <c r="BZ38" s="38">
        <v>3908.900678</v>
      </c>
      <c r="CA38" s="38">
        <v>4016.2016400000002</v>
      </c>
      <c r="CB38" s="38">
        <v>3501.9078789999999</v>
      </c>
      <c r="CC38" s="38">
        <v>4085.3755099999998</v>
      </c>
      <c r="CD38" s="38">
        <v>4142.8307249999998</v>
      </c>
      <c r="CE38" s="38">
        <v>4527.5908019999997</v>
      </c>
      <c r="CF38" s="38">
        <v>4967.1240980000002</v>
      </c>
      <c r="CG38" s="38">
        <v>6873.2737020000004</v>
      </c>
      <c r="CH38" s="38">
        <v>9587.9052210000009</v>
      </c>
      <c r="CI38" s="38">
        <v>8714.3241429999998</v>
      </c>
      <c r="CJ38" s="38">
        <v>8884.332461</v>
      </c>
      <c r="CK38" s="38">
        <v>7052.4148610000002</v>
      </c>
      <c r="CL38" s="38">
        <v>7180.7279879999996</v>
      </c>
      <c r="CM38" s="38">
        <v>6931.474158</v>
      </c>
      <c r="CN38" s="38">
        <v>7806.9337009999999</v>
      </c>
      <c r="CO38" s="38">
        <v>13155.506246999999</v>
      </c>
      <c r="CP38" s="38">
        <v>14386.419648999999</v>
      </c>
      <c r="CQ38" s="38">
        <v>14020.986604</v>
      </c>
      <c r="CR38" s="38">
        <v>13707.444971999999</v>
      </c>
      <c r="CS38" s="38">
        <v>16271.688286000001</v>
      </c>
      <c r="CT38" s="38">
        <v>17992.149150000001</v>
      </c>
      <c r="CU38" s="38">
        <v>16126.12513</v>
      </c>
      <c r="CV38" s="38">
        <v>13044.95298</v>
      </c>
      <c r="CW38" s="38">
        <v>15531.853134000001</v>
      </c>
      <c r="CX38" s="38">
        <v>12902.716032</v>
      </c>
      <c r="CY38" s="38">
        <v>12967.704446</v>
      </c>
      <c r="CZ38" s="38">
        <v>14694.051450000001</v>
      </c>
      <c r="DA38" s="38">
        <v>16510.057334000001</v>
      </c>
      <c r="DB38" s="38">
        <v>18497.902600000001</v>
      </c>
      <c r="DC38" s="38">
        <v>19790.458343999999</v>
      </c>
      <c r="DD38" s="38">
        <v>19029.612507999998</v>
      </c>
      <c r="DE38" s="38">
        <v>17352.886415000001</v>
      </c>
      <c r="DF38" s="38">
        <v>15515.633390000001</v>
      </c>
      <c r="DG38" s="38">
        <v>14110.247230999999</v>
      </c>
      <c r="DH38" s="38">
        <v>12751.041373</v>
      </c>
      <c r="DI38" s="38">
        <v>12142.068927</v>
      </c>
      <c r="DJ38" s="38">
        <v>12850.462382</v>
      </c>
      <c r="DK38" s="38">
        <v>11356.508</v>
      </c>
      <c r="DL38" s="38">
        <v>10732.770084</v>
      </c>
      <c r="DM38" s="38">
        <v>12859.133443000001</v>
      </c>
      <c r="DN38" s="38">
        <v>13494.930861000001</v>
      </c>
      <c r="DO38" s="38">
        <v>16670.070922999999</v>
      </c>
      <c r="DP38" s="38">
        <v>17571.449354</v>
      </c>
      <c r="DQ38" s="38">
        <v>14880.750203</v>
      </c>
      <c r="DR38" s="38">
        <v>15802.545776999999</v>
      </c>
      <c r="DS38" s="38">
        <v>14849.370249</v>
      </c>
      <c r="DT38" s="38">
        <v>15054.702696</v>
      </c>
      <c r="DU38" s="38">
        <v>15685.387386</v>
      </c>
      <c r="DV38" s="38">
        <v>15508.018754999999</v>
      </c>
      <c r="DW38" s="38">
        <v>17090.657910000002</v>
      </c>
      <c r="DX38" s="53">
        <v>18383.052618000002</v>
      </c>
      <c r="DY38" s="53">
        <v>26571.502536</v>
      </c>
      <c r="DZ38" s="53">
        <v>26983.557786000001</v>
      </c>
      <c r="EA38" s="53">
        <v>24244.807347000002</v>
      </c>
      <c r="EB38" s="53">
        <v>23106.076000000001</v>
      </c>
      <c r="EC38" s="53">
        <v>28526.84764</v>
      </c>
      <c r="ED38" s="53">
        <v>30039.875348000001</v>
      </c>
      <c r="EE38" s="53">
        <v>35240.636971</v>
      </c>
      <c r="EF38" s="53">
        <v>38529.314376000002</v>
      </c>
      <c r="EG38" s="53">
        <v>49165.013777</v>
      </c>
      <c r="EH38" s="53">
        <v>41264.237428</v>
      </c>
      <c r="EI38" s="53">
        <v>25697.771658999998</v>
      </c>
      <c r="EJ38" s="53">
        <v>31112.430992000001</v>
      </c>
      <c r="EK38" s="53">
        <v>34414.269332999997</v>
      </c>
      <c r="EL38" s="53">
        <v>28739.879354000001</v>
      </c>
      <c r="EM38" s="53">
        <v>29946.728244000002</v>
      </c>
      <c r="EN38" s="53">
        <v>32940.605583999997</v>
      </c>
      <c r="EO38" s="53">
        <v>32503.975643000002</v>
      </c>
      <c r="EP38" s="53">
        <v>32858.730337000001</v>
      </c>
      <c r="EQ38" s="53">
        <v>37953.995303000003</v>
      </c>
      <c r="ER38" s="53">
        <v>34262.635324000003</v>
      </c>
      <c r="ES38" s="53">
        <v>32774.333551000003</v>
      </c>
      <c r="ET38" s="53">
        <v>27939.647594999999</v>
      </c>
      <c r="EU38" s="53">
        <v>29564.917895999999</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row>
    <row r="39" spans="1:352" ht="28.15" customHeight="1">
      <c r="F39" s="28" t="s">
        <v>709</v>
      </c>
      <c r="G39" s="29"/>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row>
    <row r="40" spans="1:352" ht="20.100000000000001" customHeight="1">
      <c r="F40" s="37" t="s">
        <v>377</v>
      </c>
      <c r="G40" s="29" t="s">
        <v>200</v>
      </c>
      <c r="H40" s="38">
        <v>773.31960600000002</v>
      </c>
      <c r="I40" s="38">
        <v>1046.625959</v>
      </c>
      <c r="J40" s="38"/>
      <c r="K40" s="38"/>
      <c r="L40" s="38">
        <v>169.99744200000001</v>
      </c>
      <c r="M40" s="38">
        <v>235.15286499999999</v>
      </c>
      <c r="N40" s="38">
        <v>223.04535300000001</v>
      </c>
      <c r="O40" s="38">
        <v>227.341905</v>
      </c>
      <c r="P40" s="38">
        <v>220.54595399999999</v>
      </c>
      <c r="Q40" s="38">
        <v>259.34681799999998</v>
      </c>
      <c r="R40" s="38">
        <v>254.42179400000001</v>
      </c>
      <c r="S40" s="38">
        <v>249.78857099999999</v>
      </c>
      <c r="T40" s="38">
        <v>313.40583299999997</v>
      </c>
      <c r="U40" s="38">
        <v>272.51520900000003</v>
      </c>
      <c r="V40" s="38">
        <v>256.53714200000002</v>
      </c>
      <c r="W40" s="38">
        <v>272.41662000000002</v>
      </c>
      <c r="X40" s="38">
        <v>294.07425999999998</v>
      </c>
      <c r="Y40" s="38">
        <v>323.742954</v>
      </c>
      <c r="Z40" s="38">
        <v>324.50955599999998</v>
      </c>
      <c r="AA40" s="38">
        <v>363.78737599999999</v>
      </c>
      <c r="AB40" s="38">
        <v>327.98021599999998</v>
      </c>
      <c r="AC40" s="38">
        <v>385.42743100000001</v>
      </c>
      <c r="AD40" s="38">
        <v>317.60721100000001</v>
      </c>
      <c r="AE40" s="38">
        <v>381.23060500000003</v>
      </c>
      <c r="AF40" s="38">
        <v>340.65965</v>
      </c>
      <c r="AG40" s="38">
        <v>451.45727199999999</v>
      </c>
      <c r="AH40" s="38">
        <v>420.07268399999998</v>
      </c>
      <c r="AI40" s="38">
        <v>459.72255799999999</v>
      </c>
      <c r="AJ40" s="38">
        <v>418.28823399999999</v>
      </c>
      <c r="AK40" s="38">
        <v>357.89255600000001</v>
      </c>
      <c r="AL40" s="38">
        <v>385.32865500000003</v>
      </c>
      <c r="AM40" s="38">
        <v>351.81852700000002</v>
      </c>
      <c r="AN40" s="38">
        <v>363.52529800000002</v>
      </c>
      <c r="AO40" s="38">
        <v>422.83487200000002</v>
      </c>
      <c r="AP40" s="38">
        <v>357.343141</v>
      </c>
      <c r="AQ40" s="38">
        <v>448.36563100000001</v>
      </c>
      <c r="AR40" s="38">
        <v>484.25819100000001</v>
      </c>
      <c r="AS40" s="38">
        <v>483.70834200000002</v>
      </c>
      <c r="AT40" s="38">
        <v>425.005336</v>
      </c>
      <c r="AU40" s="38">
        <v>328.83115199999997</v>
      </c>
      <c r="AV40" s="38">
        <v>340.28565200000003</v>
      </c>
      <c r="AW40" s="38">
        <v>338.33913799999999</v>
      </c>
      <c r="AX40" s="38">
        <v>277.54815000000002</v>
      </c>
      <c r="AY40" s="38">
        <v>313.063894</v>
      </c>
      <c r="AZ40" s="38">
        <v>303.038794</v>
      </c>
      <c r="BA40" s="38">
        <v>450.49969700000003</v>
      </c>
      <c r="BB40" s="38">
        <v>239.23871299999999</v>
      </c>
      <c r="BC40" s="38">
        <v>124.242757</v>
      </c>
      <c r="BD40" s="38">
        <v>112.753567</v>
      </c>
      <c r="BE40" s="38">
        <v>127.28104999999999</v>
      </c>
      <c r="BF40" s="38">
        <v>109.44199999999999</v>
      </c>
      <c r="BG40" s="38">
        <v>150.31954099999999</v>
      </c>
      <c r="BH40" s="38">
        <v>175.146781</v>
      </c>
      <c r="BI40" s="38">
        <v>132.549519</v>
      </c>
      <c r="BJ40" s="38">
        <v>147.93929800000001</v>
      </c>
      <c r="BK40" s="38">
        <v>126.683673</v>
      </c>
      <c r="BL40" s="38">
        <v>119.06204099999999</v>
      </c>
      <c r="BM40" s="38">
        <v>157.589269</v>
      </c>
      <c r="BN40" s="38">
        <v>141.57098999999999</v>
      </c>
      <c r="BO40" s="38">
        <v>129.10302799999999</v>
      </c>
      <c r="BP40" s="38">
        <v>153.18077</v>
      </c>
      <c r="BQ40" s="38">
        <v>173.176815</v>
      </c>
      <c r="BR40" s="38">
        <v>155.41621699999999</v>
      </c>
      <c r="BS40" s="38">
        <v>218.36370299999999</v>
      </c>
      <c r="BT40" s="38">
        <v>147.36180400000001</v>
      </c>
      <c r="BU40" s="38">
        <v>215.514194</v>
      </c>
      <c r="BV40" s="38">
        <v>185.32703000000001</v>
      </c>
      <c r="BW40" s="38">
        <v>190.427571</v>
      </c>
      <c r="BX40" s="38">
        <v>252.06472099999999</v>
      </c>
      <c r="BY40" s="38">
        <v>283.91423500000002</v>
      </c>
      <c r="BZ40" s="38">
        <v>241.36368100000001</v>
      </c>
      <c r="CA40" s="38">
        <v>293.56040999999999</v>
      </c>
      <c r="CB40" s="38">
        <v>251.31748999999999</v>
      </c>
      <c r="CC40" s="38">
        <v>292.48306600000001</v>
      </c>
      <c r="CD40" s="38">
        <v>262.87462699999998</v>
      </c>
      <c r="CE40" s="38">
        <v>360.84409499999998</v>
      </c>
      <c r="CF40" s="38">
        <v>332.60549400000002</v>
      </c>
      <c r="CG40" s="38">
        <v>423.07677100000001</v>
      </c>
      <c r="CH40" s="38">
        <v>495.83727699999997</v>
      </c>
      <c r="CI40" s="38">
        <v>408.45348300000001</v>
      </c>
      <c r="CJ40" s="38">
        <v>216.07633100000001</v>
      </c>
      <c r="CK40" s="38">
        <v>208.797505</v>
      </c>
      <c r="CL40" s="38">
        <v>203.44207900000001</v>
      </c>
      <c r="CM40" s="38">
        <v>239.30900099999999</v>
      </c>
      <c r="CN40" s="38">
        <v>285.33102600000001</v>
      </c>
      <c r="CO40" s="38">
        <v>409.006708</v>
      </c>
      <c r="CP40" s="38">
        <v>321.77142700000002</v>
      </c>
      <c r="CQ40" s="38">
        <v>404.27528100000001</v>
      </c>
      <c r="CR40" s="38">
        <v>303.83694400000002</v>
      </c>
      <c r="CS40" s="38">
        <v>308.79254800000001</v>
      </c>
      <c r="CT40" s="38">
        <v>351.48085500000002</v>
      </c>
      <c r="CU40" s="38">
        <v>320.99555800000002</v>
      </c>
      <c r="CV40" s="38">
        <v>152.740174</v>
      </c>
      <c r="CW40" s="38">
        <v>260.91327899999999</v>
      </c>
      <c r="CX40" s="38">
        <v>151.738246</v>
      </c>
      <c r="CY40" s="38">
        <v>226.54278400000001</v>
      </c>
      <c r="CZ40" s="38">
        <v>164.23375999999999</v>
      </c>
      <c r="DA40" s="38">
        <v>241.195797</v>
      </c>
      <c r="DB40" s="38">
        <v>171.777995</v>
      </c>
      <c r="DC40" s="38">
        <v>134.24767199999999</v>
      </c>
      <c r="DD40" s="38">
        <v>121.83304699999999</v>
      </c>
      <c r="DE40" s="38">
        <v>188.26527899999999</v>
      </c>
      <c r="DF40" s="38">
        <v>163.05065300000001</v>
      </c>
      <c r="DG40" s="38">
        <v>200.700548</v>
      </c>
      <c r="DH40" s="38">
        <v>169.66797</v>
      </c>
      <c r="DI40" s="38">
        <v>185.53818000000001</v>
      </c>
      <c r="DJ40" s="38">
        <v>173.24655000000001</v>
      </c>
      <c r="DK40" s="38">
        <v>165.39012</v>
      </c>
      <c r="DL40" s="38">
        <v>118.159676</v>
      </c>
      <c r="DM40" s="38">
        <v>140.901737</v>
      </c>
      <c r="DN40" s="38">
        <v>170.43839700000001</v>
      </c>
      <c r="DO40" s="38">
        <v>187.498852</v>
      </c>
      <c r="DP40" s="38">
        <v>209.244677</v>
      </c>
      <c r="DQ40" s="38">
        <v>307.48421300000001</v>
      </c>
      <c r="DR40" s="38">
        <v>205.96133699999999</v>
      </c>
      <c r="DS40" s="38">
        <v>197.62799100000001</v>
      </c>
      <c r="DT40" s="38">
        <v>211.338954</v>
      </c>
      <c r="DU40" s="38">
        <v>311.183853</v>
      </c>
      <c r="DV40" s="38">
        <v>242.32891900000001</v>
      </c>
      <c r="DW40" s="38">
        <v>278.83022699999998</v>
      </c>
      <c r="DX40" s="53">
        <v>257.34228999999999</v>
      </c>
      <c r="DY40" s="53">
        <v>508.910999</v>
      </c>
      <c r="DZ40" s="53">
        <v>235.553471</v>
      </c>
      <c r="EA40" s="53">
        <v>228.51603399999999</v>
      </c>
      <c r="EB40" s="53">
        <v>268.42260900000002</v>
      </c>
      <c r="EC40" s="53">
        <v>278.34542599999997</v>
      </c>
      <c r="ED40" s="53">
        <v>190.04172299999999</v>
      </c>
      <c r="EE40" s="53">
        <v>191.80087</v>
      </c>
      <c r="EF40" s="53">
        <v>150.59918400000001</v>
      </c>
      <c r="EG40" s="53">
        <v>240.87782899999999</v>
      </c>
      <c r="EH40" s="53">
        <v>199.07154199999999</v>
      </c>
      <c r="EI40" s="53">
        <v>219.80326400000001</v>
      </c>
      <c r="EJ40" s="53">
        <v>229.00421600000001</v>
      </c>
      <c r="EK40" s="53">
        <v>398.746937</v>
      </c>
      <c r="EL40" s="53">
        <v>284.54549800000001</v>
      </c>
      <c r="EM40" s="53">
        <v>441.95776799999999</v>
      </c>
      <c r="EN40" s="53">
        <v>228.70544899999999</v>
      </c>
      <c r="EO40" s="53">
        <v>401.08496500000001</v>
      </c>
      <c r="EP40" s="53">
        <v>340.146862</v>
      </c>
      <c r="EQ40" s="53">
        <v>298.36025899999999</v>
      </c>
      <c r="ER40" s="53">
        <v>357.636124</v>
      </c>
      <c r="ES40" s="53">
        <v>376.96412500000002</v>
      </c>
      <c r="ET40" s="53">
        <v>289.19928700000003</v>
      </c>
      <c r="EU40" s="53">
        <v>307.50747999999999</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row>
    <row r="41" spans="1:352" ht="20.100000000000001" customHeight="1">
      <c r="F41" s="37" t="s">
        <v>710</v>
      </c>
      <c r="G41" s="29" t="s">
        <v>200</v>
      </c>
      <c r="H41" s="38">
        <v>939.57503599999995</v>
      </c>
      <c r="I41" s="38">
        <v>1296.4482829999999</v>
      </c>
      <c r="J41" s="38"/>
      <c r="K41" s="38"/>
      <c r="L41" s="38">
        <v>40.090527999999999</v>
      </c>
      <c r="M41" s="38">
        <v>54.751331999999998</v>
      </c>
      <c r="N41" s="38">
        <v>70.257643999999999</v>
      </c>
      <c r="O41" s="38">
        <v>50.655650999999999</v>
      </c>
      <c r="P41" s="38">
        <v>51.326909999999998</v>
      </c>
      <c r="Q41" s="38">
        <v>58.080148999999999</v>
      </c>
      <c r="R41" s="38">
        <v>46.995130000000003</v>
      </c>
      <c r="S41" s="38">
        <v>49.123430999999997</v>
      </c>
      <c r="T41" s="38">
        <v>27.116233999999999</v>
      </c>
      <c r="U41" s="38">
        <v>37.156519000000003</v>
      </c>
      <c r="V41" s="38">
        <v>37.961618000000001</v>
      </c>
      <c r="W41" s="38">
        <v>39.873227</v>
      </c>
      <c r="X41" s="38">
        <v>30.251028999999999</v>
      </c>
      <c r="Y41" s="38">
        <v>37.367569000000003</v>
      </c>
      <c r="Z41" s="38">
        <v>38.984335000000002</v>
      </c>
      <c r="AA41" s="38">
        <v>28.903289999999998</v>
      </c>
      <c r="AB41" s="38">
        <v>22.625807999999999</v>
      </c>
      <c r="AC41" s="38">
        <v>22.316537</v>
      </c>
      <c r="AD41" s="38">
        <v>21.891196000000001</v>
      </c>
      <c r="AE41" s="38">
        <v>23.929237000000001</v>
      </c>
      <c r="AF41" s="38">
        <v>22.096919</v>
      </c>
      <c r="AG41" s="38">
        <v>33.409610000000001</v>
      </c>
      <c r="AH41" s="38">
        <v>46.143400999999997</v>
      </c>
      <c r="AI41" s="38">
        <v>44.10425</v>
      </c>
      <c r="AJ41" s="38">
        <v>27.572452999999999</v>
      </c>
      <c r="AK41" s="38">
        <v>54.438927999999997</v>
      </c>
      <c r="AL41" s="38">
        <v>19.810752999999998</v>
      </c>
      <c r="AM41" s="38">
        <v>34.961958000000003</v>
      </c>
      <c r="AN41" s="38">
        <v>30.698789000000001</v>
      </c>
      <c r="AO41" s="38">
        <v>43.229489999999998</v>
      </c>
      <c r="AP41" s="38">
        <v>32.844271999999997</v>
      </c>
      <c r="AQ41" s="38">
        <v>51.517130999999999</v>
      </c>
      <c r="AR41" s="38">
        <v>23.831856999999999</v>
      </c>
      <c r="AS41" s="38">
        <v>40.908805999999998</v>
      </c>
      <c r="AT41" s="38">
        <v>25.626892000000002</v>
      </c>
      <c r="AU41" s="38">
        <v>34.936053000000001</v>
      </c>
      <c r="AV41" s="38">
        <v>29.568663999999998</v>
      </c>
      <c r="AW41" s="38">
        <v>35.074502000000003</v>
      </c>
      <c r="AX41" s="38">
        <v>23.838139000000002</v>
      </c>
      <c r="AY41" s="38">
        <v>40.202036</v>
      </c>
      <c r="AZ41" s="38">
        <v>31.508438000000002</v>
      </c>
      <c r="BA41" s="38">
        <v>59.867601999999998</v>
      </c>
      <c r="BB41" s="38">
        <v>44.941046</v>
      </c>
      <c r="BC41" s="38">
        <v>47.870612999999999</v>
      </c>
      <c r="BD41" s="38">
        <v>42.143920999999999</v>
      </c>
      <c r="BE41" s="38">
        <v>77.251067000000006</v>
      </c>
      <c r="BF41" s="38">
        <v>46.547123999999997</v>
      </c>
      <c r="BG41" s="38">
        <v>47.905340000000002</v>
      </c>
      <c r="BH41" s="38">
        <v>35.310481000000003</v>
      </c>
      <c r="BI41" s="38">
        <v>47.678502999999999</v>
      </c>
      <c r="BJ41" s="38">
        <v>37.879966000000003</v>
      </c>
      <c r="BK41" s="38">
        <v>52.306466999999998</v>
      </c>
      <c r="BL41" s="38">
        <v>39.746108</v>
      </c>
      <c r="BM41" s="38">
        <v>81.013793000000007</v>
      </c>
      <c r="BN41" s="38">
        <v>52.163871999999998</v>
      </c>
      <c r="BO41" s="38">
        <v>85.449096999999995</v>
      </c>
      <c r="BP41" s="38">
        <v>52.739300999999998</v>
      </c>
      <c r="BQ41" s="38">
        <v>107.54048899999999</v>
      </c>
      <c r="BR41" s="38">
        <v>90.820984999999993</v>
      </c>
      <c r="BS41" s="38">
        <v>132.337041</v>
      </c>
      <c r="BT41" s="38">
        <v>63.758380000000002</v>
      </c>
      <c r="BU41" s="38">
        <v>115.46662000000001</v>
      </c>
      <c r="BV41" s="38">
        <v>82.606061999999994</v>
      </c>
      <c r="BW41" s="38">
        <v>110.847114</v>
      </c>
      <c r="BX41" s="38">
        <v>107.92894</v>
      </c>
      <c r="BY41" s="38">
        <v>165.806512</v>
      </c>
      <c r="BZ41" s="38">
        <v>105.171159</v>
      </c>
      <c r="CA41" s="38">
        <v>176.96222</v>
      </c>
      <c r="CB41" s="38">
        <v>121.537983</v>
      </c>
      <c r="CC41" s="38">
        <v>203.50873799999999</v>
      </c>
      <c r="CD41" s="38">
        <v>152.31753699999999</v>
      </c>
      <c r="CE41" s="38">
        <v>195.68571900000001</v>
      </c>
      <c r="CF41" s="38">
        <v>157.40137100000001</v>
      </c>
      <c r="CG41" s="38">
        <v>327.70386400000001</v>
      </c>
      <c r="CH41" s="38">
        <v>171.627791</v>
      </c>
      <c r="CI41" s="38">
        <v>169.11527799999999</v>
      </c>
      <c r="CJ41" s="38">
        <v>209.67769200000001</v>
      </c>
      <c r="CK41" s="38">
        <v>197.656544</v>
      </c>
      <c r="CL41" s="38">
        <v>143.790447</v>
      </c>
      <c r="CM41" s="38">
        <v>139.19159999999999</v>
      </c>
      <c r="CN41" s="38">
        <v>134.30192500000001</v>
      </c>
      <c r="CO41" s="38">
        <v>206.31620899999999</v>
      </c>
      <c r="CP41" s="38">
        <v>177.59789599999999</v>
      </c>
      <c r="CQ41" s="38">
        <v>204.014624</v>
      </c>
      <c r="CR41" s="38">
        <v>161.716094</v>
      </c>
      <c r="CS41" s="38">
        <v>225.918057</v>
      </c>
      <c r="CT41" s="38">
        <v>203.878343</v>
      </c>
      <c r="CU41" s="38">
        <v>275.575131</v>
      </c>
      <c r="CV41" s="38">
        <v>247.206998</v>
      </c>
      <c r="CW41" s="38">
        <v>289.82505099999997</v>
      </c>
      <c r="CX41" s="38">
        <v>192.76611199999999</v>
      </c>
      <c r="CY41" s="38">
        <v>232.33428699999999</v>
      </c>
      <c r="CZ41" s="38">
        <v>156.56744599999999</v>
      </c>
      <c r="DA41" s="38">
        <v>266.01388300000002</v>
      </c>
      <c r="DB41" s="38">
        <v>208.43498099999999</v>
      </c>
      <c r="DC41" s="38">
        <v>255.62760700000001</v>
      </c>
      <c r="DD41" s="38">
        <v>215.202696</v>
      </c>
      <c r="DE41" s="38">
        <v>292.92664500000001</v>
      </c>
      <c r="DF41" s="38">
        <v>210.27157800000001</v>
      </c>
      <c r="DG41" s="38">
        <v>255.46395899999999</v>
      </c>
      <c r="DH41" s="38">
        <v>178.946099</v>
      </c>
      <c r="DI41" s="38">
        <v>218.52142900000001</v>
      </c>
      <c r="DJ41" s="38">
        <v>148.211468</v>
      </c>
      <c r="DK41" s="38">
        <v>159.702665</v>
      </c>
      <c r="DL41" s="38">
        <v>97.967487000000006</v>
      </c>
      <c r="DM41" s="38">
        <v>142.14603099999999</v>
      </c>
      <c r="DN41" s="38">
        <v>142.72342599999999</v>
      </c>
      <c r="DO41" s="38">
        <v>164.15865099999999</v>
      </c>
      <c r="DP41" s="38">
        <v>164.66412500000001</v>
      </c>
      <c r="DQ41" s="38">
        <v>203.67907700000001</v>
      </c>
      <c r="DR41" s="38">
        <v>194.26700099999999</v>
      </c>
      <c r="DS41" s="38">
        <v>256.75286799999998</v>
      </c>
      <c r="DT41" s="38">
        <v>183.75538299999999</v>
      </c>
      <c r="DU41" s="38">
        <v>260.44468599999999</v>
      </c>
      <c r="DV41" s="38">
        <v>264.76860199999999</v>
      </c>
      <c r="DW41" s="38">
        <v>293.34254900000002</v>
      </c>
      <c r="DX41" s="53">
        <v>209.45369500000001</v>
      </c>
      <c r="DY41" s="53">
        <v>307.35325799999998</v>
      </c>
      <c r="DZ41" s="53">
        <v>261.64453300000002</v>
      </c>
      <c r="EA41" s="53">
        <v>252.64797300000001</v>
      </c>
      <c r="EB41" s="53">
        <v>215.121396</v>
      </c>
      <c r="EC41" s="53">
        <v>223.528684</v>
      </c>
      <c r="ED41" s="53">
        <v>208.67570699999999</v>
      </c>
      <c r="EE41" s="53">
        <v>210.772763</v>
      </c>
      <c r="EF41" s="53">
        <v>206.18749700000001</v>
      </c>
      <c r="EG41" s="53">
        <v>313.93906900000002</v>
      </c>
      <c r="EH41" s="53">
        <v>315.20781899999997</v>
      </c>
      <c r="EI41" s="53">
        <v>365.03745400000003</v>
      </c>
      <c r="EJ41" s="53">
        <v>225.045546</v>
      </c>
      <c r="EK41" s="53">
        <v>391.157464</v>
      </c>
      <c r="EL41" s="53">
        <v>239.71468200000001</v>
      </c>
      <c r="EM41" s="53">
        <v>285.62779399999999</v>
      </c>
      <c r="EN41" s="53">
        <v>267.96857599999998</v>
      </c>
      <c r="EO41" s="53">
        <v>279.989756</v>
      </c>
      <c r="EP41" s="53">
        <v>357.70986599999998</v>
      </c>
      <c r="EQ41" s="53">
        <v>366.14425599999998</v>
      </c>
      <c r="ER41" s="53">
        <v>363.76762300000001</v>
      </c>
      <c r="ES41" s="53">
        <v>456.64514800000001</v>
      </c>
      <c r="ET41" s="53">
        <v>329.20578499999999</v>
      </c>
      <c r="EU41" s="53">
        <v>367.603115</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row>
    <row r="42" spans="1:352" ht="28.15" customHeight="1">
      <c r="F42" s="28" t="s">
        <v>711</v>
      </c>
      <c r="G42" s="29" t="s">
        <v>200</v>
      </c>
      <c r="H42" s="38">
        <v>1712.894642</v>
      </c>
      <c r="I42" s="38">
        <v>2343.0742420000001</v>
      </c>
      <c r="J42" s="38"/>
      <c r="K42" s="38"/>
      <c r="L42" s="38">
        <v>210.08797000000001</v>
      </c>
      <c r="M42" s="38">
        <v>289.90419700000001</v>
      </c>
      <c r="N42" s="38">
        <v>293.302997</v>
      </c>
      <c r="O42" s="38">
        <v>277.99755599999997</v>
      </c>
      <c r="P42" s="38">
        <v>271.87286399999999</v>
      </c>
      <c r="Q42" s="38">
        <v>317.42696699999999</v>
      </c>
      <c r="R42" s="38">
        <v>301.41692399999999</v>
      </c>
      <c r="S42" s="38">
        <v>298.91200199999997</v>
      </c>
      <c r="T42" s="38">
        <v>340.52206699999999</v>
      </c>
      <c r="U42" s="38">
        <v>309.67172799999997</v>
      </c>
      <c r="V42" s="38">
        <v>294.49876</v>
      </c>
      <c r="W42" s="38">
        <v>312.28984700000001</v>
      </c>
      <c r="X42" s="38">
        <v>324.325289</v>
      </c>
      <c r="Y42" s="38">
        <v>361.110523</v>
      </c>
      <c r="Z42" s="38">
        <v>363.49389100000002</v>
      </c>
      <c r="AA42" s="38">
        <v>392.69066600000002</v>
      </c>
      <c r="AB42" s="38">
        <v>350.60602399999999</v>
      </c>
      <c r="AC42" s="38">
        <v>407.743968</v>
      </c>
      <c r="AD42" s="38">
        <v>339.49840699999999</v>
      </c>
      <c r="AE42" s="38">
        <v>405.15984200000003</v>
      </c>
      <c r="AF42" s="38">
        <v>362.75656900000001</v>
      </c>
      <c r="AG42" s="38">
        <v>484.86688199999998</v>
      </c>
      <c r="AH42" s="38">
        <v>466.21608500000002</v>
      </c>
      <c r="AI42" s="38">
        <v>503.82680800000003</v>
      </c>
      <c r="AJ42" s="38">
        <v>445.86068699999998</v>
      </c>
      <c r="AK42" s="38">
        <v>412.33148399999999</v>
      </c>
      <c r="AL42" s="38">
        <v>405.139408</v>
      </c>
      <c r="AM42" s="38">
        <v>386.780485</v>
      </c>
      <c r="AN42" s="38">
        <v>394.224087</v>
      </c>
      <c r="AO42" s="38">
        <v>466.06436200000002</v>
      </c>
      <c r="AP42" s="38">
        <v>390.18741299999999</v>
      </c>
      <c r="AQ42" s="38">
        <v>499.88276200000001</v>
      </c>
      <c r="AR42" s="38">
        <v>508.09004800000002</v>
      </c>
      <c r="AS42" s="38">
        <v>524.61714800000004</v>
      </c>
      <c r="AT42" s="38">
        <v>450.632228</v>
      </c>
      <c r="AU42" s="38">
        <v>363.76720499999999</v>
      </c>
      <c r="AV42" s="38">
        <v>369.85431599999998</v>
      </c>
      <c r="AW42" s="38">
        <v>373.41363999999999</v>
      </c>
      <c r="AX42" s="38">
        <v>301.38628899999998</v>
      </c>
      <c r="AY42" s="38">
        <v>353.26593000000003</v>
      </c>
      <c r="AZ42" s="38">
        <v>334.54723200000001</v>
      </c>
      <c r="BA42" s="38">
        <v>510.367299</v>
      </c>
      <c r="BB42" s="38">
        <v>284.17975899999999</v>
      </c>
      <c r="BC42" s="38">
        <v>172.11337</v>
      </c>
      <c r="BD42" s="38">
        <v>154.89748800000001</v>
      </c>
      <c r="BE42" s="38">
        <v>204.532117</v>
      </c>
      <c r="BF42" s="38">
        <v>155.989124</v>
      </c>
      <c r="BG42" s="38">
        <v>198.22488100000001</v>
      </c>
      <c r="BH42" s="38">
        <v>210.45726199999999</v>
      </c>
      <c r="BI42" s="38">
        <v>180.22802200000001</v>
      </c>
      <c r="BJ42" s="38">
        <v>185.819264</v>
      </c>
      <c r="BK42" s="38">
        <v>178.99014</v>
      </c>
      <c r="BL42" s="38">
        <v>158.80814899999999</v>
      </c>
      <c r="BM42" s="38">
        <v>238.60306199999999</v>
      </c>
      <c r="BN42" s="38">
        <v>193.73486199999999</v>
      </c>
      <c r="BO42" s="38">
        <v>214.55212499999999</v>
      </c>
      <c r="BP42" s="38">
        <v>205.92007100000001</v>
      </c>
      <c r="BQ42" s="38">
        <v>280.71730400000001</v>
      </c>
      <c r="BR42" s="38">
        <v>246.237202</v>
      </c>
      <c r="BS42" s="38">
        <v>350.70074399999999</v>
      </c>
      <c r="BT42" s="38">
        <v>211.12018399999999</v>
      </c>
      <c r="BU42" s="38">
        <v>330.98081400000001</v>
      </c>
      <c r="BV42" s="38">
        <v>267.93309199999999</v>
      </c>
      <c r="BW42" s="38">
        <v>301.27468499999998</v>
      </c>
      <c r="BX42" s="38">
        <v>359.99366099999997</v>
      </c>
      <c r="BY42" s="38">
        <v>449.72074700000002</v>
      </c>
      <c r="BZ42" s="38">
        <v>346.53483999999997</v>
      </c>
      <c r="CA42" s="38">
        <v>470.52262999999999</v>
      </c>
      <c r="CB42" s="38">
        <v>372.85547300000002</v>
      </c>
      <c r="CC42" s="38">
        <v>495.991804</v>
      </c>
      <c r="CD42" s="38">
        <v>415.19216399999999</v>
      </c>
      <c r="CE42" s="38">
        <v>556.52981399999999</v>
      </c>
      <c r="CF42" s="38">
        <v>490.006865</v>
      </c>
      <c r="CG42" s="38">
        <v>750.78063499999996</v>
      </c>
      <c r="CH42" s="38">
        <v>667.46506799999997</v>
      </c>
      <c r="CI42" s="38">
        <v>577.56876099999999</v>
      </c>
      <c r="CJ42" s="38">
        <v>425.75402300000002</v>
      </c>
      <c r="CK42" s="38">
        <v>406.454049</v>
      </c>
      <c r="CL42" s="38">
        <v>347.23252600000001</v>
      </c>
      <c r="CM42" s="38">
        <v>378.50060100000002</v>
      </c>
      <c r="CN42" s="38">
        <v>419.63295099999999</v>
      </c>
      <c r="CO42" s="38">
        <v>615.32291699999996</v>
      </c>
      <c r="CP42" s="38">
        <v>499.36932300000001</v>
      </c>
      <c r="CQ42" s="38">
        <v>608.28990499999998</v>
      </c>
      <c r="CR42" s="38">
        <v>465.55303800000002</v>
      </c>
      <c r="CS42" s="38">
        <v>534.71060499999999</v>
      </c>
      <c r="CT42" s="38">
        <v>555.35919799999999</v>
      </c>
      <c r="CU42" s="38">
        <v>596.57068900000002</v>
      </c>
      <c r="CV42" s="38">
        <v>399.94717200000002</v>
      </c>
      <c r="CW42" s="38">
        <v>550.73833000000002</v>
      </c>
      <c r="CX42" s="38">
        <v>344.50435800000002</v>
      </c>
      <c r="CY42" s="38">
        <v>458.877071</v>
      </c>
      <c r="CZ42" s="38">
        <v>320.80120599999998</v>
      </c>
      <c r="DA42" s="38">
        <v>507.20967999999999</v>
      </c>
      <c r="DB42" s="38">
        <v>380.21297600000003</v>
      </c>
      <c r="DC42" s="38">
        <v>389.87527899999998</v>
      </c>
      <c r="DD42" s="38">
        <v>337.03574300000002</v>
      </c>
      <c r="DE42" s="38">
        <v>481.19192399999997</v>
      </c>
      <c r="DF42" s="38">
        <v>373.32223099999999</v>
      </c>
      <c r="DG42" s="38">
        <v>456.16450700000001</v>
      </c>
      <c r="DH42" s="38">
        <v>348.61406899999997</v>
      </c>
      <c r="DI42" s="38">
        <v>404.05960900000002</v>
      </c>
      <c r="DJ42" s="38">
        <v>321.45801799999998</v>
      </c>
      <c r="DK42" s="38">
        <v>325.09278499999999</v>
      </c>
      <c r="DL42" s="38">
        <v>216.127163</v>
      </c>
      <c r="DM42" s="38">
        <v>283.04776800000002</v>
      </c>
      <c r="DN42" s="38">
        <v>313.16182300000003</v>
      </c>
      <c r="DO42" s="38">
        <v>351.65750300000002</v>
      </c>
      <c r="DP42" s="38">
        <v>373.90880199999998</v>
      </c>
      <c r="DQ42" s="38">
        <v>511.16329000000002</v>
      </c>
      <c r="DR42" s="38">
        <v>400.22833800000001</v>
      </c>
      <c r="DS42" s="38">
        <v>454.38085899999999</v>
      </c>
      <c r="DT42" s="38">
        <v>395.094337</v>
      </c>
      <c r="DU42" s="38">
        <v>571.62853900000005</v>
      </c>
      <c r="DV42" s="38">
        <v>507.09752099999997</v>
      </c>
      <c r="DW42" s="38">
        <v>572.172776</v>
      </c>
      <c r="DX42" s="53">
        <v>466.79598499999997</v>
      </c>
      <c r="DY42" s="53">
        <v>816.26425700000004</v>
      </c>
      <c r="DZ42" s="53">
        <v>497.19800400000003</v>
      </c>
      <c r="EA42" s="53">
        <v>481.16400700000003</v>
      </c>
      <c r="EB42" s="53">
        <v>483.54400500000003</v>
      </c>
      <c r="EC42" s="53">
        <v>501.87410999999997</v>
      </c>
      <c r="ED42" s="53">
        <v>398.71742999999998</v>
      </c>
      <c r="EE42" s="53">
        <v>402.57363299999997</v>
      </c>
      <c r="EF42" s="53">
        <v>356.78668099999999</v>
      </c>
      <c r="EG42" s="53">
        <v>554.81689800000004</v>
      </c>
      <c r="EH42" s="53">
        <v>514.27936099999999</v>
      </c>
      <c r="EI42" s="53">
        <v>584.84071800000004</v>
      </c>
      <c r="EJ42" s="53">
        <v>454.04976199999999</v>
      </c>
      <c r="EK42" s="53">
        <v>789.90440100000001</v>
      </c>
      <c r="EL42" s="53">
        <v>524.26017999999999</v>
      </c>
      <c r="EM42" s="53">
        <v>727.58556199999998</v>
      </c>
      <c r="EN42" s="53">
        <v>496.67402499999997</v>
      </c>
      <c r="EO42" s="53">
        <v>681.07472099999995</v>
      </c>
      <c r="EP42" s="53">
        <v>697.85672799999998</v>
      </c>
      <c r="EQ42" s="53">
        <v>664.50451499999997</v>
      </c>
      <c r="ER42" s="53">
        <v>721.40374699999995</v>
      </c>
      <c r="ES42" s="53">
        <v>833.60927300000003</v>
      </c>
      <c r="ET42" s="53">
        <v>618.40507200000002</v>
      </c>
      <c r="EU42" s="53">
        <v>675.11059499999999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row>
    <row r="43" spans="1:352" ht="34.15" customHeight="1">
      <c r="F43" s="35" t="s">
        <v>69</v>
      </c>
      <c r="G43" s="29"/>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row>
    <row r="44" spans="1:352" ht="20.100000000000001" customHeight="1">
      <c r="F44" s="28" t="s">
        <v>533</v>
      </c>
      <c r="G44" s="29"/>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row>
    <row r="45" spans="1:352" ht="20.100000000000001" customHeight="1">
      <c r="F45" s="37" t="s">
        <v>256</v>
      </c>
      <c r="G45" s="29" t="s">
        <v>141</v>
      </c>
      <c r="H45" s="38">
        <v>898.84732099999997</v>
      </c>
      <c r="I45" s="38">
        <v>1023.245978</v>
      </c>
      <c r="J45" s="38"/>
      <c r="K45" s="38"/>
      <c r="L45" s="38">
        <v>677.94500000000005</v>
      </c>
      <c r="M45" s="38">
        <v>645.74900000000002</v>
      </c>
      <c r="N45" s="38">
        <v>691.54899999999998</v>
      </c>
      <c r="O45" s="38">
        <v>743.61</v>
      </c>
      <c r="P45" s="38">
        <v>527.72</v>
      </c>
      <c r="Q45" s="38">
        <v>730.61599999999999</v>
      </c>
      <c r="R45" s="38">
        <v>1017.956</v>
      </c>
      <c r="S45" s="38">
        <v>669.10599999999999</v>
      </c>
      <c r="T45" s="38">
        <v>827.16300000000001</v>
      </c>
      <c r="U45" s="38">
        <v>965.64200000000005</v>
      </c>
      <c r="V45" s="38">
        <v>1085.2360000000001</v>
      </c>
      <c r="W45" s="38">
        <v>595.53300000000002</v>
      </c>
      <c r="X45" s="38">
        <v>680.63</v>
      </c>
      <c r="Y45" s="38">
        <v>945.601</v>
      </c>
      <c r="Z45" s="38">
        <v>860.84500000000003</v>
      </c>
      <c r="AA45" s="38">
        <v>998.98</v>
      </c>
      <c r="AB45" s="38">
        <v>817.72299999999996</v>
      </c>
      <c r="AC45" s="38">
        <v>1059.5429999999999</v>
      </c>
      <c r="AD45" s="38">
        <v>1034.165</v>
      </c>
      <c r="AE45" s="38">
        <v>1088.5519999999999</v>
      </c>
      <c r="AF45" s="38">
        <v>867.65200000000004</v>
      </c>
      <c r="AG45" s="38">
        <v>1117.0329999999999</v>
      </c>
      <c r="AH45" s="38">
        <v>841.39300000000003</v>
      </c>
      <c r="AI45" s="38">
        <v>1370.7090000000001</v>
      </c>
      <c r="AJ45" s="38">
        <v>1000.465</v>
      </c>
      <c r="AK45" s="38">
        <v>713.84299999999996</v>
      </c>
      <c r="AL45" s="38">
        <v>1137.5250000000001</v>
      </c>
      <c r="AM45" s="38">
        <v>1229.335</v>
      </c>
      <c r="AN45" s="38">
        <v>748.59</v>
      </c>
      <c r="AO45" s="38">
        <v>1666.0719999999999</v>
      </c>
      <c r="AP45" s="38">
        <v>1664.646</v>
      </c>
      <c r="AQ45" s="38">
        <v>1479.5429999999999</v>
      </c>
      <c r="AR45" s="38">
        <v>1080.665</v>
      </c>
      <c r="AS45" s="38">
        <v>1126.319</v>
      </c>
      <c r="AT45" s="38">
        <v>1355.74</v>
      </c>
      <c r="AU45" s="38">
        <v>1364.0319999999999</v>
      </c>
      <c r="AV45" s="38">
        <v>690.06</v>
      </c>
      <c r="AW45" s="38">
        <v>1019.169</v>
      </c>
      <c r="AX45" s="38">
        <v>1086.9780000000001</v>
      </c>
      <c r="AY45" s="38">
        <v>1486.316</v>
      </c>
      <c r="AZ45" s="38">
        <v>780.32799999999997</v>
      </c>
      <c r="BA45" s="38">
        <v>1106.068</v>
      </c>
      <c r="BB45" s="38">
        <v>1294.258</v>
      </c>
      <c r="BC45" s="38">
        <v>1246.3430000000001</v>
      </c>
      <c r="BD45" s="38">
        <v>948.65499999999997</v>
      </c>
      <c r="BE45" s="38">
        <v>1168.874</v>
      </c>
      <c r="BF45" s="38">
        <v>995.66499999999996</v>
      </c>
      <c r="BG45" s="38">
        <v>1123.433</v>
      </c>
      <c r="BH45" s="38">
        <v>701.81700000000001</v>
      </c>
      <c r="BI45" s="38">
        <v>1058.7</v>
      </c>
      <c r="BJ45" s="38">
        <v>1542.8009999999999</v>
      </c>
      <c r="BK45" s="38">
        <v>1304.029</v>
      </c>
      <c r="BL45" s="38">
        <v>748.64200000000005</v>
      </c>
      <c r="BM45" s="38">
        <v>1071.989</v>
      </c>
      <c r="BN45" s="38">
        <v>1518.6320000000001</v>
      </c>
      <c r="BO45" s="38">
        <v>1576.6590000000001</v>
      </c>
      <c r="BP45" s="38">
        <v>921.60900000000004</v>
      </c>
      <c r="BQ45" s="38">
        <v>1400.5139999999999</v>
      </c>
      <c r="BR45" s="38">
        <v>1329.7919999999999</v>
      </c>
      <c r="BS45" s="38">
        <v>1181.5309999999999</v>
      </c>
      <c r="BT45" s="38">
        <v>998.80399999999997</v>
      </c>
      <c r="BU45" s="38">
        <v>1137.6469999999999</v>
      </c>
      <c r="BV45" s="38">
        <v>1365.421</v>
      </c>
      <c r="BW45" s="38">
        <v>1453.126</v>
      </c>
      <c r="BX45" s="38">
        <v>740.44899999999996</v>
      </c>
      <c r="BY45" s="38">
        <v>1466.6389999999999</v>
      </c>
      <c r="BZ45" s="38">
        <v>1264.73</v>
      </c>
      <c r="CA45" s="38">
        <v>1683.239</v>
      </c>
      <c r="CB45" s="38">
        <v>756.96699999999998</v>
      </c>
      <c r="CC45" s="38">
        <v>1017.171</v>
      </c>
      <c r="CD45" s="38">
        <v>1098.4770000000001</v>
      </c>
      <c r="CE45" s="38">
        <v>1344.645</v>
      </c>
      <c r="CF45" s="38">
        <v>1073.731</v>
      </c>
      <c r="CG45" s="38">
        <v>884.02599999999995</v>
      </c>
      <c r="CH45" s="38">
        <v>1129.943</v>
      </c>
      <c r="CI45" s="38">
        <v>1561.125</v>
      </c>
      <c r="CJ45" s="38">
        <v>549.60699999999997</v>
      </c>
      <c r="CK45" s="38">
        <v>358.14600000000002</v>
      </c>
      <c r="CL45" s="38">
        <v>1268</v>
      </c>
      <c r="CM45" s="38">
        <v>1674.17</v>
      </c>
      <c r="CN45" s="38">
        <v>1008.355</v>
      </c>
      <c r="CO45" s="38">
        <v>1143.4380000000001</v>
      </c>
      <c r="CP45" s="38">
        <v>1476.154</v>
      </c>
      <c r="CQ45" s="38">
        <v>1860.3009999999999</v>
      </c>
      <c r="CR45" s="38">
        <v>817.98400000000004</v>
      </c>
      <c r="CS45" s="38">
        <v>1288.008</v>
      </c>
      <c r="CT45" s="38">
        <v>1555.4680000000001</v>
      </c>
      <c r="CU45" s="38">
        <v>1314.2070000000001</v>
      </c>
      <c r="CV45" s="38">
        <v>841.29499999999996</v>
      </c>
      <c r="CW45" s="38">
        <v>844.39161999999999</v>
      </c>
      <c r="CX45" s="38">
        <v>1324.87735</v>
      </c>
      <c r="CY45" s="38">
        <v>1003.77765</v>
      </c>
      <c r="CZ45" s="38">
        <v>734.54931999999997</v>
      </c>
      <c r="DA45" s="38">
        <v>1117.8356699999999</v>
      </c>
      <c r="DB45" s="38">
        <v>1108.0821000000001</v>
      </c>
      <c r="DC45" s="38">
        <v>1122.50263</v>
      </c>
      <c r="DD45" s="38">
        <v>434.27159999999998</v>
      </c>
      <c r="DE45" s="38">
        <v>619.42229899999995</v>
      </c>
      <c r="DF45" s="38">
        <v>947.01049999999998</v>
      </c>
      <c r="DG45" s="38">
        <v>1004.224962</v>
      </c>
      <c r="DH45" s="38">
        <v>442.44337000000002</v>
      </c>
      <c r="DI45" s="38">
        <v>673.96099000000004</v>
      </c>
      <c r="DJ45" s="38">
        <v>722.87540300000001</v>
      </c>
      <c r="DK45" s="38">
        <v>954.32965000000002</v>
      </c>
      <c r="DL45" s="38">
        <v>311.32328999999999</v>
      </c>
      <c r="DM45" s="38">
        <v>142.90072799999999</v>
      </c>
      <c r="DN45" s="38">
        <v>112.35426</v>
      </c>
      <c r="DO45" s="38">
        <v>249.810148</v>
      </c>
      <c r="DP45" s="38">
        <v>1.374593</v>
      </c>
      <c r="DQ45" s="38">
        <v>25.50095</v>
      </c>
      <c r="DR45" s="38">
        <v>143.52542800000001</v>
      </c>
      <c r="DS45" s="38">
        <v>174.05338399999999</v>
      </c>
      <c r="DT45" s="38">
        <v>142.46395000000001</v>
      </c>
      <c r="DU45" s="38">
        <v>154.35291000000001</v>
      </c>
      <c r="DV45" s="38">
        <v>271.38945000000001</v>
      </c>
      <c r="DW45" s="38">
        <v>156.33163300000001</v>
      </c>
      <c r="DX45" s="53">
        <v>162.511898</v>
      </c>
      <c r="DY45" s="53">
        <v>170.36150000000001</v>
      </c>
      <c r="DZ45" s="53">
        <v>173.19211100000001</v>
      </c>
      <c r="EA45" s="53">
        <v>309.13927000000001</v>
      </c>
      <c r="EB45" s="53">
        <v>144.1165</v>
      </c>
      <c r="EC45" s="53">
        <v>284.43450000000001</v>
      </c>
      <c r="ED45" s="53">
        <v>175.595731</v>
      </c>
      <c r="EE45" s="53">
        <v>284.27974999999998</v>
      </c>
      <c r="EF45" s="53">
        <v>141.7175</v>
      </c>
      <c r="EG45" s="53">
        <v>297.25434000000001</v>
      </c>
      <c r="EH45" s="53">
        <v>143.13414</v>
      </c>
      <c r="EI45" s="53">
        <v>281.82725799999997</v>
      </c>
      <c r="EJ45" s="53">
        <v>316.39758</v>
      </c>
      <c r="EK45" s="53">
        <v>281.887</v>
      </c>
      <c r="EL45" s="53">
        <v>286.98939000000001</v>
      </c>
      <c r="EM45" s="53">
        <v>151.61199999999999</v>
      </c>
      <c r="EN45" s="53">
        <v>142.19101000000001</v>
      </c>
      <c r="EO45" s="53">
        <v>283.65656999999999</v>
      </c>
      <c r="EP45" s="53">
        <v>278.32276999999999</v>
      </c>
      <c r="EQ45" s="53">
        <v>288.73334999999997</v>
      </c>
      <c r="ER45" s="53">
        <v>288.10797000000002</v>
      </c>
      <c r="ES45" s="53">
        <v>143.23145</v>
      </c>
      <c r="ET45" s="53">
        <v>285.75673999999998</v>
      </c>
      <c r="EU45" s="53">
        <v>283.42196000000001</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row>
    <row r="46" spans="1:352" ht="20.100000000000001" customHeight="1">
      <c r="F46" s="37" t="s">
        <v>712</v>
      </c>
      <c r="G46" s="29" t="s">
        <v>141</v>
      </c>
      <c r="H46" s="38">
        <v>1901.4983757</v>
      </c>
      <c r="I46" s="38">
        <v>2518.2424360999998</v>
      </c>
      <c r="J46" s="38"/>
      <c r="K46" s="38"/>
      <c r="L46" s="38">
        <v>176.41399999999999</v>
      </c>
      <c r="M46" s="38">
        <v>185.41</v>
      </c>
      <c r="N46" s="38">
        <v>143.56299999999999</v>
      </c>
      <c r="O46" s="38">
        <v>192.82300000000001</v>
      </c>
      <c r="P46" s="38">
        <v>267.02499999999998</v>
      </c>
      <c r="Q46" s="38">
        <v>238.18100000000001</v>
      </c>
      <c r="R46" s="38">
        <v>186.31800000000001</v>
      </c>
      <c r="S46" s="38">
        <v>170.422</v>
      </c>
      <c r="T46" s="38">
        <v>240.214</v>
      </c>
      <c r="U46" s="38">
        <v>205.35900000000001</v>
      </c>
      <c r="V46" s="38">
        <v>281</v>
      </c>
      <c r="W46" s="38">
        <v>172.464</v>
      </c>
      <c r="X46" s="38">
        <v>206.75899999999999</v>
      </c>
      <c r="Y46" s="38">
        <v>186.827</v>
      </c>
      <c r="Z46" s="38">
        <v>226.07499999999999</v>
      </c>
      <c r="AA46" s="38">
        <v>188.69399999999999</v>
      </c>
      <c r="AB46" s="38">
        <v>243.655</v>
      </c>
      <c r="AC46" s="38">
        <v>228.69</v>
      </c>
      <c r="AD46" s="38">
        <v>549.07500000000005</v>
      </c>
      <c r="AE46" s="38">
        <v>292.51299999999998</v>
      </c>
      <c r="AF46" s="38">
        <v>284.99200000000002</v>
      </c>
      <c r="AG46" s="38">
        <v>263.33800000000002</v>
      </c>
      <c r="AH46" s="38">
        <v>321.97000000000003</v>
      </c>
      <c r="AI46" s="38">
        <v>307.29899999999998</v>
      </c>
      <c r="AJ46" s="38">
        <v>333.55900000000003</v>
      </c>
      <c r="AK46" s="38">
        <v>375.79599999999999</v>
      </c>
      <c r="AL46" s="38">
        <v>275.32299999999998</v>
      </c>
      <c r="AM46" s="38">
        <v>237.43299999999999</v>
      </c>
      <c r="AN46" s="38">
        <v>303.5</v>
      </c>
      <c r="AO46" s="38">
        <v>356.21800000000002</v>
      </c>
      <c r="AP46" s="38">
        <v>340.39800000000002</v>
      </c>
      <c r="AQ46" s="38">
        <v>334.83</v>
      </c>
      <c r="AR46" s="38">
        <v>328.315</v>
      </c>
      <c r="AS46" s="38">
        <v>293.70699999999999</v>
      </c>
      <c r="AT46" s="38">
        <v>324.70999999999998</v>
      </c>
      <c r="AU46" s="38">
        <v>306.32900000000001</v>
      </c>
      <c r="AV46" s="38">
        <v>299.15199999999999</v>
      </c>
      <c r="AW46" s="38">
        <v>342.78</v>
      </c>
      <c r="AX46" s="38">
        <v>353.27</v>
      </c>
      <c r="AY46" s="38">
        <v>344.53199999999998</v>
      </c>
      <c r="AZ46" s="38">
        <v>366.726</v>
      </c>
      <c r="BA46" s="38">
        <v>297.75799999999998</v>
      </c>
      <c r="BB46" s="38">
        <v>287.28199999999998</v>
      </c>
      <c r="BC46" s="38">
        <v>264.53800000000001</v>
      </c>
      <c r="BD46" s="38">
        <v>273.62099999999998</v>
      </c>
      <c r="BE46" s="38">
        <v>284.94600000000003</v>
      </c>
      <c r="BF46" s="38">
        <v>406.49099999999999</v>
      </c>
      <c r="BG46" s="38">
        <v>444.79199999999997</v>
      </c>
      <c r="BH46" s="38">
        <v>427.99900000000002</v>
      </c>
      <c r="BI46" s="38">
        <v>409.26100000000002</v>
      </c>
      <c r="BJ46" s="38">
        <v>415.11</v>
      </c>
      <c r="BK46" s="38">
        <v>408.59800000000001</v>
      </c>
      <c r="BL46" s="38">
        <v>455.3</v>
      </c>
      <c r="BM46" s="38">
        <v>519.36500000000001</v>
      </c>
      <c r="BN46" s="38">
        <v>526.24599999999998</v>
      </c>
      <c r="BO46" s="38">
        <v>518.59528999999998</v>
      </c>
      <c r="BP46" s="38">
        <v>524.37086999999997</v>
      </c>
      <c r="BQ46" s="38">
        <v>460.80964999999998</v>
      </c>
      <c r="BR46" s="38">
        <v>544.77062999999998</v>
      </c>
      <c r="BS46" s="38">
        <v>693.12756000000002</v>
      </c>
      <c r="BT46" s="38">
        <v>630.38414999999998</v>
      </c>
      <c r="BU46" s="38">
        <v>617.14140999999995</v>
      </c>
      <c r="BV46" s="38">
        <v>664.55539999999996</v>
      </c>
      <c r="BW46" s="38">
        <v>633.21706000000097</v>
      </c>
      <c r="BX46" s="38">
        <v>630.97242000000006</v>
      </c>
      <c r="BY46" s="38">
        <v>586.08082999999999</v>
      </c>
      <c r="BZ46" s="38">
        <v>513.64340800000002</v>
      </c>
      <c r="CA46" s="38">
        <v>624.57668799999999</v>
      </c>
      <c r="CB46" s="38">
        <v>848.05973599999902</v>
      </c>
      <c r="CC46" s="38">
        <v>687.21376499999997</v>
      </c>
      <c r="CD46" s="38">
        <v>585.75553200000002</v>
      </c>
      <c r="CE46" s="38">
        <v>549.41848700000105</v>
      </c>
      <c r="CF46" s="38">
        <v>604.32054100000096</v>
      </c>
      <c r="CG46" s="38">
        <v>626.65950400000099</v>
      </c>
      <c r="CH46" s="38">
        <v>873.13773400000105</v>
      </c>
      <c r="CI46" s="38">
        <v>879.66761199999996</v>
      </c>
      <c r="CJ46" s="38">
        <v>577.16726800000094</v>
      </c>
      <c r="CK46" s="38">
        <v>437.15994000000001</v>
      </c>
      <c r="CL46" s="38">
        <v>635.48610399999995</v>
      </c>
      <c r="CM46" s="38">
        <v>538.330467</v>
      </c>
      <c r="CN46" s="38">
        <v>643.06070599999998</v>
      </c>
      <c r="CO46" s="38">
        <v>666.57329900000002</v>
      </c>
      <c r="CP46" s="38">
        <v>744.80812400000002</v>
      </c>
      <c r="CQ46" s="38">
        <v>674.57582700000103</v>
      </c>
      <c r="CR46" s="38">
        <v>595.573711</v>
      </c>
      <c r="CS46" s="38">
        <v>645.70692699999995</v>
      </c>
      <c r="CT46" s="38">
        <v>608.15162599999996</v>
      </c>
      <c r="CU46" s="38">
        <v>604.56341699999996</v>
      </c>
      <c r="CV46" s="38">
        <v>739.54465700000003</v>
      </c>
      <c r="CW46" s="38">
        <v>814.17074500000103</v>
      </c>
      <c r="CX46" s="38">
        <v>837.83645600000102</v>
      </c>
      <c r="CY46" s="38">
        <v>763.02793600000098</v>
      </c>
      <c r="CZ46" s="38">
        <v>607.67055900000003</v>
      </c>
      <c r="DA46" s="38">
        <v>709.80864099999997</v>
      </c>
      <c r="DB46" s="38">
        <v>584.458979</v>
      </c>
      <c r="DC46" s="38">
        <v>503.36116600000003</v>
      </c>
      <c r="DD46" s="38">
        <v>754.03481099999999</v>
      </c>
      <c r="DE46" s="38">
        <v>881.851721</v>
      </c>
      <c r="DF46" s="38">
        <v>777.14999700000101</v>
      </c>
      <c r="DG46" s="38">
        <v>676.89061500000003</v>
      </c>
      <c r="DH46" s="38">
        <v>681.55848300000002</v>
      </c>
      <c r="DI46" s="38">
        <v>875.53187800000001</v>
      </c>
      <c r="DJ46" s="38">
        <v>811.77856780000002</v>
      </c>
      <c r="DK46" s="38">
        <v>570.71597480000003</v>
      </c>
      <c r="DL46" s="38">
        <v>525.43532010000001</v>
      </c>
      <c r="DM46" s="38">
        <v>414.61809069999998</v>
      </c>
      <c r="DN46" s="38">
        <v>478.4402316</v>
      </c>
      <c r="DO46" s="38">
        <v>527.54710120000004</v>
      </c>
      <c r="DP46" s="38">
        <v>551.55132119999996</v>
      </c>
      <c r="DQ46" s="38">
        <v>549.54709319999995</v>
      </c>
      <c r="DR46" s="38">
        <v>588.86358910000001</v>
      </c>
      <c r="DS46" s="38">
        <v>577.84433100000001</v>
      </c>
      <c r="DT46" s="38">
        <v>688.75645360999999</v>
      </c>
      <c r="DU46" s="38">
        <v>673.49235805000103</v>
      </c>
      <c r="DV46" s="38">
        <v>517.12392855999997</v>
      </c>
      <c r="DW46" s="38">
        <v>519.31670183999995</v>
      </c>
      <c r="DX46" s="53">
        <v>542.60800208999899</v>
      </c>
      <c r="DY46" s="53">
        <v>456.52369594999999</v>
      </c>
      <c r="DZ46" s="53">
        <v>438.94939741000002</v>
      </c>
      <c r="EA46" s="53">
        <v>422.23383722</v>
      </c>
      <c r="EB46" s="53">
        <v>468.941249919999</v>
      </c>
      <c r="EC46" s="53">
        <v>432.20795112000002</v>
      </c>
      <c r="ED46" s="53">
        <v>486.32534350999998</v>
      </c>
      <c r="EE46" s="53">
        <v>450.93941211999999</v>
      </c>
      <c r="EF46" s="53">
        <v>501.73492814999997</v>
      </c>
      <c r="EG46" s="53">
        <v>462.49869192000102</v>
      </c>
      <c r="EH46" s="53">
        <v>580.35420435000003</v>
      </c>
      <c r="EI46" s="53">
        <v>701.10604656999999</v>
      </c>
      <c r="EJ46" s="53">
        <v>667.30723318000003</v>
      </c>
      <c r="EK46" s="53">
        <v>569.431693</v>
      </c>
      <c r="EL46" s="53">
        <v>548.58570761999999</v>
      </c>
      <c r="EM46" s="53">
        <v>499.24871672</v>
      </c>
      <c r="EN46" s="53">
        <v>487.60078446000102</v>
      </c>
      <c r="EO46" s="53">
        <v>531.23138024000002</v>
      </c>
      <c r="EP46" s="53">
        <v>642.48034713000004</v>
      </c>
      <c r="EQ46" s="53">
        <v>762.59004577000098</v>
      </c>
      <c r="ER46" s="53">
        <v>860.94982875000005</v>
      </c>
      <c r="ES46" s="53">
        <v>789.41795088000003</v>
      </c>
      <c r="ET46" s="53">
        <v>867.57755238000004</v>
      </c>
      <c r="EU46" s="53">
        <v>744.60570634999999</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row>
    <row r="47" spans="1:352" ht="20.100000000000001" customHeight="1">
      <c r="F47" s="37" t="s">
        <v>254</v>
      </c>
      <c r="G47" s="29" t="s">
        <v>141</v>
      </c>
      <c r="H47" s="38">
        <v>50.487526000000003</v>
      </c>
      <c r="I47" s="38">
        <v>69.762128000000004</v>
      </c>
      <c r="J47" s="38"/>
      <c r="K47" s="38"/>
      <c r="L47" s="38">
        <v>9.0090000000000003</v>
      </c>
      <c r="M47" s="38">
        <v>7.9409999999999998</v>
      </c>
      <c r="N47" s="38">
        <v>6.9139999999999997</v>
      </c>
      <c r="O47" s="38">
        <v>7.5090000000000003</v>
      </c>
      <c r="P47" s="38">
        <v>9.6980000000000004</v>
      </c>
      <c r="Q47" s="38">
        <v>7.1760000000000002</v>
      </c>
      <c r="R47" s="38">
        <v>6.1289999999999996</v>
      </c>
      <c r="S47" s="38">
        <v>8.5920000000000005</v>
      </c>
      <c r="T47" s="38">
        <v>7.8630000000000004</v>
      </c>
      <c r="U47" s="38">
        <v>6.9909999999999997</v>
      </c>
      <c r="V47" s="38">
        <v>12.590999999999999</v>
      </c>
      <c r="W47" s="38">
        <v>10.737</v>
      </c>
      <c r="X47" s="38">
        <v>13.628</v>
      </c>
      <c r="Y47" s="38">
        <v>13.471</v>
      </c>
      <c r="Z47" s="38">
        <v>10.614000000000001</v>
      </c>
      <c r="AA47" s="38">
        <v>19.315999999999999</v>
      </c>
      <c r="AB47" s="38">
        <v>11.273</v>
      </c>
      <c r="AC47" s="38">
        <v>18.997</v>
      </c>
      <c r="AD47" s="38">
        <v>17.114000000000001</v>
      </c>
      <c r="AE47" s="38">
        <v>9.8719999999999999</v>
      </c>
      <c r="AF47" s="38">
        <v>24.85</v>
      </c>
      <c r="AG47" s="38">
        <v>9.0259999999999998</v>
      </c>
      <c r="AH47" s="38">
        <v>7.7889999999999997</v>
      </c>
      <c r="AI47" s="38">
        <v>20.818000000000001</v>
      </c>
      <c r="AJ47" s="38">
        <v>13.394</v>
      </c>
      <c r="AK47" s="38">
        <v>15.000999999999999</v>
      </c>
      <c r="AL47" s="38">
        <v>16.158999999999999</v>
      </c>
      <c r="AM47" s="38">
        <v>30.6</v>
      </c>
      <c r="AN47" s="38">
        <v>12.786</v>
      </c>
      <c r="AO47" s="38">
        <v>20.414999999999999</v>
      </c>
      <c r="AP47" s="38">
        <v>14.21</v>
      </c>
      <c r="AQ47" s="38">
        <v>15.677</v>
      </c>
      <c r="AR47" s="38">
        <v>35.512999999999998</v>
      </c>
      <c r="AS47" s="38">
        <v>13.464</v>
      </c>
      <c r="AT47" s="38">
        <v>13.448</v>
      </c>
      <c r="AU47" s="38">
        <v>14.513</v>
      </c>
      <c r="AV47" s="38">
        <v>14.635999999999999</v>
      </c>
      <c r="AW47" s="38">
        <v>14.106</v>
      </c>
      <c r="AX47" s="38">
        <v>12.913</v>
      </c>
      <c r="AY47" s="38">
        <v>12.648999999999999</v>
      </c>
      <c r="AZ47" s="38">
        <v>10.222</v>
      </c>
      <c r="BA47" s="38">
        <v>11.563000000000001</v>
      </c>
      <c r="BB47" s="38">
        <v>11.506</v>
      </c>
      <c r="BC47" s="38">
        <v>11.451000000000001</v>
      </c>
      <c r="BD47" s="38">
        <v>10.839</v>
      </c>
      <c r="BE47" s="38">
        <v>12.484</v>
      </c>
      <c r="BF47" s="38">
        <v>11.47</v>
      </c>
      <c r="BG47" s="38">
        <v>11.387</v>
      </c>
      <c r="BH47" s="38">
        <v>11.836</v>
      </c>
      <c r="BI47" s="38">
        <v>11.246</v>
      </c>
      <c r="BJ47" s="38">
        <v>14.42</v>
      </c>
      <c r="BK47" s="38">
        <v>12.178000000000001</v>
      </c>
      <c r="BL47" s="38">
        <v>11.917999999999999</v>
      </c>
      <c r="BM47" s="38">
        <v>12.263999999999999</v>
      </c>
      <c r="BN47" s="38">
        <v>14.656000000000001</v>
      </c>
      <c r="BO47" s="38">
        <v>13.163</v>
      </c>
      <c r="BP47" s="38">
        <v>14.443</v>
      </c>
      <c r="BQ47" s="38">
        <v>14.247</v>
      </c>
      <c r="BR47" s="38">
        <v>12.912000000000001</v>
      </c>
      <c r="BS47" s="38">
        <v>15.324999999999999</v>
      </c>
      <c r="BT47" s="38">
        <v>16.443000000000001</v>
      </c>
      <c r="BU47" s="38">
        <v>15.272</v>
      </c>
      <c r="BV47" s="38">
        <v>14.365</v>
      </c>
      <c r="BW47" s="38">
        <v>15.760999999999999</v>
      </c>
      <c r="BX47" s="38">
        <v>12.193</v>
      </c>
      <c r="BY47" s="38">
        <v>14.701000000000001</v>
      </c>
      <c r="BZ47" s="38">
        <v>38.369</v>
      </c>
      <c r="CA47" s="38">
        <v>17.157</v>
      </c>
      <c r="CB47" s="38">
        <v>13.558</v>
      </c>
      <c r="CC47" s="38">
        <v>17.47</v>
      </c>
      <c r="CD47" s="38">
        <v>16.975999999999999</v>
      </c>
      <c r="CE47" s="38">
        <v>17.738</v>
      </c>
      <c r="CF47" s="38">
        <v>37.555</v>
      </c>
      <c r="CG47" s="38">
        <v>24.29</v>
      </c>
      <c r="CH47" s="38">
        <v>20.361999999999998</v>
      </c>
      <c r="CI47" s="38">
        <v>18.588000000000001</v>
      </c>
      <c r="CJ47" s="38">
        <v>8.7420000000000009</v>
      </c>
      <c r="CK47" s="38">
        <v>6.3209999999999997</v>
      </c>
      <c r="CL47" s="38">
        <v>12.035</v>
      </c>
      <c r="CM47" s="38">
        <v>15.118</v>
      </c>
      <c r="CN47" s="38">
        <v>18.382999999999999</v>
      </c>
      <c r="CO47" s="38">
        <v>25.007000000000001</v>
      </c>
      <c r="CP47" s="38">
        <v>25.343</v>
      </c>
      <c r="CQ47" s="38">
        <v>18.023</v>
      </c>
      <c r="CR47" s="38">
        <v>11.86</v>
      </c>
      <c r="CS47" s="38">
        <v>13.619</v>
      </c>
      <c r="CT47" s="38">
        <v>14.936999999999999</v>
      </c>
      <c r="CU47" s="38">
        <v>13.83</v>
      </c>
      <c r="CV47" s="38">
        <v>22.905000000000001</v>
      </c>
      <c r="CW47" s="38">
        <v>13.720129999999999</v>
      </c>
      <c r="CX47" s="38">
        <v>15.475467</v>
      </c>
      <c r="CY47" s="38">
        <v>21.714699</v>
      </c>
      <c r="CZ47" s="38">
        <v>9.0731079999999995</v>
      </c>
      <c r="DA47" s="38">
        <v>9.7292470000000009</v>
      </c>
      <c r="DB47" s="38">
        <v>9.1931189999999994</v>
      </c>
      <c r="DC47" s="38">
        <v>7.470205</v>
      </c>
      <c r="DD47" s="38">
        <v>10.270306</v>
      </c>
      <c r="DE47" s="38">
        <v>10.92841</v>
      </c>
      <c r="DF47" s="38">
        <v>10.462783999999999</v>
      </c>
      <c r="DG47" s="38">
        <v>11.422236</v>
      </c>
      <c r="DH47" s="38">
        <v>11.509598</v>
      </c>
      <c r="DI47" s="38">
        <v>8.2763100000000005</v>
      </c>
      <c r="DJ47" s="38">
        <v>7.5845900000000004</v>
      </c>
      <c r="DK47" s="38">
        <v>9.0099549999999997</v>
      </c>
      <c r="DL47" s="38">
        <v>8.7121250000000003</v>
      </c>
      <c r="DM47" s="38">
        <v>6.8872229999999997</v>
      </c>
      <c r="DN47" s="38">
        <v>8.7115449999999992</v>
      </c>
      <c r="DO47" s="38">
        <v>8.1717469999999999</v>
      </c>
      <c r="DP47" s="38">
        <v>8.6904380000000003</v>
      </c>
      <c r="DQ47" s="38">
        <v>8.0093859999999992</v>
      </c>
      <c r="DR47" s="38">
        <v>9.0953949999999999</v>
      </c>
      <c r="DS47" s="38">
        <v>11.224930000000001</v>
      </c>
      <c r="DT47" s="38">
        <v>13.287832999999999</v>
      </c>
      <c r="DU47" s="38">
        <v>15.447393</v>
      </c>
      <c r="DV47" s="38">
        <v>13.303876000000001</v>
      </c>
      <c r="DW47" s="38">
        <v>17.967545999999999</v>
      </c>
      <c r="DX47" s="53">
        <v>13.407837000000001</v>
      </c>
      <c r="DY47" s="53">
        <v>14.939809</v>
      </c>
      <c r="DZ47" s="53">
        <v>12.987956000000001</v>
      </c>
      <c r="EA47" s="53">
        <v>12.405638</v>
      </c>
      <c r="EB47" s="53">
        <v>16.222958999999999</v>
      </c>
      <c r="EC47" s="53">
        <v>15.58634</v>
      </c>
      <c r="ED47" s="53">
        <v>13.911318</v>
      </c>
      <c r="EE47" s="53">
        <v>11.769439</v>
      </c>
      <c r="EF47" s="53">
        <v>7.9349910000000001</v>
      </c>
      <c r="EG47" s="53">
        <v>16.871777999999999</v>
      </c>
      <c r="EH47" s="53">
        <v>9.2261019999999991</v>
      </c>
      <c r="EI47" s="53">
        <v>21.770728999999999</v>
      </c>
      <c r="EJ47" s="53">
        <v>15.288681</v>
      </c>
      <c r="EK47" s="53">
        <v>23.476616</v>
      </c>
      <c r="EL47" s="53">
        <v>15.409596000000001</v>
      </c>
      <c r="EM47" s="53">
        <v>15.653675</v>
      </c>
      <c r="EN47" s="53">
        <v>10.19861</v>
      </c>
      <c r="EO47" s="53">
        <v>11.419598000000001</v>
      </c>
      <c r="EP47" s="53">
        <v>12.862232000000001</v>
      </c>
      <c r="EQ47" s="53">
        <v>8.6649609999999999</v>
      </c>
      <c r="ER47" s="53">
        <v>8.1758679999999995</v>
      </c>
      <c r="ES47" s="53">
        <v>10.715273</v>
      </c>
      <c r="ET47" s="53">
        <v>8.7921650000000007</v>
      </c>
      <c r="EU47" s="53">
        <v>9.5138839999999991</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row>
    <row r="48" spans="1:352" ht="34.15" customHeight="1">
      <c r="F48" s="28" t="s">
        <v>535</v>
      </c>
      <c r="G48" s="29"/>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row>
    <row r="49" spans="6:352" ht="20.100000000000001" customHeight="1">
      <c r="F49" s="37" t="s">
        <v>256</v>
      </c>
      <c r="G49" s="29" t="s">
        <v>200</v>
      </c>
      <c r="H49" s="38">
        <v>151.41360413999999</v>
      </c>
      <c r="I49" s="38">
        <v>174.96470019</v>
      </c>
      <c r="J49" s="38"/>
      <c r="K49" s="38"/>
      <c r="L49" s="38">
        <v>13.679721000000001</v>
      </c>
      <c r="M49" s="38">
        <v>14.896413000000001</v>
      </c>
      <c r="N49" s="38">
        <v>14.834956</v>
      </c>
      <c r="O49" s="38">
        <v>17.492538</v>
      </c>
      <c r="P49" s="38">
        <v>12.011161</v>
      </c>
      <c r="Q49" s="38">
        <v>12.562340000000001</v>
      </c>
      <c r="R49" s="38">
        <v>20.974050999999999</v>
      </c>
      <c r="S49" s="38">
        <v>11.005445999999999</v>
      </c>
      <c r="T49" s="38">
        <v>17.564754000000001</v>
      </c>
      <c r="U49" s="38">
        <v>18.388487000000001</v>
      </c>
      <c r="V49" s="38">
        <v>21.440794</v>
      </c>
      <c r="W49" s="38">
        <v>12.77651</v>
      </c>
      <c r="X49" s="38">
        <v>16.139866000000001</v>
      </c>
      <c r="Y49" s="38">
        <v>16.629349000000001</v>
      </c>
      <c r="Z49" s="38">
        <v>19.232734000000001</v>
      </c>
      <c r="AA49" s="38">
        <v>17.609113000000001</v>
      </c>
      <c r="AB49" s="38">
        <v>13.609607</v>
      </c>
      <c r="AC49" s="38">
        <v>17.071873</v>
      </c>
      <c r="AD49" s="38">
        <v>19.583746999999999</v>
      </c>
      <c r="AE49" s="38">
        <v>19.897929000000001</v>
      </c>
      <c r="AF49" s="38">
        <v>17.712565999999999</v>
      </c>
      <c r="AG49" s="38">
        <v>22.984261</v>
      </c>
      <c r="AH49" s="38">
        <v>16.613800000000001</v>
      </c>
      <c r="AI49" s="38">
        <v>29.682289999999998</v>
      </c>
      <c r="AJ49" s="38">
        <v>19.881432</v>
      </c>
      <c r="AK49" s="38">
        <v>13.002611999999999</v>
      </c>
      <c r="AL49" s="38">
        <v>21.527546000000001</v>
      </c>
      <c r="AM49" s="38">
        <v>21.148786999999999</v>
      </c>
      <c r="AN49" s="38">
        <v>13.264275</v>
      </c>
      <c r="AO49" s="38">
        <v>35.071826000000001</v>
      </c>
      <c r="AP49" s="38">
        <v>36.912492999999998</v>
      </c>
      <c r="AQ49" s="38">
        <v>35.486525999999998</v>
      </c>
      <c r="AR49" s="38">
        <v>24.935601999999999</v>
      </c>
      <c r="AS49" s="38">
        <v>29.524298000000002</v>
      </c>
      <c r="AT49" s="38">
        <v>30.243137000000001</v>
      </c>
      <c r="AU49" s="38">
        <v>25.227603999999999</v>
      </c>
      <c r="AV49" s="38">
        <v>10.670133</v>
      </c>
      <c r="AW49" s="38">
        <v>19.277826000000001</v>
      </c>
      <c r="AX49" s="38">
        <v>21.878609000000001</v>
      </c>
      <c r="AY49" s="38">
        <v>38.207849000000003</v>
      </c>
      <c r="AZ49" s="38">
        <v>18.756453</v>
      </c>
      <c r="BA49" s="38">
        <v>28.209720000000001</v>
      </c>
      <c r="BB49" s="38">
        <v>31.601192999999999</v>
      </c>
      <c r="BC49" s="38">
        <v>33.245914999999997</v>
      </c>
      <c r="BD49" s="38">
        <v>33.286999999999999</v>
      </c>
      <c r="BE49" s="38">
        <v>24.165312</v>
      </c>
      <c r="BF49" s="38">
        <v>24.393630999999999</v>
      </c>
      <c r="BG49" s="38">
        <v>31.540123999999999</v>
      </c>
      <c r="BH49" s="38">
        <v>17.192095999999999</v>
      </c>
      <c r="BI49" s="38">
        <v>31.060289000000001</v>
      </c>
      <c r="BJ49" s="38">
        <v>39.136042000000003</v>
      </c>
      <c r="BK49" s="38">
        <v>27.470723</v>
      </c>
      <c r="BL49" s="38">
        <v>19.884298999999999</v>
      </c>
      <c r="BM49" s="38">
        <v>27.985696999999998</v>
      </c>
      <c r="BN49" s="38">
        <v>35.090468000000001</v>
      </c>
      <c r="BO49" s="38">
        <v>43.206578</v>
      </c>
      <c r="BP49" s="38">
        <v>23.503920999999998</v>
      </c>
      <c r="BQ49" s="38">
        <v>38.016677000000001</v>
      </c>
      <c r="BR49" s="38">
        <v>37.985253</v>
      </c>
      <c r="BS49" s="38">
        <v>26.364265</v>
      </c>
      <c r="BT49" s="38">
        <v>32.644719000000002</v>
      </c>
      <c r="BU49" s="38">
        <v>48.013955000000003</v>
      </c>
      <c r="BV49" s="38">
        <v>59.225859999999997</v>
      </c>
      <c r="BW49" s="38">
        <v>48.095261999999998</v>
      </c>
      <c r="BX49" s="38">
        <v>48.327987</v>
      </c>
      <c r="BY49" s="38">
        <v>66.717358000000004</v>
      </c>
      <c r="BZ49" s="38">
        <v>71.961163999999997</v>
      </c>
      <c r="CA49" s="38">
        <v>116.649877</v>
      </c>
      <c r="CB49" s="38">
        <v>60.493338000000001</v>
      </c>
      <c r="CC49" s="38">
        <v>89.258026000000001</v>
      </c>
      <c r="CD49" s="38">
        <v>83.510943999999995</v>
      </c>
      <c r="CE49" s="38">
        <v>91.669967999999997</v>
      </c>
      <c r="CF49" s="38">
        <v>73.150554999999997</v>
      </c>
      <c r="CG49" s="38">
        <v>62.196914999999997</v>
      </c>
      <c r="CH49" s="38">
        <v>63.935341000000001</v>
      </c>
      <c r="CI49" s="38">
        <v>141.09102300000001</v>
      </c>
      <c r="CJ49" s="38">
        <v>53.33379</v>
      </c>
      <c r="CK49" s="38">
        <v>10.327935</v>
      </c>
      <c r="CL49" s="38">
        <v>55.699942</v>
      </c>
      <c r="CM49" s="38">
        <v>76.423516000000006</v>
      </c>
      <c r="CN49" s="38">
        <v>60.878399000000002</v>
      </c>
      <c r="CO49" s="38">
        <v>65.505776999999995</v>
      </c>
      <c r="CP49" s="38">
        <v>85.652005000000003</v>
      </c>
      <c r="CQ49" s="38">
        <v>143.36806899999999</v>
      </c>
      <c r="CR49" s="38">
        <v>86.065327999999994</v>
      </c>
      <c r="CS49" s="38">
        <v>101.50490600000001</v>
      </c>
      <c r="CT49" s="38">
        <v>99.842855</v>
      </c>
      <c r="CU49" s="38">
        <v>62.405031000000001</v>
      </c>
      <c r="CV49" s="38">
        <v>29.281554</v>
      </c>
      <c r="CW49" s="38">
        <v>31.484848110000001</v>
      </c>
      <c r="CX49" s="38">
        <v>43.203006569999999</v>
      </c>
      <c r="CY49" s="38">
        <v>25.057957089999999</v>
      </c>
      <c r="CZ49" s="38">
        <v>18.904477119999999</v>
      </c>
      <c r="DA49" s="38">
        <v>30.32628231</v>
      </c>
      <c r="DB49" s="38">
        <v>29.038996109999999</v>
      </c>
      <c r="DC49" s="38">
        <v>27.01021553</v>
      </c>
      <c r="DD49" s="38">
        <v>14.767629400000001</v>
      </c>
      <c r="DE49" s="38">
        <v>23.86345562</v>
      </c>
      <c r="DF49" s="38">
        <v>57.140447420000001</v>
      </c>
      <c r="DG49" s="38">
        <v>57.17805946</v>
      </c>
      <c r="DH49" s="38">
        <v>16.096503439999999</v>
      </c>
      <c r="DI49" s="38">
        <v>21.689304530000001</v>
      </c>
      <c r="DJ49" s="38">
        <v>18.112725609999998</v>
      </c>
      <c r="DK49" s="38">
        <v>34.506747169999997</v>
      </c>
      <c r="DL49" s="38">
        <v>10.95374574</v>
      </c>
      <c r="DM49" s="38">
        <v>8.8122584100000001</v>
      </c>
      <c r="DN49" s="38">
        <v>8.5922839100000008</v>
      </c>
      <c r="DO49" s="38">
        <v>20.093075949999999</v>
      </c>
      <c r="DP49" s="38">
        <v>4.2701509999999998E-2</v>
      </c>
      <c r="DQ49" s="38">
        <v>2.2191213300000001</v>
      </c>
      <c r="DR49" s="38">
        <v>11.0564704</v>
      </c>
      <c r="DS49" s="38">
        <v>12.869389930000001</v>
      </c>
      <c r="DT49" s="38">
        <v>7.9863767899999996</v>
      </c>
      <c r="DU49" s="38">
        <v>12.448756380000001</v>
      </c>
      <c r="DV49" s="38">
        <v>22.44963954</v>
      </c>
      <c r="DW49" s="38">
        <v>14.239301510000001</v>
      </c>
      <c r="DX49" s="53">
        <v>15.73519909</v>
      </c>
      <c r="DY49" s="53">
        <v>18.504037029999999</v>
      </c>
      <c r="DZ49" s="53">
        <v>22.623657770000001</v>
      </c>
      <c r="EA49" s="53">
        <v>33.953094450000002</v>
      </c>
      <c r="EB49" s="53">
        <v>19.612919160000001</v>
      </c>
      <c r="EC49" s="53">
        <v>30.265656539999998</v>
      </c>
      <c r="ED49" s="53">
        <v>22.735785759999999</v>
      </c>
      <c r="EE49" s="53">
        <v>38.122701620000001</v>
      </c>
      <c r="EF49" s="53">
        <v>23.992437649999999</v>
      </c>
      <c r="EG49" s="53">
        <v>66.562679110000005</v>
      </c>
      <c r="EH49" s="53">
        <v>38.7247348</v>
      </c>
      <c r="EI49" s="53">
        <v>41.74987041</v>
      </c>
      <c r="EJ49" s="53">
        <v>46.71270758</v>
      </c>
      <c r="EK49" s="53">
        <v>47.777387400000002</v>
      </c>
      <c r="EL49" s="53">
        <v>38.31449404</v>
      </c>
      <c r="EM49" s="53">
        <v>28.880009139999999</v>
      </c>
      <c r="EN49" s="53">
        <v>25.089015920000001</v>
      </c>
      <c r="EO49" s="53">
        <v>43.756596170000002</v>
      </c>
      <c r="EP49" s="53">
        <v>39.008415579999998</v>
      </c>
      <c r="EQ49" s="53">
        <v>44.866027199999998</v>
      </c>
      <c r="ER49" s="53">
        <v>47.462145290000002</v>
      </c>
      <c r="ES49" s="53">
        <v>18.957674180000001</v>
      </c>
      <c r="ET49" s="53">
        <v>38.137233109999997</v>
      </c>
      <c r="EU49" s="53">
        <v>31.643094560000002</v>
      </c>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row>
    <row r="50" spans="6:352" ht="20.100000000000001" customHeight="1">
      <c r="F50" s="37" t="s">
        <v>702</v>
      </c>
      <c r="G50" s="29" t="s">
        <v>200</v>
      </c>
      <c r="H50" s="38">
        <v>2598.5693453099998</v>
      </c>
      <c r="I50" s="38">
        <v>4504.2464192500001</v>
      </c>
      <c r="J50" s="38"/>
      <c r="K50" s="38"/>
      <c r="L50" s="38">
        <v>194.360693</v>
      </c>
      <c r="M50" s="38">
        <v>199.88563300000001</v>
      </c>
      <c r="N50" s="38">
        <v>183.32954899999999</v>
      </c>
      <c r="O50" s="38">
        <v>182.017087</v>
      </c>
      <c r="P50" s="38">
        <v>224.6943</v>
      </c>
      <c r="Q50" s="38">
        <v>220.91095000000001</v>
      </c>
      <c r="R50" s="38">
        <v>190.14545000000001</v>
      </c>
      <c r="S50" s="38">
        <v>189.44634400000001</v>
      </c>
      <c r="T50" s="38">
        <v>193.56994700000001</v>
      </c>
      <c r="U50" s="38">
        <v>178.750642</v>
      </c>
      <c r="V50" s="38">
        <v>193.78082699999999</v>
      </c>
      <c r="W50" s="38">
        <v>204.71534800000001</v>
      </c>
      <c r="X50" s="38">
        <v>230.76958500000001</v>
      </c>
      <c r="Y50" s="38">
        <v>221.0155</v>
      </c>
      <c r="Z50" s="38">
        <v>251.985736</v>
      </c>
      <c r="AA50" s="38">
        <v>225.34187900000001</v>
      </c>
      <c r="AB50" s="38">
        <v>234.82959600000001</v>
      </c>
      <c r="AC50" s="38">
        <v>213.845958</v>
      </c>
      <c r="AD50" s="38">
        <v>258.80830200000003</v>
      </c>
      <c r="AE50" s="38">
        <v>270.85219599999999</v>
      </c>
      <c r="AF50" s="38">
        <v>278.04676799999999</v>
      </c>
      <c r="AG50" s="38">
        <v>330.70723900000002</v>
      </c>
      <c r="AH50" s="38">
        <v>356.84734600000002</v>
      </c>
      <c r="AI50" s="38">
        <v>340.204926</v>
      </c>
      <c r="AJ50" s="38">
        <v>310.861378</v>
      </c>
      <c r="AK50" s="38">
        <v>265.38794200000001</v>
      </c>
      <c r="AL50" s="38">
        <v>275.71743700000002</v>
      </c>
      <c r="AM50" s="38">
        <v>251.68848499999999</v>
      </c>
      <c r="AN50" s="38">
        <v>291.17724099999998</v>
      </c>
      <c r="AO50" s="38">
        <v>289.10889100000003</v>
      </c>
      <c r="AP50" s="38">
        <v>335.98121600000002</v>
      </c>
      <c r="AQ50" s="38">
        <v>348.06086299999998</v>
      </c>
      <c r="AR50" s="38">
        <v>371.33148399999999</v>
      </c>
      <c r="AS50" s="38">
        <v>332.95981399999999</v>
      </c>
      <c r="AT50" s="38">
        <v>343.52243399999998</v>
      </c>
      <c r="AU50" s="38">
        <v>311.24441999999999</v>
      </c>
      <c r="AV50" s="38">
        <v>288.27597300000002</v>
      </c>
      <c r="AW50" s="38">
        <v>299.77996300000001</v>
      </c>
      <c r="AX50" s="38">
        <v>305.506325</v>
      </c>
      <c r="AY50" s="38">
        <v>314.610457</v>
      </c>
      <c r="AZ50" s="38">
        <v>363.169127</v>
      </c>
      <c r="BA50" s="38">
        <v>334.38176399999998</v>
      </c>
      <c r="BB50" s="38">
        <v>311.22745200000003</v>
      </c>
      <c r="BC50" s="38">
        <v>312.59768100000002</v>
      </c>
      <c r="BD50" s="38">
        <v>300.38122299999998</v>
      </c>
      <c r="BE50" s="38">
        <v>308.14488999999998</v>
      </c>
      <c r="BF50" s="38">
        <v>365.84823299999999</v>
      </c>
      <c r="BG50" s="38">
        <v>396.075874</v>
      </c>
      <c r="BH50" s="38">
        <v>402.10930999999999</v>
      </c>
      <c r="BI50" s="38">
        <v>377.13064100000003</v>
      </c>
      <c r="BJ50" s="38">
        <v>395.96592099999998</v>
      </c>
      <c r="BK50" s="38">
        <v>430.81607300000002</v>
      </c>
      <c r="BL50" s="38">
        <v>456.89025199999998</v>
      </c>
      <c r="BM50" s="38">
        <v>445.56308100000001</v>
      </c>
      <c r="BN50" s="38">
        <v>457.92844000000002</v>
      </c>
      <c r="BO50" s="38">
        <v>412.26171456999998</v>
      </c>
      <c r="BP50" s="38">
        <v>429.86118551000101</v>
      </c>
      <c r="BQ50" s="38">
        <v>488.97360230999999</v>
      </c>
      <c r="BR50" s="38">
        <v>568.23398853000003</v>
      </c>
      <c r="BS50" s="38">
        <v>669.10815558000002</v>
      </c>
      <c r="BT50" s="38">
        <v>701.54762004999998</v>
      </c>
      <c r="BU50" s="38">
        <v>737.49138662999997</v>
      </c>
      <c r="BV50" s="38">
        <v>798.28749582999899</v>
      </c>
      <c r="BW50" s="38">
        <v>711.23739964000004</v>
      </c>
      <c r="BX50" s="38">
        <v>696.65351439999995</v>
      </c>
      <c r="BY50" s="38">
        <v>627.03820533999999</v>
      </c>
      <c r="BZ50" s="38">
        <v>678.32993353999996</v>
      </c>
      <c r="CA50" s="38">
        <v>855.76042629999904</v>
      </c>
      <c r="CB50" s="38">
        <v>993.90401136000003</v>
      </c>
      <c r="CC50" s="38">
        <v>863.46208349000096</v>
      </c>
      <c r="CD50" s="38">
        <v>781.54900054999996</v>
      </c>
      <c r="CE50" s="38">
        <v>710.88972917000001</v>
      </c>
      <c r="CF50" s="38">
        <v>805.28883529999996</v>
      </c>
      <c r="CG50" s="38">
        <v>904.09619735000001</v>
      </c>
      <c r="CH50" s="38">
        <v>1319.9711565699999</v>
      </c>
      <c r="CI50" s="38">
        <v>1686.5757959</v>
      </c>
      <c r="CJ50" s="38">
        <v>1134.2972313</v>
      </c>
      <c r="CK50" s="38">
        <v>739.23274633000005</v>
      </c>
      <c r="CL50" s="38">
        <v>723.67499111999996</v>
      </c>
      <c r="CM50" s="38">
        <v>632.44345019000002</v>
      </c>
      <c r="CN50" s="38">
        <v>734.48461802999896</v>
      </c>
      <c r="CO50" s="38">
        <v>799.36964165999996</v>
      </c>
      <c r="CP50" s="38">
        <v>943.87425381000003</v>
      </c>
      <c r="CQ50" s="38">
        <v>828.18732648000002</v>
      </c>
      <c r="CR50" s="38">
        <v>743.15889779999998</v>
      </c>
      <c r="CS50" s="38">
        <v>843.76810343999898</v>
      </c>
      <c r="CT50" s="38">
        <v>810.40597512000102</v>
      </c>
      <c r="CU50" s="38">
        <v>803.85364864999997</v>
      </c>
      <c r="CV50" s="38">
        <v>917.58727767000096</v>
      </c>
      <c r="CW50" s="38">
        <v>1008.11365375</v>
      </c>
      <c r="CX50" s="38">
        <v>1006.31011712</v>
      </c>
      <c r="CY50" s="38">
        <v>915.00898764999999</v>
      </c>
      <c r="CZ50" s="38">
        <v>756.09308007000095</v>
      </c>
      <c r="DA50" s="38">
        <v>806.98514226999896</v>
      </c>
      <c r="DB50" s="38">
        <v>869.46389954999904</v>
      </c>
      <c r="DC50" s="38">
        <v>734.23474871999997</v>
      </c>
      <c r="DD50" s="38">
        <v>960.93073629999901</v>
      </c>
      <c r="DE50" s="38">
        <v>1071.639713</v>
      </c>
      <c r="DF50" s="38">
        <v>1019.5417191499999</v>
      </c>
      <c r="DG50" s="38">
        <v>933.86029471999996</v>
      </c>
      <c r="DH50" s="38">
        <v>1065.6323961099999</v>
      </c>
      <c r="DI50" s="38">
        <v>1372.5071204999999</v>
      </c>
      <c r="DJ50" s="38">
        <v>1256.13540386</v>
      </c>
      <c r="DK50" s="38">
        <v>789.98367195999901</v>
      </c>
      <c r="DL50" s="38">
        <v>620.57417871999996</v>
      </c>
      <c r="DM50" s="38">
        <v>475.44688330999998</v>
      </c>
      <c r="DN50" s="38">
        <v>523.81791699999997</v>
      </c>
      <c r="DO50" s="38">
        <v>552.40600759999995</v>
      </c>
      <c r="DP50" s="38">
        <v>600.32786229999999</v>
      </c>
      <c r="DQ50" s="38">
        <v>658.98673080000003</v>
      </c>
      <c r="DR50" s="38">
        <v>670.82508989999997</v>
      </c>
      <c r="DS50" s="38">
        <v>694.50592259999996</v>
      </c>
      <c r="DT50" s="38">
        <v>866.77159048999897</v>
      </c>
      <c r="DU50" s="38">
        <v>922.019740079999</v>
      </c>
      <c r="DV50" s="38">
        <v>764.92909879000001</v>
      </c>
      <c r="DW50" s="38">
        <v>771.53385701000002</v>
      </c>
      <c r="DX50" s="53">
        <v>777.46756464999999</v>
      </c>
      <c r="DY50" s="53">
        <v>677.81468548999999</v>
      </c>
      <c r="DZ50" s="53">
        <v>641.07650631000104</v>
      </c>
      <c r="EA50" s="53">
        <v>648.34865194000099</v>
      </c>
      <c r="EB50" s="53">
        <v>701.27783666000005</v>
      </c>
      <c r="EC50" s="53">
        <v>643.34700229999999</v>
      </c>
      <c r="ED50" s="53">
        <v>673.98471073999997</v>
      </c>
      <c r="EE50" s="53">
        <v>594.04566671999999</v>
      </c>
      <c r="EF50" s="53">
        <v>653.41510762999997</v>
      </c>
      <c r="EG50" s="53">
        <v>677.12386021999998</v>
      </c>
      <c r="EH50" s="53">
        <v>881.28523789999997</v>
      </c>
      <c r="EI50" s="53">
        <v>1259.11692098</v>
      </c>
      <c r="EJ50" s="53">
        <v>1250.35315371</v>
      </c>
      <c r="EK50" s="53">
        <v>1113.4581323499999</v>
      </c>
      <c r="EL50" s="53">
        <v>1132.1327475099999</v>
      </c>
      <c r="EM50" s="53">
        <v>1000.48492321</v>
      </c>
      <c r="EN50" s="53">
        <v>884.79557636000004</v>
      </c>
      <c r="EO50" s="53">
        <v>992.92498853999996</v>
      </c>
      <c r="EP50" s="53">
        <v>1069.01804954</v>
      </c>
      <c r="EQ50" s="53">
        <v>1212.2249172300001</v>
      </c>
      <c r="ER50" s="53">
        <v>1391.3225175299999</v>
      </c>
      <c r="ES50" s="53">
        <v>1430.9106222299999</v>
      </c>
      <c r="ET50" s="53">
        <v>1367.8626666299999</v>
      </c>
      <c r="EU50" s="53">
        <v>1168.16888073</v>
      </c>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row>
    <row r="51" spans="6:352" ht="20.100000000000001" customHeight="1">
      <c r="F51" s="37" t="s">
        <v>254</v>
      </c>
      <c r="G51" s="29" t="s">
        <v>200</v>
      </c>
      <c r="H51" s="38">
        <v>88.309422130000002</v>
      </c>
      <c r="I51" s="38">
        <v>178.36696427000001</v>
      </c>
      <c r="J51" s="38"/>
      <c r="K51" s="38"/>
      <c r="L51" s="38">
        <v>9.8062850000000008</v>
      </c>
      <c r="M51" s="38">
        <v>9.9145409999999998</v>
      </c>
      <c r="N51" s="38">
        <v>6.937551</v>
      </c>
      <c r="O51" s="38">
        <v>7.3425200000000004</v>
      </c>
      <c r="P51" s="38">
        <v>8.8348479999999991</v>
      </c>
      <c r="Q51" s="38">
        <v>8.2462750000000007</v>
      </c>
      <c r="R51" s="38">
        <v>6.6770560000000003</v>
      </c>
      <c r="S51" s="38">
        <v>8.4490119999999997</v>
      </c>
      <c r="T51" s="38">
        <v>8.9769199999999998</v>
      </c>
      <c r="U51" s="38">
        <v>8.2973579999999991</v>
      </c>
      <c r="V51" s="38">
        <v>8.8820160000000001</v>
      </c>
      <c r="W51" s="38">
        <v>11.643115999999999</v>
      </c>
      <c r="X51" s="38">
        <v>12.838823</v>
      </c>
      <c r="Y51" s="38">
        <v>14.419453000000001</v>
      </c>
      <c r="Z51" s="38">
        <v>11.116149</v>
      </c>
      <c r="AA51" s="38">
        <v>19.760120000000001</v>
      </c>
      <c r="AB51" s="38">
        <v>11.845988999999999</v>
      </c>
      <c r="AC51" s="38">
        <v>17.198364999999999</v>
      </c>
      <c r="AD51" s="38">
        <v>17.862485</v>
      </c>
      <c r="AE51" s="38">
        <v>10.346838999999999</v>
      </c>
      <c r="AF51" s="38">
        <v>24.525946000000001</v>
      </c>
      <c r="AG51" s="38">
        <v>10.32592</v>
      </c>
      <c r="AH51" s="38">
        <v>9.9493650000000002</v>
      </c>
      <c r="AI51" s="38">
        <v>24.527207000000001</v>
      </c>
      <c r="AJ51" s="38">
        <v>18.253886999999999</v>
      </c>
      <c r="AK51" s="38">
        <v>18.921759999999999</v>
      </c>
      <c r="AL51" s="38">
        <v>18.928605999999998</v>
      </c>
      <c r="AM51" s="38">
        <v>15.280051</v>
      </c>
      <c r="AN51" s="38">
        <v>15.520562</v>
      </c>
      <c r="AO51" s="38">
        <v>19.143585999999999</v>
      </c>
      <c r="AP51" s="38">
        <v>18.136271000000001</v>
      </c>
      <c r="AQ51" s="38">
        <v>18.419768999999999</v>
      </c>
      <c r="AR51" s="38">
        <v>20.302641999999999</v>
      </c>
      <c r="AS51" s="38">
        <v>17.334069</v>
      </c>
      <c r="AT51" s="38">
        <v>17.780183000000001</v>
      </c>
      <c r="AU51" s="38">
        <v>19.1248</v>
      </c>
      <c r="AV51" s="38">
        <v>17.054110999999999</v>
      </c>
      <c r="AW51" s="38">
        <v>15.198342999999999</v>
      </c>
      <c r="AX51" s="38">
        <v>13.896458000000001</v>
      </c>
      <c r="AY51" s="38">
        <v>15.002058</v>
      </c>
      <c r="AZ51" s="38">
        <v>11.273215</v>
      </c>
      <c r="BA51" s="38">
        <v>13.61149</v>
      </c>
      <c r="BB51" s="38">
        <v>13.989706999999999</v>
      </c>
      <c r="BC51" s="38">
        <v>14.346447</v>
      </c>
      <c r="BD51" s="38">
        <v>13.209616</v>
      </c>
      <c r="BE51" s="38">
        <v>16.368348000000001</v>
      </c>
      <c r="BF51" s="38">
        <v>15.534001999999999</v>
      </c>
      <c r="BG51" s="38">
        <v>15.161448</v>
      </c>
      <c r="BH51" s="38">
        <v>15.157665</v>
      </c>
      <c r="BI51" s="38">
        <v>14.403869</v>
      </c>
      <c r="BJ51" s="38">
        <v>16.563077</v>
      </c>
      <c r="BK51" s="38">
        <v>15.276089000000001</v>
      </c>
      <c r="BL51" s="38">
        <v>13.89263</v>
      </c>
      <c r="BM51" s="38">
        <v>13.511315</v>
      </c>
      <c r="BN51" s="38">
        <v>16.147542000000001</v>
      </c>
      <c r="BO51" s="38">
        <v>16.917352999999999</v>
      </c>
      <c r="BP51" s="38">
        <v>17.27835</v>
      </c>
      <c r="BQ51" s="38">
        <v>20.605152</v>
      </c>
      <c r="BR51" s="38">
        <v>23.512675000000002</v>
      </c>
      <c r="BS51" s="38">
        <v>28.076972000000001</v>
      </c>
      <c r="BT51" s="38">
        <v>37.941161000000001</v>
      </c>
      <c r="BU51" s="38">
        <v>47.047331</v>
      </c>
      <c r="BV51" s="38">
        <v>38.542963999999998</v>
      </c>
      <c r="BW51" s="38">
        <v>30.156953999999999</v>
      </c>
      <c r="BX51" s="38">
        <v>22.499815000000002</v>
      </c>
      <c r="BY51" s="38">
        <v>31.391756000000001</v>
      </c>
      <c r="BZ51" s="38">
        <v>28.244340999999999</v>
      </c>
      <c r="CA51" s="38">
        <v>35.027431</v>
      </c>
      <c r="CB51" s="38">
        <v>22.472044</v>
      </c>
      <c r="CC51" s="38">
        <v>30.430316000000001</v>
      </c>
      <c r="CD51" s="38">
        <v>33.207144</v>
      </c>
      <c r="CE51" s="38">
        <v>35.333481999999997</v>
      </c>
      <c r="CF51" s="38">
        <v>36.904083</v>
      </c>
      <c r="CG51" s="38">
        <v>48.681246000000002</v>
      </c>
      <c r="CH51" s="38">
        <v>57.441099999999999</v>
      </c>
      <c r="CI51" s="38">
        <v>78.400974000000005</v>
      </c>
      <c r="CJ51" s="38">
        <v>29.145309000000001</v>
      </c>
      <c r="CK51" s="38">
        <v>16.093344999999999</v>
      </c>
      <c r="CL51" s="38">
        <v>21.252497000000002</v>
      </c>
      <c r="CM51" s="38">
        <v>26.531798999999999</v>
      </c>
      <c r="CN51" s="38">
        <v>36.587107000000003</v>
      </c>
      <c r="CO51" s="38">
        <v>33.193738000000003</v>
      </c>
      <c r="CP51" s="38">
        <v>40.015582999999999</v>
      </c>
      <c r="CQ51" s="38">
        <v>34.946067999999997</v>
      </c>
      <c r="CR51" s="38">
        <v>24.229842000000001</v>
      </c>
      <c r="CS51" s="38">
        <v>27.765242000000001</v>
      </c>
      <c r="CT51" s="38">
        <v>28.46134</v>
      </c>
      <c r="CU51" s="38">
        <v>26.544589999999999</v>
      </c>
      <c r="CV51" s="38">
        <v>25.585988</v>
      </c>
      <c r="CW51" s="38">
        <v>25.6033829</v>
      </c>
      <c r="CX51" s="38">
        <v>28.64931734</v>
      </c>
      <c r="CY51" s="38">
        <v>23.371034359999999</v>
      </c>
      <c r="CZ51" s="38">
        <v>15.924252470000001</v>
      </c>
      <c r="DA51" s="38">
        <v>16.702594049999998</v>
      </c>
      <c r="DB51" s="38">
        <v>17.69094707</v>
      </c>
      <c r="DC51" s="38">
        <v>13.977133090000001</v>
      </c>
      <c r="DD51" s="38">
        <v>19.31225379</v>
      </c>
      <c r="DE51" s="38">
        <v>19.291245719999999</v>
      </c>
      <c r="DF51" s="38">
        <v>20.515042959999999</v>
      </c>
      <c r="DG51" s="38">
        <v>21.383498450000001</v>
      </c>
      <c r="DH51" s="38">
        <v>21.80936063</v>
      </c>
      <c r="DI51" s="38">
        <v>16.03765503</v>
      </c>
      <c r="DJ51" s="38">
        <v>17.791896189999999</v>
      </c>
      <c r="DK51" s="38">
        <v>18.1667348</v>
      </c>
      <c r="DL51" s="38">
        <v>18.116886359999999</v>
      </c>
      <c r="DM51" s="38">
        <v>12.926041740000001</v>
      </c>
      <c r="DN51" s="38">
        <v>16.559242359999999</v>
      </c>
      <c r="DO51" s="38">
        <v>14.99149764</v>
      </c>
      <c r="DP51" s="38">
        <v>18.538361930000001</v>
      </c>
      <c r="DQ51" s="38">
        <v>16.953160579999999</v>
      </c>
      <c r="DR51" s="38">
        <v>18.467705590000001</v>
      </c>
      <c r="DS51" s="38">
        <v>23.404688709999999</v>
      </c>
      <c r="DT51" s="38">
        <v>27.698974419999999</v>
      </c>
      <c r="DU51" s="38">
        <v>32.138169410000003</v>
      </c>
      <c r="DV51" s="38">
        <v>28.11727548</v>
      </c>
      <c r="DW51" s="38">
        <v>35.750774200000002</v>
      </c>
      <c r="DX51" s="53">
        <v>27.638748400000001</v>
      </c>
      <c r="DY51" s="53">
        <v>21.58661098</v>
      </c>
      <c r="DZ51" s="53">
        <v>25.78046599</v>
      </c>
      <c r="EA51" s="53">
        <v>22.894582570000001</v>
      </c>
      <c r="EB51" s="53">
        <v>28.936294960000001</v>
      </c>
      <c r="EC51" s="53">
        <v>29.795548539999999</v>
      </c>
      <c r="ED51" s="53">
        <v>23.524515040000001</v>
      </c>
      <c r="EE51" s="53">
        <v>20.756705889999999</v>
      </c>
      <c r="EF51" s="53">
        <v>14.97945185</v>
      </c>
      <c r="EG51" s="53">
        <v>29.048749350000001</v>
      </c>
      <c r="EH51" s="53">
        <v>21.90064864</v>
      </c>
      <c r="EI51" s="53">
        <v>55.7375604</v>
      </c>
      <c r="EJ51" s="53">
        <v>41.754568149999997</v>
      </c>
      <c r="EK51" s="53">
        <v>58.97418708</v>
      </c>
      <c r="EL51" s="53">
        <v>38.164676200000002</v>
      </c>
      <c r="EM51" s="53">
        <v>36.799948379999996</v>
      </c>
      <c r="EN51" s="53">
        <v>24.48582141</v>
      </c>
      <c r="EO51" s="53">
        <v>30.292381120000002</v>
      </c>
      <c r="EP51" s="53">
        <v>33.633159800000001</v>
      </c>
      <c r="EQ51" s="53">
        <v>24.97046117</v>
      </c>
      <c r="ER51" s="53">
        <v>20.470964630000001</v>
      </c>
      <c r="ES51" s="53">
        <v>25.315489530000001</v>
      </c>
      <c r="ET51" s="53">
        <v>21.49777212</v>
      </c>
      <c r="EU51" s="53">
        <v>24.507113799999999</v>
      </c>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row>
    <row r="52" spans="6:352" ht="28.15" customHeight="1">
      <c r="F52" s="37" t="s">
        <v>407</v>
      </c>
      <c r="G52" s="29" t="s">
        <v>200</v>
      </c>
      <c r="H52" s="38">
        <v>2838.2923715799998</v>
      </c>
      <c r="I52" s="38">
        <v>4857.5780837100001</v>
      </c>
      <c r="J52" s="38"/>
      <c r="K52" s="38"/>
      <c r="L52" s="38">
        <v>217.846699</v>
      </c>
      <c r="M52" s="38">
        <v>224.69658699999999</v>
      </c>
      <c r="N52" s="38">
        <v>205.102056</v>
      </c>
      <c r="O52" s="38">
        <v>206.85214500000001</v>
      </c>
      <c r="P52" s="38">
        <v>245.54030900000001</v>
      </c>
      <c r="Q52" s="38">
        <v>241.71956499999999</v>
      </c>
      <c r="R52" s="38">
        <v>217.79655700000001</v>
      </c>
      <c r="S52" s="38">
        <v>208.900802</v>
      </c>
      <c r="T52" s="38">
        <v>220.11162100000001</v>
      </c>
      <c r="U52" s="38">
        <v>205.436487</v>
      </c>
      <c r="V52" s="38">
        <v>224.10363699999999</v>
      </c>
      <c r="W52" s="38">
        <v>229.134974</v>
      </c>
      <c r="X52" s="38">
        <v>259.74827399999998</v>
      </c>
      <c r="Y52" s="38">
        <v>252.064302</v>
      </c>
      <c r="Z52" s="38">
        <v>282.33461899999998</v>
      </c>
      <c r="AA52" s="38">
        <v>262.71111200000001</v>
      </c>
      <c r="AB52" s="38">
        <v>260.285192</v>
      </c>
      <c r="AC52" s="38">
        <v>248.116196</v>
      </c>
      <c r="AD52" s="38">
        <v>296.25453399999998</v>
      </c>
      <c r="AE52" s="38">
        <v>301.09696400000001</v>
      </c>
      <c r="AF52" s="38">
        <v>320.28528</v>
      </c>
      <c r="AG52" s="38">
        <v>364.01742000000002</v>
      </c>
      <c r="AH52" s="38">
        <v>383.41051099999999</v>
      </c>
      <c r="AI52" s="38">
        <v>394.414423</v>
      </c>
      <c r="AJ52" s="38">
        <v>348.99669699999998</v>
      </c>
      <c r="AK52" s="38">
        <v>297.31231400000001</v>
      </c>
      <c r="AL52" s="38">
        <v>316.17358899999999</v>
      </c>
      <c r="AM52" s="38">
        <v>288.117323</v>
      </c>
      <c r="AN52" s="38">
        <v>319.96207800000002</v>
      </c>
      <c r="AO52" s="38">
        <v>343.32430299999999</v>
      </c>
      <c r="AP52" s="38">
        <v>391.02998000000002</v>
      </c>
      <c r="AQ52" s="38">
        <v>401.96715799999998</v>
      </c>
      <c r="AR52" s="38">
        <v>416.569728</v>
      </c>
      <c r="AS52" s="38">
        <v>379.81818099999998</v>
      </c>
      <c r="AT52" s="38">
        <v>391.54575399999999</v>
      </c>
      <c r="AU52" s="38">
        <v>355.59682400000003</v>
      </c>
      <c r="AV52" s="38">
        <v>316.00021700000002</v>
      </c>
      <c r="AW52" s="38">
        <v>334.25613199999998</v>
      </c>
      <c r="AX52" s="38">
        <v>341.28139199999998</v>
      </c>
      <c r="AY52" s="38">
        <v>367.82036399999998</v>
      </c>
      <c r="AZ52" s="38">
        <v>393.19879500000002</v>
      </c>
      <c r="BA52" s="38">
        <v>376.20297399999998</v>
      </c>
      <c r="BB52" s="38">
        <v>356.818352</v>
      </c>
      <c r="BC52" s="38">
        <v>360.190043</v>
      </c>
      <c r="BD52" s="38">
        <v>346.87783899999999</v>
      </c>
      <c r="BE52" s="38">
        <v>348.67854999999997</v>
      </c>
      <c r="BF52" s="38">
        <v>405.77586600000001</v>
      </c>
      <c r="BG52" s="38">
        <v>442.777446</v>
      </c>
      <c r="BH52" s="38">
        <v>434.45907099999999</v>
      </c>
      <c r="BI52" s="38">
        <v>422.59479900000002</v>
      </c>
      <c r="BJ52" s="38">
        <v>451.66503999999998</v>
      </c>
      <c r="BK52" s="38">
        <v>473.56288499999999</v>
      </c>
      <c r="BL52" s="38">
        <v>490.66718100000003</v>
      </c>
      <c r="BM52" s="38">
        <v>487.06009299999999</v>
      </c>
      <c r="BN52" s="38">
        <v>509.16645</v>
      </c>
      <c r="BO52" s="38">
        <v>472.38564557000001</v>
      </c>
      <c r="BP52" s="38">
        <v>470.64345651000099</v>
      </c>
      <c r="BQ52" s="38">
        <v>547.59543130999998</v>
      </c>
      <c r="BR52" s="38">
        <v>629.73191653000003</v>
      </c>
      <c r="BS52" s="38">
        <v>723.54939258000002</v>
      </c>
      <c r="BT52" s="38">
        <v>772.13350004999995</v>
      </c>
      <c r="BU52" s="38">
        <v>832.55267262999996</v>
      </c>
      <c r="BV52" s="38">
        <v>896.05631982999898</v>
      </c>
      <c r="BW52" s="38">
        <v>789.48961564000001</v>
      </c>
      <c r="BX52" s="38">
        <v>767.48131639999997</v>
      </c>
      <c r="BY52" s="38">
        <v>725.14731933999997</v>
      </c>
      <c r="BZ52" s="38">
        <v>778.53543853999997</v>
      </c>
      <c r="CA52" s="38">
        <v>1007.4377343</v>
      </c>
      <c r="CB52" s="38">
        <v>1076.86939336</v>
      </c>
      <c r="CC52" s="38">
        <v>983.150425490001</v>
      </c>
      <c r="CD52" s="38">
        <v>898.26708855000004</v>
      </c>
      <c r="CE52" s="38">
        <v>837.89317917000005</v>
      </c>
      <c r="CF52" s="38">
        <v>915.34347330000003</v>
      </c>
      <c r="CG52" s="38">
        <v>1014.97435835</v>
      </c>
      <c r="CH52" s="38">
        <v>1441.3475975700001</v>
      </c>
      <c r="CI52" s="38">
        <v>1906.0677929000001</v>
      </c>
      <c r="CJ52" s="38">
        <v>1216.7763302999999</v>
      </c>
      <c r="CK52" s="38">
        <v>765.65402632999997</v>
      </c>
      <c r="CL52" s="38">
        <v>800.62743011999999</v>
      </c>
      <c r="CM52" s="38">
        <v>735.39876518999995</v>
      </c>
      <c r="CN52" s="38">
        <v>831.95012402999896</v>
      </c>
      <c r="CO52" s="38">
        <v>898.06915665999998</v>
      </c>
      <c r="CP52" s="38">
        <v>1069.5418418100001</v>
      </c>
      <c r="CQ52" s="38">
        <v>1006.50146348</v>
      </c>
      <c r="CR52" s="38">
        <v>853.45406779999996</v>
      </c>
      <c r="CS52" s="38">
        <v>973.03825143999904</v>
      </c>
      <c r="CT52" s="38">
        <v>938.71017012000095</v>
      </c>
      <c r="CU52" s="38">
        <v>892.80326964999995</v>
      </c>
      <c r="CV52" s="38">
        <v>972.45481967000103</v>
      </c>
      <c r="CW52" s="38">
        <v>1065.20188476</v>
      </c>
      <c r="CX52" s="38">
        <v>1078.1624410300001</v>
      </c>
      <c r="CY52" s="38">
        <v>963.43797910000001</v>
      </c>
      <c r="CZ52" s="38">
        <v>790.92180966000103</v>
      </c>
      <c r="DA52" s="38">
        <v>854.01401862999899</v>
      </c>
      <c r="DB52" s="38">
        <v>916.19384272999901</v>
      </c>
      <c r="DC52" s="38">
        <v>775.22209734</v>
      </c>
      <c r="DD52" s="38">
        <v>995.01061948999904</v>
      </c>
      <c r="DE52" s="38">
        <v>1114.79441434</v>
      </c>
      <c r="DF52" s="38">
        <v>1097.19720953</v>
      </c>
      <c r="DG52" s="38">
        <v>1012.42185263</v>
      </c>
      <c r="DH52" s="38">
        <v>1103.53826018</v>
      </c>
      <c r="DI52" s="38">
        <v>1410.23408006</v>
      </c>
      <c r="DJ52" s="38">
        <v>1292.0400256600001</v>
      </c>
      <c r="DK52" s="38">
        <v>842.65715392999903</v>
      </c>
      <c r="DL52" s="38">
        <v>649.64481081999998</v>
      </c>
      <c r="DM52" s="38">
        <v>497.18518346000002</v>
      </c>
      <c r="DN52" s="38">
        <v>548.96944327000006</v>
      </c>
      <c r="DO52" s="38">
        <v>587.49058118999994</v>
      </c>
      <c r="DP52" s="38">
        <v>618.90892573999997</v>
      </c>
      <c r="DQ52" s="38">
        <v>678.15901270999996</v>
      </c>
      <c r="DR52" s="38">
        <v>700.34926588999997</v>
      </c>
      <c r="DS52" s="38">
        <v>730.78000124000005</v>
      </c>
      <c r="DT52" s="38">
        <v>902.45694169999899</v>
      </c>
      <c r="DU52" s="38">
        <v>966.60666586999901</v>
      </c>
      <c r="DV52" s="38">
        <v>815.49601381000002</v>
      </c>
      <c r="DW52" s="38">
        <v>821.52393271999995</v>
      </c>
      <c r="DX52" s="53">
        <v>820.84151213999996</v>
      </c>
      <c r="DY52" s="53">
        <v>717.90533349999998</v>
      </c>
      <c r="DZ52" s="53">
        <v>689.48063007000098</v>
      </c>
      <c r="EA52" s="53">
        <v>705.19632896000098</v>
      </c>
      <c r="EB52" s="53">
        <v>749.82705078000004</v>
      </c>
      <c r="EC52" s="53">
        <v>703.40820738000002</v>
      </c>
      <c r="ED52" s="53">
        <v>720.24501153999995</v>
      </c>
      <c r="EE52" s="53">
        <v>652.92507422999995</v>
      </c>
      <c r="EF52" s="53">
        <v>692.38699713000005</v>
      </c>
      <c r="EG52" s="53">
        <v>772.73528868000005</v>
      </c>
      <c r="EH52" s="53">
        <v>941.91062134000003</v>
      </c>
      <c r="EI52" s="53">
        <v>1356.60435179</v>
      </c>
      <c r="EJ52" s="53">
        <v>1338.82042944</v>
      </c>
      <c r="EK52" s="53">
        <v>1220.20970683</v>
      </c>
      <c r="EL52" s="53">
        <v>1208.61191775</v>
      </c>
      <c r="EM52" s="53">
        <v>1066.16488073</v>
      </c>
      <c r="EN52" s="53">
        <v>934.37041368999996</v>
      </c>
      <c r="EO52" s="53">
        <v>1066.97396583</v>
      </c>
      <c r="EP52" s="53">
        <v>1141.6596249199999</v>
      </c>
      <c r="EQ52" s="53">
        <v>1282.0614055999999</v>
      </c>
      <c r="ER52" s="53">
        <v>1459.25562745</v>
      </c>
      <c r="ES52" s="53">
        <v>1475.18378594</v>
      </c>
      <c r="ET52" s="53">
        <v>1427.4976718600001</v>
      </c>
      <c r="EU52" s="53">
        <v>1224.31908909</v>
      </c>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row>
    <row r="53" spans="6:352" ht="34.15" customHeight="1">
      <c r="F53" s="35" t="s">
        <v>82</v>
      </c>
      <c r="G53" s="29"/>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row>
    <row r="54" spans="6:352" ht="34.15" customHeight="1">
      <c r="F54" s="28" t="s">
        <v>713</v>
      </c>
      <c r="G54" s="29" t="s">
        <v>317</v>
      </c>
      <c r="H54" s="38">
        <v>140.426512453501</v>
      </c>
      <c r="I54" s="38">
        <v>118.60149614320601</v>
      </c>
      <c r="K54" s="38"/>
      <c r="L54" s="38" t="s">
        <v>156</v>
      </c>
      <c r="M54" s="38" t="s">
        <v>156</v>
      </c>
      <c r="N54" s="38" t="s">
        <v>156</v>
      </c>
      <c r="O54" s="38" t="s">
        <v>156</v>
      </c>
      <c r="P54" s="38" t="s">
        <v>156</v>
      </c>
      <c r="Q54" s="38" t="s">
        <v>156</v>
      </c>
      <c r="R54" s="38" t="s">
        <v>156</v>
      </c>
      <c r="S54" s="38" t="s">
        <v>156</v>
      </c>
      <c r="T54" s="38" t="s">
        <v>156</v>
      </c>
      <c r="U54" s="38" t="s">
        <v>156</v>
      </c>
      <c r="V54" s="38" t="s">
        <v>156</v>
      </c>
      <c r="W54" s="38" t="s">
        <v>156</v>
      </c>
      <c r="X54" s="38" t="s">
        <v>156</v>
      </c>
      <c r="Y54" s="38" t="s">
        <v>156</v>
      </c>
      <c r="Z54" s="38" t="s">
        <v>156</v>
      </c>
      <c r="AA54" s="38" t="s">
        <v>156</v>
      </c>
      <c r="AB54" s="38" t="s">
        <v>156</v>
      </c>
      <c r="AC54" s="38" t="s">
        <v>156</v>
      </c>
      <c r="AD54" s="38" t="s">
        <v>156</v>
      </c>
      <c r="AE54" s="38" t="s">
        <v>156</v>
      </c>
      <c r="AF54" s="38" t="s">
        <v>156</v>
      </c>
      <c r="AG54" s="38" t="s">
        <v>156</v>
      </c>
      <c r="AH54" s="38" t="s">
        <v>156</v>
      </c>
      <c r="AI54" s="38" t="s">
        <v>156</v>
      </c>
      <c r="AJ54" s="38" t="s">
        <v>156</v>
      </c>
      <c r="AK54" s="38" t="s">
        <v>156</v>
      </c>
      <c r="AL54" s="38" t="s">
        <v>156</v>
      </c>
      <c r="AM54" s="38" t="s">
        <v>156</v>
      </c>
      <c r="AN54" s="38" t="s">
        <v>156</v>
      </c>
      <c r="AO54" s="38" t="s">
        <v>156</v>
      </c>
      <c r="AP54" s="38" t="s">
        <v>156</v>
      </c>
      <c r="AQ54" s="38" t="s">
        <v>156</v>
      </c>
      <c r="AR54" s="38" t="s">
        <v>156</v>
      </c>
      <c r="AS54" s="38" t="s">
        <v>156</v>
      </c>
      <c r="AT54" s="38" t="s">
        <v>156</v>
      </c>
      <c r="AU54" s="38" t="s">
        <v>156</v>
      </c>
      <c r="AV54" s="38" t="s">
        <v>156</v>
      </c>
      <c r="AW54" s="38" t="s">
        <v>156</v>
      </c>
      <c r="AX54" s="38" t="s">
        <v>156</v>
      </c>
      <c r="AY54" s="38" t="s">
        <v>156</v>
      </c>
      <c r="AZ54" s="38" t="s">
        <v>156</v>
      </c>
      <c r="BA54" s="38" t="s">
        <v>156</v>
      </c>
      <c r="BB54" s="38" t="s">
        <v>156</v>
      </c>
      <c r="BC54" s="38" t="s">
        <v>156</v>
      </c>
      <c r="BD54" s="38" t="s">
        <v>156</v>
      </c>
      <c r="BE54" s="38" t="s">
        <v>156</v>
      </c>
      <c r="BF54" s="38" t="s">
        <v>156</v>
      </c>
      <c r="BG54" s="38" t="s">
        <v>156</v>
      </c>
      <c r="BH54" s="38" t="s">
        <v>156</v>
      </c>
      <c r="BI54" s="38" t="s">
        <v>156</v>
      </c>
      <c r="BJ54" s="38" t="s">
        <v>156</v>
      </c>
      <c r="BK54" s="38" t="s">
        <v>156</v>
      </c>
      <c r="BL54" s="38" t="s">
        <v>156</v>
      </c>
      <c r="BM54" s="38" t="s">
        <v>156</v>
      </c>
      <c r="BN54" s="38" t="s">
        <v>156</v>
      </c>
      <c r="BO54" s="38" t="s">
        <v>156</v>
      </c>
      <c r="BP54" s="38" t="s">
        <v>156</v>
      </c>
      <c r="BQ54" s="38" t="s">
        <v>156</v>
      </c>
      <c r="BR54" s="38" t="s">
        <v>156</v>
      </c>
      <c r="BS54" s="38" t="s">
        <v>156</v>
      </c>
      <c r="BT54" s="38" t="s">
        <v>156</v>
      </c>
      <c r="BU54" s="38" t="s">
        <v>156</v>
      </c>
      <c r="BV54" s="38" t="s">
        <v>156</v>
      </c>
      <c r="BW54" s="38" t="s">
        <v>156</v>
      </c>
      <c r="BX54" s="38" t="s">
        <v>156</v>
      </c>
      <c r="BY54" s="38" t="s">
        <v>156</v>
      </c>
      <c r="BZ54" s="38" t="s">
        <v>156</v>
      </c>
      <c r="CA54" s="38" t="s">
        <v>156</v>
      </c>
      <c r="CB54" s="38" t="s">
        <v>156</v>
      </c>
      <c r="CC54" s="38" t="s">
        <v>156</v>
      </c>
      <c r="CD54" s="38" t="s">
        <v>156</v>
      </c>
      <c r="CE54" s="38" t="s">
        <v>156</v>
      </c>
      <c r="CF54" s="38" t="s">
        <v>156</v>
      </c>
      <c r="CG54" s="38" t="s">
        <v>156</v>
      </c>
      <c r="CH54" s="38" t="s">
        <v>156</v>
      </c>
      <c r="CI54" s="38" t="s">
        <v>156</v>
      </c>
      <c r="CJ54" s="38">
        <v>59.636904761904802</v>
      </c>
      <c r="CK54" s="38">
        <v>53.807777777777801</v>
      </c>
      <c r="CL54" s="38">
        <v>73.502656250000001</v>
      </c>
      <c r="CM54" s="38">
        <v>82.617500000000007</v>
      </c>
      <c r="CN54" s="38">
        <v>120.234426229508</v>
      </c>
      <c r="CO54" s="38">
        <v>147.14841269841301</v>
      </c>
      <c r="CP54" s="38">
        <v>126.0971875</v>
      </c>
      <c r="CQ54" s="38">
        <v>148.25714285714301</v>
      </c>
      <c r="CR54" s="38">
        <v>172.29918032786901</v>
      </c>
      <c r="CS54" s="38">
        <v>169.13387096774201</v>
      </c>
      <c r="CT54" s="38">
        <v>167.51343750000001</v>
      </c>
      <c r="CU54" s="38">
        <v>129.13693548387101</v>
      </c>
      <c r="CV54" s="38">
        <v>134.897258064516</v>
      </c>
      <c r="CW54" s="38">
        <v>133.17857142857099</v>
      </c>
      <c r="CX54" s="38">
        <v>105.584920634921</v>
      </c>
      <c r="CY54" s="38">
        <v>112.88126984127</v>
      </c>
      <c r="CZ54" s="38">
        <v>140.534333333333</v>
      </c>
      <c r="DA54" s="38">
        <v>117.94190476190499</v>
      </c>
      <c r="DB54" s="38">
        <v>122.16921875</v>
      </c>
      <c r="DC54" s="38">
        <v>122.647777777778</v>
      </c>
      <c r="DD54" s="38">
        <v>110.753064516129</v>
      </c>
      <c r="DE54" s="38">
        <v>93.946451612903203</v>
      </c>
      <c r="DF54" s="38">
        <v>81.393124999999998</v>
      </c>
      <c r="DG54" s="38">
        <v>66.094920634920697</v>
      </c>
      <c r="DH54" s="38">
        <v>57.612622950819599</v>
      </c>
      <c r="DI54" s="38">
        <v>53.162258064516102</v>
      </c>
      <c r="DJ54" s="38">
        <v>48.753934426229499</v>
      </c>
      <c r="DK54" s="38">
        <v>41.799062499999998</v>
      </c>
      <c r="DL54" s="38">
        <v>45.045901639344301</v>
      </c>
      <c r="DM54" s="38">
        <v>51.113750000000003</v>
      </c>
      <c r="DN54" s="38">
        <v>53.387460317460302</v>
      </c>
      <c r="DO54" s="38">
        <v>64.508437499999999</v>
      </c>
      <c r="DP54" s="38">
        <v>79.396825396825406</v>
      </c>
      <c r="DQ54" s="38">
        <v>56.57</v>
      </c>
      <c r="DR54" s="38">
        <v>63.709672131147499</v>
      </c>
      <c r="DS54" s="38">
        <v>56.432539682539698</v>
      </c>
      <c r="DT54" s="38">
        <v>67.334032258064497</v>
      </c>
      <c r="DU54" s="38">
        <v>57.519677419354799</v>
      </c>
      <c r="DV54" s="38">
        <v>57.167460317460304</v>
      </c>
      <c r="DW54" s="38">
        <v>62.807833333333399</v>
      </c>
      <c r="DX54" s="53">
        <v>71.802289999999999</v>
      </c>
      <c r="DY54" s="53">
        <v>85.432496475409806</v>
      </c>
      <c r="DZ54" s="53">
        <v>92.577586249999996</v>
      </c>
      <c r="EA54" s="53">
        <v>76.240961171875</v>
      </c>
      <c r="EB54" s="53">
        <v>77.611565158730102</v>
      </c>
      <c r="EC54" s="53">
        <v>80.220388249999999</v>
      </c>
      <c r="ED54" s="53">
        <v>107.388763507463</v>
      </c>
      <c r="EE54" s="53">
        <v>120.269564672131</v>
      </c>
      <c r="EF54" s="53">
        <v>151.195158166667</v>
      </c>
      <c r="EG54" s="53">
        <v>182.85256346774199</v>
      </c>
      <c r="EH54" s="53">
        <v>147.73653545454499</v>
      </c>
      <c r="EI54" s="53">
        <v>90.945934516129</v>
      </c>
      <c r="EJ54" s="53">
        <v>119.619505166667</v>
      </c>
      <c r="EK54" s="53">
        <v>116.104009435484</v>
      </c>
      <c r="EL54" s="53">
        <v>89.162960746268695</v>
      </c>
      <c r="EM54" s="53">
        <v>85.788820241935497</v>
      </c>
      <c r="EN54" s="53">
        <v>109.104884344262</v>
      </c>
      <c r="EO54" s="53">
        <v>97.808472822580597</v>
      </c>
      <c r="EP54" s="53">
        <v>102.25623656250001</v>
      </c>
      <c r="EQ54" s="53">
        <v>110.62565596774201</v>
      </c>
      <c r="ER54" s="53">
        <v>106.49276008196701</v>
      </c>
      <c r="ES54" s="53">
        <v>94.206484516128995</v>
      </c>
      <c r="ET54" s="53">
        <v>83.282045606060606</v>
      </c>
      <c r="EU54" s="53">
        <v>86.525570564516102</v>
      </c>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row>
    <row r="55" spans="6:352" ht="20.100000000000001" customHeight="1">
      <c r="F55" s="28" t="s">
        <v>713</v>
      </c>
      <c r="G55" s="29" t="s">
        <v>554</v>
      </c>
      <c r="H55" s="38">
        <v>186.06523015984101</v>
      </c>
      <c r="I55" s="38">
        <v>164.37065158837899</v>
      </c>
      <c r="K55" s="38"/>
      <c r="L55" s="38" t="s">
        <v>156</v>
      </c>
      <c r="M55" s="38" t="s">
        <v>156</v>
      </c>
      <c r="N55" s="38" t="s">
        <v>156</v>
      </c>
      <c r="O55" s="38" t="s">
        <v>156</v>
      </c>
      <c r="P55" s="38" t="s">
        <v>156</v>
      </c>
      <c r="Q55" s="38" t="s">
        <v>156</v>
      </c>
      <c r="R55" s="38" t="s">
        <v>156</v>
      </c>
      <c r="S55" s="38" t="s">
        <v>156</v>
      </c>
      <c r="T55" s="38" t="s">
        <v>156</v>
      </c>
      <c r="U55" s="38" t="s">
        <v>156</v>
      </c>
      <c r="V55" s="38" t="s">
        <v>156</v>
      </c>
      <c r="W55" s="38" t="s">
        <v>156</v>
      </c>
      <c r="X55" s="38" t="s">
        <v>156</v>
      </c>
      <c r="Y55" s="38" t="s">
        <v>156</v>
      </c>
      <c r="Z55" s="38" t="s">
        <v>156</v>
      </c>
      <c r="AA55" s="38" t="s">
        <v>156</v>
      </c>
      <c r="AB55" s="38" t="s">
        <v>156</v>
      </c>
      <c r="AC55" s="38" t="s">
        <v>156</v>
      </c>
      <c r="AD55" s="38" t="s">
        <v>156</v>
      </c>
      <c r="AE55" s="38" t="s">
        <v>156</v>
      </c>
      <c r="AF55" s="38" t="s">
        <v>156</v>
      </c>
      <c r="AG55" s="38" t="s">
        <v>156</v>
      </c>
      <c r="AH55" s="38" t="s">
        <v>156</v>
      </c>
      <c r="AI55" s="38" t="s">
        <v>156</v>
      </c>
      <c r="AJ55" s="38" t="s">
        <v>156</v>
      </c>
      <c r="AK55" s="38" t="s">
        <v>156</v>
      </c>
      <c r="AL55" s="38" t="s">
        <v>156</v>
      </c>
      <c r="AM55" s="38" t="s">
        <v>156</v>
      </c>
      <c r="AN55" s="38" t="s">
        <v>156</v>
      </c>
      <c r="AO55" s="38" t="s">
        <v>156</v>
      </c>
      <c r="AP55" s="38" t="s">
        <v>156</v>
      </c>
      <c r="AQ55" s="38" t="s">
        <v>156</v>
      </c>
      <c r="AR55" s="38" t="s">
        <v>156</v>
      </c>
      <c r="AS55" s="38" t="s">
        <v>156</v>
      </c>
      <c r="AT55" s="38" t="s">
        <v>156</v>
      </c>
      <c r="AU55" s="38" t="s">
        <v>156</v>
      </c>
      <c r="AV55" s="38" t="s">
        <v>156</v>
      </c>
      <c r="AW55" s="38" t="s">
        <v>156</v>
      </c>
      <c r="AX55" s="38" t="s">
        <v>156</v>
      </c>
      <c r="AY55" s="38" t="s">
        <v>156</v>
      </c>
      <c r="AZ55" s="38" t="s">
        <v>156</v>
      </c>
      <c r="BA55" s="38" t="s">
        <v>156</v>
      </c>
      <c r="BB55" s="38" t="s">
        <v>156</v>
      </c>
      <c r="BC55" s="38" t="s">
        <v>156</v>
      </c>
      <c r="BD55" s="38" t="s">
        <v>156</v>
      </c>
      <c r="BE55" s="38" t="s">
        <v>156</v>
      </c>
      <c r="BF55" s="38" t="s">
        <v>156</v>
      </c>
      <c r="BG55" s="38" t="s">
        <v>156</v>
      </c>
      <c r="BH55" s="38" t="s">
        <v>156</v>
      </c>
      <c r="BI55" s="38" t="s">
        <v>156</v>
      </c>
      <c r="BJ55" s="38" t="s">
        <v>156</v>
      </c>
      <c r="BK55" s="38" t="s">
        <v>156</v>
      </c>
      <c r="BL55" s="38" t="s">
        <v>156</v>
      </c>
      <c r="BM55" s="38" t="s">
        <v>156</v>
      </c>
      <c r="BN55" s="38" t="s">
        <v>156</v>
      </c>
      <c r="BO55" s="38" t="s">
        <v>156</v>
      </c>
      <c r="BP55" s="38" t="s">
        <v>156</v>
      </c>
      <c r="BQ55" s="38" t="s">
        <v>156</v>
      </c>
      <c r="BR55" s="38" t="s">
        <v>156</v>
      </c>
      <c r="BS55" s="38" t="s">
        <v>156</v>
      </c>
      <c r="BT55" s="38" t="s">
        <v>156</v>
      </c>
      <c r="BU55" s="38" t="s">
        <v>156</v>
      </c>
      <c r="BV55" s="38" t="s">
        <v>156</v>
      </c>
      <c r="BW55" s="38" t="s">
        <v>156</v>
      </c>
      <c r="BX55" s="38" t="s">
        <v>156</v>
      </c>
      <c r="BY55" s="38" t="s">
        <v>156</v>
      </c>
      <c r="BZ55" s="38" t="s">
        <v>156</v>
      </c>
      <c r="CA55" s="38" t="s">
        <v>156</v>
      </c>
      <c r="CB55" s="38" t="s">
        <v>156</v>
      </c>
      <c r="CC55" s="38" t="s">
        <v>156</v>
      </c>
      <c r="CD55" s="38" t="s">
        <v>156</v>
      </c>
      <c r="CE55" s="38" t="s">
        <v>156</v>
      </c>
      <c r="CF55" s="38" t="s">
        <v>156</v>
      </c>
      <c r="CG55" s="38" t="s">
        <v>156</v>
      </c>
      <c r="CH55" s="38" t="s">
        <v>156</v>
      </c>
      <c r="CI55" s="38">
        <v>91.404983748555495</v>
      </c>
      <c r="CJ55" s="38">
        <v>94.776694069109894</v>
      </c>
      <c r="CK55" s="38">
        <v>67.638337433151705</v>
      </c>
      <c r="CL55" s="38">
        <v>87.161954814098493</v>
      </c>
      <c r="CM55" s="38">
        <v>88.605757952486599</v>
      </c>
      <c r="CN55" s="38">
        <v>130.003226438149</v>
      </c>
      <c r="CO55" s="38">
        <v>162.63051950745799</v>
      </c>
      <c r="CP55" s="38">
        <v>138.95948785416701</v>
      </c>
      <c r="CQ55" s="38">
        <v>146.240686018715</v>
      </c>
      <c r="CR55" s="38">
        <v>168.85543783823701</v>
      </c>
      <c r="CS55" s="38">
        <v>158.028403091874</v>
      </c>
      <c r="CT55" s="38">
        <v>157.961797268043</v>
      </c>
      <c r="CU55" s="38">
        <v>127.106400154535</v>
      </c>
      <c r="CV55" s="38">
        <v>121.49089193456101</v>
      </c>
      <c r="CW55" s="38">
        <v>127.76813170255799</v>
      </c>
      <c r="CX55" s="38">
        <v>101.62948938350701</v>
      </c>
      <c r="CY55" s="38">
        <v>108.347794872648</v>
      </c>
      <c r="CZ55" s="38">
        <v>134.49707980954699</v>
      </c>
      <c r="DA55" s="38">
        <v>119.693933707627</v>
      </c>
      <c r="DB55" s="38">
        <v>132.68960967055699</v>
      </c>
      <c r="DC55" s="38">
        <v>132.833208449041</v>
      </c>
      <c r="DD55" s="38">
        <v>122.195038681611</v>
      </c>
      <c r="DE55" s="38">
        <v>96.246457796461797</v>
      </c>
      <c r="DF55" s="38">
        <v>86.303120981251396</v>
      </c>
      <c r="DG55" s="38">
        <v>77.923589738245894</v>
      </c>
      <c r="DH55" s="38">
        <v>75.035626012886297</v>
      </c>
      <c r="DI55" s="38">
        <v>68.483809990716907</v>
      </c>
      <c r="DJ55" s="38">
        <v>68.956962741094699</v>
      </c>
      <c r="DK55" s="38">
        <v>57.8190320809965</v>
      </c>
      <c r="DL55" s="38">
        <v>61.014253672902697</v>
      </c>
      <c r="DM55" s="38">
        <v>67.289415899059307</v>
      </c>
      <c r="DN55" s="38">
        <v>68.545513416550406</v>
      </c>
      <c r="DO55" s="38">
        <v>88.252187963648893</v>
      </c>
      <c r="DP55" s="38">
        <v>104.20720988427099</v>
      </c>
      <c r="DQ55" s="38">
        <v>72.413897888376596</v>
      </c>
      <c r="DR55" s="38">
        <v>81.665336508754194</v>
      </c>
      <c r="DS55" s="38">
        <v>71.806777203710396</v>
      </c>
      <c r="DT55" s="38">
        <v>81.805819722369193</v>
      </c>
      <c r="DU55" s="38">
        <v>72.220498927148199</v>
      </c>
      <c r="DV55" s="38">
        <v>71.571740153181295</v>
      </c>
      <c r="DW55" s="38">
        <v>86.991420294597802</v>
      </c>
      <c r="DX55" s="53">
        <v>102.868698982312</v>
      </c>
      <c r="DY55" s="53">
        <v>125.082806106948</v>
      </c>
      <c r="DZ55" s="53">
        <v>132.484831640446</v>
      </c>
      <c r="EA55" s="53">
        <v>111.456605891668</v>
      </c>
      <c r="EB55" s="53">
        <v>118.984845364658</v>
      </c>
      <c r="EC55" s="53">
        <v>126.716475090085</v>
      </c>
      <c r="ED55" s="53">
        <v>150.04099637338999</v>
      </c>
      <c r="EE55" s="53">
        <v>165.04570611172201</v>
      </c>
      <c r="EF55" s="53">
        <v>195.607755783469</v>
      </c>
      <c r="EG55" s="53">
        <v>237.486969936881</v>
      </c>
      <c r="EH55" s="53">
        <v>202.348875396121</v>
      </c>
      <c r="EI55" s="53">
        <v>126.71955423423699</v>
      </c>
      <c r="EJ55" s="53">
        <v>164.34974605063499</v>
      </c>
      <c r="EK55" s="53">
        <v>162.12189118323101</v>
      </c>
      <c r="EL55" s="53">
        <v>132.97749256314401</v>
      </c>
      <c r="EM55" s="53">
        <v>131.27438577108799</v>
      </c>
      <c r="EN55" s="53">
        <v>160.10721637112499</v>
      </c>
      <c r="EO55" s="53">
        <v>147.68810660045801</v>
      </c>
      <c r="EP55" s="53">
        <v>157.08938768681401</v>
      </c>
      <c r="EQ55" s="53">
        <v>171.03681542903701</v>
      </c>
      <c r="ER55" s="53">
        <v>161.515948900474</v>
      </c>
      <c r="ES55" s="53">
        <v>146.05723964296101</v>
      </c>
      <c r="ET55" s="53">
        <v>124.497642720229</v>
      </c>
      <c r="EU55" s="53">
        <v>134.508553066551</v>
      </c>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row>
    <row r="56" spans="6:352" ht="10.15" customHeight="1">
      <c r="F56" s="39"/>
      <c r="G56" s="40"/>
      <c r="H56" s="39"/>
      <c r="I56" s="40"/>
      <c r="J56" s="40"/>
      <c r="K56" s="40"/>
      <c r="L56" s="39"/>
      <c r="M56" s="39"/>
      <c r="N56" s="39"/>
      <c r="O56" s="39"/>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row>
    <row r="57" spans="6:352" ht="9.75" customHeight="1">
      <c r="L57" s="38"/>
      <c r="M57" s="38"/>
      <c r="N57" s="38"/>
      <c r="O57" s="38"/>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EA57" s="26"/>
    </row>
    <row r="58" spans="6:352" ht="18" customHeight="1">
      <c r="L58" s="38"/>
      <c r="M58" s="38"/>
      <c r="N58" s="38"/>
      <c r="O58" s="38"/>
    </row>
    <row r="59" spans="6:352" ht="18" customHeight="1">
      <c r="F59" s="42" t="s">
        <v>714</v>
      </c>
    </row>
    <row r="60" spans="6:352" ht="18" customHeight="1">
      <c r="F60" s="42" t="s">
        <v>715</v>
      </c>
    </row>
    <row r="61" spans="6:352" ht="18" customHeight="1">
      <c r="F61" s="42" t="s">
        <v>716</v>
      </c>
    </row>
    <row r="62" spans="6:352" ht="18" customHeight="1">
      <c r="F62" s="42" t="s">
        <v>717</v>
      </c>
    </row>
    <row r="63" spans="6:352" ht="18" customHeight="1">
      <c r="F63" s="42" t="s">
        <v>718</v>
      </c>
    </row>
    <row r="64" spans="6:352" ht="18" customHeight="1">
      <c r="F64" s="42" t="s">
        <v>719</v>
      </c>
    </row>
    <row r="65" spans="6:6" ht="18" customHeight="1">
      <c r="F65" s="25" t="s">
        <v>489</v>
      </c>
    </row>
    <row r="66" spans="6:6" ht="18" customHeight="1">
      <c r="F66" s="25" t="s">
        <v>720</v>
      </c>
    </row>
    <row r="68" spans="6:6" ht="18" customHeight="1">
      <c r="F68" s="43"/>
    </row>
  </sheetData>
  <hyperlinks>
    <hyperlink ref="H1" location="Contents!A1" display="Back to Table of Contents" xr:uid="{39BCA623-3052-4D7B-A535-856890A724B7}"/>
  </hyperlinks>
  <pageMargins left="0" right="0" top="0" bottom="0" header="0" footer="0"/>
  <pageSetup paperSize="8" scale="1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CD3C-29B2-47BC-B869-0C603DD39ABF}">
  <sheetPr>
    <pageSetUpPr fitToPage="1"/>
  </sheetPr>
  <dimension ref="A1:ABW61"/>
  <sheetViews>
    <sheetView zoomScale="80" zoomScaleNormal="80" workbookViewId="0">
      <pane xSplit="7" ySplit="8" topLeftCell="EL36" activePane="bottomRight" state="frozen"/>
      <selection pane="topRight" activeCell="F17" sqref="F17"/>
      <selection pane="bottomLeft" activeCell="F17" sqref="F17"/>
      <selection pane="bottomRight" activeCell="EU50" sqref="EU5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customWidth="1"/>
    <col min="8" max="8" width="14.5703125" style="25" customWidth="1"/>
    <col min="9" max="9" width="14.5703125" style="26" customWidth="1"/>
    <col min="10" max="10" width="4.28515625" style="26" customWidth="1"/>
    <col min="11" max="11" width="11.140625" style="26" customWidth="1"/>
    <col min="12" max="17" width="14.5703125" style="26" customWidth="1"/>
    <col min="18" max="126" width="14.5703125" style="24" customWidth="1"/>
    <col min="127" max="163" width="14.42578125" style="24" customWidth="1"/>
    <col min="164" max="16384" width="10.28515625" style="24"/>
  </cols>
  <sheetData>
    <row r="1" spans="1:751"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751"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751"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row>
    <row r="4" spans="1:751" ht="18.75" customHeight="1">
      <c r="F4" s="28"/>
      <c r="G4" s="29"/>
      <c r="H4" s="108"/>
      <c r="I4" s="108"/>
      <c r="J4" s="108"/>
      <c r="K4" s="111" t="s">
        <v>136</v>
      </c>
      <c r="L4" s="108">
        <v>3</v>
      </c>
      <c r="M4" s="108">
        <f t="shared" ref="M4:BX4" si="12">IF(L4=12,3,L4+3)</f>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si="12"/>
        <v>6</v>
      </c>
      <c r="BV4" s="108">
        <f t="shared" si="12"/>
        <v>9</v>
      </c>
      <c r="BW4" s="108">
        <f t="shared" si="12"/>
        <v>12</v>
      </c>
      <c r="BX4" s="108">
        <f t="shared" si="12"/>
        <v>3</v>
      </c>
      <c r="BY4" s="108">
        <f t="shared" ref="BY4:EJ4" si="13">IF(BX4=12,3,BX4+3)</f>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si="13"/>
        <v>6</v>
      </c>
      <c r="EH4" s="108">
        <f t="shared" si="13"/>
        <v>9</v>
      </c>
      <c r="EI4" s="108">
        <f t="shared" si="13"/>
        <v>12</v>
      </c>
      <c r="EJ4" s="108">
        <f t="shared" si="13"/>
        <v>3</v>
      </c>
      <c r="EK4" s="108">
        <f t="shared" ref="EK4:EL4" si="14">IF(EJ4=12,3,EJ4+3)</f>
        <v>6</v>
      </c>
      <c r="EL4" s="108">
        <f t="shared" si="14"/>
        <v>9</v>
      </c>
      <c r="EM4" s="108">
        <f t="shared" ref="EM4" si="15">IF(EL4=12,3,EL4+3)</f>
        <v>12</v>
      </c>
      <c r="EN4" s="108">
        <f t="shared" ref="EN4" si="16">IF(EM4=12,3,EM4+3)</f>
        <v>3</v>
      </c>
      <c r="EO4" s="108">
        <f t="shared" ref="EO4" si="17">IF(EN4=12,3,EN4+3)</f>
        <v>6</v>
      </c>
      <c r="EP4" s="108">
        <f t="shared" ref="EP4" si="18">IF(EO4=12,3,EO4+3)</f>
        <v>9</v>
      </c>
      <c r="EQ4" s="108">
        <f t="shared" ref="EQ4" si="19">IF(EP4=12,3,EP4+3)</f>
        <v>12</v>
      </c>
      <c r="ER4" s="108">
        <f t="shared" ref="ER4" si="20">IF(EQ4=12,3,EQ4+3)</f>
        <v>3</v>
      </c>
      <c r="ES4" s="108">
        <f t="shared" ref="ES4" si="21">IF(ER4=12,3,ER4+3)</f>
        <v>6</v>
      </c>
      <c r="ET4" s="108">
        <f t="shared" ref="ET4" si="22">IF(ES4=12,3,ES4+3)</f>
        <v>9</v>
      </c>
      <c r="EU4" s="108">
        <f t="shared" ref="EU4" si="23">IF(ET4=12,3,ET4+3)</f>
        <v>12</v>
      </c>
      <c r="EV4" s="26"/>
      <c r="EW4" s="26"/>
      <c r="EX4" s="26"/>
      <c r="EY4" s="26"/>
      <c r="EZ4" s="26"/>
      <c r="FA4" s="26"/>
      <c r="FB4" s="26"/>
      <c r="FC4" s="26"/>
      <c r="FD4" s="26"/>
      <c r="FE4" s="26"/>
      <c r="FF4" s="26"/>
      <c r="FG4" s="26"/>
    </row>
    <row r="5" spans="1:751"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751" ht="82.5" customHeight="1">
      <c r="F6" s="30" t="s">
        <v>33</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751"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row>
    <row r="8" spans="1:751"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row>
    <row r="9" spans="1:751" ht="28.15" customHeight="1">
      <c r="F9" s="35" t="s">
        <v>73</v>
      </c>
      <c r="G9" s="29"/>
      <c r="H9" s="36"/>
      <c r="I9" s="36"/>
      <c r="J9" s="36"/>
      <c r="K9" s="36"/>
      <c r="L9" s="36"/>
      <c r="M9" s="36"/>
      <c r="N9" s="36"/>
      <c r="O9" s="36"/>
      <c r="P9" s="36"/>
      <c r="Q9" s="36"/>
      <c r="DS9" s="26"/>
      <c r="DT9" s="26"/>
    </row>
    <row r="10" spans="1:751" ht="20.100000000000001" customHeight="1">
      <c r="F10" s="28" t="s">
        <v>631</v>
      </c>
      <c r="G10" s="29"/>
      <c r="H10" s="36"/>
      <c r="I10" s="36"/>
      <c r="J10" s="36"/>
      <c r="K10" s="36"/>
      <c r="L10" s="36"/>
      <c r="M10" s="36"/>
      <c r="N10" s="36"/>
      <c r="O10" s="36"/>
      <c r="P10" s="36"/>
      <c r="Q10" s="36"/>
      <c r="DS10" s="38"/>
      <c r="DT10" s="38"/>
      <c r="DU10" s="38"/>
      <c r="DV10" s="38"/>
    </row>
    <row r="11" spans="1:751" ht="20.100000000000001" customHeight="1">
      <c r="F11" s="28" t="s">
        <v>721</v>
      </c>
      <c r="G11" s="29" t="s">
        <v>141</v>
      </c>
      <c r="H11" s="38">
        <v>848.00795217725704</v>
      </c>
      <c r="I11" s="38">
        <v>977.36629391693702</v>
      </c>
      <c r="J11" s="38"/>
      <c r="K11" s="38"/>
      <c r="L11" s="38" t="s">
        <v>156</v>
      </c>
      <c r="M11" s="38" t="s">
        <v>156</v>
      </c>
      <c r="N11" s="38" t="s">
        <v>156</v>
      </c>
      <c r="O11" s="38" t="s">
        <v>156</v>
      </c>
      <c r="P11" s="38" t="s">
        <v>156</v>
      </c>
      <c r="Q11" s="38" t="s">
        <v>156</v>
      </c>
      <c r="R11" s="38" t="s">
        <v>156</v>
      </c>
      <c r="S11" s="38" t="s">
        <v>156</v>
      </c>
      <c r="T11" s="38" t="s">
        <v>156</v>
      </c>
      <c r="U11" s="38" t="s">
        <v>156</v>
      </c>
      <c r="V11" s="38" t="s">
        <v>156</v>
      </c>
      <c r="W11" s="38" t="s">
        <v>156</v>
      </c>
      <c r="X11" s="38" t="s">
        <v>156</v>
      </c>
      <c r="Y11" s="38" t="s">
        <v>156</v>
      </c>
      <c r="Z11" s="38" t="s">
        <v>156</v>
      </c>
      <c r="AA11" s="38" t="s">
        <v>156</v>
      </c>
      <c r="AB11" s="38" t="s">
        <v>156</v>
      </c>
      <c r="AC11" s="38" t="s">
        <v>156</v>
      </c>
      <c r="AD11" s="38" t="s">
        <v>156</v>
      </c>
      <c r="AE11" s="38" t="s">
        <v>156</v>
      </c>
      <c r="AF11" s="38" t="s">
        <v>156</v>
      </c>
      <c r="AG11" s="38" t="s">
        <v>156</v>
      </c>
      <c r="AH11" s="38" t="s">
        <v>156</v>
      </c>
      <c r="AI11" s="38" t="s">
        <v>156</v>
      </c>
      <c r="AJ11" s="38" t="s">
        <v>156</v>
      </c>
      <c r="AK11" s="38" t="s">
        <v>156</v>
      </c>
      <c r="AL11" s="38" t="s">
        <v>156</v>
      </c>
      <c r="AM11" s="38" t="s">
        <v>156</v>
      </c>
      <c r="AN11" s="38" t="s">
        <v>156</v>
      </c>
      <c r="AO11" s="38" t="s">
        <v>156</v>
      </c>
      <c r="AP11" s="38" t="s">
        <v>156</v>
      </c>
      <c r="AQ11" s="38" t="s">
        <v>156</v>
      </c>
      <c r="AR11" s="38" t="s">
        <v>156</v>
      </c>
      <c r="AS11" s="38" t="s">
        <v>156</v>
      </c>
      <c r="AT11" s="38" t="s">
        <v>156</v>
      </c>
      <c r="AU11" s="38" t="s">
        <v>156</v>
      </c>
      <c r="AV11" s="38">
        <v>236.22499999999999</v>
      </c>
      <c r="AW11" s="38">
        <v>250.85499999999999</v>
      </c>
      <c r="AX11" s="38">
        <v>253.33199999999999</v>
      </c>
      <c r="AY11" s="38">
        <v>250.52699999999999</v>
      </c>
      <c r="AZ11" s="38">
        <v>241.006</v>
      </c>
      <c r="BA11" s="38">
        <v>243.15299999999999</v>
      </c>
      <c r="BB11" s="38">
        <v>252.94900000000001</v>
      </c>
      <c r="BC11" s="38">
        <v>240.64500000000001</v>
      </c>
      <c r="BD11" s="38">
        <v>240.26900000000001</v>
      </c>
      <c r="BE11" s="38">
        <v>266.45800000000003</v>
      </c>
      <c r="BF11" s="38">
        <v>269.68200000000002</v>
      </c>
      <c r="BG11" s="38">
        <v>262.791</v>
      </c>
      <c r="BH11" s="38">
        <v>248.11</v>
      </c>
      <c r="BI11" s="38">
        <v>239.59</v>
      </c>
      <c r="BJ11" s="38">
        <v>236.68</v>
      </c>
      <c r="BK11" s="38">
        <v>228.25</v>
      </c>
      <c r="BL11" s="38">
        <v>245.32300000000001</v>
      </c>
      <c r="BM11" s="38">
        <v>259.25799999999998</v>
      </c>
      <c r="BN11" s="38">
        <v>237.56800000000001</v>
      </c>
      <c r="BO11" s="38">
        <v>225.155</v>
      </c>
      <c r="BP11" s="38">
        <v>241.75299999999999</v>
      </c>
      <c r="BQ11" s="38">
        <v>255.61500000000001</v>
      </c>
      <c r="BR11" s="38">
        <v>245.626</v>
      </c>
      <c r="BS11" s="38">
        <v>237.422</v>
      </c>
      <c r="BT11" s="38">
        <v>264.64699999999999</v>
      </c>
      <c r="BU11" s="38">
        <v>248.952</v>
      </c>
      <c r="BV11" s="38">
        <v>293.13099999999997</v>
      </c>
      <c r="BW11" s="38">
        <v>281.28300000000002</v>
      </c>
      <c r="BX11" s="38">
        <v>250.56</v>
      </c>
      <c r="BY11" s="38">
        <v>238</v>
      </c>
      <c r="BZ11" s="38">
        <v>235.06299999999999</v>
      </c>
      <c r="CA11" s="38">
        <v>211.96799999999999</v>
      </c>
      <c r="CB11" s="38">
        <v>242.23400000000001</v>
      </c>
      <c r="CC11" s="38">
        <v>218.33600000000001</v>
      </c>
      <c r="CD11" s="38">
        <v>218.78299999999999</v>
      </c>
      <c r="CE11" s="38">
        <v>226.1</v>
      </c>
      <c r="CF11" s="38">
        <v>234.49799999999999</v>
      </c>
      <c r="CG11" s="38">
        <v>208.78800000000001</v>
      </c>
      <c r="CH11" s="38">
        <v>217.952</v>
      </c>
      <c r="CI11" s="38">
        <v>242.90100000000001</v>
      </c>
      <c r="CJ11" s="38">
        <v>172.06299999999999</v>
      </c>
      <c r="CK11" s="38">
        <v>209.351</v>
      </c>
      <c r="CL11" s="38">
        <v>211.44200000000001</v>
      </c>
      <c r="CM11" s="38">
        <v>226.40899999999999</v>
      </c>
      <c r="CN11" s="38">
        <v>205.53700000000001</v>
      </c>
      <c r="CO11" s="38">
        <v>236.57400000000001</v>
      </c>
      <c r="CP11" s="38">
        <v>241.642</v>
      </c>
      <c r="CQ11" s="38">
        <v>263.92</v>
      </c>
      <c r="CR11" s="38">
        <v>194.589</v>
      </c>
      <c r="CS11" s="38">
        <v>234.09800000000001</v>
      </c>
      <c r="CT11" s="38">
        <v>217.755</v>
      </c>
      <c r="CU11" s="38">
        <v>232.73185883468099</v>
      </c>
      <c r="CV11" s="38">
        <v>203.70688134137299</v>
      </c>
      <c r="CW11" s="38">
        <v>238.25769134063901</v>
      </c>
      <c r="CX11" s="38">
        <v>222.211263767475</v>
      </c>
      <c r="CY11" s="38">
        <v>206.41334166954201</v>
      </c>
      <c r="CZ11" s="38">
        <v>205.386</v>
      </c>
      <c r="DA11" s="38">
        <v>268.733</v>
      </c>
      <c r="DB11" s="38">
        <v>272.75599999999997</v>
      </c>
      <c r="DC11" s="38">
        <v>269.69299999999998</v>
      </c>
      <c r="DD11" s="38">
        <v>258.46889664341802</v>
      </c>
      <c r="DE11" s="38">
        <v>265.84947896485102</v>
      </c>
      <c r="DF11" s="38">
        <v>246.00525893992099</v>
      </c>
      <c r="DG11" s="38">
        <v>247.00525893992099</v>
      </c>
      <c r="DH11" s="38">
        <v>226.77767031032801</v>
      </c>
      <c r="DI11" s="38">
        <v>241.008680031918</v>
      </c>
      <c r="DJ11" s="38">
        <v>281.32822089091798</v>
      </c>
      <c r="DK11" s="38">
        <v>221.55623909152101</v>
      </c>
      <c r="DL11" s="38">
        <v>182.087343587714</v>
      </c>
      <c r="DM11" s="38">
        <v>161.71411059931</v>
      </c>
      <c r="DN11" s="38">
        <v>164.85439484422901</v>
      </c>
      <c r="DO11" s="38">
        <v>170.11636942563399</v>
      </c>
      <c r="DP11" s="38">
        <v>145.02997364834201</v>
      </c>
      <c r="DQ11" s="38">
        <v>140.70009670747001</v>
      </c>
      <c r="DR11" s="38">
        <v>176.97973264450201</v>
      </c>
      <c r="DS11" s="38">
        <v>202.76433694231801</v>
      </c>
      <c r="DT11" s="38">
        <v>159.415893542286</v>
      </c>
      <c r="DU11" s="38">
        <v>195.73843224555699</v>
      </c>
      <c r="DV11" s="38">
        <v>246.25642267585201</v>
      </c>
      <c r="DW11" s="38">
        <v>228.10520761491401</v>
      </c>
      <c r="DX11" s="53">
        <v>236.73195070628901</v>
      </c>
      <c r="DY11" s="53">
        <v>236.33381045432799</v>
      </c>
      <c r="DZ11" s="53">
        <v>244.215645124985</v>
      </c>
      <c r="EA11" s="53">
        <v>231.20606512981601</v>
      </c>
      <c r="EB11" s="53">
        <v>226.59128022195901</v>
      </c>
      <c r="EC11" s="53">
        <v>226.95764431032799</v>
      </c>
      <c r="ED11" s="53">
        <v>231.14728128132899</v>
      </c>
      <c r="EE11" s="53">
        <v>218.71672747856701</v>
      </c>
      <c r="EF11" s="53">
        <v>220.58790789047799</v>
      </c>
      <c r="EG11" s="53">
        <v>249.93151607694699</v>
      </c>
      <c r="EH11" s="53">
        <v>212.53609470237399</v>
      </c>
      <c r="EI11" s="53">
        <v>198.14128214511101</v>
      </c>
      <c r="EJ11" s="53">
        <v>182.78410276432601</v>
      </c>
      <c r="EK11" s="53">
        <v>176.65698702513001</v>
      </c>
      <c r="EL11" s="53">
        <v>207.174397479486</v>
      </c>
      <c r="EM11" s="53">
        <v>197.75982438150999</v>
      </c>
      <c r="EN11" s="53">
        <v>213.61531259172301</v>
      </c>
      <c r="EO11" s="53">
        <v>229.45841772453801</v>
      </c>
      <c r="EP11" s="53">
        <v>243.738224537717</v>
      </c>
      <c r="EQ11" s="53">
        <v>257.53394962577102</v>
      </c>
      <c r="ER11" s="53">
        <v>225.58888846492499</v>
      </c>
      <c r="ES11" s="53">
        <v>250.50523128852399</v>
      </c>
      <c r="ET11" s="53">
        <v>235.485435867332</v>
      </c>
      <c r="EU11" s="53">
        <v>250.591218667449</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row>
    <row r="12" spans="1:751" ht="28.15" customHeight="1">
      <c r="F12" s="28" t="s">
        <v>722</v>
      </c>
      <c r="G12" s="29"/>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c r="YZ12" s="53"/>
      <c r="ZA12" s="53"/>
      <c r="ZB12" s="53"/>
      <c r="ZC12" s="53"/>
      <c r="ZD12" s="53"/>
      <c r="ZE12" s="53"/>
      <c r="ZF12" s="53"/>
      <c r="ZG12" s="53"/>
      <c r="ZH12" s="53"/>
      <c r="ZI12" s="53"/>
      <c r="ZJ12" s="53"/>
      <c r="ZK12" s="53"/>
      <c r="ZL12" s="53"/>
      <c r="ZM12" s="53"/>
      <c r="ZN12" s="53"/>
      <c r="ZO12" s="53"/>
      <c r="ZP12" s="53"/>
      <c r="ZQ12" s="53"/>
      <c r="ZR12" s="53"/>
      <c r="ZS12" s="53"/>
      <c r="ZT12" s="53"/>
      <c r="ZU12" s="53"/>
      <c r="ZV12" s="53"/>
      <c r="ZW12" s="53"/>
      <c r="ZX12" s="53"/>
      <c r="ZY12" s="53"/>
      <c r="ZZ12" s="53"/>
      <c r="AAA12" s="53"/>
      <c r="AAB12" s="53"/>
      <c r="AAC12" s="53"/>
      <c r="AAD12" s="53"/>
      <c r="AAE12" s="53"/>
      <c r="AAF12" s="53"/>
      <c r="AAG12" s="53"/>
      <c r="AAH12" s="53"/>
      <c r="AAI12" s="53"/>
      <c r="AAJ12" s="53"/>
      <c r="AAK12" s="53"/>
      <c r="AAL12" s="53"/>
      <c r="AAM12" s="53"/>
      <c r="AAN12" s="53"/>
      <c r="AAO12" s="53"/>
      <c r="AAP12" s="53"/>
      <c r="AAQ12" s="53"/>
      <c r="AAR12" s="53"/>
      <c r="AAS12" s="53"/>
      <c r="AAT12" s="53"/>
      <c r="AAU12" s="53"/>
      <c r="AAV12" s="53"/>
      <c r="AAW12" s="53"/>
      <c r="AAX12" s="53"/>
      <c r="AAY12" s="53"/>
      <c r="AAZ12" s="53"/>
      <c r="ABA12" s="53"/>
      <c r="ABB12" s="53"/>
      <c r="ABC12" s="53"/>
      <c r="ABD12" s="53"/>
      <c r="ABE12" s="53"/>
      <c r="ABF12" s="53"/>
      <c r="ABG12" s="53"/>
      <c r="ABH12" s="53"/>
      <c r="ABI12" s="53"/>
      <c r="ABJ12" s="53"/>
      <c r="ABK12" s="53"/>
      <c r="ABL12" s="53"/>
      <c r="ABM12" s="53"/>
      <c r="ABN12" s="53"/>
      <c r="ABO12" s="53"/>
      <c r="ABP12" s="53"/>
      <c r="ABQ12" s="53"/>
      <c r="ABR12" s="53"/>
      <c r="ABS12" s="53"/>
      <c r="ABT12" s="53"/>
      <c r="ABU12" s="53"/>
      <c r="ABV12" s="53"/>
      <c r="ABW12" s="53"/>
    </row>
    <row r="13" spans="1:751" ht="20.100000000000001" customHeight="1">
      <c r="F13" s="37" t="s">
        <v>603</v>
      </c>
      <c r="G13" s="29" t="s">
        <v>141</v>
      </c>
      <c r="H13" s="38">
        <v>82.770166666666697</v>
      </c>
      <c r="I13" s="38">
        <v>107.666</v>
      </c>
      <c r="J13" s="38"/>
      <c r="K13" s="38"/>
      <c r="L13" s="38">
        <v>59.468000000000004</v>
      </c>
      <c r="M13" s="38">
        <v>56.886000000000003</v>
      </c>
      <c r="N13" s="38">
        <v>63.936</v>
      </c>
      <c r="O13" s="38">
        <v>61.508000000000003</v>
      </c>
      <c r="P13" s="38">
        <v>60.075000000000003</v>
      </c>
      <c r="Q13" s="38">
        <v>53.070999999999998</v>
      </c>
      <c r="R13" s="38">
        <v>56.223999999999997</v>
      </c>
      <c r="S13" s="38">
        <v>54.191000000000003</v>
      </c>
      <c r="T13" s="38">
        <v>44.295000000000002</v>
      </c>
      <c r="U13" s="38">
        <v>54.813000000000002</v>
      </c>
      <c r="V13" s="38">
        <v>63.795000000000002</v>
      </c>
      <c r="W13" s="38">
        <v>57.353000000000002</v>
      </c>
      <c r="X13" s="38">
        <v>49.234999999999999</v>
      </c>
      <c r="Y13" s="38">
        <v>51.115000000000002</v>
      </c>
      <c r="Z13" s="38">
        <v>58.759</v>
      </c>
      <c r="AA13" s="38">
        <v>55.514000000000003</v>
      </c>
      <c r="AB13" s="38">
        <v>41.878</v>
      </c>
      <c r="AC13" s="38">
        <v>60.223999999999997</v>
      </c>
      <c r="AD13" s="38">
        <v>57.805999999999997</v>
      </c>
      <c r="AE13" s="38">
        <v>45.731000000000002</v>
      </c>
      <c r="AF13" s="38">
        <v>53.316000000000003</v>
      </c>
      <c r="AG13" s="38">
        <v>53.454000000000001</v>
      </c>
      <c r="AH13" s="38">
        <v>46.523000000000003</v>
      </c>
      <c r="AI13" s="38">
        <v>53.465000000000003</v>
      </c>
      <c r="AJ13" s="38">
        <v>49.83</v>
      </c>
      <c r="AK13" s="38">
        <v>47.503999999999998</v>
      </c>
      <c r="AL13" s="38">
        <v>51.817999999999998</v>
      </c>
      <c r="AM13" s="38">
        <v>51.587000000000003</v>
      </c>
      <c r="AN13" s="38">
        <v>47.012</v>
      </c>
      <c r="AO13" s="38">
        <v>41.881</v>
      </c>
      <c r="AP13" s="38">
        <v>53.805999999999997</v>
      </c>
      <c r="AQ13" s="38">
        <v>41.984999999999999</v>
      </c>
      <c r="AR13" s="38">
        <v>35.695</v>
      </c>
      <c r="AS13" s="38">
        <v>35.905999999999999</v>
      </c>
      <c r="AT13" s="38">
        <v>46.515999999999998</v>
      </c>
      <c r="AU13" s="38">
        <v>37.286000000000001</v>
      </c>
      <c r="AV13" s="38">
        <v>37.411999999999999</v>
      </c>
      <c r="AW13" s="38">
        <v>39.466999999999999</v>
      </c>
      <c r="AX13" s="38">
        <v>36.606999999999999</v>
      </c>
      <c r="AY13" s="38">
        <v>39.692</v>
      </c>
      <c r="AZ13" s="38">
        <v>37.112000000000002</v>
      </c>
      <c r="BA13" s="38">
        <v>36.969000000000001</v>
      </c>
      <c r="BB13" s="38">
        <v>33.856999999999999</v>
      </c>
      <c r="BC13" s="38">
        <v>33.084000000000003</v>
      </c>
      <c r="BD13" s="38">
        <v>35.709000000000003</v>
      </c>
      <c r="BE13" s="38">
        <v>32.622</v>
      </c>
      <c r="BF13" s="38">
        <v>29.800999999999998</v>
      </c>
      <c r="BG13" s="38">
        <v>34.390999999999998</v>
      </c>
      <c r="BH13" s="38">
        <v>27.492000000000001</v>
      </c>
      <c r="BI13" s="38">
        <v>22.972000000000001</v>
      </c>
      <c r="BJ13" s="38">
        <v>19.768000000000001</v>
      </c>
      <c r="BK13" s="38">
        <v>26.128</v>
      </c>
      <c r="BL13" s="38">
        <v>29.963999999999999</v>
      </c>
      <c r="BM13" s="38">
        <v>30.734000000000002</v>
      </c>
      <c r="BN13" s="38">
        <v>28.294</v>
      </c>
      <c r="BO13" s="38">
        <v>27.100999999999999</v>
      </c>
      <c r="BP13" s="38">
        <v>21.989000000000001</v>
      </c>
      <c r="BQ13" s="38">
        <v>27.547999999999998</v>
      </c>
      <c r="BR13" s="38">
        <v>23.917000000000002</v>
      </c>
      <c r="BS13" s="38">
        <v>24.260999999999999</v>
      </c>
      <c r="BT13" s="38">
        <v>26.672000000000001</v>
      </c>
      <c r="BU13" s="38">
        <v>27.657</v>
      </c>
      <c r="BV13" s="38">
        <v>35.036000000000001</v>
      </c>
      <c r="BW13" s="38">
        <v>27.042999999999999</v>
      </c>
      <c r="BX13" s="38">
        <v>20.905000000000001</v>
      </c>
      <c r="BY13" s="38">
        <v>25.573</v>
      </c>
      <c r="BZ13" s="38">
        <v>27.864000000000001</v>
      </c>
      <c r="CA13" s="38">
        <v>27.331</v>
      </c>
      <c r="CB13" s="38">
        <v>16.300999999999998</v>
      </c>
      <c r="CC13" s="38">
        <v>19.849</v>
      </c>
      <c r="CD13" s="38">
        <v>19.736000000000001</v>
      </c>
      <c r="CE13" s="38">
        <v>15.831</v>
      </c>
      <c r="CF13" s="38">
        <v>18.588000000000001</v>
      </c>
      <c r="CG13" s="38">
        <v>20.507000000000001</v>
      </c>
      <c r="CH13" s="38">
        <v>18.277999999999999</v>
      </c>
      <c r="CI13" s="38">
        <v>13.307</v>
      </c>
      <c r="CJ13" s="38">
        <v>20.019841829107101</v>
      </c>
      <c r="CK13" s="38">
        <v>21.495999999999999</v>
      </c>
      <c r="CL13" s="38">
        <v>18.096</v>
      </c>
      <c r="CM13" s="38">
        <v>20.818000000000001</v>
      </c>
      <c r="CN13" s="38">
        <v>18.242000000000001</v>
      </c>
      <c r="CO13" s="38">
        <v>20.150871200000001</v>
      </c>
      <c r="CP13" s="38">
        <v>18.001999999999999</v>
      </c>
      <c r="CQ13" s="38">
        <v>19.405299955087301</v>
      </c>
      <c r="CR13" s="38">
        <v>17.281843594998101</v>
      </c>
      <c r="CS13" s="38">
        <v>22.172000000000001</v>
      </c>
      <c r="CT13" s="38">
        <v>20.044</v>
      </c>
      <c r="CU13" s="38">
        <v>18.454000000000001</v>
      </c>
      <c r="CV13" s="38">
        <v>19.556115794249401</v>
      </c>
      <c r="CW13" s="38">
        <v>20.510999999999999</v>
      </c>
      <c r="CX13" s="38">
        <v>27.402000000000001</v>
      </c>
      <c r="CY13" s="38">
        <v>22.143999999999998</v>
      </c>
      <c r="CZ13" s="38">
        <v>23.371246407465801</v>
      </c>
      <c r="DA13" s="38">
        <v>23.7950514194467</v>
      </c>
      <c r="DB13" s="38">
        <v>24.7325364617875</v>
      </c>
      <c r="DC13" s="38">
        <v>22.072659083191599</v>
      </c>
      <c r="DD13" s="38">
        <v>23.649281067750898</v>
      </c>
      <c r="DE13" s="38">
        <v>24.838000000000001</v>
      </c>
      <c r="DF13" s="38">
        <v>24.484632044115099</v>
      </c>
      <c r="DG13" s="38">
        <v>26.479382613422899</v>
      </c>
      <c r="DH13" s="38">
        <v>24.578919659032199</v>
      </c>
      <c r="DI13" s="38">
        <v>24.699000000000002</v>
      </c>
      <c r="DJ13" s="38">
        <v>25.02</v>
      </c>
      <c r="DK13" s="38">
        <v>22.806000000000001</v>
      </c>
      <c r="DL13" s="38">
        <v>20.41</v>
      </c>
      <c r="DM13" s="38">
        <v>18.117000000000001</v>
      </c>
      <c r="DN13" s="38">
        <v>16.806999999999999</v>
      </c>
      <c r="DO13" s="38">
        <v>16.38</v>
      </c>
      <c r="DP13" s="38">
        <v>16.462</v>
      </c>
      <c r="DQ13" s="38">
        <v>18.408000000000001</v>
      </c>
      <c r="DR13" s="38">
        <v>22.3671939519094</v>
      </c>
      <c r="DS13" s="38">
        <v>20.478999999999999</v>
      </c>
      <c r="DT13" s="38">
        <v>19.489999999999998</v>
      </c>
      <c r="DU13" s="38">
        <v>22.231999999999999</v>
      </c>
      <c r="DV13" s="38">
        <v>25.241</v>
      </c>
      <c r="DW13" s="38">
        <v>26.614000000000001</v>
      </c>
      <c r="DX13" s="53">
        <v>20.420000000000002</v>
      </c>
      <c r="DY13" s="53">
        <v>20.957999999999998</v>
      </c>
      <c r="DZ13" s="53">
        <v>27.216000000000001</v>
      </c>
      <c r="EA13" s="53">
        <v>27.032</v>
      </c>
      <c r="EB13" s="53">
        <v>23.551034999999999</v>
      </c>
      <c r="EC13" s="53">
        <v>24.244015000000001</v>
      </c>
      <c r="ED13" s="53">
        <v>22.951015000000002</v>
      </c>
      <c r="EE13" s="53">
        <v>27.62763</v>
      </c>
      <c r="EF13" s="53">
        <v>23.98484375</v>
      </c>
      <c r="EG13" s="53">
        <v>26.28366875</v>
      </c>
      <c r="EH13" s="53">
        <v>22.919</v>
      </c>
      <c r="EI13" s="53">
        <v>22.338999999999999</v>
      </c>
      <c r="EJ13" s="53">
        <v>20.812750000000001</v>
      </c>
      <c r="EK13" s="53">
        <v>19.225000000000001</v>
      </c>
      <c r="EL13" s="53">
        <v>20.774999999999999</v>
      </c>
      <c r="EM13" s="53">
        <v>18.46</v>
      </c>
      <c r="EN13" s="53">
        <v>21.146999999999998</v>
      </c>
      <c r="EO13" s="53">
        <v>22.388166666666699</v>
      </c>
      <c r="EP13" s="53">
        <v>24.73</v>
      </c>
      <c r="EQ13" s="53">
        <v>24.792000000000002</v>
      </c>
      <c r="ER13" s="53">
        <v>28.812999999999999</v>
      </c>
      <c r="ES13" s="53">
        <v>29.331</v>
      </c>
      <c r="ET13" s="53">
        <v>27.59</v>
      </c>
      <c r="EU13" s="53">
        <v>28.719000000000001</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c r="YV13" s="53"/>
      <c r="YW13" s="53"/>
      <c r="YX13" s="53"/>
      <c r="YY13" s="53"/>
      <c r="YZ13" s="53"/>
      <c r="ZA13" s="53"/>
      <c r="ZB13" s="53"/>
      <c r="ZC13" s="53"/>
      <c r="ZD13" s="53"/>
      <c r="ZE13" s="53"/>
      <c r="ZF13" s="53"/>
      <c r="ZG13" s="53"/>
      <c r="ZH13" s="53"/>
      <c r="ZI13" s="53"/>
      <c r="ZJ13" s="53"/>
      <c r="ZK13" s="53"/>
      <c r="ZL13" s="53"/>
      <c r="ZM13" s="53"/>
      <c r="ZN13" s="53"/>
      <c r="ZO13" s="53"/>
      <c r="ZP13" s="53"/>
      <c r="ZQ13" s="53"/>
      <c r="ZR13" s="53"/>
      <c r="ZS13" s="53"/>
      <c r="ZT13" s="53"/>
      <c r="ZU13" s="53"/>
      <c r="ZV13" s="53"/>
      <c r="ZW13" s="53"/>
      <c r="ZX13" s="53"/>
      <c r="ZY13" s="53"/>
      <c r="ZZ13" s="53"/>
      <c r="AAA13" s="53"/>
      <c r="AAB13" s="53"/>
      <c r="AAC13" s="53"/>
      <c r="AAD13" s="53"/>
      <c r="AAE13" s="53"/>
      <c r="AAF13" s="53"/>
      <c r="AAG13" s="53"/>
      <c r="AAH13" s="53"/>
      <c r="AAI13" s="53"/>
      <c r="AAJ13" s="53"/>
      <c r="AAK13" s="53"/>
      <c r="AAL13" s="53"/>
      <c r="AAM13" s="53"/>
      <c r="AAN13" s="53"/>
      <c r="AAO13" s="53"/>
      <c r="AAP13" s="53"/>
      <c r="AAQ13" s="53"/>
      <c r="AAR13" s="53"/>
      <c r="AAS13" s="53"/>
      <c r="AAT13" s="53"/>
      <c r="AAU13" s="53"/>
      <c r="AAV13" s="53"/>
      <c r="AAW13" s="53"/>
      <c r="AAX13" s="53"/>
      <c r="AAY13" s="53"/>
      <c r="AAZ13" s="53"/>
      <c r="ABA13" s="53"/>
      <c r="ABB13" s="53"/>
      <c r="ABC13" s="53"/>
      <c r="ABD13" s="53"/>
      <c r="ABE13" s="53"/>
      <c r="ABF13" s="53"/>
      <c r="ABG13" s="53"/>
      <c r="ABH13" s="53"/>
      <c r="ABI13" s="53"/>
      <c r="ABJ13" s="53"/>
      <c r="ABK13" s="53"/>
      <c r="ABL13" s="53"/>
      <c r="ABM13" s="53"/>
      <c r="ABN13" s="53"/>
      <c r="ABO13" s="53"/>
      <c r="ABP13" s="53"/>
      <c r="ABQ13" s="53"/>
      <c r="ABR13" s="53"/>
      <c r="ABS13" s="53"/>
      <c r="ABT13" s="53"/>
      <c r="ABU13" s="53"/>
      <c r="ABV13" s="53"/>
      <c r="ABW13" s="53"/>
    </row>
    <row r="14" spans="1:751" ht="20.100000000000001" customHeight="1">
      <c r="F14" s="37" t="s">
        <v>684</v>
      </c>
      <c r="G14" s="29" t="s">
        <v>141</v>
      </c>
      <c r="H14" s="38">
        <v>273.54561111111099</v>
      </c>
      <c r="I14" s="38">
        <v>239.91800000000001</v>
      </c>
      <c r="J14" s="38"/>
      <c r="K14" s="38"/>
      <c r="L14" s="38">
        <v>49.292000000000002</v>
      </c>
      <c r="M14" s="38">
        <v>53.216000000000001</v>
      </c>
      <c r="N14" s="38">
        <v>75.545000000000002</v>
      </c>
      <c r="O14" s="38">
        <v>52.405999999999999</v>
      </c>
      <c r="P14" s="38">
        <v>55.915999999999997</v>
      </c>
      <c r="Q14" s="38">
        <v>55.752000000000002</v>
      </c>
      <c r="R14" s="38">
        <v>78.590999999999994</v>
      </c>
      <c r="S14" s="38">
        <v>52.712000000000003</v>
      </c>
      <c r="T14" s="38">
        <v>55.241999999999997</v>
      </c>
      <c r="U14" s="38">
        <v>51.357999999999997</v>
      </c>
      <c r="V14" s="38">
        <v>76.909000000000006</v>
      </c>
      <c r="W14" s="38">
        <v>55.191000000000003</v>
      </c>
      <c r="X14" s="38">
        <v>48.872</v>
      </c>
      <c r="Y14" s="38">
        <v>52.462000000000003</v>
      </c>
      <c r="Z14" s="38">
        <v>67.388999999999996</v>
      </c>
      <c r="AA14" s="38">
        <v>50.878</v>
      </c>
      <c r="AB14" s="38">
        <v>56.607999999999997</v>
      </c>
      <c r="AC14" s="38">
        <v>55.417999999999999</v>
      </c>
      <c r="AD14" s="38">
        <v>68.203000000000003</v>
      </c>
      <c r="AE14" s="38">
        <v>39.363</v>
      </c>
      <c r="AF14" s="38">
        <v>34.524999999999999</v>
      </c>
      <c r="AG14" s="38">
        <v>24.492999999999999</v>
      </c>
      <c r="AH14" s="38">
        <v>56.636000000000003</v>
      </c>
      <c r="AI14" s="38">
        <v>51.33</v>
      </c>
      <c r="AJ14" s="38">
        <v>51.817</v>
      </c>
      <c r="AK14" s="38">
        <v>44.722000000000001</v>
      </c>
      <c r="AL14" s="38">
        <v>49.97</v>
      </c>
      <c r="AM14" s="38">
        <v>47.343000000000004</v>
      </c>
      <c r="AN14" s="38">
        <v>38.508000000000003</v>
      </c>
      <c r="AO14" s="38">
        <v>45.576000000000001</v>
      </c>
      <c r="AP14" s="38">
        <v>41.795999999999999</v>
      </c>
      <c r="AQ14" s="38">
        <v>72.837000000000003</v>
      </c>
      <c r="AR14" s="38">
        <v>66.156999999999996</v>
      </c>
      <c r="AS14" s="38">
        <v>71.528999999999996</v>
      </c>
      <c r="AT14" s="38">
        <v>80.911000000000001</v>
      </c>
      <c r="AU14" s="38">
        <v>67.375</v>
      </c>
      <c r="AV14" s="38">
        <v>70.778999999999996</v>
      </c>
      <c r="AW14" s="38">
        <v>82.212000000000003</v>
      </c>
      <c r="AX14" s="38">
        <v>88.971000000000004</v>
      </c>
      <c r="AY14" s="38">
        <v>82.441999999999993</v>
      </c>
      <c r="AZ14" s="38">
        <v>90.22</v>
      </c>
      <c r="BA14" s="38">
        <v>90.463999999999999</v>
      </c>
      <c r="BB14" s="38">
        <v>109.05</v>
      </c>
      <c r="BC14" s="38">
        <v>100.566</v>
      </c>
      <c r="BD14" s="38">
        <v>97.438999999999993</v>
      </c>
      <c r="BE14" s="38">
        <v>122.61499999999999</v>
      </c>
      <c r="BF14" s="38">
        <v>132.464</v>
      </c>
      <c r="BG14" s="38">
        <v>120.113</v>
      </c>
      <c r="BH14" s="38">
        <v>119.935</v>
      </c>
      <c r="BI14" s="38">
        <v>112.166</v>
      </c>
      <c r="BJ14" s="38">
        <v>115.7</v>
      </c>
      <c r="BK14" s="38">
        <v>104.06399999999999</v>
      </c>
      <c r="BL14" s="38">
        <v>106.161</v>
      </c>
      <c r="BM14" s="38">
        <v>117.753</v>
      </c>
      <c r="BN14" s="38">
        <v>109.904</v>
      </c>
      <c r="BO14" s="38">
        <v>117.057</v>
      </c>
      <c r="BP14" s="38">
        <v>129.006</v>
      </c>
      <c r="BQ14" s="38">
        <v>131.27199999999999</v>
      </c>
      <c r="BR14" s="38">
        <v>122.11499999999999</v>
      </c>
      <c r="BS14" s="38">
        <v>120.41200000000001</v>
      </c>
      <c r="BT14" s="38">
        <v>133.584</v>
      </c>
      <c r="BU14" s="38">
        <v>124.258</v>
      </c>
      <c r="BV14" s="38">
        <v>149.90299999999999</v>
      </c>
      <c r="BW14" s="38">
        <v>141.411</v>
      </c>
      <c r="BX14" s="38">
        <v>124.313</v>
      </c>
      <c r="BY14" s="38">
        <v>114.904</v>
      </c>
      <c r="BZ14" s="38">
        <v>105.613</v>
      </c>
      <c r="CA14" s="38">
        <v>85.055000000000007</v>
      </c>
      <c r="CB14" s="38">
        <v>111.532</v>
      </c>
      <c r="CC14" s="38">
        <v>112.34699999999999</v>
      </c>
      <c r="CD14" s="38">
        <v>114.715</v>
      </c>
      <c r="CE14" s="38">
        <v>121.167</v>
      </c>
      <c r="CF14" s="38">
        <v>126.82899999999999</v>
      </c>
      <c r="CG14" s="38">
        <v>106.77200000000001</v>
      </c>
      <c r="CH14" s="38">
        <v>119.16800000000001</v>
      </c>
      <c r="CI14" s="38">
        <v>128.113</v>
      </c>
      <c r="CJ14" s="38">
        <v>83.872575997335204</v>
      </c>
      <c r="CK14" s="38">
        <v>108.306</v>
      </c>
      <c r="CL14" s="38">
        <v>110.39700000000001</v>
      </c>
      <c r="CM14" s="38">
        <v>104.551</v>
      </c>
      <c r="CN14" s="38">
        <v>110.399</v>
      </c>
      <c r="CO14" s="38">
        <v>110.954441715605</v>
      </c>
      <c r="CP14" s="38">
        <v>119.06716190908401</v>
      </c>
      <c r="CQ14" s="38">
        <v>133.58288164259</v>
      </c>
      <c r="CR14" s="38">
        <v>96.601940238210702</v>
      </c>
      <c r="CS14" s="38">
        <v>120.98</v>
      </c>
      <c r="CT14" s="38">
        <v>109.742</v>
      </c>
      <c r="CU14" s="38">
        <v>117.14100000000001</v>
      </c>
      <c r="CV14" s="38">
        <v>103.55461683619301</v>
      </c>
      <c r="CW14" s="38">
        <v>124.568</v>
      </c>
      <c r="CX14" s="38">
        <v>107.486</v>
      </c>
      <c r="CY14" s="38">
        <v>103.708</v>
      </c>
      <c r="CZ14" s="38">
        <v>102.3727525</v>
      </c>
      <c r="DA14" s="38">
        <v>131.726</v>
      </c>
      <c r="DB14" s="38">
        <v>124.96299999999999</v>
      </c>
      <c r="DC14" s="38">
        <v>124.19617516348001</v>
      </c>
      <c r="DD14" s="38">
        <v>118.03400000000001</v>
      </c>
      <c r="DE14" s="38">
        <v>118.57299999999999</v>
      </c>
      <c r="DF14" s="38">
        <v>107.97263128609799</v>
      </c>
      <c r="DG14" s="38">
        <v>120.704093628835</v>
      </c>
      <c r="DH14" s="38">
        <v>107.36852671750999</v>
      </c>
      <c r="DI14" s="38">
        <v>124.56699999999999</v>
      </c>
      <c r="DJ14" s="38">
        <v>130.839</v>
      </c>
      <c r="DK14" s="38">
        <v>96.866</v>
      </c>
      <c r="DL14" s="38">
        <v>72.804000000000002</v>
      </c>
      <c r="DM14" s="38">
        <v>69.706000000000003</v>
      </c>
      <c r="DN14" s="38">
        <v>75.302999999999997</v>
      </c>
      <c r="DO14" s="38">
        <v>74.956000000000003</v>
      </c>
      <c r="DP14" s="38">
        <v>63.005000000000003</v>
      </c>
      <c r="DQ14" s="38">
        <v>57.078000000000003</v>
      </c>
      <c r="DR14" s="38">
        <v>59.639778304794703</v>
      </c>
      <c r="DS14" s="38">
        <v>55.057000000000002</v>
      </c>
      <c r="DT14" s="38">
        <v>52.350999999999999</v>
      </c>
      <c r="DU14" s="38">
        <v>61.084000000000003</v>
      </c>
      <c r="DV14" s="38">
        <v>78.135999999999996</v>
      </c>
      <c r="DW14" s="38">
        <v>70.045000000000002</v>
      </c>
      <c r="DX14" s="53">
        <v>74.614999999999995</v>
      </c>
      <c r="DY14" s="53">
        <v>77.847999999999999</v>
      </c>
      <c r="DZ14" s="53">
        <v>76.232736000000003</v>
      </c>
      <c r="EA14" s="53">
        <v>69.850939999999994</v>
      </c>
      <c r="EB14" s="53">
        <v>68.085763</v>
      </c>
      <c r="EC14" s="53">
        <v>74.055749250000005</v>
      </c>
      <c r="ED14" s="53">
        <v>77.681817601866996</v>
      </c>
      <c r="EE14" s="53">
        <v>79.017831999999999</v>
      </c>
      <c r="EF14" s="53">
        <v>75.957323000000002</v>
      </c>
      <c r="EG14" s="53">
        <v>85.800349999999995</v>
      </c>
      <c r="EH14" s="53">
        <v>75.5</v>
      </c>
      <c r="EI14" s="53">
        <v>59.6586838882791</v>
      </c>
      <c r="EJ14" s="53">
        <v>62.828259344572601</v>
      </c>
      <c r="EK14" s="53">
        <v>61.34</v>
      </c>
      <c r="EL14" s="53">
        <v>73.25</v>
      </c>
      <c r="EM14" s="53">
        <v>71.161000000000001</v>
      </c>
      <c r="EN14" s="53">
        <v>63.393333333333302</v>
      </c>
      <c r="EO14" s="53">
        <v>65.741277777777796</v>
      </c>
      <c r="EP14" s="53">
        <v>64.941000000000003</v>
      </c>
      <c r="EQ14" s="53">
        <v>64.977000000000004</v>
      </c>
      <c r="ER14" s="53">
        <v>52.932000000000002</v>
      </c>
      <c r="ES14" s="53">
        <v>57.067999999999998</v>
      </c>
      <c r="ET14" s="53">
        <v>51.344999999999999</v>
      </c>
      <c r="EU14" s="53">
        <v>57.837000000000003</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c r="YV14" s="53"/>
      <c r="YW14" s="53"/>
      <c r="YX14" s="53"/>
      <c r="YY14" s="53"/>
      <c r="YZ14" s="53"/>
      <c r="ZA14" s="53"/>
      <c r="ZB14" s="53"/>
      <c r="ZC14" s="53"/>
      <c r="ZD14" s="53"/>
      <c r="ZE14" s="53"/>
      <c r="ZF14" s="53"/>
      <c r="ZG14" s="53"/>
      <c r="ZH14" s="53"/>
      <c r="ZI14" s="53"/>
      <c r="ZJ14" s="53"/>
      <c r="ZK14" s="53"/>
      <c r="ZL14" s="53"/>
      <c r="ZM14" s="53"/>
      <c r="ZN14" s="53"/>
      <c r="ZO14" s="53"/>
      <c r="ZP14" s="53"/>
      <c r="ZQ14" s="53"/>
      <c r="ZR14" s="53"/>
      <c r="ZS14" s="53"/>
      <c r="ZT14" s="53"/>
      <c r="ZU14" s="53"/>
      <c r="ZV14" s="53"/>
      <c r="ZW14" s="53"/>
      <c r="ZX14" s="53"/>
      <c r="ZY14" s="53"/>
      <c r="ZZ14" s="53"/>
      <c r="AAA14" s="53"/>
      <c r="AAB14" s="53"/>
      <c r="AAC14" s="53"/>
      <c r="AAD14" s="53"/>
      <c r="AAE14" s="53"/>
      <c r="AAF14" s="53"/>
      <c r="AAG14" s="53"/>
      <c r="AAH14" s="53"/>
      <c r="AAI14" s="53"/>
      <c r="AAJ14" s="53"/>
      <c r="AAK14" s="53"/>
      <c r="AAL14" s="53"/>
      <c r="AAM14" s="53"/>
      <c r="AAN14" s="53"/>
      <c r="AAO14" s="53"/>
      <c r="AAP14" s="53"/>
      <c r="AAQ14" s="53"/>
      <c r="AAR14" s="53"/>
      <c r="AAS14" s="53"/>
      <c r="AAT14" s="53"/>
      <c r="AAU14" s="53"/>
      <c r="AAV14" s="53"/>
      <c r="AAW14" s="53"/>
      <c r="AAX14" s="53"/>
      <c r="AAY14" s="53"/>
      <c r="AAZ14" s="53"/>
      <c r="ABA14" s="53"/>
      <c r="ABB14" s="53"/>
      <c r="ABC14" s="53"/>
      <c r="ABD14" s="53"/>
      <c r="ABE14" s="53"/>
      <c r="ABF14" s="53"/>
      <c r="ABG14" s="53"/>
      <c r="ABH14" s="53"/>
      <c r="ABI14" s="53"/>
      <c r="ABJ14" s="53"/>
      <c r="ABK14" s="53"/>
      <c r="ABL14" s="53"/>
      <c r="ABM14" s="53"/>
      <c r="ABN14" s="53"/>
      <c r="ABO14" s="53"/>
      <c r="ABP14" s="53"/>
      <c r="ABQ14" s="53"/>
      <c r="ABR14" s="53"/>
      <c r="ABS14" s="53"/>
      <c r="ABT14" s="53"/>
      <c r="ABU14" s="53"/>
      <c r="ABV14" s="53"/>
      <c r="ABW14" s="53"/>
    </row>
    <row r="15" spans="1:751" ht="20.100000000000001" customHeight="1">
      <c r="F15" s="37" t="s">
        <v>667</v>
      </c>
      <c r="G15" s="29" t="s">
        <v>141</v>
      </c>
      <c r="H15" s="38">
        <v>10.283666666666701</v>
      </c>
      <c r="I15" s="38">
        <v>54.72</v>
      </c>
      <c r="J15" s="38"/>
      <c r="K15" s="38"/>
      <c r="L15" s="38">
        <v>4.5780000000000003</v>
      </c>
      <c r="M15" s="38">
        <v>3.1779999999999999</v>
      </c>
      <c r="N15" s="38">
        <v>2.4860000000000002</v>
      </c>
      <c r="O15" s="38">
        <v>3.3639999999999999</v>
      </c>
      <c r="P15" s="38">
        <v>0.498</v>
      </c>
      <c r="Q15" s="38">
        <v>3.4660000000000002</v>
      </c>
      <c r="R15" s="38">
        <v>2.6339999999999999</v>
      </c>
      <c r="S15" s="38">
        <v>1.4330000000000001</v>
      </c>
      <c r="T15" s="38">
        <v>8.0169999999999995</v>
      </c>
      <c r="U15" s="38">
        <v>9.5939999999999994</v>
      </c>
      <c r="V15" s="38">
        <v>7.2469999999999999</v>
      </c>
      <c r="W15" s="38">
        <v>3.3527100000000001</v>
      </c>
      <c r="X15" s="38">
        <v>13.630592999999999</v>
      </c>
      <c r="Y15" s="38">
        <v>5.319</v>
      </c>
      <c r="Z15" s="38">
        <v>4.992</v>
      </c>
      <c r="AA15" s="38">
        <v>5.1680000000000001</v>
      </c>
      <c r="AB15" s="38">
        <v>6.5519999999999996</v>
      </c>
      <c r="AC15" s="38">
        <v>6.569</v>
      </c>
      <c r="AD15" s="38">
        <v>4.1630000000000003</v>
      </c>
      <c r="AE15" s="38">
        <v>4.7300000000000004</v>
      </c>
      <c r="AF15" s="38">
        <v>2.72</v>
      </c>
      <c r="AG15" s="38">
        <v>2.2309999999999999</v>
      </c>
      <c r="AH15" s="38">
        <v>3.9325459999999999</v>
      </c>
      <c r="AI15" s="38">
        <v>6.0298600000000002</v>
      </c>
      <c r="AJ15" s="38">
        <v>5.7776500000000004</v>
      </c>
      <c r="AK15" s="38">
        <v>6.2849700000000004</v>
      </c>
      <c r="AL15" s="38">
        <v>5.2901230000000004</v>
      </c>
      <c r="AM15" s="38">
        <v>6.1823300000000003</v>
      </c>
      <c r="AN15" s="38">
        <v>6.3867900000000004</v>
      </c>
      <c r="AO15" s="38">
        <v>5.9971459999999999</v>
      </c>
      <c r="AP15" s="38">
        <v>6.4316800000000001</v>
      </c>
      <c r="AQ15" s="38">
        <v>7.7180949999999999</v>
      </c>
      <c r="AR15" s="38">
        <v>8.3829999999999991</v>
      </c>
      <c r="AS15" s="38">
        <v>11.244</v>
      </c>
      <c r="AT15" s="38">
        <v>15.199</v>
      </c>
      <c r="AU15" s="38">
        <v>16.201000000000001</v>
      </c>
      <c r="AV15" s="38">
        <v>16.117999999999999</v>
      </c>
      <c r="AW15" s="38">
        <v>20.638000000000002</v>
      </c>
      <c r="AX15" s="38">
        <v>16.05</v>
      </c>
      <c r="AY15" s="38">
        <v>18.713999999999999</v>
      </c>
      <c r="AZ15" s="38">
        <v>19.357800000000001</v>
      </c>
      <c r="BA15" s="38">
        <v>20.412500000000001</v>
      </c>
      <c r="BB15" s="38">
        <v>22.695</v>
      </c>
      <c r="BC15" s="38">
        <v>23.013999999999999</v>
      </c>
      <c r="BD15" s="38">
        <v>22.881</v>
      </c>
      <c r="BE15" s="38">
        <v>22.207000000000001</v>
      </c>
      <c r="BF15" s="38">
        <v>18.39</v>
      </c>
      <c r="BG15" s="38">
        <v>21.43065</v>
      </c>
      <c r="BH15" s="38">
        <v>18.398</v>
      </c>
      <c r="BI15" s="38">
        <v>18.279</v>
      </c>
      <c r="BJ15" s="38">
        <v>20.905000000000001</v>
      </c>
      <c r="BK15" s="38">
        <v>18.856999999999999</v>
      </c>
      <c r="BL15" s="38">
        <v>18.54</v>
      </c>
      <c r="BM15" s="38">
        <v>17.753</v>
      </c>
      <c r="BN15" s="38">
        <v>14.904999999999999</v>
      </c>
      <c r="BO15" s="38">
        <v>1.1200000000000001</v>
      </c>
      <c r="BP15" s="38">
        <v>1.339</v>
      </c>
      <c r="BQ15" s="38">
        <v>0.80200000000000005</v>
      </c>
      <c r="BR15" s="38">
        <v>0.93300000000000005</v>
      </c>
      <c r="BS15" s="38">
        <v>0.48599999999999999</v>
      </c>
      <c r="BT15" s="38">
        <v>4.7149999999999999</v>
      </c>
      <c r="BU15" s="38">
        <v>5.9130000000000003</v>
      </c>
      <c r="BV15" s="38">
        <v>10.430999999999999</v>
      </c>
      <c r="BW15" s="38">
        <v>16.609000000000002</v>
      </c>
      <c r="BX15" s="38">
        <v>18.731000000000002</v>
      </c>
      <c r="BY15" s="38">
        <v>16.597000000000001</v>
      </c>
      <c r="BZ15" s="38">
        <v>19.292999999999999</v>
      </c>
      <c r="CA15" s="38">
        <v>23.591000000000001</v>
      </c>
      <c r="CB15" s="38">
        <v>22.733000000000001</v>
      </c>
      <c r="CC15" s="38">
        <v>8.7260000000000009</v>
      </c>
      <c r="CD15" s="38">
        <v>7.5220000000000002</v>
      </c>
      <c r="CE15" s="38">
        <v>7.0880000000000001</v>
      </c>
      <c r="CF15" s="38">
        <v>6.59</v>
      </c>
      <c r="CG15" s="38">
        <v>8.8149999999999995</v>
      </c>
      <c r="CH15" s="38">
        <v>2.5190000000000001</v>
      </c>
      <c r="CI15" s="38">
        <v>6.8710000000000004</v>
      </c>
      <c r="CJ15" s="38">
        <v>2.0877715730872501</v>
      </c>
      <c r="CK15" s="38">
        <v>3.3000000000000002E-2</v>
      </c>
      <c r="CL15" s="38">
        <v>1.95</v>
      </c>
      <c r="CM15" s="38">
        <v>1.643</v>
      </c>
      <c r="CN15" s="38">
        <v>1.728</v>
      </c>
      <c r="CO15" s="38">
        <v>27.085999999999999</v>
      </c>
      <c r="CP15" s="38">
        <v>31.5892749493919</v>
      </c>
      <c r="CQ15" s="38">
        <v>35.296989748561501</v>
      </c>
      <c r="CR15" s="38">
        <v>9.2430810801463092</v>
      </c>
      <c r="CS15" s="38">
        <v>2.3650000000000002</v>
      </c>
      <c r="CT15" s="38">
        <v>3.8319999999999999</v>
      </c>
      <c r="CU15" s="38">
        <v>2.052</v>
      </c>
      <c r="CV15" s="38">
        <v>1.85</v>
      </c>
      <c r="CW15" s="38">
        <v>2.423</v>
      </c>
      <c r="CX15" s="38">
        <v>3.1440000000000001</v>
      </c>
      <c r="CY15" s="38">
        <v>8.4000000000000005E-2</v>
      </c>
      <c r="CZ15" s="38">
        <v>0.436</v>
      </c>
      <c r="DA15" s="38">
        <v>10.295</v>
      </c>
      <c r="DB15" s="38">
        <v>17.135000000000002</v>
      </c>
      <c r="DC15" s="38">
        <v>19.631</v>
      </c>
      <c r="DD15" s="38">
        <v>17.298999999999999</v>
      </c>
      <c r="DE15" s="38">
        <v>22.838999999999999</v>
      </c>
      <c r="DF15" s="38">
        <v>20.9807673955527</v>
      </c>
      <c r="DG15" s="38">
        <v>24.470625270952301</v>
      </c>
      <c r="DH15" s="38">
        <v>11.029923349721599</v>
      </c>
      <c r="DI15" s="38">
        <v>2.762</v>
      </c>
      <c r="DJ15" s="38">
        <v>2.7589999999999999</v>
      </c>
      <c r="DK15" s="38">
        <v>2.8029999999999999</v>
      </c>
      <c r="DL15" s="38">
        <v>1.3979999999999999</v>
      </c>
      <c r="DM15" s="38">
        <v>0.86899999999999999</v>
      </c>
      <c r="DN15" s="38">
        <v>0.74299999999999999</v>
      </c>
      <c r="DO15" s="38">
        <v>2.0569999999999999</v>
      </c>
      <c r="DP15" s="38">
        <v>1.3979999999999999</v>
      </c>
      <c r="DQ15" s="38">
        <v>1.4179999999999999</v>
      </c>
      <c r="DR15" s="38">
        <v>2.069</v>
      </c>
      <c r="DS15" s="38">
        <v>2.9870000000000001</v>
      </c>
      <c r="DT15" s="38">
        <v>2.1659999999999999</v>
      </c>
      <c r="DU15" s="38">
        <v>2.0019999999999998</v>
      </c>
      <c r="DV15" s="38">
        <v>1.931</v>
      </c>
      <c r="DW15" s="38">
        <v>2.4980000000000002</v>
      </c>
      <c r="DX15" s="53">
        <v>1.8009999999999999</v>
      </c>
      <c r="DY15" s="53">
        <v>2.2730000000000001</v>
      </c>
      <c r="DZ15" s="53">
        <v>0.76500000000000001</v>
      </c>
      <c r="EA15" s="53">
        <v>2.3170000000000002</v>
      </c>
      <c r="EB15" s="53">
        <v>2.12575</v>
      </c>
      <c r="EC15" s="53">
        <v>2.12575</v>
      </c>
      <c r="ED15" s="53">
        <v>0.31530065917968803</v>
      </c>
      <c r="EE15" s="53">
        <v>0.81777459716796896</v>
      </c>
      <c r="EF15" s="53">
        <v>0.77600000000000002</v>
      </c>
      <c r="EG15" s="53">
        <v>1.754</v>
      </c>
      <c r="EH15" s="53">
        <v>1.6259999999999999</v>
      </c>
      <c r="EI15" s="53">
        <v>0.77500000000000002</v>
      </c>
      <c r="EJ15" s="53">
        <v>0.26700000000000002</v>
      </c>
      <c r="EK15" s="53">
        <v>0.59299999999999997</v>
      </c>
      <c r="EL15" s="53">
        <v>0.625</v>
      </c>
      <c r="EM15" s="53">
        <v>1.073</v>
      </c>
      <c r="EN15" s="53">
        <v>3.6520000000000001</v>
      </c>
      <c r="EO15" s="53">
        <v>4.93366666666667</v>
      </c>
      <c r="EP15" s="53">
        <v>12.202999999999999</v>
      </c>
      <c r="EQ15" s="53">
        <v>14.946999999999999</v>
      </c>
      <c r="ER15" s="53">
        <v>10.564</v>
      </c>
      <c r="ES15" s="53">
        <v>17.006</v>
      </c>
      <c r="ET15" s="53">
        <v>18.940000000000001</v>
      </c>
      <c r="EU15" s="53">
        <v>16.334</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row>
    <row r="16" spans="1:751" ht="20.100000000000001" customHeight="1">
      <c r="F16" s="37" t="s">
        <v>637</v>
      </c>
      <c r="G16" s="29" t="s">
        <v>141</v>
      </c>
      <c r="H16" s="38">
        <v>0</v>
      </c>
      <c r="I16" s="38">
        <v>0</v>
      </c>
      <c r="J16" s="38"/>
      <c r="K16" s="38"/>
      <c r="L16" s="38">
        <v>0</v>
      </c>
      <c r="M16" s="38">
        <v>0</v>
      </c>
      <c r="N16" s="38">
        <v>0</v>
      </c>
      <c r="O16" s="38">
        <v>13</v>
      </c>
      <c r="P16" s="38">
        <v>0</v>
      </c>
      <c r="Q16" s="38">
        <v>12</v>
      </c>
      <c r="R16" s="38">
        <v>0</v>
      </c>
      <c r="S16" s="38">
        <v>0</v>
      </c>
      <c r="T16" s="38">
        <v>0</v>
      </c>
      <c r="U16" s="38">
        <v>14</v>
      </c>
      <c r="V16" s="38">
        <v>0</v>
      </c>
      <c r="W16" s="38">
        <v>5</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2.3650000000000002</v>
      </c>
      <c r="CI16" s="38">
        <v>1.181</v>
      </c>
      <c r="CJ16" s="38">
        <v>0.9863944</v>
      </c>
      <c r="CK16" s="38">
        <v>1.851</v>
      </c>
      <c r="CL16" s="38">
        <v>2.3044278600000001</v>
      </c>
      <c r="CM16" s="38">
        <v>3.093</v>
      </c>
      <c r="CN16" s="38">
        <v>2.847</v>
      </c>
      <c r="CO16" s="38">
        <v>1.34239412</v>
      </c>
      <c r="CP16" s="38">
        <v>1.5865659809999999</v>
      </c>
      <c r="CQ16" s="38">
        <v>1.702184704</v>
      </c>
      <c r="CR16" s="38">
        <v>1.596708035</v>
      </c>
      <c r="CS16" s="38">
        <v>1.855</v>
      </c>
      <c r="CT16" s="38">
        <v>1.9750000000000001</v>
      </c>
      <c r="CU16" s="38">
        <v>1.702</v>
      </c>
      <c r="CV16" s="38">
        <v>1.92</v>
      </c>
      <c r="CW16" s="38">
        <v>2.9460000000000002</v>
      </c>
      <c r="CX16" s="38">
        <v>3.7639999999999998</v>
      </c>
      <c r="CY16" s="38">
        <v>2.734</v>
      </c>
      <c r="CZ16" s="38">
        <v>2.0685235999999998</v>
      </c>
      <c r="DA16" s="38">
        <v>2.6840000000000002</v>
      </c>
      <c r="DB16" s="38">
        <v>3.625</v>
      </c>
      <c r="DC16" s="38">
        <v>0</v>
      </c>
      <c r="DD16" s="38">
        <v>0</v>
      </c>
      <c r="DE16" s="38">
        <v>0</v>
      </c>
      <c r="DF16" s="38">
        <v>0</v>
      </c>
      <c r="DG16" s="38">
        <v>0</v>
      </c>
      <c r="DH16" s="38">
        <v>0</v>
      </c>
      <c r="DI16" s="38">
        <v>0</v>
      </c>
      <c r="DJ16" s="38">
        <v>0</v>
      </c>
      <c r="DK16" s="38">
        <v>0</v>
      </c>
      <c r="DL16" s="38">
        <v>0</v>
      </c>
      <c r="DM16" s="38">
        <v>0</v>
      </c>
      <c r="DN16" s="38">
        <v>0</v>
      </c>
      <c r="DO16" s="38">
        <v>0</v>
      </c>
      <c r="DP16" s="38">
        <v>0</v>
      </c>
      <c r="DQ16" s="38">
        <v>0</v>
      </c>
      <c r="DR16" s="38">
        <v>0</v>
      </c>
      <c r="DS16" s="38">
        <v>0</v>
      </c>
      <c r="DT16" s="38">
        <v>0</v>
      </c>
      <c r="DU16" s="38">
        <v>0</v>
      </c>
      <c r="DV16" s="38">
        <v>0</v>
      </c>
      <c r="DW16" s="38">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3">
        <v>0</v>
      </c>
      <c r="EN16" s="53">
        <v>0</v>
      </c>
      <c r="EO16" s="53">
        <v>0</v>
      </c>
      <c r="EP16" s="53">
        <v>0</v>
      </c>
      <c r="EQ16" s="53">
        <v>0</v>
      </c>
      <c r="ER16" s="53">
        <v>0</v>
      </c>
      <c r="ES16" s="53">
        <v>0</v>
      </c>
      <c r="ET16" s="53">
        <v>0</v>
      </c>
      <c r="EU16" s="53">
        <v>0</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row>
    <row r="17" spans="6:751" ht="20.100000000000001" customHeight="1">
      <c r="F17" s="37" t="s">
        <v>638</v>
      </c>
      <c r="G17" s="29" t="s">
        <v>141</v>
      </c>
      <c r="H17" s="38">
        <v>30.644500000000001</v>
      </c>
      <c r="I17" s="38">
        <v>33.478000000000002</v>
      </c>
      <c r="J17" s="38"/>
      <c r="K17" s="38"/>
      <c r="L17" s="38">
        <v>19.277999999999999</v>
      </c>
      <c r="M17" s="38">
        <v>13.052</v>
      </c>
      <c r="N17" s="38">
        <v>15.134</v>
      </c>
      <c r="O17" s="38">
        <v>15.569000000000001</v>
      </c>
      <c r="P17" s="38">
        <v>16.024999999999999</v>
      </c>
      <c r="Q17" s="38">
        <v>14.173</v>
      </c>
      <c r="R17" s="38">
        <v>21.405999999999999</v>
      </c>
      <c r="S17" s="38">
        <v>16.588999999999999</v>
      </c>
      <c r="T17" s="38">
        <v>19.934000000000001</v>
      </c>
      <c r="U17" s="38">
        <v>17.876999999999999</v>
      </c>
      <c r="V17" s="38">
        <v>14.77277</v>
      </c>
      <c r="W17" s="38">
        <v>14.08629</v>
      </c>
      <c r="X17" s="38">
        <v>17.095299000000001</v>
      </c>
      <c r="Y17" s="38">
        <v>17.397449999999999</v>
      </c>
      <c r="Z17" s="38">
        <v>18.387620999999999</v>
      </c>
      <c r="AA17" s="38">
        <v>13.766999999999999</v>
      </c>
      <c r="AB17" s="38">
        <v>10.307644</v>
      </c>
      <c r="AC17" s="38">
        <v>14.638427</v>
      </c>
      <c r="AD17" s="38">
        <v>16.308</v>
      </c>
      <c r="AE17" s="38">
        <v>15.75665</v>
      </c>
      <c r="AF17" s="38">
        <v>12.328099999999999</v>
      </c>
      <c r="AG17" s="38">
        <v>13.175000000000001</v>
      </c>
      <c r="AH17" s="38">
        <v>18.189</v>
      </c>
      <c r="AI17" s="38">
        <v>17.695</v>
      </c>
      <c r="AJ17" s="38">
        <v>15.637</v>
      </c>
      <c r="AK17" s="38">
        <v>13.781000000000001</v>
      </c>
      <c r="AL17" s="38">
        <v>19.582000000000001</v>
      </c>
      <c r="AM17" s="38">
        <v>20.323</v>
      </c>
      <c r="AN17" s="38">
        <v>17.390999999999998</v>
      </c>
      <c r="AO17" s="38">
        <v>17.766999999999999</v>
      </c>
      <c r="AP17" s="38">
        <v>16.823</v>
      </c>
      <c r="AQ17" s="38">
        <v>16.477</v>
      </c>
      <c r="AR17" s="38">
        <v>16.422000000000001</v>
      </c>
      <c r="AS17" s="38">
        <v>14.215</v>
      </c>
      <c r="AT17" s="38">
        <v>16.337</v>
      </c>
      <c r="AU17" s="38">
        <v>18.846</v>
      </c>
      <c r="AV17" s="38">
        <v>20.574000000000002</v>
      </c>
      <c r="AW17" s="38">
        <v>18.181999999999999</v>
      </c>
      <c r="AX17" s="38">
        <v>20.234999999999999</v>
      </c>
      <c r="AY17" s="38">
        <v>20.175999999999998</v>
      </c>
      <c r="AZ17" s="38">
        <v>15.911</v>
      </c>
      <c r="BA17" s="38">
        <v>13.933999999999999</v>
      </c>
      <c r="BB17" s="38">
        <v>6.2489999999999997</v>
      </c>
      <c r="BC17" s="38">
        <v>7.0069999999999997</v>
      </c>
      <c r="BD17" s="38">
        <v>8.9619999999999997</v>
      </c>
      <c r="BE17" s="38">
        <v>8.6630000000000003</v>
      </c>
      <c r="BF17" s="38">
        <v>6.827</v>
      </c>
      <c r="BG17" s="38">
        <v>6.8090000000000002</v>
      </c>
      <c r="BH17" s="38">
        <v>7.7229999999999999</v>
      </c>
      <c r="BI17" s="38">
        <v>6.891</v>
      </c>
      <c r="BJ17" s="38">
        <v>7.726</v>
      </c>
      <c r="BK17" s="38">
        <v>6.9889999999999999</v>
      </c>
      <c r="BL17" s="38">
        <v>8.359</v>
      </c>
      <c r="BM17" s="38">
        <v>7.8239999999999998</v>
      </c>
      <c r="BN17" s="38">
        <v>6.7220000000000004</v>
      </c>
      <c r="BO17" s="38">
        <v>7.3179999999999996</v>
      </c>
      <c r="BP17" s="38">
        <v>8.2420000000000009</v>
      </c>
      <c r="BQ17" s="38">
        <v>8.1259999999999994</v>
      </c>
      <c r="BR17" s="38">
        <v>9.1259999999999994</v>
      </c>
      <c r="BS17" s="38">
        <v>9.0640000000000001</v>
      </c>
      <c r="BT17" s="38">
        <v>7.9260000000000002</v>
      </c>
      <c r="BU17" s="38">
        <v>6.9039999999999999</v>
      </c>
      <c r="BV17" s="38">
        <v>6.4550000000000001</v>
      </c>
      <c r="BW17" s="38">
        <v>7.3949999999999996</v>
      </c>
      <c r="BX17" s="38">
        <v>8.1289999999999996</v>
      </c>
      <c r="BY17" s="38">
        <v>5.9660000000000002</v>
      </c>
      <c r="BZ17" s="38">
        <v>7.258</v>
      </c>
      <c r="CA17" s="38">
        <v>6.5490000000000004</v>
      </c>
      <c r="CB17" s="38">
        <v>6.9329999999999998</v>
      </c>
      <c r="CC17" s="38">
        <v>8.2729999999999997</v>
      </c>
      <c r="CD17" s="38">
        <v>7.9139999999999997</v>
      </c>
      <c r="CE17" s="38">
        <v>6.94</v>
      </c>
      <c r="CF17" s="38">
        <v>8.1579999999999995</v>
      </c>
      <c r="CG17" s="38">
        <v>8.7100000000000009</v>
      </c>
      <c r="CH17" s="38">
        <v>9.2469999999999999</v>
      </c>
      <c r="CI17" s="38">
        <v>7.2370000000000001</v>
      </c>
      <c r="CJ17" s="38">
        <v>6.8100277069999997</v>
      </c>
      <c r="CK17" s="38">
        <v>7.8479999999999999</v>
      </c>
      <c r="CL17" s="38">
        <v>7.6020000000000003</v>
      </c>
      <c r="CM17" s="38">
        <v>6.0140000000000002</v>
      </c>
      <c r="CN17" s="38">
        <v>6.5190000000000001</v>
      </c>
      <c r="CO17" s="38">
        <v>5.5432689149999996</v>
      </c>
      <c r="CP17" s="38">
        <v>7.2956028679999996</v>
      </c>
      <c r="CQ17" s="38">
        <v>7.5231573110000003</v>
      </c>
      <c r="CR17" s="38">
        <v>6.1751285569999999</v>
      </c>
      <c r="CS17" s="38">
        <v>7.98</v>
      </c>
      <c r="CT17" s="38">
        <v>10.625</v>
      </c>
      <c r="CU17" s="38">
        <v>10.507999999999999</v>
      </c>
      <c r="CV17" s="38">
        <v>7.6050000000000004</v>
      </c>
      <c r="CW17" s="38">
        <v>10.20932</v>
      </c>
      <c r="CX17" s="38">
        <v>4.9960000000000004</v>
      </c>
      <c r="CY17" s="38">
        <v>6.8650000000000002</v>
      </c>
      <c r="CZ17" s="38">
        <v>6.3040000000000003</v>
      </c>
      <c r="DA17" s="38">
        <v>6.8120000000000003</v>
      </c>
      <c r="DB17" s="38">
        <v>7.6980000000000004</v>
      </c>
      <c r="DC17" s="38">
        <v>8.5500000000000007</v>
      </c>
      <c r="DD17" s="38">
        <v>6.94</v>
      </c>
      <c r="DE17" s="38">
        <v>5.1050000000000004</v>
      </c>
      <c r="DF17" s="38">
        <v>6.3172834240000002</v>
      </c>
      <c r="DG17" s="38">
        <v>8.9505529119109699</v>
      </c>
      <c r="DH17" s="38">
        <v>5.133</v>
      </c>
      <c r="DI17" s="38">
        <v>6.9139999999999997</v>
      </c>
      <c r="DJ17" s="38">
        <v>5.9850000000000003</v>
      </c>
      <c r="DK17" s="38">
        <v>6.1479999999999997</v>
      </c>
      <c r="DL17" s="38">
        <v>6.6660000000000004</v>
      </c>
      <c r="DM17" s="38">
        <v>6.7489999999999997</v>
      </c>
      <c r="DN17" s="38">
        <v>7.0709999999999997</v>
      </c>
      <c r="DO17" s="38">
        <v>7.8819999999999997</v>
      </c>
      <c r="DP17" s="38">
        <v>7.0439999999999996</v>
      </c>
      <c r="DQ17" s="38">
        <v>7.0039999999999996</v>
      </c>
      <c r="DR17" s="38">
        <v>7.4210000000000003</v>
      </c>
      <c r="DS17" s="38">
        <v>8.5890000000000004</v>
      </c>
      <c r="DT17" s="38">
        <v>8.8149999999999995</v>
      </c>
      <c r="DU17" s="38">
        <v>9.5739999999999998</v>
      </c>
      <c r="DV17" s="38">
        <v>7.468</v>
      </c>
      <c r="DW17" s="38">
        <v>7.0369999999999999</v>
      </c>
      <c r="DX17" s="53">
        <v>11.683</v>
      </c>
      <c r="DY17" s="53">
        <v>12.48</v>
      </c>
      <c r="DZ17" s="53">
        <v>9.314648</v>
      </c>
      <c r="EA17" s="53">
        <v>10.857979350000001</v>
      </c>
      <c r="EB17" s="53">
        <v>8.0833217499999996</v>
      </c>
      <c r="EC17" s="53">
        <v>8.0833217499999996</v>
      </c>
      <c r="ED17" s="53">
        <v>10.854581</v>
      </c>
      <c r="EE17" s="53">
        <v>9.7619609999999994</v>
      </c>
      <c r="EF17" s="53">
        <v>10.379961</v>
      </c>
      <c r="EG17" s="53">
        <v>10.1888556</v>
      </c>
      <c r="EH17" s="53">
        <v>8.75</v>
      </c>
      <c r="EI17" s="53">
        <v>9.2690000000000001</v>
      </c>
      <c r="EJ17" s="53">
        <v>7.694</v>
      </c>
      <c r="EK17" s="53">
        <v>7.63</v>
      </c>
      <c r="EL17" s="53">
        <v>8.75</v>
      </c>
      <c r="EM17" s="53">
        <v>7.6669999999999998</v>
      </c>
      <c r="EN17" s="53">
        <v>6.431</v>
      </c>
      <c r="EO17" s="53">
        <v>7.7965</v>
      </c>
      <c r="EP17" s="53">
        <v>7.7130000000000001</v>
      </c>
      <c r="EQ17" s="53">
        <v>8.7970000000000006</v>
      </c>
      <c r="ER17" s="53">
        <v>8.202</v>
      </c>
      <c r="ES17" s="53">
        <v>8.766</v>
      </c>
      <c r="ET17" s="53">
        <v>7.2850000000000001</v>
      </c>
      <c r="EU17" s="53">
        <v>8.6240000000000006</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row>
    <row r="18" spans="6:751" ht="20.100000000000001" customHeight="1">
      <c r="F18" s="37" t="s">
        <v>666</v>
      </c>
      <c r="G18" s="29" t="s">
        <v>141</v>
      </c>
      <c r="H18" s="38">
        <v>53.786437499999998</v>
      </c>
      <c r="I18" s="38">
        <v>52.972875000000002</v>
      </c>
      <c r="J18" s="38"/>
      <c r="K18" s="38"/>
      <c r="L18" s="38">
        <v>3.2290000000000001</v>
      </c>
      <c r="M18" s="38">
        <v>4.2649999999999997</v>
      </c>
      <c r="N18" s="38">
        <v>4.2149999999999999</v>
      </c>
      <c r="O18" s="38">
        <v>4.7</v>
      </c>
      <c r="P18" s="38">
        <v>5.3449999999999998</v>
      </c>
      <c r="Q18" s="38">
        <v>6.1479999999999997</v>
      </c>
      <c r="R18" s="38">
        <v>5.2930000000000001</v>
      </c>
      <c r="S18" s="38">
        <v>4.8789999999999996</v>
      </c>
      <c r="T18" s="38">
        <v>3.5336015000000001</v>
      </c>
      <c r="U18" s="38">
        <v>2.3709479999999998</v>
      </c>
      <c r="V18" s="38">
        <v>3.8625280000000002</v>
      </c>
      <c r="W18" s="38">
        <v>3.362787</v>
      </c>
      <c r="X18" s="38">
        <v>1.2238309999999999</v>
      </c>
      <c r="Y18" s="38">
        <v>3.8340000000000001</v>
      </c>
      <c r="Z18" s="38">
        <v>2.8959039999999998</v>
      </c>
      <c r="AA18" s="38">
        <v>2.4157980000000001</v>
      </c>
      <c r="AB18" s="38">
        <v>2.286</v>
      </c>
      <c r="AC18" s="38">
        <v>1.665</v>
      </c>
      <c r="AD18" s="38">
        <v>1.508</v>
      </c>
      <c r="AE18" s="38">
        <v>2.2480000000000002</v>
      </c>
      <c r="AF18" s="38">
        <v>2.331</v>
      </c>
      <c r="AG18" s="38">
        <v>2.5310000000000001</v>
      </c>
      <c r="AH18" s="38">
        <v>4.7012856999999997</v>
      </c>
      <c r="AI18" s="38">
        <v>5.3978571000000004</v>
      </c>
      <c r="AJ18" s="38">
        <v>8.0485714000000002</v>
      </c>
      <c r="AK18" s="38">
        <v>9.6177142</v>
      </c>
      <c r="AL18" s="38">
        <v>10.021000000000001</v>
      </c>
      <c r="AM18" s="38">
        <v>11.915857000000001</v>
      </c>
      <c r="AN18" s="38">
        <v>11.296284999999999</v>
      </c>
      <c r="AO18" s="38">
        <v>13.710857000000001</v>
      </c>
      <c r="AP18" s="38">
        <v>13.650857</v>
      </c>
      <c r="AQ18" s="38">
        <v>12.842000000000001</v>
      </c>
      <c r="AR18" s="38">
        <v>14.763857099999999</v>
      </c>
      <c r="AS18" s="38">
        <v>15.972428499999999</v>
      </c>
      <c r="AT18" s="38">
        <v>16.434999999999999</v>
      </c>
      <c r="AU18" s="38">
        <v>14.292999999999999</v>
      </c>
      <c r="AV18" s="38">
        <v>15.122999999999999</v>
      </c>
      <c r="AW18" s="38">
        <v>11.345000000000001</v>
      </c>
      <c r="AX18" s="38">
        <v>10.771000000000001</v>
      </c>
      <c r="AY18" s="38">
        <v>11.340999999999999</v>
      </c>
      <c r="AZ18" s="38">
        <v>10.38</v>
      </c>
      <c r="BA18" s="38">
        <v>9.77</v>
      </c>
      <c r="BB18" s="38">
        <v>10.109</v>
      </c>
      <c r="BC18" s="38">
        <v>9.1910000000000007</v>
      </c>
      <c r="BD18" s="38">
        <v>7.6657000000000002</v>
      </c>
      <c r="BE18" s="38">
        <v>10.212</v>
      </c>
      <c r="BF18" s="38">
        <v>8.9429999999999996</v>
      </c>
      <c r="BG18" s="38">
        <v>10.96</v>
      </c>
      <c r="BH18" s="38">
        <v>10.436999999999999</v>
      </c>
      <c r="BI18" s="38">
        <v>10.073</v>
      </c>
      <c r="BJ18" s="38">
        <v>8.8089999999999993</v>
      </c>
      <c r="BK18" s="38">
        <v>10.54</v>
      </c>
      <c r="BL18" s="38">
        <v>8.8810000000000002</v>
      </c>
      <c r="BM18" s="38">
        <v>10.026999999999999</v>
      </c>
      <c r="BN18" s="38">
        <v>9.7759999999999998</v>
      </c>
      <c r="BO18" s="38">
        <v>9.5429999999999993</v>
      </c>
      <c r="BP18" s="38">
        <v>9.2149999999999999</v>
      </c>
      <c r="BQ18" s="38">
        <v>8.3309999999999995</v>
      </c>
      <c r="BR18" s="38">
        <v>7.8920000000000003</v>
      </c>
      <c r="BS18" s="38">
        <v>9.5109999999999992</v>
      </c>
      <c r="BT18" s="38">
        <v>7.9489999999999998</v>
      </c>
      <c r="BU18" s="38">
        <v>9.1120000000000001</v>
      </c>
      <c r="BV18" s="38">
        <v>8.8960000000000008</v>
      </c>
      <c r="BW18" s="38">
        <v>8.3460000000000001</v>
      </c>
      <c r="BX18" s="38">
        <v>7.9329999999999998</v>
      </c>
      <c r="BY18" s="38">
        <v>5.8940000000000001</v>
      </c>
      <c r="BZ18" s="38">
        <v>7.4470000000000001</v>
      </c>
      <c r="CA18" s="38">
        <v>9.077</v>
      </c>
      <c r="CB18" s="38">
        <v>8.4809999999999999</v>
      </c>
      <c r="CC18" s="38">
        <v>7.6790000000000003</v>
      </c>
      <c r="CD18" s="38">
        <v>8.27</v>
      </c>
      <c r="CE18" s="38">
        <v>8.6110000000000007</v>
      </c>
      <c r="CF18" s="38">
        <v>8.9619999999999997</v>
      </c>
      <c r="CG18" s="38">
        <v>9.0470000000000006</v>
      </c>
      <c r="CH18" s="38">
        <v>9.0050000000000008</v>
      </c>
      <c r="CI18" s="38">
        <v>9.5549999999999997</v>
      </c>
      <c r="CJ18" s="38">
        <v>5.6210000000000004</v>
      </c>
      <c r="CK18" s="38">
        <v>10.339</v>
      </c>
      <c r="CL18" s="38">
        <v>10.199999999999999</v>
      </c>
      <c r="CM18" s="38">
        <v>11.068</v>
      </c>
      <c r="CN18" s="38">
        <v>7.4219999999999997</v>
      </c>
      <c r="CO18" s="38">
        <v>6.99996870823718</v>
      </c>
      <c r="CP18" s="38">
        <v>8.0316793276754694</v>
      </c>
      <c r="CQ18" s="38">
        <v>9.0496588506438105</v>
      </c>
      <c r="CR18" s="38">
        <v>9.1379999999999999</v>
      </c>
      <c r="CS18" s="38">
        <v>8.9930000000000003</v>
      </c>
      <c r="CT18" s="38">
        <v>10.692</v>
      </c>
      <c r="CU18" s="38">
        <v>10.337999999999999</v>
      </c>
      <c r="CV18" s="38">
        <v>10.385999999999999</v>
      </c>
      <c r="CW18" s="38">
        <v>10.19</v>
      </c>
      <c r="CX18" s="38">
        <v>11.266</v>
      </c>
      <c r="CY18" s="38">
        <v>11.286</v>
      </c>
      <c r="CZ18" s="38">
        <v>11.823</v>
      </c>
      <c r="DA18" s="38">
        <v>12.417</v>
      </c>
      <c r="DB18" s="38">
        <v>12.856</v>
      </c>
      <c r="DC18" s="38">
        <v>11.646000000000001</v>
      </c>
      <c r="DD18" s="38">
        <v>10.430999999999999</v>
      </c>
      <c r="DE18" s="38">
        <v>12.975</v>
      </c>
      <c r="DF18" s="38">
        <v>12.920999999999999</v>
      </c>
      <c r="DG18" s="38">
        <v>13.9896224181331</v>
      </c>
      <c r="DH18" s="38">
        <v>12.74</v>
      </c>
      <c r="DI18" s="38">
        <v>12.74</v>
      </c>
      <c r="DJ18" s="38">
        <v>15.43</v>
      </c>
      <c r="DK18" s="38">
        <v>12.3</v>
      </c>
      <c r="DL18" s="38">
        <v>11.138</v>
      </c>
      <c r="DM18" s="38">
        <v>12.901999999999999</v>
      </c>
      <c r="DN18" s="38">
        <v>9.52</v>
      </c>
      <c r="DO18" s="38">
        <v>9.86</v>
      </c>
      <c r="DP18" s="38">
        <v>8.6850000000000005</v>
      </c>
      <c r="DQ18" s="38">
        <v>8.3580000000000005</v>
      </c>
      <c r="DR18" s="38">
        <v>10.8</v>
      </c>
      <c r="DS18" s="38">
        <v>16.920999999999999</v>
      </c>
      <c r="DT18" s="38">
        <v>11.448</v>
      </c>
      <c r="DU18" s="38">
        <v>10.362</v>
      </c>
      <c r="DV18" s="38">
        <v>11.608000000000001</v>
      </c>
      <c r="DW18" s="38">
        <v>16.469000000000001</v>
      </c>
      <c r="DX18" s="53">
        <v>14.058999999999999</v>
      </c>
      <c r="DY18" s="53">
        <v>13.352</v>
      </c>
      <c r="DZ18" s="53">
        <v>11.856</v>
      </c>
      <c r="EA18" s="53">
        <v>16.053999999999998</v>
      </c>
      <c r="EB18" s="53">
        <v>14.587999999999999</v>
      </c>
      <c r="EC18" s="53">
        <v>14.1</v>
      </c>
      <c r="ED18" s="53">
        <v>11.2</v>
      </c>
      <c r="EE18" s="53">
        <v>15</v>
      </c>
      <c r="EF18" s="53">
        <v>10.9</v>
      </c>
      <c r="EG18" s="53">
        <v>14.2</v>
      </c>
      <c r="EH18" s="53">
        <v>8.75</v>
      </c>
      <c r="EI18" s="53">
        <v>15.675000000000001</v>
      </c>
      <c r="EJ18" s="53">
        <v>15.474</v>
      </c>
      <c r="EK18" s="53">
        <v>12.5</v>
      </c>
      <c r="EL18" s="53">
        <v>14.6</v>
      </c>
      <c r="EM18" s="53">
        <v>13.1</v>
      </c>
      <c r="EN18" s="53">
        <v>12.2</v>
      </c>
      <c r="EO18" s="53">
        <v>13.8864375</v>
      </c>
      <c r="EP18" s="53">
        <v>12.3</v>
      </c>
      <c r="EQ18" s="53">
        <v>15.272875000000001</v>
      </c>
      <c r="ER18" s="53">
        <v>12.3</v>
      </c>
      <c r="ES18" s="53">
        <v>13.1</v>
      </c>
      <c r="ET18" s="53">
        <v>12.6</v>
      </c>
      <c r="EU18" s="53">
        <v>13.8</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row>
    <row r="19" spans="6:751" ht="28.15" customHeight="1">
      <c r="F19" s="37" t="s">
        <v>74</v>
      </c>
      <c r="G19" s="29" t="s">
        <v>141</v>
      </c>
      <c r="H19" s="38">
        <v>516.40388908638897</v>
      </c>
      <c r="I19" s="38">
        <v>516.40388908638897</v>
      </c>
      <c r="J19" s="38"/>
      <c r="K19" s="38"/>
      <c r="L19" s="38">
        <v>135.845</v>
      </c>
      <c r="M19" s="38">
        <v>130.59700000000001</v>
      </c>
      <c r="N19" s="38">
        <v>161.316</v>
      </c>
      <c r="O19" s="38">
        <v>150.547</v>
      </c>
      <c r="P19" s="38">
        <v>137.85900000000001</v>
      </c>
      <c r="Q19" s="38">
        <v>144.61000000000001</v>
      </c>
      <c r="R19" s="38">
        <v>164.148</v>
      </c>
      <c r="S19" s="38">
        <v>129.804</v>
      </c>
      <c r="T19" s="38">
        <v>131.0216015</v>
      </c>
      <c r="U19" s="38">
        <v>150.01294799999999</v>
      </c>
      <c r="V19" s="38">
        <v>166.586298</v>
      </c>
      <c r="W19" s="38">
        <v>138.345787</v>
      </c>
      <c r="X19" s="38">
        <v>130.05672300000001</v>
      </c>
      <c r="Y19" s="38">
        <v>130.12745000000001</v>
      </c>
      <c r="Z19" s="38">
        <v>152.42352500000001</v>
      </c>
      <c r="AA19" s="38">
        <v>127.74279799999999</v>
      </c>
      <c r="AB19" s="38">
        <v>117.63164399999999</v>
      </c>
      <c r="AC19" s="38">
        <v>138.51442700000001</v>
      </c>
      <c r="AD19" s="38">
        <v>147.988</v>
      </c>
      <c r="AE19" s="38">
        <v>107.82865</v>
      </c>
      <c r="AF19" s="38">
        <v>105.2201</v>
      </c>
      <c r="AG19" s="38">
        <v>95.884</v>
      </c>
      <c r="AH19" s="38">
        <v>129.98183169999999</v>
      </c>
      <c r="AI19" s="38">
        <v>133.9177171</v>
      </c>
      <c r="AJ19" s="38">
        <v>131.1102214</v>
      </c>
      <c r="AK19" s="38">
        <v>121.9096842</v>
      </c>
      <c r="AL19" s="38">
        <v>136.68112300000001</v>
      </c>
      <c r="AM19" s="38">
        <v>137.35118700000001</v>
      </c>
      <c r="AN19" s="38">
        <v>120.594075</v>
      </c>
      <c r="AO19" s="38">
        <v>124.93200299999999</v>
      </c>
      <c r="AP19" s="38">
        <v>132.50753700000001</v>
      </c>
      <c r="AQ19" s="38">
        <v>151.859095</v>
      </c>
      <c r="AR19" s="38">
        <v>141.42085710000001</v>
      </c>
      <c r="AS19" s="38">
        <v>148.86642850000001</v>
      </c>
      <c r="AT19" s="38">
        <v>175.398</v>
      </c>
      <c r="AU19" s="38">
        <v>154.001</v>
      </c>
      <c r="AV19" s="38">
        <v>160.006</v>
      </c>
      <c r="AW19" s="38">
        <v>171.84399999999999</v>
      </c>
      <c r="AX19" s="38">
        <v>172.63399999999999</v>
      </c>
      <c r="AY19" s="38">
        <v>172.36500000000001</v>
      </c>
      <c r="AZ19" s="38">
        <v>172.98079999999999</v>
      </c>
      <c r="BA19" s="38">
        <v>171.54949999999999</v>
      </c>
      <c r="BB19" s="38">
        <v>181.96</v>
      </c>
      <c r="BC19" s="38">
        <v>172.86199999999999</v>
      </c>
      <c r="BD19" s="38">
        <v>172.6567</v>
      </c>
      <c r="BE19" s="38">
        <v>196.31899999999999</v>
      </c>
      <c r="BF19" s="38">
        <v>196.42500000000001</v>
      </c>
      <c r="BG19" s="38">
        <v>193.70365000000001</v>
      </c>
      <c r="BH19" s="38">
        <v>183.98500000000001</v>
      </c>
      <c r="BI19" s="38">
        <v>170.381</v>
      </c>
      <c r="BJ19" s="38">
        <v>172.90799999999999</v>
      </c>
      <c r="BK19" s="38">
        <v>166.578</v>
      </c>
      <c r="BL19" s="38">
        <v>171.905</v>
      </c>
      <c r="BM19" s="38">
        <v>184.09100000000001</v>
      </c>
      <c r="BN19" s="38">
        <v>169.601</v>
      </c>
      <c r="BO19" s="38">
        <v>162.13900000000001</v>
      </c>
      <c r="BP19" s="38">
        <v>169.791</v>
      </c>
      <c r="BQ19" s="38">
        <v>176.07900000000001</v>
      </c>
      <c r="BR19" s="38">
        <v>163.983</v>
      </c>
      <c r="BS19" s="38">
        <v>163.73400000000001</v>
      </c>
      <c r="BT19" s="38">
        <v>180.846</v>
      </c>
      <c r="BU19" s="38">
        <v>173.84399999999999</v>
      </c>
      <c r="BV19" s="38">
        <v>210.721</v>
      </c>
      <c r="BW19" s="38">
        <v>200.804</v>
      </c>
      <c r="BX19" s="38">
        <v>180.011</v>
      </c>
      <c r="BY19" s="38">
        <v>168.934</v>
      </c>
      <c r="BZ19" s="38">
        <v>167.47499999999999</v>
      </c>
      <c r="CA19" s="38">
        <v>151.60300000000001</v>
      </c>
      <c r="CB19" s="38">
        <v>165.98</v>
      </c>
      <c r="CC19" s="38">
        <v>156.874</v>
      </c>
      <c r="CD19" s="38">
        <v>158.15700000000001</v>
      </c>
      <c r="CE19" s="38">
        <v>159.637</v>
      </c>
      <c r="CF19" s="38">
        <v>169.12700000000001</v>
      </c>
      <c r="CG19" s="38">
        <v>153.851</v>
      </c>
      <c r="CH19" s="38">
        <v>160.58199999999999</v>
      </c>
      <c r="CI19" s="38">
        <v>166.26400000000001</v>
      </c>
      <c r="CJ19" s="38">
        <v>119.397611506529</v>
      </c>
      <c r="CK19" s="38">
        <v>149.87299999999999</v>
      </c>
      <c r="CL19" s="38">
        <v>150.54942786000001</v>
      </c>
      <c r="CM19" s="38">
        <v>147.18700000000001</v>
      </c>
      <c r="CN19" s="38">
        <v>147.15700000000001</v>
      </c>
      <c r="CO19" s="38">
        <v>172.076944658842</v>
      </c>
      <c r="CP19" s="38">
        <v>185.572285035151</v>
      </c>
      <c r="CQ19" s="38">
        <v>206.56017221188199</v>
      </c>
      <c r="CR19" s="38">
        <v>140.03670150535501</v>
      </c>
      <c r="CS19" s="38">
        <v>164.345</v>
      </c>
      <c r="CT19" s="38">
        <v>156.91</v>
      </c>
      <c r="CU19" s="38">
        <v>160.19499999999999</v>
      </c>
      <c r="CV19" s="38">
        <v>144.87173263044201</v>
      </c>
      <c r="CW19" s="38">
        <v>170.84732</v>
      </c>
      <c r="CX19" s="38">
        <v>158.05799999999999</v>
      </c>
      <c r="CY19" s="38">
        <v>146.821</v>
      </c>
      <c r="CZ19" s="38">
        <v>146.375522507466</v>
      </c>
      <c r="DA19" s="38">
        <v>187.72905141944699</v>
      </c>
      <c r="DB19" s="38">
        <v>191.00953646178701</v>
      </c>
      <c r="DC19" s="38">
        <v>186.09583424667201</v>
      </c>
      <c r="DD19" s="38">
        <v>176.353281067751</v>
      </c>
      <c r="DE19" s="38">
        <v>184.33</v>
      </c>
      <c r="DF19" s="38">
        <v>172.676314149766</v>
      </c>
      <c r="DG19" s="38">
        <v>194.59427684325399</v>
      </c>
      <c r="DH19" s="38">
        <v>160.85036972626401</v>
      </c>
      <c r="DI19" s="38">
        <v>171.68199999999999</v>
      </c>
      <c r="DJ19" s="38">
        <v>180.03299999999999</v>
      </c>
      <c r="DK19" s="38">
        <v>140.923</v>
      </c>
      <c r="DL19" s="38">
        <v>112.416</v>
      </c>
      <c r="DM19" s="38">
        <v>108.343</v>
      </c>
      <c r="DN19" s="38">
        <v>109.444</v>
      </c>
      <c r="DO19" s="38">
        <v>111.13500000000001</v>
      </c>
      <c r="DP19" s="38">
        <v>96.593999999999994</v>
      </c>
      <c r="DQ19" s="38">
        <v>92.266000000000005</v>
      </c>
      <c r="DR19" s="38">
        <v>102.296972256704</v>
      </c>
      <c r="DS19" s="38">
        <v>104.033</v>
      </c>
      <c r="DT19" s="38">
        <v>94.27</v>
      </c>
      <c r="DU19" s="38">
        <v>105.254</v>
      </c>
      <c r="DV19" s="38">
        <v>124.384</v>
      </c>
      <c r="DW19" s="38">
        <v>122.663</v>
      </c>
      <c r="DX19" s="53">
        <v>122.578</v>
      </c>
      <c r="DY19" s="53">
        <v>126.911</v>
      </c>
      <c r="DZ19" s="53">
        <v>125.384384</v>
      </c>
      <c r="EA19" s="53">
        <v>126.11191934999999</v>
      </c>
      <c r="EB19" s="53">
        <v>116.43386975</v>
      </c>
      <c r="EC19" s="53">
        <v>122.608836</v>
      </c>
      <c r="ED19" s="53">
        <v>123.002714261047</v>
      </c>
      <c r="EE19" s="53">
        <v>132.22519759716801</v>
      </c>
      <c r="EF19" s="53">
        <v>121.99812774999999</v>
      </c>
      <c r="EG19" s="53">
        <v>138.22687435</v>
      </c>
      <c r="EH19" s="53">
        <v>117.545</v>
      </c>
      <c r="EI19" s="53">
        <v>107.71668388827899</v>
      </c>
      <c r="EJ19" s="53">
        <v>107.076009344573</v>
      </c>
      <c r="EK19" s="53">
        <v>101.288</v>
      </c>
      <c r="EL19" s="53">
        <v>118</v>
      </c>
      <c r="EM19" s="53">
        <v>111.461</v>
      </c>
      <c r="EN19" s="53">
        <v>106.823333333333</v>
      </c>
      <c r="EO19" s="53">
        <v>114.74604861111099</v>
      </c>
      <c r="EP19" s="53">
        <v>121.887</v>
      </c>
      <c r="EQ19" s="53">
        <v>128.785875</v>
      </c>
      <c r="ER19" s="53">
        <v>112.81100000000001</v>
      </c>
      <c r="ES19" s="53">
        <v>125.271</v>
      </c>
      <c r="ET19" s="53">
        <v>117.76</v>
      </c>
      <c r="EU19" s="53">
        <v>125.31399999999999</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c r="YZ19" s="53"/>
      <c r="ZA19" s="53"/>
      <c r="ZB19" s="53"/>
      <c r="ZC19" s="53"/>
      <c r="ZD19" s="53"/>
      <c r="ZE19" s="53"/>
      <c r="ZF19" s="53"/>
      <c r="ZG19" s="53"/>
      <c r="ZH19" s="53"/>
      <c r="ZI19" s="53"/>
      <c r="ZJ19" s="53"/>
      <c r="ZK19" s="53"/>
      <c r="ZL19" s="53"/>
      <c r="ZM19" s="53"/>
      <c r="ZN19" s="53"/>
      <c r="ZO19" s="53"/>
      <c r="ZP19" s="53"/>
      <c r="ZQ19" s="53"/>
      <c r="ZR19" s="53"/>
      <c r="ZS19" s="53"/>
      <c r="ZT19" s="53"/>
      <c r="ZU19" s="53"/>
      <c r="ZV19" s="53"/>
      <c r="ZW19" s="53"/>
      <c r="ZX19" s="53"/>
      <c r="ZY19" s="53"/>
      <c r="ZZ19" s="53"/>
      <c r="AAA19" s="53"/>
      <c r="AAB19" s="53"/>
      <c r="AAC19" s="53"/>
      <c r="AAD19" s="53"/>
      <c r="AAE19" s="53"/>
      <c r="AAF19" s="53"/>
      <c r="AAG19" s="53"/>
      <c r="AAH19" s="53"/>
      <c r="AAI19" s="53"/>
      <c r="AAJ19" s="53"/>
      <c r="AAK19" s="53"/>
      <c r="AAL19" s="53"/>
      <c r="AAM19" s="53"/>
      <c r="AAN19" s="53"/>
      <c r="AAO19" s="53"/>
      <c r="AAP19" s="53"/>
      <c r="AAQ19" s="53"/>
      <c r="AAR19" s="53"/>
      <c r="AAS19" s="53"/>
      <c r="AAT19" s="53"/>
      <c r="AAU19" s="53"/>
      <c r="AAV19" s="53"/>
      <c r="AAW19" s="53"/>
      <c r="AAX19" s="53"/>
      <c r="AAY19" s="53"/>
      <c r="AAZ19" s="53"/>
      <c r="ABA19" s="53"/>
      <c r="ABB19" s="53"/>
      <c r="ABC19" s="53"/>
      <c r="ABD19" s="53"/>
      <c r="ABE19" s="53"/>
      <c r="ABF19" s="53"/>
      <c r="ABG19" s="53"/>
      <c r="ABH19" s="53"/>
      <c r="ABI19" s="53"/>
      <c r="ABJ19" s="53"/>
      <c r="ABK19" s="53"/>
      <c r="ABL19" s="53"/>
      <c r="ABM19" s="53"/>
      <c r="ABN19" s="53"/>
      <c r="ABO19" s="53"/>
      <c r="ABP19" s="53"/>
      <c r="ABQ19" s="53"/>
      <c r="ABR19" s="53"/>
      <c r="ABS19" s="53"/>
      <c r="ABT19" s="53"/>
      <c r="ABU19" s="53"/>
      <c r="ABV19" s="53"/>
      <c r="ABW19" s="53"/>
    </row>
    <row r="20" spans="6:751" ht="34.15" customHeight="1">
      <c r="F20" s="28" t="s">
        <v>588</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row>
    <row r="21" spans="6:751" ht="20.100000000000001" customHeight="1">
      <c r="F21" s="28" t="s">
        <v>723</v>
      </c>
      <c r="G21" s="29" t="s">
        <v>141</v>
      </c>
      <c r="H21" s="38">
        <v>160.208333333333</v>
      </c>
      <c r="I21" s="38">
        <v>200</v>
      </c>
      <c r="J21" s="38"/>
      <c r="K21" s="38"/>
      <c r="L21" s="38">
        <v>39</v>
      </c>
      <c r="M21" s="38">
        <v>56.210999999999999</v>
      </c>
      <c r="N21" s="38">
        <v>56.774000000000001</v>
      </c>
      <c r="O21" s="38">
        <v>56.588000000000001</v>
      </c>
      <c r="P21" s="38">
        <v>39.593000000000004</v>
      </c>
      <c r="Q21" s="38">
        <v>58.356999999999999</v>
      </c>
      <c r="R21" s="38">
        <v>61.331000000000003</v>
      </c>
      <c r="S21" s="38">
        <v>54.414000000000001</v>
      </c>
      <c r="T21" s="38">
        <v>35.753999999999998</v>
      </c>
      <c r="U21" s="38">
        <v>64.323999999999998</v>
      </c>
      <c r="V21" s="38">
        <v>58.466000000000001</v>
      </c>
      <c r="W21" s="38">
        <v>56.823999999999998</v>
      </c>
      <c r="X21" s="38">
        <v>46.756</v>
      </c>
      <c r="Y21" s="38">
        <v>58.231999999999999</v>
      </c>
      <c r="Z21" s="38">
        <v>49.970999999999997</v>
      </c>
      <c r="AA21" s="38">
        <v>59.145000000000003</v>
      </c>
      <c r="AB21" s="38">
        <v>55.319000000000003</v>
      </c>
      <c r="AC21" s="38">
        <v>52.953000000000003</v>
      </c>
      <c r="AD21" s="38">
        <v>48.853999999999999</v>
      </c>
      <c r="AE21" s="38">
        <v>54.207999999999998</v>
      </c>
      <c r="AF21" s="38">
        <v>50.284999999999997</v>
      </c>
      <c r="AG21" s="38">
        <v>51.317999999999998</v>
      </c>
      <c r="AH21" s="38">
        <v>57.209000000000003</v>
      </c>
      <c r="AI21" s="38">
        <v>56.258000000000003</v>
      </c>
      <c r="AJ21" s="38">
        <v>54.314999999999998</v>
      </c>
      <c r="AK21" s="38">
        <v>55.872</v>
      </c>
      <c r="AL21" s="38">
        <v>44.42</v>
      </c>
      <c r="AM21" s="38">
        <v>49.871000000000002</v>
      </c>
      <c r="AN21" s="38">
        <v>51.552</v>
      </c>
      <c r="AO21" s="38">
        <v>55.911999999999999</v>
      </c>
      <c r="AP21" s="38">
        <v>50.161999999999999</v>
      </c>
      <c r="AQ21" s="38">
        <v>45.713999999999999</v>
      </c>
      <c r="AR21" s="38">
        <v>46.048000000000002</v>
      </c>
      <c r="AS21" s="38">
        <v>43.137</v>
      </c>
      <c r="AT21" s="38">
        <v>38.975000000000001</v>
      </c>
      <c r="AU21" s="38">
        <v>44.959000000000003</v>
      </c>
      <c r="AV21" s="38">
        <v>53.121000000000002</v>
      </c>
      <c r="AW21" s="38">
        <v>61.698</v>
      </c>
      <c r="AX21" s="38">
        <v>64.518000000000001</v>
      </c>
      <c r="AY21" s="38">
        <v>59.911000000000001</v>
      </c>
      <c r="AZ21" s="38">
        <v>54.53</v>
      </c>
      <c r="BA21" s="38">
        <v>54.517000000000003</v>
      </c>
      <c r="BB21" s="38">
        <v>50.895000000000003</v>
      </c>
      <c r="BC21" s="38">
        <v>63.055</v>
      </c>
      <c r="BD21" s="38">
        <v>53.771999999999998</v>
      </c>
      <c r="BE21" s="38">
        <v>47.499000000000002</v>
      </c>
      <c r="BF21" s="38">
        <v>65.557000000000002</v>
      </c>
      <c r="BG21" s="38">
        <v>69.753</v>
      </c>
      <c r="BH21" s="38">
        <v>68.528000000000006</v>
      </c>
      <c r="BI21" s="38">
        <v>71.173000000000002</v>
      </c>
      <c r="BJ21" s="38">
        <v>58.185000000000002</v>
      </c>
      <c r="BK21" s="38">
        <v>70.117000000000004</v>
      </c>
      <c r="BL21" s="38">
        <v>68.831000000000003</v>
      </c>
      <c r="BM21" s="38">
        <v>70.350999999999999</v>
      </c>
      <c r="BN21" s="38">
        <v>68.501999999999995</v>
      </c>
      <c r="BO21" s="38">
        <v>62.002000000000002</v>
      </c>
      <c r="BP21" s="38">
        <v>50.887999999999998</v>
      </c>
      <c r="BQ21" s="38">
        <v>65.247</v>
      </c>
      <c r="BR21" s="38">
        <v>53.55</v>
      </c>
      <c r="BS21" s="38">
        <v>61.881</v>
      </c>
      <c r="BT21" s="38">
        <v>60.173999999999999</v>
      </c>
      <c r="BU21" s="38">
        <v>58.241999999999997</v>
      </c>
      <c r="BV21" s="38">
        <v>49.292999999999999</v>
      </c>
      <c r="BW21" s="38">
        <v>62.222000000000001</v>
      </c>
      <c r="BX21" s="38">
        <v>59.956000000000003</v>
      </c>
      <c r="BY21" s="38">
        <v>62.764000000000003</v>
      </c>
      <c r="BZ21" s="38">
        <v>24.475999999999999</v>
      </c>
      <c r="CA21" s="38">
        <v>58.993000000000002</v>
      </c>
      <c r="CB21" s="38">
        <v>47.215000000000003</v>
      </c>
      <c r="CC21" s="38">
        <v>60.003</v>
      </c>
      <c r="CD21" s="38">
        <v>43.542999999999999</v>
      </c>
      <c r="CE21" s="38">
        <v>50.89</v>
      </c>
      <c r="CF21" s="38">
        <v>52.206000000000003</v>
      </c>
      <c r="CG21" s="38">
        <v>56.265000000000001</v>
      </c>
      <c r="CH21" s="38">
        <v>55.747</v>
      </c>
      <c r="CI21" s="38">
        <v>56.283000000000001</v>
      </c>
      <c r="CJ21" s="38">
        <v>45.436999999999998</v>
      </c>
      <c r="CK21" s="38">
        <v>55.362000000000002</v>
      </c>
      <c r="CL21" s="38">
        <v>53.183</v>
      </c>
      <c r="CM21" s="38">
        <v>50.896999999999998</v>
      </c>
      <c r="CN21" s="38">
        <v>34.51</v>
      </c>
      <c r="CO21" s="38">
        <v>50.468000000000004</v>
      </c>
      <c r="CP21" s="38">
        <v>33.222000000000001</v>
      </c>
      <c r="CQ21" s="38">
        <v>56.981000000000002</v>
      </c>
      <c r="CR21" s="38">
        <v>49.195</v>
      </c>
      <c r="CS21" s="38">
        <v>50.923000000000002</v>
      </c>
      <c r="CT21" s="38">
        <v>41.642000000000003</v>
      </c>
      <c r="CU21" s="38">
        <v>45.453000000000003</v>
      </c>
      <c r="CV21" s="38">
        <v>39.311999999999998</v>
      </c>
      <c r="CW21" s="38">
        <v>48.045999999999999</v>
      </c>
      <c r="CX21" s="38">
        <v>27.957000000000001</v>
      </c>
      <c r="CY21" s="38">
        <v>44.731000000000002</v>
      </c>
      <c r="CZ21" s="38">
        <v>39.966000000000001</v>
      </c>
      <c r="DA21" s="38">
        <v>46.411000000000001</v>
      </c>
      <c r="DB21" s="38">
        <v>40.631</v>
      </c>
      <c r="DC21" s="38">
        <v>50.448</v>
      </c>
      <c r="DD21" s="38">
        <v>48.543999999999997</v>
      </c>
      <c r="DE21" s="38">
        <v>43.113999999999997</v>
      </c>
      <c r="DF21" s="38">
        <v>53.08</v>
      </c>
      <c r="DG21" s="38">
        <v>31.103874000000001</v>
      </c>
      <c r="DH21" s="38">
        <v>46.913310000000003</v>
      </c>
      <c r="DI21" s="38">
        <v>38.087000000000003</v>
      </c>
      <c r="DJ21" s="38">
        <v>46.738</v>
      </c>
      <c r="DK21" s="38">
        <v>50.52</v>
      </c>
      <c r="DL21" s="38">
        <v>45.719000000000001</v>
      </c>
      <c r="DM21" s="38">
        <v>47.606999999999999</v>
      </c>
      <c r="DN21" s="38">
        <v>46.752000000000002</v>
      </c>
      <c r="DO21" s="38">
        <v>42.752000000000002</v>
      </c>
      <c r="DP21" s="38">
        <v>34.929000000000002</v>
      </c>
      <c r="DQ21" s="38">
        <v>47.451000000000001</v>
      </c>
      <c r="DR21" s="38">
        <v>38.097490000000001</v>
      </c>
      <c r="DS21" s="38">
        <v>47.823</v>
      </c>
      <c r="DT21" s="38">
        <v>38.098999999999997</v>
      </c>
      <c r="DU21" s="38">
        <v>29.631</v>
      </c>
      <c r="DV21" s="38">
        <v>54.279000000000003</v>
      </c>
      <c r="DW21" s="38">
        <v>33.472999999999999</v>
      </c>
      <c r="DX21" s="53">
        <v>36.203000000000003</v>
      </c>
      <c r="DY21" s="53">
        <v>12.221</v>
      </c>
      <c r="DZ21" s="53">
        <v>16.402000000000001</v>
      </c>
      <c r="EA21" s="53">
        <v>25.062000000000001</v>
      </c>
      <c r="EB21" s="53">
        <v>31.746891999999999</v>
      </c>
      <c r="EC21" s="53">
        <v>34.043999999999997</v>
      </c>
      <c r="ED21" s="53">
        <v>34.043999999999997</v>
      </c>
      <c r="EE21" s="53">
        <v>34.043999999999997</v>
      </c>
      <c r="EF21" s="53">
        <v>34.043999999999997</v>
      </c>
      <c r="EG21" s="53">
        <v>34.043999999999997</v>
      </c>
      <c r="EH21" s="53">
        <v>38.310025000000003</v>
      </c>
      <c r="EI21" s="53">
        <v>31.504674000000001</v>
      </c>
      <c r="EJ21" s="53">
        <v>30.22757</v>
      </c>
      <c r="EK21" s="53">
        <v>40</v>
      </c>
      <c r="EL21" s="53">
        <v>40</v>
      </c>
      <c r="EM21" s="53">
        <v>33.75</v>
      </c>
      <c r="EN21" s="53">
        <v>41.875</v>
      </c>
      <c r="EO21" s="53">
        <v>44.5833333333333</v>
      </c>
      <c r="EP21" s="53">
        <v>50</v>
      </c>
      <c r="EQ21" s="53">
        <v>50</v>
      </c>
      <c r="ER21" s="53">
        <v>50</v>
      </c>
      <c r="ES21" s="53">
        <v>50</v>
      </c>
      <c r="ET21" s="53">
        <v>50</v>
      </c>
      <c r="EU21" s="53">
        <v>50</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row>
    <row r="22" spans="6:751" ht="28.15" customHeight="1">
      <c r="F22" s="28" t="s">
        <v>724</v>
      </c>
      <c r="G22" s="29" t="s">
        <v>141</v>
      </c>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row>
    <row r="23" spans="6:751" ht="20.100000000000001" customHeight="1">
      <c r="F23" s="28" t="s">
        <v>725</v>
      </c>
      <c r="G23" s="29" t="s">
        <v>141</v>
      </c>
      <c r="H23" s="38" t="s">
        <v>156</v>
      </c>
      <c r="I23" s="38" t="s">
        <v>156</v>
      </c>
      <c r="J23" s="38"/>
      <c r="K23" s="38"/>
      <c r="L23" s="38">
        <v>14.295999999999999</v>
      </c>
      <c r="M23" s="38">
        <v>15.866</v>
      </c>
      <c r="N23" s="38">
        <v>15.063000000000001</v>
      </c>
      <c r="O23" s="38">
        <v>12.625999999999999</v>
      </c>
      <c r="P23" s="38">
        <v>11.932</v>
      </c>
      <c r="Q23" s="38">
        <v>15.446999999999999</v>
      </c>
      <c r="R23" s="38">
        <v>14.611000000000001</v>
      </c>
      <c r="S23" s="38">
        <v>13.65</v>
      </c>
      <c r="T23" s="38">
        <v>14.661</v>
      </c>
      <c r="U23" s="38">
        <v>15.662000000000001</v>
      </c>
      <c r="V23" s="38">
        <v>14.471</v>
      </c>
      <c r="W23" s="38">
        <v>13.763999999999999</v>
      </c>
      <c r="X23" s="38">
        <v>14.417</v>
      </c>
      <c r="Y23" s="38">
        <v>16.463000000000001</v>
      </c>
      <c r="Z23" s="38">
        <v>17.527000000000001</v>
      </c>
      <c r="AA23" s="38">
        <v>19.187000000000001</v>
      </c>
      <c r="AB23" s="38">
        <v>19.100999999999999</v>
      </c>
      <c r="AC23" s="38">
        <v>21.74</v>
      </c>
      <c r="AD23" s="38">
        <v>19.617999999999999</v>
      </c>
      <c r="AE23" s="38">
        <v>16.913</v>
      </c>
      <c r="AF23" s="38">
        <v>13.874000000000001</v>
      </c>
      <c r="AG23" s="38">
        <v>15.49</v>
      </c>
      <c r="AH23" s="38">
        <v>18.003</v>
      </c>
      <c r="AI23" s="38">
        <v>18.463999999999999</v>
      </c>
      <c r="AJ23" s="38">
        <v>16.306000000000001</v>
      </c>
      <c r="AK23" s="38">
        <v>15.592000000000001</v>
      </c>
      <c r="AL23" s="38">
        <v>15.945</v>
      </c>
      <c r="AM23" s="38">
        <v>15.911</v>
      </c>
      <c r="AN23" s="38">
        <v>16.015999999999998</v>
      </c>
      <c r="AO23" s="38">
        <v>15.63</v>
      </c>
      <c r="AP23" s="38">
        <v>14.499000000000001</v>
      </c>
      <c r="AQ23" s="38">
        <v>13.932</v>
      </c>
      <c r="AR23" s="38">
        <v>15.231999999999999</v>
      </c>
      <c r="AS23" s="38">
        <v>11.673</v>
      </c>
      <c r="AT23" s="38">
        <v>13.711</v>
      </c>
      <c r="AU23" s="38">
        <v>13.749000000000001</v>
      </c>
      <c r="AV23" s="38">
        <v>16.202999999999999</v>
      </c>
      <c r="AW23" s="38">
        <v>17.879000000000001</v>
      </c>
      <c r="AX23" s="38">
        <v>11.714</v>
      </c>
      <c r="AY23" s="38">
        <v>10.141999999999999</v>
      </c>
      <c r="AZ23" s="38">
        <v>11.669</v>
      </c>
      <c r="BA23" s="38">
        <v>10.625</v>
      </c>
      <c r="BB23" s="38">
        <v>10.257999999999999</v>
      </c>
      <c r="BC23" s="38">
        <v>8.5169999999999995</v>
      </c>
      <c r="BD23" s="38">
        <v>12.198</v>
      </c>
      <c r="BE23" s="38">
        <v>10</v>
      </c>
      <c r="BF23" s="38">
        <v>10.180999999999999</v>
      </c>
      <c r="BG23" s="38">
        <v>8.7430000000000003</v>
      </c>
      <c r="BH23" s="38">
        <v>9.8309999999999995</v>
      </c>
      <c r="BI23" s="38">
        <v>10.416</v>
      </c>
      <c r="BJ23" s="38">
        <v>9.9149999999999991</v>
      </c>
      <c r="BK23" s="38">
        <v>8.3460000000000001</v>
      </c>
      <c r="BL23" s="38">
        <v>9.43</v>
      </c>
      <c r="BM23" s="38">
        <v>9.7629999999999999</v>
      </c>
      <c r="BN23" s="38">
        <v>11.212</v>
      </c>
      <c r="BO23" s="38">
        <v>7.5170000000000003</v>
      </c>
      <c r="BP23" s="38">
        <v>9.7620000000000005</v>
      </c>
      <c r="BQ23" s="38">
        <v>9.3390000000000004</v>
      </c>
      <c r="BR23" s="38">
        <v>10.497999999999999</v>
      </c>
      <c r="BS23" s="38">
        <v>8.9350000000000005</v>
      </c>
      <c r="BT23" s="38">
        <v>6.8209999999999997</v>
      </c>
      <c r="BU23" s="38">
        <v>6.73</v>
      </c>
      <c r="BV23" s="38">
        <v>7.6459999999999999</v>
      </c>
      <c r="BW23" s="38">
        <v>6.7290000000000001</v>
      </c>
      <c r="BX23" s="38">
        <v>6.71</v>
      </c>
      <c r="BY23" s="38">
        <v>7.399</v>
      </c>
      <c r="BZ23" s="38">
        <v>7.6230000000000002</v>
      </c>
      <c r="CA23" s="38">
        <v>5.1369999999999996</v>
      </c>
      <c r="CB23" s="38">
        <v>5.7779999999999996</v>
      </c>
      <c r="CC23" s="38">
        <v>7.0220000000000002</v>
      </c>
      <c r="CD23" s="38">
        <v>6.9829999999999997</v>
      </c>
      <c r="CE23" s="38">
        <v>5.2530000000000001</v>
      </c>
      <c r="CF23" s="38">
        <v>4.7708870000000001</v>
      </c>
      <c r="CG23" s="38">
        <v>7.8920000000000003</v>
      </c>
      <c r="CH23" s="38">
        <v>5.6639999999999997</v>
      </c>
      <c r="CI23" s="38">
        <v>4.8360000000000003</v>
      </c>
      <c r="CJ23" s="38">
        <v>4.4930000000000003</v>
      </c>
      <c r="CK23" s="38">
        <v>6.0380000000000003</v>
      </c>
      <c r="CL23" s="38">
        <v>4.835</v>
      </c>
      <c r="CM23" s="38">
        <v>4.1529999999999996</v>
      </c>
      <c r="CN23" s="38">
        <v>5.89</v>
      </c>
      <c r="CO23" s="38">
        <v>5.7320000000000002</v>
      </c>
      <c r="CP23" s="38">
        <v>7.5278939999999999</v>
      </c>
      <c r="CQ23" s="38">
        <v>8.9909999999999997</v>
      </c>
      <c r="CR23" s="38">
        <v>6.23</v>
      </c>
      <c r="CS23" s="38">
        <v>5.3150000000000004</v>
      </c>
      <c r="CT23" s="38">
        <v>5.7960000000000003</v>
      </c>
      <c r="CU23" s="38">
        <v>4.9260000000000002</v>
      </c>
      <c r="CV23" s="38">
        <v>3.4220000000000002</v>
      </c>
      <c r="CW23" s="38">
        <v>5.55</v>
      </c>
      <c r="CX23" s="38">
        <v>4.7670000000000003</v>
      </c>
      <c r="CY23" s="38">
        <v>3.5449999999999999</v>
      </c>
      <c r="CZ23" s="38">
        <v>4.6529999999999996</v>
      </c>
      <c r="DA23" s="38">
        <v>6.3929999999999998</v>
      </c>
      <c r="DB23" s="38">
        <v>4.2480000000000002</v>
      </c>
      <c r="DC23" s="38">
        <v>2.859</v>
      </c>
      <c r="DD23" s="38">
        <v>4.5740819999999998</v>
      </c>
      <c r="DE23" s="38">
        <v>4.3508310000000003</v>
      </c>
      <c r="DF23" s="38">
        <v>4.5347239999999998</v>
      </c>
      <c r="DG23" s="38">
        <v>3.1076760000000001</v>
      </c>
      <c r="DH23" s="38">
        <v>4.3713170000000003</v>
      </c>
      <c r="DI23" s="38">
        <v>4.2859999999999996</v>
      </c>
      <c r="DJ23" s="38">
        <v>3.9780000000000002</v>
      </c>
      <c r="DK23" s="38">
        <v>3.2559999999999998</v>
      </c>
      <c r="DL23" s="38">
        <v>3.8626339999999999</v>
      </c>
      <c r="DM23" s="38">
        <v>3.8457499999999998</v>
      </c>
      <c r="DN23" s="38">
        <v>2.8083870000000002</v>
      </c>
      <c r="DO23" s="38">
        <v>3.2943090000000002</v>
      </c>
      <c r="DP23" s="38">
        <v>3.7919999999999998</v>
      </c>
      <c r="DQ23" s="38">
        <v>4.4530000000000003</v>
      </c>
      <c r="DR23" s="38">
        <v>4.3849999999999998</v>
      </c>
      <c r="DS23" s="38">
        <v>3.04</v>
      </c>
      <c r="DT23" s="38">
        <v>3.499349</v>
      </c>
      <c r="DU23" s="38">
        <v>4.26</v>
      </c>
      <c r="DV23" s="38">
        <v>3.8670896250000002</v>
      </c>
      <c r="DW23" s="38">
        <v>3.8670896250000002</v>
      </c>
      <c r="DX23" s="53">
        <v>3.8670896250000002</v>
      </c>
      <c r="DY23" s="53">
        <v>3.8670896250000002</v>
      </c>
      <c r="DZ23" s="53">
        <v>3.8670896250000002</v>
      </c>
      <c r="EA23" s="53">
        <v>3.8670896250000002</v>
      </c>
      <c r="EB23" s="53">
        <v>3.8670896250000002</v>
      </c>
      <c r="EC23" s="53">
        <v>3.8670896250000002</v>
      </c>
      <c r="ED23" s="53">
        <v>3.8670896250000002</v>
      </c>
      <c r="EE23" s="53">
        <v>3.8670896250000002</v>
      </c>
      <c r="EF23" s="53">
        <v>2.2829920000000001</v>
      </c>
      <c r="EG23" s="53">
        <v>1.8690359999999999</v>
      </c>
      <c r="EH23" s="53">
        <v>1.8690359999999999</v>
      </c>
      <c r="EI23" s="53">
        <v>1.8690359999999999</v>
      </c>
      <c r="EJ23" s="53">
        <v>2.5</v>
      </c>
      <c r="EK23" s="53" t="s">
        <v>156</v>
      </c>
      <c r="EL23" s="53" t="s">
        <v>156</v>
      </c>
      <c r="EM23" s="53" t="s">
        <v>156</v>
      </c>
      <c r="EN23" s="53" t="s">
        <v>156</v>
      </c>
      <c r="EO23" s="53" t="s">
        <v>156</v>
      </c>
      <c r="EP23" s="53" t="s">
        <v>156</v>
      </c>
      <c r="EQ23" s="53" t="s">
        <v>156</v>
      </c>
      <c r="ER23" s="53" t="s">
        <v>156</v>
      </c>
      <c r="ES23" s="53" t="s">
        <v>156</v>
      </c>
      <c r="ET23" s="53" t="s">
        <v>156</v>
      </c>
      <c r="EU23" s="53" t="s">
        <v>156</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c r="YV23" s="53"/>
      <c r="YW23" s="53"/>
      <c r="YX23" s="53"/>
      <c r="YY23" s="53"/>
      <c r="YZ23" s="53"/>
      <c r="ZA23" s="53"/>
      <c r="ZB23" s="53"/>
      <c r="ZC23" s="53"/>
      <c r="ZD23" s="53"/>
      <c r="ZE23" s="53"/>
      <c r="ZF23" s="53"/>
      <c r="ZG23" s="53"/>
      <c r="ZH23" s="53"/>
      <c r="ZI23" s="53"/>
      <c r="ZJ23" s="53"/>
      <c r="ZK23" s="53"/>
      <c r="ZL23" s="53"/>
      <c r="ZM23" s="53"/>
      <c r="ZN23" s="53"/>
      <c r="ZO23" s="53"/>
      <c r="ZP23" s="53"/>
      <c r="ZQ23" s="53"/>
      <c r="ZR23" s="53"/>
      <c r="ZS23" s="53"/>
      <c r="ZT23" s="53"/>
      <c r="ZU23" s="53"/>
      <c r="ZV23" s="53"/>
      <c r="ZW23" s="53"/>
      <c r="ZX23" s="53"/>
      <c r="ZY23" s="53"/>
      <c r="ZZ23" s="53"/>
      <c r="AAA23" s="53"/>
      <c r="AAB23" s="53"/>
      <c r="AAC23" s="53"/>
      <c r="AAD23" s="53"/>
      <c r="AAE23" s="53"/>
      <c r="AAF23" s="53"/>
      <c r="AAG23" s="53"/>
      <c r="AAH23" s="53"/>
      <c r="AAI23" s="53"/>
      <c r="AAJ23" s="53"/>
      <c r="AAK23" s="53"/>
      <c r="AAL23" s="53"/>
      <c r="AAM23" s="53"/>
      <c r="AAN23" s="53"/>
      <c r="AAO23" s="53"/>
      <c r="AAP23" s="53"/>
      <c r="AAQ23" s="53"/>
      <c r="AAR23" s="53"/>
      <c r="AAS23" s="53"/>
      <c r="AAT23" s="53"/>
      <c r="AAU23" s="53"/>
      <c r="AAV23" s="53"/>
      <c r="AAW23" s="53"/>
      <c r="AAX23" s="53"/>
      <c r="AAY23" s="53"/>
      <c r="AAZ23" s="53"/>
      <c r="ABA23" s="53"/>
      <c r="ABB23" s="53"/>
      <c r="ABC23" s="53"/>
      <c r="ABD23" s="53"/>
      <c r="ABE23" s="53"/>
      <c r="ABF23" s="53"/>
      <c r="ABG23" s="53"/>
      <c r="ABH23" s="53"/>
      <c r="ABI23" s="53"/>
      <c r="ABJ23" s="53"/>
      <c r="ABK23" s="53"/>
      <c r="ABL23" s="53"/>
      <c r="ABM23" s="53"/>
      <c r="ABN23" s="53"/>
      <c r="ABO23" s="53"/>
      <c r="ABP23" s="53"/>
      <c r="ABQ23" s="53"/>
      <c r="ABR23" s="53"/>
      <c r="ABS23" s="53"/>
      <c r="ABT23" s="53"/>
      <c r="ABU23" s="53"/>
      <c r="ABV23" s="53"/>
      <c r="ABW23" s="53"/>
    </row>
    <row r="24" spans="6:751" ht="34.15" customHeight="1">
      <c r="F24" s="35" t="s">
        <v>49</v>
      </c>
      <c r="G24" s="29"/>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row>
    <row r="25" spans="6:751" ht="20.100000000000001" customHeight="1">
      <c r="F25" s="28" t="s">
        <v>533</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row>
    <row r="26" spans="6:751" ht="20.100000000000001" customHeight="1">
      <c r="F26" s="28" t="s">
        <v>726</v>
      </c>
      <c r="G26" s="29"/>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c r="XE26" s="53"/>
      <c r="XF26" s="53"/>
      <c r="XG26" s="53"/>
      <c r="XH26" s="53"/>
      <c r="XI26" s="53"/>
      <c r="XJ26" s="53"/>
      <c r="XK26" s="53"/>
      <c r="XL26" s="53"/>
      <c r="XM26" s="53"/>
      <c r="XN26" s="53"/>
      <c r="XO26" s="53"/>
      <c r="XP26" s="53"/>
      <c r="XQ26" s="53"/>
      <c r="XR26" s="53"/>
      <c r="XS26" s="53"/>
      <c r="XT26" s="53"/>
      <c r="XU26" s="53"/>
      <c r="XV26" s="53"/>
      <c r="XW26" s="53"/>
      <c r="XX26" s="53"/>
      <c r="XY26" s="53"/>
      <c r="XZ26" s="53"/>
      <c r="YA26" s="53"/>
      <c r="YB26" s="53"/>
      <c r="YC26" s="53"/>
      <c r="YD26" s="53"/>
      <c r="YE26" s="53"/>
      <c r="YF26" s="53"/>
      <c r="YG26" s="53"/>
      <c r="YH26" s="53"/>
      <c r="YI26" s="53"/>
      <c r="YJ26" s="53"/>
      <c r="YK26" s="53"/>
      <c r="YL26" s="53"/>
      <c r="YM26" s="53"/>
      <c r="YN26" s="53"/>
      <c r="YO26" s="53"/>
      <c r="YP26" s="53"/>
      <c r="YQ26" s="53"/>
      <c r="YR26" s="53"/>
      <c r="YS26" s="53"/>
      <c r="YT26" s="53"/>
      <c r="YU26" s="53"/>
      <c r="YV26" s="53"/>
      <c r="YW26" s="53"/>
      <c r="YX26" s="53"/>
      <c r="YY26" s="53"/>
      <c r="YZ26" s="53"/>
      <c r="ZA26" s="53"/>
      <c r="ZB26" s="53"/>
      <c r="ZC26" s="53"/>
      <c r="ZD26" s="53"/>
      <c r="ZE26" s="53"/>
      <c r="ZF26" s="53"/>
      <c r="ZG26" s="53"/>
      <c r="ZH26" s="53"/>
      <c r="ZI26" s="53"/>
      <c r="ZJ26" s="53"/>
      <c r="ZK26" s="53"/>
      <c r="ZL26" s="53"/>
      <c r="ZM26" s="53"/>
      <c r="ZN26" s="53"/>
      <c r="ZO26" s="53"/>
      <c r="ZP26" s="53"/>
      <c r="ZQ26" s="53"/>
      <c r="ZR26" s="53"/>
      <c r="ZS26" s="53"/>
      <c r="ZT26" s="53"/>
      <c r="ZU26" s="53"/>
      <c r="ZV26" s="53"/>
      <c r="ZW26" s="53"/>
      <c r="ZX26" s="53"/>
      <c r="ZY26" s="53"/>
      <c r="ZZ26" s="53"/>
      <c r="AAA26" s="53"/>
      <c r="AAB26" s="53"/>
      <c r="AAC26" s="53"/>
      <c r="AAD26" s="53"/>
      <c r="AAE26" s="53"/>
      <c r="AAF26" s="53"/>
      <c r="AAG26" s="53"/>
      <c r="AAH26" s="53"/>
      <c r="AAI26" s="53"/>
      <c r="AAJ26" s="53"/>
      <c r="AAK26" s="53"/>
      <c r="AAL26" s="53"/>
      <c r="AAM26" s="53"/>
      <c r="AAN26" s="53"/>
      <c r="AAO26" s="53"/>
      <c r="AAP26" s="53"/>
      <c r="AAQ26" s="53"/>
      <c r="AAR26" s="53"/>
      <c r="AAS26" s="53"/>
      <c r="AAT26" s="53"/>
      <c r="AAU26" s="53"/>
      <c r="AAV26" s="53"/>
      <c r="AAW26" s="53"/>
      <c r="AAX26" s="53"/>
      <c r="AAY26" s="53"/>
      <c r="AAZ26" s="53"/>
      <c r="ABA26" s="53"/>
      <c r="ABB26" s="53"/>
      <c r="ABC26" s="53"/>
      <c r="ABD26" s="53"/>
      <c r="ABE26" s="53"/>
      <c r="ABF26" s="53"/>
      <c r="ABG26" s="53"/>
      <c r="ABH26" s="53"/>
      <c r="ABI26" s="53"/>
      <c r="ABJ26" s="53"/>
      <c r="ABK26" s="53"/>
      <c r="ABL26" s="53"/>
      <c r="ABM26" s="53"/>
      <c r="ABN26" s="53"/>
      <c r="ABO26" s="53"/>
      <c r="ABP26" s="53"/>
      <c r="ABQ26" s="53"/>
      <c r="ABR26" s="53"/>
      <c r="ABS26" s="53"/>
      <c r="ABT26" s="53"/>
      <c r="ABU26" s="53"/>
      <c r="ABV26" s="53"/>
      <c r="ABW26" s="53"/>
    </row>
    <row r="27" spans="6:751" ht="20.100000000000001" customHeight="1">
      <c r="F27" s="37" t="s">
        <v>611</v>
      </c>
      <c r="G27" s="29" t="s">
        <v>141</v>
      </c>
      <c r="H27" s="38">
        <v>93.407970000000006</v>
      </c>
      <c r="I27" s="38">
        <v>91.216790000000003</v>
      </c>
      <c r="J27" s="38"/>
      <c r="K27" s="38"/>
      <c r="L27" s="38">
        <v>0</v>
      </c>
      <c r="M27" s="38">
        <v>0</v>
      </c>
      <c r="N27" s="38">
        <v>5.069</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5.55</v>
      </c>
      <c r="AG27" s="38">
        <v>0</v>
      </c>
      <c r="AH27" s="38">
        <v>0</v>
      </c>
      <c r="AI27" s="38">
        <v>0</v>
      </c>
      <c r="AJ27" s="38">
        <v>5.319</v>
      </c>
      <c r="AK27" s="38">
        <v>11.173</v>
      </c>
      <c r="AL27" s="38">
        <v>15.7</v>
      </c>
      <c r="AM27" s="38">
        <v>20.873999999999999</v>
      </c>
      <c r="AN27" s="38">
        <v>5.5</v>
      </c>
      <c r="AO27" s="38">
        <v>10.114000000000001</v>
      </c>
      <c r="AP27" s="38">
        <v>32.078000000000003</v>
      </c>
      <c r="AQ27" s="38">
        <v>15.069000000000001</v>
      </c>
      <c r="AR27" s="38">
        <v>10.015000000000001</v>
      </c>
      <c r="AS27" s="38">
        <v>4.2350000000000003</v>
      </c>
      <c r="AT27" s="38">
        <v>25.140999999999998</v>
      </c>
      <c r="AU27" s="38">
        <v>12.127000000000001</v>
      </c>
      <c r="AV27" s="38">
        <v>8.1690000000000005</v>
      </c>
      <c r="AW27" s="38">
        <v>20.021999999999998</v>
      </c>
      <c r="AX27" s="38">
        <v>24.684999999999999</v>
      </c>
      <c r="AY27" s="38">
        <v>31.347999999999999</v>
      </c>
      <c r="AZ27" s="38">
        <v>32.121000000000002</v>
      </c>
      <c r="BA27" s="38">
        <v>40.023000000000003</v>
      </c>
      <c r="BB27" s="38">
        <v>21.053000000000001</v>
      </c>
      <c r="BC27" s="38">
        <v>21.26</v>
      </c>
      <c r="BD27" s="38">
        <v>13.41</v>
      </c>
      <c r="BE27" s="38">
        <v>33.65</v>
      </c>
      <c r="BF27" s="38">
        <v>48.4</v>
      </c>
      <c r="BG27" s="38">
        <v>18.96</v>
      </c>
      <c r="BH27" s="38">
        <v>12.917</v>
      </c>
      <c r="BI27" s="38">
        <v>11</v>
      </c>
      <c r="BJ27" s="38">
        <v>13.76</v>
      </c>
      <c r="BK27" s="38">
        <v>18.600000000000001</v>
      </c>
      <c r="BL27" s="38">
        <v>14.1</v>
      </c>
      <c r="BM27" s="38">
        <v>20.736999999999998</v>
      </c>
      <c r="BN27" s="38">
        <v>28.684000000000001</v>
      </c>
      <c r="BO27" s="38">
        <v>36.683999999999997</v>
      </c>
      <c r="BP27" s="38">
        <v>20.21</v>
      </c>
      <c r="BQ27" s="38">
        <v>63.353999999999999</v>
      </c>
      <c r="BR27" s="38">
        <v>15.95</v>
      </c>
      <c r="BS27" s="38">
        <v>36.140999999999998</v>
      </c>
      <c r="BT27" s="38">
        <v>24.666</v>
      </c>
      <c r="BU27" s="38">
        <v>36.569000000000003</v>
      </c>
      <c r="BV27" s="38">
        <v>69.063000000000002</v>
      </c>
      <c r="BW27" s="38">
        <v>85.399000000000001</v>
      </c>
      <c r="BX27" s="38">
        <v>45.115000000000002</v>
      </c>
      <c r="BY27" s="38">
        <v>49.435000000000002</v>
      </c>
      <c r="BZ27" s="38">
        <v>45.807000000000002</v>
      </c>
      <c r="CA27" s="38">
        <v>61.268999999999998</v>
      </c>
      <c r="CB27" s="38">
        <v>42.878999999999998</v>
      </c>
      <c r="CC27" s="38">
        <v>15.683</v>
      </c>
      <c r="CD27" s="38">
        <v>13.512</v>
      </c>
      <c r="CE27" s="38">
        <v>31.187000000000001</v>
      </c>
      <c r="CF27" s="38">
        <v>4.3390000000000004</v>
      </c>
      <c r="CG27" s="38">
        <v>23.117000000000001</v>
      </c>
      <c r="CH27" s="38">
        <v>37.125</v>
      </c>
      <c r="CI27" s="38">
        <v>28.861999999999998</v>
      </c>
      <c r="CJ27" s="38">
        <v>16.419</v>
      </c>
      <c r="CK27" s="38">
        <v>62.866</v>
      </c>
      <c r="CL27" s="38">
        <v>40.390999999999998</v>
      </c>
      <c r="CM27" s="38">
        <v>70.504999999999995</v>
      </c>
      <c r="CN27" s="38">
        <v>30.007000000000001</v>
      </c>
      <c r="CO27" s="38">
        <v>83.016000000000005</v>
      </c>
      <c r="CP27" s="38">
        <v>89.463999999999999</v>
      </c>
      <c r="CQ27" s="38">
        <v>94.88</v>
      </c>
      <c r="CR27" s="38">
        <v>26.36</v>
      </c>
      <c r="CS27" s="38">
        <v>36.155999999999999</v>
      </c>
      <c r="CT27" s="38">
        <v>33.137</v>
      </c>
      <c r="CU27" s="38">
        <v>53.798000000000002</v>
      </c>
      <c r="CV27" s="38">
        <v>24.015999999999998</v>
      </c>
      <c r="CW27" s="38">
        <v>41.601550000000003</v>
      </c>
      <c r="CX27" s="38">
        <v>40.170879999999997</v>
      </c>
      <c r="CY27" s="38">
        <v>59.049630000000001</v>
      </c>
      <c r="CZ27" s="38">
        <v>28.271319999999999</v>
      </c>
      <c r="DA27" s="38">
        <v>45.101779999999998</v>
      </c>
      <c r="DB27" s="38">
        <v>31.971039999999999</v>
      </c>
      <c r="DC27" s="38">
        <v>76.354860000000002</v>
      </c>
      <c r="DD27" s="38">
        <v>71.396720000000002</v>
      </c>
      <c r="DE27" s="38">
        <v>108.09872</v>
      </c>
      <c r="DF27" s="38">
        <v>89.720460000000003</v>
      </c>
      <c r="DG27" s="38">
        <v>96.247489999999999</v>
      </c>
      <c r="DH27" s="38">
        <v>52.307780000000001</v>
      </c>
      <c r="DI27" s="38">
        <v>51.419049999999999</v>
      </c>
      <c r="DJ27" s="38">
        <v>52.745060000000002</v>
      </c>
      <c r="DK27" s="38">
        <v>75.806139999999999</v>
      </c>
      <c r="DL27" s="38">
        <v>8.8360000000000003</v>
      </c>
      <c r="DM27" s="38">
        <v>0</v>
      </c>
      <c r="DN27" s="38">
        <v>0</v>
      </c>
      <c r="DO27" s="38">
        <v>0</v>
      </c>
      <c r="DP27" s="38">
        <v>2.9702000000000002</v>
      </c>
      <c r="DQ27" s="38">
        <v>1.4851000000000001</v>
      </c>
      <c r="DR27" s="38">
        <v>8.2585200000000007</v>
      </c>
      <c r="DS27" s="38">
        <v>13.76704</v>
      </c>
      <c r="DT27" s="38">
        <v>8.5585199999999997</v>
      </c>
      <c r="DU27" s="38">
        <v>20.246300000000002</v>
      </c>
      <c r="DV27" s="38">
        <v>29.987559999999998</v>
      </c>
      <c r="DW27" s="38">
        <v>60.101550000000003</v>
      </c>
      <c r="DX27" s="53">
        <v>38.580039999999997</v>
      </c>
      <c r="DY27" s="53">
        <v>57.597729999999999</v>
      </c>
      <c r="DZ27" s="53">
        <v>102.50596</v>
      </c>
      <c r="EA27" s="53">
        <v>58.035249999999998</v>
      </c>
      <c r="EB27" s="53">
        <v>11.205780000000001</v>
      </c>
      <c r="EC27" s="53">
        <v>47.354819999999997</v>
      </c>
      <c r="ED27" s="53">
        <v>45.672829999999998</v>
      </c>
      <c r="EE27" s="53">
        <v>34.085990000000002</v>
      </c>
      <c r="EF27" s="53">
        <v>25.171869999999998</v>
      </c>
      <c r="EG27" s="53">
        <v>34.999209999999998</v>
      </c>
      <c r="EH27" s="53">
        <v>25.0334</v>
      </c>
      <c r="EI27" s="53">
        <v>12.75914</v>
      </c>
      <c r="EJ27" s="53">
        <v>25.16198</v>
      </c>
      <c r="EK27" s="53">
        <v>37.806660000000001</v>
      </c>
      <c r="EL27" s="53">
        <v>25.373529999999999</v>
      </c>
      <c r="EM27" s="53">
        <v>29.13204</v>
      </c>
      <c r="EN27" s="53">
        <v>2.093</v>
      </c>
      <c r="EO27" s="53">
        <v>36.809399999999997</v>
      </c>
      <c r="EP27" s="53">
        <v>29.332630000000002</v>
      </c>
      <c r="EQ27" s="53">
        <v>38.4377</v>
      </c>
      <c r="ER27" s="53">
        <v>18.09646</v>
      </c>
      <c r="ES27" s="53">
        <v>5.35</v>
      </c>
      <c r="ET27" s="53">
        <v>57.668570000000003</v>
      </c>
      <c r="EU27" s="53">
        <v>51.90625</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row>
    <row r="28" spans="6:751" ht="20.100000000000001" customHeight="1">
      <c r="F28" s="37" t="s">
        <v>613</v>
      </c>
      <c r="G28" s="29" t="s">
        <v>141</v>
      </c>
      <c r="H28" s="38">
        <v>0</v>
      </c>
      <c r="I28" s="38">
        <v>5.1470000000000002</v>
      </c>
      <c r="J28" s="38"/>
      <c r="K28" s="38"/>
      <c r="L28" s="38">
        <v>11.595000000000001</v>
      </c>
      <c r="M28" s="38">
        <v>5.0270000000000001</v>
      </c>
      <c r="N28" s="38">
        <v>18.52</v>
      </c>
      <c r="O28" s="38">
        <v>14.592000000000001</v>
      </c>
      <c r="P28" s="38">
        <v>17.649999999999999</v>
      </c>
      <c r="Q28" s="38">
        <v>20.89</v>
      </c>
      <c r="R28" s="38">
        <v>16.286000000000001</v>
      </c>
      <c r="S28" s="38">
        <v>0</v>
      </c>
      <c r="T28" s="38">
        <v>35.491999999999997</v>
      </c>
      <c r="U28" s="38">
        <v>5.5</v>
      </c>
      <c r="V28" s="38">
        <v>21.687000000000001</v>
      </c>
      <c r="W28" s="38">
        <v>21.358000000000001</v>
      </c>
      <c r="X28" s="38">
        <v>6.65</v>
      </c>
      <c r="Y28" s="38">
        <v>9.0709999999999997</v>
      </c>
      <c r="Z28" s="38">
        <v>15.798</v>
      </c>
      <c r="AA28" s="38">
        <v>6.8</v>
      </c>
      <c r="AB28" s="38">
        <v>0</v>
      </c>
      <c r="AC28" s="38">
        <v>10.612</v>
      </c>
      <c r="AD28" s="38">
        <v>10.381</v>
      </c>
      <c r="AE28" s="38">
        <v>7.85</v>
      </c>
      <c r="AF28" s="38">
        <v>4.2329999999999997</v>
      </c>
      <c r="AG28" s="38">
        <v>8.7729999999999997</v>
      </c>
      <c r="AH28" s="38">
        <v>0</v>
      </c>
      <c r="AI28" s="38">
        <v>4.3</v>
      </c>
      <c r="AJ28" s="38">
        <v>2.5</v>
      </c>
      <c r="AK28" s="38">
        <v>15.1</v>
      </c>
      <c r="AL28" s="38">
        <v>6.3040000000000003</v>
      </c>
      <c r="AM28" s="38">
        <v>5.3</v>
      </c>
      <c r="AN28" s="38">
        <v>4.2859999999999996</v>
      </c>
      <c r="AO28" s="38">
        <v>4.3150000000000004</v>
      </c>
      <c r="AP28" s="38">
        <v>0</v>
      </c>
      <c r="AQ28" s="38">
        <v>9.5510000000000002</v>
      </c>
      <c r="AR28" s="38">
        <v>11.183999999999999</v>
      </c>
      <c r="AS28" s="38">
        <v>37.280999999999999</v>
      </c>
      <c r="AT28" s="38">
        <v>10.528</v>
      </c>
      <c r="AU28" s="38">
        <v>47.445999999999998</v>
      </c>
      <c r="AV28" s="38">
        <v>12.5</v>
      </c>
      <c r="AW28" s="38">
        <v>30.945</v>
      </c>
      <c r="AX28" s="38">
        <v>34.268999999999998</v>
      </c>
      <c r="AY28" s="38">
        <v>32.549999999999997</v>
      </c>
      <c r="AZ28" s="38">
        <v>21.4</v>
      </c>
      <c r="BA28" s="38">
        <v>30.01</v>
      </c>
      <c r="BB28" s="38">
        <v>25.303000000000001</v>
      </c>
      <c r="BC28" s="38">
        <v>35.432000000000002</v>
      </c>
      <c r="BD28" s="38">
        <v>20.414000000000001</v>
      </c>
      <c r="BE28" s="38">
        <v>33.701999999999998</v>
      </c>
      <c r="BF28" s="38">
        <v>14.994</v>
      </c>
      <c r="BG28" s="38">
        <v>25.228999999999999</v>
      </c>
      <c r="BH28" s="38">
        <v>15.374000000000001</v>
      </c>
      <c r="BI28" s="38">
        <v>20.097000000000001</v>
      </c>
      <c r="BJ28" s="38">
        <v>21.4</v>
      </c>
      <c r="BK28" s="38">
        <v>21.318999999999999</v>
      </c>
      <c r="BL28" s="38">
        <v>19.437000000000001</v>
      </c>
      <c r="BM28" s="38">
        <v>19.884</v>
      </c>
      <c r="BN28" s="38">
        <v>9.6630000000000003</v>
      </c>
      <c r="BO28" s="38">
        <v>20.629000000000001</v>
      </c>
      <c r="BP28" s="38">
        <v>10.75</v>
      </c>
      <c r="BQ28" s="38">
        <v>11.29</v>
      </c>
      <c r="BR28" s="38">
        <v>21.5</v>
      </c>
      <c r="BS28" s="38">
        <v>10.75</v>
      </c>
      <c r="BT28" s="38">
        <v>16.007999999999999</v>
      </c>
      <c r="BU28" s="38">
        <v>10.891</v>
      </c>
      <c r="BV28" s="38">
        <v>10.7</v>
      </c>
      <c r="BW28" s="38">
        <v>15.798999999999999</v>
      </c>
      <c r="BX28" s="38">
        <v>10.523999999999999</v>
      </c>
      <c r="BY28" s="38">
        <v>20.812000000000001</v>
      </c>
      <c r="BZ28" s="38">
        <v>10.994</v>
      </c>
      <c r="CA28" s="38">
        <v>15.750999999999999</v>
      </c>
      <c r="CB28" s="38">
        <v>15.288</v>
      </c>
      <c r="CC28" s="38">
        <v>12</v>
      </c>
      <c r="CD28" s="38">
        <v>13.2</v>
      </c>
      <c r="CE28" s="38">
        <v>20.664000000000001</v>
      </c>
      <c r="CF28" s="38">
        <v>0</v>
      </c>
      <c r="CG28" s="38">
        <v>0</v>
      </c>
      <c r="CH28" s="38">
        <v>23.024999999999999</v>
      </c>
      <c r="CI28" s="38">
        <v>10</v>
      </c>
      <c r="CJ28" s="38">
        <v>10</v>
      </c>
      <c r="CK28" s="38">
        <v>0</v>
      </c>
      <c r="CL28" s="38">
        <v>10.91</v>
      </c>
      <c r="CM28" s="38">
        <v>10.75</v>
      </c>
      <c r="CN28" s="38">
        <v>26.564</v>
      </c>
      <c r="CO28" s="38">
        <v>13.659000000000001</v>
      </c>
      <c r="CP28" s="38">
        <v>16.422000000000001</v>
      </c>
      <c r="CQ28" s="38">
        <v>13.6</v>
      </c>
      <c r="CR28" s="38">
        <v>11.603</v>
      </c>
      <c r="CS28" s="38">
        <v>11.29</v>
      </c>
      <c r="CT28" s="38">
        <v>0</v>
      </c>
      <c r="CU28" s="38">
        <v>16.45</v>
      </c>
      <c r="CV28" s="38">
        <v>21.448</v>
      </c>
      <c r="CW28" s="38">
        <v>15.25</v>
      </c>
      <c r="CX28" s="38">
        <v>0</v>
      </c>
      <c r="CY28" s="38">
        <v>27</v>
      </c>
      <c r="CZ28" s="38">
        <v>10.75</v>
      </c>
      <c r="DA28" s="38">
        <v>20.616869999999999</v>
      </c>
      <c r="DB28" s="38">
        <v>23.429130000000001</v>
      </c>
      <c r="DC28" s="38">
        <v>17.528829999999999</v>
      </c>
      <c r="DD28" s="38">
        <v>10.486000000000001</v>
      </c>
      <c r="DE28" s="38">
        <v>14.06</v>
      </c>
      <c r="DF28" s="38">
        <v>10.75</v>
      </c>
      <c r="DG28" s="38">
        <v>20.60247</v>
      </c>
      <c r="DH28" s="38">
        <v>15.818669999999999</v>
      </c>
      <c r="DI28" s="38">
        <v>17.670000000000002</v>
      </c>
      <c r="DJ28" s="38">
        <v>7.1</v>
      </c>
      <c r="DK28" s="38">
        <v>5.4</v>
      </c>
      <c r="DL28" s="38">
        <v>0</v>
      </c>
      <c r="DM28" s="38">
        <v>4.5</v>
      </c>
      <c r="DN28" s="38">
        <v>0</v>
      </c>
      <c r="DO28" s="38">
        <v>5</v>
      </c>
      <c r="DP28" s="38">
        <v>0</v>
      </c>
      <c r="DQ28" s="38">
        <v>4</v>
      </c>
      <c r="DR28" s="38">
        <v>0</v>
      </c>
      <c r="DS28" s="38">
        <v>5.8559999999999999</v>
      </c>
      <c r="DT28" s="38">
        <v>0</v>
      </c>
      <c r="DU28" s="38">
        <v>5.94</v>
      </c>
      <c r="DV28" s="38">
        <v>7.5</v>
      </c>
      <c r="DW28" s="38">
        <v>0</v>
      </c>
      <c r="DX28" s="53">
        <v>0</v>
      </c>
      <c r="DY28" s="53">
        <v>0</v>
      </c>
      <c r="DZ28" s="53">
        <v>0</v>
      </c>
      <c r="EA28" s="53">
        <v>0</v>
      </c>
      <c r="EB28" s="53">
        <v>0</v>
      </c>
      <c r="EC28" s="53">
        <v>0</v>
      </c>
      <c r="ED28" s="53">
        <v>0</v>
      </c>
      <c r="EE28" s="53">
        <v>0</v>
      </c>
      <c r="EF28" s="53">
        <v>10.8</v>
      </c>
      <c r="EG28" s="53">
        <v>0</v>
      </c>
      <c r="EH28" s="53">
        <v>0</v>
      </c>
      <c r="EI28" s="53">
        <v>0</v>
      </c>
      <c r="EJ28" s="53">
        <v>0</v>
      </c>
      <c r="EK28" s="53">
        <v>0</v>
      </c>
      <c r="EL28" s="53">
        <v>0</v>
      </c>
      <c r="EM28" s="53">
        <v>0</v>
      </c>
      <c r="EN28" s="53">
        <v>0</v>
      </c>
      <c r="EO28" s="53">
        <v>0</v>
      </c>
      <c r="EP28" s="53">
        <v>5.1470000000000002</v>
      </c>
      <c r="EQ28" s="53">
        <v>0</v>
      </c>
      <c r="ER28" s="53">
        <v>0</v>
      </c>
      <c r="ES28" s="53">
        <v>0</v>
      </c>
      <c r="ET28" s="53">
        <v>0</v>
      </c>
      <c r="EU28" s="53">
        <v>0</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row>
    <row r="29" spans="6:751" ht="20.100000000000001" customHeight="1">
      <c r="F29" s="37" t="s">
        <v>592</v>
      </c>
      <c r="G29" s="29" t="s">
        <v>141</v>
      </c>
      <c r="H29" s="38">
        <v>42.75432</v>
      </c>
      <c r="I29" s="38">
        <v>41.158259999999999</v>
      </c>
      <c r="J29" s="38"/>
      <c r="K29" s="38"/>
      <c r="L29" s="38">
        <v>7.1529999999999996</v>
      </c>
      <c r="M29" s="38">
        <v>19.971</v>
      </c>
      <c r="N29" s="38">
        <v>18.559000000000001</v>
      </c>
      <c r="O29" s="38">
        <v>14.534000000000001</v>
      </c>
      <c r="P29" s="38">
        <v>4</v>
      </c>
      <c r="Q29" s="38">
        <v>26.213000000000001</v>
      </c>
      <c r="R29" s="38">
        <v>11.055</v>
      </c>
      <c r="S29" s="38">
        <v>32.048000000000002</v>
      </c>
      <c r="T29" s="38">
        <v>12.167</v>
      </c>
      <c r="U29" s="38">
        <v>35.627000000000002</v>
      </c>
      <c r="V29" s="38">
        <v>20.646999999999998</v>
      </c>
      <c r="W29" s="38">
        <v>35.719000000000001</v>
      </c>
      <c r="X29" s="38">
        <v>8.6359999999999992</v>
      </c>
      <c r="Y29" s="38">
        <v>42.667999999999999</v>
      </c>
      <c r="Z29" s="38">
        <v>16.526</v>
      </c>
      <c r="AA29" s="38">
        <v>41.639000000000003</v>
      </c>
      <c r="AB29" s="38">
        <v>23.224</v>
      </c>
      <c r="AC29" s="38">
        <v>11.420999999999999</v>
      </c>
      <c r="AD29" s="38">
        <v>11.188000000000001</v>
      </c>
      <c r="AE29" s="38">
        <v>32.219000000000001</v>
      </c>
      <c r="AF29" s="38">
        <v>8.2149999999999999</v>
      </c>
      <c r="AG29" s="38">
        <v>27.225999999999999</v>
      </c>
      <c r="AH29" s="38">
        <v>10.862</v>
      </c>
      <c r="AI29" s="38">
        <v>19.16</v>
      </c>
      <c r="AJ29" s="38">
        <v>22.812999999999999</v>
      </c>
      <c r="AK29" s="38">
        <v>7.8689999999999998</v>
      </c>
      <c r="AL29" s="38">
        <v>11.997999999999999</v>
      </c>
      <c r="AM29" s="38">
        <v>15.419</v>
      </c>
      <c r="AN29" s="38">
        <v>23.658000000000001</v>
      </c>
      <c r="AO29" s="38">
        <v>19.184000000000001</v>
      </c>
      <c r="AP29" s="38">
        <v>11.84</v>
      </c>
      <c r="AQ29" s="38">
        <v>23.861999999999998</v>
      </c>
      <c r="AR29" s="38">
        <v>24.254999999999999</v>
      </c>
      <c r="AS29" s="38">
        <v>21.111999999999998</v>
      </c>
      <c r="AT29" s="38">
        <v>14.723000000000001</v>
      </c>
      <c r="AU29" s="38">
        <v>18.649000000000001</v>
      </c>
      <c r="AV29" s="38">
        <v>9.9019999999999992</v>
      </c>
      <c r="AW29" s="38">
        <v>24.536999999999999</v>
      </c>
      <c r="AX29" s="38">
        <v>0</v>
      </c>
      <c r="AY29" s="38">
        <v>23.478000000000002</v>
      </c>
      <c r="AZ29" s="38">
        <v>10.35</v>
      </c>
      <c r="BA29" s="38">
        <v>19.021999999999998</v>
      </c>
      <c r="BB29" s="38">
        <v>17.370999999999999</v>
      </c>
      <c r="BC29" s="38">
        <v>12.339</v>
      </c>
      <c r="BD29" s="38">
        <v>15.173999999999999</v>
      </c>
      <c r="BE29" s="38">
        <v>29.515000000000001</v>
      </c>
      <c r="BF29" s="38">
        <v>14.124000000000001</v>
      </c>
      <c r="BG29" s="38">
        <v>8.1609999999999996</v>
      </c>
      <c r="BH29" s="38">
        <v>9.0559999999999992</v>
      </c>
      <c r="BI29" s="38">
        <v>13.048999999999999</v>
      </c>
      <c r="BJ29" s="38">
        <v>5.048</v>
      </c>
      <c r="BK29" s="38">
        <v>15.95</v>
      </c>
      <c r="BL29" s="38">
        <v>9.9429999999999996</v>
      </c>
      <c r="BM29" s="38">
        <v>9.9</v>
      </c>
      <c r="BN29" s="38">
        <v>29.946999999999999</v>
      </c>
      <c r="BO29" s="38">
        <v>9.9320000000000004</v>
      </c>
      <c r="BP29" s="38">
        <v>10.426</v>
      </c>
      <c r="BQ29" s="38">
        <v>16.125</v>
      </c>
      <c r="BR29" s="38">
        <v>0</v>
      </c>
      <c r="BS29" s="38">
        <v>5.375</v>
      </c>
      <c r="BT29" s="38">
        <v>27.056999999999999</v>
      </c>
      <c r="BU29" s="38">
        <v>10.75</v>
      </c>
      <c r="BV29" s="38">
        <v>15.864000000000001</v>
      </c>
      <c r="BW29" s="38">
        <v>10.689</v>
      </c>
      <c r="BX29" s="38">
        <v>16.03</v>
      </c>
      <c r="BY29" s="38">
        <v>21.016999999999999</v>
      </c>
      <c r="BZ29" s="38">
        <v>16.056999999999999</v>
      </c>
      <c r="CA29" s="38">
        <v>10.01</v>
      </c>
      <c r="CB29" s="38">
        <v>10.271000000000001</v>
      </c>
      <c r="CC29" s="38">
        <v>16.163</v>
      </c>
      <c r="CD29" s="38">
        <v>5.41</v>
      </c>
      <c r="CE29" s="38">
        <v>22.091999999999999</v>
      </c>
      <c r="CF29" s="38">
        <v>20.867000000000001</v>
      </c>
      <c r="CG29" s="38">
        <v>25.26</v>
      </c>
      <c r="CH29" s="38">
        <v>11.054</v>
      </c>
      <c r="CI29" s="38">
        <v>10.807</v>
      </c>
      <c r="CJ29" s="38">
        <v>5.3949999999999996</v>
      </c>
      <c r="CK29" s="38">
        <v>21.547000000000001</v>
      </c>
      <c r="CL29" s="38">
        <v>16.244</v>
      </c>
      <c r="CM29" s="38">
        <v>26.765000000000001</v>
      </c>
      <c r="CN29" s="38">
        <v>5.4059999999999997</v>
      </c>
      <c r="CO29" s="38">
        <v>16.268000000000001</v>
      </c>
      <c r="CP29" s="38">
        <v>16.2</v>
      </c>
      <c r="CQ29" s="38">
        <v>16.167000000000002</v>
      </c>
      <c r="CR29" s="38">
        <v>16.940999999999999</v>
      </c>
      <c r="CS29" s="38">
        <v>17.204000000000001</v>
      </c>
      <c r="CT29" s="38">
        <v>17.158999999999999</v>
      </c>
      <c r="CU29" s="38">
        <v>21.507999999999999</v>
      </c>
      <c r="CV29" s="38">
        <v>10.726000000000001</v>
      </c>
      <c r="CW29" s="38">
        <v>21.418530000000001</v>
      </c>
      <c r="CX29" s="38">
        <v>15.965339999999999</v>
      </c>
      <c r="CY29" s="38">
        <v>21.462</v>
      </c>
      <c r="CZ29" s="38">
        <v>10.65</v>
      </c>
      <c r="DA29" s="38">
        <v>10.811</v>
      </c>
      <c r="DB29" s="38">
        <v>10.811</v>
      </c>
      <c r="DC29" s="38">
        <v>21.622</v>
      </c>
      <c r="DD29" s="38">
        <v>10.756</v>
      </c>
      <c r="DE29" s="38">
        <v>20.934999999999999</v>
      </c>
      <c r="DF29" s="38">
        <v>11.08</v>
      </c>
      <c r="DG29" s="38">
        <v>21.62</v>
      </c>
      <c r="DH29" s="38">
        <v>11.026</v>
      </c>
      <c r="DI29" s="38">
        <v>5.4050000000000002</v>
      </c>
      <c r="DJ29" s="38">
        <v>22.826000000000001</v>
      </c>
      <c r="DK29" s="38">
        <v>16.088000000000001</v>
      </c>
      <c r="DL29" s="38">
        <v>5.4349999999999996</v>
      </c>
      <c r="DM29" s="38">
        <v>21.65</v>
      </c>
      <c r="DN29" s="38">
        <v>15.478</v>
      </c>
      <c r="DO29" s="38">
        <v>16.849</v>
      </c>
      <c r="DP29" s="38">
        <v>5.1630000000000003</v>
      </c>
      <c r="DQ29" s="38">
        <v>15.526</v>
      </c>
      <c r="DR29" s="38">
        <v>15.215999999999999</v>
      </c>
      <c r="DS29" s="38">
        <v>10.109</v>
      </c>
      <c r="DT29" s="38">
        <v>12.128</v>
      </c>
      <c r="DU29" s="38">
        <v>5.16</v>
      </c>
      <c r="DV29" s="38">
        <v>10.116</v>
      </c>
      <c r="DW29" s="38">
        <v>15.763</v>
      </c>
      <c r="DX29" s="53">
        <v>6</v>
      </c>
      <c r="DY29" s="53">
        <v>16.434999999999999</v>
      </c>
      <c r="DZ29" s="53">
        <v>5.7</v>
      </c>
      <c r="EA29" s="53">
        <v>11.2</v>
      </c>
      <c r="EB29" s="53">
        <v>5.4349999999999996</v>
      </c>
      <c r="EC29" s="53">
        <v>15.7</v>
      </c>
      <c r="ED29" s="53">
        <v>5.5</v>
      </c>
      <c r="EE29" s="53">
        <v>5.3</v>
      </c>
      <c r="EF29" s="53">
        <v>5.4</v>
      </c>
      <c r="EG29" s="53">
        <v>11.04</v>
      </c>
      <c r="EH29" s="53">
        <v>10.87</v>
      </c>
      <c r="EI29" s="53">
        <v>10.8</v>
      </c>
      <c r="EJ29" s="53">
        <v>5.2</v>
      </c>
      <c r="EK29" s="53">
        <v>10.935</v>
      </c>
      <c r="EL29" s="53">
        <v>10.868</v>
      </c>
      <c r="EM29" s="53">
        <v>10.86956</v>
      </c>
      <c r="EN29" s="53">
        <v>0</v>
      </c>
      <c r="EO29" s="53">
        <v>21.016760000000001</v>
      </c>
      <c r="EP29" s="53">
        <v>19.25826</v>
      </c>
      <c r="EQ29" s="53">
        <v>5.4</v>
      </c>
      <c r="ER29" s="53">
        <v>11.2</v>
      </c>
      <c r="ES29" s="53">
        <v>5.3</v>
      </c>
      <c r="ET29" s="53">
        <v>16.303999999999998</v>
      </c>
      <c r="EU29" s="53">
        <v>5.5</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row>
    <row r="30" spans="6:751" ht="20.100000000000001" customHeight="1">
      <c r="F30" s="37" t="s">
        <v>593</v>
      </c>
      <c r="G30" s="29" t="s">
        <v>141</v>
      </c>
      <c r="H30" s="38">
        <v>109.43</v>
      </c>
      <c r="I30" s="38">
        <v>220.86875000000001</v>
      </c>
      <c r="J30" s="38"/>
      <c r="K30" s="38"/>
      <c r="L30" s="38">
        <v>4.6050000000000004</v>
      </c>
      <c r="M30" s="38">
        <v>0</v>
      </c>
      <c r="N30" s="38">
        <v>0</v>
      </c>
      <c r="O30" s="38">
        <v>0</v>
      </c>
      <c r="P30" s="38">
        <v>0</v>
      </c>
      <c r="Q30" s="38">
        <v>0</v>
      </c>
      <c r="R30" s="38">
        <v>2</v>
      </c>
      <c r="S30" s="38">
        <v>0</v>
      </c>
      <c r="T30" s="38">
        <v>0</v>
      </c>
      <c r="U30" s="38">
        <v>0</v>
      </c>
      <c r="V30" s="38">
        <v>0</v>
      </c>
      <c r="W30" s="38">
        <v>0</v>
      </c>
      <c r="X30" s="38">
        <v>0</v>
      </c>
      <c r="Y30" s="38">
        <v>12.4</v>
      </c>
      <c r="Z30" s="38">
        <v>0</v>
      </c>
      <c r="AA30" s="38">
        <v>6.9</v>
      </c>
      <c r="AB30" s="38">
        <v>5</v>
      </c>
      <c r="AC30" s="38">
        <v>19.951000000000001</v>
      </c>
      <c r="AD30" s="38">
        <v>5.5</v>
      </c>
      <c r="AE30" s="38">
        <v>13.505000000000001</v>
      </c>
      <c r="AF30" s="38">
        <v>2.8</v>
      </c>
      <c r="AG30" s="38">
        <v>24.5</v>
      </c>
      <c r="AH30" s="38">
        <v>19.555</v>
      </c>
      <c r="AI30" s="38">
        <v>5.1849999999999996</v>
      </c>
      <c r="AJ30" s="38">
        <v>9.7780000000000005</v>
      </c>
      <c r="AK30" s="38">
        <v>0</v>
      </c>
      <c r="AL30" s="38">
        <v>4.2960000000000003</v>
      </c>
      <c r="AM30" s="38">
        <v>0</v>
      </c>
      <c r="AN30" s="38">
        <v>5.5</v>
      </c>
      <c r="AO30" s="38">
        <v>5.3</v>
      </c>
      <c r="AP30" s="38">
        <v>2.1</v>
      </c>
      <c r="AQ30" s="38">
        <v>2.6640000000000001</v>
      </c>
      <c r="AR30" s="38">
        <v>13.532</v>
      </c>
      <c r="AS30" s="38">
        <v>25.058</v>
      </c>
      <c r="AT30" s="38">
        <v>25.702000000000002</v>
      </c>
      <c r="AU30" s="38">
        <v>20.382999999999999</v>
      </c>
      <c r="AV30" s="38">
        <v>25.608000000000001</v>
      </c>
      <c r="AW30" s="38">
        <v>36.305</v>
      </c>
      <c r="AX30" s="38">
        <v>21.986000000000001</v>
      </c>
      <c r="AY30" s="38">
        <v>16.378</v>
      </c>
      <c r="AZ30" s="38">
        <v>32.173000000000002</v>
      </c>
      <c r="BA30" s="38">
        <v>33.634</v>
      </c>
      <c r="BB30" s="38">
        <v>28.495000000000001</v>
      </c>
      <c r="BC30" s="38">
        <v>23.149000000000001</v>
      </c>
      <c r="BD30" s="38">
        <v>34.715000000000003</v>
      </c>
      <c r="BE30" s="38">
        <v>44.787999999999997</v>
      </c>
      <c r="BF30" s="38">
        <v>27.571000000000002</v>
      </c>
      <c r="BG30" s="38">
        <v>36.61</v>
      </c>
      <c r="BH30" s="38">
        <v>39.317</v>
      </c>
      <c r="BI30" s="38">
        <v>53.031999999999996</v>
      </c>
      <c r="BJ30" s="38">
        <v>33.807000000000002</v>
      </c>
      <c r="BK30" s="38">
        <v>48.954000000000001</v>
      </c>
      <c r="BL30" s="38">
        <v>49.259</v>
      </c>
      <c r="BM30" s="38">
        <v>40.168999999999997</v>
      </c>
      <c r="BN30" s="38">
        <v>5.41</v>
      </c>
      <c r="BO30" s="38">
        <v>47.619</v>
      </c>
      <c r="BP30" s="38">
        <v>45.064999999999998</v>
      </c>
      <c r="BQ30" s="38">
        <v>27.305</v>
      </c>
      <c r="BR30" s="38">
        <v>58.460999999999999</v>
      </c>
      <c r="BS30" s="38">
        <v>18.899999999999999</v>
      </c>
      <c r="BT30" s="38">
        <v>35.1</v>
      </c>
      <c r="BU30" s="38">
        <v>58.8</v>
      </c>
      <c r="BV30" s="38">
        <v>16.321000000000002</v>
      </c>
      <c r="BW30" s="38">
        <v>55.302</v>
      </c>
      <c r="BX30" s="38">
        <v>21.257000000000001</v>
      </c>
      <c r="BY30" s="38">
        <v>38.643000000000001</v>
      </c>
      <c r="BZ30" s="38">
        <v>20.49</v>
      </c>
      <c r="CA30" s="38">
        <v>33.695</v>
      </c>
      <c r="CB30" s="38">
        <v>35.987000000000002</v>
      </c>
      <c r="CC30" s="38">
        <v>26.443999999999999</v>
      </c>
      <c r="CD30" s="38">
        <v>21.289000000000001</v>
      </c>
      <c r="CE30" s="38">
        <v>34.625</v>
      </c>
      <c r="CF30" s="38">
        <v>31.45</v>
      </c>
      <c r="CG30" s="38">
        <v>15.823</v>
      </c>
      <c r="CH30" s="38">
        <v>10.667</v>
      </c>
      <c r="CI30" s="38">
        <v>32.604999999999997</v>
      </c>
      <c r="CJ30" s="38">
        <v>26.465</v>
      </c>
      <c r="CK30" s="38">
        <v>21.634</v>
      </c>
      <c r="CL30" s="38">
        <v>42.747999999999998</v>
      </c>
      <c r="CM30" s="38">
        <v>27.120999999999999</v>
      </c>
      <c r="CN30" s="38">
        <v>26.902000000000001</v>
      </c>
      <c r="CO30" s="38">
        <v>26.945</v>
      </c>
      <c r="CP30" s="38">
        <v>0</v>
      </c>
      <c r="CQ30" s="38">
        <v>32.152000000000001</v>
      </c>
      <c r="CR30" s="38">
        <v>39.146000000000001</v>
      </c>
      <c r="CS30" s="38">
        <v>39.424999999999997</v>
      </c>
      <c r="CT30" s="38">
        <v>22.265000000000001</v>
      </c>
      <c r="CU30" s="38">
        <v>42.954000000000001</v>
      </c>
      <c r="CV30" s="38">
        <v>31.635000000000002</v>
      </c>
      <c r="CW30" s="38">
        <v>37.361710000000002</v>
      </c>
      <c r="CX30" s="38">
        <v>31.898060000000001</v>
      </c>
      <c r="CY30" s="38">
        <v>21.140999999999998</v>
      </c>
      <c r="CZ30" s="38">
        <v>20.45</v>
      </c>
      <c r="DA30" s="38">
        <v>47.917400000000001</v>
      </c>
      <c r="DB30" s="38">
        <v>49.730110000000003</v>
      </c>
      <c r="DC30" s="38">
        <v>21.620999999999999</v>
      </c>
      <c r="DD30" s="38">
        <v>15.35</v>
      </c>
      <c r="DE30" s="38">
        <v>26.161000000000001</v>
      </c>
      <c r="DF30" s="38">
        <v>27.856000000000002</v>
      </c>
      <c r="DG30" s="38">
        <v>16.215</v>
      </c>
      <c r="DH30" s="38">
        <v>34.377000000000002</v>
      </c>
      <c r="DI30" s="38">
        <v>21.620999999999999</v>
      </c>
      <c r="DJ30" s="38">
        <v>44.023000000000003</v>
      </c>
      <c r="DK30" s="38">
        <v>25.905999999999999</v>
      </c>
      <c r="DL30" s="38">
        <v>18.478999999999999</v>
      </c>
      <c r="DM30" s="38">
        <v>33.15</v>
      </c>
      <c r="DN30" s="38">
        <v>27.175000000000001</v>
      </c>
      <c r="DO30" s="38">
        <v>21.777999999999999</v>
      </c>
      <c r="DP30" s="38">
        <v>21.196000000000002</v>
      </c>
      <c r="DQ30" s="38">
        <v>23.960999999999999</v>
      </c>
      <c r="DR30" s="38">
        <v>4.9000000000000004</v>
      </c>
      <c r="DS30" s="38">
        <v>12.032</v>
      </c>
      <c r="DT30" s="38">
        <v>10.6066</v>
      </c>
      <c r="DU30" s="38">
        <v>26.210660000000001</v>
      </c>
      <c r="DV30" s="38">
        <v>15.020200000000001</v>
      </c>
      <c r="DW30" s="38">
        <v>15.8103</v>
      </c>
      <c r="DX30" s="53">
        <v>10.449350000000001</v>
      </c>
      <c r="DY30" s="53">
        <v>39.335000000000001</v>
      </c>
      <c r="DZ30" s="53">
        <v>5.8</v>
      </c>
      <c r="EA30" s="53">
        <v>28.80425</v>
      </c>
      <c r="EB30" s="53">
        <v>33.146999999999998</v>
      </c>
      <c r="EC30" s="53">
        <v>26.5</v>
      </c>
      <c r="ED30" s="53">
        <v>27.434999999999999</v>
      </c>
      <c r="EE30" s="53">
        <v>53.70478</v>
      </c>
      <c r="EF30" s="53">
        <v>31.579319999999999</v>
      </c>
      <c r="EG30" s="53">
        <v>38.72</v>
      </c>
      <c r="EH30" s="53">
        <v>38.950000000000003</v>
      </c>
      <c r="EI30" s="53">
        <v>75.720960000000005</v>
      </c>
      <c r="EJ30" s="53">
        <v>54.028509999999997</v>
      </c>
      <c r="EK30" s="53">
        <v>10.9</v>
      </c>
      <c r="EL30" s="53">
        <v>16.858000000000001</v>
      </c>
      <c r="EM30" s="53">
        <v>43.738</v>
      </c>
      <c r="EN30" s="53">
        <v>19.934000000000001</v>
      </c>
      <c r="EO30" s="53">
        <v>28.9</v>
      </c>
      <c r="EP30" s="53">
        <v>61.655999999999999</v>
      </c>
      <c r="EQ30" s="53">
        <v>63.216030000000003</v>
      </c>
      <c r="ER30" s="53">
        <v>30.9542</v>
      </c>
      <c r="ES30" s="53">
        <v>65.042519999999996</v>
      </c>
      <c r="ET30" s="53">
        <v>36.254199999999997</v>
      </c>
      <c r="EU30" s="53">
        <v>39.929299999999998</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row>
    <row r="31" spans="6:751" ht="28.15" customHeight="1">
      <c r="F31" s="37" t="s">
        <v>407</v>
      </c>
      <c r="G31" s="29" t="s">
        <v>141</v>
      </c>
      <c r="H31" s="38">
        <v>260.68141000000003</v>
      </c>
      <c r="I31" s="38">
        <v>379.52193</v>
      </c>
      <c r="J31" s="38"/>
      <c r="K31" s="38"/>
      <c r="L31" s="38">
        <v>28.353000000000002</v>
      </c>
      <c r="M31" s="38">
        <v>31.398</v>
      </c>
      <c r="N31" s="38">
        <v>42.148000000000003</v>
      </c>
      <c r="O31" s="38">
        <v>29.126000000000001</v>
      </c>
      <c r="P31" s="38">
        <v>21.65</v>
      </c>
      <c r="Q31" s="38">
        <v>47.103000000000002</v>
      </c>
      <c r="R31" s="38">
        <v>33.048999999999999</v>
      </c>
      <c r="S31" s="38">
        <v>32.048000000000002</v>
      </c>
      <c r="T31" s="38">
        <v>52.658999999999999</v>
      </c>
      <c r="U31" s="38">
        <v>41.127000000000002</v>
      </c>
      <c r="V31" s="38">
        <v>42.334000000000003</v>
      </c>
      <c r="W31" s="38">
        <v>63.576999999999998</v>
      </c>
      <c r="X31" s="38">
        <v>35.786000000000001</v>
      </c>
      <c r="Y31" s="38">
        <v>64.138999999999996</v>
      </c>
      <c r="Z31" s="38">
        <v>32.323999999999998</v>
      </c>
      <c r="AA31" s="38">
        <v>59.838999999999999</v>
      </c>
      <c r="AB31" s="38">
        <v>28.224</v>
      </c>
      <c r="AC31" s="38">
        <v>41.984000000000002</v>
      </c>
      <c r="AD31" s="38">
        <v>27.068999999999999</v>
      </c>
      <c r="AE31" s="38">
        <v>53.573999999999998</v>
      </c>
      <c r="AF31" s="38">
        <v>27.148</v>
      </c>
      <c r="AG31" s="38">
        <v>60.499000000000002</v>
      </c>
      <c r="AH31" s="38">
        <v>30.417000000000002</v>
      </c>
      <c r="AI31" s="38">
        <v>28.645</v>
      </c>
      <c r="AJ31" s="38">
        <v>40.409999999999997</v>
      </c>
      <c r="AK31" s="38">
        <v>39.405000000000001</v>
      </c>
      <c r="AL31" s="38">
        <v>43.621000000000002</v>
      </c>
      <c r="AM31" s="38">
        <v>41.593000000000004</v>
      </c>
      <c r="AN31" s="38">
        <v>45.643999999999998</v>
      </c>
      <c r="AO31" s="38">
        <v>46.948</v>
      </c>
      <c r="AP31" s="38">
        <v>46.018000000000001</v>
      </c>
      <c r="AQ31" s="38">
        <v>55.845999999999997</v>
      </c>
      <c r="AR31" s="38">
        <v>59</v>
      </c>
      <c r="AS31" s="38">
        <v>91.756</v>
      </c>
      <c r="AT31" s="38">
        <v>85.414000000000001</v>
      </c>
      <c r="AU31" s="38">
        <v>114.584</v>
      </c>
      <c r="AV31" s="38">
        <v>85.445999999999998</v>
      </c>
      <c r="AW31" s="38">
        <v>111.809</v>
      </c>
      <c r="AX31" s="38">
        <v>83.465999999999994</v>
      </c>
      <c r="AY31" s="38">
        <v>118.593</v>
      </c>
      <c r="AZ31" s="38">
        <v>101.744</v>
      </c>
      <c r="BA31" s="38">
        <v>132.47300000000001</v>
      </c>
      <c r="BB31" s="38">
        <v>92.221999999999994</v>
      </c>
      <c r="BC31" s="38">
        <v>98.68</v>
      </c>
      <c r="BD31" s="38">
        <v>96.233000000000004</v>
      </c>
      <c r="BE31" s="38">
        <v>145.804</v>
      </c>
      <c r="BF31" s="38">
        <v>105.089</v>
      </c>
      <c r="BG31" s="38">
        <v>92.96</v>
      </c>
      <c r="BH31" s="38">
        <v>76.664000000000001</v>
      </c>
      <c r="BI31" s="38">
        <v>105.58199999999999</v>
      </c>
      <c r="BJ31" s="38">
        <v>74.015000000000001</v>
      </c>
      <c r="BK31" s="38">
        <v>104.82299999999999</v>
      </c>
      <c r="BL31" s="38">
        <v>96.498999999999995</v>
      </c>
      <c r="BM31" s="38">
        <v>90.69</v>
      </c>
      <c r="BN31" s="38">
        <v>75.778999999999996</v>
      </c>
      <c r="BO31" s="38">
        <v>119.664</v>
      </c>
      <c r="BP31" s="38">
        <v>91.106999999999999</v>
      </c>
      <c r="BQ31" s="38">
        <v>130.82400000000001</v>
      </c>
      <c r="BR31" s="38">
        <v>101.911</v>
      </c>
      <c r="BS31" s="38">
        <v>81.915999999999997</v>
      </c>
      <c r="BT31" s="38">
        <v>115.631</v>
      </c>
      <c r="BU31" s="38">
        <v>117.34699999999999</v>
      </c>
      <c r="BV31" s="38">
        <v>111.94799999999999</v>
      </c>
      <c r="BW31" s="38">
        <v>167.18899999999999</v>
      </c>
      <c r="BX31" s="38">
        <v>92.926000000000002</v>
      </c>
      <c r="BY31" s="38">
        <v>130.27500000000001</v>
      </c>
      <c r="BZ31" s="38">
        <v>102.315</v>
      </c>
      <c r="CA31" s="38">
        <v>125.66800000000001</v>
      </c>
      <c r="CB31" s="38">
        <v>104.425</v>
      </c>
      <c r="CC31" s="38">
        <v>89.492999999999995</v>
      </c>
      <c r="CD31" s="38">
        <v>59.716999999999999</v>
      </c>
      <c r="CE31" s="38">
        <v>115.401</v>
      </c>
      <c r="CF31" s="38">
        <v>65.725999999999999</v>
      </c>
      <c r="CG31" s="38">
        <v>66.7</v>
      </c>
      <c r="CH31" s="38">
        <v>108.87</v>
      </c>
      <c r="CI31" s="38">
        <v>93.48</v>
      </c>
      <c r="CJ31" s="38">
        <v>61.779000000000003</v>
      </c>
      <c r="CK31" s="38">
        <v>116.827</v>
      </c>
      <c r="CL31" s="38">
        <v>110.29300000000001</v>
      </c>
      <c r="CM31" s="38">
        <v>137.565</v>
      </c>
      <c r="CN31" s="38">
        <v>91.495000000000005</v>
      </c>
      <c r="CO31" s="38">
        <v>151.185</v>
      </c>
      <c r="CP31" s="38">
        <v>122.581</v>
      </c>
      <c r="CQ31" s="38">
        <v>159.41399999999999</v>
      </c>
      <c r="CR31" s="38">
        <v>95.363</v>
      </c>
      <c r="CS31" s="38">
        <v>116.22799999999999</v>
      </c>
      <c r="CT31" s="38">
        <v>72.561000000000007</v>
      </c>
      <c r="CU31" s="38">
        <v>145.46</v>
      </c>
      <c r="CV31" s="38">
        <v>87.825000000000003</v>
      </c>
      <c r="CW31" s="38">
        <v>131.75679</v>
      </c>
      <c r="CX31" s="38">
        <v>115.27528</v>
      </c>
      <c r="CY31" s="38">
        <v>128.65262999999999</v>
      </c>
      <c r="CZ31" s="38">
        <v>80.871319999999997</v>
      </c>
      <c r="DA31" s="38">
        <v>137.20301000000001</v>
      </c>
      <c r="DB31" s="38">
        <v>134.74065999999999</v>
      </c>
      <c r="DC31" s="38">
        <v>153.40905000000001</v>
      </c>
      <c r="DD31" s="38">
        <v>118.47372</v>
      </c>
      <c r="DE31" s="38">
        <v>170.42929000000001</v>
      </c>
      <c r="DF31" s="38">
        <v>152.54449</v>
      </c>
      <c r="DG31" s="38">
        <v>157.06285</v>
      </c>
      <c r="DH31" s="38">
        <v>117.1529</v>
      </c>
      <c r="DI31" s="38">
        <v>106.92605</v>
      </c>
      <c r="DJ31" s="38">
        <v>126.69405999999999</v>
      </c>
      <c r="DK31" s="38">
        <v>123.20014</v>
      </c>
      <c r="DL31" s="38">
        <v>32.75</v>
      </c>
      <c r="DM31" s="38">
        <v>59.3</v>
      </c>
      <c r="DN31" s="38">
        <v>53.523000000000003</v>
      </c>
      <c r="DO31" s="38">
        <v>43.627000000000002</v>
      </c>
      <c r="DP31" s="38">
        <v>39.656199999999998</v>
      </c>
      <c r="DQ31" s="38">
        <v>44.972099999999998</v>
      </c>
      <c r="DR31" s="38">
        <v>28.37452</v>
      </c>
      <c r="DS31" s="38">
        <v>41.764040000000001</v>
      </c>
      <c r="DT31" s="38">
        <v>31.293119999999998</v>
      </c>
      <c r="DU31" s="38">
        <v>57.556959999999997</v>
      </c>
      <c r="DV31" s="38">
        <v>62.623759999999997</v>
      </c>
      <c r="DW31" s="38">
        <v>91.674850000000006</v>
      </c>
      <c r="DX31" s="53">
        <v>65.899389999999997</v>
      </c>
      <c r="DY31" s="53">
        <v>113.36772999999999</v>
      </c>
      <c r="DZ31" s="53">
        <v>125.00596</v>
      </c>
      <c r="EA31" s="53">
        <v>110.0395</v>
      </c>
      <c r="EB31" s="53">
        <v>49.787779999999998</v>
      </c>
      <c r="EC31" s="53">
        <v>89.554820000000007</v>
      </c>
      <c r="ED31" s="53">
        <v>84.607830000000007</v>
      </c>
      <c r="EE31" s="53">
        <v>93.090770000000006</v>
      </c>
      <c r="EF31" s="53">
        <v>72.951189999999997</v>
      </c>
      <c r="EG31" s="53">
        <v>84.759209999999996</v>
      </c>
      <c r="EH31" s="53">
        <v>74.853399999999993</v>
      </c>
      <c r="EI31" s="53">
        <v>100.21626999999999</v>
      </c>
      <c r="EJ31" s="53">
        <v>86.060450000000003</v>
      </c>
      <c r="EK31" s="53">
        <v>61.340330000000002</v>
      </c>
      <c r="EL31" s="53">
        <v>56.194200000000002</v>
      </c>
      <c r="EM31" s="53">
        <v>87.207599999999999</v>
      </c>
      <c r="EN31" s="53">
        <v>27.252120000000001</v>
      </c>
      <c r="EO31" s="53">
        <v>90.02749</v>
      </c>
      <c r="EP31" s="53">
        <v>117.86565</v>
      </c>
      <c r="EQ31" s="53">
        <v>111.78373999999999</v>
      </c>
      <c r="ER31" s="53">
        <v>67.698790000000002</v>
      </c>
      <c r="ES31" s="53">
        <v>82.173749999999998</v>
      </c>
      <c r="ET31" s="53">
        <v>119.34944</v>
      </c>
      <c r="EU31" s="53">
        <v>106.2325</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row>
    <row r="32" spans="6:751" ht="28.15" customHeight="1">
      <c r="F32" s="83" t="s">
        <v>727</v>
      </c>
      <c r="G32" s="29"/>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row>
    <row r="33" spans="6:751" ht="20.100000000000001" customHeight="1">
      <c r="F33" s="37" t="s">
        <v>692</v>
      </c>
      <c r="G33" s="29" t="s">
        <v>141</v>
      </c>
      <c r="H33" s="38">
        <v>116.12093</v>
      </c>
      <c r="I33" s="38">
        <v>148.68848</v>
      </c>
      <c r="J33" s="38"/>
      <c r="K33" s="38"/>
      <c r="L33" s="38">
        <v>53</v>
      </c>
      <c r="M33" s="38">
        <v>37.484999999999999</v>
      </c>
      <c r="N33" s="38">
        <v>33.813000000000002</v>
      </c>
      <c r="O33" s="38">
        <v>48</v>
      </c>
      <c r="P33" s="38">
        <v>19.550999999999998</v>
      </c>
      <c r="Q33" s="38">
        <v>33.850999999999999</v>
      </c>
      <c r="R33" s="38">
        <v>63.134999999999998</v>
      </c>
      <c r="S33" s="38">
        <v>37.652000000000001</v>
      </c>
      <c r="T33" s="38">
        <v>35.164000000000001</v>
      </c>
      <c r="U33" s="38">
        <v>48.011000000000003</v>
      </c>
      <c r="V33" s="38">
        <v>48.005000000000003</v>
      </c>
      <c r="W33" s="38">
        <v>65.504999999999995</v>
      </c>
      <c r="X33" s="38">
        <v>45.000999999999998</v>
      </c>
      <c r="Y33" s="38">
        <v>39.384999999999998</v>
      </c>
      <c r="Z33" s="38">
        <v>52.094999999999999</v>
      </c>
      <c r="AA33" s="38">
        <v>40.966999999999999</v>
      </c>
      <c r="AB33" s="38">
        <v>40.003</v>
      </c>
      <c r="AC33" s="38">
        <v>39.002000000000002</v>
      </c>
      <c r="AD33" s="38">
        <v>58.000999999999998</v>
      </c>
      <c r="AE33" s="38">
        <v>26.46</v>
      </c>
      <c r="AF33" s="38">
        <v>37.683999999999997</v>
      </c>
      <c r="AG33" s="38">
        <v>22.097999999999999</v>
      </c>
      <c r="AH33" s="38">
        <v>36.189</v>
      </c>
      <c r="AI33" s="38">
        <v>41.198</v>
      </c>
      <c r="AJ33" s="38">
        <v>28.709</v>
      </c>
      <c r="AK33" s="38">
        <v>44.506</v>
      </c>
      <c r="AL33" s="38">
        <v>38.509</v>
      </c>
      <c r="AM33" s="38">
        <v>39.5</v>
      </c>
      <c r="AN33" s="38">
        <v>25.506</v>
      </c>
      <c r="AO33" s="38">
        <v>40.002000000000002</v>
      </c>
      <c r="AP33" s="38">
        <v>50.502000000000002</v>
      </c>
      <c r="AQ33" s="38">
        <v>41</v>
      </c>
      <c r="AR33" s="38">
        <v>35.5</v>
      </c>
      <c r="AS33" s="38">
        <v>34.005000000000003</v>
      </c>
      <c r="AT33" s="38">
        <v>34.243000000000002</v>
      </c>
      <c r="AU33" s="38">
        <v>33.417999999999999</v>
      </c>
      <c r="AV33" s="38">
        <v>31.280999999999999</v>
      </c>
      <c r="AW33" s="38">
        <v>41.228999999999999</v>
      </c>
      <c r="AX33" s="38">
        <v>32.107999999999997</v>
      </c>
      <c r="AY33" s="38">
        <v>35.488999999999997</v>
      </c>
      <c r="AZ33" s="38">
        <v>34.220999999999997</v>
      </c>
      <c r="BA33" s="38">
        <v>32.933999999999997</v>
      </c>
      <c r="BB33" s="38">
        <v>9.1110000000000007</v>
      </c>
      <c r="BC33" s="38">
        <v>32.963999999999999</v>
      </c>
      <c r="BD33" s="38">
        <v>36.985999999999997</v>
      </c>
      <c r="BE33" s="38">
        <v>39.6</v>
      </c>
      <c r="BF33" s="38">
        <v>31.687999999999999</v>
      </c>
      <c r="BG33" s="38">
        <v>40.027999999999999</v>
      </c>
      <c r="BH33" s="38">
        <v>52.1</v>
      </c>
      <c r="BI33" s="38">
        <v>28.782</v>
      </c>
      <c r="BJ33" s="38">
        <v>34.4</v>
      </c>
      <c r="BK33" s="38">
        <v>36.479999999999997</v>
      </c>
      <c r="BL33" s="38">
        <v>34.6</v>
      </c>
      <c r="BM33" s="38">
        <v>44.695999999999998</v>
      </c>
      <c r="BN33" s="38">
        <v>26.6</v>
      </c>
      <c r="BO33" s="38">
        <v>28</v>
      </c>
      <c r="BP33" s="38">
        <v>31.585000000000001</v>
      </c>
      <c r="BQ33" s="38">
        <v>27</v>
      </c>
      <c r="BR33" s="38">
        <v>40.738</v>
      </c>
      <c r="BS33" s="38">
        <v>51.3</v>
      </c>
      <c r="BT33" s="38">
        <v>36.084000000000003</v>
      </c>
      <c r="BU33" s="38">
        <v>35.86</v>
      </c>
      <c r="BV33" s="38">
        <v>37.610999999999997</v>
      </c>
      <c r="BW33" s="38">
        <v>55</v>
      </c>
      <c r="BX33" s="38">
        <v>28</v>
      </c>
      <c r="BY33" s="38">
        <v>19.501999999999999</v>
      </c>
      <c r="BZ33" s="38">
        <v>36.563000000000002</v>
      </c>
      <c r="CA33" s="38">
        <v>36.090000000000003</v>
      </c>
      <c r="CB33" s="38">
        <v>21</v>
      </c>
      <c r="CC33" s="38">
        <v>17.995000000000001</v>
      </c>
      <c r="CD33" s="38">
        <v>45.7</v>
      </c>
      <c r="CE33" s="38">
        <v>44.496000000000002</v>
      </c>
      <c r="CF33" s="38">
        <v>27.2</v>
      </c>
      <c r="CG33" s="38">
        <v>51.253999999999998</v>
      </c>
      <c r="CH33" s="38">
        <v>26</v>
      </c>
      <c r="CI33" s="38">
        <v>44.7</v>
      </c>
      <c r="CJ33" s="38">
        <v>29.414999999999999</v>
      </c>
      <c r="CK33" s="38">
        <v>47</v>
      </c>
      <c r="CL33" s="38">
        <v>25</v>
      </c>
      <c r="CM33" s="38">
        <v>42.036999999999999</v>
      </c>
      <c r="CN33" s="38">
        <v>34</v>
      </c>
      <c r="CO33" s="38">
        <v>49.662999999999997</v>
      </c>
      <c r="CP33" s="38">
        <v>23.952000000000002</v>
      </c>
      <c r="CQ33" s="38">
        <v>37</v>
      </c>
      <c r="CR33" s="38">
        <v>20</v>
      </c>
      <c r="CS33" s="38">
        <v>12</v>
      </c>
      <c r="CT33" s="38">
        <v>38.950000000000003</v>
      </c>
      <c r="CU33" s="38">
        <v>28.5</v>
      </c>
      <c r="CV33" s="38">
        <v>45.88</v>
      </c>
      <c r="CW33" s="38">
        <v>45.5</v>
      </c>
      <c r="CX33" s="38">
        <v>22</v>
      </c>
      <c r="CY33" s="38">
        <v>45</v>
      </c>
      <c r="CZ33" s="38">
        <v>24.753</v>
      </c>
      <c r="DA33" s="38">
        <v>41</v>
      </c>
      <c r="DB33" s="38">
        <v>28.05</v>
      </c>
      <c r="DC33" s="38">
        <v>45</v>
      </c>
      <c r="DD33" s="38">
        <v>33</v>
      </c>
      <c r="DE33" s="38">
        <v>37</v>
      </c>
      <c r="DF33" s="38">
        <v>0</v>
      </c>
      <c r="DG33" s="38">
        <v>38.63411</v>
      </c>
      <c r="DH33" s="38">
        <v>22.167660000000001</v>
      </c>
      <c r="DI33" s="38">
        <v>47.956609999999998</v>
      </c>
      <c r="DJ33" s="38">
        <v>48.931089999999998</v>
      </c>
      <c r="DK33" s="38">
        <v>45.873049999999999</v>
      </c>
      <c r="DL33" s="38">
        <v>29.93186</v>
      </c>
      <c r="DM33" s="38">
        <v>40.864609999999999</v>
      </c>
      <c r="DN33" s="38">
        <v>41.469160000000002</v>
      </c>
      <c r="DO33" s="38">
        <v>40.550449999999998</v>
      </c>
      <c r="DP33" s="38">
        <v>36.459850000000003</v>
      </c>
      <c r="DQ33" s="38">
        <v>26.732690000000002</v>
      </c>
      <c r="DR33" s="38">
        <v>39.086280000000002</v>
      </c>
      <c r="DS33" s="38">
        <v>24.582059999999998</v>
      </c>
      <c r="DT33" s="38">
        <v>29.5</v>
      </c>
      <c r="DU33" s="38">
        <v>17.22993</v>
      </c>
      <c r="DV33" s="38">
        <v>29.692219999999999</v>
      </c>
      <c r="DW33" s="38">
        <v>33</v>
      </c>
      <c r="DX33" s="53">
        <v>20.19163</v>
      </c>
      <c r="DY33" s="53">
        <v>39.7423</v>
      </c>
      <c r="DZ33" s="53">
        <v>38.975459999999998</v>
      </c>
      <c r="EA33" s="53">
        <v>20</v>
      </c>
      <c r="EB33" s="53">
        <v>47.4</v>
      </c>
      <c r="EC33" s="53">
        <v>34.380159999999997</v>
      </c>
      <c r="ED33" s="53">
        <v>47.526240000000001</v>
      </c>
      <c r="EE33" s="53">
        <v>25.797000000000001</v>
      </c>
      <c r="EF33" s="53">
        <v>52.250999999999998</v>
      </c>
      <c r="EG33" s="53">
        <v>30.059519999999999</v>
      </c>
      <c r="EH33" s="53">
        <v>42.5</v>
      </c>
      <c r="EI33" s="53">
        <v>40.428820000000002</v>
      </c>
      <c r="EJ33" s="53">
        <v>28</v>
      </c>
      <c r="EK33" s="53">
        <v>33.200000000000003</v>
      </c>
      <c r="EL33" s="53">
        <v>37.060279999999999</v>
      </c>
      <c r="EM33" s="53">
        <v>41.060650000000003</v>
      </c>
      <c r="EN33" s="53">
        <v>18</v>
      </c>
      <c r="EO33" s="53">
        <v>20</v>
      </c>
      <c r="EP33" s="53">
        <v>40</v>
      </c>
      <c r="EQ33" s="53">
        <v>42</v>
      </c>
      <c r="ER33" s="53">
        <v>20</v>
      </c>
      <c r="ES33" s="53">
        <v>46.688479999999998</v>
      </c>
      <c r="ET33" s="53">
        <v>14.981730000000001</v>
      </c>
      <c r="EU33" s="53">
        <v>30.057490000000001</v>
      </c>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row>
    <row r="34" spans="6:751" ht="28.15" customHeight="1">
      <c r="F34" s="37" t="s">
        <v>407</v>
      </c>
      <c r="G34" s="29" t="s">
        <v>141</v>
      </c>
      <c r="H34" s="38">
        <v>119.26994000000001</v>
      </c>
      <c r="I34" s="38">
        <v>148.68848</v>
      </c>
      <c r="J34" s="38"/>
      <c r="K34" s="38"/>
      <c r="L34" s="38">
        <v>53</v>
      </c>
      <c r="M34" s="38">
        <v>42.363</v>
      </c>
      <c r="N34" s="38">
        <v>41.003999999999998</v>
      </c>
      <c r="O34" s="38">
        <v>55.051000000000002</v>
      </c>
      <c r="P34" s="38">
        <v>27.245000000000001</v>
      </c>
      <c r="Q34" s="38">
        <v>41.945999999999998</v>
      </c>
      <c r="R34" s="38">
        <v>73.135000000000005</v>
      </c>
      <c r="S34" s="38">
        <v>46.177999999999997</v>
      </c>
      <c r="T34" s="38">
        <v>42.463999999999999</v>
      </c>
      <c r="U34" s="38">
        <v>59.411000000000001</v>
      </c>
      <c r="V34" s="38">
        <v>57.005000000000003</v>
      </c>
      <c r="W34" s="38">
        <v>74.554000000000002</v>
      </c>
      <c r="X34" s="38">
        <v>53.508000000000003</v>
      </c>
      <c r="Y34" s="38">
        <v>43.889000000000003</v>
      </c>
      <c r="Z34" s="38">
        <v>56.564999999999998</v>
      </c>
      <c r="AA34" s="38">
        <v>50.412999999999997</v>
      </c>
      <c r="AB34" s="38">
        <v>49.703000000000003</v>
      </c>
      <c r="AC34" s="38">
        <v>39.002000000000002</v>
      </c>
      <c r="AD34" s="38">
        <v>58.000999999999998</v>
      </c>
      <c r="AE34" s="38">
        <v>32.46</v>
      </c>
      <c r="AF34" s="38">
        <v>49.683999999999997</v>
      </c>
      <c r="AG34" s="38">
        <v>28.097999999999999</v>
      </c>
      <c r="AH34" s="38">
        <v>42.189</v>
      </c>
      <c r="AI34" s="38">
        <v>47.198</v>
      </c>
      <c r="AJ34" s="38">
        <v>34.71</v>
      </c>
      <c r="AK34" s="38">
        <v>44.506</v>
      </c>
      <c r="AL34" s="38">
        <v>38.509</v>
      </c>
      <c r="AM34" s="38">
        <v>50.5</v>
      </c>
      <c r="AN34" s="38">
        <v>28.507999999999999</v>
      </c>
      <c r="AO34" s="38">
        <v>46.002000000000002</v>
      </c>
      <c r="AP34" s="38">
        <v>53.002000000000002</v>
      </c>
      <c r="AQ34" s="38">
        <v>44</v>
      </c>
      <c r="AR34" s="38">
        <v>35.5</v>
      </c>
      <c r="AS34" s="38">
        <v>34.005000000000003</v>
      </c>
      <c r="AT34" s="38">
        <v>34.243000000000002</v>
      </c>
      <c r="AU34" s="38">
        <v>33.417999999999999</v>
      </c>
      <c r="AV34" s="38">
        <v>31.280999999999999</v>
      </c>
      <c r="AW34" s="38">
        <v>41.228999999999999</v>
      </c>
      <c r="AX34" s="38">
        <v>32.107999999999997</v>
      </c>
      <c r="AY34" s="38">
        <v>35.488999999999997</v>
      </c>
      <c r="AZ34" s="38">
        <v>34.220999999999997</v>
      </c>
      <c r="BA34" s="38">
        <v>32.933999999999997</v>
      </c>
      <c r="BB34" s="38">
        <v>9.1110000000000007</v>
      </c>
      <c r="BC34" s="38">
        <v>32.963999999999999</v>
      </c>
      <c r="BD34" s="38">
        <v>36.985999999999997</v>
      </c>
      <c r="BE34" s="38">
        <v>39.6</v>
      </c>
      <c r="BF34" s="38">
        <v>31.687999999999999</v>
      </c>
      <c r="BG34" s="38">
        <v>40.027999999999999</v>
      </c>
      <c r="BH34" s="38">
        <v>52.1</v>
      </c>
      <c r="BI34" s="38">
        <v>28.782</v>
      </c>
      <c r="BJ34" s="38">
        <v>34.4</v>
      </c>
      <c r="BK34" s="38">
        <v>36.479999999999997</v>
      </c>
      <c r="BL34" s="38">
        <v>34.6</v>
      </c>
      <c r="BM34" s="38">
        <v>44.695999999999998</v>
      </c>
      <c r="BN34" s="38">
        <v>26.6</v>
      </c>
      <c r="BO34" s="38">
        <v>28</v>
      </c>
      <c r="BP34" s="38">
        <v>31.585000000000001</v>
      </c>
      <c r="BQ34" s="38">
        <v>27</v>
      </c>
      <c r="BR34" s="38">
        <v>40.738</v>
      </c>
      <c r="BS34" s="38">
        <v>51.3</v>
      </c>
      <c r="BT34" s="38">
        <v>36.084000000000003</v>
      </c>
      <c r="BU34" s="38">
        <v>35.86</v>
      </c>
      <c r="BV34" s="38">
        <v>37.610999999999997</v>
      </c>
      <c r="BW34" s="38">
        <v>55</v>
      </c>
      <c r="BX34" s="38">
        <v>28</v>
      </c>
      <c r="BY34" s="38">
        <v>19.501999999999999</v>
      </c>
      <c r="BZ34" s="38">
        <v>36.563000000000002</v>
      </c>
      <c r="CA34" s="38">
        <v>36.090000000000003</v>
      </c>
      <c r="CB34" s="38">
        <v>21</v>
      </c>
      <c r="CC34" s="38">
        <v>17.995000000000001</v>
      </c>
      <c r="CD34" s="38">
        <v>45.7</v>
      </c>
      <c r="CE34" s="38">
        <v>44.496000000000002</v>
      </c>
      <c r="CF34" s="38">
        <v>27.2</v>
      </c>
      <c r="CG34" s="38">
        <v>51.253999999999998</v>
      </c>
      <c r="CH34" s="38">
        <v>26</v>
      </c>
      <c r="CI34" s="38">
        <v>44.7</v>
      </c>
      <c r="CJ34" s="38">
        <v>29.414999999999999</v>
      </c>
      <c r="CK34" s="38">
        <v>47</v>
      </c>
      <c r="CL34" s="38">
        <v>25</v>
      </c>
      <c r="CM34" s="38">
        <v>42.036999999999999</v>
      </c>
      <c r="CN34" s="38">
        <v>34</v>
      </c>
      <c r="CO34" s="38">
        <v>49.662999999999997</v>
      </c>
      <c r="CP34" s="38">
        <v>23.952000000000002</v>
      </c>
      <c r="CQ34" s="38">
        <v>37</v>
      </c>
      <c r="CR34" s="38">
        <v>20</v>
      </c>
      <c r="CS34" s="38">
        <v>12</v>
      </c>
      <c r="CT34" s="38">
        <v>38.950000000000003</v>
      </c>
      <c r="CU34" s="38">
        <v>28.5</v>
      </c>
      <c r="CV34" s="38">
        <v>45.88</v>
      </c>
      <c r="CW34" s="38">
        <v>45.5</v>
      </c>
      <c r="CX34" s="38">
        <v>22</v>
      </c>
      <c r="CY34" s="38">
        <v>45</v>
      </c>
      <c r="CZ34" s="38">
        <v>24.753</v>
      </c>
      <c r="DA34" s="38">
        <v>41</v>
      </c>
      <c r="DB34" s="38">
        <v>28.05</v>
      </c>
      <c r="DC34" s="38">
        <v>45</v>
      </c>
      <c r="DD34" s="38">
        <v>33</v>
      </c>
      <c r="DE34" s="38">
        <v>37</v>
      </c>
      <c r="DF34" s="38">
        <v>0</v>
      </c>
      <c r="DG34" s="38">
        <v>38.63411</v>
      </c>
      <c r="DH34" s="38">
        <v>22.167660000000001</v>
      </c>
      <c r="DI34" s="38">
        <v>47.956609999999998</v>
      </c>
      <c r="DJ34" s="38">
        <v>48.931089999999998</v>
      </c>
      <c r="DK34" s="38">
        <v>45.873049999999999</v>
      </c>
      <c r="DL34" s="38">
        <v>29.93186</v>
      </c>
      <c r="DM34" s="38">
        <v>40.864609999999999</v>
      </c>
      <c r="DN34" s="38">
        <v>41.469160000000002</v>
      </c>
      <c r="DO34" s="38">
        <v>40.550449999999998</v>
      </c>
      <c r="DP34" s="38">
        <v>36.459850000000003</v>
      </c>
      <c r="DQ34" s="38">
        <v>26.732690000000002</v>
      </c>
      <c r="DR34" s="38">
        <v>39.086280000000002</v>
      </c>
      <c r="DS34" s="38">
        <v>24.582059999999998</v>
      </c>
      <c r="DT34" s="38">
        <v>29.5</v>
      </c>
      <c r="DU34" s="38">
        <v>17.22993</v>
      </c>
      <c r="DV34" s="38">
        <v>29.692219999999999</v>
      </c>
      <c r="DW34" s="38">
        <v>33</v>
      </c>
      <c r="DX34" s="53">
        <v>20.19163</v>
      </c>
      <c r="DY34" s="53">
        <v>39.7423</v>
      </c>
      <c r="DZ34" s="53">
        <v>38.975459999999998</v>
      </c>
      <c r="EA34" s="53">
        <v>20</v>
      </c>
      <c r="EB34" s="53">
        <v>47.4</v>
      </c>
      <c r="EC34" s="53">
        <v>34.380159999999997</v>
      </c>
      <c r="ED34" s="53">
        <v>47.526240000000001</v>
      </c>
      <c r="EE34" s="53">
        <v>29.084320000000002</v>
      </c>
      <c r="EF34" s="53">
        <v>57.249760000000002</v>
      </c>
      <c r="EG34" s="53">
        <v>34.709989999999998</v>
      </c>
      <c r="EH34" s="53">
        <v>46.788939999999997</v>
      </c>
      <c r="EI34" s="53">
        <v>43.814450000000001</v>
      </c>
      <c r="EJ34" s="53">
        <v>30.831910000000001</v>
      </c>
      <c r="EK34" s="53">
        <v>35.907029999999999</v>
      </c>
      <c r="EL34" s="53">
        <v>39.096780000000003</v>
      </c>
      <c r="EM34" s="53">
        <v>42.173160000000003</v>
      </c>
      <c r="EN34" s="53">
        <v>18</v>
      </c>
      <c r="EO34" s="53">
        <v>20</v>
      </c>
      <c r="EP34" s="53">
        <v>40</v>
      </c>
      <c r="EQ34" s="53">
        <v>42</v>
      </c>
      <c r="ER34" s="53">
        <v>20</v>
      </c>
      <c r="ES34" s="53">
        <v>46.688479999999998</v>
      </c>
      <c r="ET34" s="53">
        <v>14.981730000000001</v>
      </c>
      <c r="EU34" s="53">
        <v>30.057490000000001</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row>
    <row r="35" spans="6:751" ht="28.15" customHeight="1">
      <c r="F35" s="28" t="s">
        <v>725</v>
      </c>
      <c r="G35" s="29"/>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row>
    <row r="36" spans="6:751" ht="20.100000000000001" customHeight="1">
      <c r="F36" s="37" t="s">
        <v>614</v>
      </c>
      <c r="G36" s="29" t="s">
        <v>141</v>
      </c>
      <c r="H36" s="38">
        <v>1.7441199999999999</v>
      </c>
      <c r="I36" s="38">
        <v>2.5680000000000001E-2</v>
      </c>
      <c r="J36" s="38"/>
      <c r="K36" s="38"/>
      <c r="L36" s="38">
        <v>6.2469999999999999</v>
      </c>
      <c r="M36" s="38">
        <v>10.632999999999999</v>
      </c>
      <c r="N36" s="38">
        <v>2.323</v>
      </c>
      <c r="O36" s="38">
        <v>9.6010000000000009</v>
      </c>
      <c r="P36" s="38">
        <v>1.069</v>
      </c>
      <c r="Q36" s="38">
        <v>1.772</v>
      </c>
      <c r="R36" s="38">
        <v>7.1139999999999999</v>
      </c>
      <c r="S36" s="38">
        <v>1.607</v>
      </c>
      <c r="T36" s="38">
        <v>0.34799999999999998</v>
      </c>
      <c r="U36" s="38">
        <v>3.048</v>
      </c>
      <c r="V36" s="38">
        <v>1.9470000000000001</v>
      </c>
      <c r="W36" s="38">
        <v>5.0199999999999996</v>
      </c>
      <c r="X36" s="38">
        <v>3.476</v>
      </c>
      <c r="Y36" s="38">
        <v>2.5619999999999998</v>
      </c>
      <c r="Z36" s="38">
        <v>4.1369999999999996</v>
      </c>
      <c r="AA36" s="38">
        <v>3.3180000000000001</v>
      </c>
      <c r="AB36" s="38">
        <v>2.6989999999999998</v>
      </c>
      <c r="AC36" s="38">
        <v>8.7840000000000007</v>
      </c>
      <c r="AD36" s="38">
        <v>4.4329999999999998</v>
      </c>
      <c r="AE36" s="38">
        <v>5.0010000000000003</v>
      </c>
      <c r="AF36" s="38">
        <v>6.4850000000000003</v>
      </c>
      <c r="AG36" s="38">
        <v>3.27</v>
      </c>
      <c r="AH36" s="38">
        <v>3.8380000000000001</v>
      </c>
      <c r="AI36" s="38">
        <v>3.859</v>
      </c>
      <c r="AJ36" s="38">
        <v>4.6440000000000001</v>
      </c>
      <c r="AK36" s="38">
        <v>3.8660000000000001</v>
      </c>
      <c r="AL36" s="38">
        <v>3.0030000000000001</v>
      </c>
      <c r="AM36" s="38">
        <v>3.843</v>
      </c>
      <c r="AN36" s="38">
        <v>2.8559999999999999</v>
      </c>
      <c r="AO36" s="38">
        <v>3.8650000000000002</v>
      </c>
      <c r="AP36" s="38">
        <v>5.2039999999999997</v>
      </c>
      <c r="AQ36" s="38">
        <v>6.5579999999999998</v>
      </c>
      <c r="AR36" s="38">
        <v>4.7670000000000003</v>
      </c>
      <c r="AS36" s="38">
        <v>5.0979999999999999</v>
      </c>
      <c r="AT36" s="38">
        <v>2.1419999999999999</v>
      </c>
      <c r="AU36" s="38">
        <v>1.6479999999999999</v>
      </c>
      <c r="AV36" s="38">
        <v>1.0389999999999999</v>
      </c>
      <c r="AW36" s="38">
        <v>1.3440000000000001</v>
      </c>
      <c r="AX36" s="38">
        <v>5.2</v>
      </c>
      <c r="AY36" s="38">
        <v>4.8929999999999998</v>
      </c>
      <c r="AZ36" s="38">
        <v>6.173</v>
      </c>
      <c r="BA36" s="38">
        <v>5.5010000000000003</v>
      </c>
      <c r="BB36" s="38">
        <v>4.5519999999999996</v>
      </c>
      <c r="BC36" s="38">
        <v>7.9880000000000004</v>
      </c>
      <c r="BD36" s="38">
        <v>4.7699999999999996</v>
      </c>
      <c r="BE36" s="38">
        <v>7.3710000000000004</v>
      </c>
      <c r="BF36" s="38">
        <v>5.8010000000000002</v>
      </c>
      <c r="BG36" s="38">
        <v>3.028</v>
      </c>
      <c r="BH36" s="38">
        <v>3.484</v>
      </c>
      <c r="BI36" s="38">
        <v>9.0370000000000008</v>
      </c>
      <c r="BJ36" s="38">
        <v>4.8090000000000002</v>
      </c>
      <c r="BK36" s="38">
        <v>2.9420000000000002</v>
      </c>
      <c r="BL36" s="38">
        <v>2.762</v>
      </c>
      <c r="BM36" s="38">
        <v>3.387</v>
      </c>
      <c r="BN36" s="38">
        <v>4.0149999999999997</v>
      </c>
      <c r="BO36" s="38">
        <v>2.802</v>
      </c>
      <c r="BP36" s="38">
        <v>2.798</v>
      </c>
      <c r="BQ36" s="38">
        <v>4.8010000000000002</v>
      </c>
      <c r="BR36" s="38">
        <v>8.4049999999999994</v>
      </c>
      <c r="BS36" s="38">
        <v>6.5</v>
      </c>
      <c r="BT36" s="38">
        <v>7.0259999999999998</v>
      </c>
      <c r="BU36" s="38">
        <v>8.2850000000000001</v>
      </c>
      <c r="BV36" s="38">
        <v>6.2009999999999996</v>
      </c>
      <c r="BW36" s="38">
        <v>10.388999999999999</v>
      </c>
      <c r="BX36" s="38">
        <v>6.5960000000000001</v>
      </c>
      <c r="BY36" s="38">
        <v>10.282</v>
      </c>
      <c r="BZ36" s="38">
        <v>9.1359999999999992</v>
      </c>
      <c r="CA36" s="38">
        <v>9.9610000000000003</v>
      </c>
      <c r="CB36" s="38">
        <v>11.61</v>
      </c>
      <c r="CC36" s="38">
        <v>9.843</v>
      </c>
      <c r="CD36" s="38">
        <v>7.157</v>
      </c>
      <c r="CE36" s="38">
        <v>8.0109999999999992</v>
      </c>
      <c r="CF36" s="38">
        <v>4.298</v>
      </c>
      <c r="CG36" s="38">
        <v>6.1219999999999999</v>
      </c>
      <c r="CH36" s="38">
        <v>8.9179999999999993</v>
      </c>
      <c r="CI36" s="38">
        <v>10.087999999999999</v>
      </c>
      <c r="CJ36" s="38">
        <v>11.247999999999999</v>
      </c>
      <c r="CK36" s="38">
        <v>16.614000000000001</v>
      </c>
      <c r="CL36" s="38">
        <v>12.611000000000001</v>
      </c>
      <c r="CM36" s="38">
        <v>8.9179999999999993</v>
      </c>
      <c r="CN36" s="38">
        <v>9.0500000000000007</v>
      </c>
      <c r="CO36" s="38">
        <v>9.359</v>
      </c>
      <c r="CP36" s="38">
        <v>8.6159999999999997</v>
      </c>
      <c r="CQ36" s="38">
        <v>6.7770000000000001</v>
      </c>
      <c r="CR36" s="38">
        <v>8.9359999999999999</v>
      </c>
      <c r="CS36" s="38">
        <v>10.599</v>
      </c>
      <c r="CT36" s="38">
        <v>7.7039999999999997</v>
      </c>
      <c r="CU36" s="38">
        <v>7.5289999999999999</v>
      </c>
      <c r="CV36" s="38">
        <v>8.0340000000000007</v>
      </c>
      <c r="CW36" s="38">
        <v>8.4418199999999999</v>
      </c>
      <c r="CX36" s="38">
        <v>13.8354</v>
      </c>
      <c r="CY36" s="38">
        <v>8.6197499999999998</v>
      </c>
      <c r="CZ36" s="38">
        <v>8.9004100000000008</v>
      </c>
      <c r="DA36" s="38">
        <v>9.9475099999999994</v>
      </c>
      <c r="DB36" s="38">
        <v>10.70307</v>
      </c>
      <c r="DC36" s="38">
        <v>9.2345600000000001</v>
      </c>
      <c r="DD36" s="38">
        <v>11.198880000000001</v>
      </c>
      <c r="DE36" s="38">
        <v>13.80012</v>
      </c>
      <c r="DF36" s="38">
        <v>11.620100000000001</v>
      </c>
      <c r="DG36" s="38">
        <v>10.74751</v>
      </c>
      <c r="DH36" s="38">
        <v>12.96246</v>
      </c>
      <c r="DI36" s="38">
        <v>10.22043</v>
      </c>
      <c r="DJ36" s="38">
        <v>12.66225</v>
      </c>
      <c r="DK36" s="38">
        <v>10.845079999999999</v>
      </c>
      <c r="DL36" s="38">
        <v>11.20595</v>
      </c>
      <c r="DM36" s="38">
        <v>11.48549</v>
      </c>
      <c r="DN36" s="38">
        <v>11.878780000000001</v>
      </c>
      <c r="DO36" s="38">
        <v>12.04182</v>
      </c>
      <c r="DP36" s="38">
        <v>9.6994600000000002</v>
      </c>
      <c r="DQ36" s="38">
        <v>8.6782599999999999</v>
      </c>
      <c r="DR36" s="38">
        <v>6.83101</v>
      </c>
      <c r="DS36" s="38">
        <v>11.002470000000001</v>
      </c>
      <c r="DT36" s="38">
        <v>11.38137</v>
      </c>
      <c r="DU36" s="38">
        <v>11.05533</v>
      </c>
      <c r="DV36" s="38">
        <v>11.31152</v>
      </c>
      <c r="DW36" s="38">
        <v>9.6318400000000004</v>
      </c>
      <c r="DX36" s="53">
        <v>3.0640999999999998</v>
      </c>
      <c r="DY36" s="53">
        <v>3.3865400000000001</v>
      </c>
      <c r="DZ36" s="53">
        <v>1.2377100000000001</v>
      </c>
      <c r="EA36" s="53">
        <v>3.9540500000000001</v>
      </c>
      <c r="EB36" s="53">
        <v>4.4829299999999996</v>
      </c>
      <c r="EC36" s="53">
        <v>1.0885800000000001</v>
      </c>
      <c r="ED36" s="53">
        <v>10.41099</v>
      </c>
      <c r="EE36" s="53">
        <v>5.0555399999999997</v>
      </c>
      <c r="EF36" s="53">
        <v>3.0588099999999998</v>
      </c>
      <c r="EG36" s="53">
        <v>7.2230000000000003E-2</v>
      </c>
      <c r="EH36" s="53">
        <v>0</v>
      </c>
      <c r="EI36" s="53">
        <v>0</v>
      </c>
      <c r="EJ36" s="53">
        <v>0</v>
      </c>
      <c r="EK36" s="53">
        <v>0</v>
      </c>
      <c r="EL36" s="53">
        <v>1.3461799999999999</v>
      </c>
      <c r="EM36" s="53">
        <v>0.39794000000000002</v>
      </c>
      <c r="EN36" s="53">
        <v>0</v>
      </c>
      <c r="EO36" s="53">
        <v>0</v>
      </c>
      <c r="EP36" s="53">
        <v>0</v>
      </c>
      <c r="EQ36" s="53">
        <v>0</v>
      </c>
      <c r="ER36" s="53">
        <v>0</v>
      </c>
      <c r="ES36" s="53">
        <v>2.5680000000000001E-2</v>
      </c>
      <c r="ET36" s="53">
        <v>0</v>
      </c>
      <c r="EU36" s="53">
        <v>2.3460000000000002E-2</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row>
    <row r="37" spans="6:751" ht="20.100000000000001" customHeight="1">
      <c r="F37" s="37" t="s">
        <v>593</v>
      </c>
      <c r="G37" s="29" t="s">
        <v>141</v>
      </c>
      <c r="H37" s="38">
        <v>2.3341699999999999</v>
      </c>
      <c r="I37" s="38">
        <v>22.700900000000001</v>
      </c>
      <c r="J37" s="38"/>
      <c r="K37" s="38"/>
      <c r="L37" s="38">
        <v>0.84799999999999998</v>
      </c>
      <c r="M37" s="38">
        <v>1.5409999999999999</v>
      </c>
      <c r="N37" s="38">
        <v>3.802</v>
      </c>
      <c r="O37" s="38">
        <v>3.9380000000000002</v>
      </c>
      <c r="P37" s="38">
        <v>4.484</v>
      </c>
      <c r="Q37" s="38">
        <v>3.49</v>
      </c>
      <c r="R37" s="38">
        <v>4.2210000000000001</v>
      </c>
      <c r="S37" s="38">
        <v>6.3470000000000004</v>
      </c>
      <c r="T37" s="38">
        <v>6.09</v>
      </c>
      <c r="U37" s="38">
        <v>4.4729999999999999</v>
      </c>
      <c r="V37" s="38">
        <v>6.8879999999999999</v>
      </c>
      <c r="W37" s="38">
        <v>6.8259999999999996</v>
      </c>
      <c r="X37" s="38">
        <v>6.4470000000000001</v>
      </c>
      <c r="Y37" s="38">
        <v>3.1920000000000002</v>
      </c>
      <c r="Z37" s="38">
        <v>7.3529999999999998</v>
      </c>
      <c r="AA37" s="38">
        <v>9.3030000000000008</v>
      </c>
      <c r="AB37" s="38">
        <v>8.8829999999999991</v>
      </c>
      <c r="AC37" s="38">
        <v>6.8460000000000001</v>
      </c>
      <c r="AD37" s="38">
        <v>9.1140000000000008</v>
      </c>
      <c r="AE37" s="38">
        <v>10.382999999999999</v>
      </c>
      <c r="AF37" s="38">
        <v>13.029</v>
      </c>
      <c r="AG37" s="38">
        <v>7.7229999999999999</v>
      </c>
      <c r="AH37" s="38">
        <v>7.907</v>
      </c>
      <c r="AI37" s="38">
        <v>7.3710000000000004</v>
      </c>
      <c r="AJ37" s="38">
        <v>10.19</v>
      </c>
      <c r="AK37" s="38">
        <v>9.41</v>
      </c>
      <c r="AL37" s="38">
        <v>9.0510000000000002</v>
      </c>
      <c r="AM37" s="38">
        <v>10.92</v>
      </c>
      <c r="AN37" s="38">
        <v>10.5</v>
      </c>
      <c r="AO37" s="38">
        <v>7.7910000000000004</v>
      </c>
      <c r="AP37" s="38">
        <v>8.3789999999999996</v>
      </c>
      <c r="AQ37" s="38">
        <v>6.2370000000000001</v>
      </c>
      <c r="AR37" s="38">
        <v>6.4470000000000001</v>
      </c>
      <c r="AS37" s="38">
        <v>9.2769999999999992</v>
      </c>
      <c r="AT37" s="38">
        <v>11.628</v>
      </c>
      <c r="AU37" s="38">
        <v>6.306</v>
      </c>
      <c r="AV37" s="38">
        <v>7.3289999999999997</v>
      </c>
      <c r="AW37" s="38">
        <v>3.9689999999999999</v>
      </c>
      <c r="AX37" s="38">
        <v>6.09</v>
      </c>
      <c r="AY37" s="38">
        <v>10.29</v>
      </c>
      <c r="AZ37" s="38">
        <v>3.8849999999999998</v>
      </c>
      <c r="BA37" s="38">
        <v>8.6310000000000002</v>
      </c>
      <c r="BB37" s="38">
        <v>6.0650000000000004</v>
      </c>
      <c r="BC37" s="38">
        <v>7.7489999999999997</v>
      </c>
      <c r="BD37" s="38">
        <v>7.0380000000000003</v>
      </c>
      <c r="BE37" s="38">
        <v>6.6139999999999999</v>
      </c>
      <c r="BF37" s="38">
        <v>7.0819999999999999</v>
      </c>
      <c r="BG37" s="38">
        <v>6.83</v>
      </c>
      <c r="BH37" s="38">
        <v>8.1980000000000004</v>
      </c>
      <c r="BI37" s="38">
        <v>6.9370000000000003</v>
      </c>
      <c r="BJ37" s="38">
        <v>9.3770000000000007</v>
      </c>
      <c r="BK37" s="38">
        <v>8.4659999999999993</v>
      </c>
      <c r="BL37" s="38">
        <v>9.3559999999999999</v>
      </c>
      <c r="BM37" s="38">
        <v>10.663</v>
      </c>
      <c r="BN37" s="38">
        <v>9.4870000000000001</v>
      </c>
      <c r="BO37" s="38">
        <v>12.093999999999999</v>
      </c>
      <c r="BP37" s="38">
        <v>11.96</v>
      </c>
      <c r="BQ37" s="38">
        <v>12.956</v>
      </c>
      <c r="BR37" s="38">
        <v>11.212999999999999</v>
      </c>
      <c r="BS37" s="38">
        <v>13.326000000000001</v>
      </c>
      <c r="BT37" s="38">
        <v>9.1560000000000006</v>
      </c>
      <c r="BU37" s="38">
        <v>1.26</v>
      </c>
      <c r="BV37" s="38">
        <v>2.4830000000000001</v>
      </c>
      <c r="BW37" s="38">
        <v>6.4489999999999998</v>
      </c>
      <c r="BX37" s="38">
        <v>6.7229999999999999</v>
      </c>
      <c r="BY37" s="38">
        <v>8.1479999999999997</v>
      </c>
      <c r="BZ37" s="38">
        <v>8.0139999999999993</v>
      </c>
      <c r="CA37" s="38">
        <v>12.132</v>
      </c>
      <c r="CB37" s="38">
        <v>12.273</v>
      </c>
      <c r="CC37" s="38">
        <v>9.5809999999999995</v>
      </c>
      <c r="CD37" s="38">
        <v>11.898</v>
      </c>
      <c r="CE37" s="38">
        <v>9.7710000000000008</v>
      </c>
      <c r="CF37" s="38">
        <v>9.6199999999999992</v>
      </c>
      <c r="CG37" s="38">
        <v>8.218</v>
      </c>
      <c r="CH37" s="38">
        <v>7.6529999999999996</v>
      </c>
      <c r="CI37" s="38">
        <v>9.59</v>
      </c>
      <c r="CJ37" s="38">
        <v>6.8579999999999997</v>
      </c>
      <c r="CK37" s="38">
        <v>10.93</v>
      </c>
      <c r="CL37" s="38">
        <v>14.134</v>
      </c>
      <c r="CM37" s="38">
        <v>16.484999999999999</v>
      </c>
      <c r="CN37" s="38">
        <v>11.798999999999999</v>
      </c>
      <c r="CO37" s="38">
        <v>5.242</v>
      </c>
      <c r="CP37" s="38">
        <v>4.8630000000000004</v>
      </c>
      <c r="CQ37" s="38">
        <v>8.24</v>
      </c>
      <c r="CR37" s="38">
        <v>9.2850000000000001</v>
      </c>
      <c r="CS37" s="38">
        <v>9.1270000000000007</v>
      </c>
      <c r="CT37" s="38">
        <v>8.6210000000000004</v>
      </c>
      <c r="CU37" s="38">
        <v>12.486000000000001</v>
      </c>
      <c r="CV37" s="38">
        <v>7.6859999999999999</v>
      </c>
      <c r="CW37" s="38">
        <v>9.0303000000000004</v>
      </c>
      <c r="CX37" s="38">
        <v>12.203419999999999</v>
      </c>
      <c r="CY37" s="38">
        <v>9.7779900000000008</v>
      </c>
      <c r="CZ37" s="38">
        <v>10.563280000000001</v>
      </c>
      <c r="DA37" s="38">
        <v>11.69994</v>
      </c>
      <c r="DB37" s="38">
        <v>9.0882400000000008</v>
      </c>
      <c r="DC37" s="38">
        <v>12.098520000000001</v>
      </c>
      <c r="DD37" s="38">
        <v>14.776160000000001</v>
      </c>
      <c r="DE37" s="38">
        <v>7.8349299999999999</v>
      </c>
      <c r="DF37" s="38">
        <v>5.6228499999999997</v>
      </c>
      <c r="DG37" s="38">
        <v>8.2721499999999999</v>
      </c>
      <c r="DH37" s="38">
        <v>8.1606000000000005</v>
      </c>
      <c r="DI37" s="38">
        <v>9.9786800000000007</v>
      </c>
      <c r="DJ37" s="38">
        <v>9.8734099999999998</v>
      </c>
      <c r="DK37" s="38">
        <v>11.818580000000001</v>
      </c>
      <c r="DL37" s="38">
        <v>7.5992899999999999</v>
      </c>
      <c r="DM37" s="38">
        <v>4.0421300000000002</v>
      </c>
      <c r="DN37" s="38">
        <v>4.7534099999999997</v>
      </c>
      <c r="DO37" s="38">
        <v>4.1306900000000004</v>
      </c>
      <c r="DP37" s="38">
        <v>4.0925099999999999</v>
      </c>
      <c r="DQ37" s="38">
        <v>1.0866899999999999</v>
      </c>
      <c r="DR37" s="38">
        <v>1.9724999999999999</v>
      </c>
      <c r="DS37" s="38">
        <v>2.9025400000000001</v>
      </c>
      <c r="DT37" s="38">
        <v>1.1916100000000001</v>
      </c>
      <c r="DU37" s="38">
        <v>1.34501</v>
      </c>
      <c r="DV37" s="38">
        <v>1.50091</v>
      </c>
      <c r="DW37" s="38">
        <v>1.4790300000000001</v>
      </c>
      <c r="DX37" s="53">
        <v>0.68813000000000002</v>
      </c>
      <c r="DY37" s="53">
        <v>0.90081</v>
      </c>
      <c r="DZ37" s="53">
        <v>0.73877999999999999</v>
      </c>
      <c r="EA37" s="53">
        <v>1.3222100000000001</v>
      </c>
      <c r="EB37" s="53">
        <v>0.33923999999999999</v>
      </c>
      <c r="EC37" s="53">
        <v>0.61736999999999997</v>
      </c>
      <c r="ED37" s="53">
        <v>2.57456</v>
      </c>
      <c r="EE37" s="53">
        <v>4.0658099999999999</v>
      </c>
      <c r="EF37" s="53">
        <v>0.35944999999999999</v>
      </c>
      <c r="EG37" s="53">
        <v>0.72768999999999995</v>
      </c>
      <c r="EH37" s="53">
        <v>0.49848999999999999</v>
      </c>
      <c r="EI37" s="53">
        <v>0.82303999999999999</v>
      </c>
      <c r="EJ37" s="53">
        <v>0.68874999999999997</v>
      </c>
      <c r="EK37" s="53">
        <v>0.52093999999999996</v>
      </c>
      <c r="EL37" s="53">
        <v>0.56054000000000004</v>
      </c>
      <c r="EM37" s="53">
        <v>0.59289000000000003</v>
      </c>
      <c r="EN37" s="53">
        <v>0.82074000000000003</v>
      </c>
      <c r="EO37" s="53">
        <v>0.36</v>
      </c>
      <c r="EP37" s="53">
        <v>0.60416000000000003</v>
      </c>
      <c r="EQ37" s="53">
        <v>2.2154500000000001</v>
      </c>
      <c r="ER37" s="53">
        <v>13.955450000000001</v>
      </c>
      <c r="ES37" s="53">
        <v>5.92584</v>
      </c>
      <c r="ET37" s="53">
        <v>6.63476</v>
      </c>
      <c r="EU37" s="53">
        <v>3.81969</v>
      </c>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row>
    <row r="38" spans="6:751" ht="20.100000000000001" customHeight="1">
      <c r="F38" s="37" t="s">
        <v>594</v>
      </c>
      <c r="G38" s="29" t="s">
        <v>141</v>
      </c>
      <c r="H38" s="38">
        <v>1.4949399999999999</v>
      </c>
      <c r="I38" s="38">
        <v>0</v>
      </c>
      <c r="J38" s="38"/>
      <c r="K38" s="38"/>
      <c r="L38" s="38">
        <v>1.226</v>
      </c>
      <c r="M38" s="38">
        <v>2.556</v>
      </c>
      <c r="N38" s="38">
        <v>1.4590000000000001</v>
      </c>
      <c r="O38" s="38">
        <v>1.8220000000000001</v>
      </c>
      <c r="P38" s="38">
        <v>1.694</v>
      </c>
      <c r="Q38" s="38">
        <v>2.915</v>
      </c>
      <c r="R38" s="38">
        <v>2.2679999999999998</v>
      </c>
      <c r="S38" s="38">
        <v>2.625</v>
      </c>
      <c r="T38" s="38">
        <v>1.3859999999999999</v>
      </c>
      <c r="U38" s="38">
        <v>2.8140000000000001</v>
      </c>
      <c r="V38" s="38">
        <v>2.5350000000000001</v>
      </c>
      <c r="W38" s="38">
        <v>1.89</v>
      </c>
      <c r="X38" s="38">
        <v>2.016</v>
      </c>
      <c r="Y38" s="38">
        <v>1.9319999999999999</v>
      </c>
      <c r="Z38" s="38">
        <v>2.0259999999999998</v>
      </c>
      <c r="AA38" s="38">
        <v>2.7</v>
      </c>
      <c r="AB38" s="38">
        <v>2.52</v>
      </c>
      <c r="AC38" s="38">
        <v>2.1</v>
      </c>
      <c r="AD38" s="38">
        <v>2.411</v>
      </c>
      <c r="AE38" s="38">
        <v>1.722</v>
      </c>
      <c r="AF38" s="38">
        <v>3.2130000000000001</v>
      </c>
      <c r="AG38" s="38">
        <v>2.4670000000000001</v>
      </c>
      <c r="AH38" s="38">
        <v>3.4239999999999999</v>
      </c>
      <c r="AI38" s="38">
        <v>5.3140000000000001</v>
      </c>
      <c r="AJ38" s="38">
        <v>3.34</v>
      </c>
      <c r="AK38" s="38">
        <v>2.86</v>
      </c>
      <c r="AL38" s="38">
        <v>2.577</v>
      </c>
      <c r="AM38" s="38">
        <v>2.7389999999999999</v>
      </c>
      <c r="AN38" s="38">
        <v>1.9810000000000001</v>
      </c>
      <c r="AO38" s="38">
        <v>1.161</v>
      </c>
      <c r="AP38" s="38">
        <v>1.8819999999999999</v>
      </c>
      <c r="AQ38" s="38">
        <v>12.599</v>
      </c>
      <c r="AR38" s="38">
        <v>0.82199999999999995</v>
      </c>
      <c r="AS38" s="38">
        <v>2.52</v>
      </c>
      <c r="AT38" s="38">
        <v>7.0979999999999999</v>
      </c>
      <c r="AU38" s="38">
        <v>10.757</v>
      </c>
      <c r="AV38" s="38">
        <v>14.855</v>
      </c>
      <c r="AW38" s="38">
        <v>6.68</v>
      </c>
      <c r="AX38" s="38">
        <v>9.7759999999999998</v>
      </c>
      <c r="AY38" s="38">
        <v>11.226000000000001</v>
      </c>
      <c r="AZ38" s="38">
        <v>5.7249999999999996</v>
      </c>
      <c r="BA38" s="38">
        <v>3.45</v>
      </c>
      <c r="BB38" s="38">
        <v>2.5819999999999999</v>
      </c>
      <c r="BC38" s="38">
        <v>4.2869999999999999</v>
      </c>
      <c r="BD38" s="38">
        <v>4.0380000000000003</v>
      </c>
      <c r="BE38" s="38">
        <v>3.3839999999999999</v>
      </c>
      <c r="BF38" s="38">
        <v>2.5089999999999999</v>
      </c>
      <c r="BG38" s="38">
        <v>3.3479999999999999</v>
      </c>
      <c r="BH38" s="38">
        <v>4.2160000000000002</v>
      </c>
      <c r="BI38" s="38">
        <v>3.504</v>
      </c>
      <c r="BJ38" s="38">
        <v>3.262</v>
      </c>
      <c r="BK38" s="38">
        <v>4.258</v>
      </c>
      <c r="BL38" s="38">
        <v>3.1890000000000001</v>
      </c>
      <c r="BM38" s="38">
        <v>5.3630000000000004</v>
      </c>
      <c r="BN38" s="38">
        <v>5.867</v>
      </c>
      <c r="BO38" s="38">
        <v>3.7109999999999999</v>
      </c>
      <c r="BP38" s="38">
        <v>3.0259999999999998</v>
      </c>
      <c r="BQ38" s="38">
        <v>4.0979999999999999</v>
      </c>
      <c r="BR38" s="38">
        <v>3.3620000000000001</v>
      </c>
      <c r="BS38" s="38">
        <v>2.6779999999999999</v>
      </c>
      <c r="BT38" s="38">
        <v>2.726</v>
      </c>
      <c r="BU38" s="38">
        <v>1.8220000000000001</v>
      </c>
      <c r="BV38" s="38">
        <v>1.97</v>
      </c>
      <c r="BW38" s="38">
        <v>2.258</v>
      </c>
      <c r="BX38" s="38">
        <v>2.2799999999999998</v>
      </c>
      <c r="BY38" s="38">
        <v>2.7829999999999999</v>
      </c>
      <c r="BZ38" s="38">
        <v>2.9359999999999999</v>
      </c>
      <c r="CA38" s="38">
        <v>3.347</v>
      </c>
      <c r="CB38" s="38">
        <v>2.75</v>
      </c>
      <c r="CC38" s="38">
        <v>2.9750000000000001</v>
      </c>
      <c r="CD38" s="38">
        <v>3.86</v>
      </c>
      <c r="CE38" s="38">
        <v>2.8650000000000002</v>
      </c>
      <c r="CF38" s="38">
        <v>2.1850000000000001</v>
      </c>
      <c r="CG38" s="38">
        <v>2.125</v>
      </c>
      <c r="CH38" s="38">
        <v>11.64</v>
      </c>
      <c r="CI38" s="38">
        <v>3.0750000000000002</v>
      </c>
      <c r="CJ38" s="38">
        <v>2.3290000000000002</v>
      </c>
      <c r="CK38" s="38">
        <v>1.591</v>
      </c>
      <c r="CL38" s="38">
        <v>3.8530000000000002</v>
      </c>
      <c r="CM38" s="38">
        <v>3.0910000000000002</v>
      </c>
      <c r="CN38" s="38">
        <v>1.93</v>
      </c>
      <c r="CO38" s="38">
        <v>6.3949999999999996</v>
      </c>
      <c r="CP38" s="38">
        <v>5.4029999999999996</v>
      </c>
      <c r="CQ38" s="38">
        <v>12.887</v>
      </c>
      <c r="CR38" s="38">
        <v>29.864999999999998</v>
      </c>
      <c r="CS38" s="38">
        <v>16.218</v>
      </c>
      <c r="CT38" s="38">
        <v>33.762999999999998</v>
      </c>
      <c r="CU38" s="38">
        <v>22.870999999999999</v>
      </c>
      <c r="CV38" s="38">
        <v>11.363</v>
      </c>
      <c r="CW38" s="38">
        <v>9.2229700000000001</v>
      </c>
      <c r="CX38" s="38">
        <v>13.55612</v>
      </c>
      <c r="CY38" s="38">
        <v>2.0354899999999998</v>
      </c>
      <c r="CZ38" s="38">
        <v>2.4609100000000002</v>
      </c>
      <c r="DA38" s="38">
        <v>3.2597900000000002</v>
      </c>
      <c r="DB38" s="38">
        <v>2.0792199999999998</v>
      </c>
      <c r="DC38" s="38">
        <v>2.4302999999999999</v>
      </c>
      <c r="DD38" s="38">
        <v>11.34909</v>
      </c>
      <c r="DE38" s="38">
        <v>8.45838</v>
      </c>
      <c r="DF38" s="38">
        <v>23.763190000000002</v>
      </c>
      <c r="DG38" s="38">
        <v>16.865780000000001</v>
      </c>
      <c r="DH38" s="38">
        <v>2.9948299999999999</v>
      </c>
      <c r="DI38" s="38">
        <v>1.84711</v>
      </c>
      <c r="DJ38" s="38">
        <v>3.82883</v>
      </c>
      <c r="DK38" s="38">
        <v>3.8993899999999999</v>
      </c>
      <c r="DL38" s="38">
        <v>8.2806599999999992</v>
      </c>
      <c r="DM38" s="38">
        <v>13.59239</v>
      </c>
      <c r="DN38" s="38">
        <v>13.317830000000001</v>
      </c>
      <c r="DO38" s="38">
        <v>4.5948399999999996</v>
      </c>
      <c r="DP38" s="38">
        <v>0</v>
      </c>
      <c r="DQ38" s="38">
        <v>0.44646000000000002</v>
      </c>
      <c r="DR38" s="38">
        <v>0.84984000000000004</v>
      </c>
      <c r="DS38" s="38">
        <v>0.22108</v>
      </c>
      <c r="DT38" s="38">
        <v>1.0971900000000001</v>
      </c>
      <c r="DU38" s="38">
        <v>0.19466</v>
      </c>
      <c r="DV38" s="38">
        <v>0.19356999999999999</v>
      </c>
      <c r="DW38" s="38">
        <v>9.6949999999999995E-2</v>
      </c>
      <c r="DX38" s="53">
        <v>2.4309999999999998E-2</v>
      </c>
      <c r="DY38" s="53">
        <v>0</v>
      </c>
      <c r="DZ38" s="53">
        <v>0</v>
      </c>
      <c r="EA38" s="53">
        <v>0</v>
      </c>
      <c r="EB38" s="53">
        <v>2.4740000000000002E-2</v>
      </c>
      <c r="EC38" s="53">
        <v>2.4109999999999999E-2</v>
      </c>
      <c r="ED38" s="53">
        <v>0.31664999999999999</v>
      </c>
      <c r="EE38" s="53">
        <v>0</v>
      </c>
      <c r="EF38" s="53">
        <v>0</v>
      </c>
      <c r="EG38" s="53">
        <v>0.78735999999999995</v>
      </c>
      <c r="EH38" s="53">
        <v>0.39665</v>
      </c>
      <c r="EI38" s="53">
        <v>0</v>
      </c>
      <c r="EJ38" s="53">
        <v>0.39344000000000001</v>
      </c>
      <c r="EK38" s="53">
        <v>0</v>
      </c>
      <c r="EL38" s="53">
        <v>1.1011299999999999</v>
      </c>
      <c r="EM38" s="53">
        <v>0.39380999999999999</v>
      </c>
      <c r="EN38" s="53">
        <v>0</v>
      </c>
      <c r="EO38" s="53">
        <v>0</v>
      </c>
      <c r="EP38" s="53">
        <v>0</v>
      </c>
      <c r="EQ38" s="53">
        <v>0</v>
      </c>
      <c r="ER38" s="53">
        <v>0</v>
      </c>
      <c r="ES38" s="53">
        <v>0</v>
      </c>
      <c r="ET38" s="53">
        <v>0.16564999999999999</v>
      </c>
      <c r="EU38" s="53">
        <v>0</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row>
    <row r="39" spans="6:751" ht="20.100000000000001" customHeight="1">
      <c r="F39" s="37" t="s">
        <v>728</v>
      </c>
      <c r="G39" s="29" t="s">
        <v>141</v>
      </c>
      <c r="H39" s="38">
        <v>0</v>
      </c>
      <c r="I39" s="38">
        <v>0</v>
      </c>
      <c r="J39" s="38"/>
      <c r="K39" s="38"/>
      <c r="L39" s="38">
        <v>0</v>
      </c>
      <c r="M39" s="38">
        <v>0</v>
      </c>
      <c r="N39" s="38">
        <v>0</v>
      </c>
      <c r="O39" s="38">
        <v>0</v>
      </c>
      <c r="P39" s="38">
        <v>0</v>
      </c>
      <c r="Q39" s="38">
        <v>0</v>
      </c>
      <c r="R39" s="38">
        <v>0</v>
      </c>
      <c r="S39" s="38">
        <v>4.2000000000000003E-2</v>
      </c>
      <c r="T39" s="38">
        <v>0.126</v>
      </c>
      <c r="U39" s="38">
        <v>0.126</v>
      </c>
      <c r="V39" s="38">
        <v>0.54600000000000004</v>
      </c>
      <c r="W39" s="38">
        <v>0.42</v>
      </c>
      <c r="X39" s="38">
        <v>0.46200000000000002</v>
      </c>
      <c r="Y39" s="38">
        <v>0.42</v>
      </c>
      <c r="Z39" s="38">
        <v>0.71399999999999997</v>
      </c>
      <c r="AA39" s="38">
        <v>0.56699999999999995</v>
      </c>
      <c r="AB39" s="38">
        <v>0.56699999999999995</v>
      </c>
      <c r="AC39" s="38">
        <v>0.71399999999999997</v>
      </c>
      <c r="AD39" s="38">
        <v>1.2390000000000001</v>
      </c>
      <c r="AE39" s="38">
        <v>1.8480000000000001</v>
      </c>
      <c r="AF39" s="38">
        <v>2.6669999999999998</v>
      </c>
      <c r="AG39" s="38">
        <v>2.2050000000000001</v>
      </c>
      <c r="AH39" s="38">
        <v>3.0030000000000001</v>
      </c>
      <c r="AI39" s="38">
        <v>2.016</v>
      </c>
      <c r="AJ39" s="38">
        <v>1.9530000000000001</v>
      </c>
      <c r="AK39" s="38">
        <v>0.94499999999999995</v>
      </c>
      <c r="AL39" s="38">
        <v>1.276</v>
      </c>
      <c r="AM39" s="38">
        <v>2.2050000000000001</v>
      </c>
      <c r="AN39" s="38">
        <v>2.8980000000000001</v>
      </c>
      <c r="AO39" s="38">
        <v>3.9060000000000001</v>
      </c>
      <c r="AP39" s="38">
        <v>3.2970000000000002</v>
      </c>
      <c r="AQ39" s="38">
        <v>2.625</v>
      </c>
      <c r="AR39" s="38">
        <v>3.57</v>
      </c>
      <c r="AS39" s="38">
        <v>3.5070000000000001</v>
      </c>
      <c r="AT39" s="38">
        <v>3.0030000000000001</v>
      </c>
      <c r="AU39" s="38">
        <v>1.9510000000000001</v>
      </c>
      <c r="AV39" s="38">
        <v>3.19</v>
      </c>
      <c r="AW39" s="38">
        <v>2.73</v>
      </c>
      <c r="AX39" s="38">
        <v>2.6040000000000001</v>
      </c>
      <c r="AY39" s="38">
        <v>2.2890000000000001</v>
      </c>
      <c r="AZ39" s="38">
        <v>2.7719999999999998</v>
      </c>
      <c r="BA39" s="38">
        <v>2.1840000000000002</v>
      </c>
      <c r="BB39" s="38">
        <v>2.9990000000000001</v>
      </c>
      <c r="BC39" s="38">
        <v>1.169</v>
      </c>
      <c r="BD39" s="38">
        <v>2.9630000000000001</v>
      </c>
      <c r="BE39" s="38">
        <v>2.7879999999999998</v>
      </c>
      <c r="BF39" s="38">
        <v>3.0150000000000001</v>
      </c>
      <c r="BG39" s="38">
        <v>2.1869999999999998</v>
      </c>
      <c r="BH39" s="38">
        <v>3.931</v>
      </c>
      <c r="BI39" s="38">
        <v>3.77</v>
      </c>
      <c r="BJ39" s="38">
        <v>2.89</v>
      </c>
      <c r="BK39" s="38">
        <v>1.6240000000000001</v>
      </c>
      <c r="BL39" s="38">
        <v>2.8879999999999999</v>
      </c>
      <c r="BM39" s="38">
        <v>2.9129999999999998</v>
      </c>
      <c r="BN39" s="38">
        <v>2.8220000000000001</v>
      </c>
      <c r="BO39" s="38">
        <v>2.4860000000000002</v>
      </c>
      <c r="BP39" s="38">
        <v>3.3109999999999999</v>
      </c>
      <c r="BQ39" s="38">
        <v>3.8809999999999998</v>
      </c>
      <c r="BR39" s="38">
        <v>3.4420000000000002</v>
      </c>
      <c r="BS39" s="38">
        <v>2.6419999999999999</v>
      </c>
      <c r="BT39" s="38">
        <v>3.7850000000000001</v>
      </c>
      <c r="BU39" s="38">
        <v>3.6269999999999998</v>
      </c>
      <c r="BV39" s="38">
        <v>3.008</v>
      </c>
      <c r="BW39" s="38">
        <v>1.3380000000000001</v>
      </c>
      <c r="BX39" s="38">
        <v>2.6779999999999999</v>
      </c>
      <c r="BY39" s="38">
        <v>2.524</v>
      </c>
      <c r="BZ39" s="38">
        <v>2.2280000000000002</v>
      </c>
      <c r="CA39" s="38">
        <v>1.6759999999999999</v>
      </c>
      <c r="CB39" s="38">
        <v>2.98</v>
      </c>
      <c r="CC39" s="38">
        <v>3.419</v>
      </c>
      <c r="CD39" s="38">
        <v>2.9169999999999998</v>
      </c>
      <c r="CE39" s="38">
        <v>1.573</v>
      </c>
      <c r="CF39" s="38">
        <v>2.9609999999999999</v>
      </c>
      <c r="CG39" s="38">
        <v>2.4550000000000001</v>
      </c>
      <c r="CH39" s="38">
        <v>3.4350000000000001</v>
      </c>
      <c r="CI39" s="38">
        <v>3.153</v>
      </c>
      <c r="CJ39" s="38">
        <v>2.9769999999999999</v>
      </c>
      <c r="CK39" s="38">
        <v>3.145</v>
      </c>
      <c r="CL39" s="38">
        <v>2.94</v>
      </c>
      <c r="CM39" s="38">
        <v>1.89</v>
      </c>
      <c r="CN39" s="38">
        <v>2.625</v>
      </c>
      <c r="CO39" s="38">
        <v>3.15</v>
      </c>
      <c r="CP39" s="38">
        <v>1.9950000000000001</v>
      </c>
      <c r="CQ39" s="38">
        <v>1.68</v>
      </c>
      <c r="CR39" s="38">
        <v>2.5150000000000001</v>
      </c>
      <c r="CS39" s="38">
        <v>2.5150000000000001</v>
      </c>
      <c r="CT39" s="38">
        <v>1.5680000000000001</v>
      </c>
      <c r="CU39" s="38">
        <v>1.6359999999999999</v>
      </c>
      <c r="CV39" s="38">
        <v>3.1019999999999999</v>
      </c>
      <c r="CW39" s="38">
        <v>3.153</v>
      </c>
      <c r="CX39" s="38">
        <v>2.7188099999999999</v>
      </c>
      <c r="CY39" s="38">
        <v>2.5390000000000001</v>
      </c>
      <c r="CZ39" s="38">
        <v>4.6448299999999998</v>
      </c>
      <c r="DA39" s="38">
        <v>3.37418</v>
      </c>
      <c r="DB39" s="38">
        <v>2.1675399999999998</v>
      </c>
      <c r="DC39" s="38">
        <v>1.29464</v>
      </c>
      <c r="DD39" s="38">
        <v>2.891</v>
      </c>
      <c r="DE39" s="38">
        <v>1.8529</v>
      </c>
      <c r="DF39" s="38">
        <v>1.0480499999999999</v>
      </c>
      <c r="DG39" s="38">
        <v>1.45252</v>
      </c>
      <c r="DH39" s="38">
        <v>1.99325</v>
      </c>
      <c r="DI39" s="38">
        <v>1.98655</v>
      </c>
      <c r="DJ39" s="38">
        <v>1.6177600000000001</v>
      </c>
      <c r="DK39" s="38">
        <v>0.70289000000000001</v>
      </c>
      <c r="DL39" s="38">
        <v>1.9670399999999999</v>
      </c>
      <c r="DM39" s="38">
        <v>3.0083000000000002</v>
      </c>
      <c r="DN39" s="38">
        <v>1.1448499999999999</v>
      </c>
      <c r="DO39" s="38">
        <v>1.6293899999999999</v>
      </c>
      <c r="DP39" s="38">
        <v>3.73047</v>
      </c>
      <c r="DQ39" s="38">
        <v>1.8486899999999999</v>
      </c>
      <c r="DR39" s="38">
        <v>2.6007799999999999</v>
      </c>
      <c r="DS39" s="38">
        <v>1.12384</v>
      </c>
      <c r="DT39" s="38">
        <v>2.49641</v>
      </c>
      <c r="DU39" s="38">
        <v>1.27197</v>
      </c>
      <c r="DV39" s="38">
        <v>1.2162500000000001</v>
      </c>
      <c r="DW39" s="38">
        <v>1.1635500000000001</v>
      </c>
      <c r="DX39" s="53">
        <v>0.80598999999999998</v>
      </c>
      <c r="DY39" s="53">
        <v>7.7679999999999999E-2</v>
      </c>
      <c r="DZ39" s="53">
        <v>0</v>
      </c>
      <c r="EA39" s="53">
        <v>0</v>
      </c>
      <c r="EB39" s="53">
        <v>0</v>
      </c>
      <c r="EC39" s="53">
        <v>0</v>
      </c>
      <c r="ED39" s="53">
        <v>0</v>
      </c>
      <c r="EE39" s="53">
        <v>0</v>
      </c>
      <c r="EF39" s="53">
        <v>0</v>
      </c>
      <c r="EG39" s="53">
        <v>0</v>
      </c>
      <c r="EH39" s="53">
        <v>0</v>
      </c>
      <c r="EI39" s="53">
        <v>0</v>
      </c>
      <c r="EJ39" s="53">
        <v>0</v>
      </c>
      <c r="EK39" s="53">
        <v>0</v>
      </c>
      <c r="EL39" s="53">
        <v>0</v>
      </c>
      <c r="EM39" s="53">
        <v>0</v>
      </c>
      <c r="EN39" s="53">
        <v>0</v>
      </c>
      <c r="EO39" s="53">
        <v>0</v>
      </c>
      <c r="EP39" s="53">
        <v>0</v>
      </c>
      <c r="EQ39" s="53">
        <v>0</v>
      </c>
      <c r="ER39" s="53">
        <v>0</v>
      </c>
      <c r="ES39" s="53">
        <v>0</v>
      </c>
      <c r="ET39" s="53">
        <v>0</v>
      </c>
      <c r="EU39" s="53">
        <v>0</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row>
    <row r="40" spans="6:751" ht="20.100000000000001" customHeight="1">
      <c r="F40" s="37" t="s">
        <v>595</v>
      </c>
      <c r="G40" s="29" t="s">
        <v>141</v>
      </c>
      <c r="H40" s="38">
        <v>2.6385800000000001</v>
      </c>
      <c r="I40" s="38">
        <v>0.65476000000000001</v>
      </c>
      <c r="J40" s="38"/>
      <c r="K40" s="38"/>
      <c r="L40" s="38">
        <v>0.70599999999999996</v>
      </c>
      <c r="M40" s="38">
        <v>2.62</v>
      </c>
      <c r="N40" s="38">
        <v>1.2849999999999999</v>
      </c>
      <c r="O40" s="38">
        <v>1.7629999999999999</v>
      </c>
      <c r="P40" s="38">
        <v>2.4319999999999999</v>
      </c>
      <c r="Q40" s="38">
        <v>2.78</v>
      </c>
      <c r="R40" s="38">
        <v>4.1109999999999998</v>
      </c>
      <c r="S40" s="38">
        <v>4.3780000000000001</v>
      </c>
      <c r="T40" s="38">
        <v>3.5910000000000002</v>
      </c>
      <c r="U40" s="38">
        <v>4.452</v>
      </c>
      <c r="V40" s="38">
        <v>3.78</v>
      </c>
      <c r="W40" s="38">
        <v>4.4690000000000003</v>
      </c>
      <c r="X40" s="38">
        <v>3.339</v>
      </c>
      <c r="Y40" s="38">
        <v>4.032</v>
      </c>
      <c r="Z40" s="38">
        <v>4.2839999999999998</v>
      </c>
      <c r="AA40" s="38">
        <v>3.2759999999999998</v>
      </c>
      <c r="AB40" s="38">
        <v>3.843</v>
      </c>
      <c r="AC40" s="38">
        <v>4.3049999999999997</v>
      </c>
      <c r="AD40" s="38">
        <v>3.3919999999999999</v>
      </c>
      <c r="AE40" s="38">
        <v>2.71</v>
      </c>
      <c r="AF40" s="38">
        <v>4.0149999999999997</v>
      </c>
      <c r="AG40" s="38">
        <v>3.0960000000000001</v>
      </c>
      <c r="AH40" s="38">
        <v>4.327</v>
      </c>
      <c r="AI40" s="38">
        <v>3.964</v>
      </c>
      <c r="AJ40" s="38">
        <v>6.024</v>
      </c>
      <c r="AK40" s="38">
        <v>6.0270000000000001</v>
      </c>
      <c r="AL40" s="38">
        <v>4.6159999999999997</v>
      </c>
      <c r="AM40" s="38">
        <v>5.44</v>
      </c>
      <c r="AN40" s="38">
        <v>2.3090000000000002</v>
      </c>
      <c r="AO40" s="38">
        <v>1.8480000000000001</v>
      </c>
      <c r="AP40" s="38">
        <v>2.0790000000000002</v>
      </c>
      <c r="AQ40" s="38">
        <v>1.8740000000000001</v>
      </c>
      <c r="AR40" s="38">
        <v>0.98699999999999999</v>
      </c>
      <c r="AS40" s="38">
        <v>1.4910000000000001</v>
      </c>
      <c r="AT40" s="38">
        <v>0.92400000000000004</v>
      </c>
      <c r="AU40" s="38">
        <v>1.742</v>
      </c>
      <c r="AV40" s="38">
        <v>1.68</v>
      </c>
      <c r="AW40" s="38">
        <v>1.4330000000000001</v>
      </c>
      <c r="AX40" s="38">
        <v>1.554</v>
      </c>
      <c r="AY40" s="38">
        <v>2.1840000000000002</v>
      </c>
      <c r="AZ40" s="38">
        <v>1.554</v>
      </c>
      <c r="BA40" s="38">
        <v>2.94</v>
      </c>
      <c r="BB40" s="38">
        <v>2.5139999999999998</v>
      </c>
      <c r="BC40" s="38">
        <v>2.8559999999999999</v>
      </c>
      <c r="BD40" s="38">
        <v>3.484</v>
      </c>
      <c r="BE40" s="38">
        <v>4.2859999999999996</v>
      </c>
      <c r="BF40" s="38">
        <v>3.8359999999999999</v>
      </c>
      <c r="BG40" s="38">
        <v>4.4080000000000004</v>
      </c>
      <c r="BH40" s="38">
        <v>2.085</v>
      </c>
      <c r="BI40" s="38">
        <v>3.742</v>
      </c>
      <c r="BJ40" s="38">
        <v>6.6660000000000004</v>
      </c>
      <c r="BK40" s="38">
        <v>8.69</v>
      </c>
      <c r="BL40" s="38">
        <v>4.8140000000000001</v>
      </c>
      <c r="BM40" s="38">
        <v>7.26</v>
      </c>
      <c r="BN40" s="38">
        <v>6.0419999999999998</v>
      </c>
      <c r="BO40" s="38">
        <v>7.0579999999999998</v>
      </c>
      <c r="BP40" s="38">
        <v>3.742</v>
      </c>
      <c r="BQ40" s="38">
        <v>2.7759999999999998</v>
      </c>
      <c r="BR40" s="38">
        <v>3.8559999999999999</v>
      </c>
      <c r="BS40" s="38">
        <v>3.7719999999999998</v>
      </c>
      <c r="BT40" s="38">
        <v>5.4530000000000003</v>
      </c>
      <c r="BU40" s="38">
        <v>6.1630000000000003</v>
      </c>
      <c r="BV40" s="38">
        <v>6.7709999999999999</v>
      </c>
      <c r="BW40" s="38">
        <v>7.3810000000000002</v>
      </c>
      <c r="BX40" s="38">
        <v>7.5540000000000003</v>
      </c>
      <c r="BY40" s="38">
        <v>7.093</v>
      </c>
      <c r="BZ40" s="38">
        <v>2.431</v>
      </c>
      <c r="CA40" s="38">
        <v>3.2389999999999999</v>
      </c>
      <c r="CB40" s="38">
        <v>2.4300000000000002</v>
      </c>
      <c r="CC40" s="38">
        <v>3.96</v>
      </c>
      <c r="CD40" s="38">
        <v>4.3899999999999997</v>
      </c>
      <c r="CE40" s="38">
        <v>5.93</v>
      </c>
      <c r="CF40" s="38">
        <v>2.4500000000000002</v>
      </c>
      <c r="CG40" s="38">
        <v>3.97</v>
      </c>
      <c r="CH40" s="38">
        <v>4.9050000000000002</v>
      </c>
      <c r="CI40" s="38">
        <v>4.9800000000000004</v>
      </c>
      <c r="CJ40" s="38">
        <v>0.43099999999999999</v>
      </c>
      <c r="CK40" s="38">
        <v>3.2829999999999999</v>
      </c>
      <c r="CL40" s="38">
        <v>2.593</v>
      </c>
      <c r="CM40" s="38">
        <v>4.8760000000000003</v>
      </c>
      <c r="CN40" s="38">
        <v>1.653</v>
      </c>
      <c r="CO40" s="38">
        <v>2.028</v>
      </c>
      <c r="CP40" s="38">
        <v>3.0609999999999999</v>
      </c>
      <c r="CQ40" s="38">
        <v>5.3120000000000003</v>
      </c>
      <c r="CR40" s="38">
        <v>1.6850000000000001</v>
      </c>
      <c r="CS40" s="38">
        <v>5.7409999999999997</v>
      </c>
      <c r="CT40" s="38">
        <v>4.34</v>
      </c>
      <c r="CU40" s="38">
        <v>2.9630000000000001</v>
      </c>
      <c r="CV40" s="38">
        <v>2.109</v>
      </c>
      <c r="CW40" s="38">
        <v>2.9702000000000002</v>
      </c>
      <c r="CX40" s="38">
        <v>3.8530899999999999</v>
      </c>
      <c r="CY40" s="38">
        <v>4.4574499999999997</v>
      </c>
      <c r="CZ40" s="38">
        <v>5.8309600000000001</v>
      </c>
      <c r="DA40" s="38">
        <v>6.5303500000000003</v>
      </c>
      <c r="DB40" s="38">
        <v>4.3222300000000002</v>
      </c>
      <c r="DC40" s="38">
        <v>3.77237</v>
      </c>
      <c r="DD40" s="38">
        <v>2.8606400000000001</v>
      </c>
      <c r="DE40" s="38">
        <v>2.1630500000000001</v>
      </c>
      <c r="DF40" s="38">
        <v>4.6069800000000001</v>
      </c>
      <c r="DG40" s="38">
        <v>3.5936300000000001</v>
      </c>
      <c r="DH40" s="38">
        <v>3.2187000000000001</v>
      </c>
      <c r="DI40" s="38">
        <v>5.0309699999999999</v>
      </c>
      <c r="DJ40" s="38">
        <v>5.5604800000000001</v>
      </c>
      <c r="DK40" s="38">
        <v>6.3500100000000002</v>
      </c>
      <c r="DL40" s="38">
        <v>9.5664700000000007</v>
      </c>
      <c r="DM40" s="38">
        <v>8.8747699999999998</v>
      </c>
      <c r="DN40" s="38">
        <v>9.6327999999999996</v>
      </c>
      <c r="DO40" s="38">
        <v>8.9169999999999998</v>
      </c>
      <c r="DP40" s="38">
        <v>11.39167</v>
      </c>
      <c r="DQ40" s="38">
        <v>8.6543100000000006</v>
      </c>
      <c r="DR40" s="38">
        <v>9.0245200000000008</v>
      </c>
      <c r="DS40" s="38">
        <v>5.5053999999999998</v>
      </c>
      <c r="DT40" s="38">
        <v>5.7264200000000001</v>
      </c>
      <c r="DU40" s="38">
        <v>6.0447699999999998</v>
      </c>
      <c r="DV40" s="38">
        <v>6.0490000000000004</v>
      </c>
      <c r="DW40" s="38">
        <v>4.6350300000000004</v>
      </c>
      <c r="DX40" s="53">
        <v>4.2241099999999996</v>
      </c>
      <c r="DY40" s="53">
        <v>4.1708400000000001</v>
      </c>
      <c r="DZ40" s="53">
        <v>1.2602</v>
      </c>
      <c r="EA40" s="53">
        <v>5.3542100000000001</v>
      </c>
      <c r="EB40" s="53">
        <v>4.7818800000000001</v>
      </c>
      <c r="EC40" s="53">
        <v>6.3976600000000001</v>
      </c>
      <c r="ED40" s="53">
        <v>4.4737799999999996</v>
      </c>
      <c r="EE40" s="53">
        <v>3.19746</v>
      </c>
      <c r="EF40" s="53">
        <v>4.5607699999999998</v>
      </c>
      <c r="EG40" s="53">
        <v>3.1141700000000001</v>
      </c>
      <c r="EH40" s="53">
        <v>2.6638700000000002</v>
      </c>
      <c r="EI40" s="53">
        <v>2.8061400000000001</v>
      </c>
      <c r="EJ40" s="53">
        <v>0.54296</v>
      </c>
      <c r="EK40" s="53">
        <v>1.3204499999999999</v>
      </c>
      <c r="EL40" s="53">
        <v>0.75361999999999996</v>
      </c>
      <c r="EM40" s="53">
        <v>1.7862</v>
      </c>
      <c r="EN40" s="53">
        <v>0</v>
      </c>
      <c r="EO40" s="53">
        <v>9.8760000000000001E-2</v>
      </c>
      <c r="EP40" s="53">
        <v>0</v>
      </c>
      <c r="EQ40" s="53">
        <v>0</v>
      </c>
      <c r="ER40" s="53">
        <v>0.25211</v>
      </c>
      <c r="ES40" s="53">
        <v>0.40265000000000001</v>
      </c>
      <c r="ET40" s="53">
        <v>0.65597000000000005</v>
      </c>
      <c r="EU40" s="53">
        <v>1.63734</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row>
    <row r="41" spans="6:751" ht="20.100000000000001" customHeight="1">
      <c r="F41" s="37" t="s">
        <v>650</v>
      </c>
      <c r="G41" s="29" t="s">
        <v>141</v>
      </c>
      <c r="H41" s="38">
        <v>11.79585</v>
      </c>
      <c r="I41" s="38">
        <v>20.564430000000002</v>
      </c>
      <c r="J41" s="38"/>
      <c r="K41" s="38"/>
      <c r="L41" s="38">
        <v>0</v>
      </c>
      <c r="M41" s="38">
        <v>0</v>
      </c>
      <c r="N41" s="38">
        <v>0</v>
      </c>
      <c r="O41" s="38">
        <v>0</v>
      </c>
      <c r="P41" s="38">
        <v>4.1000000000000002E-2</v>
      </c>
      <c r="Q41" s="38">
        <v>0.20799999999999999</v>
      </c>
      <c r="R41" s="38">
        <v>0.315</v>
      </c>
      <c r="S41" s="38">
        <v>0.42</v>
      </c>
      <c r="T41" s="38">
        <v>0.21</v>
      </c>
      <c r="U41" s="38">
        <v>0.72499999999999998</v>
      </c>
      <c r="V41" s="38">
        <v>0.21</v>
      </c>
      <c r="W41" s="38">
        <v>0.52500000000000002</v>
      </c>
      <c r="X41" s="38">
        <v>1.7849999999999999</v>
      </c>
      <c r="Y41" s="38">
        <v>1.26</v>
      </c>
      <c r="Z41" s="38">
        <v>0.48299999999999998</v>
      </c>
      <c r="AA41" s="38">
        <v>1.6739999999999999</v>
      </c>
      <c r="AB41" s="38">
        <v>1.4490000000000001</v>
      </c>
      <c r="AC41" s="38">
        <v>1.05</v>
      </c>
      <c r="AD41" s="38">
        <v>0.96599999999999997</v>
      </c>
      <c r="AE41" s="38">
        <v>0.84</v>
      </c>
      <c r="AF41" s="38">
        <v>0.21</v>
      </c>
      <c r="AG41" s="38">
        <v>1.28</v>
      </c>
      <c r="AH41" s="38">
        <v>0.73499999999999999</v>
      </c>
      <c r="AI41" s="38">
        <v>0.46200000000000002</v>
      </c>
      <c r="AJ41" s="38">
        <v>0.63</v>
      </c>
      <c r="AK41" s="38">
        <v>0.41</v>
      </c>
      <c r="AL41" s="38">
        <v>0.61</v>
      </c>
      <c r="AM41" s="38">
        <v>0.89500000000000002</v>
      </c>
      <c r="AN41" s="38">
        <v>1.4379999999999999</v>
      </c>
      <c r="AO41" s="38">
        <v>0.72</v>
      </c>
      <c r="AP41" s="38">
        <v>0.92</v>
      </c>
      <c r="AQ41" s="38">
        <v>0.72</v>
      </c>
      <c r="AR41" s="38">
        <v>1.08</v>
      </c>
      <c r="AS41" s="38">
        <v>1.5029999999999999</v>
      </c>
      <c r="AT41" s="38">
        <v>1.2030000000000001</v>
      </c>
      <c r="AU41" s="38">
        <v>0.86</v>
      </c>
      <c r="AV41" s="38">
        <v>1.2210000000000001</v>
      </c>
      <c r="AW41" s="38">
        <v>0.82</v>
      </c>
      <c r="AX41" s="38">
        <v>0.90200000000000002</v>
      </c>
      <c r="AY41" s="38">
        <v>0.8</v>
      </c>
      <c r="AZ41" s="38">
        <v>1.5</v>
      </c>
      <c r="BA41" s="38">
        <v>2.4</v>
      </c>
      <c r="BB41" s="38">
        <v>1.02</v>
      </c>
      <c r="BC41" s="38">
        <v>1.917</v>
      </c>
      <c r="BD41" s="38">
        <v>1.077</v>
      </c>
      <c r="BE41" s="38">
        <v>1.258</v>
      </c>
      <c r="BF41" s="38">
        <v>1.9610000000000001</v>
      </c>
      <c r="BG41" s="38">
        <v>2.0739999999999998</v>
      </c>
      <c r="BH41" s="38">
        <v>1.7330000000000001</v>
      </c>
      <c r="BI41" s="38">
        <v>1.0349999999999999</v>
      </c>
      <c r="BJ41" s="38">
        <v>2.2349999999999999</v>
      </c>
      <c r="BK41" s="38">
        <v>2.3170000000000002</v>
      </c>
      <c r="BL41" s="38">
        <v>1.958</v>
      </c>
      <c r="BM41" s="38">
        <v>1.978</v>
      </c>
      <c r="BN41" s="38">
        <v>2.6560000000000001</v>
      </c>
      <c r="BO41" s="38">
        <v>1.8779999999999999</v>
      </c>
      <c r="BP41" s="38">
        <v>2.4169999999999998</v>
      </c>
      <c r="BQ41" s="38">
        <v>2.6760000000000002</v>
      </c>
      <c r="BR41" s="38">
        <v>2.5150000000000001</v>
      </c>
      <c r="BS41" s="38">
        <v>1.8979999999999999</v>
      </c>
      <c r="BT41" s="38">
        <v>1.798</v>
      </c>
      <c r="BU41" s="38">
        <v>2.0070000000000001</v>
      </c>
      <c r="BV41" s="38">
        <v>1.6990000000000001</v>
      </c>
      <c r="BW41" s="38">
        <v>2.3359999999999999</v>
      </c>
      <c r="BX41" s="38">
        <v>2.3170000000000002</v>
      </c>
      <c r="BY41" s="38">
        <v>2.5379999999999998</v>
      </c>
      <c r="BZ41" s="38">
        <v>2.4049999999999998</v>
      </c>
      <c r="CA41" s="38">
        <v>2.5499999999999998</v>
      </c>
      <c r="CB41" s="38">
        <v>2.88</v>
      </c>
      <c r="CC41" s="38">
        <v>2.36</v>
      </c>
      <c r="CD41" s="38">
        <v>3.16</v>
      </c>
      <c r="CE41" s="38">
        <v>3.58</v>
      </c>
      <c r="CF41" s="38">
        <v>3</v>
      </c>
      <c r="CG41" s="38">
        <v>3.48</v>
      </c>
      <c r="CH41" s="38">
        <v>3.21</v>
      </c>
      <c r="CI41" s="38">
        <v>3.988</v>
      </c>
      <c r="CJ41" s="38">
        <v>5.5220000000000002</v>
      </c>
      <c r="CK41" s="38">
        <v>9.3979999999999997</v>
      </c>
      <c r="CL41" s="38">
        <v>8.1</v>
      </c>
      <c r="CM41" s="38">
        <v>5.9660000000000002</v>
      </c>
      <c r="CN41" s="38">
        <v>4.194</v>
      </c>
      <c r="CO41" s="38">
        <v>2.5179999999999998</v>
      </c>
      <c r="CP41" s="38">
        <v>6.5119999999999996</v>
      </c>
      <c r="CQ41" s="38">
        <v>5.7149999999999999</v>
      </c>
      <c r="CR41" s="38">
        <v>3.4590000000000001</v>
      </c>
      <c r="CS41" s="38">
        <v>4.5439999999999996</v>
      </c>
      <c r="CT41" s="38">
        <v>3.3610000000000002</v>
      </c>
      <c r="CU41" s="38">
        <v>2.7250000000000001</v>
      </c>
      <c r="CV41" s="38">
        <v>3.9889999999999999</v>
      </c>
      <c r="CW41" s="38">
        <v>7.0610999999999997</v>
      </c>
      <c r="CX41" s="38">
        <v>6.6558099999999998</v>
      </c>
      <c r="CY41" s="38">
        <v>10.59831</v>
      </c>
      <c r="CZ41" s="38">
        <v>9.5800900000000002</v>
      </c>
      <c r="DA41" s="38">
        <v>11.110200000000001</v>
      </c>
      <c r="DB41" s="38">
        <v>12.58239</v>
      </c>
      <c r="DC41" s="38">
        <v>13.12391</v>
      </c>
      <c r="DD41" s="38">
        <v>8.3784100000000006</v>
      </c>
      <c r="DE41" s="38">
        <v>9.1685400000000001</v>
      </c>
      <c r="DF41" s="38">
        <v>8.6753699999999991</v>
      </c>
      <c r="DG41" s="38">
        <v>7.5582599999999998</v>
      </c>
      <c r="DH41" s="38">
        <v>9.2785899999999994</v>
      </c>
      <c r="DI41" s="38">
        <v>11.37604</v>
      </c>
      <c r="DJ41" s="38">
        <v>6.8641199999999998</v>
      </c>
      <c r="DK41" s="38">
        <v>8.4097600000000003</v>
      </c>
      <c r="DL41" s="38">
        <v>6.58277</v>
      </c>
      <c r="DM41" s="38">
        <v>6.2845800000000001</v>
      </c>
      <c r="DN41" s="38">
        <v>5.0188199999999998</v>
      </c>
      <c r="DO41" s="38">
        <v>5.2558100000000003</v>
      </c>
      <c r="DP41" s="38">
        <v>8.0751000000000008</v>
      </c>
      <c r="DQ41" s="38">
        <v>6.3005500000000003</v>
      </c>
      <c r="DR41" s="38">
        <v>7.5369900000000003</v>
      </c>
      <c r="DS41" s="38">
        <v>7.3442999999999996</v>
      </c>
      <c r="DT41" s="38">
        <v>6.2555800000000001</v>
      </c>
      <c r="DU41" s="38">
        <v>6.8195600000000001</v>
      </c>
      <c r="DV41" s="38">
        <v>7.6252899999999997</v>
      </c>
      <c r="DW41" s="38">
        <v>5.5195299999999996</v>
      </c>
      <c r="DX41" s="53">
        <v>5.9079899999999999</v>
      </c>
      <c r="DY41" s="53">
        <v>6.2742300000000002</v>
      </c>
      <c r="DZ41" s="53">
        <v>1.06247</v>
      </c>
      <c r="EA41" s="53">
        <v>8.4812700000000003</v>
      </c>
      <c r="EB41" s="53">
        <v>8.9196799999999996</v>
      </c>
      <c r="EC41" s="53">
        <v>7.5635500000000002</v>
      </c>
      <c r="ED41" s="53">
        <v>10.475770000000001</v>
      </c>
      <c r="EE41" s="53">
        <v>9.6295000000000002</v>
      </c>
      <c r="EF41" s="53">
        <v>5.5533799999999998</v>
      </c>
      <c r="EG41" s="53">
        <v>5.6216699999999999</v>
      </c>
      <c r="EH41" s="53">
        <v>3.6654599999999999</v>
      </c>
      <c r="EI41" s="53">
        <v>1.2342599999999999</v>
      </c>
      <c r="EJ41" s="53">
        <v>2.1762700000000001</v>
      </c>
      <c r="EK41" s="53">
        <v>2.6437300000000001</v>
      </c>
      <c r="EL41" s="53">
        <v>3.7149899999999998</v>
      </c>
      <c r="EM41" s="53">
        <v>2.9954900000000002</v>
      </c>
      <c r="EN41" s="53">
        <v>2.5991200000000001</v>
      </c>
      <c r="EO41" s="53">
        <v>2.4862500000000001</v>
      </c>
      <c r="EP41" s="53">
        <v>3.1255899999999999</v>
      </c>
      <c r="EQ41" s="53">
        <v>3.4252500000000001</v>
      </c>
      <c r="ER41" s="53">
        <v>5.6449100000000003</v>
      </c>
      <c r="ES41" s="53">
        <v>8.3686799999999995</v>
      </c>
      <c r="ET41" s="53">
        <v>6.8098700000000001</v>
      </c>
      <c r="EU41" s="53">
        <v>7.8683100000000001</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row>
    <row r="42" spans="6:751" ht="28.15" customHeight="1">
      <c r="F42" s="37" t="s">
        <v>407</v>
      </c>
      <c r="G42" s="29" t="s">
        <v>141</v>
      </c>
      <c r="H42" s="38">
        <v>141.23576</v>
      </c>
      <c r="I42" s="38">
        <v>152.15620999999999</v>
      </c>
      <c r="J42" s="38"/>
      <c r="K42" s="38"/>
      <c r="L42" s="38">
        <v>24.256</v>
      </c>
      <c r="M42" s="38">
        <v>35.82</v>
      </c>
      <c r="N42" s="38">
        <v>27.928000000000001</v>
      </c>
      <c r="O42" s="38">
        <v>37.972999999999999</v>
      </c>
      <c r="P42" s="38">
        <v>27.672000000000001</v>
      </c>
      <c r="Q42" s="38">
        <v>30.622</v>
      </c>
      <c r="R42" s="38">
        <v>42.670999999999999</v>
      </c>
      <c r="S42" s="38">
        <v>46.244</v>
      </c>
      <c r="T42" s="38">
        <v>37.079000000000001</v>
      </c>
      <c r="U42" s="38">
        <v>54.945</v>
      </c>
      <c r="V42" s="38">
        <v>38.494999999999997</v>
      </c>
      <c r="W42" s="38">
        <v>52.206000000000003</v>
      </c>
      <c r="X42" s="38">
        <v>46.423000000000002</v>
      </c>
      <c r="Y42" s="38">
        <v>42.542000000000002</v>
      </c>
      <c r="Z42" s="38">
        <v>37.234999999999999</v>
      </c>
      <c r="AA42" s="38">
        <v>40.420999999999999</v>
      </c>
      <c r="AB42" s="38">
        <v>42.776000000000003</v>
      </c>
      <c r="AC42" s="38">
        <v>50.475999999999999</v>
      </c>
      <c r="AD42" s="38">
        <v>43.454000000000001</v>
      </c>
      <c r="AE42" s="38">
        <v>42.436999999999998</v>
      </c>
      <c r="AF42" s="38">
        <v>55.055999999999997</v>
      </c>
      <c r="AG42" s="38">
        <v>46.689</v>
      </c>
      <c r="AH42" s="38">
        <v>48.478000000000002</v>
      </c>
      <c r="AI42" s="38">
        <v>49.503</v>
      </c>
      <c r="AJ42" s="38">
        <v>48.228000000000002</v>
      </c>
      <c r="AK42" s="38">
        <v>46.76</v>
      </c>
      <c r="AL42" s="38">
        <v>43.156999999999996</v>
      </c>
      <c r="AM42" s="38">
        <v>47.938000000000002</v>
      </c>
      <c r="AN42" s="38">
        <v>41.311</v>
      </c>
      <c r="AO42" s="38">
        <v>44.191000000000003</v>
      </c>
      <c r="AP42" s="38">
        <v>43.859000000000002</v>
      </c>
      <c r="AQ42" s="38">
        <v>56.651000000000003</v>
      </c>
      <c r="AR42" s="38">
        <v>33.863</v>
      </c>
      <c r="AS42" s="38">
        <v>42.204999999999998</v>
      </c>
      <c r="AT42" s="38">
        <v>46.585000000000001</v>
      </c>
      <c r="AU42" s="38">
        <v>47.707999999999998</v>
      </c>
      <c r="AV42" s="38">
        <v>55.69</v>
      </c>
      <c r="AW42" s="38">
        <v>51.320999999999998</v>
      </c>
      <c r="AX42" s="38">
        <v>66.623000000000005</v>
      </c>
      <c r="AY42" s="38">
        <v>81.081000000000003</v>
      </c>
      <c r="AZ42" s="38">
        <v>47.521000000000001</v>
      </c>
      <c r="BA42" s="38">
        <v>62.476999999999997</v>
      </c>
      <c r="BB42" s="38">
        <v>46.28</v>
      </c>
      <c r="BC42" s="38">
        <v>62.26</v>
      </c>
      <c r="BD42" s="38">
        <v>44.273000000000003</v>
      </c>
      <c r="BE42" s="38">
        <v>45.933</v>
      </c>
      <c r="BF42" s="38">
        <v>57.031999999999996</v>
      </c>
      <c r="BG42" s="38">
        <v>59.686999999999998</v>
      </c>
      <c r="BH42" s="38">
        <v>59.067</v>
      </c>
      <c r="BI42" s="38">
        <v>60.552</v>
      </c>
      <c r="BJ42" s="38">
        <v>66.819000000000003</v>
      </c>
      <c r="BK42" s="38">
        <v>76.144000000000005</v>
      </c>
      <c r="BL42" s="38">
        <v>68.632000000000005</v>
      </c>
      <c r="BM42" s="38">
        <v>57.619</v>
      </c>
      <c r="BN42" s="38">
        <v>73.992999999999995</v>
      </c>
      <c r="BO42" s="38">
        <v>67.216999999999999</v>
      </c>
      <c r="BP42" s="38">
        <v>42.527999999999999</v>
      </c>
      <c r="BQ42" s="38">
        <v>47.225000000000001</v>
      </c>
      <c r="BR42" s="38">
        <v>73.995999999999995</v>
      </c>
      <c r="BS42" s="38">
        <v>47.137</v>
      </c>
      <c r="BT42" s="38">
        <v>63.045999999999999</v>
      </c>
      <c r="BU42" s="38">
        <v>58.737000000000002</v>
      </c>
      <c r="BV42" s="38">
        <v>57.491</v>
      </c>
      <c r="BW42" s="38">
        <v>66.167000000000002</v>
      </c>
      <c r="BX42" s="38">
        <v>55.597000000000001</v>
      </c>
      <c r="BY42" s="38">
        <v>65.069999999999993</v>
      </c>
      <c r="BZ42" s="38">
        <v>43.048999999999999</v>
      </c>
      <c r="CA42" s="38">
        <v>54.677</v>
      </c>
      <c r="CB42" s="38">
        <v>61.601999999999997</v>
      </c>
      <c r="CC42" s="38">
        <v>55.970999999999997</v>
      </c>
      <c r="CD42" s="38">
        <v>56.813000000000002</v>
      </c>
      <c r="CE42" s="38">
        <v>47.372</v>
      </c>
      <c r="CF42" s="38">
        <v>32.511000000000003</v>
      </c>
      <c r="CG42" s="38">
        <v>56.307000000000002</v>
      </c>
      <c r="CH42" s="38">
        <v>71.631</v>
      </c>
      <c r="CI42" s="38">
        <v>57.055</v>
      </c>
      <c r="CJ42" s="38">
        <v>61.862000000000002</v>
      </c>
      <c r="CK42" s="38">
        <v>70.144000000000005</v>
      </c>
      <c r="CL42" s="38">
        <v>59.863</v>
      </c>
      <c r="CM42" s="38">
        <v>54.585999999999999</v>
      </c>
      <c r="CN42" s="38">
        <v>36.776000000000003</v>
      </c>
      <c r="CO42" s="38">
        <v>34.590000000000003</v>
      </c>
      <c r="CP42" s="38">
        <v>41.401000000000003</v>
      </c>
      <c r="CQ42" s="38">
        <v>49.779000000000003</v>
      </c>
      <c r="CR42" s="38">
        <v>63.972000000000001</v>
      </c>
      <c r="CS42" s="38">
        <v>57.643999999999998</v>
      </c>
      <c r="CT42" s="38">
        <v>69.989000000000004</v>
      </c>
      <c r="CU42" s="38">
        <v>58.402000000000001</v>
      </c>
      <c r="CV42" s="38">
        <v>41.908999999999999</v>
      </c>
      <c r="CW42" s="38">
        <v>47.121560000000002</v>
      </c>
      <c r="CX42" s="38">
        <v>62.944339999999997</v>
      </c>
      <c r="CY42" s="38">
        <v>48.551519999999996</v>
      </c>
      <c r="CZ42" s="38">
        <v>52.579459999999997</v>
      </c>
      <c r="DA42" s="38">
        <v>56.799700000000001</v>
      </c>
      <c r="DB42" s="38">
        <v>53.099910000000001</v>
      </c>
      <c r="DC42" s="38">
        <v>53.733139999999999</v>
      </c>
      <c r="DD42" s="38">
        <v>56.266159999999999</v>
      </c>
      <c r="DE42" s="38">
        <v>50.517829999999996</v>
      </c>
      <c r="DF42" s="38">
        <v>63.198039999999999</v>
      </c>
      <c r="DG42" s="38">
        <v>60.953099999999999</v>
      </c>
      <c r="DH42" s="38">
        <v>54.606340000000003</v>
      </c>
      <c r="DI42" s="38">
        <v>63.436480000000003</v>
      </c>
      <c r="DJ42" s="38">
        <v>59.062640000000002</v>
      </c>
      <c r="DK42" s="38">
        <v>54.2746</v>
      </c>
      <c r="DL42" s="38">
        <v>59.370660000000001</v>
      </c>
      <c r="DM42" s="38">
        <v>68.312529999999995</v>
      </c>
      <c r="DN42" s="38">
        <v>60.269939999999998</v>
      </c>
      <c r="DO42" s="38">
        <v>54.011209999999998</v>
      </c>
      <c r="DP42" s="38">
        <v>73.056240000000003</v>
      </c>
      <c r="DQ42" s="38">
        <v>55.50094</v>
      </c>
      <c r="DR42" s="38">
        <v>47.278829999999999</v>
      </c>
      <c r="DS42" s="38">
        <v>42.93956</v>
      </c>
      <c r="DT42" s="38">
        <v>39.901670000000003</v>
      </c>
      <c r="DU42" s="38">
        <v>39.444980000000001</v>
      </c>
      <c r="DV42" s="38">
        <v>48.958190000000002</v>
      </c>
      <c r="DW42" s="38">
        <v>63.837829999999997</v>
      </c>
      <c r="DX42" s="53">
        <v>42.831270000000004</v>
      </c>
      <c r="DY42" s="53">
        <v>28.810359999999999</v>
      </c>
      <c r="DZ42" s="53">
        <v>13.12204</v>
      </c>
      <c r="EA42" s="53">
        <v>32.659439999999996</v>
      </c>
      <c r="EB42" s="53">
        <v>33.610379999999999</v>
      </c>
      <c r="EC42" s="53">
        <v>26.720130000000001</v>
      </c>
      <c r="ED42" s="53">
        <v>46.64452</v>
      </c>
      <c r="EE42" s="53">
        <v>31.51708</v>
      </c>
      <c r="EF42" s="53">
        <v>25.81784</v>
      </c>
      <c r="EG42" s="53">
        <v>31.62528</v>
      </c>
      <c r="EH42" s="53">
        <v>33.543939999999999</v>
      </c>
      <c r="EI42" s="53">
        <v>28.302140000000001</v>
      </c>
      <c r="EJ42" s="53">
        <v>22.8809</v>
      </c>
      <c r="EK42" s="53">
        <v>36.809660000000001</v>
      </c>
      <c r="EL42" s="53">
        <v>56.75224</v>
      </c>
      <c r="EM42" s="53">
        <v>21.55742</v>
      </c>
      <c r="EN42" s="53">
        <v>31.948219999999999</v>
      </c>
      <c r="EO42" s="53">
        <v>30.977879999999999</v>
      </c>
      <c r="EP42" s="53">
        <v>31.106400000000001</v>
      </c>
      <c r="EQ42" s="53">
        <v>34.860509999999998</v>
      </c>
      <c r="ER42" s="53">
        <v>36.260129999999997</v>
      </c>
      <c r="ES42" s="53">
        <v>49.929169999999999</v>
      </c>
      <c r="ET42" s="53">
        <v>46.715899999999998</v>
      </c>
      <c r="EU42" s="53">
        <v>28.246639999999999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row>
    <row r="43" spans="6:751" ht="39.75" customHeight="1">
      <c r="F43" s="65" t="s">
        <v>729</v>
      </c>
      <c r="G43" s="29" t="s">
        <v>141</v>
      </c>
      <c r="H43" s="38">
        <v>434.69393873985501</v>
      </c>
      <c r="I43" s="38">
        <v>543.05197317882403</v>
      </c>
      <c r="J43" s="38"/>
      <c r="K43" s="38"/>
      <c r="L43" s="38">
        <v>97.302038556360003</v>
      </c>
      <c r="M43" s="38">
        <v>96.960552880829994</v>
      </c>
      <c r="N43" s="38">
        <v>92.156606683320007</v>
      </c>
      <c r="O43" s="38">
        <v>111.9093026697</v>
      </c>
      <c r="P43" s="38">
        <v>70.1763941464</v>
      </c>
      <c r="Q43" s="38">
        <v>105.45742747173</v>
      </c>
      <c r="R43" s="38">
        <v>135.31325056793</v>
      </c>
      <c r="S43" s="38">
        <v>114.22107304786</v>
      </c>
      <c r="T43" s="38">
        <v>113.96844582412</v>
      </c>
      <c r="U43" s="38">
        <v>140.92093523497999</v>
      </c>
      <c r="V43" s="38">
        <v>120.81327852822</v>
      </c>
      <c r="W43" s="38">
        <v>165.89857628829</v>
      </c>
      <c r="X43" s="38">
        <v>123.8825312431</v>
      </c>
      <c r="Y43" s="38">
        <v>126.69019753121999</v>
      </c>
      <c r="Z43" s="38">
        <v>116.42263825844999</v>
      </c>
      <c r="AA43" s="38">
        <v>128.57814286451</v>
      </c>
      <c r="AB43" s="38">
        <v>115.67627694487</v>
      </c>
      <c r="AC43" s="38">
        <v>121.94687511228</v>
      </c>
      <c r="AD43" s="38">
        <v>117.82660276638001</v>
      </c>
      <c r="AE43" s="38">
        <v>109.40927667843999</v>
      </c>
      <c r="AF43" s="38">
        <v>124.89761368372</v>
      </c>
      <c r="AG43" s="38">
        <v>114.40648741497</v>
      </c>
      <c r="AH43" s="38">
        <v>114.51867804805001</v>
      </c>
      <c r="AI43" s="38">
        <v>124.7858730255</v>
      </c>
      <c r="AJ43" s="38">
        <v>113.2440052955</v>
      </c>
      <c r="AK43" s="38">
        <v>124.72176769735999</v>
      </c>
      <c r="AL43" s="38">
        <v>122.43030359445</v>
      </c>
      <c r="AM43" s="38">
        <v>127.14806048622</v>
      </c>
      <c r="AN43" s="38">
        <v>103.20735862956001</v>
      </c>
      <c r="AO43" s="38">
        <v>130.22985101596001</v>
      </c>
      <c r="AP43" s="38">
        <v>129.05771000536001</v>
      </c>
      <c r="AQ43" s="38">
        <v>154.74815040854</v>
      </c>
      <c r="AR43" s="38">
        <v>121.80605928</v>
      </c>
      <c r="AS43" s="38">
        <v>153.66288852540001</v>
      </c>
      <c r="AT43" s="38">
        <v>148.981388115155</v>
      </c>
      <c r="AU43" s="38">
        <v>153.89857232597399</v>
      </c>
      <c r="AV43" s="38">
        <v>150.83316636641399</v>
      </c>
      <c r="AW43" s="38">
        <v>166.40627371341299</v>
      </c>
      <c r="AX43" s="38">
        <v>164.086513122978</v>
      </c>
      <c r="AY43" s="38">
        <v>214.97265315717999</v>
      </c>
      <c r="AZ43" s="38">
        <v>154.82818926045999</v>
      </c>
      <c r="BA43" s="38">
        <v>192.65271194312501</v>
      </c>
      <c r="BB43" s="38">
        <v>127.033109710918</v>
      </c>
      <c r="BC43" s="38">
        <v>181.84365173550401</v>
      </c>
      <c r="BD43" s="38">
        <v>153.23883550178101</v>
      </c>
      <c r="BE43" s="38">
        <v>210.14142948849999</v>
      </c>
      <c r="BF43" s="38">
        <v>172.14736556672099</v>
      </c>
      <c r="BG43" s="38">
        <v>181.03132345662399</v>
      </c>
      <c r="BH43" s="38">
        <v>188.09317961113999</v>
      </c>
      <c r="BI43" s="38">
        <v>189.37247943394601</v>
      </c>
      <c r="BJ43" s="38">
        <v>168.822374929125</v>
      </c>
      <c r="BK43" s="38">
        <v>205.06199992729501</v>
      </c>
      <c r="BL43" s="38">
        <v>184.49143140267299</v>
      </c>
      <c r="BM43" s="38">
        <v>177.06724768015599</v>
      </c>
      <c r="BN43" s="38">
        <v>169.73585362598499</v>
      </c>
      <c r="BO43" s="38">
        <v>191.98214549667199</v>
      </c>
      <c r="BP43" s="38">
        <v>146.08662910572801</v>
      </c>
      <c r="BQ43" s="38">
        <v>180.240522785184</v>
      </c>
      <c r="BR43" s="38">
        <v>198.04355992572201</v>
      </c>
      <c r="BS43" s="38">
        <v>191.00399998276001</v>
      </c>
      <c r="BT43" s="38">
        <v>199.50225625066801</v>
      </c>
      <c r="BU43" s="38">
        <v>193.67813255982</v>
      </c>
      <c r="BV43" s="38">
        <v>178.86390732770599</v>
      </c>
      <c r="BW43" s="38">
        <v>243.158230070017</v>
      </c>
      <c r="BX43" s="38">
        <v>154.30464051689401</v>
      </c>
      <c r="BY43" s="38">
        <v>179.52513149999999</v>
      </c>
      <c r="BZ43" s="38">
        <v>155.24739362956501</v>
      </c>
      <c r="CA43" s="38">
        <v>180.11335431184</v>
      </c>
      <c r="CB43" s="38">
        <v>156.95866931582501</v>
      </c>
      <c r="CC43" s="38">
        <v>142.45545111663199</v>
      </c>
      <c r="CD43" s="38">
        <v>151.72159663173301</v>
      </c>
      <c r="CE43" s="38">
        <v>169.25992107684701</v>
      </c>
      <c r="CF43" s="38">
        <v>109.150138980162</v>
      </c>
      <c r="CG43" s="38">
        <v>157.48106123380001</v>
      </c>
      <c r="CH43" s="38">
        <v>173.61072626894</v>
      </c>
      <c r="CI43" s="38">
        <v>163.43625743600001</v>
      </c>
      <c r="CJ43" s="38">
        <v>125.878272806346</v>
      </c>
      <c r="CK43" s="38">
        <v>181.59458994988299</v>
      </c>
      <c r="CL43" s="38">
        <v>154.15246815595401</v>
      </c>
      <c r="CM43" s="38">
        <v>184.498902110724</v>
      </c>
      <c r="CN43" s="38">
        <v>134.094488179357</v>
      </c>
      <c r="CO43" s="38">
        <v>184.78841350247899</v>
      </c>
      <c r="CP43" s="38">
        <v>149.628243876038</v>
      </c>
      <c r="CQ43" s="38">
        <v>191.999667780295</v>
      </c>
      <c r="CR43" s="38">
        <v>158.16639433779801</v>
      </c>
      <c r="CS43" s="38">
        <v>176.67142965717099</v>
      </c>
      <c r="CT43" s="38">
        <v>167.70798928338701</v>
      </c>
      <c r="CU43" s="38">
        <v>193.02571583704301</v>
      </c>
      <c r="CV43" s="38">
        <v>155.06460053828499</v>
      </c>
      <c r="CW43" s="38">
        <v>187.34502851249999</v>
      </c>
      <c r="CX43" s="38">
        <v>164.63053410041101</v>
      </c>
      <c r="CY43" s="38">
        <v>180.934378235069</v>
      </c>
      <c r="CZ43" s="38">
        <v>137.28893672171699</v>
      </c>
      <c r="DA43" s="38">
        <v>195.38896882469999</v>
      </c>
      <c r="DB43" s="38">
        <v>180.61079005137501</v>
      </c>
      <c r="DC43" s="38">
        <v>213.52958667025601</v>
      </c>
      <c r="DD43" s="38">
        <v>176.02519975546201</v>
      </c>
      <c r="DE43" s="38">
        <v>191.71492239573399</v>
      </c>
      <c r="DF43" s="38">
        <v>169.29812399224801</v>
      </c>
      <c r="DG43" s="38">
        <v>219.67411458154601</v>
      </c>
      <c r="DH43" s="38">
        <v>168.43334919311599</v>
      </c>
      <c r="DI43" s="38">
        <v>196.74631583938299</v>
      </c>
      <c r="DJ43" s="38">
        <v>216.52094948955201</v>
      </c>
      <c r="DK43" s="38">
        <v>199.93667163555301</v>
      </c>
      <c r="DL43" s="38">
        <v>123.11947170000001</v>
      </c>
      <c r="DM43" s="38">
        <v>173.12781695000001</v>
      </c>
      <c r="DN43" s="38">
        <v>153.6707542</v>
      </c>
      <c r="DO43" s="38">
        <v>143.736379385661</v>
      </c>
      <c r="DP43" s="38">
        <v>153.71621438403801</v>
      </c>
      <c r="DQ43" s="38">
        <v>128.37203212635899</v>
      </c>
      <c r="DR43" s="38">
        <v>124.536571900388</v>
      </c>
      <c r="DS43" s="38">
        <v>113.00927649093801</v>
      </c>
      <c r="DT43" s="38">
        <v>110.328240961557</v>
      </c>
      <c r="DU43" s="38">
        <v>107.35806764001001</v>
      </c>
      <c r="DV43" s="38">
        <v>132.401129790141</v>
      </c>
      <c r="DW43" s="38">
        <v>177.590292337878</v>
      </c>
      <c r="DX43" s="53">
        <v>114.890821789028</v>
      </c>
      <c r="DY43" s="53">
        <v>150.44307505968999</v>
      </c>
      <c r="DZ43" s="53">
        <v>142.12251786761101</v>
      </c>
      <c r="EA43" s="53">
        <v>142.160185290562</v>
      </c>
      <c r="EB43" s="53">
        <v>114.26786454229899</v>
      </c>
      <c r="EC43" s="53">
        <v>119.615020913628</v>
      </c>
      <c r="ED43" s="53">
        <v>142.847645643568</v>
      </c>
      <c r="EE43" s="53">
        <v>139.07919526658301</v>
      </c>
      <c r="EF43" s="53">
        <v>141.718948447732</v>
      </c>
      <c r="EG43" s="53">
        <v>128.46389155405899</v>
      </c>
      <c r="EH43" s="53">
        <v>124.73915462396501</v>
      </c>
      <c r="EI43" s="53">
        <v>137.78923330903501</v>
      </c>
      <c r="EJ43" s="53">
        <v>130.01773607766</v>
      </c>
      <c r="EK43" s="53">
        <v>109.87061627366199</v>
      </c>
      <c r="EL43" s="53">
        <v>134.40234108825101</v>
      </c>
      <c r="EM43" s="53">
        <v>119.578716125206</v>
      </c>
      <c r="EN43" s="53">
        <v>72.674280008806704</v>
      </c>
      <c r="EO43" s="53">
        <v>108.038601517591</v>
      </c>
      <c r="EP43" s="53">
        <v>130.65728960315499</v>
      </c>
      <c r="EQ43" s="53">
        <v>161.691207594926</v>
      </c>
      <c r="ER43" s="53">
        <v>108.05576035388199</v>
      </c>
      <c r="ES43" s="53">
        <v>142.64771562686099</v>
      </c>
      <c r="ET43" s="53" t="s">
        <v>156</v>
      </c>
      <c r="EU43" s="53" t="s">
        <v>156</v>
      </c>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row>
    <row r="44" spans="6:751" ht="34.15" customHeight="1">
      <c r="F44" s="28" t="s">
        <v>535</v>
      </c>
      <c r="G44" s="29"/>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f t="shared" ref="DS44:DT44" si="27">DATE(DS39,DS40,1)</f>
        <v>487</v>
      </c>
      <c r="DT44" s="38">
        <f t="shared" si="27"/>
        <v>852</v>
      </c>
      <c r="DU44" s="38"/>
      <c r="DV44" s="38"/>
      <c r="DW44" s="38"/>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row>
    <row r="45" spans="6:751" ht="20.100000000000001" customHeight="1">
      <c r="F45" s="28" t="s">
        <v>726</v>
      </c>
      <c r="G45" s="29" t="s">
        <v>200</v>
      </c>
      <c r="H45" s="38">
        <v>700.92429300000003</v>
      </c>
      <c r="I45" s="38">
        <v>835.92039199999999</v>
      </c>
      <c r="J45" s="38"/>
      <c r="K45" s="38"/>
      <c r="L45" s="38">
        <v>18</v>
      </c>
      <c r="M45" s="38">
        <v>16</v>
      </c>
      <c r="N45" s="38">
        <v>22</v>
      </c>
      <c r="O45" s="38">
        <v>12</v>
      </c>
      <c r="P45" s="38">
        <v>13</v>
      </c>
      <c r="Q45" s="38">
        <v>15.7544</v>
      </c>
      <c r="R45" s="38">
        <v>10.3224</v>
      </c>
      <c r="S45" s="38">
        <v>9.4207999999999998</v>
      </c>
      <c r="T45" s="38">
        <v>16.027200000000001</v>
      </c>
      <c r="U45" s="38">
        <v>12.5624</v>
      </c>
      <c r="V45" s="38">
        <v>16.310769199999999</v>
      </c>
      <c r="W45" s="38">
        <v>20.399080399999999</v>
      </c>
      <c r="X45" s="38">
        <v>10</v>
      </c>
      <c r="Y45" s="38">
        <v>17.6536416</v>
      </c>
      <c r="Z45" s="38">
        <v>8</v>
      </c>
      <c r="AA45" s="38">
        <v>16</v>
      </c>
      <c r="AB45" s="38">
        <v>9</v>
      </c>
      <c r="AC45" s="38">
        <v>14</v>
      </c>
      <c r="AD45" s="38">
        <v>8.69</v>
      </c>
      <c r="AE45" s="38">
        <v>20.059999999999999</v>
      </c>
      <c r="AF45" s="38">
        <v>7</v>
      </c>
      <c r="AG45" s="38">
        <v>22.02</v>
      </c>
      <c r="AH45" s="38">
        <v>8.73</v>
      </c>
      <c r="AI45" s="38">
        <v>11.14</v>
      </c>
      <c r="AJ45" s="38">
        <v>15.91</v>
      </c>
      <c r="AK45" s="38">
        <v>14.55</v>
      </c>
      <c r="AL45" s="38">
        <v>17.3</v>
      </c>
      <c r="AM45" s="38">
        <v>9.9600000000000009</v>
      </c>
      <c r="AN45" s="38">
        <v>13.91</v>
      </c>
      <c r="AO45" s="38">
        <v>13.11</v>
      </c>
      <c r="AP45" s="38">
        <v>14.4</v>
      </c>
      <c r="AQ45" s="38">
        <v>13.09</v>
      </c>
      <c r="AR45" s="38">
        <v>33.270000000000003</v>
      </c>
      <c r="AS45" s="38">
        <v>79.400000000000006</v>
      </c>
      <c r="AT45" s="38">
        <v>54.2</v>
      </c>
      <c r="AU45" s="38">
        <v>58.4</v>
      </c>
      <c r="AV45" s="38">
        <v>46.4</v>
      </c>
      <c r="AW45" s="38">
        <v>54</v>
      </c>
      <c r="AX45" s="38">
        <v>46.768999999999998</v>
      </c>
      <c r="AY45" s="38">
        <v>70.703000000000003</v>
      </c>
      <c r="AZ45" s="38">
        <v>63.575000000000003</v>
      </c>
      <c r="BA45" s="38">
        <v>83.046999999999997</v>
      </c>
      <c r="BB45" s="38">
        <v>66.096000000000004</v>
      </c>
      <c r="BC45" s="38">
        <v>73.167000000000002</v>
      </c>
      <c r="BD45" s="38">
        <v>74.196209999999994</v>
      </c>
      <c r="BE45" s="38">
        <v>104.785363</v>
      </c>
      <c r="BF45" s="38">
        <v>67.985697000000002</v>
      </c>
      <c r="BG45" s="38">
        <v>85.299233999999998</v>
      </c>
      <c r="BH45" s="38">
        <v>72.598196000000002</v>
      </c>
      <c r="BI45" s="38">
        <v>97.455110000000005</v>
      </c>
      <c r="BJ45" s="38">
        <v>61.610661999999998</v>
      </c>
      <c r="BK45" s="38">
        <v>78.080872999999997</v>
      </c>
      <c r="BL45" s="38">
        <v>83.545039000000003</v>
      </c>
      <c r="BM45" s="38">
        <v>65.513142000000002</v>
      </c>
      <c r="BN45" s="38">
        <v>56.024334000000003</v>
      </c>
      <c r="BO45" s="38">
        <v>92.447057999999998</v>
      </c>
      <c r="BP45" s="38">
        <v>91.606440000000006</v>
      </c>
      <c r="BQ45" s="38">
        <v>147.09702300000001</v>
      </c>
      <c r="BR45" s="38">
        <v>117.868786</v>
      </c>
      <c r="BS45" s="38">
        <v>86.754014999999995</v>
      </c>
      <c r="BT45" s="38">
        <v>145.016741</v>
      </c>
      <c r="BU45" s="38">
        <v>140.77517</v>
      </c>
      <c r="BV45" s="38">
        <v>127.04767</v>
      </c>
      <c r="BW45" s="38">
        <v>228.37256300000001</v>
      </c>
      <c r="BX45" s="38">
        <v>148.67794499999999</v>
      </c>
      <c r="BY45" s="38">
        <v>206.707367</v>
      </c>
      <c r="BZ45" s="38">
        <v>186.75821300000001</v>
      </c>
      <c r="CA45" s="38">
        <v>202.04697999999999</v>
      </c>
      <c r="CB45" s="38">
        <v>233.39484899999999</v>
      </c>
      <c r="CC45" s="38">
        <v>232.34672599999999</v>
      </c>
      <c r="CD45" s="38">
        <v>164.84524999999999</v>
      </c>
      <c r="CE45" s="38">
        <v>320.52474999999998</v>
      </c>
      <c r="CF45" s="38">
        <v>153.60335699999999</v>
      </c>
      <c r="CG45" s="38">
        <v>118.23636</v>
      </c>
      <c r="CH45" s="38">
        <v>144.56335799999999</v>
      </c>
      <c r="CI45" s="38">
        <v>165.122041</v>
      </c>
      <c r="CJ45" s="38">
        <v>146.49776199999999</v>
      </c>
      <c r="CK45" s="38">
        <v>188.60018099999999</v>
      </c>
      <c r="CL45" s="38">
        <v>240.36242899999999</v>
      </c>
      <c r="CM45" s="38">
        <v>229.323508</v>
      </c>
      <c r="CN45" s="38">
        <v>200.69749999999999</v>
      </c>
      <c r="CO45" s="38">
        <v>328.08181100000002</v>
      </c>
      <c r="CP45" s="38">
        <v>257.362799</v>
      </c>
      <c r="CQ45" s="38">
        <v>396.05706400000003</v>
      </c>
      <c r="CR45" s="38">
        <v>288.16154599999999</v>
      </c>
      <c r="CS45" s="38">
        <v>359.26147099999997</v>
      </c>
      <c r="CT45" s="38">
        <v>214.62552700000001</v>
      </c>
      <c r="CU45" s="38">
        <v>390.416945</v>
      </c>
      <c r="CV45" s="38">
        <v>238.00164799999999</v>
      </c>
      <c r="CW45" s="38">
        <v>340.80470700000001</v>
      </c>
      <c r="CX45" s="38">
        <v>288.81084499999997</v>
      </c>
      <c r="CY45" s="38">
        <v>324.80500499999999</v>
      </c>
      <c r="CZ45" s="38">
        <v>192.178032</v>
      </c>
      <c r="DA45" s="38">
        <v>277.43211200000002</v>
      </c>
      <c r="DB45" s="38">
        <v>301.99181399999998</v>
      </c>
      <c r="DC45" s="38">
        <v>284.68737900000002</v>
      </c>
      <c r="DD45" s="38">
        <v>213.01028099999999</v>
      </c>
      <c r="DE45" s="38">
        <v>263.76098000000002</v>
      </c>
      <c r="DF45" s="38">
        <v>260.216723</v>
      </c>
      <c r="DG45" s="38">
        <v>254.86271099999999</v>
      </c>
      <c r="DH45" s="38">
        <v>219.27535399999999</v>
      </c>
      <c r="DI45" s="38">
        <v>224.32567299999999</v>
      </c>
      <c r="DJ45" s="38">
        <v>271.78204599999998</v>
      </c>
      <c r="DK45" s="38">
        <v>233.89377899999999</v>
      </c>
      <c r="DL45" s="38">
        <v>70.943595999999999</v>
      </c>
      <c r="DM45" s="38">
        <v>147.657758</v>
      </c>
      <c r="DN45" s="38">
        <v>159.79961700000001</v>
      </c>
      <c r="DO45" s="38">
        <v>137.68423300000001</v>
      </c>
      <c r="DP45" s="38">
        <v>116.609875</v>
      </c>
      <c r="DQ45" s="38">
        <v>135.08496700000001</v>
      </c>
      <c r="DR45" s="38">
        <v>76.771789999999996</v>
      </c>
      <c r="DS45" s="38">
        <v>113.73353400000001</v>
      </c>
      <c r="DT45" s="38">
        <v>97.313947999999996</v>
      </c>
      <c r="DU45" s="38">
        <v>156.03476499999999</v>
      </c>
      <c r="DV45" s="38">
        <v>141.3057</v>
      </c>
      <c r="DW45" s="38">
        <v>195.33089799999999</v>
      </c>
      <c r="DX45" s="53">
        <v>154.25417200000001</v>
      </c>
      <c r="DY45" s="53">
        <v>244.145826</v>
      </c>
      <c r="DZ45" s="53">
        <v>272.23404699999998</v>
      </c>
      <c r="EA45" s="53">
        <v>291.38718</v>
      </c>
      <c r="EB45" s="53">
        <v>128.87259599999999</v>
      </c>
      <c r="EC45" s="53">
        <v>204.81237300000001</v>
      </c>
      <c r="ED45" s="53">
        <v>213.772617</v>
      </c>
      <c r="EE45" s="53">
        <v>262.42601400000001</v>
      </c>
      <c r="EF45" s="53">
        <v>197.433156</v>
      </c>
      <c r="EG45" s="53">
        <v>251.618258</v>
      </c>
      <c r="EH45" s="53">
        <v>182.48065700000001</v>
      </c>
      <c r="EI45" s="53">
        <v>304.54324600000001</v>
      </c>
      <c r="EJ45" s="53">
        <v>245.906172</v>
      </c>
      <c r="EK45" s="53">
        <v>151.40462600000001</v>
      </c>
      <c r="EL45" s="53">
        <v>153.26227299999999</v>
      </c>
      <c r="EM45" s="53">
        <v>230.34771799999999</v>
      </c>
      <c r="EN45" s="53">
        <v>65.343661999999995</v>
      </c>
      <c r="EO45" s="53">
        <v>251.97064</v>
      </c>
      <c r="EP45" s="53">
        <v>234.29240899999999</v>
      </c>
      <c r="EQ45" s="53">
        <v>253.81333100000001</v>
      </c>
      <c r="ER45" s="53">
        <v>131.46784299999999</v>
      </c>
      <c r="ES45" s="53">
        <v>216.34680900000001</v>
      </c>
      <c r="ET45" s="53">
        <v>314.19548099999997</v>
      </c>
      <c r="EU45" s="53">
        <v>267.914491</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row>
    <row r="46" spans="6:751" ht="20.100000000000001" customHeight="1">
      <c r="F46" s="28" t="s">
        <v>730</v>
      </c>
      <c r="G46" s="29" t="s">
        <v>200</v>
      </c>
      <c r="H46" s="38">
        <v>443.08806099999998</v>
      </c>
      <c r="I46" s="38">
        <v>652.33321599999999</v>
      </c>
      <c r="J46" s="38"/>
      <c r="K46" s="38"/>
      <c r="L46" s="38">
        <v>70</v>
      </c>
      <c r="M46" s="38">
        <v>49</v>
      </c>
      <c r="N46" s="38">
        <v>43</v>
      </c>
      <c r="O46" s="38">
        <v>44</v>
      </c>
      <c r="P46" s="38">
        <v>38.715600000000002</v>
      </c>
      <c r="Q46" s="38">
        <v>36</v>
      </c>
      <c r="R46" s="38">
        <v>44</v>
      </c>
      <c r="S46" s="38">
        <v>37.241599999999998</v>
      </c>
      <c r="T46" s="38">
        <v>35.758800000000001</v>
      </c>
      <c r="U46" s="38">
        <v>49.7134</v>
      </c>
      <c r="V46" s="38">
        <v>65.739224100000001</v>
      </c>
      <c r="W46" s="38">
        <v>60.8741208</v>
      </c>
      <c r="X46" s="38">
        <v>33.3764161</v>
      </c>
      <c r="Y46" s="38">
        <v>42</v>
      </c>
      <c r="Z46" s="38">
        <v>44</v>
      </c>
      <c r="AA46" s="38">
        <v>33</v>
      </c>
      <c r="AB46" s="38">
        <v>43</v>
      </c>
      <c r="AC46" s="38">
        <v>52</v>
      </c>
      <c r="AD46" s="38">
        <v>57</v>
      </c>
      <c r="AE46" s="38">
        <v>34</v>
      </c>
      <c r="AF46" s="38">
        <v>52</v>
      </c>
      <c r="AG46" s="38">
        <v>44.8</v>
      </c>
      <c r="AH46" s="38">
        <v>27</v>
      </c>
      <c r="AI46" s="38">
        <v>52.7</v>
      </c>
      <c r="AJ46" s="38">
        <v>40.9</v>
      </c>
      <c r="AK46" s="38">
        <v>48.14</v>
      </c>
      <c r="AL46" s="38">
        <v>58.2</v>
      </c>
      <c r="AM46" s="38">
        <v>63.13</v>
      </c>
      <c r="AN46" s="38">
        <v>57.5</v>
      </c>
      <c r="AO46" s="38">
        <v>35.64</v>
      </c>
      <c r="AP46" s="38">
        <v>58.59</v>
      </c>
      <c r="AQ46" s="38">
        <v>36.17</v>
      </c>
      <c r="AR46" s="38">
        <v>47.62</v>
      </c>
      <c r="AS46" s="38">
        <v>36.700000000000003</v>
      </c>
      <c r="AT46" s="38">
        <v>37.130000000000003</v>
      </c>
      <c r="AU46" s="38">
        <v>33.1</v>
      </c>
      <c r="AV46" s="38">
        <v>34.299999999999997</v>
      </c>
      <c r="AW46" s="38">
        <v>39.375999999999998</v>
      </c>
      <c r="AX46" s="38">
        <v>36</v>
      </c>
      <c r="AY46" s="38">
        <v>45.600999999999999</v>
      </c>
      <c r="AZ46" s="38">
        <v>37.844999999999999</v>
      </c>
      <c r="BA46" s="38">
        <v>35.645000000000003</v>
      </c>
      <c r="BB46" s="38">
        <v>10.179</v>
      </c>
      <c r="BC46" s="38">
        <v>40.256999999999998</v>
      </c>
      <c r="BD46" s="38">
        <v>50.438859999999998</v>
      </c>
      <c r="BE46" s="38">
        <v>50.588915999999998</v>
      </c>
      <c r="BF46" s="38">
        <v>36.086922000000001</v>
      </c>
      <c r="BG46" s="38">
        <v>57.560912999999999</v>
      </c>
      <c r="BH46" s="38">
        <v>71.024263000000005</v>
      </c>
      <c r="BI46" s="38">
        <v>30.152716999999999</v>
      </c>
      <c r="BJ46" s="38">
        <v>36.241304999999997</v>
      </c>
      <c r="BK46" s="38">
        <v>39.540657000000003</v>
      </c>
      <c r="BL46" s="38">
        <v>41.512509999999999</v>
      </c>
      <c r="BM46" s="38">
        <v>47.491300000000003</v>
      </c>
      <c r="BN46" s="38">
        <v>29.902902999999998</v>
      </c>
      <c r="BO46" s="38">
        <v>28.798895999999999</v>
      </c>
      <c r="BP46" s="38">
        <v>38.899298999999999</v>
      </c>
      <c r="BQ46" s="38">
        <v>44.264561</v>
      </c>
      <c r="BR46" s="38">
        <v>66.427105999999995</v>
      </c>
      <c r="BS46" s="38">
        <v>64.521387000000004</v>
      </c>
      <c r="BT46" s="38">
        <v>56.153615000000002</v>
      </c>
      <c r="BU46" s="38">
        <v>58.683047000000002</v>
      </c>
      <c r="BV46" s="38">
        <v>60.420515000000002</v>
      </c>
      <c r="BW46" s="38">
        <v>77.119590000000002</v>
      </c>
      <c r="BX46" s="38">
        <v>54.073250000000002</v>
      </c>
      <c r="BY46" s="38">
        <v>43.668022999999998</v>
      </c>
      <c r="BZ46" s="38">
        <v>79.345241999999999</v>
      </c>
      <c r="CA46" s="38">
        <v>81.798775000000006</v>
      </c>
      <c r="CB46" s="38">
        <v>56.841709999999999</v>
      </c>
      <c r="CC46" s="38">
        <v>50.137813000000001</v>
      </c>
      <c r="CD46" s="38">
        <v>154.43767199999999</v>
      </c>
      <c r="CE46" s="38">
        <v>172.396297</v>
      </c>
      <c r="CF46" s="38">
        <v>92.873682000000002</v>
      </c>
      <c r="CG46" s="38">
        <v>175.37868</v>
      </c>
      <c r="CH46" s="38">
        <v>95.156727000000004</v>
      </c>
      <c r="CI46" s="38">
        <v>142.506316</v>
      </c>
      <c r="CJ46" s="38">
        <v>78.589658</v>
      </c>
      <c r="CK46" s="38">
        <v>115.558739</v>
      </c>
      <c r="CL46" s="38">
        <v>66.208715999999995</v>
      </c>
      <c r="CM46" s="38">
        <v>104.847796</v>
      </c>
      <c r="CN46" s="38">
        <v>108.576109</v>
      </c>
      <c r="CO46" s="38">
        <v>129.77280200000001</v>
      </c>
      <c r="CP46" s="38">
        <v>65.677503000000002</v>
      </c>
      <c r="CQ46" s="38">
        <v>100.806698</v>
      </c>
      <c r="CR46" s="38">
        <v>51.330928</v>
      </c>
      <c r="CS46" s="38">
        <v>29.781072000000002</v>
      </c>
      <c r="CT46" s="38">
        <v>138.49115900000001</v>
      </c>
      <c r="CU46" s="38">
        <v>108.77883300000001</v>
      </c>
      <c r="CV46" s="38">
        <v>160.55865299999999</v>
      </c>
      <c r="CW46" s="38">
        <v>133.60263599999999</v>
      </c>
      <c r="CX46" s="38">
        <v>58.937365</v>
      </c>
      <c r="CY46" s="38">
        <v>133.45135300000001</v>
      </c>
      <c r="CZ46" s="38">
        <v>76.528768999999997</v>
      </c>
      <c r="DA46" s="38">
        <v>127.613063</v>
      </c>
      <c r="DB46" s="38">
        <v>77.284898999999996</v>
      </c>
      <c r="DC46" s="38">
        <v>122.725718</v>
      </c>
      <c r="DD46" s="38">
        <v>95.219318000000001</v>
      </c>
      <c r="DE46" s="38">
        <v>101.025963</v>
      </c>
      <c r="DF46" s="38">
        <v>0</v>
      </c>
      <c r="DG46" s="38">
        <v>105.20325699999999</v>
      </c>
      <c r="DH46" s="38">
        <v>63.855761999999999</v>
      </c>
      <c r="DI46" s="38">
        <v>141.25895499999999</v>
      </c>
      <c r="DJ46" s="38">
        <v>140.16660300000001</v>
      </c>
      <c r="DK46" s="38">
        <v>121.281226</v>
      </c>
      <c r="DL46" s="38">
        <v>98.027625999999998</v>
      </c>
      <c r="DM46" s="38">
        <v>127.004538</v>
      </c>
      <c r="DN46" s="38">
        <v>148.604433</v>
      </c>
      <c r="DO46" s="38">
        <v>158.67753099999999</v>
      </c>
      <c r="DP46" s="38">
        <v>142.76521199999999</v>
      </c>
      <c r="DQ46" s="38">
        <v>107.24463</v>
      </c>
      <c r="DR46" s="38">
        <v>146.18803</v>
      </c>
      <c r="DS46" s="38">
        <v>96.639083999999997</v>
      </c>
      <c r="DT46" s="38">
        <v>112.762486</v>
      </c>
      <c r="DU46" s="38">
        <v>68.278429000000003</v>
      </c>
      <c r="DV46" s="38">
        <v>101.59557599999999</v>
      </c>
      <c r="DW46" s="38">
        <v>100.534273</v>
      </c>
      <c r="DX46" s="53">
        <v>63.053058999999998</v>
      </c>
      <c r="DY46" s="53">
        <v>122.62799699999999</v>
      </c>
      <c r="DZ46" s="53">
        <v>128.77685700000001</v>
      </c>
      <c r="EA46" s="53">
        <v>71.390688999999995</v>
      </c>
      <c r="EB46" s="53">
        <v>167.336612</v>
      </c>
      <c r="EC46" s="53">
        <v>103.616522</v>
      </c>
      <c r="ED46" s="53">
        <v>158.419624</v>
      </c>
      <c r="EE46" s="53">
        <v>91.372325000000004</v>
      </c>
      <c r="EF46" s="53">
        <v>179.98339799999999</v>
      </c>
      <c r="EG46" s="53">
        <v>124.275898</v>
      </c>
      <c r="EH46" s="53">
        <v>182.93510900000001</v>
      </c>
      <c r="EI46" s="53">
        <v>165.63889</v>
      </c>
      <c r="EJ46" s="53">
        <v>110.383965</v>
      </c>
      <c r="EK46" s="53">
        <v>138.394003</v>
      </c>
      <c r="EL46" s="53">
        <v>133.007418</v>
      </c>
      <c r="EM46" s="53">
        <v>156.84232600000001</v>
      </c>
      <c r="EN46" s="53">
        <v>69.114202000000006</v>
      </c>
      <c r="EO46" s="53">
        <v>84.124115000000003</v>
      </c>
      <c r="EP46" s="53">
        <v>170.530126</v>
      </c>
      <c r="EQ46" s="53">
        <v>179.03333900000001</v>
      </c>
      <c r="ER46" s="53">
        <v>84.087948999999995</v>
      </c>
      <c r="ES46" s="53">
        <v>218.681802</v>
      </c>
      <c r="ET46" s="53">
        <v>67.939269999999993</v>
      </c>
      <c r="EU46" s="53">
        <v>133.28739999999999</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row>
    <row r="47" spans="6:751" ht="20.100000000000001" customHeight="1">
      <c r="F47" s="28" t="s">
        <v>725</v>
      </c>
      <c r="G47" s="29" t="s">
        <v>200</v>
      </c>
      <c r="H47" s="38">
        <v>487.45461699999998</v>
      </c>
      <c r="I47" s="38">
        <v>512.30325300000004</v>
      </c>
      <c r="J47" s="38"/>
      <c r="K47" s="38"/>
      <c r="L47" s="38">
        <v>33</v>
      </c>
      <c r="M47" s="38">
        <v>55</v>
      </c>
      <c r="N47" s="38">
        <v>40</v>
      </c>
      <c r="O47" s="38">
        <v>60</v>
      </c>
      <c r="P47" s="38">
        <v>37</v>
      </c>
      <c r="Q47" s="38">
        <v>29</v>
      </c>
      <c r="R47" s="38">
        <v>40</v>
      </c>
      <c r="S47" s="38">
        <v>35</v>
      </c>
      <c r="T47" s="38">
        <v>29</v>
      </c>
      <c r="U47" s="38">
        <v>43</v>
      </c>
      <c r="V47" s="38">
        <v>37.864285700000003</v>
      </c>
      <c r="W47" s="38">
        <v>41.435632099999999</v>
      </c>
      <c r="X47" s="38">
        <v>30</v>
      </c>
      <c r="Y47" s="38">
        <v>30</v>
      </c>
      <c r="Z47" s="38">
        <v>25</v>
      </c>
      <c r="AA47" s="38">
        <v>26</v>
      </c>
      <c r="AB47" s="38">
        <v>33</v>
      </c>
      <c r="AC47" s="38">
        <v>37</v>
      </c>
      <c r="AD47" s="38">
        <v>37.770000000000003</v>
      </c>
      <c r="AE47" s="38">
        <v>40.409999999999997</v>
      </c>
      <c r="AF47" s="38">
        <v>55.8</v>
      </c>
      <c r="AG47" s="38">
        <v>47</v>
      </c>
      <c r="AH47" s="38">
        <v>49</v>
      </c>
      <c r="AI47" s="38">
        <v>50.55</v>
      </c>
      <c r="AJ47" s="38">
        <v>56.11</v>
      </c>
      <c r="AK47" s="38">
        <v>53.42</v>
      </c>
      <c r="AL47" s="38">
        <v>53.47</v>
      </c>
      <c r="AM47" s="38">
        <v>57.56</v>
      </c>
      <c r="AN47" s="38">
        <v>45.26</v>
      </c>
      <c r="AO47" s="38">
        <v>44.39</v>
      </c>
      <c r="AP47" s="38">
        <v>42.5</v>
      </c>
      <c r="AQ47" s="38">
        <v>56.64</v>
      </c>
      <c r="AR47" s="38">
        <v>33.01</v>
      </c>
      <c r="AS47" s="38">
        <v>40.71</v>
      </c>
      <c r="AT47" s="38">
        <v>47</v>
      </c>
      <c r="AU47" s="38">
        <v>43.9</v>
      </c>
      <c r="AV47" s="38">
        <v>44.1</v>
      </c>
      <c r="AW47" s="38">
        <v>45</v>
      </c>
      <c r="AX47" s="38">
        <v>49.731999999999999</v>
      </c>
      <c r="AY47" s="38">
        <v>58.927999999999997</v>
      </c>
      <c r="AZ47" s="38">
        <v>34.283000000000001</v>
      </c>
      <c r="BA47" s="38">
        <v>44.518999999999998</v>
      </c>
      <c r="BB47" s="38">
        <v>34.268000000000001</v>
      </c>
      <c r="BC47" s="38">
        <v>52.725000000000001</v>
      </c>
      <c r="BD47" s="38">
        <v>37.391852</v>
      </c>
      <c r="BE47" s="38">
        <v>42.803859000000003</v>
      </c>
      <c r="BF47" s="38">
        <v>49.482861</v>
      </c>
      <c r="BG47" s="38">
        <v>52.561599999999999</v>
      </c>
      <c r="BH47" s="38">
        <v>57.297389000000003</v>
      </c>
      <c r="BI47" s="38">
        <v>51.274253999999999</v>
      </c>
      <c r="BJ47" s="38">
        <v>52.596763000000003</v>
      </c>
      <c r="BK47" s="38">
        <v>58.210942000000003</v>
      </c>
      <c r="BL47" s="38">
        <v>51.354906</v>
      </c>
      <c r="BM47" s="38">
        <v>41.235222</v>
      </c>
      <c r="BN47" s="38">
        <v>52.177984000000002</v>
      </c>
      <c r="BO47" s="38">
        <v>48.889499000000001</v>
      </c>
      <c r="BP47" s="38">
        <v>43.063982000000003</v>
      </c>
      <c r="BQ47" s="38">
        <v>54.698290999999998</v>
      </c>
      <c r="BR47" s="38">
        <v>93.777619000000001</v>
      </c>
      <c r="BS47" s="38">
        <v>57.669167999999999</v>
      </c>
      <c r="BT47" s="38">
        <v>79.249502000000007</v>
      </c>
      <c r="BU47" s="38">
        <v>74.396961000000005</v>
      </c>
      <c r="BV47" s="38">
        <v>69.571308000000002</v>
      </c>
      <c r="BW47" s="38">
        <v>88.201138</v>
      </c>
      <c r="BX47" s="38">
        <v>88.161012999999997</v>
      </c>
      <c r="BY47" s="38">
        <v>103.725618</v>
      </c>
      <c r="BZ47" s="38">
        <v>61.972333999999996</v>
      </c>
      <c r="CA47" s="38">
        <v>111.417957</v>
      </c>
      <c r="CB47" s="38">
        <v>140.31487000000001</v>
      </c>
      <c r="CC47" s="38">
        <v>142.887281</v>
      </c>
      <c r="CD47" s="38">
        <v>195.12358599999999</v>
      </c>
      <c r="CE47" s="38">
        <v>188.03564600000001</v>
      </c>
      <c r="CF47" s="38">
        <v>107.737841</v>
      </c>
      <c r="CG47" s="38">
        <v>183.47333399999999</v>
      </c>
      <c r="CH47" s="38">
        <v>175.216083</v>
      </c>
      <c r="CI47" s="38">
        <v>154.88454999999999</v>
      </c>
      <c r="CJ47" s="38">
        <v>110.649197</v>
      </c>
      <c r="CK47" s="38">
        <v>119.38918099999999</v>
      </c>
      <c r="CL47" s="38">
        <v>122.22028299999999</v>
      </c>
      <c r="CM47" s="38">
        <v>128.94480799999999</v>
      </c>
      <c r="CN47" s="38">
        <v>93.125692999999998</v>
      </c>
      <c r="CO47" s="38">
        <v>80.933152000000007</v>
      </c>
      <c r="CP47" s="38">
        <v>87.284193000000002</v>
      </c>
      <c r="CQ47" s="38">
        <v>119.530253</v>
      </c>
      <c r="CR47" s="38">
        <v>161.34679</v>
      </c>
      <c r="CS47" s="38">
        <v>142.62897000000001</v>
      </c>
      <c r="CT47" s="38">
        <v>168.89620600000001</v>
      </c>
      <c r="CU47" s="38">
        <v>127.73684299999999</v>
      </c>
      <c r="CV47" s="38">
        <v>83.405061000000003</v>
      </c>
      <c r="CW47" s="38">
        <v>95.166537000000005</v>
      </c>
      <c r="CX47" s="38">
        <v>119.94891</v>
      </c>
      <c r="CY47" s="38">
        <v>101.321789</v>
      </c>
      <c r="CZ47" s="38">
        <v>118.940484</v>
      </c>
      <c r="DA47" s="38">
        <v>123.229131</v>
      </c>
      <c r="DB47" s="38">
        <v>122.479936</v>
      </c>
      <c r="DC47" s="38">
        <v>129.22241600000001</v>
      </c>
      <c r="DD47" s="38">
        <v>136.81621999999999</v>
      </c>
      <c r="DE47" s="38">
        <v>116.161227</v>
      </c>
      <c r="DF47" s="38">
        <v>147.21999400000001</v>
      </c>
      <c r="DG47" s="38">
        <v>152.42097799999999</v>
      </c>
      <c r="DH47" s="38">
        <v>130.47452100000001</v>
      </c>
      <c r="DI47" s="38">
        <v>153.67731900000001</v>
      </c>
      <c r="DJ47" s="38">
        <v>141.85499200000001</v>
      </c>
      <c r="DK47" s="38">
        <v>127.72514</v>
      </c>
      <c r="DL47" s="38">
        <v>137.32497799999999</v>
      </c>
      <c r="DM47" s="38">
        <v>155.018137</v>
      </c>
      <c r="DN47" s="38">
        <v>146.909873</v>
      </c>
      <c r="DO47" s="38">
        <v>147.76049900000001</v>
      </c>
      <c r="DP47" s="38">
        <v>218.87215499999999</v>
      </c>
      <c r="DQ47" s="38">
        <v>167.47772000000001</v>
      </c>
      <c r="DR47" s="38">
        <v>136.64615699999999</v>
      </c>
      <c r="DS47" s="38">
        <v>138.7422</v>
      </c>
      <c r="DT47" s="38">
        <v>130.93437299999999</v>
      </c>
      <c r="DU47" s="38">
        <v>126.736327</v>
      </c>
      <c r="DV47" s="38">
        <v>152.01867100000001</v>
      </c>
      <c r="DW47" s="38">
        <v>177.74269100000001</v>
      </c>
      <c r="DX47" s="53">
        <v>115.55600800000001</v>
      </c>
      <c r="DY47" s="53">
        <v>76.413487000000003</v>
      </c>
      <c r="DZ47" s="53">
        <v>39.549774999999997</v>
      </c>
      <c r="EA47" s="53">
        <v>100.233957</v>
      </c>
      <c r="EB47" s="53">
        <v>97.832710000000006</v>
      </c>
      <c r="EC47" s="53">
        <v>69.301016000000004</v>
      </c>
      <c r="ED47" s="53">
        <v>123.868893</v>
      </c>
      <c r="EE47" s="53">
        <v>82.354595000000003</v>
      </c>
      <c r="EF47" s="53">
        <v>69.210780999999997</v>
      </c>
      <c r="EG47" s="53">
        <v>87.763559000000001</v>
      </c>
      <c r="EH47" s="53">
        <v>107.70947099999999</v>
      </c>
      <c r="EI47" s="53">
        <v>91.170989000000006</v>
      </c>
      <c r="EJ47" s="53">
        <v>75.548500000000004</v>
      </c>
      <c r="EK47" s="53">
        <v>110.074375</v>
      </c>
      <c r="EL47" s="53">
        <v>188.60379599999999</v>
      </c>
      <c r="EM47" s="53">
        <v>68.875829999999993</v>
      </c>
      <c r="EN47" s="53">
        <v>107.002009</v>
      </c>
      <c r="EO47" s="53">
        <v>122.972982</v>
      </c>
      <c r="EP47" s="53">
        <v>108.47473100000001</v>
      </c>
      <c r="EQ47" s="53">
        <v>122.68675399999999</v>
      </c>
      <c r="ER47" s="53">
        <v>117.777061</v>
      </c>
      <c r="ES47" s="53">
        <v>163.36470700000001</v>
      </c>
      <c r="ET47" s="53">
        <v>150.223545</v>
      </c>
      <c r="EU47" s="53">
        <v>92.492129000000006</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c r="XB47" s="53"/>
      <c r="XC47" s="53"/>
      <c r="XD47" s="53"/>
      <c r="XE47" s="53"/>
      <c r="XF47" s="53"/>
      <c r="XG47" s="53"/>
      <c r="XH47" s="53"/>
      <c r="XI47" s="53"/>
      <c r="XJ47" s="53"/>
      <c r="XK47" s="53"/>
      <c r="XL47" s="53"/>
      <c r="XM47" s="53"/>
      <c r="XN47" s="53"/>
      <c r="XO47" s="53"/>
      <c r="XP47" s="53"/>
      <c r="XQ47" s="53"/>
      <c r="XR47" s="53"/>
      <c r="XS47" s="53"/>
      <c r="XT47" s="53"/>
      <c r="XU47" s="53"/>
      <c r="XV47" s="53"/>
      <c r="XW47" s="53"/>
      <c r="XX47" s="53"/>
      <c r="XY47" s="53"/>
      <c r="XZ47" s="53"/>
      <c r="YA47" s="53"/>
      <c r="YB47" s="53"/>
      <c r="YC47" s="53"/>
      <c r="YD47" s="53"/>
      <c r="YE47" s="53"/>
      <c r="YF47" s="53"/>
      <c r="YG47" s="53"/>
      <c r="YH47" s="53"/>
      <c r="YI47" s="53"/>
      <c r="YJ47" s="53"/>
      <c r="YK47" s="53"/>
      <c r="YL47" s="53"/>
      <c r="YM47" s="53"/>
      <c r="YN47" s="53"/>
      <c r="YO47" s="53"/>
      <c r="YP47" s="53"/>
      <c r="YQ47" s="53"/>
      <c r="YR47" s="53"/>
      <c r="YS47" s="53"/>
      <c r="YT47" s="53"/>
      <c r="YU47" s="53"/>
      <c r="YV47" s="53"/>
      <c r="YW47" s="53"/>
      <c r="YX47" s="53"/>
      <c r="YY47" s="53"/>
      <c r="YZ47" s="53"/>
      <c r="ZA47" s="53"/>
      <c r="ZB47" s="53"/>
      <c r="ZC47" s="53"/>
      <c r="ZD47" s="53"/>
      <c r="ZE47" s="53"/>
      <c r="ZF47" s="53"/>
      <c r="ZG47" s="53"/>
      <c r="ZH47" s="53"/>
      <c r="ZI47" s="53"/>
      <c r="ZJ47" s="53"/>
      <c r="ZK47" s="53"/>
      <c r="ZL47" s="53"/>
      <c r="ZM47" s="53"/>
      <c r="ZN47" s="53"/>
      <c r="ZO47" s="53"/>
      <c r="ZP47" s="53"/>
      <c r="ZQ47" s="53"/>
      <c r="ZR47" s="53"/>
      <c r="ZS47" s="53"/>
      <c r="ZT47" s="53"/>
      <c r="ZU47" s="53"/>
      <c r="ZV47" s="53"/>
      <c r="ZW47" s="53"/>
      <c r="ZX47" s="53"/>
      <c r="ZY47" s="53"/>
      <c r="ZZ47" s="53"/>
      <c r="AAA47" s="53"/>
      <c r="AAB47" s="53"/>
      <c r="AAC47" s="53"/>
      <c r="AAD47" s="53"/>
      <c r="AAE47" s="53"/>
      <c r="AAF47" s="53"/>
      <c r="AAG47" s="53"/>
      <c r="AAH47" s="53"/>
      <c r="AAI47" s="53"/>
      <c r="AAJ47" s="53"/>
      <c r="AAK47" s="53"/>
      <c r="AAL47" s="53"/>
      <c r="AAM47" s="53"/>
      <c r="AAN47" s="53"/>
      <c r="AAO47" s="53"/>
      <c r="AAP47" s="53"/>
      <c r="AAQ47" s="53"/>
      <c r="AAR47" s="53"/>
      <c r="AAS47" s="53"/>
      <c r="AAT47" s="53"/>
      <c r="AAU47" s="53"/>
      <c r="AAV47" s="53"/>
      <c r="AAW47" s="53"/>
      <c r="AAX47" s="53"/>
      <c r="AAY47" s="53"/>
      <c r="AAZ47" s="53"/>
      <c r="ABA47" s="53"/>
      <c r="ABB47" s="53"/>
      <c r="ABC47" s="53"/>
      <c r="ABD47" s="53"/>
      <c r="ABE47" s="53"/>
      <c r="ABF47" s="53"/>
      <c r="ABG47" s="53"/>
      <c r="ABH47" s="53"/>
      <c r="ABI47" s="53"/>
      <c r="ABJ47" s="53"/>
      <c r="ABK47" s="53"/>
      <c r="ABL47" s="53"/>
      <c r="ABM47" s="53"/>
      <c r="ABN47" s="53"/>
      <c r="ABO47" s="53"/>
      <c r="ABP47" s="53"/>
      <c r="ABQ47" s="53"/>
      <c r="ABR47" s="53"/>
      <c r="ABS47" s="53"/>
      <c r="ABT47" s="53"/>
      <c r="ABU47" s="53"/>
      <c r="ABV47" s="53"/>
      <c r="ABW47" s="53"/>
    </row>
    <row r="48" spans="6:751" ht="28.15" customHeight="1">
      <c r="F48" s="28" t="s">
        <v>407</v>
      </c>
      <c r="G48" s="29" t="s">
        <v>200</v>
      </c>
      <c r="H48" s="38" t="s">
        <v>156</v>
      </c>
      <c r="I48" s="38" t="s">
        <v>156</v>
      </c>
      <c r="J48" s="38"/>
      <c r="K48" s="38"/>
      <c r="L48" s="38">
        <v>121</v>
      </c>
      <c r="M48" s="38">
        <v>120</v>
      </c>
      <c r="N48" s="38">
        <v>105</v>
      </c>
      <c r="O48" s="38">
        <v>116</v>
      </c>
      <c r="P48" s="38">
        <v>88.715599999999995</v>
      </c>
      <c r="Q48" s="38">
        <v>80.754400000000004</v>
      </c>
      <c r="R48" s="38">
        <v>94.322400000000002</v>
      </c>
      <c r="S48" s="38">
        <v>81.662400000000005</v>
      </c>
      <c r="T48" s="38">
        <v>80.786000000000001</v>
      </c>
      <c r="U48" s="38">
        <v>105.2758</v>
      </c>
      <c r="V48" s="38">
        <v>119.91427899999999</v>
      </c>
      <c r="W48" s="38">
        <v>122.70883329999999</v>
      </c>
      <c r="X48" s="38">
        <v>73.3764161</v>
      </c>
      <c r="Y48" s="38">
        <v>89.6536416</v>
      </c>
      <c r="Z48" s="38">
        <v>77</v>
      </c>
      <c r="AA48" s="38">
        <v>75</v>
      </c>
      <c r="AB48" s="38">
        <v>85</v>
      </c>
      <c r="AC48" s="38">
        <v>103</v>
      </c>
      <c r="AD48" s="38">
        <v>103.46</v>
      </c>
      <c r="AE48" s="38">
        <v>94.47</v>
      </c>
      <c r="AF48" s="38">
        <v>114.8</v>
      </c>
      <c r="AG48" s="38">
        <v>113.82</v>
      </c>
      <c r="AH48" s="38">
        <v>84.73</v>
      </c>
      <c r="AI48" s="38">
        <v>114.39</v>
      </c>
      <c r="AJ48" s="38">
        <v>112.92</v>
      </c>
      <c r="AK48" s="38">
        <v>116.11</v>
      </c>
      <c r="AL48" s="38">
        <v>128.97</v>
      </c>
      <c r="AM48" s="38">
        <v>130.65</v>
      </c>
      <c r="AN48" s="38">
        <v>116.67</v>
      </c>
      <c r="AO48" s="38">
        <v>93.14</v>
      </c>
      <c r="AP48" s="38">
        <v>115.49</v>
      </c>
      <c r="AQ48" s="38">
        <v>105.9</v>
      </c>
      <c r="AR48" s="38">
        <v>113.9</v>
      </c>
      <c r="AS48" s="38">
        <v>156.81</v>
      </c>
      <c r="AT48" s="38">
        <v>138.33000000000001</v>
      </c>
      <c r="AU48" s="38">
        <v>135.4</v>
      </c>
      <c r="AV48" s="38">
        <v>124.8</v>
      </c>
      <c r="AW48" s="38">
        <v>138.376</v>
      </c>
      <c r="AX48" s="38">
        <v>132.501</v>
      </c>
      <c r="AY48" s="38">
        <v>175.232</v>
      </c>
      <c r="AZ48" s="38">
        <v>135.703</v>
      </c>
      <c r="BA48" s="38">
        <v>163.21100000000001</v>
      </c>
      <c r="BB48" s="38">
        <v>110.54300000000001</v>
      </c>
      <c r="BC48" s="38">
        <v>166.149</v>
      </c>
      <c r="BD48" s="38">
        <v>162.02692200000001</v>
      </c>
      <c r="BE48" s="38">
        <v>198.17813799999999</v>
      </c>
      <c r="BF48" s="38">
        <v>153.55547999999999</v>
      </c>
      <c r="BG48" s="38">
        <v>195.42174700000001</v>
      </c>
      <c r="BH48" s="38">
        <v>200.919848</v>
      </c>
      <c r="BI48" s="38">
        <v>178.882081</v>
      </c>
      <c r="BJ48" s="38">
        <v>150.44873000000001</v>
      </c>
      <c r="BK48" s="38">
        <v>175.832472</v>
      </c>
      <c r="BL48" s="38">
        <v>176.41245499999999</v>
      </c>
      <c r="BM48" s="38">
        <v>154.239664</v>
      </c>
      <c r="BN48" s="38">
        <v>138.105221</v>
      </c>
      <c r="BO48" s="38">
        <v>170.13545300000001</v>
      </c>
      <c r="BP48" s="38">
        <v>173.56972099999999</v>
      </c>
      <c r="BQ48" s="38">
        <v>246.05987500000001</v>
      </c>
      <c r="BR48" s="38">
        <v>278.073511</v>
      </c>
      <c r="BS48" s="38">
        <v>208.94457</v>
      </c>
      <c r="BT48" s="38">
        <v>280.41985799999998</v>
      </c>
      <c r="BU48" s="38">
        <v>273.85517800000002</v>
      </c>
      <c r="BV48" s="38">
        <v>257.03949299999999</v>
      </c>
      <c r="BW48" s="38">
        <v>393.69329099999999</v>
      </c>
      <c r="BX48" s="38">
        <v>290.91220800000002</v>
      </c>
      <c r="BY48" s="38">
        <v>354.10100799999998</v>
      </c>
      <c r="BZ48" s="38">
        <v>328.07578899999999</v>
      </c>
      <c r="CA48" s="38">
        <v>395.263712</v>
      </c>
      <c r="CB48" s="38">
        <v>430.55142899999998</v>
      </c>
      <c r="CC48" s="38">
        <v>425.37182000000001</v>
      </c>
      <c r="CD48" s="38">
        <v>514.40650800000003</v>
      </c>
      <c r="CE48" s="38">
        <v>680.95669299999997</v>
      </c>
      <c r="CF48" s="38">
        <v>354.21487999999999</v>
      </c>
      <c r="CG48" s="38">
        <v>477.08837399999999</v>
      </c>
      <c r="CH48" s="38">
        <v>414.93616800000001</v>
      </c>
      <c r="CI48" s="38">
        <v>462.51290699999998</v>
      </c>
      <c r="CJ48" s="38">
        <v>335.73661700000002</v>
      </c>
      <c r="CK48" s="38">
        <v>423.54810099999997</v>
      </c>
      <c r="CL48" s="38">
        <v>428.791428</v>
      </c>
      <c r="CM48" s="38">
        <v>463.11611199999999</v>
      </c>
      <c r="CN48" s="38">
        <v>402.39930199999998</v>
      </c>
      <c r="CO48" s="38">
        <v>538.78776500000004</v>
      </c>
      <c r="CP48" s="38">
        <v>410.32449500000001</v>
      </c>
      <c r="CQ48" s="38">
        <v>616.39401499999997</v>
      </c>
      <c r="CR48" s="38">
        <v>500.83926400000001</v>
      </c>
      <c r="CS48" s="38">
        <v>531.671513</v>
      </c>
      <c r="CT48" s="38">
        <v>522.01289199999997</v>
      </c>
      <c r="CU48" s="38">
        <v>626.93262100000004</v>
      </c>
      <c r="CV48" s="38">
        <v>481.96536200000003</v>
      </c>
      <c r="CW48" s="38">
        <v>569.57388000000003</v>
      </c>
      <c r="CX48" s="38">
        <v>467.69711999999998</v>
      </c>
      <c r="CY48" s="38">
        <v>559.57814699999994</v>
      </c>
      <c r="CZ48" s="38">
        <v>387.64728500000001</v>
      </c>
      <c r="DA48" s="38">
        <v>528.27430600000002</v>
      </c>
      <c r="DB48" s="38">
        <v>501.75664899999998</v>
      </c>
      <c r="DC48" s="38">
        <v>536.63551299999995</v>
      </c>
      <c r="DD48" s="38">
        <v>445.04581899999999</v>
      </c>
      <c r="DE48" s="38">
        <v>480.94817</v>
      </c>
      <c r="DF48" s="38">
        <v>407.43671699999999</v>
      </c>
      <c r="DG48" s="38">
        <v>512.48694599999999</v>
      </c>
      <c r="DH48" s="38">
        <v>413.605637</v>
      </c>
      <c r="DI48" s="38">
        <v>519.26194699999996</v>
      </c>
      <c r="DJ48" s="38">
        <v>553.80364099999997</v>
      </c>
      <c r="DK48" s="38">
        <v>482.90014500000001</v>
      </c>
      <c r="DL48" s="38">
        <v>306.2962</v>
      </c>
      <c r="DM48" s="38">
        <v>429.68043299999999</v>
      </c>
      <c r="DN48" s="38">
        <v>455.31392299999999</v>
      </c>
      <c r="DO48" s="38">
        <v>444.12226299999998</v>
      </c>
      <c r="DP48" s="38">
        <v>478.24724200000003</v>
      </c>
      <c r="DQ48" s="38">
        <v>409.80731700000001</v>
      </c>
      <c r="DR48" s="38">
        <v>359.605977</v>
      </c>
      <c r="DS48" s="38">
        <v>349.11481800000001</v>
      </c>
      <c r="DT48" s="38">
        <v>341.010807</v>
      </c>
      <c r="DU48" s="38">
        <v>351.04952100000003</v>
      </c>
      <c r="DV48" s="38">
        <v>394.91994699999998</v>
      </c>
      <c r="DW48" s="38">
        <v>473.60786200000001</v>
      </c>
      <c r="DX48" s="53">
        <v>332.86323900000002</v>
      </c>
      <c r="DY48" s="53">
        <v>443.18731000000002</v>
      </c>
      <c r="DZ48" s="53">
        <v>440.56067899999999</v>
      </c>
      <c r="EA48" s="53">
        <v>463.01182599999999</v>
      </c>
      <c r="EB48" s="53">
        <v>394.04191800000001</v>
      </c>
      <c r="EC48" s="53">
        <v>377.72991100000002</v>
      </c>
      <c r="ED48" s="53">
        <v>496.06113399999998</v>
      </c>
      <c r="EE48" s="53">
        <v>436.15293400000002</v>
      </c>
      <c r="EF48" s="53">
        <v>446.62733500000002</v>
      </c>
      <c r="EG48" s="53">
        <v>463.657715</v>
      </c>
      <c r="EH48" s="53">
        <v>473.12523700000003</v>
      </c>
      <c r="EI48" s="53">
        <v>561.35312499999998</v>
      </c>
      <c r="EJ48" s="53">
        <v>431.83863700000001</v>
      </c>
      <c r="EK48" s="53">
        <v>399.87300399999998</v>
      </c>
      <c r="EL48" s="53">
        <v>474.87348700000001</v>
      </c>
      <c r="EM48" s="53">
        <v>456.06587400000001</v>
      </c>
      <c r="EN48" s="53">
        <v>241.45987299999999</v>
      </c>
      <c r="EO48" s="53">
        <v>459.06773700000002</v>
      </c>
      <c r="EP48" s="53">
        <v>513.29726600000004</v>
      </c>
      <c r="EQ48" s="53">
        <v>555.53342399999997</v>
      </c>
      <c r="ER48" s="53">
        <v>333.332853</v>
      </c>
      <c r="ES48" s="53">
        <v>598.39331800000002</v>
      </c>
      <c r="ET48" s="53">
        <v>532.358296</v>
      </c>
      <c r="EU48" s="53">
        <v>493.69402000000002</v>
      </c>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c r="XE48" s="53"/>
      <c r="XF48" s="53"/>
      <c r="XG48" s="53"/>
      <c r="XH48" s="53"/>
      <c r="XI48" s="53"/>
      <c r="XJ48" s="53"/>
      <c r="XK48" s="53"/>
      <c r="XL48" s="53"/>
      <c r="XM48" s="53"/>
      <c r="XN48" s="53"/>
      <c r="XO48" s="53"/>
      <c r="XP48" s="53"/>
      <c r="XQ48" s="53"/>
      <c r="XR48" s="53"/>
      <c r="XS48" s="53"/>
      <c r="XT48" s="53"/>
      <c r="XU48" s="53"/>
      <c r="XV48" s="53"/>
      <c r="XW48" s="53"/>
      <c r="XX48" s="53"/>
      <c r="XY48" s="53"/>
      <c r="XZ48" s="53"/>
      <c r="YA48" s="53"/>
      <c r="YB48" s="53"/>
      <c r="YC48" s="53"/>
      <c r="YD48" s="53"/>
      <c r="YE48" s="53"/>
      <c r="YF48" s="53"/>
      <c r="YG48" s="53"/>
      <c r="YH48" s="53"/>
      <c r="YI48" s="53"/>
      <c r="YJ48" s="53"/>
      <c r="YK48" s="53"/>
      <c r="YL48" s="53"/>
      <c r="YM48" s="53"/>
      <c r="YN48" s="53"/>
      <c r="YO48" s="53"/>
      <c r="YP48" s="53"/>
      <c r="YQ48" s="53"/>
      <c r="YR48" s="53"/>
      <c r="YS48" s="53"/>
      <c r="YT48" s="53"/>
      <c r="YU48" s="53"/>
      <c r="YV48" s="53"/>
      <c r="YW48" s="53"/>
      <c r="YX48" s="53"/>
      <c r="YY48" s="53"/>
      <c r="YZ48" s="53"/>
      <c r="ZA48" s="53"/>
      <c r="ZB48" s="53"/>
      <c r="ZC48" s="53"/>
      <c r="ZD48" s="53"/>
      <c r="ZE48" s="53"/>
      <c r="ZF48" s="53"/>
      <c r="ZG48" s="53"/>
      <c r="ZH48" s="53"/>
      <c r="ZI48" s="53"/>
      <c r="ZJ48" s="53"/>
      <c r="ZK48" s="53"/>
      <c r="ZL48" s="53"/>
      <c r="ZM48" s="53"/>
      <c r="ZN48" s="53"/>
      <c r="ZO48" s="53"/>
      <c r="ZP48" s="53"/>
      <c r="ZQ48" s="53"/>
      <c r="ZR48" s="53"/>
      <c r="ZS48" s="53"/>
      <c r="ZT48" s="53"/>
      <c r="ZU48" s="53"/>
      <c r="ZV48" s="53"/>
      <c r="ZW48" s="53"/>
      <c r="ZX48" s="53"/>
      <c r="ZY48" s="53"/>
      <c r="ZZ48" s="53"/>
      <c r="AAA48" s="53"/>
      <c r="AAB48" s="53"/>
      <c r="AAC48" s="53"/>
      <c r="AAD48" s="53"/>
      <c r="AAE48" s="53"/>
      <c r="AAF48" s="53"/>
      <c r="AAG48" s="53"/>
      <c r="AAH48" s="53"/>
      <c r="AAI48" s="53"/>
      <c r="AAJ48" s="53"/>
      <c r="AAK48" s="53"/>
      <c r="AAL48" s="53"/>
      <c r="AAM48" s="53"/>
      <c r="AAN48" s="53"/>
      <c r="AAO48" s="53"/>
      <c r="AAP48" s="53"/>
      <c r="AAQ48" s="53"/>
      <c r="AAR48" s="53"/>
      <c r="AAS48" s="53"/>
      <c r="AAT48" s="53"/>
      <c r="AAU48" s="53"/>
      <c r="AAV48" s="53"/>
      <c r="AAW48" s="53"/>
      <c r="AAX48" s="53"/>
      <c r="AAY48" s="53"/>
      <c r="AAZ48" s="53"/>
      <c r="ABA48" s="53"/>
      <c r="ABB48" s="53"/>
      <c r="ABC48" s="53"/>
      <c r="ABD48" s="53"/>
      <c r="ABE48" s="53"/>
      <c r="ABF48" s="53"/>
      <c r="ABG48" s="53"/>
      <c r="ABH48" s="53"/>
      <c r="ABI48" s="53"/>
      <c r="ABJ48" s="53"/>
      <c r="ABK48" s="53"/>
      <c r="ABL48" s="53"/>
      <c r="ABM48" s="53"/>
      <c r="ABN48" s="53"/>
      <c r="ABO48" s="53"/>
      <c r="ABP48" s="53"/>
      <c r="ABQ48" s="53"/>
      <c r="ABR48" s="53"/>
      <c r="ABS48" s="53"/>
      <c r="ABT48" s="53"/>
      <c r="ABU48" s="53"/>
      <c r="ABV48" s="53"/>
      <c r="ABW48" s="53"/>
    </row>
    <row r="49" spans="6:751" ht="34.15" customHeight="1">
      <c r="F49" s="35" t="s">
        <v>82</v>
      </c>
      <c r="G49" s="29"/>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row>
    <row r="50" spans="6:751" ht="20.100000000000001" customHeight="1">
      <c r="F50" s="28" t="s">
        <v>731</v>
      </c>
      <c r="G50" s="29" t="s">
        <v>317</v>
      </c>
      <c r="H50" s="38">
        <v>2083.0418598328802</v>
      </c>
      <c r="I50" s="38">
        <v>2134.1680677563299</v>
      </c>
      <c r="J50" s="38"/>
      <c r="K50" s="38"/>
      <c r="L50" s="38">
        <v>514</v>
      </c>
      <c r="M50" s="38">
        <v>498</v>
      </c>
      <c r="N50" s="38">
        <v>463</v>
      </c>
      <c r="O50" s="38">
        <v>358</v>
      </c>
      <c r="P50" s="38">
        <v>315</v>
      </c>
      <c r="Q50" s="38">
        <v>568</v>
      </c>
      <c r="R50" s="38">
        <v>541</v>
      </c>
      <c r="S50" s="38">
        <v>519</v>
      </c>
      <c r="T50" s="38">
        <v>514</v>
      </c>
      <c r="U50" s="38">
        <v>533</v>
      </c>
      <c r="V50" s="38">
        <v>623.21604761904803</v>
      </c>
      <c r="W50" s="38">
        <v>485.04285714285697</v>
      </c>
      <c r="X50" s="38">
        <v>418.35164920634901</v>
      </c>
      <c r="Y50" s="38">
        <v>407.09896721311497</v>
      </c>
      <c r="Z50" s="38">
        <v>384.053846153846</v>
      </c>
      <c r="AA50" s="38">
        <v>415.03125</v>
      </c>
      <c r="AB50" s="38">
        <v>474.52380952380997</v>
      </c>
      <c r="AC50" s="38">
        <v>480.95833333333297</v>
      </c>
      <c r="AD50" s="38">
        <v>588.22307692307697</v>
      </c>
      <c r="AE50" s="38">
        <v>648.42857142857099</v>
      </c>
      <c r="AF50" s="38">
        <v>610.359375</v>
      </c>
      <c r="AG50" s="38">
        <v>605.54918032786895</v>
      </c>
      <c r="AH50" s="38">
        <v>612.921875</v>
      </c>
      <c r="AI50" s="38">
        <v>693.00793650793696</v>
      </c>
      <c r="AJ50" s="38">
        <v>764.8203125</v>
      </c>
      <c r="AK50" s="38">
        <v>817.614754098361</v>
      </c>
      <c r="AL50" s="38">
        <v>798.14615384615399</v>
      </c>
      <c r="AM50" s="38">
        <v>716.9765625</v>
      </c>
      <c r="AN50" s="38">
        <v>682.48360655737702</v>
      </c>
      <c r="AO50" s="38">
        <v>625.73015873015902</v>
      </c>
      <c r="AP50" s="38">
        <v>625.96923076923099</v>
      </c>
      <c r="AQ50" s="38">
        <v>565.02380952380997</v>
      </c>
      <c r="AR50" s="38">
        <v>536.81451612903197</v>
      </c>
      <c r="AS50" s="38">
        <v>547.56557377049205</v>
      </c>
      <c r="AT50" s="38">
        <v>534.461538461538</v>
      </c>
      <c r="AU50" s="38">
        <v>496.0234375</v>
      </c>
      <c r="AV50" s="38">
        <v>504.74603174603197</v>
      </c>
      <c r="AW50" s="38">
        <v>517.69672131147502</v>
      </c>
      <c r="AX50" s="38">
        <v>502.03076923076901</v>
      </c>
      <c r="AY50" s="38">
        <v>484.97580645161298</v>
      </c>
      <c r="AZ50" s="38">
        <v>454.5546875</v>
      </c>
      <c r="BA50" s="38">
        <v>417.47540983606598</v>
      </c>
      <c r="BB50" s="38">
        <v>470.7890625</v>
      </c>
      <c r="BC50" s="38">
        <v>472.634920634921</v>
      </c>
      <c r="BD50" s="38">
        <v>492.4609375</v>
      </c>
      <c r="BE50" s="38">
        <v>462.29508196721298</v>
      </c>
      <c r="BF50" s="38">
        <v>469.76612903225799</v>
      </c>
      <c r="BG50" s="38">
        <v>478.78225806451599</v>
      </c>
      <c r="BH50" s="38">
        <v>491.76612903225799</v>
      </c>
      <c r="BI50" s="38">
        <v>455.43548387096803</v>
      </c>
      <c r="BJ50" s="38">
        <v>430.7</v>
      </c>
      <c r="BK50" s="38">
        <v>433.83333333333297</v>
      </c>
      <c r="BL50" s="38">
        <v>458.555555555556</v>
      </c>
      <c r="BM50" s="38">
        <v>456.49180327868902</v>
      </c>
      <c r="BN50" s="38">
        <v>511.36153846153798</v>
      </c>
      <c r="BO50" s="38">
        <v>632.6328125</v>
      </c>
      <c r="BP50" s="38">
        <v>845.0703125</v>
      </c>
      <c r="BQ50" s="38">
        <v>812.94262295082001</v>
      </c>
      <c r="BR50" s="38">
        <v>932.44615384615395</v>
      </c>
      <c r="BS50" s="38">
        <v>958.6328125</v>
      </c>
      <c r="BT50" s="38">
        <v>979.286885245902</v>
      </c>
      <c r="BU50" s="38">
        <v>986.6875</v>
      </c>
      <c r="BV50" s="38">
        <v>892.09230769230805</v>
      </c>
      <c r="BW50" s="38">
        <v>1045.8888888888901</v>
      </c>
      <c r="BX50" s="38">
        <v>1239.3125</v>
      </c>
      <c r="BY50" s="38">
        <v>1094.6967213114799</v>
      </c>
      <c r="BZ50" s="38">
        <v>1186.265625</v>
      </c>
      <c r="CA50" s="38">
        <v>1622.0080645161299</v>
      </c>
      <c r="CB50" s="38">
        <v>1786.21875</v>
      </c>
      <c r="CC50" s="38">
        <v>2181.5901639344302</v>
      </c>
      <c r="CD50" s="38">
        <v>3142.625</v>
      </c>
      <c r="CE50" s="38">
        <v>3261.9523809523798</v>
      </c>
      <c r="CF50" s="38">
        <v>2890.63709677419</v>
      </c>
      <c r="CG50" s="38">
        <v>2315.74603174603</v>
      </c>
      <c r="CH50" s="38">
        <v>1912.4384615384599</v>
      </c>
      <c r="CI50" s="38">
        <v>1253.125</v>
      </c>
      <c r="CJ50" s="38">
        <v>1159.5873015873001</v>
      </c>
      <c r="CK50" s="38">
        <v>1505.85245901639</v>
      </c>
      <c r="CL50" s="38">
        <v>1924.76923076923</v>
      </c>
      <c r="CM50" s="38">
        <v>2291.875</v>
      </c>
      <c r="CN50" s="38">
        <v>2219.0317460317501</v>
      </c>
      <c r="CO50" s="38">
        <v>1943</v>
      </c>
      <c r="CP50" s="38">
        <v>2031.4692307692301</v>
      </c>
      <c r="CQ50" s="38">
        <v>2389.5703125</v>
      </c>
      <c r="CR50" s="38">
        <v>2605.11904761905</v>
      </c>
      <c r="CS50" s="38">
        <v>2550.1803278688499</v>
      </c>
      <c r="CT50" s="38">
        <v>2458.32307692308</v>
      </c>
      <c r="CU50" s="38">
        <v>1980.6953125</v>
      </c>
      <c r="CV50" s="38">
        <v>2091.6307692307701</v>
      </c>
      <c r="CW50" s="38">
        <v>1973.7833333333299</v>
      </c>
      <c r="CX50" s="38">
        <v>1974.5703125</v>
      </c>
      <c r="CY50" s="38">
        <v>2198.578125</v>
      </c>
      <c r="CZ50" s="38">
        <v>2301.2822580645202</v>
      </c>
      <c r="DA50" s="38">
        <v>2053.3225806451601</v>
      </c>
      <c r="DB50" s="38">
        <v>2101.6692307692301</v>
      </c>
      <c r="DC50" s="38">
        <v>2111.2109375</v>
      </c>
      <c r="DD50" s="38">
        <v>2104.4206349206302</v>
      </c>
      <c r="DE50" s="38">
        <v>2095.5901639344302</v>
      </c>
      <c r="DF50" s="38">
        <v>2182.19696969697</v>
      </c>
      <c r="DG50" s="38">
        <v>2000.1328125</v>
      </c>
      <c r="DH50" s="38">
        <v>1805.9603174603201</v>
      </c>
      <c r="DI50" s="38">
        <v>1944.7698412698401</v>
      </c>
      <c r="DJ50" s="38">
        <v>1713.8</v>
      </c>
      <c r="DK50" s="38">
        <v>1681.34375</v>
      </c>
      <c r="DL50" s="38">
        <v>1744.24590163934</v>
      </c>
      <c r="DM50" s="38">
        <v>1718.99206349206</v>
      </c>
      <c r="DN50" s="38">
        <v>1872.5</v>
      </c>
      <c r="DO50" s="38">
        <v>2149.0396825396801</v>
      </c>
      <c r="DP50" s="38">
        <v>2281.3174603174598</v>
      </c>
      <c r="DQ50" s="38">
        <v>2160.1271186440699</v>
      </c>
      <c r="DR50" s="38">
        <v>2334.0390625</v>
      </c>
      <c r="DS50" s="38">
        <v>2492.4285714285702</v>
      </c>
      <c r="DT50" s="38">
        <v>2522.6746031746002</v>
      </c>
      <c r="DU50" s="38">
        <v>2387.8145161290299</v>
      </c>
      <c r="DV50" s="38">
        <v>2104.3046875</v>
      </c>
      <c r="DW50" s="38">
        <v>1963.84375</v>
      </c>
      <c r="DX50" s="53">
        <v>2035.8571428571399</v>
      </c>
      <c r="DY50" s="53">
        <v>1884.72950819672</v>
      </c>
      <c r="DZ50" s="53">
        <v>2027.6538461538501</v>
      </c>
      <c r="EA50" s="53">
        <v>2045.21875</v>
      </c>
      <c r="EB50" s="53">
        <v>1846.5859375</v>
      </c>
      <c r="EC50" s="53">
        <v>1672.99180327869</v>
      </c>
      <c r="ED50" s="53">
        <v>1873.4384615384599</v>
      </c>
      <c r="EE50" s="53">
        <v>1901.40625</v>
      </c>
      <c r="EF50" s="53">
        <v>2017.63492063492</v>
      </c>
      <c r="EG50" s="53">
        <v>2128.1393442622998</v>
      </c>
      <c r="EH50" s="53">
        <v>2339.5692307692302</v>
      </c>
      <c r="EI50" s="53">
        <v>2330.8671875</v>
      </c>
      <c r="EJ50" s="53">
        <v>2335.2380952381</v>
      </c>
      <c r="EK50" s="53">
        <v>2198.9</v>
      </c>
      <c r="EL50" s="53">
        <v>1976.20769230769</v>
      </c>
      <c r="EM50" s="53">
        <v>2098.1904761904798</v>
      </c>
      <c r="EN50" s="53">
        <v>2140.4609375</v>
      </c>
      <c r="EO50" s="53">
        <v>2117.3083333333302</v>
      </c>
      <c r="EP50" s="53">
        <v>2170.1953125</v>
      </c>
      <c r="EQ50" s="53">
        <v>2123.2301587301599</v>
      </c>
      <c r="ER50" s="53">
        <v>2076.6984126984098</v>
      </c>
      <c r="ES50" s="53">
        <v>2166.5483870967701</v>
      </c>
      <c r="ET50" s="53">
        <v>2043.61538461538</v>
      </c>
      <c r="EU50" s="53">
        <v>2007.265625</v>
      </c>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c r="TM50" s="53"/>
      <c r="TN50" s="53"/>
      <c r="TO50" s="53"/>
      <c r="TP50" s="53"/>
      <c r="TQ50" s="53"/>
      <c r="TR50" s="53"/>
      <c r="TS50" s="53"/>
      <c r="TT50" s="53"/>
      <c r="TU50" s="53"/>
      <c r="TV50" s="53"/>
      <c r="TW50" s="53"/>
      <c r="TX50" s="53"/>
      <c r="TY50" s="53"/>
      <c r="TZ50" s="53"/>
      <c r="UA50" s="53"/>
      <c r="UB50" s="53"/>
      <c r="UC50" s="53"/>
      <c r="UD50" s="53"/>
      <c r="UE50" s="53"/>
      <c r="UF50" s="53"/>
      <c r="UG50" s="53"/>
      <c r="UH50" s="53"/>
      <c r="UI50" s="53"/>
      <c r="UJ50" s="53"/>
      <c r="UK50" s="53"/>
      <c r="UL50" s="53"/>
      <c r="UM50" s="53"/>
      <c r="UN50" s="53"/>
      <c r="UO50" s="53"/>
      <c r="UP50" s="53"/>
      <c r="UQ50" s="53"/>
      <c r="UR50" s="53"/>
      <c r="US50" s="53"/>
      <c r="UT50" s="53"/>
      <c r="UU50" s="53"/>
      <c r="UV50" s="53"/>
      <c r="UW50" s="53"/>
      <c r="UX50" s="53"/>
      <c r="UY50" s="53"/>
      <c r="UZ50" s="53"/>
      <c r="VA50" s="53"/>
      <c r="VB50" s="53"/>
      <c r="VC50" s="53"/>
      <c r="VD50" s="53"/>
      <c r="VE50" s="53"/>
      <c r="VF50" s="53"/>
      <c r="VG50" s="53"/>
      <c r="VH50" s="53"/>
      <c r="VI50" s="53"/>
      <c r="VJ50" s="53"/>
      <c r="VK50" s="53"/>
      <c r="VL50" s="53"/>
      <c r="VM50" s="53"/>
      <c r="VN50" s="53"/>
      <c r="VO50" s="53"/>
      <c r="VP50" s="53"/>
      <c r="VQ50" s="53"/>
      <c r="VR50" s="53"/>
      <c r="VS50" s="53"/>
      <c r="VT50" s="53"/>
      <c r="VU50" s="53"/>
      <c r="VV50" s="53"/>
      <c r="VW50" s="53"/>
      <c r="VX50" s="53"/>
      <c r="VY50" s="53"/>
      <c r="VZ50" s="53"/>
      <c r="WA50" s="53"/>
      <c r="WB50" s="53"/>
      <c r="WC50" s="53"/>
      <c r="WD50" s="53"/>
      <c r="WE50" s="53"/>
      <c r="WF50" s="53"/>
      <c r="WG50" s="53"/>
      <c r="WH50" s="53"/>
      <c r="WI50" s="53"/>
      <c r="WJ50" s="53"/>
      <c r="WK50" s="53"/>
      <c r="WL50" s="53"/>
      <c r="WM50" s="53"/>
      <c r="WN50" s="53"/>
      <c r="WO50" s="53"/>
      <c r="WP50" s="53"/>
      <c r="WQ50" s="53"/>
      <c r="WR50" s="53"/>
      <c r="WS50" s="53"/>
      <c r="WT50" s="53"/>
      <c r="WU50" s="53"/>
      <c r="WV50" s="53"/>
      <c r="WW50" s="53"/>
      <c r="WX50" s="53"/>
      <c r="WY50" s="53"/>
      <c r="WZ50" s="53"/>
      <c r="XA50" s="53"/>
      <c r="XB50" s="53"/>
      <c r="XC50" s="53"/>
      <c r="XD50" s="53"/>
      <c r="XE50" s="53"/>
      <c r="XF50" s="53"/>
      <c r="XG50" s="53"/>
      <c r="XH50" s="53"/>
      <c r="XI50" s="53"/>
      <c r="XJ50" s="53"/>
      <c r="XK50" s="53"/>
      <c r="XL50" s="53"/>
      <c r="XM50" s="53"/>
      <c r="XN50" s="53"/>
      <c r="XO50" s="53"/>
      <c r="XP50" s="53"/>
      <c r="XQ50" s="53"/>
      <c r="XR50" s="53"/>
      <c r="XS50" s="53"/>
      <c r="XT50" s="53"/>
      <c r="XU50" s="53"/>
      <c r="XV50" s="53"/>
      <c r="XW50" s="53"/>
      <c r="XX50" s="53"/>
      <c r="XY50" s="53"/>
      <c r="XZ50" s="53"/>
      <c r="YA50" s="53"/>
      <c r="YB50" s="53"/>
      <c r="YC50" s="53"/>
      <c r="YD50" s="53"/>
      <c r="YE50" s="53"/>
      <c r="YF50" s="53"/>
      <c r="YG50" s="53"/>
      <c r="YH50" s="53"/>
      <c r="YI50" s="53"/>
      <c r="YJ50" s="53"/>
      <c r="YK50" s="53"/>
      <c r="YL50" s="53"/>
      <c r="YM50" s="53"/>
      <c r="YN50" s="53"/>
      <c r="YO50" s="53"/>
      <c r="YP50" s="53"/>
      <c r="YQ50" s="53"/>
      <c r="YR50" s="53"/>
      <c r="YS50" s="53"/>
      <c r="YT50" s="53"/>
      <c r="YU50" s="53"/>
      <c r="YV50" s="53"/>
      <c r="YW50" s="53"/>
      <c r="YX50" s="53"/>
      <c r="YY50" s="53"/>
      <c r="YZ50" s="53"/>
      <c r="ZA50" s="53"/>
      <c r="ZB50" s="53"/>
      <c r="ZC50" s="53"/>
      <c r="ZD50" s="53"/>
      <c r="ZE50" s="53"/>
      <c r="ZF50" s="53"/>
      <c r="ZG50" s="53"/>
      <c r="ZH50" s="53"/>
      <c r="ZI50" s="53"/>
      <c r="ZJ50" s="53"/>
      <c r="ZK50" s="53"/>
      <c r="ZL50" s="53"/>
      <c r="ZM50" s="53"/>
      <c r="ZN50" s="53"/>
      <c r="ZO50" s="53"/>
      <c r="ZP50" s="53"/>
      <c r="ZQ50" s="53"/>
      <c r="ZR50" s="53"/>
      <c r="ZS50" s="53"/>
      <c r="ZT50" s="53"/>
      <c r="ZU50" s="53"/>
      <c r="ZV50" s="53"/>
      <c r="ZW50" s="53"/>
      <c r="ZX50" s="53"/>
      <c r="ZY50" s="53"/>
      <c r="ZZ50" s="53"/>
      <c r="AAA50" s="53"/>
      <c r="AAB50" s="53"/>
      <c r="AAC50" s="53"/>
      <c r="AAD50" s="53"/>
      <c r="AAE50" s="53"/>
      <c r="AAF50" s="53"/>
      <c r="AAG50" s="53"/>
      <c r="AAH50" s="53"/>
      <c r="AAI50" s="53"/>
      <c r="AAJ50" s="53"/>
      <c r="AAK50" s="53"/>
      <c r="AAL50" s="53"/>
      <c r="AAM50" s="53"/>
      <c r="AAN50" s="53"/>
      <c r="AAO50" s="53"/>
      <c r="AAP50" s="53"/>
      <c r="AAQ50" s="53"/>
      <c r="AAR50" s="53"/>
      <c r="AAS50" s="53"/>
      <c r="AAT50" s="53"/>
      <c r="AAU50" s="53"/>
      <c r="AAV50" s="53"/>
      <c r="AAW50" s="53"/>
      <c r="AAX50" s="53"/>
      <c r="AAY50" s="53"/>
      <c r="AAZ50" s="53"/>
      <c r="ABA50" s="53"/>
      <c r="ABB50" s="53"/>
      <c r="ABC50" s="53"/>
      <c r="ABD50" s="53"/>
      <c r="ABE50" s="53"/>
      <c r="ABF50" s="53"/>
      <c r="ABG50" s="53"/>
      <c r="ABH50" s="53"/>
      <c r="ABI50" s="53"/>
      <c r="ABJ50" s="53"/>
      <c r="ABK50" s="53"/>
      <c r="ABL50" s="53"/>
      <c r="ABM50" s="53"/>
      <c r="ABN50" s="53"/>
      <c r="ABO50" s="53"/>
      <c r="ABP50" s="53"/>
      <c r="ABQ50" s="53"/>
      <c r="ABR50" s="53"/>
      <c r="ABS50" s="53"/>
      <c r="ABT50" s="53"/>
      <c r="ABU50" s="53"/>
      <c r="ABV50" s="53"/>
      <c r="ABW50" s="53"/>
    </row>
    <row r="51" spans="6:751" ht="18.75" customHeight="1">
      <c r="F51" s="39"/>
      <c r="G51" s="40"/>
      <c r="H51" s="39"/>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c r="JB51" s="40"/>
      <c r="JC51" s="40"/>
      <c r="JD51" s="40"/>
      <c r="JE51" s="40"/>
      <c r="JF51" s="40"/>
      <c r="JG51" s="40"/>
      <c r="JH51" s="40"/>
      <c r="JI51" s="40"/>
      <c r="JJ51" s="40"/>
      <c r="JK51" s="40"/>
      <c r="JL51" s="40"/>
      <c r="JM51" s="40"/>
      <c r="JN51" s="40"/>
      <c r="JO51" s="40"/>
      <c r="JP51" s="40"/>
      <c r="JQ51" s="40"/>
      <c r="JR51" s="40"/>
      <c r="JS51" s="40"/>
      <c r="JT51" s="40"/>
      <c r="JU51" s="40"/>
      <c r="JV51" s="40"/>
      <c r="JW51" s="40"/>
      <c r="JX51" s="40"/>
      <c r="JY51" s="40"/>
      <c r="JZ51" s="40"/>
      <c r="KA51" s="40"/>
      <c r="KB51" s="40"/>
      <c r="KC51" s="40"/>
      <c r="KD51" s="40"/>
      <c r="KE51" s="40"/>
      <c r="KF51" s="40"/>
      <c r="KG51" s="40"/>
      <c r="KH51" s="40"/>
      <c r="KI51" s="40"/>
      <c r="KJ51" s="40"/>
      <c r="KK51" s="40"/>
      <c r="KL51" s="40"/>
      <c r="KM51" s="40"/>
      <c r="KN51" s="40"/>
      <c r="KO51" s="40"/>
      <c r="KP51" s="40"/>
      <c r="KQ51" s="40"/>
      <c r="KR51" s="40"/>
      <c r="KS51" s="40"/>
      <c r="KT51" s="40"/>
      <c r="KU51" s="40"/>
      <c r="KV51" s="40"/>
      <c r="KW51" s="40"/>
      <c r="KX51" s="40"/>
      <c r="KY51" s="40"/>
      <c r="KZ51" s="40"/>
      <c r="LA51" s="40"/>
      <c r="LB51" s="40"/>
      <c r="LC51" s="40"/>
      <c r="LD51" s="40"/>
      <c r="LE51" s="40"/>
      <c r="LF51" s="40"/>
      <c r="LG51" s="40"/>
      <c r="LH51" s="40"/>
      <c r="LI51" s="40"/>
      <c r="LJ51" s="40"/>
      <c r="LK51" s="40"/>
      <c r="LL51" s="40"/>
      <c r="LM51" s="40"/>
      <c r="LN51" s="40"/>
      <c r="LO51" s="40"/>
      <c r="LP51" s="40"/>
      <c r="LQ51" s="40"/>
      <c r="LR51" s="40"/>
      <c r="LS51" s="40"/>
      <c r="LT51" s="40"/>
      <c r="LU51" s="40"/>
      <c r="LV51" s="40"/>
      <c r="LW51" s="40"/>
      <c r="LX51" s="40"/>
      <c r="LY51" s="40"/>
      <c r="LZ51" s="40"/>
      <c r="MA51" s="40"/>
      <c r="MB51" s="40"/>
      <c r="MC51" s="40"/>
      <c r="MD51" s="40"/>
      <c r="ME51" s="40"/>
      <c r="MF51" s="40"/>
      <c r="MG51" s="40"/>
      <c r="MH51" s="40"/>
      <c r="MI51" s="40"/>
      <c r="MJ51" s="40"/>
      <c r="MK51" s="40"/>
      <c r="ML51" s="40"/>
      <c r="MM51" s="40"/>
      <c r="MN51" s="40"/>
      <c r="MO51" s="40"/>
      <c r="MP51" s="40"/>
      <c r="MQ51" s="40"/>
      <c r="MR51" s="40"/>
      <c r="MS51" s="40"/>
      <c r="MT51" s="40"/>
      <c r="MU51" s="40"/>
      <c r="MV51" s="40"/>
      <c r="MW51" s="40"/>
      <c r="MX51" s="40"/>
      <c r="MY51" s="40"/>
      <c r="MZ51" s="40"/>
      <c r="NA51" s="40"/>
      <c r="NB51" s="40"/>
      <c r="NC51" s="40"/>
      <c r="ND51" s="40"/>
      <c r="NE51" s="40"/>
      <c r="NF51" s="40"/>
      <c r="NG51" s="40"/>
      <c r="NH51" s="40"/>
      <c r="NI51" s="40"/>
      <c r="NJ51" s="40"/>
      <c r="NK51" s="40"/>
      <c r="NL51" s="40"/>
      <c r="NM51" s="40"/>
      <c r="NN51" s="40"/>
      <c r="NO51" s="40"/>
      <c r="NP51" s="40"/>
      <c r="NQ51" s="40"/>
      <c r="NR51" s="40"/>
      <c r="NS51" s="40"/>
      <c r="NT51" s="40"/>
      <c r="NU51" s="40"/>
      <c r="NV51" s="40"/>
      <c r="NW51" s="40"/>
      <c r="NX51" s="40"/>
      <c r="NY51" s="40"/>
      <c r="NZ51" s="40"/>
      <c r="OA51" s="40"/>
      <c r="OB51" s="40"/>
      <c r="OC51" s="40"/>
      <c r="OD51" s="40"/>
      <c r="OE51" s="40"/>
      <c r="OF51" s="40"/>
      <c r="OG51" s="40"/>
      <c r="OH51" s="40"/>
      <c r="OI51" s="40"/>
      <c r="OJ51" s="40"/>
      <c r="OK51" s="40"/>
      <c r="OL51" s="40"/>
      <c r="OM51" s="40"/>
      <c r="ON51" s="40"/>
      <c r="OO51" s="40"/>
      <c r="OP51" s="40"/>
      <c r="OQ51" s="40"/>
      <c r="OR51" s="40"/>
      <c r="OS51" s="40"/>
      <c r="OT51" s="40"/>
      <c r="OU51" s="40"/>
      <c r="OV51" s="40"/>
      <c r="OW51" s="40"/>
      <c r="OX51" s="40"/>
      <c r="OY51" s="40"/>
      <c r="OZ51" s="40"/>
      <c r="PA51" s="40"/>
      <c r="PB51" s="40"/>
      <c r="PC51" s="40"/>
      <c r="PD51" s="40"/>
      <c r="PE51" s="40"/>
      <c r="PF51" s="40"/>
      <c r="PG51" s="40"/>
      <c r="PH51" s="40"/>
      <c r="PI51" s="40"/>
      <c r="PJ51" s="40"/>
      <c r="PK51" s="40"/>
      <c r="PL51" s="40"/>
      <c r="PM51" s="40"/>
      <c r="PN51" s="40"/>
      <c r="PO51" s="40"/>
      <c r="PP51" s="40"/>
      <c r="PQ51" s="40"/>
      <c r="PR51" s="40"/>
      <c r="PS51" s="40"/>
      <c r="PT51" s="40"/>
      <c r="PU51" s="40"/>
      <c r="PV51" s="40"/>
      <c r="PW51" s="40"/>
      <c r="PX51" s="40"/>
      <c r="PY51" s="40"/>
      <c r="PZ51" s="40"/>
      <c r="QA51" s="40"/>
      <c r="QB51" s="40"/>
      <c r="QC51" s="40"/>
      <c r="QD51" s="40"/>
      <c r="QE51" s="40"/>
      <c r="QF51" s="40"/>
      <c r="QG51" s="40"/>
      <c r="QH51" s="40"/>
      <c r="QI51" s="40"/>
      <c r="QJ51" s="40"/>
      <c r="QK51" s="40"/>
      <c r="QL51" s="40"/>
      <c r="QM51" s="40"/>
      <c r="QN51" s="40"/>
      <c r="QO51" s="40"/>
      <c r="QP51" s="40"/>
      <c r="QQ51" s="40"/>
      <c r="QR51" s="40"/>
      <c r="QS51" s="40"/>
      <c r="QT51" s="40"/>
      <c r="QU51" s="40"/>
      <c r="QV51" s="40"/>
      <c r="QW51" s="40"/>
      <c r="QX51" s="40"/>
      <c r="QY51" s="40"/>
      <c r="QZ51" s="40"/>
      <c r="RA51" s="40"/>
      <c r="RB51" s="40"/>
      <c r="RC51" s="40"/>
      <c r="RD51" s="40"/>
      <c r="RE51" s="40"/>
      <c r="RF51" s="40"/>
      <c r="RG51" s="40"/>
      <c r="RH51" s="40"/>
      <c r="RI51" s="40"/>
      <c r="RJ51" s="40"/>
      <c r="RK51" s="40"/>
      <c r="RL51" s="40"/>
      <c r="RM51" s="40"/>
      <c r="RN51" s="40"/>
      <c r="RO51" s="40"/>
      <c r="RP51" s="40"/>
      <c r="RQ51" s="40"/>
      <c r="RR51" s="40"/>
      <c r="RS51" s="40"/>
      <c r="RT51" s="40"/>
      <c r="RU51" s="40"/>
      <c r="RV51" s="40"/>
      <c r="RW51" s="40"/>
      <c r="RX51" s="40"/>
      <c r="RY51" s="40"/>
      <c r="RZ51" s="40"/>
      <c r="SA51" s="40"/>
      <c r="SB51" s="40"/>
      <c r="SC51" s="40"/>
      <c r="SD51" s="40"/>
      <c r="SE51" s="40"/>
      <c r="SF51" s="40"/>
      <c r="SG51" s="40"/>
      <c r="SH51" s="40"/>
      <c r="SI51" s="40"/>
      <c r="SJ51" s="40"/>
      <c r="SK51" s="40"/>
      <c r="SL51" s="40"/>
      <c r="SM51" s="40"/>
      <c r="SN51" s="40"/>
      <c r="SO51" s="40"/>
      <c r="SP51" s="40"/>
      <c r="SQ51" s="40"/>
      <c r="SR51" s="40"/>
      <c r="SS51" s="40"/>
      <c r="ST51" s="40"/>
      <c r="SU51" s="40"/>
      <c r="SV51" s="40"/>
      <c r="SW51" s="40"/>
      <c r="SX51" s="40"/>
      <c r="SY51" s="40"/>
      <c r="SZ51" s="40"/>
      <c r="TA51" s="40"/>
      <c r="TB51" s="40"/>
      <c r="TC51" s="40"/>
      <c r="TD51" s="40"/>
      <c r="TE51" s="40"/>
      <c r="TF51" s="40"/>
      <c r="TG51" s="40"/>
      <c r="TH51" s="40"/>
      <c r="TI51" s="40"/>
      <c r="TJ51" s="40"/>
      <c r="TK51" s="40"/>
      <c r="TL51" s="40"/>
      <c r="TM51" s="40"/>
      <c r="TN51" s="40"/>
      <c r="TO51" s="40"/>
      <c r="TP51" s="40"/>
      <c r="TQ51" s="40"/>
      <c r="TR51" s="40"/>
      <c r="TS51" s="40"/>
      <c r="TT51" s="40"/>
      <c r="TU51" s="40"/>
      <c r="TV51" s="40"/>
      <c r="TW51" s="40"/>
      <c r="TX51" s="40"/>
      <c r="TY51" s="40"/>
      <c r="TZ51" s="40"/>
      <c r="UA51" s="40"/>
      <c r="UB51" s="40"/>
      <c r="UC51" s="40"/>
      <c r="UD51" s="40"/>
      <c r="UE51" s="40"/>
      <c r="UF51" s="40"/>
      <c r="UG51" s="40"/>
      <c r="UH51" s="40"/>
      <c r="UI51" s="40"/>
      <c r="UJ51" s="40"/>
      <c r="UK51" s="40"/>
      <c r="UL51" s="40"/>
      <c r="UM51" s="40"/>
      <c r="UN51" s="40"/>
      <c r="UO51" s="40"/>
      <c r="UP51" s="40"/>
      <c r="UQ51" s="40"/>
      <c r="UR51" s="40"/>
      <c r="US51" s="40"/>
      <c r="UT51" s="40"/>
      <c r="UU51" s="40"/>
      <c r="UV51" s="40"/>
      <c r="UW51" s="40"/>
      <c r="UX51" s="40"/>
      <c r="UY51" s="40"/>
      <c r="UZ51" s="40"/>
      <c r="VA51" s="40"/>
      <c r="VB51" s="40"/>
      <c r="VC51" s="40"/>
      <c r="VD51" s="40"/>
      <c r="VE51" s="40"/>
      <c r="VF51" s="40"/>
      <c r="VG51" s="40"/>
      <c r="VH51" s="40"/>
      <c r="VI51" s="40"/>
      <c r="VJ51" s="40"/>
      <c r="VK51" s="40"/>
      <c r="VL51" s="40"/>
      <c r="VM51" s="40"/>
      <c r="VN51" s="40"/>
      <c r="VO51" s="40"/>
      <c r="VP51" s="40"/>
      <c r="VQ51" s="40"/>
      <c r="VR51" s="40"/>
      <c r="VS51" s="40"/>
      <c r="VT51" s="40"/>
      <c r="VU51" s="40"/>
      <c r="VV51" s="40"/>
      <c r="VW51" s="40"/>
      <c r="VX51" s="40"/>
      <c r="VY51" s="40"/>
      <c r="VZ51" s="40"/>
      <c r="WA51" s="40"/>
      <c r="WB51" s="40"/>
      <c r="WC51" s="40"/>
      <c r="WD51" s="40"/>
      <c r="WE51" s="40"/>
      <c r="WF51" s="40"/>
      <c r="WG51" s="40"/>
      <c r="WH51" s="40"/>
      <c r="WI51" s="40"/>
      <c r="WJ51" s="40"/>
      <c r="WK51" s="40"/>
      <c r="WL51" s="40"/>
      <c r="WM51" s="40"/>
      <c r="WN51" s="40"/>
      <c r="WO51" s="40"/>
      <c r="WP51" s="40"/>
      <c r="WQ51" s="40"/>
      <c r="WR51" s="40"/>
      <c r="WS51" s="40"/>
      <c r="WT51" s="40"/>
      <c r="WU51" s="40"/>
      <c r="WV51" s="40"/>
      <c r="WW51" s="40"/>
      <c r="WX51" s="40"/>
      <c r="WY51" s="40"/>
      <c r="WZ51" s="40"/>
      <c r="XA51" s="40"/>
      <c r="XB51" s="40"/>
      <c r="XC51" s="40"/>
      <c r="XD51" s="40"/>
      <c r="XE51" s="40"/>
      <c r="XF51" s="40"/>
      <c r="XG51" s="40"/>
      <c r="XH51" s="40"/>
      <c r="XI51" s="40"/>
      <c r="XJ51" s="40"/>
      <c r="XK51" s="40"/>
      <c r="XL51" s="40"/>
      <c r="XM51" s="40"/>
      <c r="XN51" s="40"/>
      <c r="XO51" s="40"/>
      <c r="XP51" s="40"/>
      <c r="XQ51" s="40"/>
      <c r="XR51" s="40"/>
      <c r="XS51" s="40"/>
      <c r="XT51" s="40"/>
      <c r="XU51" s="40"/>
      <c r="XV51" s="40"/>
      <c r="XW51" s="40"/>
      <c r="XX51" s="40"/>
      <c r="XY51" s="40"/>
      <c r="XZ51" s="40"/>
      <c r="YA51" s="40"/>
      <c r="YB51" s="40"/>
      <c r="YC51" s="40"/>
      <c r="YD51" s="40"/>
      <c r="YE51" s="40"/>
      <c r="YF51" s="40"/>
      <c r="YG51" s="40"/>
      <c r="YH51" s="40"/>
      <c r="YI51" s="40"/>
      <c r="YJ51" s="40"/>
      <c r="YK51" s="40"/>
      <c r="YL51" s="40"/>
      <c r="YM51" s="40"/>
      <c r="YN51" s="40"/>
      <c r="YO51" s="40"/>
      <c r="YP51" s="40"/>
      <c r="YQ51" s="40"/>
      <c r="YR51" s="40"/>
      <c r="YS51" s="40"/>
      <c r="YT51" s="40"/>
      <c r="YU51" s="40"/>
      <c r="YV51" s="40"/>
      <c r="YW51" s="40"/>
      <c r="YX51" s="40"/>
      <c r="YY51" s="40"/>
      <c r="YZ51" s="40"/>
      <c r="ZA51" s="40"/>
      <c r="ZB51" s="40"/>
      <c r="ZC51" s="40"/>
      <c r="ZD51" s="40"/>
      <c r="ZE51" s="40"/>
      <c r="ZF51" s="40"/>
      <c r="ZG51" s="40"/>
      <c r="ZH51" s="40"/>
      <c r="ZI51" s="40"/>
      <c r="ZJ51" s="40"/>
      <c r="ZK51" s="40"/>
      <c r="ZL51" s="40"/>
      <c r="ZM51" s="40"/>
      <c r="ZN51" s="40"/>
      <c r="ZO51" s="40"/>
      <c r="ZP51" s="40"/>
      <c r="ZQ51" s="40"/>
      <c r="ZR51" s="40"/>
      <c r="ZS51" s="40"/>
      <c r="ZT51" s="40"/>
      <c r="ZU51" s="40"/>
      <c r="ZV51" s="40"/>
      <c r="ZW51" s="40"/>
      <c r="ZX51" s="40"/>
      <c r="ZY51" s="40"/>
      <c r="ZZ51" s="40"/>
      <c r="AAA51" s="40"/>
      <c r="AAB51" s="40"/>
      <c r="AAC51" s="40"/>
      <c r="AAD51" s="40"/>
      <c r="AAE51" s="40"/>
      <c r="AAF51" s="40"/>
      <c r="AAG51" s="40"/>
      <c r="AAH51" s="40"/>
      <c r="AAI51" s="40"/>
      <c r="AAJ51" s="40"/>
      <c r="AAK51" s="40"/>
      <c r="AAL51" s="40"/>
      <c r="AAM51" s="40"/>
      <c r="AAN51" s="40"/>
      <c r="AAO51" s="40"/>
      <c r="AAP51" s="40"/>
      <c r="AAQ51" s="40"/>
      <c r="AAR51" s="40"/>
      <c r="AAS51" s="40"/>
      <c r="AAT51" s="40"/>
      <c r="AAU51" s="40"/>
      <c r="AAV51" s="40"/>
      <c r="AAW51" s="40"/>
      <c r="AAX51" s="40"/>
      <c r="AAY51" s="40"/>
      <c r="AAZ51" s="40"/>
      <c r="ABA51" s="40"/>
      <c r="ABB51" s="40"/>
      <c r="ABC51" s="40"/>
      <c r="ABD51" s="40"/>
      <c r="ABE51" s="40"/>
      <c r="ABF51" s="40"/>
      <c r="ABG51" s="40"/>
      <c r="ABH51" s="40"/>
      <c r="ABI51" s="40"/>
      <c r="ABJ51" s="40"/>
      <c r="ABK51" s="40"/>
      <c r="ABL51" s="40"/>
      <c r="ABM51" s="40"/>
      <c r="ABN51" s="40"/>
      <c r="ABO51" s="40"/>
      <c r="ABP51" s="40"/>
      <c r="ABQ51" s="40"/>
      <c r="ABR51" s="40"/>
      <c r="ABS51" s="40"/>
      <c r="ABT51" s="40"/>
      <c r="ABU51" s="40"/>
      <c r="ABV51" s="40"/>
      <c r="ABW51" s="40"/>
    </row>
    <row r="52" spans="6:751" ht="10.15" customHeight="1">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row>
    <row r="54" spans="6:751" ht="18" customHeight="1">
      <c r="F54" s="42" t="s">
        <v>732</v>
      </c>
    </row>
    <row r="55" spans="6:751" ht="18" customHeight="1">
      <c r="F55" s="42" t="s">
        <v>733</v>
      </c>
    </row>
    <row r="56" spans="6:751" ht="18" customHeight="1">
      <c r="F56" s="42" t="s">
        <v>734</v>
      </c>
    </row>
    <row r="57" spans="6:751" ht="18" customHeight="1">
      <c r="F57" s="42" t="s">
        <v>735</v>
      </c>
    </row>
    <row r="58" spans="6:751" ht="18" customHeight="1">
      <c r="F58" s="42" t="s">
        <v>313</v>
      </c>
    </row>
    <row r="60" spans="6:751" ht="18" customHeight="1">
      <c r="F60" s="25" t="s">
        <v>736</v>
      </c>
    </row>
    <row r="61" spans="6:751" ht="18" customHeight="1">
      <c r="F61" s="25" t="s">
        <v>737</v>
      </c>
    </row>
  </sheetData>
  <hyperlinks>
    <hyperlink ref="H1" location="Contents!A1" display="Back to Table of Contents" xr:uid="{06BDDBA2-7A56-4DC4-AC0D-9F02B4A4DC62}"/>
  </hyperlinks>
  <pageMargins left="0" right="0" top="0" bottom="0" header="0" footer="0"/>
  <pageSetup paperSize="9" scale="1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082D-EB0C-472E-85D3-BDD69CB8186A}">
  <sheetPr>
    <pageSetUpPr fitToPage="1"/>
  </sheetPr>
  <dimension ref="A1:NH89"/>
  <sheetViews>
    <sheetView zoomScale="80" zoomScaleNormal="80" workbookViewId="0">
      <pane xSplit="7" ySplit="8" topLeftCell="EN11" activePane="bottomRight" state="frozen"/>
      <selection pane="topRight" activeCell="F17" sqref="F17"/>
      <selection pane="bottomLeft" activeCell="F17" sqref="F17"/>
      <selection pane="bottomRight" activeCell="EU16" sqref="EU16"/>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5.42578125" style="26" customWidth="1"/>
    <col min="11" max="11" width="16.28515625" style="26" customWidth="1"/>
    <col min="12" max="17" width="14.42578125" style="26" customWidth="1"/>
    <col min="18" max="178" width="14.42578125" style="24" customWidth="1"/>
    <col min="179" max="16384" width="10.28515625" style="24"/>
  </cols>
  <sheetData>
    <row r="1" spans="1:372"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row>
    <row r="2" spans="1:372"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372"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row>
    <row r="4" spans="1:372" ht="18.75" customHeight="1">
      <c r="F4" s="28"/>
      <c r="G4" s="29"/>
      <c r="H4" s="108"/>
      <c r="I4" s="108"/>
      <c r="J4" s="108"/>
      <c r="K4" s="111" t="s">
        <v>136</v>
      </c>
      <c r="L4" s="108">
        <v>3</v>
      </c>
      <c r="M4" s="108">
        <f t="shared" ref="M4:BX4" si="11">IF(L4=12,3,L4+3)</f>
        <v>6</v>
      </c>
      <c r="N4" s="108">
        <f t="shared" si="11"/>
        <v>9</v>
      </c>
      <c r="O4" s="108">
        <f t="shared" si="11"/>
        <v>12</v>
      </c>
      <c r="P4" s="108">
        <f t="shared" si="11"/>
        <v>3</v>
      </c>
      <c r="Q4" s="108">
        <f t="shared" si="11"/>
        <v>6</v>
      </c>
      <c r="R4" s="108">
        <f t="shared" si="11"/>
        <v>9</v>
      </c>
      <c r="S4" s="108">
        <f t="shared" si="11"/>
        <v>12</v>
      </c>
      <c r="T4" s="108">
        <f t="shared" si="11"/>
        <v>3</v>
      </c>
      <c r="U4" s="108">
        <f t="shared" si="11"/>
        <v>6</v>
      </c>
      <c r="V4" s="108">
        <f t="shared" si="11"/>
        <v>9</v>
      </c>
      <c r="W4" s="108">
        <f t="shared" si="11"/>
        <v>12</v>
      </c>
      <c r="X4" s="108">
        <f t="shared" si="11"/>
        <v>3</v>
      </c>
      <c r="Y4" s="108">
        <f t="shared" si="11"/>
        <v>6</v>
      </c>
      <c r="Z4" s="108">
        <f t="shared" si="11"/>
        <v>9</v>
      </c>
      <c r="AA4" s="108">
        <f t="shared" si="11"/>
        <v>12</v>
      </c>
      <c r="AB4" s="108">
        <f t="shared" si="11"/>
        <v>3</v>
      </c>
      <c r="AC4" s="108">
        <f t="shared" si="11"/>
        <v>6</v>
      </c>
      <c r="AD4" s="108">
        <f t="shared" si="11"/>
        <v>9</v>
      </c>
      <c r="AE4" s="108">
        <f t="shared" si="11"/>
        <v>12</v>
      </c>
      <c r="AF4" s="108">
        <f t="shared" si="11"/>
        <v>3</v>
      </c>
      <c r="AG4" s="108">
        <f t="shared" si="11"/>
        <v>6</v>
      </c>
      <c r="AH4" s="108">
        <f t="shared" si="11"/>
        <v>9</v>
      </c>
      <c r="AI4" s="108">
        <f t="shared" si="11"/>
        <v>12</v>
      </c>
      <c r="AJ4" s="108">
        <f t="shared" si="11"/>
        <v>3</v>
      </c>
      <c r="AK4" s="108">
        <f t="shared" si="11"/>
        <v>6</v>
      </c>
      <c r="AL4" s="108">
        <f t="shared" si="11"/>
        <v>9</v>
      </c>
      <c r="AM4" s="108">
        <f t="shared" si="11"/>
        <v>12</v>
      </c>
      <c r="AN4" s="108">
        <f t="shared" si="11"/>
        <v>3</v>
      </c>
      <c r="AO4" s="108">
        <f t="shared" si="11"/>
        <v>6</v>
      </c>
      <c r="AP4" s="108">
        <f t="shared" si="11"/>
        <v>9</v>
      </c>
      <c r="AQ4" s="108">
        <f t="shared" si="11"/>
        <v>12</v>
      </c>
      <c r="AR4" s="108">
        <f t="shared" si="11"/>
        <v>3</v>
      </c>
      <c r="AS4" s="108">
        <f t="shared" si="11"/>
        <v>6</v>
      </c>
      <c r="AT4" s="108">
        <f t="shared" si="11"/>
        <v>9</v>
      </c>
      <c r="AU4" s="108">
        <f t="shared" si="11"/>
        <v>12</v>
      </c>
      <c r="AV4" s="108">
        <f t="shared" si="11"/>
        <v>3</v>
      </c>
      <c r="AW4" s="108">
        <f t="shared" si="11"/>
        <v>6</v>
      </c>
      <c r="AX4" s="108">
        <f t="shared" si="11"/>
        <v>9</v>
      </c>
      <c r="AY4" s="108">
        <f t="shared" si="11"/>
        <v>12</v>
      </c>
      <c r="AZ4" s="108">
        <f t="shared" si="11"/>
        <v>3</v>
      </c>
      <c r="BA4" s="108">
        <f t="shared" si="11"/>
        <v>6</v>
      </c>
      <c r="BB4" s="108">
        <f t="shared" si="11"/>
        <v>9</v>
      </c>
      <c r="BC4" s="108">
        <f t="shared" si="11"/>
        <v>12</v>
      </c>
      <c r="BD4" s="108">
        <f t="shared" si="11"/>
        <v>3</v>
      </c>
      <c r="BE4" s="108">
        <f t="shared" si="11"/>
        <v>6</v>
      </c>
      <c r="BF4" s="108">
        <f t="shared" si="11"/>
        <v>9</v>
      </c>
      <c r="BG4" s="108">
        <f t="shared" si="11"/>
        <v>12</v>
      </c>
      <c r="BH4" s="108">
        <f t="shared" si="11"/>
        <v>3</v>
      </c>
      <c r="BI4" s="108">
        <f t="shared" si="11"/>
        <v>6</v>
      </c>
      <c r="BJ4" s="108">
        <f t="shared" si="11"/>
        <v>9</v>
      </c>
      <c r="BK4" s="108">
        <f t="shared" si="11"/>
        <v>12</v>
      </c>
      <c r="BL4" s="108">
        <f t="shared" si="11"/>
        <v>3</v>
      </c>
      <c r="BM4" s="108">
        <f t="shared" si="11"/>
        <v>6</v>
      </c>
      <c r="BN4" s="108">
        <f t="shared" si="11"/>
        <v>9</v>
      </c>
      <c r="BO4" s="108">
        <f t="shared" si="11"/>
        <v>12</v>
      </c>
      <c r="BP4" s="108">
        <f t="shared" si="11"/>
        <v>3</v>
      </c>
      <c r="BQ4" s="108">
        <f t="shared" si="11"/>
        <v>6</v>
      </c>
      <c r="BR4" s="108">
        <f t="shared" si="11"/>
        <v>9</v>
      </c>
      <c r="BS4" s="108">
        <f t="shared" si="11"/>
        <v>12</v>
      </c>
      <c r="BT4" s="108">
        <f t="shared" si="11"/>
        <v>3</v>
      </c>
      <c r="BU4" s="108">
        <f t="shared" si="11"/>
        <v>6</v>
      </c>
      <c r="BV4" s="108">
        <f t="shared" si="11"/>
        <v>9</v>
      </c>
      <c r="BW4" s="108">
        <f t="shared" si="11"/>
        <v>12</v>
      </c>
      <c r="BX4" s="108">
        <f t="shared" si="11"/>
        <v>3</v>
      </c>
      <c r="BY4" s="108">
        <f t="shared" ref="BY4:EJ4" si="12">IF(BX4=12,3,BX4+3)</f>
        <v>6</v>
      </c>
      <c r="BZ4" s="108">
        <f t="shared" si="12"/>
        <v>9</v>
      </c>
      <c r="CA4" s="108">
        <f t="shared" si="12"/>
        <v>12</v>
      </c>
      <c r="CB4" s="108">
        <f t="shared" si="12"/>
        <v>3</v>
      </c>
      <c r="CC4" s="108">
        <f t="shared" si="12"/>
        <v>6</v>
      </c>
      <c r="CD4" s="108">
        <f t="shared" si="12"/>
        <v>9</v>
      </c>
      <c r="CE4" s="108">
        <f t="shared" si="12"/>
        <v>12</v>
      </c>
      <c r="CF4" s="108">
        <f t="shared" si="12"/>
        <v>3</v>
      </c>
      <c r="CG4" s="108">
        <f t="shared" si="12"/>
        <v>6</v>
      </c>
      <c r="CH4" s="108">
        <f t="shared" si="12"/>
        <v>9</v>
      </c>
      <c r="CI4" s="108">
        <f t="shared" si="12"/>
        <v>12</v>
      </c>
      <c r="CJ4" s="108">
        <f t="shared" si="12"/>
        <v>3</v>
      </c>
      <c r="CK4" s="108">
        <f t="shared" si="12"/>
        <v>6</v>
      </c>
      <c r="CL4" s="108">
        <f t="shared" si="12"/>
        <v>9</v>
      </c>
      <c r="CM4" s="108">
        <f t="shared" si="12"/>
        <v>12</v>
      </c>
      <c r="CN4" s="108">
        <f t="shared" si="12"/>
        <v>3</v>
      </c>
      <c r="CO4" s="108">
        <f t="shared" si="12"/>
        <v>6</v>
      </c>
      <c r="CP4" s="108">
        <f t="shared" si="12"/>
        <v>9</v>
      </c>
      <c r="CQ4" s="108">
        <f t="shared" si="12"/>
        <v>12</v>
      </c>
      <c r="CR4" s="108">
        <f t="shared" si="12"/>
        <v>3</v>
      </c>
      <c r="CS4" s="108">
        <f t="shared" si="12"/>
        <v>6</v>
      </c>
      <c r="CT4" s="108">
        <f t="shared" si="12"/>
        <v>9</v>
      </c>
      <c r="CU4" s="108">
        <f t="shared" si="12"/>
        <v>12</v>
      </c>
      <c r="CV4" s="108">
        <f t="shared" si="12"/>
        <v>3</v>
      </c>
      <c r="CW4" s="108">
        <f t="shared" si="12"/>
        <v>6</v>
      </c>
      <c r="CX4" s="108">
        <f t="shared" si="12"/>
        <v>9</v>
      </c>
      <c r="CY4" s="108">
        <f t="shared" si="12"/>
        <v>12</v>
      </c>
      <c r="CZ4" s="108">
        <f t="shared" si="12"/>
        <v>3</v>
      </c>
      <c r="DA4" s="108">
        <f t="shared" si="12"/>
        <v>6</v>
      </c>
      <c r="DB4" s="108">
        <f t="shared" si="12"/>
        <v>9</v>
      </c>
      <c r="DC4" s="108">
        <f t="shared" si="12"/>
        <v>12</v>
      </c>
      <c r="DD4" s="108">
        <f t="shared" si="12"/>
        <v>3</v>
      </c>
      <c r="DE4" s="108">
        <f t="shared" si="12"/>
        <v>6</v>
      </c>
      <c r="DF4" s="108">
        <f t="shared" si="12"/>
        <v>9</v>
      </c>
      <c r="DG4" s="108">
        <f t="shared" si="12"/>
        <v>12</v>
      </c>
      <c r="DH4" s="108">
        <f t="shared" si="12"/>
        <v>3</v>
      </c>
      <c r="DI4" s="108">
        <f t="shared" si="12"/>
        <v>6</v>
      </c>
      <c r="DJ4" s="108">
        <f t="shared" si="12"/>
        <v>9</v>
      </c>
      <c r="DK4" s="108">
        <f t="shared" si="12"/>
        <v>12</v>
      </c>
      <c r="DL4" s="108">
        <f t="shared" si="12"/>
        <v>3</v>
      </c>
      <c r="DM4" s="108">
        <f t="shared" si="12"/>
        <v>6</v>
      </c>
      <c r="DN4" s="108">
        <f t="shared" si="12"/>
        <v>9</v>
      </c>
      <c r="DO4" s="108">
        <f t="shared" si="12"/>
        <v>12</v>
      </c>
      <c r="DP4" s="108">
        <f t="shared" si="12"/>
        <v>3</v>
      </c>
      <c r="DQ4" s="108">
        <f t="shared" si="12"/>
        <v>6</v>
      </c>
      <c r="DR4" s="108">
        <f t="shared" si="12"/>
        <v>9</v>
      </c>
      <c r="DS4" s="108">
        <f t="shared" si="12"/>
        <v>12</v>
      </c>
      <c r="DT4" s="108">
        <f t="shared" si="12"/>
        <v>3</v>
      </c>
      <c r="DU4" s="108">
        <f t="shared" si="12"/>
        <v>6</v>
      </c>
      <c r="DV4" s="108">
        <f t="shared" si="12"/>
        <v>9</v>
      </c>
      <c r="DW4" s="108">
        <f t="shared" si="12"/>
        <v>12</v>
      </c>
      <c r="DX4" s="108">
        <f t="shared" si="12"/>
        <v>3</v>
      </c>
      <c r="DY4" s="108">
        <f t="shared" si="12"/>
        <v>6</v>
      </c>
      <c r="DZ4" s="108">
        <f t="shared" si="12"/>
        <v>9</v>
      </c>
      <c r="EA4" s="108">
        <f t="shared" si="12"/>
        <v>12</v>
      </c>
      <c r="EB4" s="108">
        <f t="shared" si="12"/>
        <v>3</v>
      </c>
      <c r="EC4" s="108">
        <f t="shared" si="12"/>
        <v>6</v>
      </c>
      <c r="ED4" s="108">
        <f t="shared" si="12"/>
        <v>9</v>
      </c>
      <c r="EE4" s="108">
        <f t="shared" si="12"/>
        <v>12</v>
      </c>
      <c r="EF4" s="108">
        <f t="shared" si="12"/>
        <v>3</v>
      </c>
      <c r="EG4" s="108">
        <f t="shared" si="12"/>
        <v>6</v>
      </c>
      <c r="EH4" s="108">
        <f t="shared" si="12"/>
        <v>9</v>
      </c>
      <c r="EI4" s="108">
        <f t="shared" si="12"/>
        <v>12</v>
      </c>
      <c r="EJ4" s="108">
        <f t="shared" si="12"/>
        <v>3</v>
      </c>
      <c r="EK4" s="108">
        <f t="shared" ref="EK4:EL4" si="13">IF(EJ4=12,3,EJ4+3)</f>
        <v>6</v>
      </c>
      <c r="EL4" s="108">
        <f t="shared" si="13"/>
        <v>9</v>
      </c>
      <c r="EM4" s="108">
        <f t="shared" ref="EM4" si="14">IF(EL4=12,3,EL4+3)</f>
        <v>12</v>
      </c>
      <c r="EN4" s="108">
        <f t="shared" ref="EN4" si="15">IF(EM4=12,3,EM4+3)</f>
        <v>3</v>
      </c>
      <c r="EO4" s="108">
        <f t="shared" ref="EO4" si="16">IF(EN4=12,3,EN4+3)</f>
        <v>6</v>
      </c>
      <c r="EP4" s="108">
        <f t="shared" ref="EP4" si="17">IF(EO4=12,3,EO4+3)</f>
        <v>9</v>
      </c>
      <c r="EQ4" s="108">
        <f t="shared" ref="EQ4" si="18">IF(EP4=12,3,EP4+3)</f>
        <v>12</v>
      </c>
      <c r="ER4" s="108">
        <f t="shared" ref="ER4" si="19">IF(EQ4=12,3,EQ4+3)</f>
        <v>3</v>
      </c>
      <c r="ES4" s="108">
        <f t="shared" ref="ES4" si="20">IF(ER4=12,3,ER4+3)</f>
        <v>6</v>
      </c>
      <c r="ET4" s="108">
        <f t="shared" ref="ET4:EU4" si="21">IF(ES4=12,3,ES4+3)</f>
        <v>9</v>
      </c>
      <c r="EU4" s="108">
        <f t="shared" si="21"/>
        <v>12</v>
      </c>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row>
    <row r="5" spans="1:372"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372" ht="82.5" customHeight="1">
      <c r="F6" s="30" t="s">
        <v>34</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372"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row>
    <row r="8" spans="1:372" ht="34.15" customHeight="1">
      <c r="F8" s="32"/>
      <c r="G8" s="33" t="s">
        <v>137</v>
      </c>
      <c r="H8" s="74" t="str">
        <f ca="1">H3</f>
        <v>2022–23</v>
      </c>
      <c r="I8" s="74" t="str">
        <f ca="1">I3</f>
        <v>2023–24</v>
      </c>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K8" si="24">DATE(EJ3,EJ4,1)</f>
        <v>44621</v>
      </c>
      <c r="EK8" s="70">
        <f t="shared" si="24"/>
        <v>44713</v>
      </c>
      <c r="EL8" s="70">
        <f>DATE(EL3,EL4,1)</f>
        <v>44805</v>
      </c>
      <c r="EM8" s="70">
        <f t="shared" ref="EM8:EU8" si="25">DATE(EM3,EM4,1)</f>
        <v>44896</v>
      </c>
      <c r="EN8" s="70">
        <f t="shared" si="25"/>
        <v>44986</v>
      </c>
      <c r="EO8" s="70">
        <f t="shared" si="25"/>
        <v>45078</v>
      </c>
      <c r="EP8" s="70">
        <f t="shared" si="25"/>
        <v>45170</v>
      </c>
      <c r="EQ8" s="70">
        <f t="shared" si="25"/>
        <v>45261</v>
      </c>
      <c r="ER8" s="70">
        <f t="shared" si="25"/>
        <v>45352</v>
      </c>
      <c r="ES8" s="70">
        <f t="shared" si="25"/>
        <v>45444</v>
      </c>
      <c r="ET8" s="70">
        <f t="shared" si="25"/>
        <v>45536</v>
      </c>
      <c r="EU8" s="70">
        <f t="shared" si="25"/>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row>
    <row r="9" spans="1:372" ht="28.15" customHeight="1">
      <c r="F9" s="35" t="s">
        <v>73</v>
      </c>
      <c r="G9" s="29"/>
      <c r="H9" s="36"/>
      <c r="I9" s="36"/>
      <c r="J9" s="36"/>
      <c r="K9" s="36"/>
      <c r="L9" s="36"/>
      <c r="M9" s="36"/>
      <c r="N9" s="36"/>
      <c r="O9" s="36"/>
      <c r="P9" s="36"/>
      <c r="Q9" s="36"/>
      <c r="CN9" s="72"/>
      <c r="CO9" s="72"/>
      <c r="CP9" s="72"/>
      <c r="CQ9" s="72"/>
      <c r="CV9" s="72"/>
      <c r="CW9" s="72"/>
      <c r="CX9" s="72"/>
      <c r="CY9" s="72"/>
      <c r="CZ9" s="72"/>
      <c r="DA9" s="72"/>
      <c r="DB9" s="72"/>
      <c r="DC9" s="72"/>
      <c r="DD9" s="72"/>
      <c r="DE9" s="72"/>
      <c r="DF9" s="72"/>
      <c r="DG9" s="72"/>
      <c r="DH9" s="72"/>
      <c r="DI9" s="72"/>
      <c r="DJ9" s="72"/>
      <c r="DK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row>
    <row r="10" spans="1:372" ht="20.100000000000001" customHeight="1">
      <c r="F10" s="28" t="s">
        <v>738</v>
      </c>
      <c r="G10" s="29" t="s">
        <v>141</v>
      </c>
      <c r="H10" s="38">
        <v>1617.1105142010099</v>
      </c>
      <c r="I10" s="38">
        <v>2129.8209999999999</v>
      </c>
      <c r="J10" s="38"/>
      <c r="K10" s="38"/>
      <c r="L10" s="38" t="s">
        <v>156</v>
      </c>
      <c r="M10" s="38" t="s">
        <v>156</v>
      </c>
      <c r="N10" s="38" t="s">
        <v>156</v>
      </c>
      <c r="O10" s="38" t="s">
        <v>156</v>
      </c>
      <c r="P10" s="38" t="s">
        <v>156</v>
      </c>
      <c r="Q10" s="38" t="s">
        <v>156</v>
      </c>
      <c r="R10" s="38" t="s">
        <v>156</v>
      </c>
      <c r="S10" s="38" t="s">
        <v>156</v>
      </c>
      <c r="T10" s="38" t="s">
        <v>156</v>
      </c>
      <c r="U10" s="38" t="s">
        <v>156</v>
      </c>
      <c r="V10" s="38" t="s">
        <v>156</v>
      </c>
      <c r="W10" s="38" t="s">
        <v>156</v>
      </c>
      <c r="X10" s="38" t="s">
        <v>156</v>
      </c>
      <c r="Y10" s="38" t="s">
        <v>156</v>
      </c>
      <c r="Z10" s="38" t="s">
        <v>156</v>
      </c>
      <c r="AA10" s="38" t="s">
        <v>156</v>
      </c>
      <c r="AB10" s="38" t="s">
        <v>156</v>
      </c>
      <c r="AC10" s="38" t="s">
        <v>156</v>
      </c>
      <c r="AD10" s="38" t="s">
        <v>156</v>
      </c>
      <c r="AE10" s="38" t="s">
        <v>156</v>
      </c>
      <c r="AF10" s="38" t="s">
        <v>156</v>
      </c>
      <c r="AG10" s="38" t="s">
        <v>156</v>
      </c>
      <c r="AH10" s="38" t="s">
        <v>156</v>
      </c>
      <c r="AI10" s="38" t="s">
        <v>156</v>
      </c>
      <c r="AJ10" s="38" t="s">
        <v>156</v>
      </c>
      <c r="AK10" s="38" t="s">
        <v>156</v>
      </c>
      <c r="AL10" s="38" t="s">
        <v>156</v>
      </c>
      <c r="AM10" s="38" t="s">
        <v>156</v>
      </c>
      <c r="AN10" s="38" t="s">
        <v>156</v>
      </c>
      <c r="AO10" s="38" t="s">
        <v>156</v>
      </c>
      <c r="AP10" s="38" t="s">
        <v>156</v>
      </c>
      <c r="AQ10" s="38" t="s">
        <v>156</v>
      </c>
      <c r="AR10" s="38" t="s">
        <v>156</v>
      </c>
      <c r="AS10" s="38" t="s">
        <v>156</v>
      </c>
      <c r="AT10" s="38" t="s">
        <v>156</v>
      </c>
      <c r="AU10" s="38" t="s">
        <v>156</v>
      </c>
      <c r="AV10" s="38" t="s">
        <v>156</v>
      </c>
      <c r="AW10" s="38" t="s">
        <v>156</v>
      </c>
      <c r="AX10" s="38" t="s">
        <v>156</v>
      </c>
      <c r="AY10" s="38" t="s">
        <v>156</v>
      </c>
      <c r="AZ10" s="38" t="s">
        <v>156</v>
      </c>
      <c r="BA10" s="38" t="s">
        <v>156</v>
      </c>
      <c r="BB10" s="38" t="s">
        <v>156</v>
      </c>
      <c r="BC10" s="38" t="s">
        <v>156</v>
      </c>
      <c r="BD10" s="38" t="s">
        <v>156</v>
      </c>
      <c r="BE10" s="38" t="s">
        <v>156</v>
      </c>
      <c r="BF10" s="38" t="s">
        <v>156</v>
      </c>
      <c r="BG10" s="38" t="s">
        <v>156</v>
      </c>
      <c r="BH10" s="38" t="s">
        <v>156</v>
      </c>
      <c r="BI10" s="38" t="s">
        <v>156</v>
      </c>
      <c r="BJ10" s="38" t="s">
        <v>156</v>
      </c>
      <c r="BK10" s="38" t="s">
        <v>156</v>
      </c>
      <c r="BL10" s="38" t="s">
        <v>156</v>
      </c>
      <c r="BM10" s="38" t="s">
        <v>156</v>
      </c>
      <c r="BN10" s="38" t="s">
        <v>156</v>
      </c>
      <c r="BO10" s="38" t="s">
        <v>156</v>
      </c>
      <c r="BP10" s="38" t="s">
        <v>156</v>
      </c>
      <c r="BQ10" s="38" t="s">
        <v>156</v>
      </c>
      <c r="BR10" s="38" t="s">
        <v>156</v>
      </c>
      <c r="BS10" s="38" t="s">
        <v>156</v>
      </c>
      <c r="BT10" s="38" t="s">
        <v>156</v>
      </c>
      <c r="BU10" s="38" t="s">
        <v>156</v>
      </c>
      <c r="BV10" s="38" t="s">
        <v>156</v>
      </c>
      <c r="BW10" s="38" t="s">
        <v>156</v>
      </c>
      <c r="BX10" s="38" t="s">
        <v>156</v>
      </c>
      <c r="BY10" s="38" t="s">
        <v>156</v>
      </c>
      <c r="BZ10" s="38" t="s">
        <v>156</v>
      </c>
      <c r="CA10" s="38" t="s">
        <v>156</v>
      </c>
      <c r="CB10" s="38" t="s">
        <v>156</v>
      </c>
      <c r="CC10" s="38" t="s">
        <v>156</v>
      </c>
      <c r="CD10" s="38" t="s">
        <v>156</v>
      </c>
      <c r="CE10" s="38" t="s">
        <v>156</v>
      </c>
      <c r="CF10" s="38" t="s">
        <v>156</v>
      </c>
      <c r="CG10" s="38" t="s">
        <v>156</v>
      </c>
      <c r="CH10" s="38" t="s">
        <v>156</v>
      </c>
      <c r="CI10" s="38" t="s">
        <v>156</v>
      </c>
      <c r="CJ10" s="38" t="s">
        <v>156</v>
      </c>
      <c r="CK10" s="38" t="s">
        <v>156</v>
      </c>
      <c r="CL10" s="38" t="s">
        <v>156</v>
      </c>
      <c r="CM10" s="38" t="s">
        <v>156</v>
      </c>
      <c r="CN10" s="38">
        <v>70.027874999999995</v>
      </c>
      <c r="CO10" s="38">
        <v>70.027874999999995</v>
      </c>
      <c r="CP10" s="38">
        <v>70.027874999999995</v>
      </c>
      <c r="CQ10" s="38">
        <v>70.027874999999995</v>
      </c>
      <c r="CR10" s="72">
        <v>102.75195689655173</v>
      </c>
      <c r="CS10" s="72">
        <v>102.75195689655173</v>
      </c>
      <c r="CT10" s="72">
        <v>102.75195689655173</v>
      </c>
      <c r="CU10" s="72">
        <v>102.75195689655173</v>
      </c>
      <c r="CV10" s="38">
        <v>116.61525</v>
      </c>
      <c r="CW10" s="38">
        <v>116.61525</v>
      </c>
      <c r="CX10" s="38">
        <v>116.61525</v>
      </c>
      <c r="CY10" s="38">
        <v>116.61525</v>
      </c>
      <c r="CZ10" s="38">
        <v>91.825043806442906</v>
      </c>
      <c r="DA10" s="38">
        <v>91.825043806442906</v>
      </c>
      <c r="DB10" s="38">
        <v>91.825043806442906</v>
      </c>
      <c r="DC10" s="38">
        <v>91.825043806442906</v>
      </c>
      <c r="DD10" s="38">
        <v>110.527025205553</v>
      </c>
      <c r="DE10" s="38">
        <v>110.527025205553</v>
      </c>
      <c r="DF10" s="38">
        <v>110.527025205553</v>
      </c>
      <c r="DG10" s="38">
        <v>110.527025205553</v>
      </c>
      <c r="DH10" s="38">
        <v>109.48925</v>
      </c>
      <c r="DI10" s="38">
        <v>109.48925</v>
      </c>
      <c r="DJ10" s="38">
        <v>109.48925</v>
      </c>
      <c r="DK10" s="38">
        <v>109.48925</v>
      </c>
      <c r="DL10" s="72">
        <v>140.86842105263159</v>
      </c>
      <c r="DM10" s="72">
        <v>140.86842105263159</v>
      </c>
      <c r="DN10" s="72">
        <v>140.86842105263159</v>
      </c>
      <c r="DO10" s="72">
        <v>140.86842105263159</v>
      </c>
      <c r="DP10" s="72">
        <v>351.12710526315789</v>
      </c>
      <c r="DQ10" s="72">
        <v>351.12710526315789</v>
      </c>
      <c r="DR10" s="72">
        <v>351.12710526315789</v>
      </c>
      <c r="DS10" s="72">
        <v>351.12710526315789</v>
      </c>
      <c r="DT10" s="38">
        <v>313.42012086348302</v>
      </c>
      <c r="DU10" s="38">
        <v>339.202679358056</v>
      </c>
      <c r="DV10" s="38">
        <v>407.74325716095399</v>
      </c>
      <c r="DW10" s="38">
        <v>428.62304898283497</v>
      </c>
      <c r="DX10" s="53">
        <v>402.39885976493201</v>
      </c>
      <c r="DY10" s="38">
        <v>360.18172148735403</v>
      </c>
      <c r="DZ10" s="38">
        <v>379.153988829127</v>
      </c>
      <c r="EA10" s="38">
        <v>379.33906448917202</v>
      </c>
      <c r="EB10" s="38">
        <v>273.751250180846</v>
      </c>
      <c r="EC10" s="38">
        <v>304.628893885639</v>
      </c>
      <c r="ED10" s="38">
        <v>331.92020226041399</v>
      </c>
      <c r="EE10" s="38">
        <v>374.96173643762398</v>
      </c>
      <c r="EF10" s="38">
        <v>433.49595886642402</v>
      </c>
      <c r="EG10" s="38">
        <v>476.73261663654398</v>
      </c>
      <c r="EH10" s="38">
        <v>522.36800000000005</v>
      </c>
      <c r="EI10" s="38">
        <v>492.36</v>
      </c>
      <c r="EJ10" s="38">
        <v>504.45699999999999</v>
      </c>
      <c r="EK10" s="38">
        <v>637.86099999999999</v>
      </c>
      <c r="EL10" s="38">
        <v>671.93799999999999</v>
      </c>
      <c r="EM10" s="38">
        <v>704.21656521739101</v>
      </c>
      <c r="EN10" s="38">
        <v>751.44399999999996</v>
      </c>
      <c r="EO10" s="38">
        <v>835.54399999999998</v>
      </c>
      <c r="EP10" s="38">
        <v>899.44200000000001</v>
      </c>
      <c r="EQ10" s="38">
        <v>906.62599999999998</v>
      </c>
      <c r="ER10" s="38">
        <v>865.97186999999997</v>
      </c>
      <c r="ES10" s="38">
        <v>995.53108710000004</v>
      </c>
      <c r="ET10" s="38">
        <v>1032.671</v>
      </c>
      <c r="EU10" s="38">
        <v>1007.883</v>
      </c>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row>
    <row r="11" spans="1:372" ht="20.100000000000001" customHeight="1">
      <c r="F11" s="28" t="s">
        <v>738</v>
      </c>
      <c r="G11" s="29" t="s">
        <v>739</v>
      </c>
      <c r="H11" s="38">
        <v>286.03570690399999</v>
      </c>
      <c r="I11" s="38">
        <v>397.39522817847802</v>
      </c>
      <c r="J11" s="38"/>
      <c r="K11" s="38"/>
      <c r="L11" s="38" t="s">
        <v>156</v>
      </c>
      <c r="M11" s="38" t="s">
        <v>156</v>
      </c>
      <c r="N11" s="38" t="s">
        <v>156</v>
      </c>
      <c r="O11" s="38" t="s">
        <v>156</v>
      </c>
      <c r="P11" s="38" t="s">
        <v>156</v>
      </c>
      <c r="Q11" s="38" t="s">
        <v>156</v>
      </c>
      <c r="R11" s="38" t="s">
        <v>156</v>
      </c>
      <c r="S11" s="38" t="s">
        <v>156</v>
      </c>
      <c r="T11" s="38" t="s">
        <v>156</v>
      </c>
      <c r="U11" s="38" t="s">
        <v>156</v>
      </c>
      <c r="V11" s="38" t="s">
        <v>156</v>
      </c>
      <c r="W11" s="38" t="s">
        <v>156</v>
      </c>
      <c r="X11" s="38" t="s">
        <v>156</v>
      </c>
      <c r="Y11" s="38" t="s">
        <v>156</v>
      </c>
      <c r="Z11" s="38" t="s">
        <v>156</v>
      </c>
      <c r="AA11" s="38" t="s">
        <v>156</v>
      </c>
      <c r="AB11" s="38" t="s">
        <v>156</v>
      </c>
      <c r="AC11" s="38" t="s">
        <v>156</v>
      </c>
      <c r="AD11" s="38" t="s">
        <v>156</v>
      </c>
      <c r="AE11" s="38" t="s">
        <v>156</v>
      </c>
      <c r="AF11" s="38" t="s">
        <v>156</v>
      </c>
      <c r="AG11" s="38" t="s">
        <v>156</v>
      </c>
      <c r="AH11" s="38" t="s">
        <v>156</v>
      </c>
      <c r="AI11" s="38" t="s">
        <v>156</v>
      </c>
      <c r="AJ11" s="38" t="s">
        <v>156</v>
      </c>
      <c r="AK11" s="38" t="s">
        <v>156</v>
      </c>
      <c r="AL11" s="38" t="s">
        <v>156</v>
      </c>
      <c r="AM11" s="38" t="s">
        <v>156</v>
      </c>
      <c r="AN11" s="38" t="s">
        <v>156</v>
      </c>
      <c r="AO11" s="38" t="s">
        <v>156</v>
      </c>
      <c r="AP11" s="38" t="s">
        <v>156</v>
      </c>
      <c r="AQ11" s="38" t="s">
        <v>156</v>
      </c>
      <c r="AR11" s="38" t="s">
        <v>156</v>
      </c>
      <c r="AS11" s="38" t="s">
        <v>156</v>
      </c>
      <c r="AT11" s="38" t="s">
        <v>156</v>
      </c>
      <c r="AU11" s="38" t="s">
        <v>156</v>
      </c>
      <c r="AV11" s="38" t="s">
        <v>156</v>
      </c>
      <c r="AW11" s="38" t="s">
        <v>156</v>
      </c>
      <c r="AX11" s="38" t="s">
        <v>156</v>
      </c>
      <c r="AY11" s="38" t="s">
        <v>156</v>
      </c>
      <c r="AZ11" s="38" t="s">
        <v>156</v>
      </c>
      <c r="BA11" s="38" t="s">
        <v>156</v>
      </c>
      <c r="BB11" s="38" t="s">
        <v>156</v>
      </c>
      <c r="BC11" s="38" t="s">
        <v>156</v>
      </c>
      <c r="BD11" s="38" t="s">
        <v>156</v>
      </c>
      <c r="BE11" s="38" t="s">
        <v>156</v>
      </c>
      <c r="BF11" s="38" t="s">
        <v>156</v>
      </c>
      <c r="BG11" s="38" t="s">
        <v>156</v>
      </c>
      <c r="BH11" s="38" t="s">
        <v>156</v>
      </c>
      <c r="BI11" s="38" t="s">
        <v>156</v>
      </c>
      <c r="BJ11" s="38" t="s">
        <v>156</v>
      </c>
      <c r="BK11" s="38" t="s">
        <v>156</v>
      </c>
      <c r="BL11" s="38" t="s">
        <v>156</v>
      </c>
      <c r="BM11" s="38" t="s">
        <v>156</v>
      </c>
      <c r="BN11" s="38" t="s">
        <v>156</v>
      </c>
      <c r="BO11" s="38" t="s">
        <v>156</v>
      </c>
      <c r="BP11" s="38" t="s">
        <v>156</v>
      </c>
      <c r="BQ11" s="38" t="s">
        <v>156</v>
      </c>
      <c r="BR11" s="38" t="s">
        <v>156</v>
      </c>
      <c r="BS11" s="38" t="s">
        <v>156</v>
      </c>
      <c r="BT11" s="38" t="s">
        <v>156</v>
      </c>
      <c r="BU11" s="38" t="s">
        <v>156</v>
      </c>
      <c r="BV11" s="38" t="s">
        <v>156</v>
      </c>
      <c r="BW11" s="38" t="s">
        <v>156</v>
      </c>
      <c r="BX11" s="38" t="s">
        <v>156</v>
      </c>
      <c r="BY11" s="38" t="s">
        <v>156</v>
      </c>
      <c r="BZ11" s="38" t="s">
        <v>156</v>
      </c>
      <c r="CA11" s="38" t="s">
        <v>156</v>
      </c>
      <c r="CB11" s="38" t="s">
        <v>156</v>
      </c>
      <c r="CC11" s="38" t="s">
        <v>156</v>
      </c>
      <c r="CD11" s="38" t="s">
        <v>156</v>
      </c>
      <c r="CE11" s="38" t="s">
        <v>156</v>
      </c>
      <c r="CF11" s="38" t="s">
        <v>156</v>
      </c>
      <c r="CG11" s="38" t="s">
        <v>156</v>
      </c>
      <c r="CH11" s="38" t="s">
        <v>156</v>
      </c>
      <c r="CI11" s="38" t="s">
        <v>156</v>
      </c>
      <c r="CJ11" s="38" t="s">
        <v>156</v>
      </c>
      <c r="CK11" s="38" t="s">
        <v>156</v>
      </c>
      <c r="CL11" s="38" t="s">
        <v>156</v>
      </c>
      <c r="CM11" s="38" t="s">
        <v>156</v>
      </c>
      <c r="CN11" s="72">
        <v>9.2967433357499996</v>
      </c>
      <c r="CO11" s="72">
        <v>9.2967433357499996</v>
      </c>
      <c r="CP11" s="72">
        <v>9.2967433357499996</v>
      </c>
      <c r="CQ11" s="72">
        <v>9.2967433357499996</v>
      </c>
      <c r="CR11" s="72">
        <v>13.529761361249999</v>
      </c>
      <c r="CS11" s="72">
        <v>13.529761361249999</v>
      </c>
      <c r="CT11" s="72">
        <v>13.529761361249999</v>
      </c>
      <c r="CU11" s="72">
        <v>13.529761361249999</v>
      </c>
      <c r="CV11" s="72">
        <v>15.472790042249999</v>
      </c>
      <c r="CW11" s="72">
        <v>15.472790042249999</v>
      </c>
      <c r="CX11" s="72">
        <v>15.472790042249999</v>
      </c>
      <c r="CY11" s="72">
        <v>15.472790042249999</v>
      </c>
      <c r="CZ11" s="72">
        <v>12.262499999999999</v>
      </c>
      <c r="DA11" s="72">
        <v>12.262499999999999</v>
      </c>
      <c r="DB11" s="72">
        <v>12.262499999999999</v>
      </c>
      <c r="DC11" s="72">
        <v>12.262499999999999</v>
      </c>
      <c r="DD11" s="72">
        <v>14.76</v>
      </c>
      <c r="DE11" s="72">
        <v>14.76</v>
      </c>
      <c r="DF11" s="72">
        <v>14.76</v>
      </c>
      <c r="DG11" s="72">
        <v>14.76</v>
      </c>
      <c r="DH11" s="72">
        <v>14.621413423499996</v>
      </c>
      <c r="DI11" s="72">
        <v>14.621413423499996</v>
      </c>
      <c r="DJ11" s="72">
        <v>14.621413423499996</v>
      </c>
      <c r="DK11" s="72">
        <v>14.621413423499996</v>
      </c>
      <c r="DL11" s="72">
        <v>17.716571999999999</v>
      </c>
      <c r="DM11" s="72">
        <v>17.716571999999999</v>
      </c>
      <c r="DN11" s="72">
        <v>17.716571999999999</v>
      </c>
      <c r="DO11" s="72">
        <v>17.716571999999999</v>
      </c>
      <c r="DP11" s="72">
        <v>36.960675295499996</v>
      </c>
      <c r="DQ11" s="72">
        <v>15.377951110499996</v>
      </c>
      <c r="DR11" s="72">
        <v>36.960675295499996</v>
      </c>
      <c r="DS11" s="72">
        <v>36.960675295499996</v>
      </c>
      <c r="DT11" s="72">
        <v>34.688394180651294</v>
      </c>
      <c r="DU11" s="72">
        <v>34.705349881543491</v>
      </c>
      <c r="DV11" s="72">
        <v>42.465534114998121</v>
      </c>
      <c r="DW11" s="72">
        <v>45.315184103965777</v>
      </c>
      <c r="DX11" s="72">
        <v>40.393723391728606</v>
      </c>
      <c r="DY11" s="72">
        <v>36.809389150334184</v>
      </c>
      <c r="DZ11" s="72">
        <v>40.208244347054261</v>
      </c>
      <c r="EA11" s="72">
        <v>41.580560299510893</v>
      </c>
      <c r="EB11" s="72">
        <v>30.142667047766654</v>
      </c>
      <c r="EC11" s="72">
        <v>34.076037252392119</v>
      </c>
      <c r="ED11" s="72">
        <v>37.386991050926312</v>
      </c>
      <c r="EE11" s="72">
        <v>40.570484381353147</v>
      </c>
      <c r="EF11" s="72">
        <v>48.298382882140039</v>
      </c>
      <c r="EG11" s="72">
        <v>53.582651617327301</v>
      </c>
      <c r="EH11" s="72">
        <v>60.378089122749991</v>
      </c>
      <c r="EI11" s="72">
        <v>56.830841910849998</v>
      </c>
      <c r="EJ11" s="72">
        <v>58.065687350199994</v>
      </c>
      <c r="EK11" s="72">
        <v>72.381181523599992</v>
      </c>
      <c r="EL11" s="72">
        <v>77.933625668899978</v>
      </c>
      <c r="EM11" s="72">
        <v>82.469442298056507</v>
      </c>
      <c r="EN11" s="72">
        <v>87.317295572899994</v>
      </c>
      <c r="EO11" s="72">
        <v>96.788544669849998</v>
      </c>
      <c r="EP11" s="72">
        <v>103.9471673222</v>
      </c>
      <c r="EQ11" s="72">
        <v>104.55632323564998</v>
      </c>
      <c r="ER11" s="72">
        <v>96.925931729508847</v>
      </c>
      <c r="ES11" s="72">
        <v>112.20956401475304</v>
      </c>
      <c r="ET11" s="72">
        <v>119.8555937491</v>
      </c>
      <c r="EU11" s="72">
        <v>118.65492183119997</v>
      </c>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row>
    <row r="12" spans="1:372" ht="20.100000000000001" customHeight="1">
      <c r="F12" s="28" t="s">
        <v>740</v>
      </c>
      <c r="G12" s="29" t="s">
        <v>141</v>
      </c>
      <c r="H12" s="38">
        <v>0</v>
      </c>
      <c r="I12" s="38">
        <v>1.2250000000000001</v>
      </c>
      <c r="J12" s="38"/>
      <c r="K12" s="38"/>
      <c r="L12" s="38" t="s">
        <v>156</v>
      </c>
      <c r="M12" s="38" t="s">
        <v>156</v>
      </c>
      <c r="N12" s="38" t="s">
        <v>156</v>
      </c>
      <c r="O12" s="38" t="s">
        <v>156</v>
      </c>
      <c r="P12" s="38" t="s">
        <v>156</v>
      </c>
      <c r="Q12" s="38" t="s">
        <v>156</v>
      </c>
      <c r="R12" s="38" t="s">
        <v>156</v>
      </c>
      <c r="S12" s="38" t="s">
        <v>156</v>
      </c>
      <c r="T12" s="38" t="s">
        <v>156</v>
      </c>
      <c r="U12" s="38" t="s">
        <v>156</v>
      </c>
      <c r="V12" s="38" t="s">
        <v>156</v>
      </c>
      <c r="W12" s="38" t="s">
        <v>156</v>
      </c>
      <c r="X12" s="38" t="s">
        <v>156</v>
      </c>
      <c r="Y12" s="38" t="s">
        <v>156</v>
      </c>
      <c r="Z12" s="38" t="s">
        <v>156</v>
      </c>
      <c r="AA12" s="38" t="s">
        <v>156</v>
      </c>
      <c r="AB12" s="38" t="s">
        <v>156</v>
      </c>
      <c r="AC12" s="38" t="s">
        <v>156</v>
      </c>
      <c r="AD12" s="38" t="s">
        <v>156</v>
      </c>
      <c r="AE12" s="38" t="s">
        <v>156</v>
      </c>
      <c r="AF12" s="38" t="s">
        <v>156</v>
      </c>
      <c r="AG12" s="38" t="s">
        <v>156</v>
      </c>
      <c r="AH12" s="38" t="s">
        <v>156</v>
      </c>
      <c r="AI12" s="38" t="s">
        <v>156</v>
      </c>
      <c r="AJ12" s="38" t="s">
        <v>156</v>
      </c>
      <c r="AK12" s="38" t="s">
        <v>156</v>
      </c>
      <c r="AL12" s="38" t="s">
        <v>156</v>
      </c>
      <c r="AM12" s="38" t="s">
        <v>156</v>
      </c>
      <c r="AN12" s="38" t="s">
        <v>156</v>
      </c>
      <c r="AO12" s="38" t="s">
        <v>156</v>
      </c>
      <c r="AP12" s="38" t="s">
        <v>156</v>
      </c>
      <c r="AQ12" s="38" t="s">
        <v>156</v>
      </c>
      <c r="AR12" s="38" t="s">
        <v>156</v>
      </c>
      <c r="AS12" s="38" t="s">
        <v>156</v>
      </c>
      <c r="AT12" s="38" t="s">
        <v>156</v>
      </c>
      <c r="AU12" s="38" t="s">
        <v>156</v>
      </c>
      <c r="AV12" s="38" t="s">
        <v>156</v>
      </c>
      <c r="AW12" s="38" t="s">
        <v>156</v>
      </c>
      <c r="AX12" s="38" t="s">
        <v>156</v>
      </c>
      <c r="AY12" s="38" t="s">
        <v>156</v>
      </c>
      <c r="AZ12" s="38" t="s">
        <v>156</v>
      </c>
      <c r="BA12" s="38" t="s">
        <v>156</v>
      </c>
      <c r="BB12" s="38" t="s">
        <v>156</v>
      </c>
      <c r="BC12" s="38" t="s">
        <v>156</v>
      </c>
      <c r="BD12" s="38" t="s">
        <v>156</v>
      </c>
      <c r="BE12" s="38" t="s">
        <v>156</v>
      </c>
      <c r="BF12" s="38" t="s">
        <v>156</v>
      </c>
      <c r="BG12" s="38" t="s">
        <v>156</v>
      </c>
      <c r="BH12" s="38" t="s">
        <v>156</v>
      </c>
      <c r="BI12" s="38" t="s">
        <v>156</v>
      </c>
      <c r="BJ12" s="38" t="s">
        <v>156</v>
      </c>
      <c r="BK12" s="38" t="s">
        <v>156</v>
      </c>
      <c r="BL12" s="38" t="s">
        <v>156</v>
      </c>
      <c r="BM12" s="38" t="s">
        <v>156</v>
      </c>
      <c r="BN12" s="38" t="s">
        <v>156</v>
      </c>
      <c r="BO12" s="38" t="s">
        <v>156</v>
      </c>
      <c r="BP12" s="38" t="s">
        <v>156</v>
      </c>
      <c r="BQ12" s="38" t="s">
        <v>156</v>
      </c>
      <c r="BR12" s="38" t="s">
        <v>156</v>
      </c>
      <c r="BS12" s="38" t="s">
        <v>156</v>
      </c>
      <c r="BT12" s="38" t="s">
        <v>156</v>
      </c>
      <c r="BU12" s="38" t="s">
        <v>156</v>
      </c>
      <c r="BV12" s="38" t="s">
        <v>156</v>
      </c>
      <c r="BW12" s="38" t="s">
        <v>156</v>
      </c>
      <c r="BX12" s="38" t="s">
        <v>156</v>
      </c>
      <c r="BY12" s="38" t="s">
        <v>156</v>
      </c>
      <c r="BZ12" s="38" t="s">
        <v>156</v>
      </c>
      <c r="CA12" s="38" t="s">
        <v>156</v>
      </c>
      <c r="CB12" s="38" t="s">
        <v>156</v>
      </c>
      <c r="CC12" s="38" t="s">
        <v>156</v>
      </c>
      <c r="CD12" s="38" t="s">
        <v>156</v>
      </c>
      <c r="CE12" s="38" t="s">
        <v>156</v>
      </c>
      <c r="CF12" s="38" t="s">
        <v>156</v>
      </c>
      <c r="CG12" s="38" t="s">
        <v>156</v>
      </c>
      <c r="CH12" s="38" t="s">
        <v>156</v>
      </c>
      <c r="CI12" s="38" t="s">
        <v>156</v>
      </c>
      <c r="CJ12" s="38" t="s">
        <v>156</v>
      </c>
      <c r="CK12" s="38" t="s">
        <v>156</v>
      </c>
      <c r="CL12" s="38" t="s">
        <v>156</v>
      </c>
      <c r="CM12" s="38" t="s">
        <v>156</v>
      </c>
      <c r="CN12" s="38" t="s">
        <v>156</v>
      </c>
      <c r="CO12" s="38" t="s">
        <v>156</v>
      </c>
      <c r="CP12" s="38">
        <v>0</v>
      </c>
      <c r="CQ12" s="38">
        <v>0</v>
      </c>
      <c r="CR12" s="38">
        <v>0</v>
      </c>
      <c r="CS12" s="38">
        <v>0</v>
      </c>
      <c r="CT12" s="38">
        <v>0</v>
      </c>
      <c r="CU12" s="38">
        <v>0</v>
      </c>
      <c r="CV12" s="38">
        <v>0</v>
      </c>
      <c r="CW12" s="38">
        <v>0</v>
      </c>
      <c r="CX12" s="38">
        <v>0</v>
      </c>
      <c r="CY12" s="38">
        <v>0</v>
      </c>
      <c r="CZ12" s="38">
        <v>0</v>
      </c>
      <c r="DA12" s="38">
        <v>0</v>
      </c>
      <c r="DB12" s="38">
        <v>0</v>
      </c>
      <c r="DC12" s="38">
        <v>0</v>
      </c>
      <c r="DD12" s="38">
        <v>0</v>
      </c>
      <c r="DE12" s="38">
        <v>0</v>
      </c>
      <c r="DF12" s="38">
        <v>0</v>
      </c>
      <c r="DG12" s="38">
        <v>0</v>
      </c>
      <c r="DH12" s="38">
        <v>0</v>
      </c>
      <c r="DI12" s="38">
        <v>0</v>
      </c>
      <c r="DJ12" s="38">
        <v>0</v>
      </c>
      <c r="DK12" s="38">
        <v>0</v>
      </c>
      <c r="DL12" s="38">
        <v>0</v>
      </c>
      <c r="DM12" s="38">
        <v>0</v>
      </c>
      <c r="DN12" s="38">
        <v>0</v>
      </c>
      <c r="DO12" s="38">
        <v>0</v>
      </c>
      <c r="DP12" s="38">
        <v>0</v>
      </c>
      <c r="DQ12" s="38">
        <v>0</v>
      </c>
      <c r="DR12" s="38">
        <v>0</v>
      </c>
      <c r="DS12" s="38">
        <v>0</v>
      </c>
      <c r="DT12" s="38">
        <v>0</v>
      </c>
      <c r="DU12" s="38">
        <v>0</v>
      </c>
      <c r="DV12" s="38">
        <v>0</v>
      </c>
      <c r="DW12" s="38">
        <v>0</v>
      </c>
      <c r="DX12" s="53">
        <v>0</v>
      </c>
      <c r="DY12" s="38">
        <v>0</v>
      </c>
      <c r="DZ12" s="38">
        <v>0</v>
      </c>
      <c r="EA12" s="38">
        <v>0</v>
      </c>
      <c r="EB12" s="38">
        <v>0</v>
      </c>
      <c r="EC12" s="38">
        <v>0</v>
      </c>
      <c r="ED12" s="38">
        <v>0</v>
      </c>
      <c r="EE12" s="38">
        <v>0</v>
      </c>
      <c r="EF12" s="38">
        <v>0</v>
      </c>
      <c r="EG12" s="38">
        <v>0</v>
      </c>
      <c r="EH12" s="38">
        <v>0</v>
      </c>
      <c r="EI12" s="38">
        <v>0</v>
      </c>
      <c r="EJ12" s="38">
        <v>0.69557734400000004</v>
      </c>
      <c r="EK12" s="38">
        <v>0.69557734400000004</v>
      </c>
      <c r="EL12" s="38">
        <v>0.79792640000000004</v>
      </c>
      <c r="EM12" s="38">
        <v>0.79792640000000004</v>
      </c>
      <c r="EN12" s="38">
        <v>1.1962079999999999</v>
      </c>
      <c r="EO12" s="38">
        <v>1.1962079999999999</v>
      </c>
      <c r="EP12" s="38">
        <v>1.257552</v>
      </c>
      <c r="EQ12" s="38">
        <v>1.317912</v>
      </c>
      <c r="ER12" s="38">
        <v>3.4959920000000002</v>
      </c>
      <c r="ES12" s="38">
        <v>3.3</v>
      </c>
      <c r="ET12" s="38">
        <v>5.2060000000000004</v>
      </c>
      <c r="EU12" s="38">
        <v>4.9267599999999998</v>
      </c>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row>
    <row r="13" spans="1:372" ht="20.100000000000001" customHeight="1">
      <c r="F13" s="28" t="s">
        <v>740</v>
      </c>
      <c r="G13" s="29" t="s">
        <v>739</v>
      </c>
      <c r="H13" s="38">
        <f t="shared" ref="H13:I13" si="26">IFERROR(H12*0.88, "na")</f>
        <v>0</v>
      </c>
      <c r="I13" s="38">
        <f t="shared" si="26"/>
        <v>1.0780000000000001</v>
      </c>
      <c r="J13" s="38"/>
      <c r="K13" s="38"/>
      <c r="L13" s="38" t="str">
        <f>IFERROR(L12*0.88, "na")</f>
        <v>na</v>
      </c>
      <c r="M13" s="38" t="str">
        <f t="shared" ref="M13:BX13" si="27">IFERROR(M12*0.88, "na")</f>
        <v>na</v>
      </c>
      <c r="N13" s="38" t="str">
        <f t="shared" si="27"/>
        <v>na</v>
      </c>
      <c r="O13" s="38" t="str">
        <f t="shared" si="27"/>
        <v>na</v>
      </c>
      <c r="P13" s="38" t="str">
        <f t="shared" si="27"/>
        <v>na</v>
      </c>
      <c r="Q13" s="38" t="str">
        <f t="shared" si="27"/>
        <v>na</v>
      </c>
      <c r="R13" s="38" t="str">
        <f t="shared" si="27"/>
        <v>na</v>
      </c>
      <c r="S13" s="38" t="str">
        <f t="shared" si="27"/>
        <v>na</v>
      </c>
      <c r="T13" s="38" t="str">
        <f t="shared" si="27"/>
        <v>na</v>
      </c>
      <c r="U13" s="38" t="str">
        <f t="shared" si="27"/>
        <v>na</v>
      </c>
      <c r="V13" s="38" t="str">
        <f t="shared" si="27"/>
        <v>na</v>
      </c>
      <c r="W13" s="38" t="str">
        <f t="shared" si="27"/>
        <v>na</v>
      </c>
      <c r="X13" s="38" t="str">
        <f t="shared" si="27"/>
        <v>na</v>
      </c>
      <c r="Y13" s="38" t="str">
        <f t="shared" si="27"/>
        <v>na</v>
      </c>
      <c r="Z13" s="38" t="str">
        <f t="shared" si="27"/>
        <v>na</v>
      </c>
      <c r="AA13" s="38" t="str">
        <f t="shared" si="27"/>
        <v>na</v>
      </c>
      <c r="AB13" s="38" t="str">
        <f t="shared" si="27"/>
        <v>na</v>
      </c>
      <c r="AC13" s="38" t="str">
        <f t="shared" si="27"/>
        <v>na</v>
      </c>
      <c r="AD13" s="38" t="str">
        <f t="shared" si="27"/>
        <v>na</v>
      </c>
      <c r="AE13" s="38" t="str">
        <f t="shared" si="27"/>
        <v>na</v>
      </c>
      <c r="AF13" s="38" t="str">
        <f t="shared" si="27"/>
        <v>na</v>
      </c>
      <c r="AG13" s="38" t="str">
        <f t="shared" si="27"/>
        <v>na</v>
      </c>
      <c r="AH13" s="38" t="str">
        <f t="shared" si="27"/>
        <v>na</v>
      </c>
      <c r="AI13" s="38" t="str">
        <f t="shared" si="27"/>
        <v>na</v>
      </c>
      <c r="AJ13" s="38" t="str">
        <f t="shared" si="27"/>
        <v>na</v>
      </c>
      <c r="AK13" s="38" t="str">
        <f t="shared" si="27"/>
        <v>na</v>
      </c>
      <c r="AL13" s="38" t="str">
        <f t="shared" si="27"/>
        <v>na</v>
      </c>
      <c r="AM13" s="38" t="str">
        <f t="shared" si="27"/>
        <v>na</v>
      </c>
      <c r="AN13" s="38" t="str">
        <f t="shared" si="27"/>
        <v>na</v>
      </c>
      <c r="AO13" s="38" t="str">
        <f t="shared" si="27"/>
        <v>na</v>
      </c>
      <c r="AP13" s="38" t="str">
        <f t="shared" si="27"/>
        <v>na</v>
      </c>
      <c r="AQ13" s="38" t="str">
        <f t="shared" si="27"/>
        <v>na</v>
      </c>
      <c r="AR13" s="38" t="str">
        <f t="shared" si="27"/>
        <v>na</v>
      </c>
      <c r="AS13" s="38" t="str">
        <f t="shared" si="27"/>
        <v>na</v>
      </c>
      <c r="AT13" s="38" t="str">
        <f t="shared" si="27"/>
        <v>na</v>
      </c>
      <c r="AU13" s="38" t="str">
        <f t="shared" si="27"/>
        <v>na</v>
      </c>
      <c r="AV13" s="38" t="str">
        <f t="shared" si="27"/>
        <v>na</v>
      </c>
      <c r="AW13" s="38" t="str">
        <f t="shared" si="27"/>
        <v>na</v>
      </c>
      <c r="AX13" s="38" t="str">
        <f t="shared" si="27"/>
        <v>na</v>
      </c>
      <c r="AY13" s="38" t="str">
        <f t="shared" si="27"/>
        <v>na</v>
      </c>
      <c r="AZ13" s="38" t="str">
        <f t="shared" si="27"/>
        <v>na</v>
      </c>
      <c r="BA13" s="38" t="str">
        <f t="shared" si="27"/>
        <v>na</v>
      </c>
      <c r="BB13" s="38" t="str">
        <f t="shared" si="27"/>
        <v>na</v>
      </c>
      <c r="BC13" s="38" t="str">
        <f t="shared" si="27"/>
        <v>na</v>
      </c>
      <c r="BD13" s="38" t="str">
        <f t="shared" si="27"/>
        <v>na</v>
      </c>
      <c r="BE13" s="38" t="str">
        <f t="shared" si="27"/>
        <v>na</v>
      </c>
      <c r="BF13" s="38" t="str">
        <f t="shared" si="27"/>
        <v>na</v>
      </c>
      <c r="BG13" s="38" t="str">
        <f t="shared" si="27"/>
        <v>na</v>
      </c>
      <c r="BH13" s="38" t="str">
        <f t="shared" si="27"/>
        <v>na</v>
      </c>
      <c r="BI13" s="38" t="str">
        <f t="shared" si="27"/>
        <v>na</v>
      </c>
      <c r="BJ13" s="38" t="str">
        <f t="shared" si="27"/>
        <v>na</v>
      </c>
      <c r="BK13" s="38" t="str">
        <f t="shared" si="27"/>
        <v>na</v>
      </c>
      <c r="BL13" s="38" t="str">
        <f t="shared" si="27"/>
        <v>na</v>
      </c>
      <c r="BM13" s="38" t="str">
        <f t="shared" si="27"/>
        <v>na</v>
      </c>
      <c r="BN13" s="38" t="str">
        <f t="shared" si="27"/>
        <v>na</v>
      </c>
      <c r="BO13" s="38" t="str">
        <f t="shared" si="27"/>
        <v>na</v>
      </c>
      <c r="BP13" s="38" t="str">
        <f t="shared" si="27"/>
        <v>na</v>
      </c>
      <c r="BQ13" s="38" t="str">
        <f t="shared" si="27"/>
        <v>na</v>
      </c>
      <c r="BR13" s="38" t="str">
        <f t="shared" si="27"/>
        <v>na</v>
      </c>
      <c r="BS13" s="38" t="str">
        <f t="shared" si="27"/>
        <v>na</v>
      </c>
      <c r="BT13" s="38" t="str">
        <f t="shared" si="27"/>
        <v>na</v>
      </c>
      <c r="BU13" s="38" t="str">
        <f t="shared" si="27"/>
        <v>na</v>
      </c>
      <c r="BV13" s="38" t="str">
        <f t="shared" si="27"/>
        <v>na</v>
      </c>
      <c r="BW13" s="38" t="str">
        <f t="shared" si="27"/>
        <v>na</v>
      </c>
      <c r="BX13" s="38" t="str">
        <f t="shared" si="27"/>
        <v>na</v>
      </c>
      <c r="BY13" s="38" t="str">
        <f t="shared" ref="BY13:EJ13" si="28">IFERROR(BY12*0.88, "na")</f>
        <v>na</v>
      </c>
      <c r="BZ13" s="38" t="str">
        <f t="shared" si="28"/>
        <v>na</v>
      </c>
      <c r="CA13" s="38" t="str">
        <f t="shared" si="28"/>
        <v>na</v>
      </c>
      <c r="CB13" s="38" t="str">
        <f t="shared" si="28"/>
        <v>na</v>
      </c>
      <c r="CC13" s="38" t="str">
        <f t="shared" si="28"/>
        <v>na</v>
      </c>
      <c r="CD13" s="38" t="str">
        <f t="shared" si="28"/>
        <v>na</v>
      </c>
      <c r="CE13" s="38" t="str">
        <f t="shared" si="28"/>
        <v>na</v>
      </c>
      <c r="CF13" s="38" t="str">
        <f t="shared" si="28"/>
        <v>na</v>
      </c>
      <c r="CG13" s="38" t="str">
        <f t="shared" si="28"/>
        <v>na</v>
      </c>
      <c r="CH13" s="38" t="str">
        <f t="shared" si="28"/>
        <v>na</v>
      </c>
      <c r="CI13" s="38" t="str">
        <f t="shared" si="28"/>
        <v>na</v>
      </c>
      <c r="CJ13" s="38" t="str">
        <f t="shared" si="28"/>
        <v>na</v>
      </c>
      <c r="CK13" s="38" t="str">
        <f t="shared" si="28"/>
        <v>na</v>
      </c>
      <c r="CL13" s="38" t="str">
        <f t="shared" si="28"/>
        <v>na</v>
      </c>
      <c r="CM13" s="38" t="str">
        <f t="shared" si="28"/>
        <v>na</v>
      </c>
      <c r="CN13" s="38" t="str">
        <f t="shared" si="28"/>
        <v>na</v>
      </c>
      <c r="CO13" s="38" t="str">
        <f t="shared" si="28"/>
        <v>na</v>
      </c>
      <c r="CP13" s="38">
        <f t="shared" si="28"/>
        <v>0</v>
      </c>
      <c r="CQ13" s="38">
        <f t="shared" si="28"/>
        <v>0</v>
      </c>
      <c r="CR13" s="38">
        <f t="shared" si="28"/>
        <v>0</v>
      </c>
      <c r="CS13" s="38">
        <f t="shared" si="28"/>
        <v>0</v>
      </c>
      <c r="CT13" s="38">
        <f t="shared" si="28"/>
        <v>0</v>
      </c>
      <c r="CU13" s="38">
        <f t="shared" si="28"/>
        <v>0</v>
      </c>
      <c r="CV13" s="38">
        <f t="shared" si="28"/>
        <v>0</v>
      </c>
      <c r="CW13" s="38">
        <f t="shared" si="28"/>
        <v>0</v>
      </c>
      <c r="CX13" s="38">
        <f t="shared" si="28"/>
        <v>0</v>
      </c>
      <c r="CY13" s="38">
        <f t="shared" si="28"/>
        <v>0</v>
      </c>
      <c r="CZ13" s="38">
        <f t="shared" si="28"/>
        <v>0</v>
      </c>
      <c r="DA13" s="38">
        <f t="shared" si="28"/>
        <v>0</v>
      </c>
      <c r="DB13" s="38">
        <f t="shared" si="28"/>
        <v>0</v>
      </c>
      <c r="DC13" s="38">
        <f t="shared" si="28"/>
        <v>0</v>
      </c>
      <c r="DD13" s="38">
        <f t="shared" si="28"/>
        <v>0</v>
      </c>
      <c r="DE13" s="38">
        <f t="shared" si="28"/>
        <v>0</v>
      </c>
      <c r="DF13" s="38">
        <f t="shared" si="28"/>
        <v>0</v>
      </c>
      <c r="DG13" s="38">
        <f t="shared" si="28"/>
        <v>0</v>
      </c>
      <c r="DH13" s="38">
        <f t="shared" si="28"/>
        <v>0</v>
      </c>
      <c r="DI13" s="38">
        <f t="shared" si="28"/>
        <v>0</v>
      </c>
      <c r="DJ13" s="38">
        <f t="shared" si="28"/>
        <v>0</v>
      </c>
      <c r="DK13" s="38">
        <f t="shared" si="28"/>
        <v>0</v>
      </c>
      <c r="DL13" s="38">
        <f t="shared" si="28"/>
        <v>0</v>
      </c>
      <c r="DM13" s="38">
        <f t="shared" si="28"/>
        <v>0</v>
      </c>
      <c r="DN13" s="38">
        <f t="shared" si="28"/>
        <v>0</v>
      </c>
      <c r="DO13" s="38">
        <f t="shared" si="28"/>
        <v>0</v>
      </c>
      <c r="DP13" s="38">
        <f t="shared" si="28"/>
        <v>0</v>
      </c>
      <c r="DQ13" s="38">
        <f t="shared" si="28"/>
        <v>0</v>
      </c>
      <c r="DR13" s="38">
        <f t="shared" si="28"/>
        <v>0</v>
      </c>
      <c r="DS13" s="38">
        <f t="shared" si="28"/>
        <v>0</v>
      </c>
      <c r="DT13" s="38">
        <f t="shared" si="28"/>
        <v>0</v>
      </c>
      <c r="DU13" s="38">
        <f t="shared" si="28"/>
        <v>0</v>
      </c>
      <c r="DV13" s="38">
        <f t="shared" si="28"/>
        <v>0</v>
      </c>
      <c r="DW13" s="38">
        <f t="shared" si="28"/>
        <v>0</v>
      </c>
      <c r="DX13" s="38">
        <f t="shared" si="28"/>
        <v>0</v>
      </c>
      <c r="DY13" s="38">
        <f t="shared" si="28"/>
        <v>0</v>
      </c>
      <c r="DZ13" s="38">
        <f t="shared" si="28"/>
        <v>0</v>
      </c>
      <c r="EA13" s="38">
        <f t="shared" si="28"/>
        <v>0</v>
      </c>
      <c r="EB13" s="38">
        <f t="shared" si="28"/>
        <v>0</v>
      </c>
      <c r="EC13" s="38">
        <f t="shared" si="28"/>
        <v>0</v>
      </c>
      <c r="ED13" s="38">
        <f t="shared" si="28"/>
        <v>0</v>
      </c>
      <c r="EE13" s="38">
        <f t="shared" si="28"/>
        <v>0</v>
      </c>
      <c r="EF13" s="38">
        <f t="shared" si="28"/>
        <v>0</v>
      </c>
      <c r="EG13" s="38">
        <f t="shared" si="28"/>
        <v>0</v>
      </c>
      <c r="EH13" s="38">
        <f t="shared" si="28"/>
        <v>0</v>
      </c>
      <c r="EI13" s="38">
        <f t="shared" si="28"/>
        <v>0</v>
      </c>
      <c r="EJ13" s="38">
        <f t="shared" si="28"/>
        <v>0.61210806272000007</v>
      </c>
      <c r="EK13" s="38">
        <f t="shared" ref="EK13:EP13" si="29">IFERROR(EK12*0.88, "na")</f>
        <v>0.61210806272000007</v>
      </c>
      <c r="EL13" s="38">
        <f t="shared" si="29"/>
        <v>0.70217523199999998</v>
      </c>
      <c r="EM13" s="38">
        <f t="shared" si="29"/>
        <v>0.70217523199999998</v>
      </c>
      <c r="EN13" s="38">
        <f t="shared" si="29"/>
        <v>1.0526630399999999</v>
      </c>
      <c r="EO13" s="38">
        <f t="shared" si="29"/>
        <v>1.0526630399999999</v>
      </c>
      <c r="EP13" s="38">
        <f t="shared" si="29"/>
        <v>1.1066457599999999</v>
      </c>
      <c r="EQ13" s="72">
        <v>1.0941217693661973</v>
      </c>
      <c r="ER13" s="72">
        <v>1.586516082746479</v>
      </c>
      <c r="ES13" s="72">
        <v>2.904929577464789</v>
      </c>
      <c r="ET13" s="72">
        <v>4.5827464788732399</v>
      </c>
      <c r="EU13" s="72">
        <v>4.3369366197183101</v>
      </c>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row>
    <row r="14" spans="1:372" ht="34.15" customHeight="1">
      <c r="F14" s="35" t="s">
        <v>741</v>
      </c>
      <c r="G14" s="29"/>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53"/>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row>
    <row r="15" spans="1:372" ht="20.100000000000001" customHeight="1">
      <c r="F15" s="28" t="s">
        <v>742</v>
      </c>
      <c r="G15" s="29"/>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row>
    <row r="16" spans="1:372" ht="20.100000000000001" customHeight="1">
      <c r="B16" s="99"/>
      <c r="F16" s="37" t="s">
        <v>743</v>
      </c>
      <c r="G16" s="29" t="s">
        <v>141</v>
      </c>
      <c r="H16" s="38">
        <v>1749.5853015</v>
      </c>
      <c r="I16" s="38">
        <v>2247.5782428000002</v>
      </c>
      <c r="J16" s="38"/>
      <c r="K16" s="38"/>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t="s">
        <v>156</v>
      </c>
      <c r="AB16" s="38" t="s">
        <v>156</v>
      </c>
      <c r="AC16" s="38" t="s">
        <v>156</v>
      </c>
      <c r="AD16" s="38" t="s">
        <v>156</v>
      </c>
      <c r="AE16" s="38" t="s">
        <v>156</v>
      </c>
      <c r="AF16" s="38" t="s">
        <v>156</v>
      </c>
      <c r="AG16" s="38" t="s">
        <v>156</v>
      </c>
      <c r="AH16" s="38" t="s">
        <v>156</v>
      </c>
      <c r="AI16" s="38" t="s">
        <v>156</v>
      </c>
      <c r="AJ16" s="38" t="s">
        <v>156</v>
      </c>
      <c r="AK16" s="38" t="s">
        <v>156</v>
      </c>
      <c r="AL16" s="38" t="s">
        <v>156</v>
      </c>
      <c r="AM16" s="38" t="s">
        <v>156</v>
      </c>
      <c r="AN16" s="38" t="s">
        <v>156</v>
      </c>
      <c r="AO16" s="38" t="s">
        <v>156</v>
      </c>
      <c r="AP16" s="38" t="s">
        <v>156</v>
      </c>
      <c r="AQ16" s="38" t="s">
        <v>156</v>
      </c>
      <c r="AR16" s="38" t="s">
        <v>156</v>
      </c>
      <c r="AS16" s="38" t="s">
        <v>156</v>
      </c>
      <c r="AT16" s="38" t="s">
        <v>156</v>
      </c>
      <c r="AU16" s="38" t="s">
        <v>156</v>
      </c>
      <c r="AV16" s="38" t="s">
        <v>156</v>
      </c>
      <c r="AW16" s="38" t="s">
        <v>156</v>
      </c>
      <c r="AX16" s="38" t="s">
        <v>156</v>
      </c>
      <c r="AY16" s="38" t="s">
        <v>156</v>
      </c>
      <c r="AZ16" s="38" t="s">
        <v>156</v>
      </c>
      <c r="BA16" s="38" t="s">
        <v>156</v>
      </c>
      <c r="BB16" s="38" t="s">
        <v>156</v>
      </c>
      <c r="BC16" s="38" t="s">
        <v>156</v>
      </c>
      <c r="BD16" s="38" t="s">
        <v>156</v>
      </c>
      <c r="BE16" s="38" t="s">
        <v>156</v>
      </c>
      <c r="BF16" s="38" t="s">
        <v>156</v>
      </c>
      <c r="BG16" s="38" t="s">
        <v>156</v>
      </c>
      <c r="BH16" s="38" t="s">
        <v>156</v>
      </c>
      <c r="BI16" s="38" t="s">
        <v>156</v>
      </c>
      <c r="BJ16" s="38" t="s">
        <v>156</v>
      </c>
      <c r="BK16" s="38" t="s">
        <v>156</v>
      </c>
      <c r="BL16" s="38" t="s">
        <v>156</v>
      </c>
      <c r="BM16" s="38" t="s">
        <v>156</v>
      </c>
      <c r="BN16" s="38" t="s">
        <v>156</v>
      </c>
      <c r="BO16" s="38" t="s">
        <v>156</v>
      </c>
      <c r="BP16" s="38" t="s">
        <v>156</v>
      </c>
      <c r="BQ16" s="38" t="s">
        <v>156</v>
      </c>
      <c r="BR16" s="38" t="s">
        <v>156</v>
      </c>
      <c r="BS16" s="38" t="s">
        <v>156</v>
      </c>
      <c r="BT16" s="38" t="s">
        <v>156</v>
      </c>
      <c r="BU16" s="38" t="s">
        <v>156</v>
      </c>
      <c r="BV16" s="38" t="s">
        <v>156</v>
      </c>
      <c r="BW16" s="38" t="s">
        <v>156</v>
      </c>
      <c r="BX16" s="38" t="s">
        <v>156</v>
      </c>
      <c r="BY16" s="38" t="s">
        <v>156</v>
      </c>
      <c r="BZ16" s="38" t="s">
        <v>156</v>
      </c>
      <c r="CA16" s="38" t="s">
        <v>156</v>
      </c>
      <c r="CB16" s="38" t="s">
        <v>156</v>
      </c>
      <c r="CC16" s="38" t="s">
        <v>156</v>
      </c>
      <c r="CD16" s="38" t="s">
        <v>156</v>
      </c>
      <c r="CE16" s="38" t="s">
        <v>156</v>
      </c>
      <c r="CF16" s="38" t="s">
        <v>156</v>
      </c>
      <c r="CG16" s="38" t="s">
        <v>156</v>
      </c>
      <c r="CH16" s="38" t="s">
        <v>156</v>
      </c>
      <c r="CI16" s="38" t="s">
        <v>156</v>
      </c>
      <c r="CJ16" s="38" t="s">
        <v>156</v>
      </c>
      <c r="CK16" s="38" t="s">
        <v>156</v>
      </c>
      <c r="CL16" s="38" t="s">
        <v>156</v>
      </c>
      <c r="CM16" s="38" t="s">
        <v>156</v>
      </c>
      <c r="CN16" s="38">
        <v>77.483000000000004</v>
      </c>
      <c r="CO16" s="38">
        <v>94.692999999999998</v>
      </c>
      <c r="CP16" s="38">
        <v>101.34699999999999</v>
      </c>
      <c r="CQ16" s="38">
        <v>53.341999999999999</v>
      </c>
      <c r="CR16" s="38">
        <v>101.30500000000001</v>
      </c>
      <c r="CS16" s="38">
        <v>96.423699999999997</v>
      </c>
      <c r="CT16" s="38">
        <v>108.71615</v>
      </c>
      <c r="CU16" s="38">
        <v>95.090999999999994</v>
      </c>
      <c r="CV16" s="38">
        <v>143.05491000000001</v>
      </c>
      <c r="CW16" s="38">
        <v>114.25875000000001</v>
      </c>
      <c r="CX16" s="38">
        <v>124.63388999999999</v>
      </c>
      <c r="CY16" s="38">
        <v>118.95099999999999</v>
      </c>
      <c r="CZ16" s="38">
        <v>87.549000000000007</v>
      </c>
      <c r="DA16" s="38">
        <v>154.745</v>
      </c>
      <c r="DB16" s="38">
        <v>69.808999999999997</v>
      </c>
      <c r="DC16" s="38">
        <v>93.016000000000005</v>
      </c>
      <c r="DD16" s="38">
        <v>68.242000000000004</v>
      </c>
      <c r="DE16" s="38">
        <v>110.998</v>
      </c>
      <c r="DF16" s="38">
        <v>98.152000000000001</v>
      </c>
      <c r="DG16" s="38">
        <v>167.154</v>
      </c>
      <c r="DH16" s="38">
        <v>117.108</v>
      </c>
      <c r="DI16" s="38">
        <v>106.66</v>
      </c>
      <c r="DJ16" s="38">
        <v>169.30600000000001</v>
      </c>
      <c r="DK16" s="38">
        <v>46.44</v>
      </c>
      <c r="DL16" s="38">
        <v>112.768</v>
      </c>
      <c r="DM16" s="38">
        <v>137.303</v>
      </c>
      <c r="DN16" s="38">
        <v>122.422</v>
      </c>
      <c r="DO16" s="38">
        <v>149.68799999999999</v>
      </c>
      <c r="DP16" s="38">
        <v>197.61623</v>
      </c>
      <c r="DQ16" s="38">
        <v>444.33004499999998</v>
      </c>
      <c r="DR16" s="38">
        <v>443.59343749999999</v>
      </c>
      <c r="DS16" s="38">
        <v>621.07889750000004</v>
      </c>
      <c r="DT16" s="38">
        <v>535.00334250000003</v>
      </c>
      <c r="DU16" s="38">
        <v>538.55034000000001</v>
      </c>
      <c r="DV16" s="38">
        <v>472.00327750000002</v>
      </c>
      <c r="DW16" s="38">
        <v>420.35548999999997</v>
      </c>
      <c r="DX16" s="53">
        <v>405.89135299999998</v>
      </c>
      <c r="DY16" s="38">
        <v>398.65753999999998</v>
      </c>
      <c r="DZ16" s="38">
        <v>407.5017105</v>
      </c>
      <c r="EA16" s="38">
        <v>376.21242000000001</v>
      </c>
      <c r="EB16" s="38">
        <v>363.39028000000002</v>
      </c>
      <c r="EC16" s="38">
        <v>312.69251000000003</v>
      </c>
      <c r="ED16" s="38">
        <v>360.40602200000001</v>
      </c>
      <c r="EE16" s="38">
        <v>440.751215</v>
      </c>
      <c r="EF16" s="38">
        <v>392.93100149999998</v>
      </c>
      <c r="EG16" s="38">
        <v>555.49706300000003</v>
      </c>
      <c r="EH16" s="38">
        <v>549.58311100000003</v>
      </c>
      <c r="EI16" s="38">
        <v>502.60823499999998</v>
      </c>
      <c r="EJ16" s="38">
        <v>392.93100149999998</v>
      </c>
      <c r="EK16" s="38">
        <v>555.49706300000003</v>
      </c>
      <c r="EL16" s="38">
        <v>549.58311100000003</v>
      </c>
      <c r="EM16" s="38">
        <v>502.60823499999998</v>
      </c>
      <c r="EN16" s="38">
        <v>922.56311628000003</v>
      </c>
      <c r="EO16" s="38">
        <v>846.3822404</v>
      </c>
      <c r="EP16" s="38">
        <v>845.96505107999997</v>
      </c>
      <c r="EQ16" s="38">
        <v>958.02523629999996</v>
      </c>
      <c r="ER16" s="38">
        <v>682.39565192999999</v>
      </c>
      <c r="ES16" s="38">
        <v>1247.7501190999999</v>
      </c>
      <c r="ET16" s="38">
        <v>1029.9243100000001</v>
      </c>
      <c r="EU16" s="38">
        <v>1026.2018307000001</v>
      </c>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row>
    <row r="17" spans="2:372" ht="20.100000000000001" customHeight="1">
      <c r="B17" s="99"/>
      <c r="F17" s="37" t="s">
        <v>740</v>
      </c>
      <c r="G17" s="29" t="s">
        <v>141</v>
      </c>
      <c r="H17" s="38">
        <v>0</v>
      </c>
      <c r="I17" s="38">
        <v>9.0204000000000006E-2</v>
      </c>
      <c r="J17" s="38"/>
      <c r="K17" s="38"/>
      <c r="L17" s="38">
        <v>2.3E-5</v>
      </c>
      <c r="M17" s="38">
        <v>1.9999999999999999E-6</v>
      </c>
      <c r="N17" s="38">
        <v>0.21912000000000001</v>
      </c>
      <c r="O17" s="38">
        <v>0</v>
      </c>
      <c r="P17" s="38">
        <v>7.1000000000000002E-4</v>
      </c>
      <c r="Q17" s="38">
        <v>0</v>
      </c>
      <c r="R17" s="38">
        <v>0</v>
      </c>
      <c r="S17" s="38">
        <v>0</v>
      </c>
      <c r="T17" s="38">
        <v>0</v>
      </c>
      <c r="U17" s="38">
        <v>2E-3</v>
      </c>
      <c r="V17" s="38">
        <v>0</v>
      </c>
      <c r="W17" s="38">
        <v>1E-4</v>
      </c>
      <c r="X17" s="38">
        <v>2.4800000000000001E-4</v>
      </c>
      <c r="Y17" s="38">
        <v>1.94E-4</v>
      </c>
      <c r="Z17" s="38">
        <v>0</v>
      </c>
      <c r="AA17" s="38">
        <v>5.4999999999999997E-3</v>
      </c>
      <c r="AB17" s="38">
        <v>0</v>
      </c>
      <c r="AC17" s="38">
        <v>7.4899999999999999E-4</v>
      </c>
      <c r="AD17" s="38">
        <v>3.9899999999999999E-4</v>
      </c>
      <c r="AE17" s="38">
        <v>0</v>
      </c>
      <c r="AF17" s="38">
        <v>0</v>
      </c>
      <c r="AG17" s="38">
        <v>6.9999999999999999E-4</v>
      </c>
      <c r="AH17" s="38">
        <v>9.9999999999999995E-7</v>
      </c>
      <c r="AI17" s="38">
        <v>5.2500000000000003E-3</v>
      </c>
      <c r="AJ17" s="38">
        <v>1.3129999999999999E-3</v>
      </c>
      <c r="AK17" s="38">
        <v>4.0000000000000001E-3</v>
      </c>
      <c r="AL17" s="38">
        <v>0</v>
      </c>
      <c r="AM17" s="38">
        <v>0</v>
      </c>
      <c r="AN17" s="38">
        <v>0</v>
      </c>
      <c r="AO17" s="38">
        <v>2.5000000000000001E-4</v>
      </c>
      <c r="AP17" s="38">
        <v>5.0650000000000001E-3</v>
      </c>
      <c r="AQ17" s="38">
        <v>5.9999999999999995E-4</v>
      </c>
      <c r="AR17" s="38">
        <v>2.6200000000000003E-4</v>
      </c>
      <c r="AS17" s="38">
        <v>4.0000000000000002E-4</v>
      </c>
      <c r="AT17" s="38">
        <v>5.0090000000000004E-3</v>
      </c>
      <c r="AU17" s="38">
        <v>3.5034999999999998</v>
      </c>
      <c r="AV17" s="38">
        <v>1.1350000000000001E-2</v>
      </c>
      <c r="AW17" s="38">
        <v>0</v>
      </c>
      <c r="AX17" s="38">
        <v>9.9999999999999995E-7</v>
      </c>
      <c r="AY17" s="38">
        <v>2.0000000000000002E-5</v>
      </c>
      <c r="AZ17" s="38">
        <v>0</v>
      </c>
      <c r="BA17" s="38">
        <v>1E-4</v>
      </c>
      <c r="BB17" s="38">
        <v>3.8249999999999998E-3</v>
      </c>
      <c r="BC17" s="38">
        <v>0</v>
      </c>
      <c r="BD17" s="38">
        <v>3.0800000000000001E-4</v>
      </c>
      <c r="BE17" s="38">
        <v>2.0000000000000001E-4</v>
      </c>
      <c r="BF17" s="38">
        <v>1.9999999999999999E-6</v>
      </c>
      <c r="BG17" s="38">
        <v>3.9999999999999998E-6</v>
      </c>
      <c r="BH17" s="38">
        <v>1.0200000000000001E-3</v>
      </c>
      <c r="BI17" s="38">
        <v>1.75E-3</v>
      </c>
      <c r="BJ17" s="38">
        <v>5.9999999999999995E-4</v>
      </c>
      <c r="BK17" s="38">
        <v>2.0799999999999999E-4</v>
      </c>
      <c r="BL17" s="38">
        <v>3.4E-5</v>
      </c>
      <c r="BM17" s="38">
        <v>1.1739999999999999E-3</v>
      </c>
      <c r="BN17" s="38">
        <v>3.8999999999999999E-4</v>
      </c>
      <c r="BO17" s="38">
        <v>8.2999999999999998E-5</v>
      </c>
      <c r="BP17" s="38">
        <v>9.6000000000000002E-5</v>
      </c>
      <c r="BQ17" s="38">
        <v>3.0400000000000002E-4</v>
      </c>
      <c r="BR17" s="38">
        <v>3.9999999999999998E-6</v>
      </c>
      <c r="BS17" s="38">
        <v>3.9999999999999998E-6</v>
      </c>
      <c r="BT17" s="38">
        <v>0</v>
      </c>
      <c r="BU17" s="38">
        <v>2.0010000000000002E-3</v>
      </c>
      <c r="BV17" s="38">
        <v>1.9999999999999999E-6</v>
      </c>
      <c r="BW17" s="38">
        <v>9.0000000000000002E-6</v>
      </c>
      <c r="BX17" s="38">
        <v>0</v>
      </c>
      <c r="BY17" s="38">
        <v>0</v>
      </c>
      <c r="BZ17" s="38">
        <v>4.7000000000000002E-3</v>
      </c>
      <c r="CA17" s="38">
        <v>0</v>
      </c>
      <c r="CB17" s="38">
        <v>0</v>
      </c>
      <c r="CC17" s="38">
        <v>0</v>
      </c>
      <c r="CD17" s="38">
        <v>2.1999999999999999E-5</v>
      </c>
      <c r="CE17" s="38">
        <v>0</v>
      </c>
      <c r="CF17" s="38">
        <v>0</v>
      </c>
      <c r="CG17" s="38">
        <v>2.6999999999999999E-5</v>
      </c>
      <c r="CH17" s="38">
        <v>0</v>
      </c>
      <c r="CI17" s="38">
        <v>4.9999999999999998E-7</v>
      </c>
      <c r="CJ17" s="38">
        <v>3.4999999999999997E-5</v>
      </c>
      <c r="CK17" s="38">
        <v>0</v>
      </c>
      <c r="CL17" s="38">
        <v>0</v>
      </c>
      <c r="CM17" s="38">
        <v>0</v>
      </c>
      <c r="CN17" s="38">
        <v>0</v>
      </c>
      <c r="CO17" s="38">
        <v>1.5300000000000001E-4</v>
      </c>
      <c r="CP17" s="38">
        <v>3.9999999999999998E-7</v>
      </c>
      <c r="CQ17" s="38">
        <v>1.4500000000000001E-6</v>
      </c>
      <c r="CR17" s="38">
        <v>0</v>
      </c>
      <c r="CS17" s="38">
        <v>0</v>
      </c>
      <c r="CT17" s="38">
        <v>4.9999999999999998E-7</v>
      </c>
      <c r="CU17" s="38">
        <v>0</v>
      </c>
      <c r="CV17" s="38">
        <v>2.5000000000000001E-5</v>
      </c>
      <c r="CW17" s="38">
        <v>2.4999999999999999E-7</v>
      </c>
      <c r="CX17" s="38">
        <v>0</v>
      </c>
      <c r="CY17" s="38">
        <v>0</v>
      </c>
      <c r="CZ17" s="38">
        <v>0</v>
      </c>
      <c r="DA17" s="38">
        <v>0</v>
      </c>
      <c r="DB17" s="38">
        <v>0</v>
      </c>
      <c r="DC17" s="38">
        <v>0</v>
      </c>
      <c r="DD17" s="38">
        <v>5.9999999999999995E-4</v>
      </c>
      <c r="DE17" s="38">
        <v>0</v>
      </c>
      <c r="DF17" s="38">
        <v>0</v>
      </c>
      <c r="DG17" s="38">
        <v>0</v>
      </c>
      <c r="DH17" s="38">
        <v>0</v>
      </c>
      <c r="DI17" s="38">
        <v>0</v>
      </c>
      <c r="DJ17" s="38">
        <v>2.9E-4</v>
      </c>
      <c r="DK17" s="38">
        <v>1E-8</v>
      </c>
      <c r="DL17" s="38">
        <v>0</v>
      </c>
      <c r="DM17" s="38">
        <v>0</v>
      </c>
      <c r="DN17" s="38">
        <v>0</v>
      </c>
      <c r="DO17" s="38">
        <v>4.2000000000000002E-4</v>
      </c>
      <c r="DP17" s="38">
        <v>0</v>
      </c>
      <c r="DQ17" s="38">
        <v>0</v>
      </c>
      <c r="DR17" s="38">
        <v>0</v>
      </c>
      <c r="DS17" s="38">
        <v>0</v>
      </c>
      <c r="DT17" s="38">
        <v>0</v>
      </c>
      <c r="DU17" s="38">
        <v>0</v>
      </c>
      <c r="DV17" s="38">
        <v>1.6927999999999999E-2</v>
      </c>
      <c r="DW17" s="38">
        <v>0</v>
      </c>
      <c r="DX17" s="53">
        <v>0</v>
      </c>
      <c r="DY17" s="38">
        <v>0</v>
      </c>
      <c r="DZ17" s="38">
        <v>7.0290000000000001E-4</v>
      </c>
      <c r="EA17" s="38">
        <v>0</v>
      </c>
      <c r="EB17" s="38">
        <v>2.0000000000000002E-5</v>
      </c>
      <c r="EC17" s="38">
        <v>1.405E-4</v>
      </c>
      <c r="ED17" s="38">
        <v>0</v>
      </c>
      <c r="EE17" s="38">
        <v>0</v>
      </c>
      <c r="EF17" s="38">
        <v>0</v>
      </c>
      <c r="EG17" s="38">
        <v>0</v>
      </c>
      <c r="EH17" s="38">
        <v>8.9829999999999993E-2</v>
      </c>
      <c r="EI17" s="38">
        <v>3.7399999999999998E-4</v>
      </c>
      <c r="EJ17" s="38">
        <v>0</v>
      </c>
      <c r="EK17" s="38">
        <v>0</v>
      </c>
      <c r="EL17" s="38">
        <v>0</v>
      </c>
      <c r="EM17" s="38">
        <v>0</v>
      </c>
      <c r="EN17" s="38">
        <v>0</v>
      </c>
      <c r="EO17" s="38">
        <v>0</v>
      </c>
      <c r="EP17" s="38">
        <v>0.15414749999999999</v>
      </c>
      <c r="EQ17" s="38">
        <v>1.2429223300000001</v>
      </c>
      <c r="ER17" s="38">
        <v>1.8022822700000001</v>
      </c>
      <c r="ES17" s="38">
        <v>3.3</v>
      </c>
      <c r="ET17" s="38">
        <v>3.5019999999999998</v>
      </c>
      <c r="EU17" s="38">
        <v>5.5988680000000004</v>
      </c>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row>
    <row r="18" spans="2:372" ht="20.100000000000001" customHeight="1">
      <c r="B18" s="99"/>
      <c r="F18" s="37" t="s">
        <v>407</v>
      </c>
      <c r="G18" s="29" t="s">
        <v>739</v>
      </c>
      <c r="H18" s="38">
        <v>297.99986730417697</v>
      </c>
      <c r="I18" s="38">
        <v>439.55782443234398</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72">
        <v>10.346834159999998</v>
      </c>
      <c r="CO18" s="72">
        <v>12.645091979999998</v>
      </c>
      <c r="CP18" s="72">
        <v>13.534481699999999</v>
      </c>
      <c r="CQ18" s="72">
        <v>7.1231302800000007</v>
      </c>
      <c r="CR18" s="72">
        <v>13.339893126203195</v>
      </c>
      <c r="CS18" s="72">
        <v>12.696007257215598</v>
      </c>
      <c r="CT18" s="72">
        <v>14.31559747982244</v>
      </c>
      <c r="CU18" s="72">
        <v>12.520880834771118</v>
      </c>
      <c r="CV18" s="72">
        <v>18.904684416049701</v>
      </c>
      <c r="CW18" s="72">
        <v>15.099959743990484</v>
      </c>
      <c r="CX18" s="72">
        <v>16.470400690473777</v>
      </c>
      <c r="CY18" s="72">
        <v>15.719763797896622</v>
      </c>
      <c r="CZ18" s="72">
        <v>11.691602099999999</v>
      </c>
      <c r="DA18" s="72">
        <v>20.66428908</v>
      </c>
      <c r="DB18" s="72">
        <v>9.3225670199999993</v>
      </c>
      <c r="DC18" s="72">
        <v>12.422076839999999</v>
      </c>
      <c r="DD18" s="72">
        <v>9.1129060799999984</v>
      </c>
      <c r="DE18" s="72">
        <v>14.823162</v>
      </c>
      <c r="DF18" s="72">
        <v>13.107147299999999</v>
      </c>
      <c r="DG18" s="72">
        <v>22.321545299999997</v>
      </c>
      <c r="DH18" s="72">
        <v>15.639103619999998</v>
      </c>
      <c r="DI18" s="72">
        <v>14.243589719999999</v>
      </c>
      <c r="DJ18" s="72">
        <v>22.609996020000001</v>
      </c>
      <c r="DK18" s="72">
        <v>6.201690479999999</v>
      </c>
      <c r="DL18" s="72">
        <v>14.182723207308051</v>
      </c>
      <c r="DM18" s="72">
        <v>17.267783066093781</v>
      </c>
      <c r="DN18" s="72">
        <v>15.3963729275397</v>
      </c>
      <c r="DO18" s="72">
        <v>18.826033846784981</v>
      </c>
      <c r="DP18" s="72">
        <v>20.802064387545588</v>
      </c>
      <c r="DQ18" s="72">
        <v>19.459862011528408</v>
      </c>
      <c r="DR18" s="72">
        <v>46.693592458614248</v>
      </c>
      <c r="DS18" s="72">
        <v>65.376713641416941</v>
      </c>
      <c r="DT18" s="72">
        <v>59.212187256898837</v>
      </c>
      <c r="DU18" s="72">
        <v>55.101469758662624</v>
      </c>
      <c r="DV18" s="72">
        <v>49.175333567405353</v>
      </c>
      <c r="DW18" s="72">
        <v>44.44159229221917</v>
      </c>
      <c r="DX18" s="72">
        <v>40.744172081020203</v>
      </c>
      <c r="DY18" s="72">
        <v>40.741742857119021</v>
      </c>
      <c r="DZ18" s="72">
        <v>43.214261366530863</v>
      </c>
      <c r="EA18" s="72">
        <v>41.237573597499917</v>
      </c>
      <c r="EB18" s="72">
        <v>40.012762576433076</v>
      </c>
      <c r="EC18" s="72">
        <v>34.977759176221092</v>
      </c>
      <c r="ED18" s="72">
        <v>40.596038906039759</v>
      </c>
      <c r="EE18" s="72">
        <v>47.688708615888444</v>
      </c>
      <c r="EF18" s="38">
        <v>43.778686277735403</v>
      </c>
      <c r="EG18" s="38">
        <v>62.435759448189799</v>
      </c>
      <c r="EH18" s="38">
        <v>63.602623071882903</v>
      </c>
      <c r="EI18" s="38">
        <v>58.013952093615103</v>
      </c>
      <c r="EJ18" s="38">
        <v>54.940923070001901</v>
      </c>
      <c r="EK18" s="38">
        <v>81.482885795888805</v>
      </c>
      <c r="EL18" s="38">
        <v>80.136381605762793</v>
      </c>
      <c r="EM18" s="38">
        <v>95.654858522245803</v>
      </c>
      <c r="EN18" s="38">
        <v>107.20122365589</v>
      </c>
      <c r="EO18" s="38">
        <v>98.044035122893703</v>
      </c>
      <c r="EP18" s="38">
        <v>97.902609502531902</v>
      </c>
      <c r="EQ18" s="38">
        <v>111.578043777441</v>
      </c>
      <c r="ER18" s="38">
        <v>77.965249229679799</v>
      </c>
      <c r="ES18" s="38">
        <v>143.54292539477001</v>
      </c>
      <c r="ET18" s="38">
        <v>124.119549286042</v>
      </c>
      <c r="EU18" s="38">
        <v>125.148477249675</v>
      </c>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row>
    <row r="19" spans="2:372" ht="34.15" customHeight="1">
      <c r="F19" s="28" t="s">
        <v>535</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row>
    <row r="20" spans="2:372" ht="20.100000000000001" customHeight="1">
      <c r="B20" s="99"/>
      <c r="F20" s="37" t="s">
        <v>743</v>
      </c>
      <c r="G20" s="29" t="s">
        <v>200</v>
      </c>
      <c r="H20" s="38">
        <v>907.58625900000004</v>
      </c>
      <c r="I20" s="38">
        <v>4899.3088969999999</v>
      </c>
      <c r="J20" s="38"/>
      <c r="K20" s="38"/>
      <c r="L20" s="38" t="s">
        <v>156</v>
      </c>
      <c r="M20" s="38" t="s">
        <v>156</v>
      </c>
      <c r="N20" s="38" t="s">
        <v>156</v>
      </c>
      <c r="O20" s="38" t="s">
        <v>156</v>
      </c>
      <c r="P20" s="38" t="s">
        <v>156</v>
      </c>
      <c r="Q20" s="38" t="s">
        <v>156</v>
      </c>
      <c r="R20" s="38" t="s">
        <v>156</v>
      </c>
      <c r="S20" s="38" t="s">
        <v>156</v>
      </c>
      <c r="T20" s="38" t="s">
        <v>156</v>
      </c>
      <c r="U20" s="38" t="s">
        <v>156</v>
      </c>
      <c r="V20" s="38" t="s">
        <v>156</v>
      </c>
      <c r="W20" s="38" t="s">
        <v>156</v>
      </c>
      <c r="X20" s="38" t="s">
        <v>156</v>
      </c>
      <c r="Y20" s="38" t="s">
        <v>156</v>
      </c>
      <c r="Z20" s="38" t="s">
        <v>156</v>
      </c>
      <c r="AA20" s="38" t="s">
        <v>156</v>
      </c>
      <c r="AB20" s="38" t="s">
        <v>156</v>
      </c>
      <c r="AC20" s="38" t="s">
        <v>156</v>
      </c>
      <c r="AD20" s="38" t="s">
        <v>156</v>
      </c>
      <c r="AE20" s="38" t="s">
        <v>156</v>
      </c>
      <c r="AF20" s="38" t="s">
        <v>156</v>
      </c>
      <c r="AG20" s="38" t="s">
        <v>156</v>
      </c>
      <c r="AH20" s="38" t="s">
        <v>156</v>
      </c>
      <c r="AI20" s="38" t="s">
        <v>156</v>
      </c>
      <c r="AJ20" s="38" t="s">
        <v>156</v>
      </c>
      <c r="AK20" s="38" t="s">
        <v>156</v>
      </c>
      <c r="AL20" s="38" t="s">
        <v>156</v>
      </c>
      <c r="AM20" s="38" t="s">
        <v>156</v>
      </c>
      <c r="AN20" s="38" t="s">
        <v>156</v>
      </c>
      <c r="AO20" s="38" t="s">
        <v>156</v>
      </c>
      <c r="AP20" s="38" t="s">
        <v>156</v>
      </c>
      <c r="AQ20" s="38" t="s">
        <v>156</v>
      </c>
      <c r="AR20" s="38" t="s">
        <v>156</v>
      </c>
      <c r="AS20" s="38" t="s">
        <v>156</v>
      </c>
      <c r="AT20" s="38" t="s">
        <v>156</v>
      </c>
      <c r="AU20" s="38" t="s">
        <v>156</v>
      </c>
      <c r="AV20" s="38" t="s">
        <v>156</v>
      </c>
      <c r="AW20" s="38" t="s">
        <v>156</v>
      </c>
      <c r="AX20" s="38" t="s">
        <v>156</v>
      </c>
      <c r="AY20" s="38" t="s">
        <v>156</v>
      </c>
      <c r="AZ20" s="38" t="s">
        <v>156</v>
      </c>
      <c r="BA20" s="38" t="s">
        <v>156</v>
      </c>
      <c r="BB20" s="38" t="s">
        <v>156</v>
      </c>
      <c r="BC20" s="38" t="s">
        <v>156</v>
      </c>
      <c r="BD20" s="38" t="s">
        <v>156</v>
      </c>
      <c r="BE20" s="38" t="s">
        <v>156</v>
      </c>
      <c r="BF20" s="38" t="s">
        <v>156</v>
      </c>
      <c r="BG20" s="38" t="s">
        <v>156</v>
      </c>
      <c r="BH20" s="38" t="s">
        <v>156</v>
      </c>
      <c r="BI20" s="38" t="s">
        <v>156</v>
      </c>
      <c r="BJ20" s="38" t="s">
        <v>156</v>
      </c>
      <c r="BK20" s="38" t="s">
        <v>156</v>
      </c>
      <c r="BL20" s="38" t="s">
        <v>156</v>
      </c>
      <c r="BM20" s="38" t="s">
        <v>156</v>
      </c>
      <c r="BN20" s="38" t="s">
        <v>156</v>
      </c>
      <c r="BO20" s="38" t="s">
        <v>156</v>
      </c>
      <c r="BP20" s="38" t="s">
        <v>156</v>
      </c>
      <c r="BQ20" s="38" t="s">
        <v>156</v>
      </c>
      <c r="BR20" s="38" t="s">
        <v>156</v>
      </c>
      <c r="BS20" s="38" t="s">
        <v>156</v>
      </c>
      <c r="BT20" s="38" t="s">
        <v>156</v>
      </c>
      <c r="BU20" s="38" t="s">
        <v>156</v>
      </c>
      <c r="BV20" s="38" t="s">
        <v>156</v>
      </c>
      <c r="BW20" s="38" t="s">
        <v>156</v>
      </c>
      <c r="BX20" s="38" t="s">
        <v>156</v>
      </c>
      <c r="BY20" s="38" t="s">
        <v>156</v>
      </c>
      <c r="BZ20" s="38" t="s">
        <v>156</v>
      </c>
      <c r="CA20" s="38" t="s">
        <v>156</v>
      </c>
      <c r="CB20" s="38" t="s">
        <v>156</v>
      </c>
      <c r="CC20" s="38" t="s">
        <v>156</v>
      </c>
      <c r="CD20" s="38" t="s">
        <v>156</v>
      </c>
      <c r="CE20" s="38" t="s">
        <v>156</v>
      </c>
      <c r="CF20" s="38" t="s">
        <v>156</v>
      </c>
      <c r="CG20" s="38" t="s">
        <v>156</v>
      </c>
      <c r="CH20" s="38" t="s">
        <v>156</v>
      </c>
      <c r="CI20" s="38" t="s">
        <v>156</v>
      </c>
      <c r="CJ20" s="38" t="s">
        <v>156</v>
      </c>
      <c r="CK20" s="38" t="s">
        <v>156</v>
      </c>
      <c r="CL20" s="38" t="s">
        <v>156</v>
      </c>
      <c r="CM20" s="38" t="s">
        <v>156</v>
      </c>
      <c r="CN20" s="38">
        <v>21.716777</v>
      </c>
      <c r="CO20" s="38">
        <v>26.077617</v>
      </c>
      <c r="CP20" s="38">
        <v>27.66628781</v>
      </c>
      <c r="CQ20" s="38">
        <v>16.721578000000001</v>
      </c>
      <c r="CR20" s="38">
        <v>29.212876999999999</v>
      </c>
      <c r="CS20" s="38">
        <v>29.716937160000001</v>
      </c>
      <c r="CT20" s="38">
        <v>31.224095949999999</v>
      </c>
      <c r="CU20" s="38">
        <v>27.173378790000001</v>
      </c>
      <c r="CV20" s="38">
        <v>44.613789560000001</v>
      </c>
      <c r="CW20" s="38">
        <v>35.402556760000003</v>
      </c>
      <c r="CX20" s="38">
        <v>40.680747099999998</v>
      </c>
      <c r="CY20" s="38">
        <v>41.492288469999998</v>
      </c>
      <c r="CZ20" s="38">
        <v>32.08433471</v>
      </c>
      <c r="DA20" s="38">
        <v>64.529314069999998</v>
      </c>
      <c r="DB20" s="38">
        <v>31.50990835</v>
      </c>
      <c r="DC20" s="38">
        <v>41.162987289999997</v>
      </c>
      <c r="DD20" s="38">
        <v>32.743884000000001</v>
      </c>
      <c r="DE20" s="38">
        <v>45.147598000000002</v>
      </c>
      <c r="DF20" s="38">
        <v>41.524011999999999</v>
      </c>
      <c r="DG20" s="38">
        <v>82.102267999999995</v>
      </c>
      <c r="DH20" s="38">
        <v>63.922114000000001</v>
      </c>
      <c r="DI20" s="38">
        <v>58.325992999999997</v>
      </c>
      <c r="DJ20" s="38">
        <v>91.582151999999994</v>
      </c>
      <c r="DK20" s="38">
        <v>26.348013000000002</v>
      </c>
      <c r="DL20" s="38">
        <v>67.054581999999996</v>
      </c>
      <c r="DM20" s="38">
        <v>75.736793000000006</v>
      </c>
      <c r="DN20" s="38">
        <v>66.685486999999995</v>
      </c>
      <c r="DO20" s="38">
        <v>84.382779999999997</v>
      </c>
      <c r="DP20" s="38">
        <v>134.485433</v>
      </c>
      <c r="DQ20" s="38">
        <v>309.91839499999998</v>
      </c>
      <c r="DR20" s="38">
        <v>305.88753000000003</v>
      </c>
      <c r="DS20" s="38">
        <v>448.23720900000001</v>
      </c>
      <c r="DT20" s="38">
        <v>448.96411000000001</v>
      </c>
      <c r="DU20" s="38">
        <v>495.37811799999997</v>
      </c>
      <c r="DV20" s="38">
        <v>461.28775999999999</v>
      </c>
      <c r="DW20" s="38">
        <v>457.37945100000002</v>
      </c>
      <c r="DX20" s="53">
        <v>391.29296499999998</v>
      </c>
      <c r="DY20" s="38">
        <v>351.14332300000001</v>
      </c>
      <c r="DZ20" s="38">
        <v>326.05080600000002</v>
      </c>
      <c r="EA20" s="38">
        <v>248.86644699999999</v>
      </c>
      <c r="EB20" s="38">
        <v>234.55637300000001</v>
      </c>
      <c r="EC20" s="38">
        <v>189.18253200000001</v>
      </c>
      <c r="ED20" s="38">
        <v>178.09383199999999</v>
      </c>
      <c r="EE20" s="38">
        <v>220.93807799999999</v>
      </c>
      <c r="EF20" s="38">
        <v>193.96520799999999</v>
      </c>
      <c r="EG20" s="38">
        <v>314.58914099999998</v>
      </c>
      <c r="EH20" s="38">
        <v>487.11267099999998</v>
      </c>
      <c r="EI20" s="38">
        <v>637.85230300000001</v>
      </c>
      <c r="EJ20" s="38">
        <v>1185.6715380000001</v>
      </c>
      <c r="EK20" s="38">
        <v>2588.6723849999998</v>
      </c>
      <c r="EL20" s="38">
        <v>3482.9113609999999</v>
      </c>
      <c r="EM20" s="38">
        <v>4867.6931880000002</v>
      </c>
      <c r="EN20" s="38">
        <v>6236.3483910000004</v>
      </c>
      <c r="EO20" s="38">
        <v>5482.4813720000002</v>
      </c>
      <c r="EP20" s="38">
        <v>3735.458165</v>
      </c>
      <c r="EQ20" s="38">
        <v>3322.617248</v>
      </c>
      <c r="ER20" s="38">
        <v>977.99974599999996</v>
      </c>
      <c r="ES20" s="38">
        <v>1691.112897</v>
      </c>
      <c r="ET20" s="38">
        <v>1115.872466</v>
      </c>
      <c r="EU20" s="38">
        <v>1081.4196549999999</v>
      </c>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row>
    <row r="21" spans="2:372" ht="20.100000000000001" customHeight="1">
      <c r="B21" s="99"/>
      <c r="C21" s="53"/>
      <c r="F21" s="37" t="s">
        <v>744</v>
      </c>
      <c r="G21" s="29" t="s">
        <v>200</v>
      </c>
      <c r="H21" s="38">
        <v>0</v>
      </c>
      <c r="I21" s="38">
        <v>0.15005599999999999</v>
      </c>
      <c r="J21" s="38"/>
      <c r="K21" s="38"/>
      <c r="L21" s="38">
        <v>5.44E-4</v>
      </c>
      <c r="M21" s="38">
        <v>6.9999999999999999E-4</v>
      </c>
      <c r="N21" s="38">
        <v>8.4057999999999994E-2</v>
      </c>
      <c r="O21" s="38">
        <v>0</v>
      </c>
      <c r="P21" s="38">
        <v>2.7E-2</v>
      </c>
      <c r="Q21" s="38">
        <v>0</v>
      </c>
      <c r="R21" s="38">
        <v>0</v>
      </c>
      <c r="S21" s="38">
        <v>0</v>
      </c>
      <c r="T21" s="38">
        <v>0</v>
      </c>
      <c r="U21" s="38">
        <v>3.32E-2</v>
      </c>
      <c r="V21" s="38">
        <v>0</v>
      </c>
      <c r="W21" s="38">
        <v>9.1299999999999997E-4</v>
      </c>
      <c r="X21" s="38">
        <v>1.0089999999999999E-3</v>
      </c>
      <c r="Y21" s="38">
        <v>4.4549999999999998E-3</v>
      </c>
      <c r="Z21" s="38">
        <v>0</v>
      </c>
      <c r="AA21" s="38">
        <v>2.8517000000000001E-2</v>
      </c>
      <c r="AB21" s="38">
        <v>0</v>
      </c>
      <c r="AC21" s="38">
        <v>4.4159999999999998E-3</v>
      </c>
      <c r="AD21" s="38">
        <v>2.3939999999999999E-3</v>
      </c>
      <c r="AE21" s="38">
        <v>0</v>
      </c>
      <c r="AF21" s="38">
        <v>0</v>
      </c>
      <c r="AG21" s="38">
        <v>4.5859999999999998E-3</v>
      </c>
      <c r="AH21" s="38">
        <v>1.838E-3</v>
      </c>
      <c r="AI21" s="38">
        <v>1.1207999999999999E-2</v>
      </c>
      <c r="AJ21" s="38">
        <v>1.6025000000000001E-2</v>
      </c>
      <c r="AK21" s="38">
        <v>3.2697999999999998E-2</v>
      </c>
      <c r="AL21" s="38">
        <v>0</v>
      </c>
      <c r="AM21" s="38">
        <v>0</v>
      </c>
      <c r="AN21" s="38">
        <v>0</v>
      </c>
      <c r="AO21" s="38">
        <v>2.2499999999999998E-3</v>
      </c>
      <c r="AP21" s="38">
        <v>1.7541000000000001E-2</v>
      </c>
      <c r="AQ21" s="38">
        <v>2.64E-3</v>
      </c>
      <c r="AR21" s="38">
        <v>3.7750000000000001E-3</v>
      </c>
      <c r="AS21" s="38">
        <v>2.48E-3</v>
      </c>
      <c r="AT21" s="38">
        <v>0.441469</v>
      </c>
      <c r="AU21" s="38">
        <v>0.92433799999999999</v>
      </c>
      <c r="AV21" s="38">
        <v>6.8099999999999994E-2</v>
      </c>
      <c r="AW21" s="38">
        <v>0</v>
      </c>
      <c r="AX21" s="38">
        <v>9.2000000000000003E-4</v>
      </c>
      <c r="AY21" s="38">
        <v>4.3290000000000004E-3</v>
      </c>
      <c r="AZ21" s="38">
        <v>0</v>
      </c>
      <c r="BA21" s="38">
        <v>3.9648000000000003E-2</v>
      </c>
      <c r="BB21" s="38">
        <v>9.0419999999999997E-3</v>
      </c>
      <c r="BC21" s="38">
        <v>0</v>
      </c>
      <c r="BD21" s="38">
        <v>1.9653E-2</v>
      </c>
      <c r="BE21" s="38">
        <v>1.1999999999999999E-3</v>
      </c>
      <c r="BF21" s="38">
        <v>5.4419999999999998E-3</v>
      </c>
      <c r="BG21" s="38">
        <v>1.1015E-2</v>
      </c>
      <c r="BH21" s="38">
        <v>1.6372999999999999E-2</v>
      </c>
      <c r="BI21" s="38">
        <v>2.1354999999999999E-2</v>
      </c>
      <c r="BJ21" s="38">
        <v>8.1960000000000002E-3</v>
      </c>
      <c r="BK21" s="38">
        <v>7.456E-3</v>
      </c>
      <c r="BL21" s="38">
        <v>3.3099000000000003E-2</v>
      </c>
      <c r="BM21" s="38">
        <v>7.0074999999999998E-2</v>
      </c>
      <c r="BN21" s="38">
        <v>0.16072900000000001</v>
      </c>
      <c r="BO21" s="38">
        <v>6.6618999999999998E-2</v>
      </c>
      <c r="BP21" s="38">
        <v>2.6584E-2</v>
      </c>
      <c r="BQ21" s="38">
        <v>5.885E-2</v>
      </c>
      <c r="BR21" s="38">
        <v>3.5599999999999998E-4</v>
      </c>
      <c r="BS21" s="38">
        <v>3.1599999999999998E-4</v>
      </c>
      <c r="BT21" s="38">
        <v>5.5000000000000002E-5</v>
      </c>
      <c r="BU21" s="38">
        <v>1.8380000000000001E-2</v>
      </c>
      <c r="BV21" s="38">
        <v>2.3869999999999998E-3</v>
      </c>
      <c r="BW21" s="38">
        <v>3.1870000000000002E-2</v>
      </c>
      <c r="BX21" s="38">
        <v>0</v>
      </c>
      <c r="BY21" s="38">
        <v>4.6999999999999997E-5</v>
      </c>
      <c r="BZ21" s="38">
        <v>2.9533E-2</v>
      </c>
      <c r="CA21" s="38">
        <v>0</v>
      </c>
      <c r="CB21" s="38">
        <v>0</v>
      </c>
      <c r="CC21" s="38">
        <v>0</v>
      </c>
      <c r="CD21" s="38">
        <v>2.8666000000000001E-2</v>
      </c>
      <c r="CE21" s="38">
        <v>1.74E-4</v>
      </c>
      <c r="CF21" s="38">
        <v>0</v>
      </c>
      <c r="CG21" s="38">
        <v>2.6090000000000002E-3</v>
      </c>
      <c r="CH21" s="38">
        <v>0</v>
      </c>
      <c r="CI21" s="38">
        <v>7.2000000000000002E-5</v>
      </c>
      <c r="CJ21" s="38">
        <v>8.7749999999999998E-3</v>
      </c>
      <c r="CK21" s="38">
        <v>0</v>
      </c>
      <c r="CL21" s="38">
        <v>0</v>
      </c>
      <c r="CM21" s="38">
        <v>0</v>
      </c>
      <c r="CN21" s="38">
        <v>0</v>
      </c>
      <c r="CO21" s="38">
        <v>2.0409999999999998E-3</v>
      </c>
      <c r="CP21" s="38">
        <v>1.63E-4</v>
      </c>
      <c r="CQ21" s="38">
        <v>4.1300000000000001E-4</v>
      </c>
      <c r="CR21" s="38">
        <v>0</v>
      </c>
      <c r="CS21" s="38">
        <v>0</v>
      </c>
      <c r="CT21" s="38">
        <v>4.8089999999999999E-3</v>
      </c>
      <c r="CU21" s="38">
        <v>0</v>
      </c>
      <c r="CV21" s="38">
        <v>3.9300000000000001E-4</v>
      </c>
      <c r="CW21" s="38">
        <v>1.2E-4</v>
      </c>
      <c r="CX21" s="38">
        <v>0</v>
      </c>
      <c r="CY21" s="38">
        <v>0</v>
      </c>
      <c r="CZ21" s="38">
        <v>0</v>
      </c>
      <c r="DA21" s="38">
        <v>0</v>
      </c>
      <c r="DB21" s="38">
        <v>0</v>
      </c>
      <c r="DC21" s="38">
        <v>0</v>
      </c>
      <c r="DD21" s="38">
        <v>4.5600000000000002E-2</v>
      </c>
      <c r="DE21" s="38">
        <v>0</v>
      </c>
      <c r="DF21" s="38">
        <v>0</v>
      </c>
      <c r="DG21" s="38">
        <v>0</v>
      </c>
      <c r="DH21" s="38">
        <v>0</v>
      </c>
      <c r="DI21" s="38">
        <v>0</v>
      </c>
      <c r="DJ21" s="38">
        <v>2.1094000000000002E-2</v>
      </c>
      <c r="DK21" s="38">
        <v>2.5999999999999998E-5</v>
      </c>
      <c r="DL21" s="38">
        <v>0</v>
      </c>
      <c r="DM21" s="38">
        <v>0</v>
      </c>
      <c r="DN21" s="38">
        <v>0</v>
      </c>
      <c r="DO21" s="38">
        <v>7.9769999999999997E-3</v>
      </c>
      <c r="DP21" s="38">
        <v>0</v>
      </c>
      <c r="DQ21" s="38">
        <v>0</v>
      </c>
      <c r="DR21" s="38">
        <v>0</v>
      </c>
      <c r="DS21" s="38">
        <v>0</v>
      </c>
      <c r="DT21" s="38">
        <v>0</v>
      </c>
      <c r="DU21" s="38">
        <v>0</v>
      </c>
      <c r="DV21" s="38">
        <v>4.9586999999999999E-2</v>
      </c>
      <c r="DW21" s="38">
        <v>0</v>
      </c>
      <c r="DX21" s="53">
        <v>0</v>
      </c>
      <c r="DY21" s="38">
        <v>0</v>
      </c>
      <c r="DZ21" s="38">
        <v>1.272E-2</v>
      </c>
      <c r="EA21" s="38">
        <v>0</v>
      </c>
      <c r="EB21" s="38">
        <v>5.2800000000000004E-4</v>
      </c>
      <c r="EC21" s="38">
        <v>1.0734E-2</v>
      </c>
      <c r="ED21" s="38">
        <v>0</v>
      </c>
      <c r="EE21" s="38">
        <v>0</v>
      </c>
      <c r="EF21" s="38">
        <v>0</v>
      </c>
      <c r="EG21" s="38">
        <v>0</v>
      </c>
      <c r="EH21" s="38">
        <v>0.145596</v>
      </c>
      <c r="EI21" s="38">
        <v>4.4600000000000004E-3</v>
      </c>
      <c r="EJ21" s="38">
        <v>0</v>
      </c>
      <c r="EK21" s="38">
        <v>0</v>
      </c>
      <c r="EL21" s="38">
        <v>0</v>
      </c>
      <c r="EM21" s="38">
        <v>0</v>
      </c>
      <c r="EN21" s="38">
        <v>0</v>
      </c>
      <c r="EO21" s="38">
        <v>0</v>
      </c>
      <c r="EP21" s="38">
        <v>7.4005109999999998</v>
      </c>
      <c r="EQ21" s="38">
        <v>35.293486999999999</v>
      </c>
      <c r="ER21" s="38">
        <v>33.676791000000001</v>
      </c>
      <c r="ES21" s="38">
        <v>67.688865608873996</v>
      </c>
      <c r="ET21" s="38">
        <v>57.916498376797698</v>
      </c>
      <c r="EU21" s="38">
        <v>88.526990526426303</v>
      </c>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row>
    <row r="22" spans="2:372" ht="28.15" customHeight="1">
      <c r="B22" s="99"/>
      <c r="F22" s="37" t="s">
        <v>745</v>
      </c>
      <c r="G22" s="29" t="s">
        <v>200</v>
      </c>
      <c r="H22" s="38">
        <v>1106.4485669999999</v>
      </c>
      <c r="I22" s="38">
        <v>4971.5948939999998</v>
      </c>
      <c r="J22" s="38"/>
      <c r="K22" s="38"/>
      <c r="L22" s="38">
        <v>0</v>
      </c>
      <c r="M22" s="38">
        <v>0</v>
      </c>
      <c r="N22" s="38">
        <v>0</v>
      </c>
      <c r="O22" s="38">
        <v>0</v>
      </c>
      <c r="P22" s="38">
        <v>0</v>
      </c>
      <c r="Q22" s="38">
        <v>0</v>
      </c>
      <c r="R22" s="38">
        <v>0</v>
      </c>
      <c r="S22" s="38">
        <v>0</v>
      </c>
      <c r="T22" s="38">
        <v>0</v>
      </c>
      <c r="U22" s="38">
        <v>0</v>
      </c>
      <c r="V22" s="38">
        <v>0</v>
      </c>
      <c r="W22" s="38">
        <v>0</v>
      </c>
      <c r="X22" s="38">
        <v>0</v>
      </c>
      <c r="Y22" s="38">
        <v>0</v>
      </c>
      <c r="Z22" s="38">
        <v>0</v>
      </c>
      <c r="AA22" s="38">
        <v>0</v>
      </c>
      <c r="AB22" s="38">
        <v>0</v>
      </c>
      <c r="AC22" s="38">
        <v>0</v>
      </c>
      <c r="AD22" s="38">
        <v>0</v>
      </c>
      <c r="AE22" s="38">
        <v>0</v>
      </c>
      <c r="AF22" s="38">
        <v>0</v>
      </c>
      <c r="AG22" s="38">
        <v>0</v>
      </c>
      <c r="AH22" s="38">
        <v>0</v>
      </c>
      <c r="AI22" s="38">
        <v>0</v>
      </c>
      <c r="AJ22" s="38">
        <v>0</v>
      </c>
      <c r="AK22" s="38">
        <v>0</v>
      </c>
      <c r="AL22" s="38">
        <v>0</v>
      </c>
      <c r="AM22" s="38">
        <v>0</v>
      </c>
      <c r="AN22" s="38">
        <v>0</v>
      </c>
      <c r="AO22" s="38">
        <v>0</v>
      </c>
      <c r="AP22" s="38">
        <v>0</v>
      </c>
      <c r="AQ22" s="38">
        <v>0</v>
      </c>
      <c r="AR22" s="38">
        <v>0</v>
      </c>
      <c r="AS22" s="38">
        <v>0</v>
      </c>
      <c r="AT22" s="38">
        <v>0</v>
      </c>
      <c r="AU22" s="38">
        <v>0</v>
      </c>
      <c r="AV22" s="38">
        <v>0</v>
      </c>
      <c r="AW22" s="38">
        <v>0</v>
      </c>
      <c r="AX22" s="38">
        <v>0</v>
      </c>
      <c r="AY22" s="38">
        <v>0</v>
      </c>
      <c r="AZ22" s="38">
        <v>0</v>
      </c>
      <c r="BA22" s="38">
        <v>0</v>
      </c>
      <c r="BB22" s="38">
        <v>0</v>
      </c>
      <c r="BC22" s="38">
        <v>0</v>
      </c>
      <c r="BD22" s="38">
        <v>0</v>
      </c>
      <c r="BE22" s="38">
        <v>0</v>
      </c>
      <c r="BF22" s="38">
        <v>0</v>
      </c>
      <c r="BG22" s="38">
        <v>0</v>
      </c>
      <c r="BH22" s="38">
        <v>0</v>
      </c>
      <c r="BI22" s="38">
        <v>0</v>
      </c>
      <c r="BJ22" s="38">
        <v>0</v>
      </c>
      <c r="BK22" s="38">
        <v>0</v>
      </c>
      <c r="BL22" s="38">
        <v>0</v>
      </c>
      <c r="BM22" s="38">
        <v>0</v>
      </c>
      <c r="BN22" s="38">
        <v>0</v>
      </c>
      <c r="BO22" s="38">
        <v>0</v>
      </c>
      <c r="BP22" s="38">
        <v>0</v>
      </c>
      <c r="BQ22" s="38">
        <v>0</v>
      </c>
      <c r="BR22" s="38">
        <v>0</v>
      </c>
      <c r="BS22" s="38">
        <v>0</v>
      </c>
      <c r="BT22" s="38">
        <v>0</v>
      </c>
      <c r="BU22" s="38">
        <v>0</v>
      </c>
      <c r="BV22" s="38">
        <v>0</v>
      </c>
      <c r="BW22" s="38">
        <v>0</v>
      </c>
      <c r="BX22" s="38">
        <v>0</v>
      </c>
      <c r="BY22" s="38">
        <v>0</v>
      </c>
      <c r="BZ22" s="38">
        <v>0</v>
      </c>
      <c r="CA22" s="38">
        <v>0</v>
      </c>
      <c r="CB22" s="38">
        <v>0</v>
      </c>
      <c r="CC22" s="38">
        <v>0</v>
      </c>
      <c r="CD22" s="38">
        <v>0</v>
      </c>
      <c r="CE22" s="38">
        <v>0</v>
      </c>
      <c r="CF22" s="38">
        <v>0</v>
      </c>
      <c r="CG22" s="38">
        <v>0</v>
      </c>
      <c r="CH22" s="38">
        <v>0</v>
      </c>
      <c r="CI22" s="38">
        <v>0</v>
      </c>
      <c r="CJ22" s="38">
        <v>0</v>
      </c>
      <c r="CK22" s="38">
        <v>0</v>
      </c>
      <c r="CL22" s="38">
        <v>0</v>
      </c>
      <c r="CM22" s="38">
        <v>0</v>
      </c>
      <c r="CN22" s="38">
        <v>21.716777</v>
      </c>
      <c r="CO22" s="38">
        <v>26.077617</v>
      </c>
      <c r="CP22" s="38">
        <v>27.66628781</v>
      </c>
      <c r="CQ22" s="38">
        <v>16.721578000000001</v>
      </c>
      <c r="CR22" s="38">
        <v>29.212876999999999</v>
      </c>
      <c r="CS22" s="38">
        <v>29.716937160000001</v>
      </c>
      <c r="CT22" s="38">
        <v>31.224095949999999</v>
      </c>
      <c r="CU22" s="38">
        <v>27.173378790000001</v>
      </c>
      <c r="CV22" s="38">
        <v>44.613789560000001</v>
      </c>
      <c r="CW22" s="38">
        <v>35.402556760000003</v>
      </c>
      <c r="CX22" s="38">
        <v>40.680747099999998</v>
      </c>
      <c r="CY22" s="38">
        <v>41.492288469999998</v>
      </c>
      <c r="CZ22" s="38">
        <v>32.08433471</v>
      </c>
      <c r="DA22" s="38">
        <v>64.529314069999998</v>
      </c>
      <c r="DB22" s="38">
        <v>31.50990835</v>
      </c>
      <c r="DC22" s="38">
        <v>41.162987289999997</v>
      </c>
      <c r="DD22" s="38">
        <v>32.743884000000001</v>
      </c>
      <c r="DE22" s="38">
        <v>45.147598000000002</v>
      </c>
      <c r="DF22" s="38">
        <v>41.524011999999999</v>
      </c>
      <c r="DG22" s="38">
        <v>82.102267999999995</v>
      </c>
      <c r="DH22" s="38">
        <v>63.922114000000001</v>
      </c>
      <c r="DI22" s="38">
        <v>58.325992999999997</v>
      </c>
      <c r="DJ22" s="38">
        <v>91.582151999999994</v>
      </c>
      <c r="DK22" s="38">
        <v>26.348013000000002</v>
      </c>
      <c r="DL22" s="38">
        <v>67.054581999999996</v>
      </c>
      <c r="DM22" s="38">
        <v>75.736793000000006</v>
      </c>
      <c r="DN22" s="38">
        <v>66.685486999999995</v>
      </c>
      <c r="DO22" s="38">
        <v>84.382779999999997</v>
      </c>
      <c r="DP22" s="38">
        <v>134.485433</v>
      </c>
      <c r="DQ22" s="38">
        <v>309.91839499999998</v>
      </c>
      <c r="DR22" s="38">
        <v>305.88753000000003</v>
      </c>
      <c r="DS22" s="38">
        <v>448.23720900000001</v>
      </c>
      <c r="DT22" s="38">
        <v>448.96411000000001</v>
      </c>
      <c r="DU22" s="38">
        <v>495.37811799999997</v>
      </c>
      <c r="DV22" s="38">
        <v>461.28775999999999</v>
      </c>
      <c r="DW22" s="38">
        <v>457.37945100000002</v>
      </c>
      <c r="DX22" s="53">
        <v>391.29296499999998</v>
      </c>
      <c r="DY22" s="38">
        <v>351.14332300000001</v>
      </c>
      <c r="DZ22" s="38">
        <v>341.49418100000003</v>
      </c>
      <c r="EA22" s="38">
        <v>257.82599800000003</v>
      </c>
      <c r="EB22" s="38">
        <v>243.42554100000001</v>
      </c>
      <c r="EC22" s="38">
        <v>200.288985</v>
      </c>
      <c r="ED22" s="38">
        <v>188.164794</v>
      </c>
      <c r="EE22" s="38">
        <v>237.28315599999999</v>
      </c>
      <c r="EF22" s="38">
        <v>207.880743</v>
      </c>
      <c r="EG22" s="38">
        <v>325.93034899999998</v>
      </c>
      <c r="EH22" s="38">
        <v>501.39201100000002</v>
      </c>
      <c r="EI22" s="38">
        <v>657.54311499999994</v>
      </c>
      <c r="EJ22" s="38">
        <v>1205.016924</v>
      </c>
      <c r="EK22" s="38">
        <v>2607.642844</v>
      </c>
      <c r="EL22" s="38">
        <v>3501.020246</v>
      </c>
      <c r="EM22" s="38">
        <v>4889.0554430000002</v>
      </c>
      <c r="EN22" s="38">
        <v>6255.82</v>
      </c>
      <c r="EO22" s="38">
        <v>5503</v>
      </c>
      <c r="EP22" s="38">
        <v>3765</v>
      </c>
      <c r="EQ22" s="38">
        <v>3386</v>
      </c>
      <c r="ER22" s="38">
        <v>1032</v>
      </c>
      <c r="ES22" s="38">
        <v>1812.80201660887</v>
      </c>
      <c r="ET22" s="38">
        <v>1227.7892183767999</v>
      </c>
      <c r="EU22" s="38">
        <v>1223.9468995264299</v>
      </c>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row>
    <row r="23" spans="2:372" ht="34.15" customHeight="1">
      <c r="F23" s="35" t="s">
        <v>82</v>
      </c>
      <c r="G23" s="29"/>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row>
    <row r="24" spans="2:372" ht="20.100000000000001" customHeight="1">
      <c r="F24" s="98" t="s">
        <v>746</v>
      </c>
      <c r="G24" s="29" t="s">
        <v>317</v>
      </c>
      <c r="H24" s="38">
        <f>AVERAGE(EC24:EF24)</f>
        <v>418.32500000000005</v>
      </c>
      <c r="I24" s="38">
        <f>AVERAGE(EH24:EK24)</f>
        <v>2324.0999358450472</v>
      </c>
      <c r="J24" s="38"/>
      <c r="K24" s="38"/>
      <c r="L24" s="38" t="s">
        <v>156</v>
      </c>
      <c r="M24" s="38" t="s">
        <v>156</v>
      </c>
      <c r="N24" s="38" t="s">
        <v>156</v>
      </c>
      <c r="O24" s="38" t="s">
        <v>156</v>
      </c>
      <c r="P24" s="38" t="s">
        <v>156</v>
      </c>
      <c r="Q24" s="38" t="s">
        <v>156</v>
      </c>
      <c r="R24" s="38" t="s">
        <v>156</v>
      </c>
      <c r="S24" s="38" t="s">
        <v>156</v>
      </c>
      <c r="T24" s="38" t="s">
        <v>156</v>
      </c>
      <c r="U24" s="38" t="s">
        <v>156</v>
      </c>
      <c r="V24" s="38" t="s">
        <v>156</v>
      </c>
      <c r="W24" s="38" t="s">
        <v>156</v>
      </c>
      <c r="X24" s="38" t="s">
        <v>156</v>
      </c>
      <c r="Y24" s="38" t="s">
        <v>156</v>
      </c>
      <c r="Z24" s="38" t="s">
        <v>156</v>
      </c>
      <c r="AA24" s="38" t="s">
        <v>156</v>
      </c>
      <c r="AB24" s="38" t="s">
        <v>156</v>
      </c>
      <c r="AC24" s="38" t="s">
        <v>156</v>
      </c>
      <c r="AD24" s="38" t="s">
        <v>156</v>
      </c>
      <c r="AE24" s="38" t="s">
        <v>156</v>
      </c>
      <c r="AF24" s="38" t="s">
        <v>156</v>
      </c>
      <c r="AG24" s="38" t="s">
        <v>156</v>
      </c>
      <c r="AH24" s="38" t="s">
        <v>156</v>
      </c>
      <c r="AI24" s="38" t="s">
        <v>156</v>
      </c>
      <c r="AJ24" s="38" t="s">
        <v>156</v>
      </c>
      <c r="AK24" s="38" t="s">
        <v>156</v>
      </c>
      <c r="AL24" s="38" t="s">
        <v>156</v>
      </c>
      <c r="AM24" s="38" t="s">
        <v>156</v>
      </c>
      <c r="AN24" s="38" t="s">
        <v>156</v>
      </c>
      <c r="AO24" s="38" t="s">
        <v>156</v>
      </c>
      <c r="AP24" s="38" t="s">
        <v>156</v>
      </c>
      <c r="AQ24" s="38" t="s">
        <v>156</v>
      </c>
      <c r="AR24" s="38" t="s">
        <v>156</v>
      </c>
      <c r="AS24" s="38" t="s">
        <v>156</v>
      </c>
      <c r="AT24" s="38" t="s">
        <v>156</v>
      </c>
      <c r="AU24" s="38" t="s">
        <v>156</v>
      </c>
      <c r="AV24" s="38" t="s">
        <v>156</v>
      </c>
      <c r="AW24" s="38" t="s">
        <v>156</v>
      </c>
      <c r="AX24" s="38" t="s">
        <v>156</v>
      </c>
      <c r="AY24" s="38" t="s">
        <v>156</v>
      </c>
      <c r="AZ24" s="38" t="s">
        <v>156</v>
      </c>
      <c r="BA24" s="38" t="s">
        <v>156</v>
      </c>
      <c r="BB24" s="38" t="s">
        <v>156</v>
      </c>
      <c r="BC24" s="38" t="s">
        <v>156</v>
      </c>
      <c r="BD24" s="38" t="s">
        <v>156</v>
      </c>
      <c r="BE24" s="38" t="s">
        <v>156</v>
      </c>
      <c r="BF24" s="38" t="s">
        <v>156</v>
      </c>
      <c r="BG24" s="38" t="s">
        <v>156</v>
      </c>
      <c r="BH24" s="38" t="s">
        <v>156</v>
      </c>
      <c r="BI24" s="38" t="s">
        <v>156</v>
      </c>
      <c r="BJ24" s="38" t="s">
        <v>156</v>
      </c>
      <c r="BK24" s="38" t="s">
        <v>156</v>
      </c>
      <c r="BL24" s="38" t="s">
        <v>156</v>
      </c>
      <c r="BM24" s="38" t="s">
        <v>156</v>
      </c>
      <c r="BN24" s="38" t="s">
        <v>156</v>
      </c>
      <c r="BO24" s="38" t="s">
        <v>156</v>
      </c>
      <c r="BP24" s="38" t="s">
        <v>156</v>
      </c>
      <c r="BQ24" s="38" t="s">
        <v>156</v>
      </c>
      <c r="BR24" s="38" t="s">
        <v>156</v>
      </c>
      <c r="BS24" s="38" t="s">
        <v>156</v>
      </c>
      <c r="BT24" s="38" t="s">
        <v>156</v>
      </c>
      <c r="BU24" s="38" t="s">
        <v>156</v>
      </c>
      <c r="BV24" s="38" t="s">
        <v>156</v>
      </c>
      <c r="BW24" s="38" t="s">
        <v>156</v>
      </c>
      <c r="BX24" s="38" t="s">
        <v>156</v>
      </c>
      <c r="BY24" s="38" t="s">
        <v>156</v>
      </c>
      <c r="BZ24" s="38" t="s">
        <v>156</v>
      </c>
      <c r="CA24" s="38" t="s">
        <v>156</v>
      </c>
      <c r="CB24" s="38" t="s">
        <v>156</v>
      </c>
      <c r="CC24" s="38" t="s">
        <v>156</v>
      </c>
      <c r="CD24" s="38" t="s">
        <v>156</v>
      </c>
      <c r="CE24" s="38" t="s">
        <v>156</v>
      </c>
      <c r="CF24" s="38" t="s">
        <v>156</v>
      </c>
      <c r="CG24" s="38" t="s">
        <v>156</v>
      </c>
      <c r="CH24" s="38" t="s">
        <v>156</v>
      </c>
      <c r="CI24" s="38" t="s">
        <v>156</v>
      </c>
      <c r="CJ24" s="38" t="s">
        <v>156</v>
      </c>
      <c r="CK24" s="38" t="s">
        <v>156</v>
      </c>
      <c r="CL24" s="38" t="s">
        <v>156</v>
      </c>
      <c r="CM24" s="38" t="s">
        <v>156</v>
      </c>
      <c r="CN24" s="38" t="s">
        <v>156</v>
      </c>
      <c r="CO24" s="38" t="s">
        <v>156</v>
      </c>
      <c r="CP24" s="38" t="s">
        <v>156</v>
      </c>
      <c r="CQ24" s="38" t="s">
        <v>156</v>
      </c>
      <c r="CR24" s="38" t="s">
        <v>156</v>
      </c>
      <c r="CS24" s="38" t="s">
        <v>156</v>
      </c>
      <c r="CT24" s="38" t="s">
        <v>156</v>
      </c>
      <c r="CU24" s="38" t="s">
        <v>156</v>
      </c>
      <c r="CV24" s="38" t="s">
        <v>156</v>
      </c>
      <c r="CW24" s="38" t="s">
        <v>156</v>
      </c>
      <c r="CX24" s="38" t="s">
        <v>156</v>
      </c>
      <c r="CY24" s="38" t="s">
        <v>156</v>
      </c>
      <c r="CZ24" s="38" t="s">
        <v>156</v>
      </c>
      <c r="DA24" s="38" t="s">
        <v>156</v>
      </c>
      <c r="DB24" s="38" t="s">
        <v>156</v>
      </c>
      <c r="DC24" s="38" t="s">
        <v>156</v>
      </c>
      <c r="DD24" s="38" t="s">
        <v>156</v>
      </c>
      <c r="DE24" s="38" t="s">
        <v>156</v>
      </c>
      <c r="DF24" s="38" t="s">
        <v>156</v>
      </c>
      <c r="DG24" s="38" t="s">
        <v>156</v>
      </c>
      <c r="DH24" s="38" t="s">
        <v>156</v>
      </c>
      <c r="DI24" s="38" t="s">
        <v>156</v>
      </c>
      <c r="DJ24" s="38" t="s">
        <v>156</v>
      </c>
      <c r="DK24" s="38" t="s">
        <v>156</v>
      </c>
      <c r="DL24" s="38" t="s">
        <v>156</v>
      </c>
      <c r="DM24" s="38" t="s">
        <v>156</v>
      </c>
      <c r="DN24" s="38" t="s">
        <v>156</v>
      </c>
      <c r="DO24" s="38" t="s">
        <v>156</v>
      </c>
      <c r="DP24" s="53">
        <v>693</v>
      </c>
      <c r="DQ24" s="53">
        <v>719</v>
      </c>
      <c r="DR24" s="53">
        <v>760</v>
      </c>
      <c r="DS24" s="53">
        <v>784</v>
      </c>
      <c r="DT24" s="53">
        <v>965</v>
      </c>
      <c r="DU24" s="53">
        <v>941.92</v>
      </c>
      <c r="DV24" s="53">
        <v>828.83</v>
      </c>
      <c r="DW24" s="53">
        <v>746.9</v>
      </c>
      <c r="DX24" s="53">
        <v>694.79</v>
      </c>
      <c r="DY24" s="53">
        <v>646.07000000000005</v>
      </c>
      <c r="DZ24" s="53">
        <v>594.96</v>
      </c>
      <c r="EA24" s="53">
        <v>522.92999999999995</v>
      </c>
      <c r="EB24" s="53">
        <v>489.1</v>
      </c>
      <c r="EC24" s="53">
        <v>440.37</v>
      </c>
      <c r="ED24" s="53">
        <v>395.01</v>
      </c>
      <c r="EE24" s="53">
        <v>393.05</v>
      </c>
      <c r="EF24" s="53">
        <v>444.87</v>
      </c>
      <c r="EG24" s="53">
        <v>637.33000000000004</v>
      </c>
      <c r="EH24" s="53">
        <v>854.29</v>
      </c>
      <c r="EI24" s="53">
        <v>1850.62</v>
      </c>
      <c r="EJ24" s="53">
        <v>2712.2754576658999</v>
      </c>
      <c r="EK24" s="53">
        <v>3879.2142857142899</v>
      </c>
      <c r="EL24" s="53">
        <v>4894.2342995169101</v>
      </c>
      <c r="EM24" s="53">
        <v>5970.94696969697</v>
      </c>
      <c r="EN24" s="53">
        <v>5663.4151138716397</v>
      </c>
      <c r="EO24" s="53">
        <v>4166.7301587301599</v>
      </c>
      <c r="EP24" s="53">
        <v>3349.3559986923801</v>
      </c>
      <c r="EQ24" s="53">
        <v>1739.26661573721</v>
      </c>
      <c r="ER24" s="53">
        <v>1055.7691197691199</v>
      </c>
      <c r="ES24" s="53">
        <v>1189.5222905749199</v>
      </c>
      <c r="ET24" s="53">
        <v>861.15491297413496</v>
      </c>
      <c r="EU24" s="53">
        <v>772.17209690893901</v>
      </c>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row>
    <row r="25" spans="2:372" ht="20.100000000000001" customHeight="1">
      <c r="F25" s="98" t="s">
        <v>747</v>
      </c>
      <c r="G25" s="29" t="s">
        <v>317</v>
      </c>
      <c r="H25" s="38">
        <f>AVERAGE(EC25:EF25)</f>
        <v>9714.8649999999998</v>
      </c>
      <c r="I25" s="38">
        <f>AVERAGE(EH25:EK25)</f>
        <v>41078.731675747324</v>
      </c>
      <c r="J25" s="38"/>
      <c r="K25" s="38"/>
      <c r="L25" s="38" t="s">
        <v>156</v>
      </c>
      <c r="M25" s="38" t="s">
        <v>156</v>
      </c>
      <c r="N25" s="38" t="s">
        <v>156</v>
      </c>
      <c r="O25" s="38" t="s">
        <v>156</v>
      </c>
      <c r="P25" s="38" t="s">
        <v>156</v>
      </c>
      <c r="Q25" s="38" t="s">
        <v>156</v>
      </c>
      <c r="R25" s="38" t="s">
        <v>156</v>
      </c>
      <c r="S25" s="38" t="s">
        <v>156</v>
      </c>
      <c r="T25" s="38" t="s">
        <v>156</v>
      </c>
      <c r="U25" s="38" t="s">
        <v>156</v>
      </c>
      <c r="V25" s="38" t="s">
        <v>156</v>
      </c>
      <c r="W25" s="38" t="s">
        <v>156</v>
      </c>
      <c r="X25" s="38" t="s">
        <v>156</v>
      </c>
      <c r="Y25" s="38" t="s">
        <v>156</v>
      </c>
      <c r="Z25" s="38" t="s">
        <v>156</v>
      </c>
      <c r="AA25" s="38" t="s">
        <v>156</v>
      </c>
      <c r="AB25" s="38" t="s">
        <v>156</v>
      </c>
      <c r="AC25" s="38" t="s">
        <v>156</v>
      </c>
      <c r="AD25" s="38" t="s">
        <v>156</v>
      </c>
      <c r="AE25" s="38" t="s">
        <v>156</v>
      </c>
      <c r="AF25" s="38" t="s">
        <v>156</v>
      </c>
      <c r="AG25" s="38" t="s">
        <v>156</v>
      </c>
      <c r="AH25" s="38" t="s">
        <v>156</v>
      </c>
      <c r="AI25" s="38" t="s">
        <v>156</v>
      </c>
      <c r="AJ25" s="38" t="s">
        <v>156</v>
      </c>
      <c r="AK25" s="38" t="s">
        <v>156</v>
      </c>
      <c r="AL25" s="38" t="s">
        <v>156</v>
      </c>
      <c r="AM25" s="38" t="s">
        <v>156</v>
      </c>
      <c r="AN25" s="38" t="s">
        <v>156</v>
      </c>
      <c r="AO25" s="38" t="s">
        <v>156</v>
      </c>
      <c r="AP25" s="38" t="s">
        <v>156</v>
      </c>
      <c r="AQ25" s="38" t="s">
        <v>156</v>
      </c>
      <c r="AR25" s="38" t="s">
        <v>156</v>
      </c>
      <c r="AS25" s="38" t="s">
        <v>156</v>
      </c>
      <c r="AT25" s="38" t="s">
        <v>156</v>
      </c>
      <c r="AU25" s="38" t="s">
        <v>156</v>
      </c>
      <c r="AV25" s="38" t="s">
        <v>156</v>
      </c>
      <c r="AW25" s="38" t="s">
        <v>156</v>
      </c>
      <c r="AX25" s="38" t="s">
        <v>156</v>
      </c>
      <c r="AY25" s="38" t="s">
        <v>156</v>
      </c>
      <c r="AZ25" s="38" t="s">
        <v>156</v>
      </c>
      <c r="BA25" s="38" t="s">
        <v>156</v>
      </c>
      <c r="BB25" s="38" t="s">
        <v>156</v>
      </c>
      <c r="BC25" s="38" t="s">
        <v>156</v>
      </c>
      <c r="BD25" s="38" t="s">
        <v>156</v>
      </c>
      <c r="BE25" s="38" t="s">
        <v>156</v>
      </c>
      <c r="BF25" s="38" t="s">
        <v>156</v>
      </c>
      <c r="BG25" s="38" t="s">
        <v>156</v>
      </c>
      <c r="BH25" s="38" t="s">
        <v>156</v>
      </c>
      <c r="BI25" s="38" t="s">
        <v>156</v>
      </c>
      <c r="BJ25" s="38" t="s">
        <v>156</v>
      </c>
      <c r="BK25" s="38" t="s">
        <v>156</v>
      </c>
      <c r="BL25" s="38" t="s">
        <v>156</v>
      </c>
      <c r="BM25" s="38" t="s">
        <v>156</v>
      </c>
      <c r="BN25" s="38" t="s">
        <v>156</v>
      </c>
      <c r="BO25" s="38" t="s">
        <v>156</v>
      </c>
      <c r="BP25" s="38" t="s">
        <v>156</v>
      </c>
      <c r="BQ25" s="38" t="s">
        <v>156</v>
      </c>
      <c r="BR25" s="38" t="s">
        <v>156</v>
      </c>
      <c r="BS25" s="38" t="s">
        <v>156</v>
      </c>
      <c r="BT25" s="38" t="s">
        <v>156</v>
      </c>
      <c r="BU25" s="38" t="s">
        <v>156</v>
      </c>
      <c r="BV25" s="38" t="s">
        <v>156</v>
      </c>
      <c r="BW25" s="38" t="s">
        <v>156</v>
      </c>
      <c r="BX25" s="38" t="s">
        <v>156</v>
      </c>
      <c r="BY25" s="38" t="s">
        <v>156</v>
      </c>
      <c r="BZ25" s="38" t="s">
        <v>156</v>
      </c>
      <c r="CA25" s="38" t="s">
        <v>156</v>
      </c>
      <c r="CB25" s="38" t="s">
        <v>156</v>
      </c>
      <c r="CC25" s="38" t="s">
        <v>156</v>
      </c>
      <c r="CD25" s="38" t="s">
        <v>156</v>
      </c>
      <c r="CE25" s="38" t="s">
        <v>156</v>
      </c>
      <c r="CF25" s="38" t="s">
        <v>156</v>
      </c>
      <c r="CG25" s="38" t="s">
        <v>156</v>
      </c>
      <c r="CH25" s="38" t="s">
        <v>156</v>
      </c>
      <c r="CI25" s="38" t="s">
        <v>156</v>
      </c>
      <c r="CJ25" s="38" t="s">
        <v>156</v>
      </c>
      <c r="CK25" s="38" t="s">
        <v>156</v>
      </c>
      <c r="CL25" s="38" t="s">
        <v>156</v>
      </c>
      <c r="CM25" s="38" t="s">
        <v>156</v>
      </c>
      <c r="CN25" s="38" t="s">
        <v>156</v>
      </c>
      <c r="CO25" s="38" t="s">
        <v>156</v>
      </c>
      <c r="CP25" s="38" t="s">
        <v>156</v>
      </c>
      <c r="CQ25" s="38" t="s">
        <v>156</v>
      </c>
      <c r="CR25" s="38" t="s">
        <v>156</v>
      </c>
      <c r="CS25" s="38" t="s">
        <v>156</v>
      </c>
      <c r="CT25" s="38" t="s">
        <v>156</v>
      </c>
      <c r="CU25" s="38" t="s">
        <v>156</v>
      </c>
      <c r="CV25" s="38" t="s">
        <v>156</v>
      </c>
      <c r="CW25" s="38" t="s">
        <v>156</v>
      </c>
      <c r="CX25" s="38" t="s">
        <v>156</v>
      </c>
      <c r="CY25" s="38" t="s">
        <v>156</v>
      </c>
      <c r="CZ25" s="38" t="s">
        <v>156</v>
      </c>
      <c r="DA25" s="38" t="s">
        <v>156</v>
      </c>
      <c r="DB25" s="38" t="s">
        <v>156</v>
      </c>
      <c r="DC25" s="38" t="s">
        <v>156</v>
      </c>
      <c r="DD25" s="38" t="s">
        <v>156</v>
      </c>
      <c r="DE25" s="38" t="s">
        <v>156</v>
      </c>
      <c r="DF25" s="38" t="s">
        <v>156</v>
      </c>
      <c r="DG25" s="38" t="s">
        <v>156</v>
      </c>
      <c r="DH25" s="38" t="s">
        <v>156</v>
      </c>
      <c r="DI25" s="38" t="s">
        <v>156</v>
      </c>
      <c r="DJ25" s="38" t="s">
        <v>156</v>
      </c>
      <c r="DK25" s="53">
        <v>12461.74</v>
      </c>
      <c r="DL25" s="53">
        <v>24144.18</v>
      </c>
      <c r="DM25" s="53">
        <v>26946.93</v>
      </c>
      <c r="DN25" s="53">
        <v>24514.17</v>
      </c>
      <c r="DO25" s="53">
        <v>23544.66</v>
      </c>
      <c r="DP25" s="53">
        <v>20957.759999999998</v>
      </c>
      <c r="DQ25" s="53">
        <v>21905.15</v>
      </c>
      <c r="DR25" s="53">
        <v>22159.56</v>
      </c>
      <c r="DS25" s="53">
        <v>23136.880000000001</v>
      </c>
      <c r="DT25" s="53">
        <v>16750</v>
      </c>
      <c r="DU25" s="53">
        <v>16750</v>
      </c>
      <c r="DV25" s="53">
        <v>17663.900000000001</v>
      </c>
      <c r="DW25" s="53">
        <v>17266.38</v>
      </c>
      <c r="DX25" s="53">
        <v>16310.95</v>
      </c>
      <c r="DY25" s="53">
        <v>15325.89</v>
      </c>
      <c r="DZ25" s="53">
        <v>13735.74</v>
      </c>
      <c r="EA25" s="53">
        <v>11369.4</v>
      </c>
      <c r="EB25" s="53">
        <v>10663.23</v>
      </c>
      <c r="EC25" s="53">
        <v>10418</v>
      </c>
      <c r="ED25" s="53">
        <v>9785.61</v>
      </c>
      <c r="EE25" s="53">
        <v>9060.2000000000007</v>
      </c>
      <c r="EF25" s="53">
        <v>9595.65</v>
      </c>
      <c r="EG25" s="53">
        <v>12475.06</v>
      </c>
      <c r="EH25" s="53">
        <v>17714.5</v>
      </c>
      <c r="EI25" s="53">
        <v>27421.01</v>
      </c>
      <c r="EJ25" s="53">
        <v>51007.670671243301</v>
      </c>
      <c r="EK25" s="53">
        <v>68171.746031746006</v>
      </c>
      <c r="EL25" s="53">
        <v>71953.885438233294</v>
      </c>
      <c r="EM25" s="53">
        <v>77984.280303030304</v>
      </c>
      <c r="EN25" s="53">
        <v>72548.561076604499</v>
      </c>
      <c r="EO25" s="53">
        <v>62036.9047619048</v>
      </c>
      <c r="EP25" s="53">
        <v>46908.679306963</v>
      </c>
      <c r="EQ25" s="53">
        <v>19659.337068160599</v>
      </c>
      <c r="ER25" s="53">
        <v>13606.9985569986</v>
      </c>
      <c r="ES25" s="53">
        <v>13519.438748386099</v>
      </c>
      <c r="ET25" s="53">
        <v>11078.160321752999</v>
      </c>
      <c r="EU25" s="53">
        <v>10311.957925115899</v>
      </c>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row>
    <row r="26" spans="2:372" ht="10.15" customHeight="1">
      <c r="F26" s="39"/>
      <c r="G26" s="40"/>
      <c r="H26" s="39"/>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row>
    <row r="27" spans="2:372" ht="10.15" customHeight="1">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row>
    <row r="29" spans="2:372" ht="18" customHeight="1">
      <c r="F29" s="101" t="s">
        <v>748</v>
      </c>
      <c r="CN29" s="72"/>
      <c r="CO29" s="72"/>
      <c r="DP29" s="53"/>
      <c r="EP29" s="72"/>
      <c r="EQ29" s="72"/>
      <c r="ER29" s="72"/>
    </row>
    <row r="30" spans="2:372" ht="18" customHeight="1">
      <c r="F30" s="100" t="s">
        <v>749</v>
      </c>
      <c r="CN30" s="72"/>
      <c r="CO30" s="72"/>
      <c r="DK30" s="53"/>
      <c r="DP30" s="53"/>
      <c r="EJ30" s="72"/>
      <c r="EP30" s="72"/>
      <c r="EQ30" s="72"/>
      <c r="ER30" s="72"/>
    </row>
    <row r="31" spans="2:372" ht="18" customHeight="1">
      <c r="F31" s="25" t="s">
        <v>750</v>
      </c>
      <c r="CN31" s="72"/>
      <c r="CO31" s="72"/>
      <c r="DK31" s="53"/>
      <c r="DP31" s="53"/>
      <c r="EJ31" s="72"/>
      <c r="EP31" s="72"/>
      <c r="EQ31" s="72"/>
      <c r="ER31" s="72"/>
    </row>
    <row r="32" spans="2:372" ht="18" customHeight="1">
      <c r="F32" s="100" t="s">
        <v>751</v>
      </c>
      <c r="CN32" s="72"/>
      <c r="CO32" s="72"/>
      <c r="DK32" s="53"/>
      <c r="DP32" s="53"/>
      <c r="EJ32" s="72"/>
      <c r="EP32" s="72"/>
      <c r="EQ32" s="72"/>
      <c r="ER32" s="72"/>
    </row>
    <row r="33" spans="6:148" ht="18" customHeight="1">
      <c r="F33" s="100" t="s">
        <v>752</v>
      </c>
      <c r="CN33" s="72"/>
      <c r="CO33" s="72"/>
      <c r="DK33" s="53"/>
      <c r="DP33" s="53"/>
      <c r="EJ33" s="72"/>
      <c r="EP33" s="72"/>
      <c r="EQ33" s="72"/>
      <c r="ER33" s="72"/>
    </row>
    <row r="34" spans="6:148" ht="18" customHeight="1">
      <c r="CN34" s="72"/>
      <c r="CO34" s="72"/>
      <c r="DK34" s="53"/>
      <c r="DP34" s="53"/>
      <c r="EJ34" s="72"/>
    </row>
    <row r="35" spans="6:148" ht="18" customHeight="1">
      <c r="F35" s="42" t="s">
        <v>753</v>
      </c>
      <c r="CN35" s="72"/>
      <c r="CO35" s="72"/>
      <c r="DK35" s="53"/>
      <c r="DP35" s="53"/>
      <c r="EJ35" s="72"/>
    </row>
    <row r="36" spans="6:148" ht="18" customHeight="1">
      <c r="F36" s="25" t="s">
        <v>489</v>
      </c>
      <c r="CN36" s="72"/>
      <c r="CO36" s="72"/>
      <c r="DK36" s="53"/>
      <c r="DP36" s="53"/>
      <c r="EJ36" s="72"/>
    </row>
    <row r="37" spans="6:148" ht="18" customHeight="1">
      <c r="F37" s="25" t="s">
        <v>754</v>
      </c>
      <c r="CN37" s="72"/>
      <c r="CO37" s="72"/>
      <c r="DK37" s="53"/>
      <c r="DP37" s="53"/>
      <c r="EJ37" s="72"/>
    </row>
    <row r="38" spans="6:148" ht="18" customHeight="1">
      <c r="F38" s="42"/>
      <c r="CN38" s="72"/>
      <c r="CO38" s="72"/>
      <c r="DK38" s="53"/>
      <c r="DP38" s="53"/>
      <c r="EJ38" s="72"/>
    </row>
    <row r="39" spans="6:148" ht="18" customHeight="1">
      <c r="CN39" s="72"/>
      <c r="CO39" s="72"/>
      <c r="DK39" s="53"/>
      <c r="DP39" s="53"/>
      <c r="EJ39" s="72"/>
    </row>
    <row r="40" spans="6:148" ht="18" customHeight="1">
      <c r="CN40" s="72"/>
      <c r="CO40" s="72"/>
      <c r="DK40" s="53"/>
      <c r="DP40" s="53"/>
      <c r="EJ40" s="72"/>
    </row>
    <row r="41" spans="6:148" ht="18" customHeight="1">
      <c r="CN41" s="72"/>
      <c r="CO41" s="72"/>
      <c r="DK41" s="53"/>
      <c r="DP41" s="53"/>
      <c r="EJ41" s="72"/>
    </row>
    <row r="42" spans="6:148" ht="18" customHeight="1">
      <c r="CN42" s="72"/>
      <c r="CO42" s="72"/>
      <c r="DK42" s="53"/>
      <c r="DP42" s="53"/>
    </row>
    <row r="43" spans="6:148" ht="18" customHeight="1">
      <c r="CN43" s="72"/>
      <c r="CO43" s="72"/>
      <c r="DK43" s="53"/>
      <c r="DP43" s="53"/>
    </row>
    <row r="44" spans="6:148" ht="18" customHeight="1">
      <c r="CN44" s="72"/>
      <c r="CO44" s="72"/>
      <c r="DK44" s="53"/>
      <c r="DP44" s="53"/>
    </row>
    <row r="45" spans="6:148" ht="18" customHeight="1">
      <c r="CN45" s="72"/>
      <c r="CO45" s="72"/>
      <c r="DK45" s="53"/>
      <c r="DP45" s="53"/>
    </row>
    <row r="46" spans="6:148" ht="18" customHeight="1">
      <c r="CN46" s="72"/>
      <c r="CO46" s="72"/>
      <c r="DK46" s="53"/>
      <c r="DP46" s="53"/>
    </row>
    <row r="47" spans="6:148" ht="18" customHeight="1">
      <c r="CN47" s="72"/>
      <c r="CO47" s="72"/>
      <c r="DK47" s="53"/>
      <c r="DP47" s="53"/>
    </row>
    <row r="48" spans="6:148" ht="18" customHeight="1">
      <c r="CN48" s="72"/>
      <c r="CO48" s="72"/>
      <c r="DK48" s="53"/>
      <c r="DP48" s="53"/>
    </row>
    <row r="49" spans="92:120" ht="18" customHeight="1">
      <c r="CN49" s="72"/>
      <c r="CO49" s="72"/>
      <c r="DK49" s="53"/>
      <c r="DP49" s="53"/>
    </row>
    <row r="50" spans="92:120" ht="18" customHeight="1">
      <c r="CN50" s="72"/>
      <c r="CO50" s="72"/>
      <c r="DK50" s="53"/>
      <c r="DP50" s="53"/>
    </row>
    <row r="51" spans="92:120" ht="18" customHeight="1">
      <c r="CN51" s="72"/>
      <c r="CO51" s="72"/>
      <c r="DK51" s="53"/>
      <c r="DP51" s="53"/>
    </row>
    <row r="52" spans="92:120" ht="18" customHeight="1">
      <c r="CN52" s="72"/>
      <c r="CO52" s="72"/>
      <c r="DK52" s="53"/>
      <c r="DP52" s="53"/>
    </row>
    <row r="53" spans="92:120" ht="18" customHeight="1">
      <c r="CN53" s="72"/>
      <c r="CO53" s="72"/>
      <c r="DK53" s="53"/>
      <c r="DP53" s="53"/>
    </row>
    <row r="54" spans="92:120" ht="18" customHeight="1">
      <c r="CN54" s="72"/>
      <c r="CO54" s="72"/>
      <c r="DK54" s="53"/>
      <c r="DP54" s="53"/>
    </row>
    <row r="55" spans="92:120" ht="18" customHeight="1">
      <c r="CN55" s="72"/>
      <c r="CO55" s="72"/>
      <c r="DK55" s="53"/>
      <c r="DP55" s="53"/>
    </row>
    <row r="56" spans="92:120" ht="18" customHeight="1">
      <c r="CN56" s="72"/>
      <c r="CO56" s="72"/>
      <c r="DK56" s="53"/>
      <c r="DP56" s="53"/>
    </row>
    <row r="57" spans="92:120" ht="18" customHeight="1">
      <c r="CN57" s="72"/>
      <c r="CO57" s="72"/>
      <c r="DK57" s="53"/>
      <c r="DP57" s="53"/>
    </row>
    <row r="58" spans="92:120" ht="18" customHeight="1">
      <c r="CN58" s="72"/>
      <c r="CO58" s="72"/>
      <c r="DK58" s="53"/>
      <c r="DP58" s="53"/>
    </row>
    <row r="59" spans="92:120" ht="18" customHeight="1">
      <c r="CN59" s="72"/>
      <c r="CO59" s="72"/>
      <c r="DK59" s="53"/>
      <c r="DP59" s="53"/>
    </row>
    <row r="60" spans="92:120" ht="18" customHeight="1">
      <c r="CN60" s="72"/>
      <c r="CO60" s="72"/>
      <c r="DK60" s="53"/>
      <c r="DP60" s="53"/>
    </row>
    <row r="61" spans="92:120" ht="18" customHeight="1">
      <c r="CN61" s="72"/>
      <c r="CO61" s="72"/>
      <c r="DK61" s="53"/>
    </row>
    <row r="62" spans="92:120" ht="18" customHeight="1">
      <c r="CN62" s="72"/>
      <c r="CO62" s="72"/>
      <c r="DK62" s="53"/>
    </row>
    <row r="63" spans="92:120" ht="18" customHeight="1">
      <c r="CN63" s="72"/>
      <c r="CO63" s="72"/>
      <c r="DK63" s="53"/>
    </row>
    <row r="64" spans="92:120" ht="18" customHeight="1">
      <c r="CN64" s="72"/>
      <c r="CO64" s="72"/>
      <c r="DK64" s="53"/>
    </row>
    <row r="65" spans="92:115" ht="18" customHeight="1">
      <c r="CN65" s="72"/>
      <c r="CO65" s="72"/>
      <c r="DK65" s="53"/>
    </row>
    <row r="66" spans="92:115" ht="18" customHeight="1">
      <c r="CN66" s="72"/>
      <c r="CO66" s="72"/>
      <c r="DK66" s="53"/>
    </row>
    <row r="67" spans="92:115" ht="18" customHeight="1">
      <c r="CN67" s="72"/>
      <c r="CO67" s="72"/>
    </row>
    <row r="68" spans="92:115" ht="18" customHeight="1">
      <c r="CN68" s="72"/>
      <c r="CO68" s="72"/>
    </row>
    <row r="69" spans="92:115" ht="18" customHeight="1">
      <c r="CN69" s="72"/>
      <c r="CO69" s="72"/>
    </row>
    <row r="70" spans="92:115" ht="18" customHeight="1">
      <c r="CN70" s="72"/>
      <c r="CO70" s="72"/>
    </row>
    <row r="71" spans="92:115" ht="18" customHeight="1">
      <c r="CN71" s="72"/>
      <c r="CO71" s="72"/>
    </row>
    <row r="72" spans="92:115" ht="18" customHeight="1">
      <c r="CN72" s="72"/>
      <c r="CO72" s="72"/>
    </row>
    <row r="73" spans="92:115" ht="18" customHeight="1">
      <c r="CN73" s="72"/>
      <c r="CO73" s="72"/>
    </row>
    <row r="74" spans="92:115" ht="18" customHeight="1">
      <c r="CN74" s="72"/>
      <c r="CO74" s="72"/>
    </row>
    <row r="75" spans="92:115" ht="18" customHeight="1">
      <c r="CN75" s="72"/>
      <c r="CO75" s="72"/>
    </row>
    <row r="76" spans="92:115" ht="18" customHeight="1">
      <c r="CN76" s="72"/>
      <c r="CO76" s="72"/>
    </row>
    <row r="77" spans="92:115" ht="18" customHeight="1">
      <c r="CN77" s="72"/>
      <c r="CO77" s="72"/>
    </row>
    <row r="78" spans="92:115" ht="18" customHeight="1">
      <c r="CN78" s="72"/>
      <c r="CO78" s="72"/>
    </row>
    <row r="79" spans="92:115" ht="18" customHeight="1">
      <c r="CN79" s="72"/>
      <c r="CO79" s="72"/>
    </row>
    <row r="80" spans="92:115" ht="18" customHeight="1">
      <c r="CN80" s="72"/>
      <c r="CO80" s="72"/>
    </row>
    <row r="81" spans="92:93" ht="18" customHeight="1">
      <c r="CN81" s="72"/>
      <c r="CO81" s="72"/>
    </row>
    <row r="82" spans="92:93" ht="18" customHeight="1">
      <c r="CN82" s="72"/>
      <c r="CO82" s="72"/>
    </row>
    <row r="83" spans="92:93" ht="18" customHeight="1">
      <c r="CN83" s="72"/>
      <c r="CO83" s="72"/>
    </row>
    <row r="84" spans="92:93" ht="18" customHeight="1">
      <c r="CN84" s="72"/>
      <c r="CO84" s="72"/>
    </row>
    <row r="85" spans="92:93" ht="18" customHeight="1">
      <c r="CN85" s="72"/>
      <c r="CO85" s="72"/>
    </row>
    <row r="86" spans="92:93" ht="18" customHeight="1">
      <c r="CN86" s="72"/>
      <c r="CO86" s="72"/>
    </row>
    <row r="87" spans="92:93" ht="18" customHeight="1">
      <c r="CN87" s="72"/>
      <c r="CO87" s="72"/>
    </row>
    <row r="88" spans="92:93" ht="18" customHeight="1">
      <c r="CN88" s="72"/>
      <c r="CO88" s="72"/>
    </row>
    <row r="89" spans="92:93" ht="18" customHeight="1">
      <c r="CN89" s="72"/>
    </row>
  </sheetData>
  <hyperlinks>
    <hyperlink ref="H1" location="Contents!A1" display="Back to Table of Contents" xr:uid="{B6FBC1B2-32E0-43E4-90FE-F283485A92E6}"/>
  </hyperlinks>
  <pageMargins left="0" right="0" top="0" bottom="0" header="0" footer="0"/>
  <pageSetup paperSize="8" scale="1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47D62-EDAD-4C86-9A33-9632F19B373F}">
  <sheetPr>
    <pageSetUpPr fitToPage="1"/>
  </sheetPr>
  <dimension ref="A1:NH48"/>
  <sheetViews>
    <sheetView zoomScale="80" zoomScaleNormal="80" workbookViewId="0">
      <pane xSplit="7" ySplit="8" topLeftCell="ES13" activePane="bottomRight" state="frozen"/>
      <selection pane="topRight" activeCell="F17" sqref="F17"/>
      <selection pane="bottomLeft" activeCell="F17" sqref="F17"/>
      <selection pane="bottomRight" activeCell="EU23" sqref="EU23"/>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5.42578125" style="26" customWidth="1"/>
    <col min="11" max="11" width="16.28515625" style="26" customWidth="1"/>
    <col min="12" max="17" width="14.42578125" style="26" customWidth="1"/>
    <col min="18" max="171" width="14.42578125" style="24" customWidth="1"/>
    <col min="172" max="16384" width="10.28515625" style="24"/>
  </cols>
  <sheetData>
    <row r="1" spans="1:372"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row>
    <row r="2" spans="1:372"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372"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c r="FG3" s="26"/>
      <c r="FH3" s="26"/>
      <c r="FI3" s="26"/>
      <c r="FJ3" s="26"/>
      <c r="FK3" s="26"/>
      <c r="FL3" s="26"/>
      <c r="FM3" s="26"/>
      <c r="FN3" s="26"/>
      <c r="FO3" s="26"/>
    </row>
    <row r="4" spans="1:372" ht="18.75" customHeight="1">
      <c r="F4" s="28"/>
      <c r="G4" s="29"/>
      <c r="H4" s="108"/>
      <c r="I4" s="108"/>
      <c r="J4" s="108"/>
      <c r="K4" s="111" t="s">
        <v>136</v>
      </c>
      <c r="L4" s="108">
        <v>3</v>
      </c>
      <c r="M4" s="108">
        <f t="shared" ref="M4:BX4" si="11">IF(L4=12,3,L4+3)</f>
        <v>6</v>
      </c>
      <c r="N4" s="108">
        <f t="shared" si="11"/>
        <v>9</v>
      </c>
      <c r="O4" s="108">
        <f t="shared" si="11"/>
        <v>12</v>
      </c>
      <c r="P4" s="108">
        <f t="shared" si="11"/>
        <v>3</v>
      </c>
      <c r="Q4" s="108">
        <f t="shared" si="11"/>
        <v>6</v>
      </c>
      <c r="R4" s="108">
        <f t="shared" si="11"/>
        <v>9</v>
      </c>
      <c r="S4" s="108">
        <f t="shared" si="11"/>
        <v>12</v>
      </c>
      <c r="T4" s="108">
        <f t="shared" si="11"/>
        <v>3</v>
      </c>
      <c r="U4" s="108">
        <f t="shared" si="11"/>
        <v>6</v>
      </c>
      <c r="V4" s="108">
        <f t="shared" si="11"/>
        <v>9</v>
      </c>
      <c r="W4" s="108">
        <f t="shared" si="11"/>
        <v>12</v>
      </c>
      <c r="X4" s="108">
        <f t="shared" si="11"/>
        <v>3</v>
      </c>
      <c r="Y4" s="108">
        <f t="shared" si="11"/>
        <v>6</v>
      </c>
      <c r="Z4" s="108">
        <f t="shared" si="11"/>
        <v>9</v>
      </c>
      <c r="AA4" s="108">
        <f t="shared" si="11"/>
        <v>12</v>
      </c>
      <c r="AB4" s="108">
        <f t="shared" si="11"/>
        <v>3</v>
      </c>
      <c r="AC4" s="108">
        <f t="shared" si="11"/>
        <v>6</v>
      </c>
      <c r="AD4" s="108">
        <f t="shared" si="11"/>
        <v>9</v>
      </c>
      <c r="AE4" s="108">
        <f t="shared" si="11"/>
        <v>12</v>
      </c>
      <c r="AF4" s="108">
        <f t="shared" si="11"/>
        <v>3</v>
      </c>
      <c r="AG4" s="108">
        <f t="shared" si="11"/>
        <v>6</v>
      </c>
      <c r="AH4" s="108">
        <f t="shared" si="11"/>
        <v>9</v>
      </c>
      <c r="AI4" s="108">
        <f t="shared" si="11"/>
        <v>12</v>
      </c>
      <c r="AJ4" s="108">
        <f t="shared" si="11"/>
        <v>3</v>
      </c>
      <c r="AK4" s="108">
        <f t="shared" si="11"/>
        <v>6</v>
      </c>
      <c r="AL4" s="108">
        <f t="shared" si="11"/>
        <v>9</v>
      </c>
      <c r="AM4" s="108">
        <f t="shared" si="11"/>
        <v>12</v>
      </c>
      <c r="AN4" s="108">
        <f t="shared" si="11"/>
        <v>3</v>
      </c>
      <c r="AO4" s="108">
        <f t="shared" si="11"/>
        <v>6</v>
      </c>
      <c r="AP4" s="108">
        <f t="shared" si="11"/>
        <v>9</v>
      </c>
      <c r="AQ4" s="108">
        <f t="shared" si="11"/>
        <v>12</v>
      </c>
      <c r="AR4" s="108">
        <f t="shared" si="11"/>
        <v>3</v>
      </c>
      <c r="AS4" s="108">
        <f t="shared" si="11"/>
        <v>6</v>
      </c>
      <c r="AT4" s="108">
        <f t="shared" si="11"/>
        <v>9</v>
      </c>
      <c r="AU4" s="108">
        <f t="shared" si="11"/>
        <v>12</v>
      </c>
      <c r="AV4" s="108">
        <f t="shared" si="11"/>
        <v>3</v>
      </c>
      <c r="AW4" s="108">
        <f t="shared" si="11"/>
        <v>6</v>
      </c>
      <c r="AX4" s="108">
        <f t="shared" si="11"/>
        <v>9</v>
      </c>
      <c r="AY4" s="108">
        <f t="shared" si="11"/>
        <v>12</v>
      </c>
      <c r="AZ4" s="108">
        <f t="shared" si="11"/>
        <v>3</v>
      </c>
      <c r="BA4" s="108">
        <f t="shared" si="11"/>
        <v>6</v>
      </c>
      <c r="BB4" s="108">
        <f t="shared" si="11"/>
        <v>9</v>
      </c>
      <c r="BC4" s="108">
        <f t="shared" si="11"/>
        <v>12</v>
      </c>
      <c r="BD4" s="108">
        <f t="shared" si="11"/>
        <v>3</v>
      </c>
      <c r="BE4" s="108">
        <f t="shared" si="11"/>
        <v>6</v>
      </c>
      <c r="BF4" s="108">
        <f t="shared" si="11"/>
        <v>9</v>
      </c>
      <c r="BG4" s="108">
        <f t="shared" si="11"/>
        <v>12</v>
      </c>
      <c r="BH4" s="108">
        <f t="shared" si="11"/>
        <v>3</v>
      </c>
      <c r="BI4" s="108">
        <f t="shared" si="11"/>
        <v>6</v>
      </c>
      <c r="BJ4" s="108">
        <f t="shared" si="11"/>
        <v>9</v>
      </c>
      <c r="BK4" s="108">
        <f t="shared" si="11"/>
        <v>12</v>
      </c>
      <c r="BL4" s="108">
        <f t="shared" si="11"/>
        <v>3</v>
      </c>
      <c r="BM4" s="108">
        <f t="shared" si="11"/>
        <v>6</v>
      </c>
      <c r="BN4" s="108">
        <f t="shared" si="11"/>
        <v>9</v>
      </c>
      <c r="BO4" s="108">
        <f t="shared" si="11"/>
        <v>12</v>
      </c>
      <c r="BP4" s="108">
        <f t="shared" si="11"/>
        <v>3</v>
      </c>
      <c r="BQ4" s="108">
        <f t="shared" si="11"/>
        <v>6</v>
      </c>
      <c r="BR4" s="108">
        <f t="shared" si="11"/>
        <v>9</v>
      </c>
      <c r="BS4" s="108">
        <f t="shared" si="11"/>
        <v>12</v>
      </c>
      <c r="BT4" s="108">
        <f t="shared" si="11"/>
        <v>3</v>
      </c>
      <c r="BU4" s="108">
        <f t="shared" si="11"/>
        <v>6</v>
      </c>
      <c r="BV4" s="108">
        <f t="shared" si="11"/>
        <v>9</v>
      </c>
      <c r="BW4" s="108">
        <f t="shared" si="11"/>
        <v>12</v>
      </c>
      <c r="BX4" s="108">
        <f t="shared" si="11"/>
        <v>3</v>
      </c>
      <c r="BY4" s="108">
        <f t="shared" ref="BY4:EJ4" si="12">IF(BX4=12,3,BX4+3)</f>
        <v>6</v>
      </c>
      <c r="BZ4" s="108">
        <f t="shared" si="12"/>
        <v>9</v>
      </c>
      <c r="CA4" s="108">
        <f t="shared" si="12"/>
        <v>12</v>
      </c>
      <c r="CB4" s="108">
        <f t="shared" si="12"/>
        <v>3</v>
      </c>
      <c r="CC4" s="108">
        <f t="shared" si="12"/>
        <v>6</v>
      </c>
      <c r="CD4" s="108">
        <f t="shared" si="12"/>
        <v>9</v>
      </c>
      <c r="CE4" s="108">
        <f t="shared" si="12"/>
        <v>12</v>
      </c>
      <c r="CF4" s="108">
        <f t="shared" si="12"/>
        <v>3</v>
      </c>
      <c r="CG4" s="108">
        <f t="shared" si="12"/>
        <v>6</v>
      </c>
      <c r="CH4" s="108">
        <f t="shared" si="12"/>
        <v>9</v>
      </c>
      <c r="CI4" s="108">
        <f t="shared" si="12"/>
        <v>12</v>
      </c>
      <c r="CJ4" s="108">
        <f t="shared" si="12"/>
        <v>3</v>
      </c>
      <c r="CK4" s="108">
        <f t="shared" si="12"/>
        <v>6</v>
      </c>
      <c r="CL4" s="108">
        <f t="shared" si="12"/>
        <v>9</v>
      </c>
      <c r="CM4" s="108">
        <f t="shared" si="12"/>
        <v>12</v>
      </c>
      <c r="CN4" s="108">
        <f t="shared" si="12"/>
        <v>3</v>
      </c>
      <c r="CO4" s="108">
        <f t="shared" si="12"/>
        <v>6</v>
      </c>
      <c r="CP4" s="108">
        <f t="shared" si="12"/>
        <v>9</v>
      </c>
      <c r="CQ4" s="108">
        <f t="shared" si="12"/>
        <v>12</v>
      </c>
      <c r="CR4" s="108">
        <f t="shared" si="12"/>
        <v>3</v>
      </c>
      <c r="CS4" s="108">
        <f t="shared" si="12"/>
        <v>6</v>
      </c>
      <c r="CT4" s="108">
        <f t="shared" si="12"/>
        <v>9</v>
      </c>
      <c r="CU4" s="108">
        <f t="shared" si="12"/>
        <v>12</v>
      </c>
      <c r="CV4" s="108">
        <f t="shared" si="12"/>
        <v>3</v>
      </c>
      <c r="CW4" s="108">
        <f t="shared" si="12"/>
        <v>6</v>
      </c>
      <c r="CX4" s="108">
        <f t="shared" si="12"/>
        <v>9</v>
      </c>
      <c r="CY4" s="108">
        <f t="shared" si="12"/>
        <v>12</v>
      </c>
      <c r="CZ4" s="108">
        <f t="shared" si="12"/>
        <v>3</v>
      </c>
      <c r="DA4" s="108">
        <f t="shared" si="12"/>
        <v>6</v>
      </c>
      <c r="DB4" s="108">
        <f t="shared" si="12"/>
        <v>9</v>
      </c>
      <c r="DC4" s="108">
        <f t="shared" si="12"/>
        <v>12</v>
      </c>
      <c r="DD4" s="108">
        <f t="shared" si="12"/>
        <v>3</v>
      </c>
      <c r="DE4" s="108">
        <f t="shared" si="12"/>
        <v>6</v>
      </c>
      <c r="DF4" s="108">
        <f t="shared" si="12"/>
        <v>9</v>
      </c>
      <c r="DG4" s="108">
        <f t="shared" si="12"/>
        <v>12</v>
      </c>
      <c r="DH4" s="108">
        <f t="shared" si="12"/>
        <v>3</v>
      </c>
      <c r="DI4" s="108">
        <f t="shared" si="12"/>
        <v>6</v>
      </c>
      <c r="DJ4" s="108">
        <f t="shared" si="12"/>
        <v>9</v>
      </c>
      <c r="DK4" s="108">
        <f t="shared" si="12"/>
        <v>12</v>
      </c>
      <c r="DL4" s="108">
        <f t="shared" si="12"/>
        <v>3</v>
      </c>
      <c r="DM4" s="108">
        <f t="shared" si="12"/>
        <v>6</v>
      </c>
      <c r="DN4" s="108">
        <f t="shared" si="12"/>
        <v>9</v>
      </c>
      <c r="DO4" s="108">
        <f t="shared" si="12"/>
        <v>12</v>
      </c>
      <c r="DP4" s="108">
        <f t="shared" si="12"/>
        <v>3</v>
      </c>
      <c r="DQ4" s="108">
        <f t="shared" si="12"/>
        <v>6</v>
      </c>
      <c r="DR4" s="108">
        <f t="shared" si="12"/>
        <v>9</v>
      </c>
      <c r="DS4" s="108">
        <f t="shared" si="12"/>
        <v>12</v>
      </c>
      <c r="DT4" s="108">
        <f t="shared" si="12"/>
        <v>3</v>
      </c>
      <c r="DU4" s="108">
        <f t="shared" si="12"/>
        <v>6</v>
      </c>
      <c r="DV4" s="108">
        <f t="shared" si="12"/>
        <v>9</v>
      </c>
      <c r="DW4" s="108">
        <f t="shared" si="12"/>
        <v>12</v>
      </c>
      <c r="DX4" s="108">
        <f t="shared" si="12"/>
        <v>3</v>
      </c>
      <c r="DY4" s="108">
        <f t="shared" si="12"/>
        <v>6</v>
      </c>
      <c r="DZ4" s="108">
        <f t="shared" si="12"/>
        <v>9</v>
      </c>
      <c r="EA4" s="108">
        <f t="shared" si="12"/>
        <v>12</v>
      </c>
      <c r="EB4" s="108">
        <f t="shared" si="12"/>
        <v>3</v>
      </c>
      <c r="EC4" s="108">
        <f t="shared" si="12"/>
        <v>6</v>
      </c>
      <c r="ED4" s="108">
        <f t="shared" si="12"/>
        <v>9</v>
      </c>
      <c r="EE4" s="108">
        <f t="shared" si="12"/>
        <v>12</v>
      </c>
      <c r="EF4" s="108">
        <f t="shared" si="12"/>
        <v>3</v>
      </c>
      <c r="EG4" s="108">
        <f t="shared" si="12"/>
        <v>6</v>
      </c>
      <c r="EH4" s="108">
        <f t="shared" si="12"/>
        <v>9</v>
      </c>
      <c r="EI4" s="108">
        <f t="shared" si="12"/>
        <v>12</v>
      </c>
      <c r="EJ4" s="108">
        <f t="shared" si="12"/>
        <v>3</v>
      </c>
      <c r="EK4" s="108">
        <f t="shared" ref="EK4:EL4" si="13">IF(EJ4=12,3,EJ4+3)</f>
        <v>6</v>
      </c>
      <c r="EL4" s="108">
        <f t="shared" si="13"/>
        <v>9</v>
      </c>
      <c r="EM4" s="108">
        <f t="shared" ref="EM4" si="14">IF(EL4=12,3,EL4+3)</f>
        <v>12</v>
      </c>
      <c r="EN4" s="108">
        <f t="shared" ref="EN4" si="15">IF(EM4=12,3,EM4+3)</f>
        <v>3</v>
      </c>
      <c r="EO4" s="108">
        <f t="shared" ref="EO4" si="16">IF(EN4=12,3,EN4+3)</f>
        <v>6</v>
      </c>
      <c r="EP4" s="108">
        <f t="shared" ref="EP4" si="17">IF(EO4=12,3,EO4+3)</f>
        <v>9</v>
      </c>
      <c r="EQ4" s="108">
        <f t="shared" ref="EQ4" si="18">IF(EP4=12,3,EP4+3)</f>
        <v>12</v>
      </c>
      <c r="ER4" s="108">
        <f t="shared" ref="ER4" si="19">IF(EQ4=12,3,EQ4+3)</f>
        <v>3</v>
      </c>
      <c r="ES4" s="108">
        <f t="shared" ref="ES4" si="20">IF(ER4=12,3,ER4+3)</f>
        <v>6</v>
      </c>
      <c r="ET4" s="108">
        <f t="shared" ref="ET4:EU4" si="21">IF(ES4=12,3,ES4+3)</f>
        <v>9</v>
      </c>
      <c r="EU4" s="108">
        <f t="shared" si="21"/>
        <v>12</v>
      </c>
      <c r="EV4" s="26"/>
      <c r="EW4" s="26"/>
      <c r="EX4" s="26"/>
      <c r="EY4" s="26"/>
      <c r="EZ4" s="26"/>
      <c r="FA4" s="26"/>
      <c r="FB4" s="26"/>
      <c r="FC4" s="26"/>
      <c r="FD4" s="26"/>
      <c r="FE4" s="26"/>
      <c r="FF4" s="26"/>
      <c r="FG4" s="26"/>
      <c r="FH4" s="26"/>
      <c r="FI4" s="26"/>
      <c r="FJ4" s="26"/>
      <c r="FK4" s="26"/>
      <c r="FL4" s="26"/>
      <c r="FM4" s="26"/>
      <c r="FN4" s="26"/>
      <c r="FO4" s="26"/>
    </row>
    <row r="5" spans="1:372"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372" ht="82.5" customHeight="1">
      <c r="F6" s="30" t="s">
        <v>35</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372"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row>
    <row r="8" spans="1:372" ht="34.15" customHeight="1">
      <c r="F8" s="32"/>
      <c r="G8" s="33" t="s">
        <v>137</v>
      </c>
      <c r="H8" s="74" t="str">
        <f ca="1">H3</f>
        <v>2022–23</v>
      </c>
      <c r="I8" s="74" t="str">
        <f ca="1">I3</f>
        <v>2023–24</v>
      </c>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K8" si="24">DATE(EJ3,EJ4,1)</f>
        <v>44621</v>
      </c>
      <c r="EK8" s="70">
        <f t="shared" si="24"/>
        <v>44713</v>
      </c>
      <c r="EL8" s="70">
        <f>DATE(EL3,EL4,1)</f>
        <v>44805</v>
      </c>
      <c r="EM8" s="70">
        <f t="shared" ref="EM8:EU8" si="25">DATE(EM3,EM4,1)</f>
        <v>44896</v>
      </c>
      <c r="EN8" s="70">
        <f t="shared" si="25"/>
        <v>44986</v>
      </c>
      <c r="EO8" s="70">
        <f t="shared" si="25"/>
        <v>45078</v>
      </c>
      <c r="EP8" s="70">
        <f t="shared" si="25"/>
        <v>45170</v>
      </c>
      <c r="EQ8" s="70">
        <f t="shared" si="25"/>
        <v>45261</v>
      </c>
      <c r="ER8" s="70">
        <f t="shared" si="25"/>
        <v>45352</v>
      </c>
      <c r="ES8" s="70">
        <f t="shared" si="25"/>
        <v>45444</v>
      </c>
      <c r="ET8" s="70">
        <f t="shared" si="25"/>
        <v>45536</v>
      </c>
      <c r="EU8" s="70">
        <f t="shared" si="25"/>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row>
    <row r="9" spans="1:372" ht="28.15" customHeight="1">
      <c r="F9" s="35" t="s">
        <v>755</v>
      </c>
      <c r="G9" s="29"/>
      <c r="H9" s="36"/>
      <c r="I9" s="36"/>
      <c r="J9" s="36"/>
      <c r="K9" s="36"/>
      <c r="L9" s="36"/>
      <c r="M9" s="36"/>
      <c r="N9" s="36"/>
      <c r="O9" s="36"/>
      <c r="P9" s="36"/>
      <c r="Q9" s="36"/>
    </row>
    <row r="10" spans="1:372" ht="20.100000000000001" customHeight="1">
      <c r="F10" s="28" t="s">
        <v>587</v>
      </c>
      <c r="G10" s="29"/>
      <c r="H10" s="36"/>
      <c r="I10" s="36"/>
      <c r="J10" s="36"/>
      <c r="K10" s="36"/>
      <c r="L10" s="36"/>
      <c r="M10" s="36"/>
      <c r="N10" s="36"/>
      <c r="O10" s="36"/>
      <c r="P10" s="36"/>
      <c r="Q10" s="36"/>
    </row>
    <row r="11" spans="1:372" ht="20.100000000000001" customHeight="1">
      <c r="F11" s="28" t="s">
        <v>756</v>
      </c>
      <c r="G11" s="29"/>
      <c r="H11" s="36"/>
      <c r="I11" s="36"/>
      <c r="J11" s="36"/>
      <c r="K11" s="36"/>
      <c r="L11" s="36"/>
      <c r="M11" s="36"/>
      <c r="N11" s="36"/>
      <c r="O11" s="36"/>
      <c r="P11" s="36"/>
      <c r="Q11" s="36"/>
    </row>
    <row r="12" spans="1:372" ht="20.100000000000001" customHeight="1">
      <c r="F12" s="28" t="s">
        <v>667</v>
      </c>
      <c r="G12" s="29" t="s">
        <v>141</v>
      </c>
      <c r="H12" s="38">
        <v>161.94735</v>
      </c>
      <c r="I12" s="38">
        <v>154.1412</v>
      </c>
      <c r="J12" s="38"/>
      <c r="K12" s="38"/>
      <c r="L12" s="38">
        <v>11.023999999999999</v>
      </c>
      <c r="M12" s="38">
        <v>14.122</v>
      </c>
      <c r="N12" s="38">
        <v>13.257</v>
      </c>
      <c r="O12" s="38">
        <v>13.217000000000001</v>
      </c>
      <c r="P12" s="38">
        <v>13.696</v>
      </c>
      <c r="Q12" s="38">
        <v>14.621</v>
      </c>
      <c r="R12" s="38">
        <v>12.77</v>
      </c>
      <c r="S12" s="38">
        <v>13.853999999999999</v>
      </c>
      <c r="T12" s="38">
        <v>12.77</v>
      </c>
      <c r="U12" s="38">
        <v>12.445</v>
      </c>
      <c r="V12" s="38">
        <v>13.266999999999999</v>
      </c>
      <c r="W12" s="38">
        <v>12.117000000000001</v>
      </c>
      <c r="X12" s="38">
        <v>14.087</v>
      </c>
      <c r="Y12" s="38">
        <v>15.965999999999999</v>
      </c>
      <c r="Z12" s="38">
        <v>35.579196500000002</v>
      </c>
      <c r="AA12" s="38">
        <v>39.897108600000003</v>
      </c>
      <c r="AB12" s="38">
        <v>44.026682899999997</v>
      </c>
      <c r="AC12" s="38">
        <v>49.653325799999998</v>
      </c>
      <c r="AD12" s="38">
        <v>48.258412</v>
      </c>
      <c r="AE12" s="38">
        <v>51.266047399999998</v>
      </c>
      <c r="AF12" s="38">
        <v>50.976422900000003</v>
      </c>
      <c r="AG12" s="38">
        <v>45.028071699999998</v>
      </c>
      <c r="AH12" s="38">
        <v>45.224628600000003</v>
      </c>
      <c r="AI12" s="38">
        <v>50.887750500000003</v>
      </c>
      <c r="AJ12" s="38">
        <v>47.058300500000001</v>
      </c>
      <c r="AK12" s="38">
        <v>44.9847745</v>
      </c>
      <c r="AL12" s="38">
        <v>45.342941500000002</v>
      </c>
      <c r="AM12" s="38">
        <v>45.780240900000003</v>
      </c>
      <c r="AN12" s="38">
        <v>50.933558599999998</v>
      </c>
      <c r="AO12" s="38">
        <v>49.102666599999999</v>
      </c>
      <c r="AP12" s="38">
        <v>45.777000000000001</v>
      </c>
      <c r="AQ12" s="38">
        <v>39.503</v>
      </c>
      <c r="AR12" s="38">
        <v>48.322222199999999</v>
      </c>
      <c r="AS12" s="38">
        <v>53.151111100000001</v>
      </c>
      <c r="AT12" s="38">
        <v>48.036777700000002</v>
      </c>
      <c r="AU12" s="38">
        <v>42.566222199999999</v>
      </c>
      <c r="AV12" s="38">
        <v>46.357682199999999</v>
      </c>
      <c r="AW12" s="38">
        <v>52.328015499999999</v>
      </c>
      <c r="AX12" s="38">
        <v>40.697273299999999</v>
      </c>
      <c r="AY12" s="38">
        <v>44.059128800000003</v>
      </c>
      <c r="AZ12" s="38">
        <v>35.5811965555556</v>
      </c>
      <c r="BA12" s="38">
        <v>39.898108622222203</v>
      </c>
      <c r="BB12" s="38">
        <v>44.029682913333303</v>
      </c>
      <c r="BC12" s="38">
        <v>49.6493258</v>
      </c>
      <c r="BD12" s="38">
        <v>48.255412058343097</v>
      </c>
      <c r="BE12" s="38">
        <v>53.654047472695503</v>
      </c>
      <c r="BF12" s="38">
        <v>53.370422972695501</v>
      </c>
      <c r="BG12" s="38">
        <v>48.345446783361403</v>
      </c>
      <c r="BH12" s="38">
        <v>48.660245244444397</v>
      </c>
      <c r="BI12" s="38">
        <v>56.407160144444397</v>
      </c>
      <c r="BJ12" s="38">
        <v>52.280300536405299</v>
      </c>
      <c r="BK12" s="38">
        <v>52.476774516762703</v>
      </c>
      <c r="BL12" s="38">
        <v>51.755941583638297</v>
      </c>
      <c r="BM12" s="38">
        <v>52.881240948606802</v>
      </c>
      <c r="BN12" s="38">
        <v>56.765558654545501</v>
      </c>
      <c r="BO12" s="38">
        <v>55.676666666666698</v>
      </c>
      <c r="BP12" s="38">
        <v>51.365000000000002</v>
      </c>
      <c r="BQ12" s="38">
        <v>46.210999999999999</v>
      </c>
      <c r="BR12" s="38">
        <v>54.983222222222203</v>
      </c>
      <c r="BS12" s="38">
        <v>59.000111111111103</v>
      </c>
      <c r="BT12" s="38">
        <v>57.886777777777802</v>
      </c>
      <c r="BU12" s="38">
        <v>53.0882222222222</v>
      </c>
      <c r="BV12" s="38">
        <v>53.5135222222222</v>
      </c>
      <c r="BW12" s="38">
        <v>60.041555555555597</v>
      </c>
      <c r="BX12" s="38">
        <v>47.881883333333299</v>
      </c>
      <c r="BY12" s="38">
        <v>52.487538888888899</v>
      </c>
      <c r="BZ12" s="38">
        <v>53.534494444444398</v>
      </c>
      <c r="CA12" s="38">
        <v>58.429650000000002</v>
      </c>
      <c r="CB12" s="38">
        <v>54.0398191111111</v>
      </c>
      <c r="CC12" s="38">
        <v>54.192222222222199</v>
      </c>
      <c r="CD12" s="38">
        <v>53.046777777777798</v>
      </c>
      <c r="CE12" s="38">
        <v>54.972888888888903</v>
      </c>
      <c r="CF12" s="38">
        <v>57.6285555555556</v>
      </c>
      <c r="CG12" s="38">
        <v>58.696555555555499</v>
      </c>
      <c r="CH12" s="38">
        <v>60.000666666666703</v>
      </c>
      <c r="CI12" s="38">
        <v>57.842666666666702</v>
      </c>
      <c r="CJ12" s="38">
        <v>53.257444444444403</v>
      </c>
      <c r="CK12" s="38">
        <v>49.619333333333302</v>
      </c>
      <c r="CL12" s="38">
        <v>49.664444444444399</v>
      </c>
      <c r="CM12" s="38">
        <v>50.366888888888901</v>
      </c>
      <c r="CN12" s="38">
        <v>44.280500000000004</v>
      </c>
      <c r="CO12" s="38">
        <v>44.986899999999999</v>
      </c>
      <c r="CP12" s="38">
        <v>49.029000000000003</v>
      </c>
      <c r="CQ12" s="38">
        <v>49.661999999999999</v>
      </c>
      <c r="CR12" s="38">
        <v>53.472518358518897</v>
      </c>
      <c r="CS12" s="38">
        <v>59.473090921039699</v>
      </c>
      <c r="CT12" s="38">
        <v>58.301499999999997</v>
      </c>
      <c r="CU12" s="38">
        <v>79.242900000000006</v>
      </c>
      <c r="CV12" s="38">
        <v>74.300374464976699</v>
      </c>
      <c r="CW12" s="38">
        <v>77.7037731857789</v>
      </c>
      <c r="CX12" s="38">
        <v>75.585228591524199</v>
      </c>
      <c r="CY12" s="38">
        <v>76.562630131720596</v>
      </c>
      <c r="CZ12" s="38">
        <v>75.006548894088695</v>
      </c>
      <c r="DA12" s="38">
        <v>75.066739403258794</v>
      </c>
      <c r="DB12" s="38">
        <v>75.063736347121704</v>
      </c>
      <c r="DC12" s="38">
        <v>67.481679866847301</v>
      </c>
      <c r="DD12" s="38">
        <v>64.901967330711599</v>
      </c>
      <c r="DE12" s="38">
        <v>67.661068826947897</v>
      </c>
      <c r="DF12" s="38">
        <v>69.169072049719006</v>
      </c>
      <c r="DG12" s="38">
        <v>64.448999999999998</v>
      </c>
      <c r="DH12" s="38">
        <v>54.190877576637703</v>
      </c>
      <c r="DI12" s="38">
        <v>55.725963551825899</v>
      </c>
      <c r="DJ12" s="38">
        <v>58.087322066445999</v>
      </c>
      <c r="DK12" s="38">
        <v>56.223786806136602</v>
      </c>
      <c r="DL12" s="38">
        <v>53.457660909528698</v>
      </c>
      <c r="DM12" s="38">
        <v>48.566064464689397</v>
      </c>
      <c r="DN12" s="38">
        <v>49.481653688691601</v>
      </c>
      <c r="DO12" s="38">
        <v>51.6298803728954</v>
      </c>
      <c r="DP12" s="38">
        <v>48.005646502237802</v>
      </c>
      <c r="DQ12" s="38">
        <v>51.709890918749998</v>
      </c>
      <c r="DR12" s="38">
        <v>42.850999999999999</v>
      </c>
      <c r="DS12" s="38">
        <v>42.899000000000001</v>
      </c>
      <c r="DT12" s="38">
        <v>38.924123999999999</v>
      </c>
      <c r="DU12" s="38">
        <v>42.477842000000003</v>
      </c>
      <c r="DV12" s="38">
        <v>40.423000000000002</v>
      </c>
      <c r="DW12" s="38">
        <v>38.197400000000002</v>
      </c>
      <c r="DX12" s="53">
        <v>40.5334</v>
      </c>
      <c r="DY12" s="38">
        <v>39.738399999999999</v>
      </c>
      <c r="DZ12" s="38">
        <v>41.918100000000003</v>
      </c>
      <c r="EA12" s="38">
        <v>36.560648251018002</v>
      </c>
      <c r="EB12" s="38">
        <v>37.221778012072598</v>
      </c>
      <c r="EC12" s="38">
        <v>45.131</v>
      </c>
      <c r="ED12" s="38">
        <v>42.462949999999999</v>
      </c>
      <c r="EE12" s="38">
        <v>44.527900000000002</v>
      </c>
      <c r="EF12" s="38">
        <v>38.104300000000002</v>
      </c>
      <c r="EG12" s="38">
        <v>36.852200000000003</v>
      </c>
      <c r="EH12" s="38">
        <v>37.721400000000003</v>
      </c>
      <c r="EI12" s="38">
        <v>38.198399999999999</v>
      </c>
      <c r="EJ12" s="38">
        <v>36.9024</v>
      </c>
      <c r="EK12" s="38">
        <v>41.319000000000003</v>
      </c>
      <c r="EL12" s="38">
        <v>41.224200000000003</v>
      </c>
      <c r="EM12" s="38">
        <v>33.9086</v>
      </c>
      <c r="EN12" s="38">
        <v>35.631399999999999</v>
      </c>
      <c r="EO12" s="38">
        <v>39.188499999999998</v>
      </c>
      <c r="EP12" s="38">
        <v>36.1569</v>
      </c>
      <c r="EQ12" s="38">
        <v>34.507399999999997</v>
      </c>
      <c r="ER12" s="38">
        <v>28.920200000000001</v>
      </c>
      <c r="ES12" s="38">
        <v>32.204799999999999</v>
      </c>
      <c r="ET12" s="38">
        <v>19.926537499999998</v>
      </c>
      <c r="EU12" s="38">
        <v>14.563268750000001</v>
      </c>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row>
    <row r="13" spans="1:372" ht="20.100000000000001" customHeight="1">
      <c r="F13" s="28" t="s">
        <v>638</v>
      </c>
      <c r="G13" s="29" t="s">
        <v>141</v>
      </c>
      <c r="H13" s="38">
        <v>0</v>
      </c>
      <c r="I13" s="38">
        <v>0</v>
      </c>
      <c r="J13" s="38"/>
      <c r="K13" s="38"/>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0.94</v>
      </c>
      <c r="CI13" s="38">
        <v>1.129</v>
      </c>
      <c r="CJ13" s="38">
        <v>0.79300000000000004</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D13" s="38">
        <v>0</v>
      </c>
      <c r="DE13" s="38">
        <v>0</v>
      </c>
      <c r="DF13" s="38">
        <v>0</v>
      </c>
      <c r="DG13" s="38">
        <v>0</v>
      </c>
      <c r="DH13" s="38">
        <v>0</v>
      </c>
      <c r="DI13" s="38">
        <v>0</v>
      </c>
      <c r="DJ13" s="38">
        <v>0</v>
      </c>
      <c r="DK13" s="38">
        <v>0</v>
      </c>
      <c r="DL13" s="38">
        <v>0</v>
      </c>
      <c r="DM13" s="38">
        <v>0</v>
      </c>
      <c r="DN13" s="38">
        <v>0</v>
      </c>
      <c r="DO13" s="38">
        <v>0</v>
      </c>
      <c r="DP13" s="38">
        <v>0</v>
      </c>
      <c r="DQ13" s="38">
        <v>0</v>
      </c>
      <c r="DR13" s="38">
        <v>0</v>
      </c>
      <c r="DS13" s="38">
        <v>0</v>
      </c>
      <c r="DT13" s="38">
        <v>0</v>
      </c>
      <c r="DU13" s="38">
        <v>0</v>
      </c>
      <c r="DV13" s="38">
        <v>0</v>
      </c>
      <c r="DW13" s="38">
        <v>0</v>
      </c>
      <c r="DX13" s="53">
        <v>0</v>
      </c>
      <c r="DY13" s="38">
        <v>0</v>
      </c>
      <c r="DZ13" s="38">
        <v>0</v>
      </c>
      <c r="EA13" s="38">
        <v>0</v>
      </c>
      <c r="EB13" s="38">
        <v>0</v>
      </c>
      <c r="EC13" s="38">
        <v>0</v>
      </c>
      <c r="ED13" s="38">
        <v>0</v>
      </c>
      <c r="EE13" s="38">
        <v>0</v>
      </c>
      <c r="EF13" s="38">
        <v>0</v>
      </c>
      <c r="EG13" s="38">
        <v>0</v>
      </c>
      <c r="EH13" s="38">
        <v>0</v>
      </c>
      <c r="EI13" s="38">
        <v>0</v>
      </c>
      <c r="EJ13" s="38">
        <v>0</v>
      </c>
      <c r="EK13" s="38">
        <v>0</v>
      </c>
      <c r="EL13" s="38">
        <v>0.629</v>
      </c>
      <c r="EM13" s="38">
        <v>1.024</v>
      </c>
      <c r="EN13" s="38">
        <v>0.95099999999999996</v>
      </c>
      <c r="EO13" s="38">
        <v>0.85499999999999998</v>
      </c>
      <c r="EP13" s="38">
        <v>0.9</v>
      </c>
      <c r="EQ13" s="38">
        <v>0.9</v>
      </c>
      <c r="ER13" s="38">
        <v>0</v>
      </c>
      <c r="ES13" s="38">
        <v>0</v>
      </c>
      <c r="ET13" s="38">
        <v>0</v>
      </c>
      <c r="EU13" s="38">
        <v>0</v>
      </c>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row>
    <row r="14" spans="1:372" ht="20.100000000000001" customHeight="1">
      <c r="F14" s="28" t="s">
        <v>74</v>
      </c>
      <c r="G14" s="29" t="s">
        <v>141</v>
      </c>
      <c r="H14" s="38">
        <v>161.94735</v>
      </c>
      <c r="I14" s="38">
        <v>154.1412</v>
      </c>
      <c r="J14" s="38"/>
      <c r="K14" s="38"/>
      <c r="L14" s="38">
        <v>14.930999999999999</v>
      </c>
      <c r="M14" s="38">
        <v>18.440000000000001</v>
      </c>
      <c r="N14" s="38">
        <v>17.928999999999998</v>
      </c>
      <c r="O14" s="38">
        <v>16.527999999999999</v>
      </c>
      <c r="P14" s="38">
        <v>16.346</v>
      </c>
      <c r="Q14" s="38">
        <v>18.251999999999999</v>
      </c>
      <c r="R14" s="38">
        <v>16.145</v>
      </c>
      <c r="S14" s="38">
        <v>16.827000000000002</v>
      </c>
      <c r="T14" s="38">
        <v>15.27</v>
      </c>
      <c r="U14" s="38">
        <v>14.489000000000001</v>
      </c>
      <c r="V14" s="38">
        <v>15.507</v>
      </c>
      <c r="W14" s="38">
        <v>12.614000000000001</v>
      </c>
      <c r="X14" s="38">
        <v>14.222</v>
      </c>
      <c r="Y14" s="38">
        <v>16.61</v>
      </c>
      <c r="Z14" s="38">
        <v>35.579196500000002</v>
      </c>
      <c r="AA14" s="38">
        <v>39.897108600000003</v>
      </c>
      <c r="AB14" s="38">
        <v>44.026682899999997</v>
      </c>
      <c r="AC14" s="38">
        <v>49.653325799999998</v>
      </c>
      <c r="AD14" s="38">
        <v>48.258412</v>
      </c>
      <c r="AE14" s="38">
        <v>51.266047399999998</v>
      </c>
      <c r="AF14" s="38">
        <v>50.976422900000003</v>
      </c>
      <c r="AG14" s="38">
        <v>45.028071699999998</v>
      </c>
      <c r="AH14" s="38">
        <v>45.224628600000003</v>
      </c>
      <c r="AI14" s="38">
        <v>50.887750500000003</v>
      </c>
      <c r="AJ14" s="38">
        <v>47.058300500000001</v>
      </c>
      <c r="AK14" s="38">
        <v>44.9847745</v>
      </c>
      <c r="AL14" s="38">
        <v>45.342941500000002</v>
      </c>
      <c r="AM14" s="38">
        <v>45.780240900000003</v>
      </c>
      <c r="AN14" s="38">
        <v>50.933558599999998</v>
      </c>
      <c r="AO14" s="38">
        <v>49.102666599999999</v>
      </c>
      <c r="AP14" s="38">
        <v>45.777000000000001</v>
      </c>
      <c r="AQ14" s="38">
        <v>39.503</v>
      </c>
      <c r="AR14" s="38">
        <v>48.322222199999999</v>
      </c>
      <c r="AS14" s="38">
        <v>53.151111100000001</v>
      </c>
      <c r="AT14" s="38">
        <v>48.036777700000002</v>
      </c>
      <c r="AU14" s="38">
        <v>42.566222199999999</v>
      </c>
      <c r="AV14" s="38">
        <v>46.357682199999999</v>
      </c>
      <c r="AW14" s="38">
        <v>52.328015499999999</v>
      </c>
      <c r="AX14" s="38">
        <v>40.697273299999999</v>
      </c>
      <c r="AY14" s="38">
        <v>44.059128800000003</v>
      </c>
      <c r="AZ14" s="38">
        <v>35.5811965555556</v>
      </c>
      <c r="BA14" s="38">
        <v>39.898108622222203</v>
      </c>
      <c r="BB14" s="38">
        <v>44.029682913333303</v>
      </c>
      <c r="BC14" s="38">
        <v>49.6493258</v>
      </c>
      <c r="BD14" s="38">
        <v>48.255412058343097</v>
      </c>
      <c r="BE14" s="38">
        <v>53.654047472695503</v>
      </c>
      <c r="BF14" s="38">
        <v>53.370422972695501</v>
      </c>
      <c r="BG14" s="38">
        <v>48.345446783361403</v>
      </c>
      <c r="BH14" s="38">
        <v>48.660245244444397</v>
      </c>
      <c r="BI14" s="38">
        <v>56.407160144444397</v>
      </c>
      <c r="BJ14" s="38">
        <v>52.280300536405299</v>
      </c>
      <c r="BK14" s="38">
        <v>52.476774516762703</v>
      </c>
      <c r="BL14" s="38">
        <v>51.755941583638297</v>
      </c>
      <c r="BM14" s="38">
        <v>52.881240948606802</v>
      </c>
      <c r="BN14" s="38">
        <v>56.765558654545501</v>
      </c>
      <c r="BO14" s="38">
        <v>55.676666666666698</v>
      </c>
      <c r="BP14" s="38">
        <v>51.365000000000002</v>
      </c>
      <c r="BQ14" s="38">
        <v>46.210999999999999</v>
      </c>
      <c r="BR14" s="38">
        <v>54.983222222222203</v>
      </c>
      <c r="BS14" s="38">
        <v>59.000111111111103</v>
      </c>
      <c r="BT14" s="38">
        <v>57.886777777777802</v>
      </c>
      <c r="BU14" s="38">
        <v>53.0882222222222</v>
      </c>
      <c r="BV14" s="38">
        <v>53.5135222222222</v>
      </c>
      <c r="BW14" s="38">
        <v>60.041555555555597</v>
      </c>
      <c r="BX14" s="38">
        <v>47.881883333333299</v>
      </c>
      <c r="BY14" s="38">
        <v>52.487538888888899</v>
      </c>
      <c r="BZ14" s="38">
        <v>53.534494444444398</v>
      </c>
      <c r="CA14" s="38">
        <v>58.429650000000002</v>
      </c>
      <c r="CB14" s="38">
        <v>54.0398191111111</v>
      </c>
      <c r="CC14" s="38">
        <v>54.192222222222199</v>
      </c>
      <c r="CD14" s="38">
        <v>53.046777777777798</v>
      </c>
      <c r="CE14" s="38">
        <v>54.972888888888903</v>
      </c>
      <c r="CF14" s="38">
        <v>57.6285555555556</v>
      </c>
      <c r="CG14" s="38">
        <v>58.696555555555499</v>
      </c>
      <c r="CH14" s="38">
        <v>60.940666666666701</v>
      </c>
      <c r="CI14" s="38">
        <v>58.9716666666667</v>
      </c>
      <c r="CJ14" s="38">
        <v>54.050444444444402</v>
      </c>
      <c r="CK14" s="38">
        <v>49.619333333333302</v>
      </c>
      <c r="CL14" s="38">
        <v>49.664444444444399</v>
      </c>
      <c r="CM14" s="38">
        <v>50.366888888888901</v>
      </c>
      <c r="CN14" s="38">
        <v>44.280500000000004</v>
      </c>
      <c r="CO14" s="38">
        <v>44.986899999999999</v>
      </c>
      <c r="CP14" s="38">
        <v>49.029000000000003</v>
      </c>
      <c r="CQ14" s="38">
        <v>49.661999999999999</v>
      </c>
      <c r="CR14" s="38">
        <v>53.472518358518897</v>
      </c>
      <c r="CS14" s="38">
        <v>59.473090921039699</v>
      </c>
      <c r="CT14" s="38">
        <v>58.301499999999997</v>
      </c>
      <c r="CU14" s="38">
        <v>79.242900000000006</v>
      </c>
      <c r="CV14" s="38">
        <v>74.300374464976699</v>
      </c>
      <c r="CW14" s="38">
        <v>77.7037731857789</v>
      </c>
      <c r="CX14" s="38">
        <v>75.585228591524199</v>
      </c>
      <c r="CY14" s="38">
        <v>76.562630131720596</v>
      </c>
      <c r="CZ14" s="38">
        <v>75.006548894088695</v>
      </c>
      <c r="DA14" s="38">
        <v>75.066739403258794</v>
      </c>
      <c r="DB14" s="38">
        <v>75.063736347121704</v>
      </c>
      <c r="DC14" s="38">
        <v>67.481679866847301</v>
      </c>
      <c r="DD14" s="38">
        <v>64.901967330711599</v>
      </c>
      <c r="DE14" s="38">
        <v>67.661068826947897</v>
      </c>
      <c r="DF14" s="38">
        <v>69.169072049719006</v>
      </c>
      <c r="DG14" s="38">
        <v>64.448999999999998</v>
      </c>
      <c r="DH14" s="38">
        <v>55.189877576637699</v>
      </c>
      <c r="DI14" s="38">
        <v>55.725963551825899</v>
      </c>
      <c r="DJ14" s="38">
        <v>58.087322066445999</v>
      </c>
      <c r="DK14" s="38">
        <v>56.223786806136602</v>
      </c>
      <c r="DL14" s="38">
        <v>53.457660909528698</v>
      </c>
      <c r="DM14" s="38">
        <v>48.566064464689397</v>
      </c>
      <c r="DN14" s="38">
        <v>49.481653688691601</v>
      </c>
      <c r="DO14" s="38">
        <v>51.6298803728954</v>
      </c>
      <c r="DP14" s="38">
        <v>48.005646502237802</v>
      </c>
      <c r="DQ14" s="38">
        <v>51.709890918749998</v>
      </c>
      <c r="DR14" s="38">
        <v>42.850999999999999</v>
      </c>
      <c r="DS14" s="38">
        <v>42.899000000000001</v>
      </c>
      <c r="DT14" s="38">
        <v>38.924123999999999</v>
      </c>
      <c r="DU14" s="38">
        <v>42.477842000000003</v>
      </c>
      <c r="DV14" s="38">
        <v>40.423000000000002</v>
      </c>
      <c r="DW14" s="38">
        <v>38.197400000000002</v>
      </c>
      <c r="DX14" s="53">
        <v>40.5334</v>
      </c>
      <c r="DY14" s="38">
        <v>39.738399999999999</v>
      </c>
      <c r="DZ14" s="38">
        <v>41.918100000000003</v>
      </c>
      <c r="EA14" s="38">
        <v>36.560648251018002</v>
      </c>
      <c r="EB14" s="38">
        <v>37.221778012072598</v>
      </c>
      <c r="EC14" s="38">
        <v>45.131</v>
      </c>
      <c r="ED14" s="38">
        <v>42.462949999999999</v>
      </c>
      <c r="EE14" s="38">
        <v>44.527900000000002</v>
      </c>
      <c r="EF14" s="38">
        <v>38.104300000000002</v>
      </c>
      <c r="EG14" s="38">
        <v>36.852200000000003</v>
      </c>
      <c r="EH14" s="38">
        <v>37.721400000000003</v>
      </c>
      <c r="EI14" s="38">
        <v>38.198399999999999</v>
      </c>
      <c r="EJ14" s="38">
        <v>36.9024</v>
      </c>
      <c r="EK14" s="38">
        <v>41.319000000000003</v>
      </c>
      <c r="EL14" s="38">
        <v>41.853200000000001</v>
      </c>
      <c r="EM14" s="38">
        <v>34.932600000000001</v>
      </c>
      <c r="EN14" s="38">
        <v>36.5824</v>
      </c>
      <c r="EO14" s="38">
        <v>40.043500000000002</v>
      </c>
      <c r="EP14" s="38">
        <v>37.056899999999999</v>
      </c>
      <c r="EQ14" s="38">
        <v>35.407400000000003</v>
      </c>
      <c r="ER14" s="38">
        <v>28.920200000000001</v>
      </c>
      <c r="ES14" s="38">
        <v>32.204799999999999</v>
      </c>
      <c r="ET14" s="38">
        <v>19.926537499999998</v>
      </c>
      <c r="EU14" s="38">
        <v>14.563268750000001</v>
      </c>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row>
    <row r="15" spans="1:372" ht="34.15" customHeight="1">
      <c r="F15" s="28" t="s">
        <v>588</v>
      </c>
      <c r="G15" s="29"/>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53"/>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row>
    <row r="16" spans="1:372" ht="20.100000000000001" customHeight="1">
      <c r="F16" s="28" t="s">
        <v>757</v>
      </c>
      <c r="G16" s="29" t="s">
        <v>141</v>
      </c>
      <c r="H16" s="38">
        <v>29.289000000000001</v>
      </c>
      <c r="I16" s="38">
        <v>31.486080000000001</v>
      </c>
      <c r="J16" s="38"/>
      <c r="K16" s="38"/>
      <c r="L16" s="38" t="s">
        <v>156</v>
      </c>
      <c r="M16" s="38" t="s">
        <v>156</v>
      </c>
      <c r="N16" s="38" t="s">
        <v>156</v>
      </c>
      <c r="O16" s="38" t="s">
        <v>156</v>
      </c>
      <c r="P16" s="38" t="s">
        <v>156</v>
      </c>
      <c r="Q16" s="38" t="s">
        <v>156</v>
      </c>
      <c r="R16" s="38" t="s">
        <v>156</v>
      </c>
      <c r="S16" s="38" t="s">
        <v>156</v>
      </c>
      <c r="T16" s="38">
        <v>11.34</v>
      </c>
      <c r="U16" s="38">
        <v>11.78</v>
      </c>
      <c r="V16" s="38">
        <v>11.91</v>
      </c>
      <c r="W16" s="38">
        <v>12.66</v>
      </c>
      <c r="X16" s="38">
        <v>13.66</v>
      </c>
      <c r="Y16" s="38">
        <v>14.85</v>
      </c>
      <c r="Z16" s="38">
        <v>10.113</v>
      </c>
      <c r="AA16" s="38">
        <v>7.444</v>
      </c>
      <c r="AB16" s="38">
        <v>13.683999999999999</v>
      </c>
      <c r="AC16" s="38">
        <v>17.548999999999999</v>
      </c>
      <c r="AD16" s="38">
        <v>17.77</v>
      </c>
      <c r="AE16" s="38">
        <v>19.356999999999999</v>
      </c>
      <c r="AF16" s="38">
        <v>15.307</v>
      </c>
      <c r="AG16" s="38">
        <v>20.265000000000001</v>
      </c>
      <c r="AH16" s="38">
        <v>21.873999999999999</v>
      </c>
      <c r="AI16" s="38">
        <v>18.472000000000001</v>
      </c>
      <c r="AJ16" s="38">
        <v>16.582999999999998</v>
      </c>
      <c r="AK16" s="38">
        <v>20.387</v>
      </c>
      <c r="AL16" s="38">
        <v>19.335999999999999</v>
      </c>
      <c r="AM16" s="38">
        <v>20.521999999999998</v>
      </c>
      <c r="AN16" s="38">
        <v>19.959</v>
      </c>
      <c r="AO16" s="38">
        <v>13.122</v>
      </c>
      <c r="AP16" s="38">
        <v>27.811</v>
      </c>
      <c r="AQ16" s="38">
        <v>24.888000000000002</v>
      </c>
      <c r="AR16" s="38">
        <v>24.908000000000001</v>
      </c>
      <c r="AS16" s="38">
        <v>25.428999999999998</v>
      </c>
      <c r="AT16" s="38">
        <v>27.638999999999999</v>
      </c>
      <c r="AU16" s="38">
        <v>22.094999999999999</v>
      </c>
      <c r="AV16" s="38">
        <v>6.8259999999999996</v>
      </c>
      <c r="AW16" s="38">
        <v>22.812999999999999</v>
      </c>
      <c r="AX16" s="38">
        <v>23.706</v>
      </c>
      <c r="AY16" s="38">
        <v>26.323</v>
      </c>
      <c r="AZ16" s="38">
        <v>25.742000000000001</v>
      </c>
      <c r="BA16" s="38">
        <v>25.51</v>
      </c>
      <c r="BB16" s="38">
        <v>27.741</v>
      </c>
      <c r="BC16" s="38">
        <v>28.521999999999998</v>
      </c>
      <c r="BD16" s="38">
        <v>10.161</v>
      </c>
      <c r="BE16" s="38">
        <v>11.420999999999999</v>
      </c>
      <c r="BF16" s="38">
        <v>12.534000000000001</v>
      </c>
      <c r="BG16" s="38">
        <v>7.9260000000000002</v>
      </c>
      <c r="BH16" s="38">
        <v>5.6855000000000002</v>
      </c>
      <c r="BI16" s="38">
        <v>7.2035</v>
      </c>
      <c r="BJ16" s="38">
        <v>8.8885000000000005</v>
      </c>
      <c r="BK16" s="38">
        <v>10.714499999999999</v>
      </c>
      <c r="BL16" s="38">
        <v>9.5150000000000006</v>
      </c>
      <c r="BM16" s="38">
        <v>10.119</v>
      </c>
      <c r="BN16" s="38">
        <v>10.836</v>
      </c>
      <c r="BO16" s="38">
        <v>16.047000000000001</v>
      </c>
      <c r="BP16" s="38">
        <v>10.907</v>
      </c>
      <c r="BQ16" s="38">
        <v>11.250999999999999</v>
      </c>
      <c r="BR16" s="38">
        <v>10.192</v>
      </c>
      <c r="BS16" s="38">
        <v>10.574999999999999</v>
      </c>
      <c r="BT16" s="38">
        <v>14.173999999999999</v>
      </c>
      <c r="BU16" s="38">
        <v>13.246</v>
      </c>
      <c r="BV16" s="38">
        <v>11.877000000000001</v>
      </c>
      <c r="BW16" s="38">
        <v>16.21</v>
      </c>
      <c r="BX16" s="38">
        <v>7.2069999999999999</v>
      </c>
      <c r="BY16" s="38">
        <v>11.548999999999999</v>
      </c>
      <c r="BZ16" s="38">
        <v>13.592000000000001</v>
      </c>
      <c r="CA16" s="38">
        <v>15.664999999999999</v>
      </c>
      <c r="CB16" s="38">
        <v>15.449</v>
      </c>
      <c r="CC16" s="38">
        <v>12.631</v>
      </c>
      <c r="CD16" s="38">
        <v>12.5</v>
      </c>
      <c r="CE16" s="38">
        <v>12.173</v>
      </c>
      <c r="CF16" s="38">
        <v>12.829000000000001</v>
      </c>
      <c r="CG16" s="38">
        <v>7.391</v>
      </c>
      <c r="CH16" s="38">
        <v>0</v>
      </c>
      <c r="CI16" s="38">
        <v>10.895</v>
      </c>
      <c r="CJ16" s="38">
        <v>6.0819999999999999</v>
      </c>
      <c r="CK16" s="38">
        <v>4.2169999999999996</v>
      </c>
      <c r="CL16" s="38">
        <v>4.9870000000000001</v>
      </c>
      <c r="CM16" s="38">
        <v>12.242000000000001</v>
      </c>
      <c r="CN16" s="38">
        <v>10.756</v>
      </c>
      <c r="CO16" s="38">
        <v>15.340999999999999</v>
      </c>
      <c r="CP16" s="38">
        <v>13.574</v>
      </c>
      <c r="CQ16" s="38">
        <v>19.514389000000001</v>
      </c>
      <c r="CR16" s="38">
        <v>12.500479</v>
      </c>
      <c r="CS16" s="38">
        <v>14.368435</v>
      </c>
      <c r="CT16" s="38">
        <v>8.9540000000000006</v>
      </c>
      <c r="CU16" s="38">
        <v>30.783999999999999</v>
      </c>
      <c r="CV16" s="38">
        <v>19.008778</v>
      </c>
      <c r="CW16" s="38">
        <v>21.34226</v>
      </c>
      <c r="CX16" s="38">
        <v>12.982706427851699</v>
      </c>
      <c r="CY16" s="38">
        <v>12.960340836681199</v>
      </c>
      <c r="CZ16" s="38">
        <v>18.0311319989098</v>
      </c>
      <c r="DA16" s="38">
        <v>17.013147990702301</v>
      </c>
      <c r="DB16" s="38">
        <v>18.723331924583899</v>
      </c>
      <c r="DC16" s="38">
        <v>16.343326008038101</v>
      </c>
      <c r="DD16" s="38">
        <v>15.466132</v>
      </c>
      <c r="DE16" s="38">
        <v>14.010999999999999</v>
      </c>
      <c r="DF16" s="38">
        <v>18.827999999999999</v>
      </c>
      <c r="DG16" s="38">
        <v>13.236000000000001</v>
      </c>
      <c r="DH16" s="38">
        <v>10.337999999999999</v>
      </c>
      <c r="DI16" s="38">
        <v>11.015000000000001</v>
      </c>
      <c r="DJ16" s="38">
        <v>12.662000000000001</v>
      </c>
      <c r="DK16" s="38">
        <v>10.253</v>
      </c>
      <c r="DL16" s="38">
        <v>9.9060000000000006</v>
      </c>
      <c r="DM16" s="38">
        <v>10.782</v>
      </c>
      <c r="DN16" s="38">
        <v>7.2539999999999996</v>
      </c>
      <c r="DO16" s="38">
        <v>10.305</v>
      </c>
      <c r="DP16" s="38">
        <v>7.8920000000000003</v>
      </c>
      <c r="DQ16" s="38">
        <v>11.22</v>
      </c>
      <c r="DR16" s="38">
        <v>13.1</v>
      </c>
      <c r="DS16" s="38">
        <v>4.5999999999999996</v>
      </c>
      <c r="DT16" s="38">
        <v>1.9</v>
      </c>
      <c r="DU16" s="38">
        <v>7.1</v>
      </c>
      <c r="DV16" s="38">
        <v>1.6</v>
      </c>
      <c r="DW16" s="38">
        <v>0.80000000000000104</v>
      </c>
      <c r="DX16" s="53">
        <v>1.3</v>
      </c>
      <c r="DY16" s="38">
        <v>8.8000000000000007</v>
      </c>
      <c r="DZ16" s="38">
        <v>4.2</v>
      </c>
      <c r="EA16" s="38">
        <v>2.6</v>
      </c>
      <c r="EB16" s="38">
        <v>4.3</v>
      </c>
      <c r="EC16" s="38">
        <v>4.3895</v>
      </c>
      <c r="ED16" s="38">
        <v>6.4</v>
      </c>
      <c r="EE16" s="38">
        <v>6.1</v>
      </c>
      <c r="EF16" s="38">
        <v>7.7</v>
      </c>
      <c r="EG16" s="38">
        <v>9.0890000000000004</v>
      </c>
      <c r="EH16" s="38">
        <v>6.931</v>
      </c>
      <c r="EI16" s="38">
        <v>5.7095500000000001</v>
      </c>
      <c r="EJ16" s="38">
        <v>8.6366899999999998</v>
      </c>
      <c r="EK16" s="38">
        <v>10.20884</v>
      </c>
      <c r="EL16" s="38">
        <v>4.9245000000000001</v>
      </c>
      <c r="EM16" s="38">
        <v>10.139749999999999</v>
      </c>
      <c r="EN16" s="38">
        <v>9.9377499999999994</v>
      </c>
      <c r="EO16" s="38">
        <v>12.682</v>
      </c>
      <c r="EP16" s="38">
        <v>10.7845</v>
      </c>
      <c r="EQ16" s="38">
        <v>10.3</v>
      </c>
      <c r="ER16" s="38">
        <v>12.74</v>
      </c>
      <c r="ES16" s="38">
        <v>7.9530000000000003</v>
      </c>
      <c r="ET16" s="38">
        <v>3.57</v>
      </c>
      <c r="EU16" s="38">
        <v>1.7849999999999999</v>
      </c>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row>
    <row r="17" spans="3:372" ht="20.100000000000001" customHeight="1">
      <c r="F17" s="28" t="s">
        <v>758</v>
      </c>
      <c r="G17" s="29" t="s">
        <v>141</v>
      </c>
      <c r="H17" s="38">
        <v>104.98</v>
      </c>
      <c r="I17" s="38">
        <v>98.2</v>
      </c>
      <c r="J17" s="38"/>
      <c r="K17" s="38"/>
      <c r="L17" s="38">
        <v>5.7</v>
      </c>
      <c r="M17" s="38">
        <v>5.7</v>
      </c>
      <c r="N17" s="38">
        <v>6.9</v>
      </c>
      <c r="O17" s="38">
        <v>6.9</v>
      </c>
      <c r="P17" s="38">
        <v>6.45</v>
      </c>
      <c r="Q17" s="38">
        <v>6.45</v>
      </c>
      <c r="R17" s="38">
        <v>7.45</v>
      </c>
      <c r="S17" s="38">
        <v>7.5</v>
      </c>
      <c r="T17" s="38">
        <v>7.5869999999999997</v>
      </c>
      <c r="U17" s="38">
        <v>7.484</v>
      </c>
      <c r="V17" s="38">
        <v>9.5939999999999994</v>
      </c>
      <c r="W17" s="38">
        <v>5.0650000000000004</v>
      </c>
      <c r="X17" s="38">
        <v>8.9109999999999996</v>
      </c>
      <c r="Y17" s="38">
        <v>8.4789999999999992</v>
      </c>
      <c r="Z17" s="38">
        <v>8.5220000000000002</v>
      </c>
      <c r="AA17" s="38">
        <v>9.48</v>
      </c>
      <c r="AB17" s="38">
        <v>8.9090000000000007</v>
      </c>
      <c r="AC17" s="38">
        <v>11.935</v>
      </c>
      <c r="AD17" s="38">
        <v>12.24</v>
      </c>
      <c r="AE17" s="38">
        <v>10.452</v>
      </c>
      <c r="AF17" s="38">
        <v>13.459</v>
      </c>
      <c r="AG17" s="38">
        <v>14.712</v>
      </c>
      <c r="AH17" s="38">
        <v>15.269</v>
      </c>
      <c r="AI17" s="38">
        <v>14.881</v>
      </c>
      <c r="AJ17" s="38">
        <v>11.866</v>
      </c>
      <c r="AK17" s="38">
        <v>15.448</v>
      </c>
      <c r="AL17" s="38">
        <v>16.152999999999999</v>
      </c>
      <c r="AM17" s="38">
        <v>17.91</v>
      </c>
      <c r="AN17" s="38">
        <v>14.747999999999999</v>
      </c>
      <c r="AO17" s="38">
        <v>11.782</v>
      </c>
      <c r="AP17" s="38">
        <v>18.396000000000001</v>
      </c>
      <c r="AQ17" s="38">
        <v>13.955</v>
      </c>
      <c r="AR17" s="38">
        <v>11.632999999999999</v>
      </c>
      <c r="AS17" s="38">
        <v>15.81</v>
      </c>
      <c r="AT17" s="38">
        <v>16.745999999999999</v>
      </c>
      <c r="AU17" s="38">
        <v>20.132999999999999</v>
      </c>
      <c r="AV17" s="38">
        <v>11.382</v>
      </c>
      <c r="AW17" s="38">
        <v>20.311039999999998</v>
      </c>
      <c r="AX17" s="38">
        <v>19.064679999999999</v>
      </c>
      <c r="AY17" s="38">
        <v>22.645759999999999</v>
      </c>
      <c r="AZ17" s="38">
        <v>23.03332</v>
      </c>
      <c r="BA17" s="38">
        <v>22.177320000000002</v>
      </c>
      <c r="BB17" s="38">
        <v>23.421479999999999</v>
      </c>
      <c r="BC17" s="38">
        <v>26.574999999999999</v>
      </c>
      <c r="BD17" s="38">
        <v>25.05076</v>
      </c>
      <c r="BE17" s="38">
        <v>28.639679999999998</v>
      </c>
      <c r="BF17" s="38">
        <v>29.5228</v>
      </c>
      <c r="BG17" s="38">
        <v>28.069199999999999</v>
      </c>
      <c r="BH17" s="38">
        <v>27.230080000000001</v>
      </c>
      <c r="BI17" s="38">
        <v>31.4</v>
      </c>
      <c r="BJ17" s="38">
        <v>31.184999999999999</v>
      </c>
      <c r="BK17" s="38">
        <v>31.196000000000002</v>
      </c>
      <c r="BL17" s="38">
        <v>29.152000000000001</v>
      </c>
      <c r="BM17" s="38">
        <v>27.428000000000001</v>
      </c>
      <c r="BN17" s="38">
        <v>29.408999999999999</v>
      </c>
      <c r="BO17" s="38">
        <v>31.808</v>
      </c>
      <c r="BP17" s="38">
        <v>24.936</v>
      </c>
      <c r="BQ17" s="38">
        <v>28.414999999999999</v>
      </c>
      <c r="BR17" s="38">
        <v>29.754000000000001</v>
      </c>
      <c r="BS17" s="38">
        <v>30.702639999999999</v>
      </c>
      <c r="BT17" s="38">
        <v>29.87</v>
      </c>
      <c r="BU17" s="38">
        <v>27.138000000000002</v>
      </c>
      <c r="BV17" s="38">
        <v>26.588999999999999</v>
      </c>
      <c r="BW17" s="38">
        <v>28.681000000000001</v>
      </c>
      <c r="BX17" s="38">
        <v>26.994</v>
      </c>
      <c r="BY17" s="38">
        <v>23.082000000000001</v>
      </c>
      <c r="BZ17" s="38">
        <v>27.457000000000001</v>
      </c>
      <c r="CA17" s="38">
        <v>27.82</v>
      </c>
      <c r="CB17" s="38">
        <v>22.867000000000001</v>
      </c>
      <c r="CC17" s="38">
        <v>25.366539794921898</v>
      </c>
      <c r="CD17" s="38">
        <v>26.736359863281301</v>
      </c>
      <c r="CE17" s="38">
        <v>25.290959999999998</v>
      </c>
      <c r="CF17" s="38">
        <v>27.393000000000001</v>
      </c>
      <c r="CG17" s="38">
        <v>26.041</v>
      </c>
      <c r="CH17" s="38">
        <v>12.632</v>
      </c>
      <c r="CI17" s="38">
        <v>23.407840087890602</v>
      </c>
      <c r="CJ17" s="38">
        <v>28.471889921875</v>
      </c>
      <c r="CK17" s="38">
        <v>30.824893936718802</v>
      </c>
      <c r="CL17" s="38">
        <v>29.9894415609375</v>
      </c>
      <c r="CM17" s="38">
        <v>33.918102023437498</v>
      </c>
      <c r="CN17" s="38">
        <v>26.821009199999999</v>
      </c>
      <c r="CO17" s="38">
        <v>22.9506598</v>
      </c>
      <c r="CP17" s="38">
        <v>24.757149999999999</v>
      </c>
      <c r="CQ17" s="38">
        <v>17.679619750976599</v>
      </c>
      <c r="CR17" s="38">
        <v>22.9227934</v>
      </c>
      <c r="CS17" s="38">
        <v>25.0701578</v>
      </c>
      <c r="CT17" s="38">
        <v>26.4349752</v>
      </c>
      <c r="CU17" s="38">
        <v>23.226339599999999</v>
      </c>
      <c r="CV17" s="38">
        <v>30.734354799999998</v>
      </c>
      <c r="CW17" s="38">
        <v>26.693363399999999</v>
      </c>
      <c r="CX17" s="38">
        <v>30.130771427851698</v>
      </c>
      <c r="CY17" s="38">
        <v>25.115169636681198</v>
      </c>
      <c r="CZ17" s="38">
        <v>31.82158295</v>
      </c>
      <c r="DA17" s="38">
        <v>34.664077399999996</v>
      </c>
      <c r="DB17" s="38">
        <v>33.702538599999997</v>
      </c>
      <c r="DC17" s="38">
        <v>32.564565399999999</v>
      </c>
      <c r="DD17" s="38">
        <v>31.703110800000001</v>
      </c>
      <c r="DE17" s="38">
        <v>31.452325999999999</v>
      </c>
      <c r="DF17" s="38">
        <v>31.866157999999999</v>
      </c>
      <c r="DG17" s="38">
        <v>34.840161000000002</v>
      </c>
      <c r="DH17" s="38">
        <v>30.58</v>
      </c>
      <c r="DI17" s="38">
        <v>34.04</v>
      </c>
      <c r="DJ17" s="38">
        <v>34.83</v>
      </c>
      <c r="DK17" s="38">
        <v>32.624112199999999</v>
      </c>
      <c r="DL17" s="38">
        <v>32.06</v>
      </c>
      <c r="DM17" s="38">
        <v>28.220009999999998</v>
      </c>
      <c r="DN17" s="38">
        <v>26.64001</v>
      </c>
      <c r="DO17" s="38">
        <v>31.00001</v>
      </c>
      <c r="DP17" s="38">
        <v>24.7</v>
      </c>
      <c r="DQ17" s="38">
        <v>29.4</v>
      </c>
      <c r="DR17" s="38">
        <v>27.1</v>
      </c>
      <c r="DS17" s="38">
        <v>27.3</v>
      </c>
      <c r="DT17" s="38">
        <v>28.245100999999998</v>
      </c>
      <c r="DU17" s="38">
        <v>28.763873</v>
      </c>
      <c r="DV17" s="38">
        <v>29.315999999999999</v>
      </c>
      <c r="DW17" s="38">
        <v>28.192</v>
      </c>
      <c r="DX17" s="53">
        <v>27.66</v>
      </c>
      <c r="DY17" s="38">
        <v>28.55</v>
      </c>
      <c r="DZ17" s="38">
        <v>29.07</v>
      </c>
      <c r="EA17" s="38">
        <v>21.19</v>
      </c>
      <c r="EB17" s="38">
        <v>25.39</v>
      </c>
      <c r="EC17" s="38">
        <v>32</v>
      </c>
      <c r="ED17" s="38">
        <v>28.2</v>
      </c>
      <c r="EE17" s="38">
        <v>30.21</v>
      </c>
      <c r="EF17" s="38">
        <v>23.38</v>
      </c>
      <c r="EG17" s="38">
        <v>23.19</v>
      </c>
      <c r="EH17" s="38">
        <v>22.8</v>
      </c>
      <c r="EI17" s="38">
        <v>29.6</v>
      </c>
      <c r="EJ17" s="38">
        <v>22.9</v>
      </c>
      <c r="EK17" s="38">
        <v>22.9</v>
      </c>
      <c r="EL17" s="38">
        <v>29.2</v>
      </c>
      <c r="EM17" s="38">
        <v>21.5</v>
      </c>
      <c r="EN17" s="38">
        <v>23</v>
      </c>
      <c r="EO17" s="38">
        <v>22.8</v>
      </c>
      <c r="EP17" s="38">
        <v>23.3</v>
      </c>
      <c r="EQ17" s="38">
        <v>23.2</v>
      </c>
      <c r="ER17" s="38">
        <v>18</v>
      </c>
      <c r="ES17" s="38">
        <v>26</v>
      </c>
      <c r="ET17" s="38">
        <v>17.190000000000001</v>
      </c>
      <c r="EU17" s="38">
        <v>12.095000000000001</v>
      </c>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row>
    <row r="18" spans="3:372" ht="20.100000000000001" customHeight="1">
      <c r="F18" s="28" t="s">
        <v>759</v>
      </c>
      <c r="G18" s="29" t="s">
        <v>141</v>
      </c>
      <c r="H18" s="38">
        <v>0</v>
      </c>
      <c r="I18" s="38">
        <v>0</v>
      </c>
      <c r="J18" s="38"/>
      <c r="K18" s="38"/>
      <c r="L18" s="38">
        <v>5.49</v>
      </c>
      <c r="M18" s="38">
        <v>5.4889999999999999</v>
      </c>
      <c r="N18" s="38">
        <v>5.75</v>
      </c>
      <c r="O18" s="38">
        <v>5.7480000000000002</v>
      </c>
      <c r="P18" s="38">
        <v>5.4770000000000003</v>
      </c>
      <c r="Q18" s="38">
        <v>6.0170000000000003</v>
      </c>
      <c r="R18" s="38">
        <v>6.56</v>
      </c>
      <c r="S18" s="38">
        <v>6.88</v>
      </c>
      <c r="T18" s="38">
        <v>4.8819999999999997</v>
      </c>
      <c r="U18" s="38">
        <v>6.9279999999999999</v>
      </c>
      <c r="V18" s="38">
        <v>7.5519999999999996</v>
      </c>
      <c r="W18" s="38">
        <v>6.5609999999999999</v>
      </c>
      <c r="X18" s="38">
        <v>6.3730000000000002</v>
      </c>
      <c r="Y18" s="38">
        <v>6.657</v>
      </c>
      <c r="Z18" s="38">
        <v>7.0449999999999999</v>
      </c>
      <c r="AA18" s="38">
        <v>5.9139999999999997</v>
      </c>
      <c r="AB18" s="38">
        <v>6.5490000000000004</v>
      </c>
      <c r="AC18" s="38">
        <v>6.008</v>
      </c>
      <c r="AD18" s="38">
        <v>5.3639999999999999</v>
      </c>
      <c r="AE18" s="38">
        <v>5.101</v>
      </c>
      <c r="AF18" s="38">
        <v>4.9219999999999997</v>
      </c>
      <c r="AG18" s="38">
        <v>4.6710000000000003</v>
      </c>
      <c r="AH18" s="38">
        <v>4.9059999999999997</v>
      </c>
      <c r="AI18" s="38">
        <v>4.1130000000000004</v>
      </c>
      <c r="AJ18" s="38">
        <v>3.1880000000000002</v>
      </c>
      <c r="AK18" s="38">
        <v>3.3420000000000001</v>
      </c>
      <c r="AL18" s="38">
        <v>2.9430000000000001</v>
      </c>
      <c r="AM18" s="38">
        <v>3.1629999999999998</v>
      </c>
      <c r="AN18" s="38">
        <v>1.9379999999999999</v>
      </c>
      <c r="AO18" s="38">
        <v>4.0659999999999998</v>
      </c>
      <c r="AP18" s="38">
        <v>2.8410000000000002</v>
      </c>
      <c r="AQ18" s="38">
        <v>5.9169999999999998</v>
      </c>
      <c r="AR18" s="38">
        <v>4.5890000000000004</v>
      </c>
      <c r="AS18" s="38">
        <v>5.8040000000000003</v>
      </c>
      <c r="AT18" s="38">
        <v>2.4140000000000001</v>
      </c>
      <c r="AU18" s="38">
        <v>2.448</v>
      </c>
      <c r="AV18" s="38">
        <v>2.0830000000000002</v>
      </c>
      <c r="AW18" s="38">
        <v>1.8187599999999999</v>
      </c>
      <c r="AX18" s="38">
        <v>2.68242</v>
      </c>
      <c r="AY18" s="38">
        <v>3.6109399999999998</v>
      </c>
      <c r="AZ18" s="38">
        <v>1.919645</v>
      </c>
      <c r="BA18" s="38">
        <v>2.0106449999999998</v>
      </c>
      <c r="BB18" s="38">
        <v>2.0730300000000002</v>
      </c>
      <c r="BC18" s="38">
        <v>3.5385</v>
      </c>
      <c r="BD18" s="38">
        <v>1.5553600000000001</v>
      </c>
      <c r="BE18" s="38">
        <v>1.64977334828102</v>
      </c>
      <c r="BF18" s="38">
        <v>1.92866823985433</v>
      </c>
      <c r="BG18" s="38">
        <v>2.15074198459773</v>
      </c>
      <c r="BH18" s="38">
        <v>1.87987312452832</v>
      </c>
      <c r="BI18" s="38">
        <v>1.9827255303179301</v>
      </c>
      <c r="BJ18" s="38">
        <v>2.07388434058974</v>
      </c>
      <c r="BK18" s="38">
        <v>2.1056260208679798</v>
      </c>
      <c r="BL18" s="38">
        <v>2.198</v>
      </c>
      <c r="BM18" s="38">
        <v>3.2509999999999999</v>
      </c>
      <c r="BN18" s="38">
        <v>2.5209999999999999</v>
      </c>
      <c r="BO18" s="38">
        <v>2.3980000000000001</v>
      </c>
      <c r="BP18" s="38">
        <v>2.2429999999999999</v>
      </c>
      <c r="BQ18" s="38">
        <v>2.3159999999999998</v>
      </c>
      <c r="BR18" s="38">
        <v>2.2120000000000002</v>
      </c>
      <c r="BS18" s="38">
        <v>2.0129999999999999</v>
      </c>
      <c r="BT18" s="38">
        <v>1.99</v>
      </c>
      <c r="BU18" s="38">
        <v>2.4089999999999998</v>
      </c>
      <c r="BV18" s="38">
        <v>2.0840000000000001</v>
      </c>
      <c r="BW18" s="38">
        <v>2.2330000000000001</v>
      </c>
      <c r="BX18" s="38">
        <v>2.4239999999999999</v>
      </c>
      <c r="BY18" s="38">
        <v>2.7450000000000001</v>
      </c>
      <c r="BZ18" s="38">
        <v>2.496</v>
      </c>
      <c r="CA18" s="38">
        <v>3.4990000000000001</v>
      </c>
      <c r="CB18" s="38">
        <v>4.5960000000000001</v>
      </c>
      <c r="CC18" s="38">
        <v>4.141</v>
      </c>
      <c r="CD18" s="38">
        <v>2.0910000000000002</v>
      </c>
      <c r="CE18" s="38">
        <v>3.395</v>
      </c>
      <c r="CF18" s="38">
        <v>3.9510000000000001</v>
      </c>
      <c r="CG18" s="38">
        <v>5.9880000000000004</v>
      </c>
      <c r="CH18" s="38">
        <v>4.0910000000000002</v>
      </c>
      <c r="CI18" s="38">
        <v>5.4109999999999996</v>
      </c>
      <c r="CJ18" s="38">
        <v>3.0960000000000001</v>
      </c>
      <c r="CK18" s="38">
        <v>2.742</v>
      </c>
      <c r="CL18" s="38">
        <v>1.0860000000000001</v>
      </c>
      <c r="CM18" s="38">
        <v>1.0820000000000001</v>
      </c>
      <c r="CN18" s="38">
        <v>1.907</v>
      </c>
      <c r="CO18" s="38">
        <v>2.4230402</v>
      </c>
      <c r="CP18" s="38">
        <v>2.4370096999999999</v>
      </c>
      <c r="CQ18" s="38">
        <v>2.6190000000000002</v>
      </c>
      <c r="CR18" s="38">
        <v>1.9542016</v>
      </c>
      <c r="CS18" s="38">
        <v>3.0706367999999999</v>
      </c>
      <c r="CT18" s="38">
        <v>3.6074830000000002</v>
      </c>
      <c r="CU18" s="38">
        <v>3.9272604000000002</v>
      </c>
      <c r="CV18" s="38">
        <v>3.7783661999999998</v>
      </c>
      <c r="CW18" s="38">
        <v>4.2363526</v>
      </c>
      <c r="CX18" s="38">
        <v>2.9071250000000002</v>
      </c>
      <c r="CY18" s="38">
        <v>2.0404621999999999</v>
      </c>
      <c r="CZ18" s="38">
        <v>1.9608836000000001</v>
      </c>
      <c r="DA18" s="38">
        <v>2.4442132000000001</v>
      </c>
      <c r="DB18" s="38">
        <v>1.9511224</v>
      </c>
      <c r="DC18" s="38">
        <v>2.1422826000000001</v>
      </c>
      <c r="DD18" s="38">
        <v>1.7349186000000001</v>
      </c>
      <c r="DE18" s="38">
        <v>2.0967739999999999</v>
      </c>
      <c r="DF18" s="38">
        <v>2.0960719999999999</v>
      </c>
      <c r="DG18" s="38">
        <v>1.9729369999999999</v>
      </c>
      <c r="DH18" s="38">
        <v>4.54</v>
      </c>
      <c r="DI18" s="38">
        <v>4.83</v>
      </c>
      <c r="DJ18" s="38">
        <v>5.42</v>
      </c>
      <c r="DK18" s="38">
        <v>6.1142523336066903</v>
      </c>
      <c r="DL18" s="38">
        <v>2.6</v>
      </c>
      <c r="DM18" s="38">
        <v>1.0000000000000001E-5</v>
      </c>
      <c r="DN18" s="38">
        <v>1.0000000000000001E-5</v>
      </c>
      <c r="DO18" s="38">
        <v>1.0000000000000001E-5</v>
      </c>
      <c r="DP18" s="38">
        <v>0</v>
      </c>
      <c r="DQ18" s="38">
        <v>0</v>
      </c>
      <c r="DR18" s="38">
        <v>0</v>
      </c>
      <c r="DS18" s="38">
        <v>0</v>
      </c>
      <c r="DT18" s="38">
        <v>0</v>
      </c>
      <c r="DU18" s="38">
        <v>0</v>
      </c>
      <c r="DV18" s="38">
        <v>0</v>
      </c>
      <c r="DW18" s="38">
        <v>0</v>
      </c>
      <c r="DX18" s="53">
        <v>0</v>
      </c>
      <c r="DY18" s="38">
        <v>0</v>
      </c>
      <c r="DZ18" s="38">
        <v>0</v>
      </c>
      <c r="EA18" s="38">
        <v>0</v>
      </c>
      <c r="EB18" s="38">
        <v>0</v>
      </c>
      <c r="EC18" s="38">
        <v>0</v>
      </c>
      <c r="ED18" s="38">
        <v>0</v>
      </c>
      <c r="EE18" s="38">
        <v>0</v>
      </c>
      <c r="EF18" s="38">
        <v>0</v>
      </c>
      <c r="EG18" s="38">
        <v>0</v>
      </c>
      <c r="EH18" s="38">
        <v>0</v>
      </c>
      <c r="EI18" s="38">
        <v>0</v>
      </c>
      <c r="EJ18" s="38">
        <v>0</v>
      </c>
      <c r="EK18" s="38">
        <v>0</v>
      </c>
      <c r="EL18" s="38">
        <v>0</v>
      </c>
      <c r="EM18" s="38">
        <v>0</v>
      </c>
      <c r="EN18" s="38">
        <v>0</v>
      </c>
      <c r="EO18" s="38">
        <v>0</v>
      </c>
      <c r="EP18" s="38">
        <v>0</v>
      </c>
      <c r="EQ18" s="38">
        <v>0</v>
      </c>
      <c r="ER18" s="38">
        <v>0</v>
      </c>
      <c r="ES18" s="38">
        <v>0</v>
      </c>
      <c r="ET18" s="38">
        <v>0</v>
      </c>
      <c r="EU18" s="38">
        <v>0</v>
      </c>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row>
    <row r="19" spans="3:372" ht="34.15" customHeight="1">
      <c r="F19" s="35" t="s">
        <v>741</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row>
    <row r="20" spans="3:372" ht="20.100000000000001" customHeight="1">
      <c r="F20" s="28" t="s">
        <v>533</v>
      </c>
      <c r="G20" s="29"/>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row>
    <row r="21" spans="3:372" ht="20.100000000000001" customHeight="1">
      <c r="F21" s="37" t="s">
        <v>760</v>
      </c>
      <c r="G21" s="29" t="s">
        <v>141</v>
      </c>
      <c r="H21" s="38">
        <v>205.50801100000001</v>
      </c>
      <c r="I21" s="38">
        <v>159.5090668</v>
      </c>
      <c r="J21" s="38"/>
      <c r="K21" s="38"/>
      <c r="L21" s="38">
        <v>0</v>
      </c>
      <c r="M21" s="38">
        <v>0</v>
      </c>
      <c r="N21" s="38">
        <v>0</v>
      </c>
      <c r="O21" s="38">
        <v>0</v>
      </c>
      <c r="P21" s="38">
        <v>0</v>
      </c>
      <c r="Q21" s="38">
        <v>0</v>
      </c>
      <c r="R21" s="38">
        <v>0</v>
      </c>
      <c r="S21" s="38">
        <v>0.04</v>
      </c>
      <c r="T21" s="38">
        <v>0</v>
      </c>
      <c r="U21" s="38">
        <v>0</v>
      </c>
      <c r="V21" s="38">
        <v>0</v>
      </c>
      <c r="W21" s="38">
        <v>0</v>
      </c>
      <c r="X21" s="38">
        <v>11.4</v>
      </c>
      <c r="Y21" s="38">
        <v>7</v>
      </c>
      <c r="Z21" s="38">
        <v>20.440249999999999</v>
      </c>
      <c r="AA21" s="38">
        <v>13.14</v>
      </c>
      <c r="AB21" s="38">
        <v>12.7</v>
      </c>
      <c r="AC21" s="38">
        <v>12.58</v>
      </c>
      <c r="AD21" s="38">
        <v>17.451000000000001</v>
      </c>
      <c r="AE21" s="38">
        <v>19.294910000000002</v>
      </c>
      <c r="AF21" s="38">
        <v>23.403217999999999</v>
      </c>
      <c r="AG21" s="38">
        <v>36.332369999999997</v>
      </c>
      <c r="AH21" s="38">
        <v>25.291499999999999</v>
      </c>
      <c r="AI21" s="38">
        <v>37.011499999999998</v>
      </c>
      <c r="AJ21" s="38">
        <v>38.180100000000003</v>
      </c>
      <c r="AK21" s="38">
        <v>31.509</v>
      </c>
      <c r="AL21" s="38">
        <v>61.07</v>
      </c>
      <c r="AM21" s="38">
        <v>24.987500000000001</v>
      </c>
      <c r="AN21" s="38">
        <v>53.079500000000003</v>
      </c>
      <c r="AO21" s="38">
        <v>58.291379999999997</v>
      </c>
      <c r="AP21" s="38">
        <v>34.786000000000001</v>
      </c>
      <c r="AQ21" s="38">
        <v>34.94218</v>
      </c>
      <c r="AR21" s="38">
        <v>55.250999999999998</v>
      </c>
      <c r="AS21" s="38">
        <v>43.7455</v>
      </c>
      <c r="AT21" s="38">
        <v>57.08</v>
      </c>
      <c r="AU21" s="38">
        <v>60.654000000000003</v>
      </c>
      <c r="AV21" s="38">
        <v>73.308499999999995</v>
      </c>
      <c r="AW21" s="38">
        <v>40.744500000000002</v>
      </c>
      <c r="AX21" s="38">
        <v>57.659500000000001</v>
      </c>
      <c r="AY21" s="38">
        <v>46.171999999999997</v>
      </c>
      <c r="AZ21" s="38">
        <v>31.308</v>
      </c>
      <c r="BA21" s="38">
        <v>56.441920000000003</v>
      </c>
      <c r="BB21" s="38">
        <v>53.770189999999999</v>
      </c>
      <c r="BC21" s="38">
        <v>87.743994999999998</v>
      </c>
      <c r="BD21" s="38">
        <v>42.594250000000002</v>
      </c>
      <c r="BE21" s="38">
        <v>73.488249999999994</v>
      </c>
      <c r="BF21" s="38">
        <v>58.87</v>
      </c>
      <c r="BG21" s="38">
        <v>65.364500000000007</v>
      </c>
      <c r="BH21" s="38">
        <v>42.02449</v>
      </c>
      <c r="BI21" s="38">
        <v>90.762572000000006</v>
      </c>
      <c r="BJ21" s="38">
        <v>49.11092</v>
      </c>
      <c r="BK21" s="38">
        <v>80.029989999999998</v>
      </c>
      <c r="BL21" s="38">
        <v>42.598959999999998</v>
      </c>
      <c r="BM21" s="38">
        <v>82.633716000000007</v>
      </c>
      <c r="BN21" s="38">
        <v>38.209820000000001</v>
      </c>
      <c r="BO21" s="38">
        <v>89.134100000000004</v>
      </c>
      <c r="BP21" s="38">
        <v>49.818390000000001</v>
      </c>
      <c r="BQ21" s="38">
        <v>71.301860000000005</v>
      </c>
      <c r="BR21" s="38">
        <v>57.697769999999998</v>
      </c>
      <c r="BS21" s="38">
        <v>87.758218999999997</v>
      </c>
      <c r="BT21" s="38">
        <v>82.011611000000002</v>
      </c>
      <c r="BU21" s="38">
        <v>64.265349000000001</v>
      </c>
      <c r="BV21" s="38">
        <v>64.552214000000006</v>
      </c>
      <c r="BW21" s="38">
        <v>113.33752800000001</v>
      </c>
      <c r="BX21" s="38">
        <v>46.236942999999997</v>
      </c>
      <c r="BY21" s="38">
        <v>86.094172</v>
      </c>
      <c r="BZ21" s="38">
        <v>54.778700999999998</v>
      </c>
      <c r="CA21" s="38">
        <v>83.484790000000004</v>
      </c>
      <c r="CB21" s="38">
        <v>73.180036999999999</v>
      </c>
      <c r="CC21" s="38">
        <v>51.618516</v>
      </c>
      <c r="CD21" s="38">
        <v>79.307935999999998</v>
      </c>
      <c r="CE21" s="38">
        <v>59.164526000000002</v>
      </c>
      <c r="CF21" s="38">
        <v>94.374503000000004</v>
      </c>
      <c r="CG21" s="38">
        <v>146.568881</v>
      </c>
      <c r="CH21" s="38">
        <v>117.737741</v>
      </c>
      <c r="CI21" s="38">
        <v>151.650432</v>
      </c>
      <c r="CJ21" s="38">
        <v>115.075078</v>
      </c>
      <c r="CK21" s="38">
        <v>92.456322</v>
      </c>
      <c r="CL21" s="38">
        <v>83.422240000000002</v>
      </c>
      <c r="CM21" s="38">
        <v>105.48536</v>
      </c>
      <c r="CN21" s="38">
        <v>103.93351</v>
      </c>
      <c r="CO21" s="38">
        <v>89.982489999999999</v>
      </c>
      <c r="CP21" s="38">
        <v>96.247780000000006</v>
      </c>
      <c r="CQ21" s="38">
        <v>57.628140000000002</v>
      </c>
      <c r="CR21" s="38">
        <v>99.663128999999998</v>
      </c>
      <c r="CS21" s="38">
        <v>109.61113</v>
      </c>
      <c r="CT21" s="38">
        <v>74.013189999999994</v>
      </c>
      <c r="CU21" s="38">
        <v>152.48428699999999</v>
      </c>
      <c r="CV21" s="38">
        <v>129.82964699999999</v>
      </c>
      <c r="CW21" s="38">
        <v>173.67244764</v>
      </c>
      <c r="CX21" s="38">
        <v>145.02600200000001</v>
      </c>
      <c r="CY21" s="38">
        <v>155.25258099999999</v>
      </c>
      <c r="CZ21" s="38">
        <v>137.555285</v>
      </c>
      <c r="DA21" s="38">
        <v>152.49253999999999</v>
      </c>
      <c r="DB21" s="38">
        <v>117.60742999999999</v>
      </c>
      <c r="DC21" s="38">
        <v>110.03254</v>
      </c>
      <c r="DD21" s="38">
        <v>76.024879999999996</v>
      </c>
      <c r="DE21" s="38">
        <v>83.943510000000003</v>
      </c>
      <c r="DF21" s="38">
        <v>111.84092</v>
      </c>
      <c r="DG21" s="38">
        <v>96.508416999999994</v>
      </c>
      <c r="DH21" s="38">
        <v>68.727620000000002</v>
      </c>
      <c r="DI21" s="38">
        <v>76.452759999999998</v>
      </c>
      <c r="DJ21" s="38">
        <v>94.534278999999998</v>
      </c>
      <c r="DK21" s="38">
        <v>99.988174000000001</v>
      </c>
      <c r="DL21" s="38">
        <v>86.921959999999999</v>
      </c>
      <c r="DM21" s="38">
        <v>57.325679999999998</v>
      </c>
      <c r="DN21" s="38">
        <v>24.518791</v>
      </c>
      <c r="DO21" s="38">
        <v>41.351840000000003</v>
      </c>
      <c r="DP21" s="38">
        <v>35.340449999999997</v>
      </c>
      <c r="DQ21" s="38">
        <v>46.152006</v>
      </c>
      <c r="DR21" s="38">
        <v>43.330860000000001</v>
      </c>
      <c r="DS21" s="38">
        <v>47.502929999999999</v>
      </c>
      <c r="DT21" s="38">
        <v>39.692</v>
      </c>
      <c r="DU21" s="38">
        <v>42.61</v>
      </c>
      <c r="DV21" s="38">
        <v>42.31</v>
      </c>
      <c r="DW21" s="38">
        <v>39.706859999999999</v>
      </c>
      <c r="DX21" s="53">
        <v>65.215131999999997</v>
      </c>
      <c r="DY21" s="38">
        <v>64.149744999999996</v>
      </c>
      <c r="DZ21" s="38">
        <v>57.428959999999996</v>
      </c>
      <c r="EA21" s="38">
        <v>70.790700000000001</v>
      </c>
      <c r="EB21" s="38">
        <v>61.014521500000001</v>
      </c>
      <c r="EC21" s="38">
        <v>59.315944999999999</v>
      </c>
      <c r="ED21" s="38">
        <v>51.693868000000002</v>
      </c>
      <c r="EE21" s="38">
        <v>48.787081999999998</v>
      </c>
      <c r="EF21" s="38">
        <v>28.569224999999999</v>
      </c>
      <c r="EG21" s="38">
        <v>76.457836</v>
      </c>
      <c r="EH21" s="38">
        <v>57.5778818</v>
      </c>
      <c r="EI21" s="38">
        <v>41.865119</v>
      </c>
      <c r="EJ21" s="38">
        <v>27.102786999999999</v>
      </c>
      <c r="EK21" s="38">
        <v>32.963279</v>
      </c>
      <c r="EL21" s="38">
        <v>53.045313999999998</v>
      </c>
      <c r="EM21" s="38">
        <v>0</v>
      </c>
      <c r="EN21" s="38">
        <v>0</v>
      </c>
      <c r="EO21" s="38">
        <v>0</v>
      </c>
      <c r="EP21" s="38">
        <v>0</v>
      </c>
      <c r="EQ21" s="38">
        <v>0</v>
      </c>
      <c r="ER21" s="38">
        <v>0</v>
      </c>
      <c r="ES21" s="38">
        <v>0</v>
      </c>
      <c r="ET21" s="38">
        <v>0</v>
      </c>
      <c r="EU21" s="38">
        <v>66.210939999999994</v>
      </c>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row>
    <row r="22" spans="3:372" ht="20.100000000000001" customHeight="1">
      <c r="F22" s="37" t="s">
        <v>761</v>
      </c>
      <c r="G22" s="29" t="s">
        <v>141</v>
      </c>
      <c r="H22" s="38">
        <v>126.746685016519</v>
      </c>
      <c r="I22" s="38">
        <v>131.58916888194599</v>
      </c>
      <c r="J22" s="38"/>
      <c r="K22" s="38"/>
      <c r="L22" s="38" t="s">
        <v>156</v>
      </c>
      <c r="M22" s="38" t="s">
        <v>156</v>
      </c>
      <c r="N22" s="38" t="s">
        <v>156</v>
      </c>
      <c r="O22" s="38" t="s">
        <v>156</v>
      </c>
      <c r="P22" s="38" t="s">
        <v>156</v>
      </c>
      <c r="Q22" s="38" t="s">
        <v>156</v>
      </c>
      <c r="R22" s="38" t="s">
        <v>156</v>
      </c>
      <c r="S22" s="38" t="s">
        <v>156</v>
      </c>
      <c r="T22" s="38" t="s">
        <v>156</v>
      </c>
      <c r="U22" s="38" t="s">
        <v>156</v>
      </c>
      <c r="V22" s="38" t="s">
        <v>156</v>
      </c>
      <c r="W22" s="38" t="s">
        <v>156</v>
      </c>
      <c r="X22" s="38" t="s">
        <v>156</v>
      </c>
      <c r="Y22" s="38" t="s">
        <v>156</v>
      </c>
      <c r="Z22" s="38" t="s">
        <v>156</v>
      </c>
      <c r="AA22" s="38" t="s">
        <v>156</v>
      </c>
      <c r="AB22" s="38" t="s">
        <v>156</v>
      </c>
      <c r="AC22" s="38" t="s">
        <v>156</v>
      </c>
      <c r="AD22" s="38" t="s">
        <v>156</v>
      </c>
      <c r="AE22" s="38" t="s">
        <v>156</v>
      </c>
      <c r="AF22" s="38" t="s">
        <v>156</v>
      </c>
      <c r="AG22" s="38" t="s">
        <v>156</v>
      </c>
      <c r="AH22" s="38" t="s">
        <v>156</v>
      </c>
      <c r="AI22" s="38" t="s">
        <v>156</v>
      </c>
      <c r="AJ22" s="38">
        <v>22.4009230214083</v>
      </c>
      <c r="AK22" s="38">
        <v>29.589051003893999</v>
      </c>
      <c r="AL22" s="38">
        <v>25.260637021330002</v>
      </c>
      <c r="AM22" s="38">
        <v>29.462785018312498</v>
      </c>
      <c r="AN22" s="38">
        <v>32.4578040400595</v>
      </c>
      <c r="AO22" s="38">
        <v>19.588204711880699</v>
      </c>
      <c r="AP22" s="38">
        <v>30.77591800638</v>
      </c>
      <c r="AQ22" s="38">
        <v>31.305579403623199</v>
      </c>
      <c r="AR22" s="38">
        <v>32.679193038176997</v>
      </c>
      <c r="AS22" s="38">
        <v>33.870177034849497</v>
      </c>
      <c r="AT22" s="38">
        <v>29.56422302244</v>
      </c>
      <c r="AU22" s="38">
        <v>34.494875606572002</v>
      </c>
      <c r="AV22" s="38">
        <v>17.957449002560502</v>
      </c>
      <c r="AW22" s="38">
        <v>31.124706014608002</v>
      </c>
      <c r="AX22" s="38">
        <v>30.368764013645499</v>
      </c>
      <c r="AY22" s="38">
        <v>34.341841133640003</v>
      </c>
      <c r="AZ22" s="38">
        <v>35.166836000000004</v>
      </c>
      <c r="BA22" s="38">
        <v>34.721148045067402</v>
      </c>
      <c r="BB22" s="38">
        <v>34.660512151295102</v>
      </c>
      <c r="BC22" s="38">
        <v>37.027109000000003</v>
      </c>
      <c r="BD22" s="38">
        <v>32.694408466944402</v>
      </c>
      <c r="BE22" s="38">
        <v>39.182692386802898</v>
      </c>
      <c r="BF22" s="38">
        <v>41.952770000000001</v>
      </c>
      <c r="BG22" s="38">
        <v>34.841079999999998</v>
      </c>
      <c r="BH22" s="38">
        <v>34.025279275456001</v>
      </c>
      <c r="BI22" s="38">
        <v>39.0302731702646</v>
      </c>
      <c r="BJ22" s="38">
        <v>38.211957226920397</v>
      </c>
      <c r="BK22" s="38">
        <v>38.223453496297502</v>
      </c>
      <c r="BL22" s="38">
        <v>38.787835068264698</v>
      </c>
      <c r="BM22" s="38">
        <v>40.090392227288902</v>
      </c>
      <c r="BN22" s="38">
        <v>41.994635547831898</v>
      </c>
      <c r="BO22" s="38">
        <v>46.326771216837002</v>
      </c>
      <c r="BP22" s="38">
        <v>38.035032350925903</v>
      </c>
      <c r="BQ22" s="38">
        <v>40.089897773889199</v>
      </c>
      <c r="BR22" s="38">
        <v>42.263904197299503</v>
      </c>
      <c r="BS22" s="38">
        <v>39.323306519748897</v>
      </c>
      <c r="BT22" s="38">
        <v>46.737087024852102</v>
      </c>
      <c r="BU22" s="38">
        <v>41.065862217705998</v>
      </c>
      <c r="BV22" s="38">
        <v>38.182108734293301</v>
      </c>
      <c r="BW22" s="38">
        <v>48.706813784346899</v>
      </c>
      <c r="BX22" s="38">
        <v>40.0489673800964</v>
      </c>
      <c r="BY22" s="38">
        <v>36.341698468541502</v>
      </c>
      <c r="BZ22" s="38">
        <v>40.891370792201798</v>
      </c>
      <c r="CA22" s="38">
        <v>44.196063782614303</v>
      </c>
      <c r="CB22" s="38">
        <v>40.494054217134298</v>
      </c>
      <c r="CC22" s="38">
        <v>46.373351227291103</v>
      </c>
      <c r="CD22" s="38">
        <v>33.7340316511211</v>
      </c>
      <c r="CE22" s="38">
        <v>41.819330938350497</v>
      </c>
      <c r="CF22" s="38">
        <v>44.283751822649002</v>
      </c>
      <c r="CG22" s="38">
        <v>44.213664396042397</v>
      </c>
      <c r="CH22" s="38">
        <v>15.9208095574976</v>
      </c>
      <c r="CI22" s="38">
        <v>37.123707250495698</v>
      </c>
      <c r="CJ22" s="38">
        <v>37.9542901072696</v>
      </c>
      <c r="CK22" s="38">
        <v>38.501696031423798</v>
      </c>
      <c r="CL22" s="38">
        <v>39.526668799613802</v>
      </c>
      <c r="CM22" s="38">
        <v>50.566020583909101</v>
      </c>
      <c r="CN22" s="38">
        <v>40.935729421190899</v>
      </c>
      <c r="CO22" s="38">
        <v>43.507146272999897</v>
      </c>
      <c r="CP22" s="38">
        <v>44.091489000000003</v>
      </c>
      <c r="CQ22" s="38">
        <v>44.053676980850298</v>
      </c>
      <c r="CR22" s="38">
        <v>46.647155445661902</v>
      </c>
      <c r="CS22" s="38">
        <v>51.467847515063298</v>
      </c>
      <c r="CT22" s="38">
        <v>58.679773584402</v>
      </c>
      <c r="CU22" s="38">
        <v>66.236346964041601</v>
      </c>
      <c r="CV22" s="38">
        <v>61.933075964893902</v>
      </c>
      <c r="CW22" s="38">
        <v>57.994230607520898</v>
      </c>
      <c r="CX22" s="38">
        <v>63.704276349315499</v>
      </c>
      <c r="CY22" s="38">
        <v>62.237701325129997</v>
      </c>
      <c r="CZ22" s="38">
        <v>58.323891276688599</v>
      </c>
      <c r="DA22" s="38">
        <v>60.494891071668597</v>
      </c>
      <c r="DB22" s="38">
        <v>44.033301172229798</v>
      </c>
      <c r="DC22" s="38">
        <v>59.399197999064903</v>
      </c>
      <c r="DD22" s="38">
        <v>55.341988384769401</v>
      </c>
      <c r="DE22" s="38">
        <v>50.298925369321402</v>
      </c>
      <c r="DF22" s="38">
        <v>45.156799343117598</v>
      </c>
      <c r="DG22" s="38">
        <v>45.663775307353298</v>
      </c>
      <c r="DH22" s="38">
        <v>43.114052909823897</v>
      </c>
      <c r="DI22" s="38">
        <v>44.414039234857199</v>
      </c>
      <c r="DJ22" s="38">
        <v>46.472819999999999</v>
      </c>
      <c r="DK22" s="38">
        <v>45.581310000000002</v>
      </c>
      <c r="DL22" s="38">
        <v>47.211630999999997</v>
      </c>
      <c r="DM22" s="38">
        <v>45.299433000000001</v>
      </c>
      <c r="DN22" s="38">
        <v>41.917357000000003</v>
      </c>
      <c r="DO22" s="38">
        <v>40.859634999999997</v>
      </c>
      <c r="DP22" s="38">
        <v>42.966670000000001</v>
      </c>
      <c r="DQ22" s="38">
        <v>37.219441000000003</v>
      </c>
      <c r="DR22" s="38">
        <v>40.200000000000003</v>
      </c>
      <c r="DS22" s="38">
        <v>31.9</v>
      </c>
      <c r="DT22" s="38">
        <v>30.145101</v>
      </c>
      <c r="DU22" s="38">
        <v>35.863872999999998</v>
      </c>
      <c r="DV22" s="38">
        <v>30.916</v>
      </c>
      <c r="DW22" s="38">
        <v>28.992000000000001</v>
      </c>
      <c r="DX22" s="53">
        <v>28.96</v>
      </c>
      <c r="DY22" s="38">
        <v>39.165011461483097</v>
      </c>
      <c r="DZ22" s="38">
        <v>33.270000000000003</v>
      </c>
      <c r="EA22" s="38">
        <v>23.79</v>
      </c>
      <c r="EB22" s="38">
        <v>29.69</v>
      </c>
      <c r="EC22" s="38">
        <v>36.389499999999998</v>
      </c>
      <c r="ED22" s="38">
        <v>34.6</v>
      </c>
      <c r="EE22" s="38">
        <v>36.31</v>
      </c>
      <c r="EF22" s="38">
        <v>28.971508515749299</v>
      </c>
      <c r="EG22" s="38">
        <v>26.865176500769799</v>
      </c>
      <c r="EH22" s="38">
        <v>29.731000000000002</v>
      </c>
      <c r="EI22" s="38">
        <v>35.309550000000002</v>
      </c>
      <c r="EJ22" s="38">
        <v>31.53669</v>
      </c>
      <c r="EK22" s="38">
        <v>33.108840000000001</v>
      </c>
      <c r="EL22" s="38">
        <v>34.124499999999998</v>
      </c>
      <c r="EM22" s="38">
        <v>37.878749999999997</v>
      </c>
      <c r="EN22" s="38">
        <v>39.360250000000001</v>
      </c>
      <c r="EO22" s="38">
        <v>35.481999999999999</v>
      </c>
      <c r="EP22" s="38">
        <v>35.369500000000002</v>
      </c>
      <c r="EQ22" s="38">
        <v>42.222000000000001</v>
      </c>
      <c r="ER22" s="38">
        <v>38.091666666666697</v>
      </c>
      <c r="ES22" s="38">
        <v>35.205500000000001</v>
      </c>
      <c r="ET22" s="38">
        <v>20.76</v>
      </c>
      <c r="EU22" s="38">
        <v>13.88</v>
      </c>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row>
    <row r="23" spans="3:372" ht="28.15" customHeight="1">
      <c r="F23" s="28" t="s">
        <v>762</v>
      </c>
      <c r="G23" s="29" t="s">
        <v>141</v>
      </c>
      <c r="H23" s="38">
        <v>166.81192164855301</v>
      </c>
      <c r="I23" s="38">
        <v>157.29446485678201</v>
      </c>
      <c r="J23" s="38"/>
      <c r="K23" s="38"/>
      <c r="L23" s="38">
        <v>17.102536000000001</v>
      </c>
      <c r="M23" s="38">
        <v>18.088000000000001</v>
      </c>
      <c r="N23" s="38">
        <v>18.294</v>
      </c>
      <c r="O23" s="38">
        <v>20.175999999999998</v>
      </c>
      <c r="P23" s="38">
        <v>17.521999999999998</v>
      </c>
      <c r="Q23" s="38">
        <v>21.895</v>
      </c>
      <c r="R23" s="38">
        <v>21.607762000000001</v>
      </c>
      <c r="S23" s="38">
        <v>21.697199999999999</v>
      </c>
      <c r="T23" s="38">
        <v>17.545000000000002</v>
      </c>
      <c r="U23" s="38">
        <v>19.324000000000002</v>
      </c>
      <c r="V23" s="38">
        <v>18.108000000000001</v>
      </c>
      <c r="W23" s="38">
        <v>20.454000000000001</v>
      </c>
      <c r="X23" s="38">
        <v>22.178000000000001</v>
      </c>
      <c r="Y23" s="38">
        <v>25.640999999999998</v>
      </c>
      <c r="Z23" s="38">
        <v>23.7682</v>
      </c>
      <c r="AA23" s="38">
        <v>23.682700000000001</v>
      </c>
      <c r="AB23" s="38">
        <v>26.581344000000001</v>
      </c>
      <c r="AC23" s="38">
        <v>28.697818000000002</v>
      </c>
      <c r="AD23" s="38">
        <v>27.824207000000001</v>
      </c>
      <c r="AE23" s="38">
        <v>28.254188299999999</v>
      </c>
      <c r="AF23" s="38">
        <v>28.9942533</v>
      </c>
      <c r="AG23" s="38">
        <v>32.173229999999997</v>
      </c>
      <c r="AH23" s="38">
        <v>31.189627000000002</v>
      </c>
      <c r="AI23" s="38">
        <v>30.55594</v>
      </c>
      <c r="AJ23" s="38">
        <v>28.500397</v>
      </c>
      <c r="AK23" s="38">
        <v>35.145575999999998</v>
      </c>
      <c r="AL23" s="38">
        <v>35.024366999999998</v>
      </c>
      <c r="AM23" s="38">
        <v>33.368118000000003</v>
      </c>
      <c r="AN23" s="38">
        <v>41.263882000000002</v>
      </c>
      <c r="AO23" s="38">
        <v>28.306003700000002</v>
      </c>
      <c r="AP23" s="38">
        <v>37.255859999999998</v>
      </c>
      <c r="AQ23" s="38">
        <v>37.619812400000001</v>
      </c>
      <c r="AR23" s="38">
        <v>43.345596</v>
      </c>
      <c r="AS23" s="38">
        <v>42.623078999999997</v>
      </c>
      <c r="AT23" s="38">
        <v>40.102353000000001</v>
      </c>
      <c r="AU23" s="38">
        <v>45.5583946</v>
      </c>
      <c r="AV23" s="38">
        <v>27.733701</v>
      </c>
      <c r="AW23" s="38">
        <v>38.060505999999997</v>
      </c>
      <c r="AX23" s="38">
        <v>40.705486999999998</v>
      </c>
      <c r="AY23" s="38">
        <v>43.375953000000003</v>
      </c>
      <c r="AZ23" s="38">
        <v>41.673999999999999</v>
      </c>
      <c r="BA23" s="38">
        <v>46.134999999999998</v>
      </c>
      <c r="BB23" s="38">
        <v>45.094999999999999</v>
      </c>
      <c r="BC23" s="38">
        <v>54.857999999999997</v>
      </c>
      <c r="BD23" s="38">
        <v>41.37</v>
      </c>
      <c r="BE23" s="38">
        <v>54.043999999999997</v>
      </c>
      <c r="BF23" s="38">
        <v>54.197000000000003</v>
      </c>
      <c r="BG23" s="38">
        <v>47.81</v>
      </c>
      <c r="BH23" s="38">
        <v>42.917999999999999</v>
      </c>
      <c r="BI23" s="38">
        <v>56.567999999999998</v>
      </c>
      <c r="BJ23" s="38">
        <v>47.613</v>
      </c>
      <c r="BK23" s="38">
        <v>53.176974120868003</v>
      </c>
      <c r="BL23" s="38">
        <v>46.758000000000003</v>
      </c>
      <c r="BM23" s="38">
        <v>55.177999999999997</v>
      </c>
      <c r="BN23" s="38">
        <v>49.304000000000002</v>
      </c>
      <c r="BO23" s="38">
        <v>61.834000000000003</v>
      </c>
      <c r="BP23" s="38">
        <v>47.048000000000002</v>
      </c>
      <c r="BQ23" s="38">
        <v>52.573999999999998</v>
      </c>
      <c r="BR23" s="38">
        <v>51.802</v>
      </c>
      <c r="BS23" s="38">
        <v>52.533999999999999</v>
      </c>
      <c r="BT23" s="38">
        <v>59.978000000000002</v>
      </c>
      <c r="BU23" s="38">
        <v>49.369</v>
      </c>
      <c r="BV23" s="38">
        <v>46.536999999999999</v>
      </c>
      <c r="BW23" s="38">
        <v>65</v>
      </c>
      <c r="BX23" s="38">
        <v>46.433</v>
      </c>
      <c r="BY23" s="38">
        <v>48.798999999999999</v>
      </c>
      <c r="BZ23" s="38">
        <v>48.078000000000003</v>
      </c>
      <c r="CA23" s="38">
        <v>56.517000000000003</v>
      </c>
      <c r="CB23" s="38">
        <v>50.171999999999997</v>
      </c>
      <c r="CC23" s="38">
        <v>52.061999999999998</v>
      </c>
      <c r="CD23" s="38">
        <v>43.536000000000001</v>
      </c>
      <c r="CE23" s="38">
        <v>49.02</v>
      </c>
      <c r="CF23" s="38">
        <v>54.625</v>
      </c>
      <c r="CG23" s="38">
        <v>63.965000000000003</v>
      </c>
      <c r="CH23" s="38">
        <v>32.744</v>
      </c>
      <c r="CI23" s="38">
        <v>58.492919999999998</v>
      </c>
      <c r="CJ23" s="38">
        <v>53.111139999999999</v>
      </c>
      <c r="CK23" s="38">
        <v>49.85774</v>
      </c>
      <c r="CL23" s="38">
        <v>48.925060000000002</v>
      </c>
      <c r="CM23" s="38">
        <v>63.10275</v>
      </c>
      <c r="CN23" s="38">
        <v>53.390039999999999</v>
      </c>
      <c r="CO23" s="38">
        <v>55.3172860457789</v>
      </c>
      <c r="CP23" s="38">
        <v>55.588523859027198</v>
      </c>
      <c r="CQ23" s="38">
        <v>50.129428544685801</v>
      </c>
      <c r="CR23" s="38">
        <v>57.102674959965299</v>
      </c>
      <c r="CS23" s="38">
        <v>64.229769030189303</v>
      </c>
      <c r="CT23" s="38">
        <v>66.513876031830804</v>
      </c>
      <c r="CU23" s="38">
        <v>84.999993279321998</v>
      </c>
      <c r="CV23" s="38">
        <v>76.866541400569602</v>
      </c>
      <c r="CW23" s="38">
        <v>77.957822524206506</v>
      </c>
      <c r="CX23" s="38">
        <v>81.834263556094598</v>
      </c>
      <c r="CY23" s="38">
        <v>82.278716033140796</v>
      </c>
      <c r="CZ23" s="38">
        <v>76.385783982855898</v>
      </c>
      <c r="DA23" s="38">
        <v>79.750133100020506</v>
      </c>
      <c r="DB23" s="38">
        <v>58.547146880373496</v>
      </c>
      <c r="DC23" s="38">
        <v>73.382982847407902</v>
      </c>
      <c r="DD23" s="38">
        <v>64.025449039943595</v>
      </c>
      <c r="DE23" s="38">
        <v>69.032606804467704</v>
      </c>
      <c r="DF23" s="38">
        <v>73.067467784360701</v>
      </c>
      <c r="DG23" s="38">
        <v>69.060844307353307</v>
      </c>
      <c r="DH23" s="38">
        <v>54.892682055383801</v>
      </c>
      <c r="DI23" s="38">
        <v>57.527795023848398</v>
      </c>
      <c r="DJ23" s="38">
        <v>66.2857727566157</v>
      </c>
      <c r="DK23" s="38">
        <v>68.041781859505093</v>
      </c>
      <c r="DL23" s="38">
        <v>62.106153663992202</v>
      </c>
      <c r="DM23" s="38">
        <v>53.856971869858903</v>
      </c>
      <c r="DN23" s="38">
        <v>46.207892893834199</v>
      </c>
      <c r="DO23" s="38">
        <v>48.313654999999997</v>
      </c>
      <c r="DP23" s="38">
        <v>49.794034000000003</v>
      </c>
      <c r="DQ23" s="38">
        <v>45.8882819431538</v>
      </c>
      <c r="DR23" s="38">
        <v>48.903137000000001</v>
      </c>
      <c r="DS23" s="38">
        <v>38.717899000000003</v>
      </c>
      <c r="DT23" s="38">
        <v>35.837781</v>
      </c>
      <c r="DU23" s="38">
        <v>43.451531000000003</v>
      </c>
      <c r="DV23" s="38">
        <v>38.358310000000003</v>
      </c>
      <c r="DW23" s="38">
        <v>35.904302999999999</v>
      </c>
      <c r="DX23" s="53">
        <v>38.312171996699</v>
      </c>
      <c r="DY23" s="38">
        <v>48.118498080446699</v>
      </c>
      <c r="DZ23" s="38">
        <v>41.950945700260199</v>
      </c>
      <c r="EA23" s="38">
        <v>33.240491046322397</v>
      </c>
      <c r="EB23" s="38">
        <v>39.950905378715902</v>
      </c>
      <c r="EC23" s="38">
        <v>46.977521983678997</v>
      </c>
      <c r="ED23" s="38">
        <v>44.486672830633999</v>
      </c>
      <c r="EE23" s="38">
        <v>45.466087999999999</v>
      </c>
      <c r="EF23" s="38">
        <v>34.509522317148999</v>
      </c>
      <c r="EG23" s="38">
        <v>42.3496385007698</v>
      </c>
      <c r="EH23" s="38">
        <v>40.8769733089486</v>
      </c>
      <c r="EI23" s="38">
        <v>42.273629310912497</v>
      </c>
      <c r="EJ23" s="38">
        <v>34.790177375784097</v>
      </c>
      <c r="EK23" s="38">
        <v>37.450595979191199</v>
      </c>
      <c r="EL23" s="38">
        <v>41.328672834238397</v>
      </c>
      <c r="EM23" s="38">
        <v>37.878749999999997</v>
      </c>
      <c r="EN23" s="38">
        <v>39.360250000000001</v>
      </c>
      <c r="EO23" s="38">
        <v>41.975499999999997</v>
      </c>
      <c r="EP23" s="38">
        <v>42.819499999999998</v>
      </c>
      <c r="EQ23" s="38">
        <v>42.222000000000001</v>
      </c>
      <c r="ER23" s="38">
        <v>38.091666666666697</v>
      </c>
      <c r="ES23" s="38">
        <v>35.205500000000001</v>
      </c>
      <c r="ET23" s="38">
        <v>21.16</v>
      </c>
      <c r="EU23" s="38">
        <v>13.88</v>
      </c>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row>
    <row r="24" spans="3:372" ht="34.15" customHeight="1">
      <c r="F24" s="28" t="s">
        <v>535</v>
      </c>
      <c r="G24" s="29"/>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row>
    <row r="25" spans="3:372" ht="20.100000000000001" customHeight="1">
      <c r="F25" s="37" t="s">
        <v>204</v>
      </c>
      <c r="G25" s="29" t="s">
        <v>200</v>
      </c>
      <c r="H25" s="38">
        <v>484.01684699999998</v>
      </c>
      <c r="I25" s="38">
        <v>495.82885099999999</v>
      </c>
      <c r="J25" s="38"/>
      <c r="K25" s="38"/>
      <c r="L25" s="38">
        <v>0</v>
      </c>
      <c r="M25" s="38">
        <v>0</v>
      </c>
      <c r="N25" s="38">
        <v>0</v>
      </c>
      <c r="O25" s="38">
        <v>0</v>
      </c>
      <c r="P25" s="38">
        <v>0</v>
      </c>
      <c r="Q25" s="38">
        <v>0</v>
      </c>
      <c r="R25" s="38">
        <v>0</v>
      </c>
      <c r="S25" s="38">
        <v>0.35645500000000002</v>
      </c>
      <c r="T25" s="38">
        <v>0</v>
      </c>
      <c r="U25" s="38">
        <v>0</v>
      </c>
      <c r="V25" s="38">
        <v>0</v>
      </c>
      <c r="W25" s="38">
        <v>0</v>
      </c>
      <c r="X25" s="38">
        <v>5.1109999999999998</v>
      </c>
      <c r="Y25" s="38">
        <v>3.2812999999999999</v>
      </c>
      <c r="Z25" s="38">
        <v>8.4550000000000001</v>
      </c>
      <c r="AA25" s="38">
        <v>4.9032999999999998</v>
      </c>
      <c r="AB25" s="38">
        <v>6.4589999999999996</v>
      </c>
      <c r="AC25" s="38">
        <v>6.47</v>
      </c>
      <c r="AD25" s="38">
        <v>9.6172439999999995</v>
      </c>
      <c r="AE25" s="38">
        <v>13.961596</v>
      </c>
      <c r="AF25" s="38">
        <v>30.837636</v>
      </c>
      <c r="AG25" s="38">
        <v>44.851959000000001</v>
      </c>
      <c r="AH25" s="38">
        <v>29.518747999999999</v>
      </c>
      <c r="AI25" s="38">
        <v>43.337643999999997</v>
      </c>
      <c r="AJ25" s="38">
        <v>44.871661000000003</v>
      </c>
      <c r="AK25" s="38">
        <v>38.031905999999999</v>
      </c>
      <c r="AL25" s="38">
        <v>67.743416999999994</v>
      </c>
      <c r="AM25" s="38">
        <v>25.299144999999999</v>
      </c>
      <c r="AN25" s="38">
        <v>54.480058999999997</v>
      </c>
      <c r="AO25" s="38">
        <v>59.976377999999997</v>
      </c>
      <c r="AP25" s="38">
        <v>38.386057000000001</v>
      </c>
      <c r="AQ25" s="38">
        <v>34.234887999999998</v>
      </c>
      <c r="AR25" s="38">
        <v>51.806094000000002</v>
      </c>
      <c r="AS25" s="38">
        <v>39.089261999999998</v>
      </c>
      <c r="AT25" s="38">
        <v>36.055306999999999</v>
      </c>
      <c r="AU25" s="38">
        <v>30.683012999999999</v>
      </c>
      <c r="AV25" s="38">
        <v>45.441991999999999</v>
      </c>
      <c r="AW25" s="38">
        <v>28.277166000000001</v>
      </c>
      <c r="AX25" s="38">
        <v>51.896549999999998</v>
      </c>
      <c r="AY25" s="38">
        <v>58.215418</v>
      </c>
      <c r="AZ25" s="38">
        <v>50.695489999999999</v>
      </c>
      <c r="BA25" s="38">
        <v>106.82381100000001</v>
      </c>
      <c r="BB25" s="38">
        <v>90.766643999999999</v>
      </c>
      <c r="BC25" s="38">
        <v>139.463945</v>
      </c>
      <c r="BD25" s="38">
        <v>70.039079999999998</v>
      </c>
      <c r="BE25" s="38">
        <v>122.451337</v>
      </c>
      <c r="BF25" s="38">
        <v>89.069220999999999</v>
      </c>
      <c r="BG25" s="38">
        <v>76.036134000000004</v>
      </c>
      <c r="BH25" s="38">
        <v>54.808931999999999</v>
      </c>
      <c r="BI25" s="38">
        <v>136.30581000000001</v>
      </c>
      <c r="BJ25" s="38">
        <v>77.679891999999995</v>
      </c>
      <c r="BK25" s="38">
        <v>135.898358</v>
      </c>
      <c r="BL25" s="38">
        <v>75.768877000000003</v>
      </c>
      <c r="BM25" s="38">
        <v>163.71663000000001</v>
      </c>
      <c r="BN25" s="38">
        <v>98.305852000000002</v>
      </c>
      <c r="BO25" s="38">
        <v>208.33323100000001</v>
      </c>
      <c r="BP25" s="38">
        <v>124.226417</v>
      </c>
      <c r="BQ25" s="38">
        <v>176.87119300000001</v>
      </c>
      <c r="BR25" s="38">
        <v>148.40062599999999</v>
      </c>
      <c r="BS25" s="38">
        <v>196.328768</v>
      </c>
      <c r="BT25" s="38">
        <v>189.54850200000001</v>
      </c>
      <c r="BU25" s="38">
        <v>120.875344</v>
      </c>
      <c r="BV25" s="38">
        <v>111.08654300000001</v>
      </c>
      <c r="BW25" s="38">
        <v>252.49239900000001</v>
      </c>
      <c r="BX25" s="38">
        <v>137.95259899999999</v>
      </c>
      <c r="BY25" s="38">
        <v>341.24864600000001</v>
      </c>
      <c r="BZ25" s="38">
        <v>241.667924</v>
      </c>
      <c r="CA25" s="38">
        <v>504.12950899999998</v>
      </c>
      <c r="CB25" s="38">
        <v>361.83272199999999</v>
      </c>
      <c r="CC25" s="38">
        <v>204.251586</v>
      </c>
      <c r="CD25" s="38">
        <v>261.50020000000001</v>
      </c>
      <c r="CE25" s="38">
        <v>180.324352</v>
      </c>
      <c r="CF25" s="38">
        <v>246.17627200000001</v>
      </c>
      <c r="CG25" s="38">
        <v>399.96008899999998</v>
      </c>
      <c r="CH25" s="38">
        <v>239.395994</v>
      </c>
      <c r="CI25" s="38">
        <v>284.371151</v>
      </c>
      <c r="CJ25" s="38">
        <v>153.12462500000001</v>
      </c>
      <c r="CK25" s="38">
        <v>118.488738</v>
      </c>
      <c r="CL25" s="38">
        <v>138.39036682913101</v>
      </c>
      <c r="CM25" s="38">
        <v>174.48837800000001</v>
      </c>
      <c r="CN25" s="38">
        <v>189.59065200000001</v>
      </c>
      <c r="CO25" s="38">
        <v>201.479625</v>
      </c>
      <c r="CP25" s="38">
        <v>216.50666799999999</v>
      </c>
      <c r="CQ25" s="38">
        <v>106.538008</v>
      </c>
      <c r="CR25" s="38">
        <v>282.377567</v>
      </c>
      <c r="CS25" s="38">
        <v>253.92591999999999</v>
      </c>
      <c r="CT25" s="38">
        <v>145.09296900000001</v>
      </c>
      <c r="CU25" s="38">
        <v>330.75180499999999</v>
      </c>
      <c r="CV25" s="38">
        <v>274.88706400000001</v>
      </c>
      <c r="CW25" s="38">
        <v>375.73556600000001</v>
      </c>
      <c r="CX25" s="38">
        <v>291.80053400000003</v>
      </c>
      <c r="CY25" s="38">
        <v>321.12016</v>
      </c>
      <c r="CZ25" s="38">
        <v>258.82585699999998</v>
      </c>
      <c r="DA25" s="38">
        <v>292.28642200000002</v>
      </c>
      <c r="DB25" s="38">
        <v>211.65532999999999</v>
      </c>
      <c r="DC25" s="38">
        <v>203.59707900000001</v>
      </c>
      <c r="DD25" s="38">
        <v>144.33649299999999</v>
      </c>
      <c r="DE25" s="38">
        <v>183.72366099999999</v>
      </c>
      <c r="DF25" s="38">
        <v>250.24253200000001</v>
      </c>
      <c r="DG25" s="38">
        <v>217.90862899999999</v>
      </c>
      <c r="DH25" s="38">
        <v>138.950367</v>
      </c>
      <c r="DI25" s="38">
        <v>130.57774800000001</v>
      </c>
      <c r="DJ25" s="38">
        <v>192.17144200000001</v>
      </c>
      <c r="DK25" s="38">
        <v>192.83726799999999</v>
      </c>
      <c r="DL25" s="38">
        <v>116.97074499999999</v>
      </c>
      <c r="DM25" s="38">
        <v>67.843243999999999</v>
      </c>
      <c r="DN25" s="38">
        <v>39.527067000000002</v>
      </c>
      <c r="DO25" s="38">
        <v>63.453035999999997</v>
      </c>
      <c r="DP25" s="38">
        <v>62.381127999999997</v>
      </c>
      <c r="DQ25" s="38">
        <v>77.264842999999999</v>
      </c>
      <c r="DR25" s="38">
        <v>73.702631999999994</v>
      </c>
      <c r="DS25" s="38">
        <v>61.328533</v>
      </c>
      <c r="DT25" s="38">
        <v>58.751466999999998</v>
      </c>
      <c r="DU25" s="38">
        <v>67.725695999999999</v>
      </c>
      <c r="DV25" s="38">
        <v>71.416268000000002</v>
      </c>
      <c r="DW25" s="38">
        <v>61.376277000000002</v>
      </c>
      <c r="DX25" s="53">
        <v>97.820367000000005</v>
      </c>
      <c r="DY25" s="38">
        <v>101.437909</v>
      </c>
      <c r="DZ25" s="38">
        <v>114.361161</v>
      </c>
      <c r="EA25" s="38">
        <v>132.80192199999999</v>
      </c>
      <c r="EB25" s="38">
        <v>112.75720099999999</v>
      </c>
      <c r="EC25" s="38">
        <v>116.30225799999999</v>
      </c>
      <c r="ED25" s="38">
        <v>113.017471</v>
      </c>
      <c r="EE25" s="38">
        <v>109.08817000000001</v>
      </c>
      <c r="EF25" s="38">
        <v>82.837175999999999</v>
      </c>
      <c r="EG25" s="38">
        <v>179.07402999999999</v>
      </c>
      <c r="EH25" s="38">
        <v>189.096723</v>
      </c>
      <c r="EI25" s="38">
        <v>124.003094</v>
      </c>
      <c r="EJ25" s="38">
        <v>90.290311000000003</v>
      </c>
      <c r="EK25" s="38">
        <v>92.438722999999996</v>
      </c>
      <c r="EL25" s="38">
        <v>156.49436900000001</v>
      </c>
      <c r="EM25" s="38">
        <v>0</v>
      </c>
      <c r="EN25" s="38">
        <v>0</v>
      </c>
      <c r="EO25" s="38">
        <v>0</v>
      </c>
      <c r="EP25" s="38">
        <v>0</v>
      </c>
      <c r="EQ25" s="38">
        <v>0</v>
      </c>
      <c r="ER25" s="38">
        <v>0</v>
      </c>
      <c r="ES25" s="38">
        <v>0</v>
      </c>
      <c r="ET25" s="38">
        <v>0</v>
      </c>
      <c r="EU25" s="38">
        <v>181.770522</v>
      </c>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row>
    <row r="26" spans="3:372" ht="20.100000000000001" customHeight="1">
      <c r="C26" s="53"/>
      <c r="F26" s="37" t="s">
        <v>761</v>
      </c>
      <c r="G26" s="29" t="s">
        <v>200</v>
      </c>
      <c r="H26" s="38">
        <v>2720.3211384650799</v>
      </c>
      <c r="I26" s="38">
        <v>3909.3348714335398</v>
      </c>
      <c r="J26" s="38"/>
      <c r="K26" s="38"/>
      <c r="L26" s="38">
        <v>155</v>
      </c>
      <c r="M26" s="38">
        <v>160</v>
      </c>
      <c r="N26" s="38">
        <v>170</v>
      </c>
      <c r="O26" s="38">
        <v>170</v>
      </c>
      <c r="P26" s="38">
        <v>150</v>
      </c>
      <c r="Q26" s="38">
        <v>200</v>
      </c>
      <c r="R26" s="38">
        <v>185</v>
      </c>
      <c r="S26" s="38">
        <v>160</v>
      </c>
      <c r="T26" s="38">
        <v>220</v>
      </c>
      <c r="U26" s="38">
        <v>170</v>
      </c>
      <c r="V26" s="38">
        <v>205</v>
      </c>
      <c r="W26" s="38">
        <v>180</v>
      </c>
      <c r="X26" s="38">
        <v>160</v>
      </c>
      <c r="Y26" s="38">
        <v>145</v>
      </c>
      <c r="Z26" s="38">
        <v>131.51211480000001</v>
      </c>
      <c r="AA26" s="38">
        <v>113.18957930000001</v>
      </c>
      <c r="AB26" s="38">
        <v>168.34477340000001</v>
      </c>
      <c r="AC26" s="38">
        <v>184.48999309999999</v>
      </c>
      <c r="AD26" s="38">
        <v>177.9755945</v>
      </c>
      <c r="AE26" s="38">
        <v>197.680024</v>
      </c>
      <c r="AF26" s="38">
        <v>260.8462275</v>
      </c>
      <c r="AG26" s="38">
        <v>244.52647200000001</v>
      </c>
      <c r="AH26" s="38">
        <v>282.9129231</v>
      </c>
      <c r="AI26" s="38">
        <v>253.5493567</v>
      </c>
      <c r="AJ26" s="38">
        <v>206.6640246</v>
      </c>
      <c r="AK26" s="38">
        <v>258.50631609999999</v>
      </c>
      <c r="AL26" s="38">
        <v>209.21182039999999</v>
      </c>
      <c r="AM26" s="38">
        <v>232.80455079999999</v>
      </c>
      <c r="AN26" s="38">
        <v>254.0479536</v>
      </c>
      <c r="AO26" s="38">
        <v>170.71689079999999</v>
      </c>
      <c r="AP26" s="38">
        <v>236.52433210000001</v>
      </c>
      <c r="AQ26" s="38">
        <v>246.01758190000001</v>
      </c>
      <c r="AR26" s="38">
        <v>224.4066698</v>
      </c>
      <c r="AS26" s="38">
        <v>232.37041389999999</v>
      </c>
      <c r="AT26" s="38">
        <v>183.91003710000001</v>
      </c>
      <c r="AU26" s="38">
        <v>187.35253410000001</v>
      </c>
      <c r="AV26" s="38">
        <v>116.8500042</v>
      </c>
      <c r="AW26" s="38">
        <v>216.8505571</v>
      </c>
      <c r="AX26" s="38">
        <v>249.30392069999999</v>
      </c>
      <c r="AY26" s="38">
        <v>351.10494670000003</v>
      </c>
      <c r="AZ26" s="38">
        <v>449.95277292457803</v>
      </c>
      <c r="BA26" s="38">
        <v>525.98534107406999</v>
      </c>
      <c r="BB26" s="38">
        <v>395.503286007795</v>
      </c>
      <c r="BC26" s="38">
        <v>433.38686116075598</v>
      </c>
      <c r="BD26" s="38">
        <v>447.26609137333799</v>
      </c>
      <c r="BE26" s="38">
        <v>483.02746602300101</v>
      </c>
      <c r="BF26" s="38">
        <v>467.954160388665</v>
      </c>
      <c r="BG26" s="38">
        <v>402.73257339587099</v>
      </c>
      <c r="BH26" s="38">
        <v>366.35809108991202</v>
      </c>
      <c r="BI26" s="38">
        <v>401.66737339787801</v>
      </c>
      <c r="BJ26" s="38">
        <v>418.44707780906202</v>
      </c>
      <c r="BK26" s="38">
        <v>457.93944068316603</v>
      </c>
      <c r="BL26" s="38">
        <v>571.69020528440205</v>
      </c>
      <c r="BM26" s="38">
        <v>546.04401654575395</v>
      </c>
      <c r="BN26" s="38">
        <v>545.83466940820699</v>
      </c>
      <c r="BO26" s="38">
        <v>602.50573179837397</v>
      </c>
      <c r="BP26" s="38">
        <v>729.83551252641701</v>
      </c>
      <c r="BQ26" s="38">
        <v>756.78021257338401</v>
      </c>
      <c r="BR26" s="38">
        <v>776.99877261494203</v>
      </c>
      <c r="BS26" s="38">
        <v>713.31621779769796</v>
      </c>
      <c r="BT26" s="38">
        <v>805.11328429721505</v>
      </c>
      <c r="BU26" s="38">
        <v>823.29923758416396</v>
      </c>
      <c r="BV26" s="38">
        <v>757.16749993954795</v>
      </c>
      <c r="BW26" s="38">
        <v>836.24405473708805</v>
      </c>
      <c r="BX26" s="38">
        <v>1143.9848887686001</v>
      </c>
      <c r="BY26" s="38">
        <v>1165.46058482852</v>
      </c>
      <c r="BZ26" s="38">
        <v>1211.2464581224699</v>
      </c>
      <c r="CA26" s="38">
        <v>1395.6573822591499</v>
      </c>
      <c r="CB26" s="38">
        <v>1925.7881350172599</v>
      </c>
      <c r="CC26" s="38">
        <v>2107.7685779506201</v>
      </c>
      <c r="CD26" s="38">
        <v>1577.4033243542499</v>
      </c>
      <c r="CE26" s="38">
        <v>1600.7077371692801</v>
      </c>
      <c r="CF26" s="38">
        <v>1039.31722090735</v>
      </c>
      <c r="CG26" s="38">
        <v>996.868707195296</v>
      </c>
      <c r="CH26" s="38">
        <v>748.17686419373604</v>
      </c>
      <c r="CI26" s="38">
        <v>1093.1999982351299</v>
      </c>
      <c r="CJ26" s="38">
        <v>884.28433435867805</v>
      </c>
      <c r="CK26" s="38">
        <v>739.164565208054</v>
      </c>
      <c r="CL26" s="38">
        <v>704.62850410988403</v>
      </c>
      <c r="CM26" s="38">
        <v>758.920678237738</v>
      </c>
      <c r="CN26" s="38">
        <v>1053.73366826796</v>
      </c>
      <c r="CO26" s="38">
        <v>1246.08468865074</v>
      </c>
      <c r="CP26" s="38">
        <v>1150.10194262043</v>
      </c>
      <c r="CQ26" s="38">
        <v>1148.43184016638</v>
      </c>
      <c r="CR26" s="38">
        <v>1129.4087316560699</v>
      </c>
      <c r="CS26" s="38">
        <v>989.20043678079003</v>
      </c>
      <c r="CT26" s="38">
        <v>1012.81508674118</v>
      </c>
      <c r="CU26" s="38">
        <v>1028.7677265023101</v>
      </c>
      <c r="CV26" s="38">
        <v>784.03575586117199</v>
      </c>
      <c r="CW26" s="38">
        <v>789.32630631316999</v>
      </c>
      <c r="CX26" s="38">
        <v>728.98473922883898</v>
      </c>
      <c r="CY26" s="38">
        <v>674.96008753889203</v>
      </c>
      <c r="CZ26" s="38">
        <v>815.94968668303397</v>
      </c>
      <c r="DA26" s="38">
        <v>867.22813887497205</v>
      </c>
      <c r="DB26" s="38">
        <v>930.32682882227402</v>
      </c>
      <c r="DC26" s="38">
        <v>884.99751168842897</v>
      </c>
      <c r="DD26" s="38">
        <v>971.10618447339402</v>
      </c>
      <c r="DE26" s="38">
        <v>994.58637586968302</v>
      </c>
      <c r="DF26" s="38">
        <v>1013.31258416532</v>
      </c>
      <c r="DG26" s="38">
        <v>1070.2644288608601</v>
      </c>
      <c r="DH26" s="38">
        <v>807.17121564311003</v>
      </c>
      <c r="DI26" s="38">
        <v>750.18754922206404</v>
      </c>
      <c r="DJ26" s="38">
        <v>672.333829062257</v>
      </c>
      <c r="DK26" s="38">
        <v>667.32133585128202</v>
      </c>
      <c r="DL26" s="38">
        <v>531.70194463155406</v>
      </c>
      <c r="DM26" s="38">
        <v>511.19127505643303</v>
      </c>
      <c r="DN26" s="38">
        <v>512.219414150332</v>
      </c>
      <c r="DO26" s="38">
        <v>526.36143113653895</v>
      </c>
      <c r="DP26" s="38">
        <v>543.16777364758298</v>
      </c>
      <c r="DQ26" s="38">
        <v>450.82389200940901</v>
      </c>
      <c r="DR26" s="38">
        <v>484.01659579769102</v>
      </c>
      <c r="DS26" s="38">
        <v>459.87766341729798</v>
      </c>
      <c r="DT26" s="38">
        <v>499.521267361696</v>
      </c>
      <c r="DU26" s="38">
        <v>645.44754271328497</v>
      </c>
      <c r="DV26" s="38">
        <v>551.98615068767799</v>
      </c>
      <c r="DW26" s="38">
        <v>461.85262719619902</v>
      </c>
      <c r="DX26" s="53">
        <v>495.99745303804002</v>
      </c>
      <c r="DY26" s="38">
        <v>607.65776590839698</v>
      </c>
      <c r="DZ26" s="38">
        <v>725.75567215101898</v>
      </c>
      <c r="EA26" s="38">
        <v>519.95369188243205</v>
      </c>
      <c r="EB26" s="38">
        <v>548.93929360694096</v>
      </c>
      <c r="EC26" s="38">
        <v>651.28890223086205</v>
      </c>
      <c r="ED26" s="38">
        <v>649.32125615809503</v>
      </c>
      <c r="EE26" s="38">
        <v>750.51502627280195</v>
      </c>
      <c r="EF26" s="38">
        <v>654.20636101853904</v>
      </c>
      <c r="EG26" s="38">
        <v>666.27849501564503</v>
      </c>
      <c r="EH26" s="38">
        <v>719.80789724779095</v>
      </c>
      <c r="EI26" s="38">
        <v>902.98126259399601</v>
      </c>
      <c r="EJ26" s="38">
        <v>1032.74946373837</v>
      </c>
      <c r="EK26" s="38">
        <v>1197.06419914514</v>
      </c>
      <c r="EL26" s="38">
        <v>1015.60918842159</v>
      </c>
      <c r="EM26" s="38">
        <v>1084.4797381593501</v>
      </c>
      <c r="EN26" s="38">
        <v>1104.40138180752</v>
      </c>
      <c r="EO26" s="38">
        <v>1034.1487637911</v>
      </c>
      <c r="EP26" s="38">
        <v>930.96333036243504</v>
      </c>
      <c r="EQ26" s="38">
        <v>786.65539573143803</v>
      </c>
      <c r="ER26" s="38">
        <v>671.28540840573498</v>
      </c>
      <c r="ES26" s="38">
        <v>837.39994416026195</v>
      </c>
      <c r="ET26" s="38">
        <v>466.02230075187998</v>
      </c>
      <c r="EU26" s="38">
        <v>354.91791176470599</v>
      </c>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row>
    <row r="27" spans="3:372" ht="28.15" customHeight="1">
      <c r="F27" s="28" t="s">
        <v>763</v>
      </c>
      <c r="G27" s="29" t="s">
        <v>200</v>
      </c>
      <c r="H27" s="38">
        <v>3204.3379854650798</v>
      </c>
      <c r="I27" s="38">
        <v>4405.16372243354</v>
      </c>
      <c r="J27" s="38"/>
      <c r="K27" s="38"/>
      <c r="L27" s="38">
        <v>155</v>
      </c>
      <c r="M27" s="38">
        <v>160</v>
      </c>
      <c r="N27" s="38">
        <v>170</v>
      </c>
      <c r="O27" s="38">
        <v>170</v>
      </c>
      <c r="P27" s="38">
        <v>150</v>
      </c>
      <c r="Q27" s="38">
        <v>200</v>
      </c>
      <c r="R27" s="38">
        <v>185</v>
      </c>
      <c r="S27" s="38">
        <v>160.35645500000001</v>
      </c>
      <c r="T27" s="38">
        <v>220</v>
      </c>
      <c r="U27" s="38">
        <v>170</v>
      </c>
      <c r="V27" s="38">
        <v>205</v>
      </c>
      <c r="W27" s="38">
        <v>180</v>
      </c>
      <c r="X27" s="38">
        <v>165.11099999999999</v>
      </c>
      <c r="Y27" s="38">
        <v>148.28129999999999</v>
      </c>
      <c r="Z27" s="38">
        <v>139.96711479999999</v>
      </c>
      <c r="AA27" s="38">
        <v>118.09287930000001</v>
      </c>
      <c r="AB27" s="38">
        <v>174.80377340000001</v>
      </c>
      <c r="AC27" s="38">
        <v>190.95999309999999</v>
      </c>
      <c r="AD27" s="38">
        <v>187.5928385</v>
      </c>
      <c r="AE27" s="38">
        <v>211.64161999999999</v>
      </c>
      <c r="AF27" s="38">
        <v>291.68386349999997</v>
      </c>
      <c r="AG27" s="38">
        <v>289.37843099999998</v>
      </c>
      <c r="AH27" s="38">
        <v>312.43167110000002</v>
      </c>
      <c r="AI27" s="38">
        <v>296.88700069999999</v>
      </c>
      <c r="AJ27" s="38">
        <v>251.53568559999999</v>
      </c>
      <c r="AK27" s="38">
        <v>296.53822209999998</v>
      </c>
      <c r="AL27" s="38">
        <v>276.95523739999999</v>
      </c>
      <c r="AM27" s="38">
        <v>258.10369580000003</v>
      </c>
      <c r="AN27" s="38">
        <v>308.52801260000001</v>
      </c>
      <c r="AO27" s="38">
        <v>230.6932688</v>
      </c>
      <c r="AP27" s="38">
        <v>274.91038909999997</v>
      </c>
      <c r="AQ27" s="38">
        <v>280.25246989999999</v>
      </c>
      <c r="AR27" s="38">
        <v>276.2127638</v>
      </c>
      <c r="AS27" s="38">
        <v>271.45967589999998</v>
      </c>
      <c r="AT27" s="38">
        <v>219.96534410000001</v>
      </c>
      <c r="AU27" s="38">
        <v>218.0355471</v>
      </c>
      <c r="AV27" s="38">
        <v>162.2919962</v>
      </c>
      <c r="AW27" s="38">
        <v>245.1277231</v>
      </c>
      <c r="AX27" s="38">
        <v>301.20047069999998</v>
      </c>
      <c r="AY27" s="38">
        <v>409.32036470000003</v>
      </c>
      <c r="AZ27" s="38">
        <v>500.64826292457798</v>
      </c>
      <c r="BA27" s="38">
        <v>632.80915207406997</v>
      </c>
      <c r="BB27" s="38">
        <v>486.26993000779498</v>
      </c>
      <c r="BC27" s="38">
        <v>572.85080616075595</v>
      </c>
      <c r="BD27" s="38">
        <v>517.305171373338</v>
      </c>
      <c r="BE27" s="38">
        <v>605.478803023002</v>
      </c>
      <c r="BF27" s="38">
        <v>557.02338138866503</v>
      </c>
      <c r="BG27" s="38">
        <v>478.76870739587099</v>
      </c>
      <c r="BH27" s="38">
        <v>421.16702308991199</v>
      </c>
      <c r="BI27" s="38">
        <v>537.97318339787898</v>
      </c>
      <c r="BJ27" s="38">
        <v>496.12696980906202</v>
      </c>
      <c r="BK27" s="38">
        <v>593.83779868316606</v>
      </c>
      <c r="BL27" s="38">
        <v>647.45908228440203</v>
      </c>
      <c r="BM27" s="38">
        <v>709.76064654575396</v>
      </c>
      <c r="BN27" s="38">
        <v>644.14052140820695</v>
      </c>
      <c r="BO27" s="38">
        <v>810.83896279837404</v>
      </c>
      <c r="BP27" s="38">
        <v>854.06192952641698</v>
      </c>
      <c r="BQ27" s="38">
        <v>933.65140557338395</v>
      </c>
      <c r="BR27" s="38">
        <v>925.39939861494202</v>
      </c>
      <c r="BS27" s="38">
        <v>909.64498579769804</v>
      </c>
      <c r="BT27" s="38">
        <v>994.66178629721503</v>
      </c>
      <c r="BU27" s="38">
        <v>944.174581584164</v>
      </c>
      <c r="BV27" s="38">
        <v>868.25404293954796</v>
      </c>
      <c r="BW27" s="38">
        <v>1088.73645373709</v>
      </c>
      <c r="BX27" s="38">
        <v>1281.9374877686</v>
      </c>
      <c r="BY27" s="38">
        <v>1506.70923082852</v>
      </c>
      <c r="BZ27" s="38">
        <v>1452.91438212247</v>
      </c>
      <c r="CA27" s="38">
        <v>1899.78689125914</v>
      </c>
      <c r="CB27" s="38">
        <v>2287.6208570172498</v>
      </c>
      <c r="CC27" s="38">
        <v>2312.0201639506299</v>
      </c>
      <c r="CD27" s="38">
        <v>1838.9035243542401</v>
      </c>
      <c r="CE27" s="38">
        <v>1781.03208916928</v>
      </c>
      <c r="CF27" s="38">
        <v>1285.4934929073499</v>
      </c>
      <c r="CG27" s="38">
        <v>1396.8287961952999</v>
      </c>
      <c r="CH27" s="38">
        <v>987.57285819373601</v>
      </c>
      <c r="CI27" s="38">
        <v>1377.57114923513</v>
      </c>
      <c r="CJ27" s="38">
        <v>1037.40895935868</v>
      </c>
      <c r="CK27" s="38">
        <v>857.65330320805401</v>
      </c>
      <c r="CL27" s="38">
        <v>843.01887093901496</v>
      </c>
      <c r="CM27" s="38">
        <v>933.40905623773801</v>
      </c>
      <c r="CN27" s="38">
        <v>1243.32432026796</v>
      </c>
      <c r="CO27" s="38">
        <v>1447.5643136507399</v>
      </c>
      <c r="CP27" s="38">
        <v>1366.60861062043</v>
      </c>
      <c r="CQ27" s="38">
        <v>1254.96984816638</v>
      </c>
      <c r="CR27" s="38">
        <v>1411.7862986560699</v>
      </c>
      <c r="CS27" s="38">
        <v>1243.12635678079</v>
      </c>
      <c r="CT27" s="38">
        <v>1157.9080557411801</v>
      </c>
      <c r="CU27" s="38">
        <v>1359.51953150231</v>
      </c>
      <c r="CV27" s="38">
        <v>1058.92281986117</v>
      </c>
      <c r="CW27" s="38">
        <v>1165.0618723131699</v>
      </c>
      <c r="CX27" s="38">
        <v>1020.78527322884</v>
      </c>
      <c r="CY27" s="38">
        <v>996.08024753889197</v>
      </c>
      <c r="CZ27" s="38">
        <v>1074.77554368303</v>
      </c>
      <c r="DA27" s="38">
        <v>1159.5145608749699</v>
      </c>
      <c r="DB27" s="38">
        <v>1141.9821588222701</v>
      </c>
      <c r="DC27" s="38">
        <v>1088.5945906884299</v>
      </c>
      <c r="DD27" s="38">
        <v>1115.4426774733899</v>
      </c>
      <c r="DE27" s="38">
        <v>1178.3100368696801</v>
      </c>
      <c r="DF27" s="38">
        <v>1263.55511616532</v>
      </c>
      <c r="DG27" s="38">
        <v>1288.1730578608599</v>
      </c>
      <c r="DH27" s="38">
        <v>946.12158264310995</v>
      </c>
      <c r="DI27" s="38">
        <v>880.76529722206396</v>
      </c>
      <c r="DJ27" s="38">
        <v>864.50527106225695</v>
      </c>
      <c r="DK27" s="38">
        <v>860.15860385128201</v>
      </c>
      <c r="DL27" s="38">
        <v>648.67268963155402</v>
      </c>
      <c r="DM27" s="38">
        <v>579.03451905643306</v>
      </c>
      <c r="DN27" s="38">
        <v>551.74648115033199</v>
      </c>
      <c r="DO27" s="38">
        <v>589.81446713653895</v>
      </c>
      <c r="DP27" s="38">
        <v>605.54890164758297</v>
      </c>
      <c r="DQ27" s="38">
        <v>528.08873500940899</v>
      </c>
      <c r="DR27" s="38">
        <v>557.71922779769102</v>
      </c>
      <c r="DS27" s="38">
        <v>521.20619641729797</v>
      </c>
      <c r="DT27" s="38">
        <v>558.27273436169605</v>
      </c>
      <c r="DU27" s="38">
        <v>713.17323871328495</v>
      </c>
      <c r="DV27" s="38">
        <v>623.40241868767805</v>
      </c>
      <c r="DW27" s="38">
        <v>523.22890419619898</v>
      </c>
      <c r="DX27" s="53">
        <v>593.81782003804005</v>
      </c>
      <c r="DY27" s="38">
        <v>709.09567490839697</v>
      </c>
      <c r="DZ27" s="38">
        <v>840.11683315101902</v>
      </c>
      <c r="EA27" s="38">
        <v>652.75561388243204</v>
      </c>
      <c r="EB27" s="38">
        <v>661.69649460694097</v>
      </c>
      <c r="EC27" s="38">
        <v>767.59116023086199</v>
      </c>
      <c r="ED27" s="38">
        <v>762.33872715809503</v>
      </c>
      <c r="EE27" s="38">
        <v>859.60319627280205</v>
      </c>
      <c r="EF27" s="38">
        <v>737.04353701853904</v>
      </c>
      <c r="EG27" s="38">
        <v>845.35252501564503</v>
      </c>
      <c r="EH27" s="38">
        <v>908.90462024779094</v>
      </c>
      <c r="EI27" s="38">
        <v>1030.2484702099</v>
      </c>
      <c r="EJ27" s="38">
        <v>1130.7180237431801</v>
      </c>
      <c r="EK27" s="38">
        <v>1295.5801741369</v>
      </c>
      <c r="EL27" s="38">
        <v>1183.73002620594</v>
      </c>
      <c r="EM27" s="38">
        <v>1233.06492231468</v>
      </c>
      <c r="EN27" s="38">
        <v>1261.1308864827599</v>
      </c>
      <c r="EO27" s="38">
        <v>1185.3681577797699</v>
      </c>
      <c r="EP27" s="38">
        <v>1076.6640037396401</v>
      </c>
      <c r="EQ27" s="38">
        <v>884.97010962879301</v>
      </c>
      <c r="ER27" s="38">
        <v>721.85500420313394</v>
      </c>
      <c r="ES27" s="38">
        <v>871.81295146605305</v>
      </c>
      <c r="ET27" s="38">
        <v>475.56300923076901</v>
      </c>
      <c r="EU27" s="38">
        <v>356.748926470588</v>
      </c>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row>
    <row r="28" spans="3:372" ht="34.15" customHeight="1">
      <c r="F28" s="35" t="s">
        <v>69</v>
      </c>
      <c r="G28" s="29"/>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53"/>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row>
    <row r="29" spans="3:372" ht="20.100000000000001" customHeight="1">
      <c r="F29" s="28" t="s">
        <v>535</v>
      </c>
      <c r="G29" s="29"/>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53"/>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row>
    <row r="30" spans="3:372" ht="20.100000000000001" customHeight="1">
      <c r="F30" s="28" t="s">
        <v>764</v>
      </c>
      <c r="G30" s="29" t="s">
        <v>200</v>
      </c>
      <c r="H30" s="38">
        <v>41.049697620000003</v>
      </c>
      <c r="I30" s="38">
        <v>87.407360519999997</v>
      </c>
      <c r="J30" s="38"/>
      <c r="K30" s="38"/>
      <c r="L30" s="38">
        <v>6.6442139999999998</v>
      </c>
      <c r="M30" s="38">
        <v>7.605092</v>
      </c>
      <c r="N30" s="38">
        <v>7.6454550000000001</v>
      </c>
      <c r="O30" s="38">
        <v>8.3335849999999994</v>
      </c>
      <c r="P30" s="38">
        <v>6.0522580000000001</v>
      </c>
      <c r="Q30" s="38">
        <v>10.832986999999999</v>
      </c>
      <c r="R30" s="38">
        <v>10.546174000000001</v>
      </c>
      <c r="S30" s="38">
        <v>10.147743</v>
      </c>
      <c r="T30" s="38">
        <v>8.8579869999999996</v>
      </c>
      <c r="U30" s="38">
        <v>13.230078000000001</v>
      </c>
      <c r="V30" s="38">
        <v>13.980551999999999</v>
      </c>
      <c r="W30" s="38">
        <v>12.457255</v>
      </c>
      <c r="X30" s="38">
        <v>9.2786729999999995</v>
      </c>
      <c r="Y30" s="38">
        <v>14.989805</v>
      </c>
      <c r="Z30" s="38">
        <v>14.995312999999999</v>
      </c>
      <c r="AA30" s="38">
        <v>10.183266</v>
      </c>
      <c r="AB30" s="38">
        <v>12.871014000000001</v>
      </c>
      <c r="AC30" s="38">
        <v>16.152238000000001</v>
      </c>
      <c r="AD30" s="38">
        <v>13.150447</v>
      </c>
      <c r="AE30" s="38">
        <v>15.128598999999999</v>
      </c>
      <c r="AF30" s="38">
        <v>14.48062</v>
      </c>
      <c r="AG30" s="38">
        <v>18.630793000000001</v>
      </c>
      <c r="AH30" s="38">
        <v>18.647848</v>
      </c>
      <c r="AI30" s="38">
        <v>20.078372000000002</v>
      </c>
      <c r="AJ30" s="38">
        <v>17.968640000000001</v>
      </c>
      <c r="AK30" s="38">
        <v>13.92991</v>
      </c>
      <c r="AL30" s="38">
        <v>16.904344999999999</v>
      </c>
      <c r="AM30" s="38">
        <v>21.178808</v>
      </c>
      <c r="AN30" s="38">
        <v>12.074574999999999</v>
      </c>
      <c r="AO30" s="38">
        <v>19.622582999999999</v>
      </c>
      <c r="AP30" s="38">
        <v>16.033588000000002</v>
      </c>
      <c r="AQ30" s="38">
        <v>18.252261000000001</v>
      </c>
      <c r="AR30" s="38">
        <v>12.900408000000001</v>
      </c>
      <c r="AS30" s="38">
        <v>14.696065000000001</v>
      </c>
      <c r="AT30" s="38">
        <v>20.026250999999998</v>
      </c>
      <c r="AU30" s="38">
        <v>18.396585999999999</v>
      </c>
      <c r="AV30" s="38">
        <v>11.919060999999999</v>
      </c>
      <c r="AW30" s="38">
        <v>12.353992</v>
      </c>
      <c r="AX30" s="38">
        <v>15.779356</v>
      </c>
      <c r="AY30" s="38">
        <v>20.369719</v>
      </c>
      <c r="AZ30" s="38">
        <v>16.492597</v>
      </c>
      <c r="BA30" s="38">
        <v>19.242090999999999</v>
      </c>
      <c r="BB30" s="38">
        <v>21.804983</v>
      </c>
      <c r="BC30" s="38">
        <v>23.267855999999998</v>
      </c>
      <c r="BD30" s="38">
        <v>16.086290999999999</v>
      </c>
      <c r="BE30" s="38">
        <v>20.471861000000001</v>
      </c>
      <c r="BF30" s="38">
        <v>24.68505</v>
      </c>
      <c r="BG30" s="38">
        <v>26.899004000000001</v>
      </c>
      <c r="BH30" s="38">
        <v>14.859228999999999</v>
      </c>
      <c r="BI30" s="38">
        <v>19.193625000000001</v>
      </c>
      <c r="BJ30" s="38">
        <v>26.460246999999999</v>
      </c>
      <c r="BK30" s="38">
        <v>29.316911000000001</v>
      </c>
      <c r="BL30" s="38">
        <v>18.721830000000001</v>
      </c>
      <c r="BM30" s="38">
        <v>18.537452999999999</v>
      </c>
      <c r="BN30" s="38">
        <v>25.424247000000001</v>
      </c>
      <c r="BO30" s="38">
        <v>29.416021000000001</v>
      </c>
      <c r="BP30" s="38">
        <v>18.077109</v>
      </c>
      <c r="BQ30" s="38">
        <v>26.783217</v>
      </c>
      <c r="BR30" s="38">
        <v>32.170659999999998</v>
      </c>
      <c r="BS30" s="38">
        <v>27.424845000000001</v>
      </c>
      <c r="BT30" s="38">
        <v>17.662118</v>
      </c>
      <c r="BU30" s="38">
        <v>29.005689</v>
      </c>
      <c r="BV30" s="38">
        <v>30.593440999999999</v>
      </c>
      <c r="BW30" s="38">
        <v>34.901994999999999</v>
      </c>
      <c r="BX30" s="38">
        <v>12.943894999999999</v>
      </c>
      <c r="BY30" s="38">
        <v>49.172379999999997</v>
      </c>
      <c r="BZ30" s="38">
        <v>41.066319</v>
      </c>
      <c r="CA30" s="38">
        <v>77.026567999999997</v>
      </c>
      <c r="CB30" s="38">
        <v>54.055117000000003</v>
      </c>
      <c r="CC30" s="38">
        <v>84.414162000000005</v>
      </c>
      <c r="CD30" s="38">
        <v>56.882029000000003</v>
      </c>
      <c r="CE30" s="38">
        <v>87.571164999999993</v>
      </c>
      <c r="CF30" s="38">
        <v>61.678393</v>
      </c>
      <c r="CG30" s="38">
        <v>55.855454999999999</v>
      </c>
      <c r="CH30" s="38">
        <v>51.869720999999998</v>
      </c>
      <c r="CI30" s="38">
        <v>53.640697000000003</v>
      </c>
      <c r="CJ30" s="38">
        <v>17.266597999999998</v>
      </c>
      <c r="CK30" s="38">
        <v>21.468475000000002</v>
      </c>
      <c r="CL30" s="38">
        <v>44.102629999999998</v>
      </c>
      <c r="CM30" s="38">
        <v>50.470961000000003</v>
      </c>
      <c r="CN30" s="38">
        <v>32.030695000000001</v>
      </c>
      <c r="CO30" s="38">
        <v>55.429957999999999</v>
      </c>
      <c r="CP30" s="38">
        <v>62.833606000000003</v>
      </c>
      <c r="CQ30" s="38">
        <v>64.302515999999997</v>
      </c>
      <c r="CR30" s="38">
        <v>79.470887619999999</v>
      </c>
      <c r="CS30" s="38">
        <v>83.965017000000003</v>
      </c>
      <c r="CT30" s="38">
        <v>95.046843999999993</v>
      </c>
      <c r="CU30" s="38">
        <v>76.357061000000002</v>
      </c>
      <c r="CV30" s="38">
        <v>68.407719400000005</v>
      </c>
      <c r="CW30" s="38">
        <v>40.806060940000002</v>
      </c>
      <c r="CX30" s="38">
        <v>50.548133440000001</v>
      </c>
      <c r="CY30" s="38">
        <v>37.691525230000003</v>
      </c>
      <c r="CZ30" s="38">
        <v>30.999215790000001</v>
      </c>
      <c r="DA30" s="38">
        <v>67.193154030000002</v>
      </c>
      <c r="DB30" s="38">
        <v>62.098893359999998</v>
      </c>
      <c r="DC30" s="38">
        <v>68.836056679999999</v>
      </c>
      <c r="DD30" s="38">
        <v>45.18955244</v>
      </c>
      <c r="DE30" s="38">
        <v>64.100096800000003</v>
      </c>
      <c r="DF30" s="38">
        <v>120.27090930999999</v>
      </c>
      <c r="DG30" s="38">
        <v>87.807256780000003</v>
      </c>
      <c r="DH30" s="38">
        <v>90.816887629999997</v>
      </c>
      <c r="DI30" s="38">
        <v>67.617322290000004</v>
      </c>
      <c r="DJ30" s="38">
        <v>65.329987860000003</v>
      </c>
      <c r="DK30" s="38">
        <v>54.464629350000003</v>
      </c>
      <c r="DL30" s="38">
        <v>36.505280970000001</v>
      </c>
      <c r="DM30" s="38">
        <v>17.521279010000001</v>
      </c>
      <c r="DN30" s="38">
        <v>17.476248040000002</v>
      </c>
      <c r="DO30" s="38">
        <v>14.23352401</v>
      </c>
      <c r="DP30" s="38">
        <v>20.182010510000001</v>
      </c>
      <c r="DQ30" s="38">
        <v>26.555340810000001</v>
      </c>
      <c r="DR30" s="38">
        <v>14.146915809999999</v>
      </c>
      <c r="DS30" s="38">
        <v>15.515266759999999</v>
      </c>
      <c r="DT30" s="38">
        <v>15.524696110000001</v>
      </c>
      <c r="DU30" s="38">
        <v>18.760140809999999</v>
      </c>
      <c r="DV30" s="38">
        <v>18.584116609999999</v>
      </c>
      <c r="DW30" s="38">
        <v>24.839178820000001</v>
      </c>
      <c r="DX30" s="53">
        <v>18.389569519999998</v>
      </c>
      <c r="DY30" s="38">
        <v>23.409953909999999</v>
      </c>
      <c r="DZ30" s="38">
        <v>25.418904059999999</v>
      </c>
      <c r="EA30" s="38">
        <v>23.53097271</v>
      </c>
      <c r="EB30" s="38">
        <v>26.527019129999999</v>
      </c>
      <c r="EC30" s="38">
        <v>18.309696720000002</v>
      </c>
      <c r="ED30" s="38">
        <v>11.51356563</v>
      </c>
      <c r="EE30" s="38">
        <v>7.52075095</v>
      </c>
      <c r="EF30" s="38">
        <v>7.7200635200000001</v>
      </c>
      <c r="EG30" s="38">
        <v>14.295317519999999</v>
      </c>
      <c r="EH30" s="38">
        <v>15.03741889</v>
      </c>
      <c r="EI30" s="38">
        <v>16.74601062</v>
      </c>
      <c r="EJ30" s="38">
        <v>24.68280893</v>
      </c>
      <c r="EK30" s="38">
        <v>30.94112208</v>
      </c>
      <c r="EL30" s="38">
        <v>36.627344309999998</v>
      </c>
      <c r="EM30" s="38">
        <v>35.902821709999998</v>
      </c>
      <c r="EN30" s="38">
        <v>37.210556760000003</v>
      </c>
      <c r="EO30" s="38">
        <v>47.869063230000002</v>
      </c>
      <c r="EP30" s="38">
        <v>41.521650479999998</v>
      </c>
      <c r="EQ30" s="38">
        <v>25.722474729999998</v>
      </c>
      <c r="ER30" s="38">
        <v>34.496417960000002</v>
      </c>
      <c r="ES30" s="38">
        <v>24.852201180000002</v>
      </c>
      <c r="ET30" s="38">
        <v>27.953204589999999</v>
      </c>
      <c r="EU30" s="38">
        <v>30.972202150000001</v>
      </c>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row>
    <row r="31" spans="3:372" ht="34.15" customHeight="1">
      <c r="F31" s="35" t="s">
        <v>82</v>
      </c>
      <c r="G31" s="29"/>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53"/>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row>
    <row r="32" spans="3:372" ht="20.100000000000001" customHeight="1">
      <c r="F32" s="83" t="s">
        <v>765</v>
      </c>
      <c r="G32" s="29" t="s">
        <v>317</v>
      </c>
      <c r="H32" s="38">
        <v>16267.0188751182</v>
      </c>
      <c r="I32" s="38">
        <v>23593.875618884998</v>
      </c>
      <c r="J32" s="38"/>
      <c r="K32" s="38"/>
      <c r="L32" s="38">
        <v>7804</v>
      </c>
      <c r="M32" s="38">
        <v>8689</v>
      </c>
      <c r="N32" s="38">
        <v>10397</v>
      </c>
      <c r="O32" s="38">
        <v>8690</v>
      </c>
      <c r="P32" s="38">
        <v>8648</v>
      </c>
      <c r="Q32" s="38">
        <v>8589</v>
      </c>
      <c r="R32" s="38">
        <v>8123</v>
      </c>
      <c r="S32" s="38">
        <v>7273</v>
      </c>
      <c r="T32" s="38">
        <v>7601</v>
      </c>
      <c r="U32" s="38">
        <v>7315</v>
      </c>
      <c r="V32" s="38">
        <v>6915.7142857142899</v>
      </c>
      <c r="W32" s="38">
        <v>5862.0952380952403</v>
      </c>
      <c r="X32" s="38">
        <v>5982.0317460317501</v>
      </c>
      <c r="Y32" s="38">
        <v>5750.6721311475403</v>
      </c>
      <c r="Z32" s="38">
        <v>4705.2</v>
      </c>
      <c r="AA32" s="38">
        <v>4734.03125</v>
      </c>
      <c r="AB32" s="38">
        <v>5661.8888888888896</v>
      </c>
      <c r="AC32" s="38">
        <v>5941.1166666666704</v>
      </c>
      <c r="AD32" s="38">
        <v>6151.2153846153797</v>
      </c>
      <c r="AE32" s="38">
        <v>7602.4603174603199</v>
      </c>
      <c r="AF32" s="38">
        <v>8515.796875</v>
      </c>
      <c r="AG32" s="38">
        <v>7514.49180327869</v>
      </c>
      <c r="AH32" s="38">
        <v>8656.03125</v>
      </c>
      <c r="AI32" s="38">
        <v>8228.7936507936502</v>
      </c>
      <c r="AJ32" s="38">
        <v>8033.53125</v>
      </c>
      <c r="AK32" s="38">
        <v>7931.01639344262</v>
      </c>
      <c r="AL32" s="38">
        <v>7195.0153846153798</v>
      </c>
      <c r="AM32" s="38">
        <v>6864.3125</v>
      </c>
      <c r="AN32" s="38">
        <v>7548.2786885245896</v>
      </c>
      <c r="AO32" s="38">
        <v>7286.6825396825398</v>
      </c>
      <c r="AP32" s="38">
        <v>6703.7076923076902</v>
      </c>
      <c r="AQ32" s="38">
        <v>6170</v>
      </c>
      <c r="AR32" s="38">
        <v>5426.8548387096798</v>
      </c>
      <c r="AS32" s="38">
        <v>4949.2622950819696</v>
      </c>
      <c r="AT32" s="38">
        <v>4178</v>
      </c>
      <c r="AU32" s="38">
        <v>3962.34375</v>
      </c>
      <c r="AV32" s="38">
        <v>4656.6666666666697</v>
      </c>
      <c r="AW32" s="38">
        <v>5231.5573770491801</v>
      </c>
      <c r="AX32" s="38">
        <v>6394.6923076923104</v>
      </c>
      <c r="AY32" s="38">
        <v>7776.4516129032299</v>
      </c>
      <c r="AZ32" s="38">
        <v>9462.890625</v>
      </c>
      <c r="BA32" s="38">
        <v>9395.49180327869</v>
      </c>
      <c r="BB32" s="38">
        <v>8269.375</v>
      </c>
      <c r="BC32" s="38">
        <v>7454.7619047619</v>
      </c>
      <c r="BD32" s="38">
        <v>6555.78125</v>
      </c>
      <c r="BE32" s="38">
        <v>6696.4166666666697</v>
      </c>
      <c r="BF32" s="38">
        <v>5512.96875</v>
      </c>
      <c r="BG32" s="38">
        <v>5038.8709677419401</v>
      </c>
      <c r="BH32" s="38">
        <v>6201.77419354839</v>
      </c>
      <c r="BI32" s="38">
        <v>6936.3709677419401</v>
      </c>
      <c r="BJ32" s="38">
        <v>6846.3076923076896</v>
      </c>
      <c r="BK32" s="38">
        <v>7095</v>
      </c>
      <c r="BL32" s="38">
        <v>8336.8253968253994</v>
      </c>
      <c r="BM32" s="38">
        <v>8383.3606557377007</v>
      </c>
      <c r="BN32" s="38">
        <v>9366.7692307692305</v>
      </c>
      <c r="BO32" s="38">
        <v>12399.375</v>
      </c>
      <c r="BP32" s="38">
        <v>14699.21875</v>
      </c>
      <c r="BQ32" s="38">
        <v>12561.9672131148</v>
      </c>
      <c r="BR32" s="38">
        <v>14003.0769230769</v>
      </c>
      <c r="BS32" s="38">
        <v>14079.53125</v>
      </c>
      <c r="BT32" s="38">
        <v>15361.9672131148</v>
      </c>
      <c r="BU32" s="38">
        <v>16397.96875</v>
      </c>
      <c r="BV32" s="38">
        <v>14567</v>
      </c>
      <c r="BW32" s="38">
        <v>12631.269841269799</v>
      </c>
      <c r="BX32" s="38">
        <v>14807.265625</v>
      </c>
      <c r="BY32" s="38">
        <v>20035.737704918</v>
      </c>
      <c r="BZ32" s="38">
        <v>29165.9375</v>
      </c>
      <c r="CA32" s="38">
        <v>33040.403225806498</v>
      </c>
      <c r="CB32" s="38">
        <v>41446.484375</v>
      </c>
      <c r="CC32" s="38">
        <v>47982.295081967197</v>
      </c>
      <c r="CD32" s="38">
        <v>30210.390625</v>
      </c>
      <c r="CE32" s="38">
        <v>29453.253968254001</v>
      </c>
      <c r="CF32" s="38">
        <v>28863.1451612903</v>
      </c>
      <c r="CG32" s="38">
        <v>25730.476190476202</v>
      </c>
      <c r="CH32" s="38">
        <v>18980.307692307699</v>
      </c>
      <c r="CI32" s="38">
        <v>10889.375</v>
      </c>
      <c r="CJ32" s="38">
        <v>10475.0793650794</v>
      </c>
      <c r="CK32" s="38">
        <v>12943.416666666701</v>
      </c>
      <c r="CL32" s="38">
        <v>17606.615384615401</v>
      </c>
      <c r="CM32" s="38">
        <v>17543.203125</v>
      </c>
      <c r="CN32" s="38">
        <v>20038.951612903202</v>
      </c>
      <c r="CO32" s="38">
        <v>22372.2131147541</v>
      </c>
      <c r="CP32" s="38">
        <v>21189.0769230769</v>
      </c>
      <c r="CQ32" s="38">
        <v>23598.359375</v>
      </c>
      <c r="CR32" s="38">
        <v>26898.968253968302</v>
      </c>
      <c r="CS32" s="38">
        <v>24165.166666666701</v>
      </c>
      <c r="CT32" s="38">
        <v>22046.615384615401</v>
      </c>
      <c r="CU32" s="38">
        <v>18306.171875</v>
      </c>
      <c r="CV32" s="38">
        <v>19589.621212121201</v>
      </c>
      <c r="CW32" s="38">
        <v>17157.583333333299</v>
      </c>
      <c r="CX32" s="38">
        <v>16316.875</v>
      </c>
      <c r="CY32" s="38">
        <v>16967.421875</v>
      </c>
      <c r="CZ32" s="38">
        <v>17313.7903225806</v>
      </c>
      <c r="DA32" s="38">
        <v>14963.1451612903</v>
      </c>
      <c r="DB32" s="38">
        <v>13915.538461538499</v>
      </c>
      <c r="DC32" s="38">
        <v>13909.453125</v>
      </c>
      <c r="DD32" s="38">
        <v>14642.698412698401</v>
      </c>
      <c r="DE32" s="38">
        <v>18464.590163934401</v>
      </c>
      <c r="DF32" s="38">
        <v>18580.196969697001</v>
      </c>
      <c r="DG32" s="38">
        <v>15798.984375</v>
      </c>
      <c r="DH32" s="38">
        <v>14337.857142857099</v>
      </c>
      <c r="DI32" s="38">
        <v>13013.5396825397</v>
      </c>
      <c r="DJ32" s="38">
        <v>10561.307692307701</v>
      </c>
      <c r="DK32" s="38">
        <v>9443.328125</v>
      </c>
      <c r="DL32" s="38">
        <v>8498.3606557377007</v>
      </c>
      <c r="DM32" s="38">
        <v>8822.6984126984098</v>
      </c>
      <c r="DN32" s="38">
        <v>10264.9230769231</v>
      </c>
      <c r="DO32" s="38">
        <v>10809.6031746032</v>
      </c>
      <c r="DP32" s="38">
        <v>10271.666666666701</v>
      </c>
      <c r="DQ32" s="38">
        <v>9233.9830508474606</v>
      </c>
      <c r="DR32" s="38">
        <v>10527.890625</v>
      </c>
      <c r="DS32" s="38">
        <v>11583.5714285714</v>
      </c>
      <c r="DT32" s="38">
        <v>13275.793650793699</v>
      </c>
      <c r="DU32" s="38">
        <v>14475.8870967742</v>
      </c>
      <c r="DV32" s="38">
        <v>13266.484375</v>
      </c>
      <c r="DW32" s="38">
        <v>11515.625</v>
      </c>
      <c r="DX32" s="53">
        <v>12369.3650793651</v>
      </c>
      <c r="DY32" s="38">
        <v>12258.1147540984</v>
      </c>
      <c r="DZ32" s="38">
        <v>15539.9230769231</v>
      </c>
      <c r="EA32" s="38">
        <v>15450.15625</v>
      </c>
      <c r="EB32" s="38">
        <v>12722.515625</v>
      </c>
      <c r="EC32" s="38">
        <v>12214.868852459</v>
      </c>
      <c r="ED32" s="38">
        <v>14209.938461538501</v>
      </c>
      <c r="EE32" s="38">
        <v>15929.546875</v>
      </c>
      <c r="EF32" s="38">
        <v>17570</v>
      </c>
      <c r="EG32" s="38">
        <v>17358.590163934401</v>
      </c>
      <c r="EH32" s="38">
        <v>19124.753846153799</v>
      </c>
      <c r="EI32" s="38">
        <v>19820.546875</v>
      </c>
      <c r="EJ32" s="38">
        <v>26490.701754385998</v>
      </c>
      <c r="EK32" s="38">
        <v>28939.5</v>
      </c>
      <c r="EL32" s="38">
        <v>22063.230769230799</v>
      </c>
      <c r="EM32" s="38">
        <v>25291.746031745999</v>
      </c>
      <c r="EN32" s="38">
        <v>25982.96875</v>
      </c>
      <c r="EO32" s="38">
        <v>22307.583333333299</v>
      </c>
      <c r="EP32" s="38">
        <v>20344.140625</v>
      </c>
      <c r="EQ32" s="38">
        <v>17246.9047619048</v>
      </c>
      <c r="ER32" s="38">
        <v>16589.285714285699</v>
      </c>
      <c r="ES32" s="38">
        <v>18415.080645161299</v>
      </c>
      <c r="ET32" s="38">
        <v>16259</v>
      </c>
      <c r="EU32" s="38">
        <v>16038.4375</v>
      </c>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row>
    <row r="33" spans="6:372" ht="20.100000000000001" customHeight="1">
      <c r="F33" s="83" t="s">
        <v>765</v>
      </c>
      <c r="G33" s="29" t="s">
        <v>554</v>
      </c>
      <c r="H33" s="38">
        <v>21711.976233439</v>
      </c>
      <c r="I33" s="38">
        <v>32284.3671813316</v>
      </c>
      <c r="J33" s="38"/>
      <c r="K33" s="38"/>
      <c r="L33" s="38" t="s">
        <v>156</v>
      </c>
      <c r="M33" s="38" t="s">
        <v>156</v>
      </c>
      <c r="N33" s="38" t="s">
        <v>156</v>
      </c>
      <c r="O33" s="38" t="s">
        <v>156</v>
      </c>
      <c r="P33" s="38" t="s">
        <v>156</v>
      </c>
      <c r="Q33" s="38" t="s">
        <v>156</v>
      </c>
      <c r="R33" s="38" t="s">
        <v>156</v>
      </c>
      <c r="S33" s="38" t="s">
        <v>156</v>
      </c>
      <c r="T33" s="38" t="s">
        <v>156</v>
      </c>
      <c r="U33" s="38" t="s">
        <v>156</v>
      </c>
      <c r="V33" s="38">
        <v>9572.0897479086598</v>
      </c>
      <c r="W33" s="38">
        <v>8387.6834116820392</v>
      </c>
      <c r="X33" s="38">
        <v>8692.9673879621896</v>
      </c>
      <c r="Y33" s="38">
        <v>8277.8990898157499</v>
      </c>
      <c r="Z33" s="38">
        <v>7024.7706404303799</v>
      </c>
      <c r="AA33" s="38">
        <v>7152.1202786578997</v>
      </c>
      <c r="AB33" s="38">
        <v>8037.17431406998</v>
      </c>
      <c r="AC33" s="38">
        <v>8258.6697212609197</v>
      </c>
      <c r="AD33" s="38">
        <v>8364.4761223807891</v>
      </c>
      <c r="AE33" s="38">
        <v>10120.6371628176</v>
      </c>
      <c r="AF33" s="38">
        <v>11389.2052541758</v>
      </c>
      <c r="AG33" s="38">
        <v>10380.52584642</v>
      </c>
      <c r="AH33" s="38">
        <v>11753.4318016172</v>
      </c>
      <c r="AI33" s="38">
        <v>11056.352462667001</v>
      </c>
      <c r="AJ33" s="38">
        <v>10686.6934799927</v>
      </c>
      <c r="AK33" s="38">
        <v>10060.1882051334</v>
      </c>
      <c r="AL33" s="38">
        <v>9170.0725063682294</v>
      </c>
      <c r="AM33" s="38">
        <v>8667.4376597788905</v>
      </c>
      <c r="AN33" s="38">
        <v>9743.3670303197705</v>
      </c>
      <c r="AO33" s="38">
        <v>9496.5821748251801</v>
      </c>
      <c r="AP33" s="38">
        <v>9127.5841797389494</v>
      </c>
      <c r="AQ33" s="38">
        <v>8908.3544017778495</v>
      </c>
      <c r="AR33" s="38">
        <v>8168.1651055252296</v>
      </c>
      <c r="AS33" s="38">
        <v>7890.89908935127</v>
      </c>
      <c r="AT33" s="38">
        <v>6986.6742576358001</v>
      </c>
      <c r="AU33" s="38">
        <v>6364.8084856223704</v>
      </c>
      <c r="AV33" s="38">
        <v>7369.7902226467304</v>
      </c>
      <c r="AW33" s="38">
        <v>8021.1078988953705</v>
      </c>
      <c r="AX33" s="38">
        <v>9828.0603150588904</v>
      </c>
      <c r="AY33" s="38">
        <v>12084.925706280999</v>
      </c>
      <c r="AZ33" s="38">
        <v>15068.629489987399</v>
      </c>
      <c r="BA33" s="38">
        <v>15934.9216625683</v>
      </c>
      <c r="BB33" s="38">
        <v>14392.4518220187</v>
      </c>
      <c r="BC33" s="38">
        <v>14016.2665694183</v>
      </c>
      <c r="BD33" s="38">
        <v>12298.7849601588</v>
      </c>
      <c r="BE33" s="38">
        <v>13023.0366562414</v>
      </c>
      <c r="BF33" s="38">
        <v>10707.6528767978</v>
      </c>
      <c r="BG33" s="38">
        <v>9842.0881074991394</v>
      </c>
      <c r="BH33" s="38">
        <v>11975.127790011</v>
      </c>
      <c r="BI33" s="38">
        <v>12613.8362783353</v>
      </c>
      <c r="BJ33" s="38">
        <v>12486.6544146137</v>
      </c>
      <c r="BK33" s="38">
        <v>12718.2071759023</v>
      </c>
      <c r="BL33" s="38">
        <v>14058.237396573</v>
      </c>
      <c r="BM33" s="38">
        <v>13108.3216338325</v>
      </c>
      <c r="BN33" s="38">
        <v>14240.5874125399</v>
      </c>
      <c r="BO33" s="38">
        <v>17340.586480942002</v>
      </c>
      <c r="BP33" s="38">
        <v>19244.649487737101</v>
      </c>
      <c r="BQ33" s="38">
        <v>17624.746814345999</v>
      </c>
      <c r="BR33" s="38">
        <v>19757.765216434698</v>
      </c>
      <c r="BS33" s="38">
        <v>18660.652223418099</v>
      </c>
      <c r="BT33" s="38">
        <v>19789.045051708199</v>
      </c>
      <c r="BU33" s="38">
        <v>21380.0661921879</v>
      </c>
      <c r="BV33" s="38">
        <v>19208.7749965232</v>
      </c>
      <c r="BW33" s="38">
        <v>16981.125196769801</v>
      </c>
      <c r="BX33" s="38">
        <v>20132.9352737195</v>
      </c>
      <c r="BY33" s="38">
        <v>26839.4509107546</v>
      </c>
      <c r="BZ33" s="38">
        <v>38566.438056143103</v>
      </c>
      <c r="CA33" s="38">
        <v>43044.920472827398</v>
      </c>
      <c r="CB33" s="38">
        <v>52810.136964017896</v>
      </c>
      <c r="CC33" s="38">
        <v>57917.917713114402</v>
      </c>
      <c r="CD33" s="38">
        <v>35684.905662030003</v>
      </c>
      <c r="CE33" s="38">
        <v>33048.521762818396</v>
      </c>
      <c r="CF33" s="38">
        <v>31846.543793644702</v>
      </c>
      <c r="CG33" s="38">
        <v>27353.570145154899</v>
      </c>
      <c r="CH33" s="38">
        <v>21344.9393909791</v>
      </c>
      <c r="CI33" s="38">
        <v>16118.6299692182</v>
      </c>
      <c r="CJ33" s="38">
        <v>15709.7384010723</v>
      </c>
      <c r="CK33" s="38">
        <v>16933.433497898899</v>
      </c>
      <c r="CL33" s="38">
        <v>21136.129306209001</v>
      </c>
      <c r="CM33" s="38">
        <v>19223.321462499702</v>
      </c>
      <c r="CN33" s="38">
        <v>22160.398936502301</v>
      </c>
      <c r="CO33" s="38">
        <v>25240.879129054501</v>
      </c>
      <c r="CP33" s="38">
        <v>23437.1839820358</v>
      </c>
      <c r="CQ33" s="38">
        <v>23948.711302598</v>
      </c>
      <c r="CR33" s="38">
        <v>26815.364637982198</v>
      </c>
      <c r="CS33" s="38">
        <v>22872.206291302598</v>
      </c>
      <c r="CT33" s="38">
        <v>20976.961640377998</v>
      </c>
      <c r="CU33" s="38">
        <v>18108.738475006099</v>
      </c>
      <c r="CV33" s="38">
        <v>18602.211831818899</v>
      </c>
      <c r="CW33" s="38">
        <v>16972.818239373799</v>
      </c>
      <c r="CX33" s="38">
        <v>15710.960369902201</v>
      </c>
      <c r="CY33" s="38">
        <v>16338.2053718771</v>
      </c>
      <c r="CZ33" s="38">
        <v>16667.423529468899</v>
      </c>
      <c r="DA33" s="38">
        <v>15088.073050360899</v>
      </c>
      <c r="DB33" s="38">
        <v>15190.529954194601</v>
      </c>
      <c r="DC33" s="38">
        <v>14980.7019494059</v>
      </c>
      <c r="DD33" s="38">
        <v>16330.208055236501</v>
      </c>
      <c r="DE33" s="38">
        <v>19785.9332314803</v>
      </c>
      <c r="DF33" s="38">
        <v>20072.4554444887</v>
      </c>
      <c r="DG33" s="38">
        <v>18453.152910744098</v>
      </c>
      <c r="DH33" s="38">
        <v>18225.590118388998</v>
      </c>
      <c r="DI33" s="38">
        <v>16704.532875315599</v>
      </c>
      <c r="DJ33" s="38">
        <v>14534.0826929349</v>
      </c>
      <c r="DK33" s="38">
        <v>13113.823600199001</v>
      </c>
      <c r="DL33" s="38">
        <v>11787.4010515597</v>
      </c>
      <c r="DM33" s="38">
        <v>11826.643927740301</v>
      </c>
      <c r="DN33" s="38">
        <v>13534.3852051372</v>
      </c>
      <c r="DO33" s="38">
        <v>14419.3824888209</v>
      </c>
      <c r="DP33" s="38">
        <v>13532.2077317928</v>
      </c>
      <c r="DQ33" s="38">
        <v>12296.6157125351</v>
      </c>
      <c r="DR33" s="38">
        <v>13324.1270446084</v>
      </c>
      <c r="DS33" s="38">
        <v>15072.7657326234</v>
      </c>
      <c r="DT33" s="38">
        <v>16885.273272383001</v>
      </c>
      <c r="DU33" s="38">
        <v>19142.8921979019</v>
      </c>
      <c r="DV33" s="38">
        <v>18131.4913252472</v>
      </c>
      <c r="DW33" s="38">
        <v>16062.121293862199</v>
      </c>
      <c r="DX33" s="53">
        <v>17361.417855855299</v>
      </c>
      <c r="DY33" s="38">
        <v>17510.085199609701</v>
      </c>
      <c r="DZ33" s="38">
        <v>22701.726763756698</v>
      </c>
      <c r="EA33" s="38">
        <v>22617.261255661801</v>
      </c>
      <c r="EB33" s="38">
        <v>19336.928177501501</v>
      </c>
      <c r="EC33" s="38">
        <v>18550.3100137406</v>
      </c>
      <c r="ED33" s="38">
        <v>19868.582362997</v>
      </c>
      <c r="EE33" s="38">
        <v>21783.243550158299</v>
      </c>
      <c r="EF33" s="38">
        <v>22732.3489617204</v>
      </c>
      <c r="EG33" s="38">
        <v>22547.648551913699</v>
      </c>
      <c r="EH33" s="38">
        <v>26032.9240758202</v>
      </c>
      <c r="EI33" s="38">
        <v>27206.703246410299</v>
      </c>
      <c r="EJ33" s="38">
        <v>36479.8149176964</v>
      </c>
      <c r="EK33" s="38">
        <v>40487.263393338602</v>
      </c>
      <c r="EL33" s="38">
        <v>32325.091813274201</v>
      </c>
      <c r="EM33" s="38">
        <v>38402.561922767702</v>
      </c>
      <c r="EN33" s="38">
        <v>37961.283552655499</v>
      </c>
      <c r="EO33" s="38">
        <v>33367.433989178702</v>
      </c>
      <c r="EP33" s="38">
        <v>31074.5176244137</v>
      </c>
      <c r="EQ33" s="38">
        <v>26558.1499313772</v>
      </c>
      <c r="ER33" s="38">
        <v>25233.502183476401</v>
      </c>
      <c r="ES33" s="38">
        <v>27941.215108545501</v>
      </c>
      <c r="ET33" s="38">
        <v>24276.484676924902</v>
      </c>
      <c r="EU33" s="38">
        <v>24548.256092782802</v>
      </c>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row>
    <row r="34" spans="6:372" ht="10.15" customHeight="1">
      <c r="F34" s="39"/>
      <c r="G34" s="40"/>
      <c r="H34" s="39"/>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row>
    <row r="35" spans="6:372" ht="10.15" customHeight="1">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row>
    <row r="38" spans="6:372" ht="18" customHeight="1">
      <c r="F38" s="42" t="s">
        <v>766</v>
      </c>
    </row>
    <row r="39" spans="6:372" ht="18" customHeight="1">
      <c r="F39" s="42" t="s">
        <v>767</v>
      </c>
    </row>
    <row r="40" spans="6:372" ht="18" customHeight="1">
      <c r="F40" s="42" t="s">
        <v>768</v>
      </c>
    </row>
    <row r="41" spans="6:372" ht="18" customHeight="1">
      <c r="F41" s="42" t="s">
        <v>769</v>
      </c>
    </row>
    <row r="42" spans="6:372" ht="18" customHeight="1">
      <c r="F42" s="42" t="s">
        <v>770</v>
      </c>
    </row>
    <row r="43" spans="6:372" ht="18" customHeight="1">
      <c r="F43" s="42" t="s">
        <v>771</v>
      </c>
    </row>
    <row r="44" spans="6:372" ht="18" customHeight="1">
      <c r="F44" s="42" t="s">
        <v>772</v>
      </c>
      <c r="DP44" s="24" t="s">
        <v>616</v>
      </c>
    </row>
    <row r="45" spans="6:372" ht="18" customHeight="1">
      <c r="F45" s="42" t="s">
        <v>773</v>
      </c>
    </row>
    <row r="46" spans="6:372" ht="18" customHeight="1">
      <c r="F46" s="42" t="s">
        <v>753</v>
      </c>
    </row>
    <row r="47" spans="6:372" ht="18" customHeight="1">
      <c r="F47" s="25" t="s">
        <v>489</v>
      </c>
    </row>
    <row r="48" spans="6:372" ht="18" customHeight="1">
      <c r="F48" s="25" t="s">
        <v>774</v>
      </c>
    </row>
  </sheetData>
  <hyperlinks>
    <hyperlink ref="H1" location="Contents!A1" display="Back to Table of Contents" xr:uid="{B6CF2E12-07C7-4188-833B-524103ED30C4}"/>
  </hyperlinks>
  <pageMargins left="0" right="0" top="0" bottom="0" header="0" footer="0"/>
  <pageSetup paperSize="8" scale="1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0B23-C7CB-451C-93C0-6ECA0725B98B}">
  <sheetPr>
    <pageSetUpPr fitToPage="1"/>
  </sheetPr>
  <dimension ref="A1:RK55"/>
  <sheetViews>
    <sheetView zoomScale="80" zoomScaleNormal="80" workbookViewId="0">
      <pane xSplit="6" topLeftCell="EP1" activePane="topRight" state="frozen"/>
      <selection activeCell="F17" sqref="F17"/>
      <selection pane="topRight" activeCell="EU11" sqref="EU1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customWidth="1"/>
    <col min="11" max="11" width="10.85546875" style="26" customWidth="1"/>
    <col min="12" max="17" width="14.5703125" style="26" customWidth="1"/>
    <col min="18" max="126" width="14.5703125" style="24" customWidth="1"/>
    <col min="127" max="280" width="14.42578125" style="24" customWidth="1"/>
    <col min="281" max="16384" width="10.28515625" style="24"/>
  </cols>
  <sheetData>
    <row r="1" spans="1:479"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479"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479"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row>
    <row r="4" spans="1:479" ht="18.75" customHeight="1">
      <c r="F4" s="28"/>
      <c r="G4" s="29"/>
      <c r="H4" s="108"/>
      <c r="I4" s="108"/>
      <c r="J4" s="108"/>
      <c r="K4" s="111" t="s">
        <v>136</v>
      </c>
      <c r="L4" s="108">
        <v>3</v>
      </c>
      <c r="M4" s="108">
        <f t="shared" ref="M4:BX4" si="12">IF(L4=12,3,L4+3)</f>
        <v>6</v>
      </c>
      <c r="N4" s="108">
        <f t="shared" si="12"/>
        <v>9</v>
      </c>
      <c r="O4" s="108">
        <f t="shared" si="12"/>
        <v>12</v>
      </c>
      <c r="P4" s="108">
        <f t="shared" si="12"/>
        <v>3</v>
      </c>
      <c r="Q4" s="108">
        <f t="shared" si="12"/>
        <v>6</v>
      </c>
      <c r="R4" s="108">
        <f t="shared" si="12"/>
        <v>9</v>
      </c>
      <c r="S4" s="108">
        <f t="shared" si="12"/>
        <v>12</v>
      </c>
      <c r="T4" s="108">
        <f t="shared" si="12"/>
        <v>3</v>
      </c>
      <c r="U4" s="108">
        <f t="shared" si="12"/>
        <v>6</v>
      </c>
      <c r="V4" s="108">
        <f t="shared" si="12"/>
        <v>9</v>
      </c>
      <c r="W4" s="108">
        <f t="shared" si="12"/>
        <v>12</v>
      </c>
      <c r="X4" s="108">
        <f t="shared" si="12"/>
        <v>3</v>
      </c>
      <c r="Y4" s="108">
        <f t="shared" si="12"/>
        <v>6</v>
      </c>
      <c r="Z4" s="108">
        <f t="shared" si="12"/>
        <v>9</v>
      </c>
      <c r="AA4" s="108">
        <f t="shared" si="12"/>
        <v>12</v>
      </c>
      <c r="AB4" s="108">
        <f t="shared" si="12"/>
        <v>3</v>
      </c>
      <c r="AC4" s="108">
        <f t="shared" si="12"/>
        <v>6</v>
      </c>
      <c r="AD4" s="108">
        <f t="shared" si="12"/>
        <v>9</v>
      </c>
      <c r="AE4" s="108">
        <f t="shared" si="12"/>
        <v>12</v>
      </c>
      <c r="AF4" s="108">
        <f t="shared" si="12"/>
        <v>3</v>
      </c>
      <c r="AG4" s="108">
        <f t="shared" si="12"/>
        <v>6</v>
      </c>
      <c r="AH4" s="108">
        <f t="shared" si="12"/>
        <v>9</v>
      </c>
      <c r="AI4" s="108">
        <f t="shared" si="12"/>
        <v>12</v>
      </c>
      <c r="AJ4" s="108">
        <f t="shared" si="12"/>
        <v>3</v>
      </c>
      <c r="AK4" s="108">
        <f t="shared" si="12"/>
        <v>6</v>
      </c>
      <c r="AL4" s="108">
        <f t="shared" si="12"/>
        <v>9</v>
      </c>
      <c r="AM4" s="108">
        <f t="shared" si="12"/>
        <v>12</v>
      </c>
      <c r="AN4" s="108">
        <f t="shared" si="12"/>
        <v>3</v>
      </c>
      <c r="AO4" s="108">
        <f t="shared" si="12"/>
        <v>6</v>
      </c>
      <c r="AP4" s="108">
        <f t="shared" si="12"/>
        <v>9</v>
      </c>
      <c r="AQ4" s="108">
        <f t="shared" si="12"/>
        <v>12</v>
      </c>
      <c r="AR4" s="108">
        <f t="shared" si="12"/>
        <v>3</v>
      </c>
      <c r="AS4" s="108">
        <f t="shared" si="12"/>
        <v>6</v>
      </c>
      <c r="AT4" s="108">
        <f t="shared" si="12"/>
        <v>9</v>
      </c>
      <c r="AU4" s="108">
        <f t="shared" si="12"/>
        <v>12</v>
      </c>
      <c r="AV4" s="108">
        <f t="shared" si="12"/>
        <v>3</v>
      </c>
      <c r="AW4" s="108">
        <f t="shared" si="12"/>
        <v>6</v>
      </c>
      <c r="AX4" s="108">
        <f t="shared" si="12"/>
        <v>9</v>
      </c>
      <c r="AY4" s="108">
        <f t="shared" si="12"/>
        <v>12</v>
      </c>
      <c r="AZ4" s="108">
        <f t="shared" si="12"/>
        <v>3</v>
      </c>
      <c r="BA4" s="108">
        <f t="shared" si="12"/>
        <v>6</v>
      </c>
      <c r="BB4" s="108">
        <f t="shared" si="12"/>
        <v>9</v>
      </c>
      <c r="BC4" s="108">
        <f t="shared" si="12"/>
        <v>12</v>
      </c>
      <c r="BD4" s="108">
        <f t="shared" si="12"/>
        <v>3</v>
      </c>
      <c r="BE4" s="108">
        <f t="shared" si="12"/>
        <v>6</v>
      </c>
      <c r="BF4" s="108">
        <f t="shared" si="12"/>
        <v>9</v>
      </c>
      <c r="BG4" s="108">
        <f t="shared" si="12"/>
        <v>12</v>
      </c>
      <c r="BH4" s="108">
        <f t="shared" si="12"/>
        <v>3</v>
      </c>
      <c r="BI4" s="108">
        <f t="shared" si="12"/>
        <v>6</v>
      </c>
      <c r="BJ4" s="108">
        <f t="shared" si="12"/>
        <v>9</v>
      </c>
      <c r="BK4" s="108">
        <f t="shared" si="12"/>
        <v>12</v>
      </c>
      <c r="BL4" s="108">
        <f t="shared" si="12"/>
        <v>3</v>
      </c>
      <c r="BM4" s="108">
        <f t="shared" si="12"/>
        <v>6</v>
      </c>
      <c r="BN4" s="108">
        <f t="shared" si="12"/>
        <v>9</v>
      </c>
      <c r="BO4" s="108">
        <f t="shared" si="12"/>
        <v>12</v>
      </c>
      <c r="BP4" s="108">
        <f t="shared" si="12"/>
        <v>3</v>
      </c>
      <c r="BQ4" s="108">
        <f t="shared" si="12"/>
        <v>6</v>
      </c>
      <c r="BR4" s="108">
        <f t="shared" si="12"/>
        <v>9</v>
      </c>
      <c r="BS4" s="108">
        <f t="shared" si="12"/>
        <v>12</v>
      </c>
      <c r="BT4" s="108">
        <f t="shared" si="12"/>
        <v>3</v>
      </c>
      <c r="BU4" s="108">
        <f t="shared" si="12"/>
        <v>6</v>
      </c>
      <c r="BV4" s="108">
        <f t="shared" si="12"/>
        <v>9</v>
      </c>
      <c r="BW4" s="108">
        <f t="shared" si="12"/>
        <v>12</v>
      </c>
      <c r="BX4" s="108">
        <f t="shared" si="12"/>
        <v>3</v>
      </c>
      <c r="BY4" s="108">
        <f t="shared" ref="BY4:EJ4" si="13">IF(BX4=12,3,BX4+3)</f>
        <v>6</v>
      </c>
      <c r="BZ4" s="108">
        <f t="shared" si="13"/>
        <v>9</v>
      </c>
      <c r="CA4" s="108">
        <f t="shared" si="13"/>
        <v>12</v>
      </c>
      <c r="CB4" s="108">
        <f t="shared" si="13"/>
        <v>3</v>
      </c>
      <c r="CC4" s="108">
        <f t="shared" si="13"/>
        <v>6</v>
      </c>
      <c r="CD4" s="108">
        <f t="shared" si="13"/>
        <v>9</v>
      </c>
      <c r="CE4" s="108">
        <f t="shared" si="13"/>
        <v>12</v>
      </c>
      <c r="CF4" s="108">
        <f t="shared" si="13"/>
        <v>3</v>
      </c>
      <c r="CG4" s="108">
        <f t="shared" si="13"/>
        <v>6</v>
      </c>
      <c r="CH4" s="108">
        <f t="shared" si="13"/>
        <v>9</v>
      </c>
      <c r="CI4" s="108">
        <f t="shared" si="13"/>
        <v>12</v>
      </c>
      <c r="CJ4" s="108">
        <f t="shared" si="13"/>
        <v>3</v>
      </c>
      <c r="CK4" s="108">
        <f t="shared" si="13"/>
        <v>6</v>
      </c>
      <c r="CL4" s="108">
        <f t="shared" si="13"/>
        <v>9</v>
      </c>
      <c r="CM4" s="108">
        <f t="shared" si="13"/>
        <v>12</v>
      </c>
      <c r="CN4" s="108">
        <f t="shared" si="13"/>
        <v>3</v>
      </c>
      <c r="CO4" s="108">
        <f t="shared" si="13"/>
        <v>6</v>
      </c>
      <c r="CP4" s="108">
        <f t="shared" si="13"/>
        <v>9</v>
      </c>
      <c r="CQ4" s="108">
        <f t="shared" si="13"/>
        <v>12</v>
      </c>
      <c r="CR4" s="108">
        <f t="shared" si="13"/>
        <v>3</v>
      </c>
      <c r="CS4" s="108">
        <f t="shared" si="13"/>
        <v>6</v>
      </c>
      <c r="CT4" s="108">
        <f t="shared" si="13"/>
        <v>9</v>
      </c>
      <c r="CU4" s="108">
        <f t="shared" si="13"/>
        <v>12</v>
      </c>
      <c r="CV4" s="108">
        <f t="shared" si="13"/>
        <v>3</v>
      </c>
      <c r="CW4" s="108">
        <f t="shared" si="13"/>
        <v>6</v>
      </c>
      <c r="CX4" s="108">
        <f t="shared" si="13"/>
        <v>9</v>
      </c>
      <c r="CY4" s="108">
        <f t="shared" si="13"/>
        <v>12</v>
      </c>
      <c r="CZ4" s="108">
        <f t="shared" si="13"/>
        <v>3</v>
      </c>
      <c r="DA4" s="108">
        <f t="shared" si="13"/>
        <v>6</v>
      </c>
      <c r="DB4" s="108">
        <f t="shared" si="13"/>
        <v>9</v>
      </c>
      <c r="DC4" s="108">
        <f t="shared" si="13"/>
        <v>12</v>
      </c>
      <c r="DD4" s="108">
        <f t="shared" si="13"/>
        <v>3</v>
      </c>
      <c r="DE4" s="108">
        <f t="shared" si="13"/>
        <v>6</v>
      </c>
      <c r="DF4" s="108">
        <f t="shared" si="13"/>
        <v>9</v>
      </c>
      <c r="DG4" s="108">
        <f t="shared" si="13"/>
        <v>12</v>
      </c>
      <c r="DH4" s="108">
        <f t="shared" si="13"/>
        <v>3</v>
      </c>
      <c r="DI4" s="108">
        <f t="shared" si="13"/>
        <v>6</v>
      </c>
      <c r="DJ4" s="108">
        <f t="shared" si="13"/>
        <v>9</v>
      </c>
      <c r="DK4" s="108">
        <f t="shared" si="13"/>
        <v>12</v>
      </c>
      <c r="DL4" s="108">
        <f t="shared" si="13"/>
        <v>3</v>
      </c>
      <c r="DM4" s="108">
        <f t="shared" si="13"/>
        <v>6</v>
      </c>
      <c r="DN4" s="108">
        <f t="shared" si="13"/>
        <v>9</v>
      </c>
      <c r="DO4" s="108">
        <f t="shared" si="13"/>
        <v>12</v>
      </c>
      <c r="DP4" s="108">
        <f t="shared" si="13"/>
        <v>3</v>
      </c>
      <c r="DQ4" s="108">
        <f t="shared" si="13"/>
        <v>6</v>
      </c>
      <c r="DR4" s="108">
        <f t="shared" si="13"/>
        <v>9</v>
      </c>
      <c r="DS4" s="108">
        <f t="shared" si="13"/>
        <v>12</v>
      </c>
      <c r="DT4" s="108">
        <f t="shared" si="13"/>
        <v>3</v>
      </c>
      <c r="DU4" s="108">
        <f t="shared" si="13"/>
        <v>6</v>
      </c>
      <c r="DV4" s="108">
        <f t="shared" si="13"/>
        <v>9</v>
      </c>
      <c r="DW4" s="108">
        <f t="shared" si="13"/>
        <v>12</v>
      </c>
      <c r="DX4" s="108">
        <f t="shared" si="13"/>
        <v>3</v>
      </c>
      <c r="DY4" s="108">
        <f t="shared" si="13"/>
        <v>6</v>
      </c>
      <c r="DZ4" s="108">
        <f t="shared" si="13"/>
        <v>9</v>
      </c>
      <c r="EA4" s="108">
        <f t="shared" si="13"/>
        <v>12</v>
      </c>
      <c r="EB4" s="108">
        <f t="shared" si="13"/>
        <v>3</v>
      </c>
      <c r="EC4" s="108">
        <f t="shared" si="13"/>
        <v>6</v>
      </c>
      <c r="ED4" s="108">
        <f t="shared" si="13"/>
        <v>9</v>
      </c>
      <c r="EE4" s="108">
        <f t="shared" si="13"/>
        <v>12</v>
      </c>
      <c r="EF4" s="108">
        <f t="shared" si="13"/>
        <v>3</v>
      </c>
      <c r="EG4" s="108">
        <f t="shared" si="13"/>
        <v>6</v>
      </c>
      <c r="EH4" s="108">
        <f t="shared" si="13"/>
        <v>9</v>
      </c>
      <c r="EI4" s="108">
        <f t="shared" si="13"/>
        <v>12</v>
      </c>
      <c r="EJ4" s="108">
        <f t="shared" si="13"/>
        <v>3</v>
      </c>
      <c r="EK4" s="108">
        <f t="shared" ref="EK4:EL4" si="14">IF(EJ4=12,3,EJ4+3)</f>
        <v>6</v>
      </c>
      <c r="EL4" s="108">
        <f t="shared" si="14"/>
        <v>9</v>
      </c>
      <c r="EM4" s="108">
        <f t="shared" ref="EM4" si="15">IF(EL4=12,3,EL4+3)</f>
        <v>12</v>
      </c>
      <c r="EN4" s="108">
        <f t="shared" ref="EN4" si="16">IF(EM4=12,3,EM4+3)</f>
        <v>3</v>
      </c>
      <c r="EO4" s="108">
        <f t="shared" ref="EO4" si="17">IF(EN4=12,3,EN4+3)</f>
        <v>6</v>
      </c>
      <c r="EP4" s="108">
        <f t="shared" ref="EP4" si="18">IF(EO4=12,3,EO4+3)</f>
        <v>9</v>
      </c>
      <c r="EQ4" s="108">
        <f t="shared" ref="EQ4" si="19">IF(EP4=12,3,EP4+3)</f>
        <v>12</v>
      </c>
      <c r="ER4" s="108">
        <f t="shared" ref="ER4" si="20">IF(EQ4=12,3,EQ4+3)</f>
        <v>3</v>
      </c>
      <c r="ES4" s="108">
        <f t="shared" ref="ES4" si="21">IF(ER4=12,3,ER4+3)</f>
        <v>6</v>
      </c>
      <c r="ET4" s="108">
        <f t="shared" ref="ET4" si="22">IF(ES4=12,3,ES4+3)</f>
        <v>9</v>
      </c>
      <c r="EU4" s="108">
        <f t="shared" ref="EU4" si="23">IF(ET4=12,3,ET4+3)</f>
        <v>12</v>
      </c>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c r="IV4" s="26"/>
      <c r="IW4" s="26"/>
      <c r="IX4" s="26"/>
      <c r="IY4" s="26"/>
      <c r="IZ4" s="26"/>
      <c r="JA4" s="26"/>
      <c r="JB4" s="26"/>
      <c r="JC4" s="26"/>
      <c r="JD4" s="26"/>
      <c r="JE4" s="26"/>
      <c r="JF4" s="26"/>
      <c r="JG4" s="26"/>
      <c r="JH4" s="26"/>
      <c r="JI4" s="26"/>
      <c r="JJ4" s="26"/>
      <c r="JK4" s="26"/>
      <c r="JL4" s="26"/>
      <c r="JM4" s="26"/>
      <c r="JN4" s="26"/>
      <c r="JO4" s="26"/>
      <c r="JP4" s="26"/>
      <c r="JQ4" s="26"/>
      <c r="JR4" s="26"/>
      <c r="JS4" s="26"/>
      <c r="JT4" s="26"/>
    </row>
    <row r="5" spans="1:479"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479" ht="82.5" customHeight="1">
      <c r="F6" s="30" t="s">
        <v>36</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479"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row>
    <row r="8" spans="1:479" ht="34.15" customHeight="1">
      <c r="B8" s="88"/>
      <c r="C8" s="88"/>
      <c r="E8" s="88"/>
      <c r="F8" s="32"/>
      <c r="G8" s="33" t="s">
        <v>137</v>
      </c>
      <c r="H8" s="74" t="str">
        <f ca="1">H3</f>
        <v>2022–23</v>
      </c>
      <c r="I8" s="74" t="str">
        <f ca="1">I3</f>
        <v>2023–24</v>
      </c>
      <c r="J8" s="74"/>
      <c r="K8" s="74" t="s">
        <v>775</v>
      </c>
      <c r="L8" s="70">
        <f>DATE(L3,L4,1)</f>
        <v>32933</v>
      </c>
      <c r="M8" s="70">
        <f t="shared" ref="M8:BX8" si="24">DATE(M3,M4,1)</f>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si="24"/>
        <v>38777</v>
      </c>
      <c r="BY8" s="70">
        <f t="shared" ref="BY8:EJ8" si="25">DATE(BY3,BY4,1)</f>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si="25"/>
        <v>44621</v>
      </c>
      <c r="EK8" s="70">
        <f t="shared" ref="EK8:EU8" si="26">DATE(EK3,EK4,1)</f>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row>
    <row r="9" spans="1:479" ht="28.15" customHeight="1">
      <c r="B9" s="88" t="s">
        <v>775</v>
      </c>
      <c r="C9" s="88"/>
      <c r="D9" s="88"/>
      <c r="E9" s="88"/>
      <c r="F9" s="35" t="s">
        <v>73</v>
      </c>
      <c r="G9" s="29"/>
      <c r="H9" s="36"/>
      <c r="I9" s="36"/>
      <c r="J9" s="36"/>
      <c r="K9" s="36" t="s">
        <v>775</v>
      </c>
      <c r="L9" s="36"/>
      <c r="M9" s="36"/>
      <c r="N9" s="36"/>
      <c r="O9" s="36"/>
      <c r="P9" s="36"/>
      <c r="Q9" s="36"/>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row>
    <row r="10" spans="1:479" ht="27.75" customHeight="1">
      <c r="B10" s="88"/>
      <c r="C10" s="88"/>
      <c r="D10" s="88"/>
      <c r="E10" s="88"/>
      <c r="F10" s="28" t="s">
        <v>776</v>
      </c>
      <c r="G10" s="29"/>
      <c r="H10" s="36"/>
      <c r="I10" s="36"/>
      <c r="J10" s="36"/>
      <c r="K10" s="36"/>
      <c r="L10" s="36"/>
      <c r="M10" s="36"/>
      <c r="N10" s="36"/>
      <c r="O10" s="36"/>
      <c r="P10" s="36"/>
      <c r="Q10" s="36"/>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row>
    <row r="11" spans="1:479" ht="20.100000000000001" customHeight="1">
      <c r="C11" s="88"/>
      <c r="E11" s="88"/>
      <c r="F11" s="37" t="s">
        <v>322</v>
      </c>
      <c r="G11" s="29" t="s">
        <v>183</v>
      </c>
      <c r="H11" s="38">
        <v>7284</v>
      </c>
      <c r="I11" s="38">
        <v>7102</v>
      </c>
      <c r="J11" s="38"/>
      <c r="K11" s="38"/>
      <c r="L11" s="38">
        <v>7963.518</v>
      </c>
      <c r="M11" s="38">
        <v>7523.4780000000001</v>
      </c>
      <c r="N11" s="38">
        <v>7445.192</v>
      </c>
      <c r="O11" s="38">
        <v>7239.1419999999998</v>
      </c>
      <c r="P11" s="38">
        <v>7393.2830000000004</v>
      </c>
      <c r="Q11" s="38">
        <v>6583.3280000000004</v>
      </c>
      <c r="R11" s="38">
        <v>7092.8410000000003</v>
      </c>
      <c r="S11" s="38">
        <v>7181.0839999999998</v>
      </c>
      <c r="T11" s="38">
        <v>6724.5649999999996</v>
      </c>
      <c r="U11" s="38">
        <v>6781.3649999999998</v>
      </c>
      <c r="V11" s="38">
        <v>6808.52</v>
      </c>
      <c r="W11" s="38">
        <v>7045.491</v>
      </c>
      <c r="X11" s="38">
        <v>6400.2470000000003</v>
      </c>
      <c r="Y11" s="38">
        <v>6784.43</v>
      </c>
      <c r="Z11" s="38">
        <v>6330.6459999999997</v>
      </c>
      <c r="AA11" s="38">
        <v>5759.53</v>
      </c>
      <c r="AB11" s="38">
        <v>6506.4070000000002</v>
      </c>
      <c r="AC11" s="38">
        <v>6599.0609999999997</v>
      </c>
      <c r="AD11" s="38">
        <v>7118.5540000000001</v>
      </c>
      <c r="AE11" s="38">
        <v>7017.2179999999998</v>
      </c>
      <c r="AF11" s="38">
        <v>6325.5789999999997</v>
      </c>
      <c r="AG11" s="38">
        <v>6315.223</v>
      </c>
      <c r="AH11" s="38">
        <v>6088.7150000000001</v>
      </c>
      <c r="AI11" s="38">
        <v>5423.424</v>
      </c>
      <c r="AJ11" s="38">
        <v>6091.4290000000001</v>
      </c>
      <c r="AK11" s="38">
        <v>6454.4880000000003</v>
      </c>
      <c r="AL11" s="38">
        <v>6345.38</v>
      </c>
      <c r="AM11" s="38">
        <v>5941.9579999999996</v>
      </c>
      <c r="AN11" s="38">
        <v>5806.2780000000002</v>
      </c>
      <c r="AO11" s="38">
        <v>6069.8689999999997</v>
      </c>
      <c r="AP11" s="38">
        <v>6800.5910000000003</v>
      </c>
      <c r="AQ11" s="38">
        <v>6448.451</v>
      </c>
      <c r="AR11" s="38">
        <v>5945.1660000000002</v>
      </c>
      <c r="AS11" s="38">
        <v>6584.39</v>
      </c>
      <c r="AT11" s="38">
        <v>6430.9759999999997</v>
      </c>
      <c r="AU11" s="38">
        <v>3711.11</v>
      </c>
      <c r="AV11" s="38">
        <v>4903.6329999999998</v>
      </c>
      <c r="AW11" s="38">
        <v>4892.0789999999997</v>
      </c>
      <c r="AX11" s="38">
        <v>5787.5780000000004</v>
      </c>
      <c r="AY11" s="38">
        <v>7015.7929999999997</v>
      </c>
      <c r="AZ11" s="38">
        <v>8542.4830000000002</v>
      </c>
      <c r="BA11" s="38">
        <v>8258.1540000000005</v>
      </c>
      <c r="BB11" s="38">
        <v>8693.5859999999993</v>
      </c>
      <c r="BC11" s="38">
        <v>8313.4040000000005</v>
      </c>
      <c r="BD11" s="38">
        <v>8129.1080000000002</v>
      </c>
      <c r="BE11" s="38">
        <v>7534.4930000000004</v>
      </c>
      <c r="BF11" s="38">
        <v>7625.75</v>
      </c>
      <c r="BG11" s="38">
        <v>7424.9920000000002</v>
      </c>
      <c r="BH11" s="38">
        <v>7520.0140000000001</v>
      </c>
      <c r="BI11" s="38">
        <v>7373.8239999999996</v>
      </c>
      <c r="BJ11" s="38">
        <v>7671.5649999999996</v>
      </c>
      <c r="BK11" s="38">
        <v>6927.2209999999995</v>
      </c>
      <c r="BL11" s="38">
        <v>6108.5919999999996</v>
      </c>
      <c r="BM11" s="38">
        <v>5784.3940000000002</v>
      </c>
      <c r="BN11" s="38">
        <v>6582.4750000000004</v>
      </c>
      <c r="BO11" s="38">
        <v>5891.0029999999997</v>
      </c>
      <c r="BP11" s="38">
        <v>5574.2539999999999</v>
      </c>
      <c r="BQ11" s="38">
        <v>5150.37</v>
      </c>
      <c r="BR11" s="38">
        <v>5278.7629999999999</v>
      </c>
      <c r="BS11" s="38">
        <v>4724.4279999999999</v>
      </c>
      <c r="BT11" s="38">
        <v>4603.7560000000003</v>
      </c>
      <c r="BU11" s="38">
        <v>5651.9049999999997</v>
      </c>
      <c r="BV11" s="38">
        <v>4912.8739999999998</v>
      </c>
      <c r="BW11" s="38">
        <v>4752.8729999999996</v>
      </c>
      <c r="BX11" s="38">
        <v>3464.5</v>
      </c>
      <c r="BY11" s="38">
        <v>3734.3</v>
      </c>
      <c r="BZ11" s="38">
        <v>5567.5</v>
      </c>
      <c r="CA11" s="38">
        <v>5220.5</v>
      </c>
      <c r="CB11" s="38">
        <v>4826.8</v>
      </c>
      <c r="CC11" s="38">
        <v>5240</v>
      </c>
      <c r="CD11" s="38">
        <v>4829.7</v>
      </c>
      <c r="CE11" s="38">
        <v>4721.3999999999996</v>
      </c>
      <c r="CF11" s="38">
        <v>4409.2</v>
      </c>
      <c r="CG11" s="38">
        <v>4937.3</v>
      </c>
      <c r="CH11" s="38">
        <v>5270.4</v>
      </c>
      <c r="CI11" s="38">
        <v>5456.1</v>
      </c>
      <c r="CJ11" s="38">
        <v>4920.2</v>
      </c>
      <c r="CK11" s="38">
        <v>4210.3</v>
      </c>
      <c r="CL11" s="38">
        <v>4561.3</v>
      </c>
      <c r="CM11" s="38">
        <v>4298.5</v>
      </c>
      <c r="CN11" s="38">
        <v>3908</v>
      </c>
      <c r="CO11" s="38">
        <v>5280.2</v>
      </c>
      <c r="CP11" s="38">
        <v>5051</v>
      </c>
      <c r="CQ11" s="38">
        <v>4524</v>
      </c>
      <c r="CR11" s="38">
        <v>3675</v>
      </c>
      <c r="CS11" s="38">
        <v>3979</v>
      </c>
      <c r="CT11" s="38">
        <v>3839</v>
      </c>
      <c r="CU11" s="38">
        <v>4559</v>
      </c>
      <c r="CV11" s="38">
        <v>3893</v>
      </c>
      <c r="CW11" s="38">
        <v>4281</v>
      </c>
      <c r="CX11" s="38">
        <v>4195</v>
      </c>
      <c r="CY11" s="38">
        <v>3713</v>
      </c>
      <c r="CZ11" s="38">
        <v>2621</v>
      </c>
      <c r="DA11" s="38">
        <v>3202</v>
      </c>
      <c r="DB11" s="38">
        <v>3269</v>
      </c>
      <c r="DC11" s="38">
        <v>3047</v>
      </c>
      <c r="DD11" s="38">
        <v>3357</v>
      </c>
      <c r="DE11" s="38">
        <v>3260</v>
      </c>
      <c r="DF11" s="38">
        <v>3390</v>
      </c>
      <c r="DG11" s="38">
        <v>3582</v>
      </c>
      <c r="DH11" s="38">
        <v>2736</v>
      </c>
      <c r="DI11" s="38">
        <v>2888</v>
      </c>
      <c r="DJ11" s="38">
        <v>3400</v>
      </c>
      <c r="DK11" s="38">
        <v>3257</v>
      </c>
      <c r="DL11" s="38">
        <v>2610</v>
      </c>
      <c r="DM11" s="38">
        <v>2316</v>
      </c>
      <c r="DN11" s="38">
        <v>2378</v>
      </c>
      <c r="DO11" s="38">
        <v>2318</v>
      </c>
      <c r="DP11" s="38">
        <v>2088</v>
      </c>
      <c r="DQ11" s="38">
        <v>2190</v>
      </c>
      <c r="DR11" s="38">
        <v>2131</v>
      </c>
      <c r="DS11" s="38">
        <v>1978</v>
      </c>
      <c r="DT11" s="38">
        <v>1981</v>
      </c>
      <c r="DU11" s="38">
        <v>1701</v>
      </c>
      <c r="DV11" s="38">
        <v>1543</v>
      </c>
      <c r="DW11" s="38">
        <v>1631</v>
      </c>
      <c r="DX11" s="53">
        <v>1658</v>
      </c>
      <c r="DY11" s="53">
        <v>1736</v>
      </c>
      <c r="DZ11" s="53">
        <v>2070</v>
      </c>
      <c r="EA11" s="53">
        <v>2408</v>
      </c>
      <c r="EB11" s="53">
        <v>1964</v>
      </c>
      <c r="EC11" s="53">
        <v>2060</v>
      </c>
      <c r="ED11" s="53">
        <v>1977</v>
      </c>
      <c r="EE11" s="53">
        <v>1999</v>
      </c>
      <c r="EF11" s="53">
        <v>1694</v>
      </c>
      <c r="EG11" s="53">
        <v>1614</v>
      </c>
      <c r="EH11" s="53">
        <v>1806</v>
      </c>
      <c r="EI11" s="53">
        <v>1888</v>
      </c>
      <c r="EJ11" s="53">
        <v>1629</v>
      </c>
      <c r="EK11" s="53">
        <v>1778</v>
      </c>
      <c r="EL11" s="53">
        <v>1459</v>
      </c>
      <c r="EM11" s="53">
        <v>1538</v>
      </c>
      <c r="EN11" s="53">
        <v>1168</v>
      </c>
      <c r="EO11" s="53">
        <v>1044</v>
      </c>
      <c r="EP11" s="53">
        <v>1360</v>
      </c>
      <c r="EQ11" s="53">
        <v>1383</v>
      </c>
      <c r="ER11" s="53">
        <v>1032</v>
      </c>
      <c r="ES11" s="53">
        <v>1040</v>
      </c>
      <c r="ET11" s="53">
        <v>1231</v>
      </c>
      <c r="EU11" s="53">
        <v>1190.7629999999999</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row>
    <row r="12" spans="1:479" ht="20.100000000000001" customHeight="1">
      <c r="C12" s="88"/>
      <c r="E12" s="88"/>
      <c r="F12" s="37" t="s">
        <v>777</v>
      </c>
      <c r="G12" s="29" t="s">
        <v>183</v>
      </c>
      <c r="H12" s="38">
        <v>12128</v>
      </c>
      <c r="I12" s="38">
        <v>12436</v>
      </c>
      <c r="J12" s="38"/>
      <c r="K12" s="38"/>
      <c r="L12" s="38">
        <v>777.971</v>
      </c>
      <c r="M12" s="38">
        <v>842.67499999999995</v>
      </c>
      <c r="N12" s="38">
        <v>881.56700000000001</v>
      </c>
      <c r="O12" s="38">
        <v>812.83199999999999</v>
      </c>
      <c r="P12" s="38">
        <v>741.96699999999998</v>
      </c>
      <c r="Q12" s="38">
        <v>857.71500000000003</v>
      </c>
      <c r="R12" s="38">
        <v>902.71100000000001</v>
      </c>
      <c r="S12" s="38">
        <v>856.524</v>
      </c>
      <c r="T12" s="38">
        <v>865.14400000000001</v>
      </c>
      <c r="U12" s="38">
        <v>905.06899999999996</v>
      </c>
      <c r="V12" s="38">
        <v>1025.6489999999999</v>
      </c>
      <c r="W12" s="38">
        <v>896.97400000000005</v>
      </c>
      <c r="X12" s="38">
        <v>845.49900000000002</v>
      </c>
      <c r="Y12" s="38">
        <v>897.43899999999996</v>
      </c>
      <c r="Z12" s="38">
        <v>965.57299999999998</v>
      </c>
      <c r="AA12" s="38">
        <v>856.68600000000004</v>
      </c>
      <c r="AB12" s="38">
        <v>916.51099999999997</v>
      </c>
      <c r="AC12" s="38">
        <v>990.88699999999994</v>
      </c>
      <c r="AD12" s="38">
        <v>1123.7719999999999</v>
      </c>
      <c r="AE12" s="38">
        <v>960.02499999999998</v>
      </c>
      <c r="AF12" s="38">
        <v>1024.9079999999999</v>
      </c>
      <c r="AG12" s="38">
        <v>1285.8140000000001</v>
      </c>
      <c r="AH12" s="38">
        <v>1559.682</v>
      </c>
      <c r="AI12" s="38">
        <v>1610.3140000000001</v>
      </c>
      <c r="AJ12" s="38">
        <v>1417.43</v>
      </c>
      <c r="AK12" s="38">
        <v>1605.84</v>
      </c>
      <c r="AL12" s="38">
        <v>1637.3440000000001</v>
      </c>
      <c r="AM12" s="38">
        <v>1647.4690000000001</v>
      </c>
      <c r="AN12" s="38">
        <v>1607.9</v>
      </c>
      <c r="AO12" s="38">
        <v>1992.288</v>
      </c>
      <c r="AP12" s="38">
        <v>2005.047</v>
      </c>
      <c r="AQ12" s="38">
        <v>2174.3530000000001</v>
      </c>
      <c r="AR12" s="38">
        <v>2029.367</v>
      </c>
      <c r="AS12" s="38">
        <v>1973.875</v>
      </c>
      <c r="AT12" s="38">
        <v>2271.3870000000002</v>
      </c>
      <c r="AU12" s="38">
        <v>2089.1210000000001</v>
      </c>
      <c r="AV12" s="38">
        <v>1815.2159999999999</v>
      </c>
      <c r="AW12" s="38">
        <v>1784.29</v>
      </c>
      <c r="AX12" s="38">
        <v>2096.8580000000002</v>
      </c>
      <c r="AY12" s="38">
        <v>1797.652</v>
      </c>
      <c r="AZ12" s="38">
        <v>1936.277</v>
      </c>
      <c r="BA12" s="38">
        <v>2030.502</v>
      </c>
      <c r="BB12" s="38">
        <v>1785.6890000000001</v>
      </c>
      <c r="BC12" s="38">
        <v>1739.905</v>
      </c>
      <c r="BD12" s="38">
        <v>1810.9380000000001</v>
      </c>
      <c r="BE12" s="38">
        <v>1832.0809999999999</v>
      </c>
      <c r="BF12" s="38">
        <v>2009.7329999999999</v>
      </c>
      <c r="BG12" s="38">
        <v>1837.5809999999999</v>
      </c>
      <c r="BH12" s="38">
        <v>1967.028</v>
      </c>
      <c r="BI12" s="38">
        <v>2060.8339999999998</v>
      </c>
      <c r="BJ12" s="38">
        <v>2201.4520000000002</v>
      </c>
      <c r="BK12" s="38">
        <v>2043.02</v>
      </c>
      <c r="BL12" s="38">
        <v>2155.3139999999999</v>
      </c>
      <c r="BM12" s="38">
        <v>2131.86</v>
      </c>
      <c r="BN12" s="38">
        <v>2108.13</v>
      </c>
      <c r="BO12" s="38">
        <v>1639.6410000000001</v>
      </c>
      <c r="BP12" s="38">
        <v>1829.9860000000001</v>
      </c>
      <c r="BQ12" s="38">
        <v>1937.1980000000001</v>
      </c>
      <c r="BR12" s="38">
        <v>1829.136</v>
      </c>
      <c r="BS12" s="38">
        <v>1679.52</v>
      </c>
      <c r="BT12" s="38">
        <v>1706.4449999999999</v>
      </c>
      <c r="BU12" s="38">
        <v>1836.787</v>
      </c>
      <c r="BV12" s="38">
        <v>1964.5319999999999</v>
      </c>
      <c r="BW12" s="38">
        <v>1873.1890000000001</v>
      </c>
      <c r="BX12" s="38">
        <v>1586.4</v>
      </c>
      <c r="BY12" s="38">
        <v>1448</v>
      </c>
      <c r="BZ12" s="38">
        <v>1803.4</v>
      </c>
      <c r="CA12" s="38">
        <v>1795.3</v>
      </c>
      <c r="CB12" s="38">
        <v>1683.2</v>
      </c>
      <c r="CC12" s="38">
        <v>1727.7</v>
      </c>
      <c r="CD12" s="38">
        <v>1944.4</v>
      </c>
      <c r="CE12" s="38">
        <v>1793.8</v>
      </c>
      <c r="CF12" s="38">
        <v>1511.7</v>
      </c>
      <c r="CG12" s="38">
        <v>1675</v>
      </c>
      <c r="CH12" s="38">
        <v>1677.8</v>
      </c>
      <c r="CI12" s="38">
        <v>2006.1</v>
      </c>
      <c r="CJ12" s="38">
        <v>1888.6</v>
      </c>
      <c r="CK12" s="38">
        <v>2064.8000000000002</v>
      </c>
      <c r="CL12" s="38">
        <v>2277.8000000000002</v>
      </c>
      <c r="CM12" s="38">
        <v>2342.6</v>
      </c>
      <c r="CN12" s="38">
        <v>2132.6999999999998</v>
      </c>
      <c r="CO12" s="38">
        <v>2093.4</v>
      </c>
      <c r="CP12" s="38">
        <v>2322</v>
      </c>
      <c r="CQ12" s="38">
        <v>2120</v>
      </c>
      <c r="CR12" s="38">
        <v>1931</v>
      </c>
      <c r="CS12" s="38">
        <v>1979</v>
      </c>
      <c r="CT12" s="38">
        <v>1954</v>
      </c>
      <c r="CU12" s="38">
        <v>1948</v>
      </c>
      <c r="CV12" s="38">
        <v>1828</v>
      </c>
      <c r="CW12" s="38">
        <v>1710</v>
      </c>
      <c r="CX12" s="38">
        <v>2058</v>
      </c>
      <c r="CY12" s="38">
        <v>1912</v>
      </c>
      <c r="CZ12" s="38">
        <v>1711</v>
      </c>
      <c r="DA12" s="38">
        <v>1802</v>
      </c>
      <c r="DB12" s="38">
        <v>2057</v>
      </c>
      <c r="DC12" s="38">
        <v>1713</v>
      </c>
      <c r="DD12" s="38">
        <v>1687</v>
      </c>
      <c r="DE12" s="38">
        <v>1749</v>
      </c>
      <c r="DF12" s="38">
        <v>1832</v>
      </c>
      <c r="DG12" s="38">
        <v>1645</v>
      </c>
      <c r="DH12" s="38">
        <v>1517</v>
      </c>
      <c r="DI12" s="38">
        <v>1471</v>
      </c>
      <c r="DJ12" s="38">
        <v>1749</v>
      </c>
      <c r="DK12" s="38">
        <v>1682</v>
      </c>
      <c r="DL12" s="38">
        <v>1723</v>
      </c>
      <c r="DM12" s="38">
        <v>1658</v>
      </c>
      <c r="DN12" s="38">
        <v>2014</v>
      </c>
      <c r="DO12" s="38">
        <v>1840</v>
      </c>
      <c r="DP12" s="38">
        <v>1639</v>
      </c>
      <c r="DQ12" s="38">
        <v>1667</v>
      </c>
      <c r="DR12" s="38">
        <v>1818</v>
      </c>
      <c r="DS12" s="38">
        <v>1766</v>
      </c>
      <c r="DT12" s="38">
        <v>2021</v>
      </c>
      <c r="DU12" s="38">
        <v>2062</v>
      </c>
      <c r="DV12" s="38">
        <v>2566</v>
      </c>
      <c r="DW12" s="38">
        <v>2950</v>
      </c>
      <c r="DX12" s="53">
        <v>2913</v>
      </c>
      <c r="DY12" s="53">
        <v>3294</v>
      </c>
      <c r="DZ12" s="53">
        <v>3410</v>
      </c>
      <c r="EA12" s="53">
        <v>3444</v>
      </c>
      <c r="EB12" s="53">
        <v>3118</v>
      </c>
      <c r="EC12" s="53">
        <v>3104</v>
      </c>
      <c r="ED12" s="53">
        <v>3109</v>
      </c>
      <c r="EE12" s="53">
        <v>3110</v>
      </c>
      <c r="EF12" s="53">
        <v>3192</v>
      </c>
      <c r="EG12" s="53">
        <v>2717</v>
      </c>
      <c r="EH12" s="53">
        <v>3369</v>
      </c>
      <c r="EI12" s="53">
        <v>3150</v>
      </c>
      <c r="EJ12" s="53">
        <v>2813</v>
      </c>
      <c r="EK12" s="53">
        <v>3104</v>
      </c>
      <c r="EL12" s="53">
        <v>2671</v>
      </c>
      <c r="EM12" s="53">
        <v>3055</v>
      </c>
      <c r="EN12" s="53">
        <v>3015</v>
      </c>
      <c r="EO12" s="53">
        <v>2966</v>
      </c>
      <c r="EP12" s="53">
        <v>2650</v>
      </c>
      <c r="EQ12" s="53">
        <v>2683</v>
      </c>
      <c r="ER12" s="53">
        <v>2983</v>
      </c>
      <c r="ES12" s="53">
        <v>2830</v>
      </c>
      <c r="ET12" s="53">
        <v>2689</v>
      </c>
      <c r="EU12" s="53">
        <v>2457.6280000000002</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row>
    <row r="13" spans="1:479" ht="19.5" customHeight="1">
      <c r="C13" s="88"/>
      <c r="E13" s="88"/>
      <c r="F13" s="37" t="s">
        <v>407</v>
      </c>
      <c r="G13" s="29" t="s">
        <v>183</v>
      </c>
      <c r="H13" s="38">
        <v>19412</v>
      </c>
      <c r="I13" s="38">
        <v>19515</v>
      </c>
      <c r="J13" s="38"/>
      <c r="K13" s="38"/>
      <c r="L13" s="38">
        <v>8741.4889999999996</v>
      </c>
      <c r="M13" s="38">
        <v>8366.1530000000002</v>
      </c>
      <c r="N13" s="38">
        <v>8326.759</v>
      </c>
      <c r="O13" s="38">
        <v>8051.9740000000002</v>
      </c>
      <c r="P13" s="38">
        <v>8135.25</v>
      </c>
      <c r="Q13" s="38">
        <v>7441.0429999999997</v>
      </c>
      <c r="R13" s="38">
        <v>7995.5519999999997</v>
      </c>
      <c r="S13" s="38">
        <v>8037.6080000000002</v>
      </c>
      <c r="T13" s="38">
        <v>7589.7089999999998</v>
      </c>
      <c r="U13" s="38">
        <v>7686.4340000000002</v>
      </c>
      <c r="V13" s="38">
        <v>7834.1689999999999</v>
      </c>
      <c r="W13" s="38">
        <v>7942.4650000000001</v>
      </c>
      <c r="X13" s="38">
        <v>7245.7460000000001</v>
      </c>
      <c r="Y13" s="38">
        <v>7681.8689999999997</v>
      </c>
      <c r="Z13" s="38">
        <v>7296.2190000000001</v>
      </c>
      <c r="AA13" s="38">
        <v>6616.2160000000003</v>
      </c>
      <c r="AB13" s="38">
        <v>7422.9179999999997</v>
      </c>
      <c r="AC13" s="38">
        <v>7589.9480000000003</v>
      </c>
      <c r="AD13" s="38">
        <v>8242.3259999999991</v>
      </c>
      <c r="AE13" s="38">
        <v>7977.2430000000004</v>
      </c>
      <c r="AF13" s="38">
        <v>7350.4870000000001</v>
      </c>
      <c r="AG13" s="38">
        <v>7601.0370000000003</v>
      </c>
      <c r="AH13" s="38">
        <v>7648.3969999999999</v>
      </c>
      <c r="AI13" s="38">
        <v>7033.7380000000003</v>
      </c>
      <c r="AJ13" s="38">
        <v>7508.8590000000004</v>
      </c>
      <c r="AK13" s="38">
        <v>8060.3280000000004</v>
      </c>
      <c r="AL13" s="38">
        <v>7982.7240000000002</v>
      </c>
      <c r="AM13" s="38">
        <v>7589.4269999999997</v>
      </c>
      <c r="AN13" s="38">
        <v>7414.1779999999999</v>
      </c>
      <c r="AO13" s="38">
        <v>8062.1570000000002</v>
      </c>
      <c r="AP13" s="38">
        <v>8805.6380000000008</v>
      </c>
      <c r="AQ13" s="38">
        <v>8622.8040000000001</v>
      </c>
      <c r="AR13" s="38">
        <v>7974.5330000000004</v>
      </c>
      <c r="AS13" s="38">
        <v>8558.2649999999994</v>
      </c>
      <c r="AT13" s="38">
        <v>8702.3629999999994</v>
      </c>
      <c r="AU13" s="38">
        <v>5800.2309999999998</v>
      </c>
      <c r="AV13" s="38">
        <v>6718.8490000000002</v>
      </c>
      <c r="AW13" s="38">
        <v>6676.3689999999997</v>
      </c>
      <c r="AX13" s="38">
        <v>7884.4359999999997</v>
      </c>
      <c r="AY13" s="38">
        <v>8813.4449999999997</v>
      </c>
      <c r="AZ13" s="38">
        <v>10478.76</v>
      </c>
      <c r="BA13" s="38">
        <v>10288.656000000001</v>
      </c>
      <c r="BB13" s="38">
        <v>10479.275</v>
      </c>
      <c r="BC13" s="38">
        <v>10053.308999999999</v>
      </c>
      <c r="BD13" s="38">
        <v>9940.0460000000003</v>
      </c>
      <c r="BE13" s="38">
        <v>9366.5740000000005</v>
      </c>
      <c r="BF13" s="38">
        <v>9635.4830000000002</v>
      </c>
      <c r="BG13" s="38">
        <v>9262.5730000000003</v>
      </c>
      <c r="BH13" s="38">
        <v>9487.0419999999995</v>
      </c>
      <c r="BI13" s="38">
        <v>9434.6579999999994</v>
      </c>
      <c r="BJ13" s="38">
        <v>9873.0169999999998</v>
      </c>
      <c r="BK13" s="38">
        <v>8970.241</v>
      </c>
      <c r="BL13" s="38">
        <v>8263.9060000000009</v>
      </c>
      <c r="BM13" s="38">
        <v>7916.2539999999999</v>
      </c>
      <c r="BN13" s="38">
        <v>8690.6049999999996</v>
      </c>
      <c r="BO13" s="38">
        <v>7530.6440000000002</v>
      </c>
      <c r="BP13" s="38">
        <v>7404.24</v>
      </c>
      <c r="BQ13" s="38">
        <v>7087.5680000000002</v>
      </c>
      <c r="BR13" s="38">
        <v>7107.8990000000003</v>
      </c>
      <c r="BS13" s="38">
        <v>6403.9480000000003</v>
      </c>
      <c r="BT13" s="38">
        <v>6310.201</v>
      </c>
      <c r="BU13" s="38">
        <v>7488.692</v>
      </c>
      <c r="BV13" s="38">
        <v>6877.4059999999999</v>
      </c>
      <c r="BW13" s="38">
        <v>6626.0619999999999</v>
      </c>
      <c r="BX13" s="38">
        <v>5050.8999999999996</v>
      </c>
      <c r="BY13" s="38">
        <v>5182.3</v>
      </c>
      <c r="BZ13" s="38">
        <v>7370.9</v>
      </c>
      <c r="CA13" s="38">
        <v>7015.8</v>
      </c>
      <c r="CB13" s="38">
        <v>6510</v>
      </c>
      <c r="CC13" s="38">
        <v>6967.7</v>
      </c>
      <c r="CD13" s="38">
        <v>6774.1</v>
      </c>
      <c r="CE13" s="38">
        <v>6515.2</v>
      </c>
      <c r="CF13" s="38">
        <v>5920.9</v>
      </c>
      <c r="CG13" s="38">
        <v>6612.3</v>
      </c>
      <c r="CH13" s="38">
        <v>6948.2</v>
      </c>
      <c r="CI13" s="38">
        <v>7462.2</v>
      </c>
      <c r="CJ13" s="38">
        <v>6808.8</v>
      </c>
      <c r="CK13" s="38">
        <v>6275.1</v>
      </c>
      <c r="CL13" s="38">
        <v>6839.1</v>
      </c>
      <c r="CM13" s="38">
        <v>6641.1</v>
      </c>
      <c r="CN13" s="38">
        <v>6040.7</v>
      </c>
      <c r="CO13" s="38">
        <v>7373.6</v>
      </c>
      <c r="CP13" s="38">
        <v>7373</v>
      </c>
      <c r="CQ13" s="38">
        <v>6644</v>
      </c>
      <c r="CR13" s="38">
        <v>5606</v>
      </c>
      <c r="CS13" s="38">
        <v>5958</v>
      </c>
      <c r="CT13" s="38">
        <v>5793</v>
      </c>
      <c r="CU13" s="38">
        <v>6507</v>
      </c>
      <c r="CV13" s="38">
        <v>5721</v>
      </c>
      <c r="CW13" s="38">
        <v>5991</v>
      </c>
      <c r="CX13" s="38">
        <v>6253</v>
      </c>
      <c r="CY13" s="38">
        <v>5625</v>
      </c>
      <c r="CZ13" s="38">
        <v>4332</v>
      </c>
      <c r="DA13" s="38">
        <v>5004</v>
      </c>
      <c r="DB13" s="38">
        <v>5326</v>
      </c>
      <c r="DC13" s="38">
        <v>4760</v>
      </c>
      <c r="DD13" s="38">
        <v>5044</v>
      </c>
      <c r="DE13" s="38">
        <v>5009</v>
      </c>
      <c r="DF13" s="38">
        <v>5222</v>
      </c>
      <c r="DG13" s="38">
        <v>5227</v>
      </c>
      <c r="DH13" s="38">
        <v>4253</v>
      </c>
      <c r="DI13" s="38">
        <v>4359</v>
      </c>
      <c r="DJ13" s="38">
        <v>5149</v>
      </c>
      <c r="DK13" s="38">
        <v>4939</v>
      </c>
      <c r="DL13" s="38">
        <v>4333</v>
      </c>
      <c r="DM13" s="38">
        <v>3974</v>
      </c>
      <c r="DN13" s="38">
        <v>4392</v>
      </c>
      <c r="DO13" s="38">
        <v>4158</v>
      </c>
      <c r="DP13" s="38">
        <v>3727</v>
      </c>
      <c r="DQ13" s="38">
        <v>3857</v>
      </c>
      <c r="DR13" s="38">
        <v>3949</v>
      </c>
      <c r="DS13" s="38">
        <v>3744</v>
      </c>
      <c r="DT13" s="38">
        <v>4002</v>
      </c>
      <c r="DU13" s="38">
        <v>3763</v>
      </c>
      <c r="DV13" s="38">
        <v>4109</v>
      </c>
      <c r="DW13" s="38">
        <v>4581</v>
      </c>
      <c r="DX13" s="53">
        <v>4571</v>
      </c>
      <c r="DY13" s="53">
        <v>5030</v>
      </c>
      <c r="DZ13" s="53">
        <v>5480</v>
      </c>
      <c r="EA13" s="53">
        <v>5852</v>
      </c>
      <c r="EB13" s="53">
        <v>5082</v>
      </c>
      <c r="EC13" s="53">
        <v>5164</v>
      </c>
      <c r="ED13" s="53">
        <v>5086</v>
      </c>
      <c r="EE13" s="53">
        <v>5109</v>
      </c>
      <c r="EF13" s="53">
        <v>4886</v>
      </c>
      <c r="EG13" s="53">
        <v>4331</v>
      </c>
      <c r="EH13" s="53">
        <v>5175</v>
      </c>
      <c r="EI13" s="53">
        <v>5038</v>
      </c>
      <c r="EJ13" s="53">
        <v>4442</v>
      </c>
      <c r="EK13" s="53">
        <v>4882</v>
      </c>
      <c r="EL13" s="53">
        <v>4130</v>
      </c>
      <c r="EM13" s="53">
        <v>4593</v>
      </c>
      <c r="EN13" s="53">
        <v>4183</v>
      </c>
      <c r="EO13" s="53">
        <v>4010</v>
      </c>
      <c r="EP13" s="53">
        <v>4010</v>
      </c>
      <c r="EQ13" s="53">
        <v>4066</v>
      </c>
      <c r="ER13" s="53">
        <v>4015</v>
      </c>
      <c r="ES13" s="53">
        <v>3870</v>
      </c>
      <c r="ET13" s="53">
        <v>3920</v>
      </c>
      <c r="EU13" s="53">
        <v>3648.3910000000001</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row>
    <row r="14" spans="1:479" ht="28.15" customHeight="1">
      <c r="C14" s="88"/>
      <c r="E14" s="88"/>
      <c r="F14" s="28" t="s">
        <v>778</v>
      </c>
      <c r="G14" s="29" t="s">
        <v>183</v>
      </c>
      <c r="H14" s="38">
        <v>5427</v>
      </c>
      <c r="I14" s="38">
        <v>6234</v>
      </c>
      <c r="J14" s="38"/>
      <c r="K14" s="38"/>
      <c r="L14" s="38" t="s">
        <v>156</v>
      </c>
      <c r="M14" s="38" t="s">
        <v>156</v>
      </c>
      <c r="N14" s="38" t="s">
        <v>156</v>
      </c>
      <c r="O14" s="38" t="s">
        <v>156</v>
      </c>
      <c r="P14" s="38" t="s">
        <v>156</v>
      </c>
      <c r="Q14" s="38" t="s">
        <v>156</v>
      </c>
      <c r="R14" s="38" t="s">
        <v>156</v>
      </c>
      <c r="S14" s="38" t="s">
        <v>156</v>
      </c>
      <c r="T14" s="38" t="s">
        <v>156</v>
      </c>
      <c r="U14" s="38" t="s">
        <v>156</v>
      </c>
      <c r="V14" s="38" t="s">
        <v>156</v>
      </c>
      <c r="W14" s="38" t="s">
        <v>156</v>
      </c>
      <c r="X14" s="38" t="s">
        <v>156</v>
      </c>
      <c r="Y14" s="38" t="s">
        <v>156</v>
      </c>
      <c r="Z14" s="38" t="s">
        <v>156</v>
      </c>
      <c r="AA14" s="38" t="s">
        <v>156</v>
      </c>
      <c r="AB14" s="38" t="s">
        <v>156</v>
      </c>
      <c r="AC14" s="38" t="s">
        <v>156</v>
      </c>
      <c r="AD14" s="38" t="s">
        <v>156</v>
      </c>
      <c r="AE14" s="38" t="s">
        <v>156</v>
      </c>
      <c r="AF14" s="38" t="s">
        <v>156</v>
      </c>
      <c r="AG14" s="38" t="s">
        <v>156</v>
      </c>
      <c r="AH14" s="38" t="s">
        <v>156</v>
      </c>
      <c r="AI14" s="38" t="s">
        <v>156</v>
      </c>
      <c r="AJ14" s="38" t="s">
        <v>156</v>
      </c>
      <c r="AK14" s="38" t="s">
        <v>156</v>
      </c>
      <c r="AL14" s="38" t="s">
        <v>156</v>
      </c>
      <c r="AM14" s="38" t="s">
        <v>156</v>
      </c>
      <c r="AN14" s="38" t="s">
        <v>156</v>
      </c>
      <c r="AO14" s="38" t="s">
        <v>156</v>
      </c>
      <c r="AP14" s="38" t="s">
        <v>156</v>
      </c>
      <c r="AQ14" s="38" t="s">
        <v>156</v>
      </c>
      <c r="AR14" s="38" t="s">
        <v>156</v>
      </c>
      <c r="AS14" s="38" t="s">
        <v>156</v>
      </c>
      <c r="AT14" s="38" t="s">
        <v>156</v>
      </c>
      <c r="AU14" s="38" t="s">
        <v>156</v>
      </c>
      <c r="AV14" s="38" t="s">
        <v>156</v>
      </c>
      <c r="AW14" s="38" t="s">
        <v>156</v>
      </c>
      <c r="AX14" s="38" t="s">
        <v>156</v>
      </c>
      <c r="AY14" s="38" t="s">
        <v>156</v>
      </c>
      <c r="AZ14" s="38" t="s">
        <v>156</v>
      </c>
      <c r="BA14" s="38" t="s">
        <v>156</v>
      </c>
      <c r="BB14" s="38" t="s">
        <v>156</v>
      </c>
      <c r="BC14" s="38" t="s">
        <v>156</v>
      </c>
      <c r="BD14" s="38" t="s">
        <v>156</v>
      </c>
      <c r="BE14" s="38" t="s">
        <v>156</v>
      </c>
      <c r="BF14" s="38" t="s">
        <v>156</v>
      </c>
      <c r="BG14" s="38" t="s">
        <v>156</v>
      </c>
      <c r="BH14" s="38" t="s">
        <v>156</v>
      </c>
      <c r="BI14" s="38" t="s">
        <v>156</v>
      </c>
      <c r="BJ14" s="38" t="s">
        <v>156</v>
      </c>
      <c r="BK14" s="38" t="s">
        <v>156</v>
      </c>
      <c r="BL14" s="38" t="s">
        <v>156</v>
      </c>
      <c r="BM14" s="38" t="s">
        <v>156</v>
      </c>
      <c r="BN14" s="38" t="s">
        <v>156</v>
      </c>
      <c r="BO14" s="38" t="s">
        <v>156</v>
      </c>
      <c r="BP14" s="38" t="s">
        <v>156</v>
      </c>
      <c r="BQ14" s="38" t="s">
        <v>156</v>
      </c>
      <c r="BR14" s="38" t="s">
        <v>156</v>
      </c>
      <c r="BS14" s="38" t="s">
        <v>156</v>
      </c>
      <c r="BT14" s="38" t="s">
        <v>156</v>
      </c>
      <c r="BU14" s="38" t="s">
        <v>156</v>
      </c>
      <c r="BV14" s="38" t="s">
        <v>156</v>
      </c>
      <c r="BW14" s="38" t="s">
        <v>156</v>
      </c>
      <c r="BX14" s="38" t="s">
        <v>156</v>
      </c>
      <c r="BY14" s="38" t="s">
        <v>156</v>
      </c>
      <c r="BZ14" s="38" t="s">
        <v>156</v>
      </c>
      <c r="CA14" s="38" t="s">
        <v>156</v>
      </c>
      <c r="CB14" s="38" t="s">
        <v>156</v>
      </c>
      <c r="CC14" s="38" t="s">
        <v>156</v>
      </c>
      <c r="CD14" s="38" t="s">
        <v>156</v>
      </c>
      <c r="CE14" s="38" t="s">
        <v>156</v>
      </c>
      <c r="CF14" s="38" t="s">
        <v>156</v>
      </c>
      <c r="CG14" s="38" t="s">
        <v>156</v>
      </c>
      <c r="CH14" s="38" t="s">
        <v>156</v>
      </c>
      <c r="CI14" s="38" t="s">
        <v>156</v>
      </c>
      <c r="CJ14" s="38" t="s">
        <v>156</v>
      </c>
      <c r="CK14" s="38" t="s">
        <v>156</v>
      </c>
      <c r="CL14" s="38" t="s">
        <v>156</v>
      </c>
      <c r="CM14" s="38" t="s">
        <v>156</v>
      </c>
      <c r="CN14" s="38" t="s">
        <v>156</v>
      </c>
      <c r="CO14" s="38">
        <v>1023.879</v>
      </c>
      <c r="CP14" s="38">
        <v>981</v>
      </c>
      <c r="CQ14" s="38">
        <v>807</v>
      </c>
      <c r="CR14" s="38">
        <v>773</v>
      </c>
      <c r="CS14" s="38">
        <v>781</v>
      </c>
      <c r="CT14" s="38">
        <v>892</v>
      </c>
      <c r="CU14" s="38">
        <v>815</v>
      </c>
      <c r="CV14" s="38">
        <v>767</v>
      </c>
      <c r="CW14" s="38">
        <v>777</v>
      </c>
      <c r="CX14" s="38">
        <v>903</v>
      </c>
      <c r="CY14" s="38">
        <v>706</v>
      </c>
      <c r="CZ14" s="38">
        <v>681</v>
      </c>
      <c r="DA14" s="38">
        <v>774</v>
      </c>
      <c r="DB14" s="38">
        <v>897</v>
      </c>
      <c r="DC14" s="38">
        <v>673</v>
      </c>
      <c r="DD14" s="38">
        <v>731</v>
      </c>
      <c r="DE14" s="38">
        <v>813</v>
      </c>
      <c r="DF14" s="38">
        <v>858</v>
      </c>
      <c r="DG14" s="38">
        <v>656</v>
      </c>
      <c r="DH14" s="38">
        <v>548</v>
      </c>
      <c r="DI14" s="38">
        <v>612</v>
      </c>
      <c r="DJ14" s="38">
        <v>750</v>
      </c>
      <c r="DK14" s="38">
        <v>597</v>
      </c>
      <c r="DL14" s="38">
        <v>644</v>
      </c>
      <c r="DM14" s="38">
        <v>721</v>
      </c>
      <c r="DN14" s="38">
        <v>838</v>
      </c>
      <c r="DO14" s="38">
        <v>639</v>
      </c>
      <c r="DP14" s="38">
        <v>569</v>
      </c>
      <c r="DQ14" s="38">
        <v>646</v>
      </c>
      <c r="DR14" s="38">
        <v>734</v>
      </c>
      <c r="DS14" s="38">
        <v>647</v>
      </c>
      <c r="DT14" s="38">
        <v>681</v>
      </c>
      <c r="DU14" s="38">
        <v>665</v>
      </c>
      <c r="DV14" s="38">
        <v>833</v>
      </c>
      <c r="DW14" s="38">
        <v>919</v>
      </c>
      <c r="DX14" s="53">
        <v>919</v>
      </c>
      <c r="DY14" s="53">
        <v>1215</v>
      </c>
      <c r="DZ14" s="53">
        <v>1545</v>
      </c>
      <c r="EA14" s="53">
        <v>1570</v>
      </c>
      <c r="EB14" s="53">
        <v>1411</v>
      </c>
      <c r="EC14" s="53">
        <v>1444</v>
      </c>
      <c r="ED14" s="53">
        <v>1408</v>
      </c>
      <c r="EE14" s="53">
        <v>1382</v>
      </c>
      <c r="EF14" s="53">
        <v>1404</v>
      </c>
      <c r="EG14" s="53">
        <v>1233</v>
      </c>
      <c r="EH14" s="53">
        <v>1793</v>
      </c>
      <c r="EI14" s="53">
        <v>1528</v>
      </c>
      <c r="EJ14" s="53">
        <v>1434</v>
      </c>
      <c r="EK14" s="53">
        <v>1479</v>
      </c>
      <c r="EL14" s="53">
        <v>1143</v>
      </c>
      <c r="EM14" s="53">
        <v>1473</v>
      </c>
      <c r="EN14" s="53">
        <v>1313</v>
      </c>
      <c r="EO14" s="53">
        <v>1462</v>
      </c>
      <c r="EP14" s="53">
        <v>1459</v>
      </c>
      <c r="EQ14" s="53">
        <v>1293</v>
      </c>
      <c r="ER14" s="53">
        <v>1376</v>
      </c>
      <c r="ES14" s="53">
        <v>1367</v>
      </c>
      <c r="ET14" s="53">
        <v>1315</v>
      </c>
      <c r="EU14" s="53">
        <v>1310</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row>
    <row r="15" spans="1:479" ht="28.15" customHeight="1">
      <c r="B15" s="88"/>
      <c r="C15" s="88"/>
      <c r="D15" s="88"/>
      <c r="E15" s="88"/>
      <c r="F15" s="28" t="s">
        <v>282</v>
      </c>
      <c r="G15" s="29"/>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row>
    <row r="16" spans="1:479" ht="20.100000000000001" customHeight="1">
      <c r="C16" s="88"/>
      <c r="E16" s="88"/>
      <c r="F16" s="37" t="s">
        <v>283</v>
      </c>
      <c r="G16" s="29" t="s">
        <v>284</v>
      </c>
      <c r="H16" s="38">
        <v>110529.334610516</v>
      </c>
      <c r="I16" s="38">
        <v>121413.098498019</v>
      </c>
      <c r="J16" s="38"/>
      <c r="K16" s="38"/>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t="s">
        <v>156</v>
      </c>
      <c r="AB16" s="38" t="s">
        <v>156</v>
      </c>
      <c r="AC16" s="38" t="s">
        <v>156</v>
      </c>
      <c r="AD16" s="38" t="s">
        <v>156</v>
      </c>
      <c r="AE16" s="38" t="s">
        <v>156</v>
      </c>
      <c r="AF16" s="38" t="s">
        <v>156</v>
      </c>
      <c r="AG16" s="38" t="s">
        <v>156</v>
      </c>
      <c r="AH16" s="38" t="s">
        <v>156</v>
      </c>
      <c r="AI16" s="38" t="s">
        <v>156</v>
      </c>
      <c r="AJ16" s="38" t="s">
        <v>156</v>
      </c>
      <c r="AK16" s="38" t="s">
        <v>156</v>
      </c>
      <c r="AL16" s="38" t="s">
        <v>156</v>
      </c>
      <c r="AM16" s="38" t="s">
        <v>156</v>
      </c>
      <c r="AN16" s="38" t="s">
        <v>156</v>
      </c>
      <c r="AO16" s="38" t="s">
        <v>156</v>
      </c>
      <c r="AP16" s="38" t="s">
        <v>156</v>
      </c>
      <c r="AQ16" s="38" t="s">
        <v>156</v>
      </c>
      <c r="AR16" s="38" t="s">
        <v>156</v>
      </c>
      <c r="AS16" s="38" t="s">
        <v>156</v>
      </c>
      <c r="AT16" s="38" t="s">
        <v>156</v>
      </c>
      <c r="AU16" s="38" t="s">
        <v>156</v>
      </c>
      <c r="AV16" s="38" t="s">
        <v>156</v>
      </c>
      <c r="AW16" s="38" t="s">
        <v>156</v>
      </c>
      <c r="AX16" s="38" t="s">
        <v>156</v>
      </c>
      <c r="AY16" s="38" t="s">
        <v>156</v>
      </c>
      <c r="AZ16" s="38" t="s">
        <v>156</v>
      </c>
      <c r="BA16" s="38" t="s">
        <v>156</v>
      </c>
      <c r="BB16" s="38" t="s">
        <v>156</v>
      </c>
      <c r="BC16" s="38" t="s">
        <v>156</v>
      </c>
      <c r="BD16" s="38" t="s">
        <v>156</v>
      </c>
      <c r="BE16" s="38" t="s">
        <v>156</v>
      </c>
      <c r="BF16" s="38" t="s">
        <v>156</v>
      </c>
      <c r="BG16" s="38" t="s">
        <v>156</v>
      </c>
      <c r="BH16" s="38" t="s">
        <v>156</v>
      </c>
      <c r="BI16" s="38" t="s">
        <v>156</v>
      </c>
      <c r="BJ16" s="38" t="s">
        <v>156</v>
      </c>
      <c r="BK16" s="38" t="s">
        <v>156</v>
      </c>
      <c r="BL16" s="38" t="s">
        <v>156</v>
      </c>
      <c r="BM16" s="38" t="s">
        <v>156</v>
      </c>
      <c r="BN16" s="38" t="s">
        <v>156</v>
      </c>
      <c r="BO16" s="38" t="s">
        <v>156</v>
      </c>
      <c r="BP16" s="38" t="s">
        <v>156</v>
      </c>
      <c r="BQ16" s="38" t="s">
        <v>156</v>
      </c>
      <c r="BR16" s="38" t="s">
        <v>156</v>
      </c>
      <c r="BS16" s="38" t="s">
        <v>156</v>
      </c>
      <c r="BT16" s="38" t="s">
        <v>156</v>
      </c>
      <c r="BU16" s="38" t="s">
        <v>156</v>
      </c>
      <c r="BV16" s="38" t="s">
        <v>156</v>
      </c>
      <c r="BW16" s="38" t="s">
        <v>156</v>
      </c>
      <c r="BX16" s="38" t="s">
        <v>156</v>
      </c>
      <c r="BY16" s="38" t="s">
        <v>156</v>
      </c>
      <c r="BZ16" s="38" t="s">
        <v>156</v>
      </c>
      <c r="CA16" s="38" t="s">
        <v>156</v>
      </c>
      <c r="CB16" s="38" t="s">
        <v>156</v>
      </c>
      <c r="CC16" s="38" t="s">
        <v>156</v>
      </c>
      <c r="CD16" s="38" t="s">
        <v>156</v>
      </c>
      <c r="CE16" s="38" t="s">
        <v>156</v>
      </c>
      <c r="CF16" s="38" t="s">
        <v>156</v>
      </c>
      <c r="CG16" s="38" t="s">
        <v>156</v>
      </c>
      <c r="CH16" s="38" t="s">
        <v>156</v>
      </c>
      <c r="CI16" s="38" t="s">
        <v>156</v>
      </c>
      <c r="CJ16" s="38" t="s">
        <v>156</v>
      </c>
      <c r="CK16" s="38" t="s">
        <v>156</v>
      </c>
      <c r="CL16" s="38">
        <v>11320.1934078575</v>
      </c>
      <c r="CM16" s="38">
        <v>10971.699221774499</v>
      </c>
      <c r="CN16" s="38">
        <v>10689.2783556999</v>
      </c>
      <c r="CO16" s="38">
        <v>10935.3870741349</v>
      </c>
      <c r="CP16" s="38">
        <v>13818.7107382988</v>
      </c>
      <c r="CQ16" s="38">
        <v>12507.9388140181</v>
      </c>
      <c r="CR16" s="38">
        <v>11788.3540072251</v>
      </c>
      <c r="CS16" s="38">
        <v>13027.3723750675</v>
      </c>
      <c r="CT16" s="38">
        <v>12696.186781283301</v>
      </c>
      <c r="CU16" s="38">
        <v>11753.1302440619</v>
      </c>
      <c r="CV16" s="38">
        <v>10842.4885778059</v>
      </c>
      <c r="CW16" s="38">
        <v>12369.6882993586</v>
      </c>
      <c r="CX16" s="38">
        <v>15240.7850394737</v>
      </c>
      <c r="CY16" s="38">
        <v>13966.391039473699</v>
      </c>
      <c r="CZ16" s="38">
        <v>13168.156092105301</v>
      </c>
      <c r="DA16" s="38">
        <v>13148.1706710526</v>
      </c>
      <c r="DB16" s="38">
        <v>14705.4833526316</v>
      </c>
      <c r="DC16" s="38">
        <v>13895.169352631599</v>
      </c>
      <c r="DD16" s="38">
        <v>13484.601013157901</v>
      </c>
      <c r="DE16" s="38">
        <v>14650.640539473699</v>
      </c>
      <c r="DF16" s="38">
        <v>15654.1293868421</v>
      </c>
      <c r="DG16" s="38">
        <v>13677.332155263201</v>
      </c>
      <c r="DH16" s="38">
        <v>13310.899148116399</v>
      </c>
      <c r="DI16" s="38">
        <v>13566.691325342499</v>
      </c>
      <c r="DJ16" s="38">
        <v>16184.348980565101</v>
      </c>
      <c r="DK16" s="38">
        <v>14929.4480110445</v>
      </c>
      <c r="DL16" s="38">
        <v>15012.273392637</v>
      </c>
      <c r="DM16" s="38">
        <v>14994.7819306601</v>
      </c>
      <c r="DN16" s="38">
        <v>17805.605666541302</v>
      </c>
      <c r="DO16" s="38">
        <v>16683.9055685686</v>
      </c>
      <c r="DP16" s="38">
        <v>16503.000635061599</v>
      </c>
      <c r="DQ16" s="38">
        <v>19538.507351866101</v>
      </c>
      <c r="DR16" s="38">
        <v>21568.674654450901</v>
      </c>
      <c r="DS16" s="38">
        <v>20639.206055737799</v>
      </c>
      <c r="DT16" s="38">
        <v>20849.1067351282</v>
      </c>
      <c r="DU16" s="38">
        <v>21536.8789060708</v>
      </c>
      <c r="DV16" s="38">
        <v>24984.563277982899</v>
      </c>
      <c r="DW16" s="38">
        <v>27340.708987169499</v>
      </c>
      <c r="DX16" s="53">
        <v>25820.1172531011</v>
      </c>
      <c r="DY16" s="53">
        <v>29267.594833511201</v>
      </c>
      <c r="DZ16" s="53">
        <v>31229.568163094202</v>
      </c>
      <c r="EA16" s="53">
        <v>28805.649389944901</v>
      </c>
      <c r="EB16" s="53">
        <v>28979.524647667</v>
      </c>
      <c r="EC16" s="53">
        <v>28508.4029607343</v>
      </c>
      <c r="ED16" s="53">
        <v>28500.7330423147</v>
      </c>
      <c r="EE16" s="53">
        <v>27862.9969197723</v>
      </c>
      <c r="EF16" s="53">
        <v>27504.8715854601</v>
      </c>
      <c r="EG16" s="53">
        <v>26660.733062969401</v>
      </c>
      <c r="EH16" s="53">
        <v>31654.119078746498</v>
      </c>
      <c r="EI16" s="53">
        <v>29813.466677786899</v>
      </c>
      <c r="EJ16" s="53">
        <v>28625.752582418401</v>
      </c>
      <c r="EK16" s="53">
        <v>31319.7601590669</v>
      </c>
      <c r="EL16" s="53">
        <v>31902.247792779799</v>
      </c>
      <c r="EM16" s="53">
        <v>31690.010243020399</v>
      </c>
      <c r="EN16" s="53">
        <v>30287</v>
      </c>
      <c r="EO16" s="53">
        <v>30251.339945854801</v>
      </c>
      <c r="EP16" s="53">
        <v>30239.2899127737</v>
      </c>
      <c r="EQ16" s="53">
        <v>30087.9973712561</v>
      </c>
      <c r="ER16" s="53">
        <v>30450.6660727212</v>
      </c>
      <c r="ES16" s="53">
        <v>29548.651757084801</v>
      </c>
      <c r="ET16" s="53">
        <v>30106.485614484402</v>
      </c>
      <c r="EU16" s="53">
        <v>29474.703963565102</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row>
    <row r="17" spans="2:479" ht="20.100000000000001" customHeight="1">
      <c r="C17" s="88"/>
      <c r="E17" s="88"/>
      <c r="F17" s="37" t="s">
        <v>285</v>
      </c>
      <c r="G17" s="29" t="s">
        <v>284</v>
      </c>
      <c r="H17" s="38">
        <v>154.098641231107</v>
      </c>
      <c r="I17" s="38">
        <v>143.68199999999999</v>
      </c>
      <c r="J17" s="38"/>
      <c r="K17" s="38"/>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t="s">
        <v>156</v>
      </c>
      <c r="AB17" s="38" t="s">
        <v>156</v>
      </c>
      <c r="AC17" s="38" t="s">
        <v>156</v>
      </c>
      <c r="AD17" s="38" t="s">
        <v>156</v>
      </c>
      <c r="AE17" s="38" t="s">
        <v>156</v>
      </c>
      <c r="AF17" s="38" t="s">
        <v>156</v>
      </c>
      <c r="AG17" s="38" t="s">
        <v>156</v>
      </c>
      <c r="AH17" s="38" t="s">
        <v>156</v>
      </c>
      <c r="AI17" s="38" t="s">
        <v>156</v>
      </c>
      <c r="AJ17" s="38" t="s">
        <v>156</v>
      </c>
      <c r="AK17" s="38" t="s">
        <v>156</v>
      </c>
      <c r="AL17" s="38" t="s">
        <v>156</v>
      </c>
      <c r="AM17" s="38" t="s">
        <v>156</v>
      </c>
      <c r="AN17" s="38" t="s">
        <v>156</v>
      </c>
      <c r="AO17" s="38" t="s">
        <v>156</v>
      </c>
      <c r="AP17" s="38" t="s">
        <v>156</v>
      </c>
      <c r="AQ17" s="38" t="s">
        <v>156</v>
      </c>
      <c r="AR17" s="38" t="s">
        <v>156</v>
      </c>
      <c r="AS17" s="38" t="s">
        <v>156</v>
      </c>
      <c r="AT17" s="38" t="s">
        <v>156</v>
      </c>
      <c r="AU17" s="38" t="s">
        <v>156</v>
      </c>
      <c r="AV17" s="38" t="s">
        <v>156</v>
      </c>
      <c r="AW17" s="38" t="s">
        <v>156</v>
      </c>
      <c r="AX17" s="38" t="s">
        <v>156</v>
      </c>
      <c r="AY17" s="38" t="s">
        <v>156</v>
      </c>
      <c r="AZ17" s="38" t="s">
        <v>156</v>
      </c>
      <c r="BA17" s="38" t="s">
        <v>156</v>
      </c>
      <c r="BB17" s="38" t="s">
        <v>156</v>
      </c>
      <c r="BC17" s="38" t="s">
        <v>156</v>
      </c>
      <c r="BD17" s="38" t="s">
        <v>156</v>
      </c>
      <c r="BE17" s="38" t="s">
        <v>156</v>
      </c>
      <c r="BF17" s="38" t="s">
        <v>156</v>
      </c>
      <c r="BG17" s="38" t="s">
        <v>156</v>
      </c>
      <c r="BH17" s="38" t="s">
        <v>156</v>
      </c>
      <c r="BI17" s="38" t="s">
        <v>156</v>
      </c>
      <c r="BJ17" s="38" t="s">
        <v>156</v>
      </c>
      <c r="BK17" s="38" t="s">
        <v>156</v>
      </c>
      <c r="BL17" s="38" t="s">
        <v>156</v>
      </c>
      <c r="BM17" s="38" t="s">
        <v>156</v>
      </c>
      <c r="BN17" s="38" t="s">
        <v>156</v>
      </c>
      <c r="BO17" s="38" t="s">
        <v>156</v>
      </c>
      <c r="BP17" s="38" t="s">
        <v>156</v>
      </c>
      <c r="BQ17" s="38" t="s">
        <v>156</v>
      </c>
      <c r="BR17" s="38" t="s">
        <v>156</v>
      </c>
      <c r="BS17" s="38" t="s">
        <v>156</v>
      </c>
      <c r="BT17" s="38" t="s">
        <v>156</v>
      </c>
      <c r="BU17" s="38" t="s">
        <v>156</v>
      </c>
      <c r="BV17" s="38" t="s">
        <v>156</v>
      </c>
      <c r="BW17" s="38" t="s">
        <v>156</v>
      </c>
      <c r="BX17" s="38" t="s">
        <v>156</v>
      </c>
      <c r="BY17" s="38" t="s">
        <v>156</v>
      </c>
      <c r="BZ17" s="38" t="s">
        <v>156</v>
      </c>
      <c r="CA17" s="38" t="s">
        <v>156</v>
      </c>
      <c r="CB17" s="38" t="s">
        <v>156</v>
      </c>
      <c r="CC17" s="38" t="s">
        <v>156</v>
      </c>
      <c r="CD17" s="38" t="s">
        <v>156</v>
      </c>
      <c r="CE17" s="38" t="s">
        <v>156</v>
      </c>
      <c r="CF17" s="38" t="s">
        <v>156</v>
      </c>
      <c r="CG17" s="38" t="s">
        <v>156</v>
      </c>
      <c r="CH17" s="38" t="s">
        <v>156</v>
      </c>
      <c r="CI17" s="38" t="s">
        <v>156</v>
      </c>
      <c r="CJ17" s="38" t="s">
        <v>156</v>
      </c>
      <c r="CK17" s="38" t="s">
        <v>156</v>
      </c>
      <c r="CL17" s="38">
        <v>104.3500832</v>
      </c>
      <c r="CM17" s="38">
        <v>73.592153846153806</v>
      </c>
      <c r="CN17" s="38">
        <v>81.482538461538496</v>
      </c>
      <c r="CO17" s="38">
        <v>79.381153846153794</v>
      </c>
      <c r="CP17" s="38">
        <v>75.126999999999995</v>
      </c>
      <c r="CQ17" s="38">
        <v>55.59</v>
      </c>
      <c r="CR17" s="38">
        <v>55.901000000000003</v>
      </c>
      <c r="CS17" s="38">
        <v>69.052999999999997</v>
      </c>
      <c r="CT17" s="38">
        <v>89</v>
      </c>
      <c r="CU17" s="38">
        <v>82.950999999999993</v>
      </c>
      <c r="CV17" s="38">
        <v>76.576999999999998</v>
      </c>
      <c r="CW17" s="38">
        <v>88.305000000000007</v>
      </c>
      <c r="CX17" s="38">
        <v>99.95</v>
      </c>
      <c r="CY17" s="38">
        <v>76.043999999999997</v>
      </c>
      <c r="CZ17" s="38">
        <v>70.584999999999994</v>
      </c>
      <c r="DA17" s="38">
        <v>91.201999999999998</v>
      </c>
      <c r="DB17" s="38">
        <v>92.100999999999999</v>
      </c>
      <c r="DC17" s="38">
        <v>81.515000000000001</v>
      </c>
      <c r="DD17" s="38">
        <v>67.248000000000005</v>
      </c>
      <c r="DE17" s="38">
        <v>87.019000000000005</v>
      </c>
      <c r="DF17" s="38">
        <v>90.888000000000005</v>
      </c>
      <c r="DG17" s="38">
        <v>75.394999999999996</v>
      </c>
      <c r="DH17" s="38">
        <v>74.430000000000007</v>
      </c>
      <c r="DI17" s="38">
        <v>91.715000000000003</v>
      </c>
      <c r="DJ17" s="38">
        <v>88.793999999999997</v>
      </c>
      <c r="DK17" s="38">
        <v>75.554000000000002</v>
      </c>
      <c r="DL17" s="38">
        <v>84.820999999999998</v>
      </c>
      <c r="DM17" s="38">
        <v>92.715999999999994</v>
      </c>
      <c r="DN17" s="38">
        <v>113.405</v>
      </c>
      <c r="DO17" s="38">
        <v>82.623999999999995</v>
      </c>
      <c r="DP17" s="38">
        <v>84.027000000000001</v>
      </c>
      <c r="DQ17" s="38">
        <v>92.656000000000006</v>
      </c>
      <c r="DR17" s="38">
        <v>94.724999999999994</v>
      </c>
      <c r="DS17" s="38">
        <v>86.804000000000002</v>
      </c>
      <c r="DT17" s="38">
        <v>37.262999999999998</v>
      </c>
      <c r="DU17" s="38">
        <v>40.018999999999998</v>
      </c>
      <c r="DV17" s="38">
        <v>40.578000000000003</v>
      </c>
      <c r="DW17" s="38">
        <v>44</v>
      </c>
      <c r="DX17" s="53">
        <v>43.127000000000002</v>
      </c>
      <c r="DY17" s="53">
        <v>43.506</v>
      </c>
      <c r="DZ17" s="53">
        <v>43.67</v>
      </c>
      <c r="EA17" s="53">
        <v>41.865000000000002</v>
      </c>
      <c r="EB17" s="53">
        <v>42.459000000000003</v>
      </c>
      <c r="EC17" s="53">
        <v>37.773000000000003</v>
      </c>
      <c r="ED17" s="53">
        <v>37.890999999999998</v>
      </c>
      <c r="EE17" s="53">
        <v>38.448</v>
      </c>
      <c r="EF17" s="53">
        <v>39.973641231106498</v>
      </c>
      <c r="EG17" s="53">
        <v>37.786000000000001</v>
      </c>
      <c r="EH17" s="53">
        <v>39.289000000000001</v>
      </c>
      <c r="EI17" s="53">
        <v>37.823999999999998</v>
      </c>
      <c r="EJ17" s="53">
        <v>33.424999999999997</v>
      </c>
      <c r="EK17" s="53">
        <v>33.143999999999998</v>
      </c>
      <c r="EL17" s="53">
        <v>34.744999999999997</v>
      </c>
      <c r="EM17" s="53">
        <v>32.579000000000001</v>
      </c>
      <c r="EN17" s="53">
        <v>34</v>
      </c>
      <c r="EO17" s="53">
        <v>34.213999999999999</v>
      </c>
      <c r="EP17" s="53">
        <v>35.244975500172998</v>
      </c>
      <c r="EQ17" s="53">
        <v>34.4282624410544</v>
      </c>
      <c r="ER17" s="53">
        <v>34.832396400937</v>
      </c>
      <c r="ES17" s="53">
        <v>44.494908585541097</v>
      </c>
      <c r="ET17" s="53">
        <v>56.227565341007796</v>
      </c>
      <c r="EU17" s="53">
        <v>46.763903363515702</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row>
    <row r="18" spans="2:479" ht="20.100000000000001" customHeight="1">
      <c r="C18" s="88"/>
      <c r="E18" s="88"/>
      <c r="F18" s="37" t="s">
        <v>286</v>
      </c>
      <c r="G18" s="29" t="s">
        <v>284</v>
      </c>
      <c r="H18" s="38">
        <v>40628.622748252397</v>
      </c>
      <c r="I18" s="38">
        <v>40826.262501981299</v>
      </c>
      <c r="J18" s="38"/>
      <c r="K18" s="38"/>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t="s">
        <v>156</v>
      </c>
      <c r="AC18" s="38" t="s">
        <v>156</v>
      </c>
      <c r="AD18" s="38" t="s">
        <v>156</v>
      </c>
      <c r="AE18" s="38" t="s">
        <v>156</v>
      </c>
      <c r="AF18" s="38" t="s">
        <v>156</v>
      </c>
      <c r="AG18" s="38" t="s">
        <v>156</v>
      </c>
      <c r="AH18" s="38" t="s">
        <v>156</v>
      </c>
      <c r="AI18" s="38" t="s">
        <v>156</v>
      </c>
      <c r="AJ18" s="38" t="s">
        <v>156</v>
      </c>
      <c r="AK18" s="38" t="s">
        <v>156</v>
      </c>
      <c r="AL18" s="38" t="s">
        <v>156</v>
      </c>
      <c r="AM18" s="38" t="s">
        <v>156</v>
      </c>
      <c r="AN18" s="38" t="s">
        <v>156</v>
      </c>
      <c r="AO18" s="38" t="s">
        <v>156</v>
      </c>
      <c r="AP18" s="38" t="s">
        <v>156</v>
      </c>
      <c r="AQ18" s="38" t="s">
        <v>156</v>
      </c>
      <c r="AR18" s="38" t="s">
        <v>156</v>
      </c>
      <c r="AS18" s="38" t="s">
        <v>156</v>
      </c>
      <c r="AT18" s="38" t="s">
        <v>156</v>
      </c>
      <c r="AU18" s="38" t="s">
        <v>156</v>
      </c>
      <c r="AV18" s="38" t="s">
        <v>156</v>
      </c>
      <c r="AW18" s="38" t="s">
        <v>156</v>
      </c>
      <c r="AX18" s="38" t="s">
        <v>156</v>
      </c>
      <c r="AY18" s="38" t="s">
        <v>156</v>
      </c>
      <c r="AZ18" s="38" t="s">
        <v>156</v>
      </c>
      <c r="BA18" s="38" t="s">
        <v>156</v>
      </c>
      <c r="BB18" s="38" t="s">
        <v>156</v>
      </c>
      <c r="BC18" s="38" t="s">
        <v>156</v>
      </c>
      <c r="BD18" s="38" t="s">
        <v>156</v>
      </c>
      <c r="BE18" s="38" t="s">
        <v>156</v>
      </c>
      <c r="BF18" s="38" t="s">
        <v>156</v>
      </c>
      <c r="BG18" s="38" t="s">
        <v>156</v>
      </c>
      <c r="BH18" s="38" t="s">
        <v>156</v>
      </c>
      <c r="BI18" s="38" t="s">
        <v>156</v>
      </c>
      <c r="BJ18" s="38" t="s">
        <v>156</v>
      </c>
      <c r="BK18" s="38" t="s">
        <v>156</v>
      </c>
      <c r="BL18" s="38" t="s">
        <v>156</v>
      </c>
      <c r="BM18" s="38" t="s">
        <v>156</v>
      </c>
      <c r="BN18" s="38" t="s">
        <v>156</v>
      </c>
      <c r="BO18" s="38" t="s">
        <v>156</v>
      </c>
      <c r="BP18" s="38" t="s">
        <v>156</v>
      </c>
      <c r="BQ18" s="38" t="s">
        <v>156</v>
      </c>
      <c r="BR18" s="38" t="s">
        <v>156</v>
      </c>
      <c r="BS18" s="38" t="s">
        <v>156</v>
      </c>
      <c r="BT18" s="38" t="s">
        <v>156</v>
      </c>
      <c r="BU18" s="38" t="s">
        <v>156</v>
      </c>
      <c r="BV18" s="38" t="s">
        <v>156</v>
      </c>
      <c r="BW18" s="38" t="s">
        <v>156</v>
      </c>
      <c r="BX18" s="38" t="s">
        <v>156</v>
      </c>
      <c r="BY18" s="38" t="s">
        <v>156</v>
      </c>
      <c r="BZ18" s="38" t="s">
        <v>156</v>
      </c>
      <c r="CA18" s="38" t="s">
        <v>156</v>
      </c>
      <c r="CB18" s="38" t="s">
        <v>156</v>
      </c>
      <c r="CC18" s="38" t="s">
        <v>156</v>
      </c>
      <c r="CD18" s="38" t="s">
        <v>156</v>
      </c>
      <c r="CE18" s="38" t="s">
        <v>156</v>
      </c>
      <c r="CF18" s="38" t="s">
        <v>156</v>
      </c>
      <c r="CG18" s="38" t="s">
        <v>156</v>
      </c>
      <c r="CH18" s="38" t="s">
        <v>156</v>
      </c>
      <c r="CI18" s="38" t="s">
        <v>156</v>
      </c>
      <c r="CJ18" s="38" t="s">
        <v>156</v>
      </c>
      <c r="CK18" s="38" t="s">
        <v>156</v>
      </c>
      <c r="CL18" s="38">
        <v>1421.72492105263</v>
      </c>
      <c r="CM18" s="38">
        <v>1424.36355684211</v>
      </c>
      <c r="CN18" s="38">
        <v>1453.98092105263</v>
      </c>
      <c r="CO18" s="38">
        <v>1454.01047368421</v>
      </c>
      <c r="CP18" s="38">
        <v>1730.9622617012401</v>
      </c>
      <c r="CQ18" s="38">
        <v>1720.07118598189</v>
      </c>
      <c r="CR18" s="38">
        <v>1635.9449927748899</v>
      </c>
      <c r="CS18" s="38">
        <v>1633.07462493254</v>
      </c>
      <c r="CT18" s="38">
        <v>1711.7132187166801</v>
      </c>
      <c r="CU18" s="38">
        <v>1713.7187559381</v>
      </c>
      <c r="CV18" s="38">
        <v>1877.0344221941</v>
      </c>
      <c r="CW18" s="38">
        <v>1882.7067006413799</v>
      </c>
      <c r="CX18" s="38">
        <v>1838.6649605263201</v>
      </c>
      <c r="CY18" s="38">
        <v>1838.6649605263201</v>
      </c>
      <c r="CZ18" s="38">
        <v>1768.15890789474</v>
      </c>
      <c r="DA18" s="38">
        <v>1769.9273289473699</v>
      </c>
      <c r="DB18" s="38">
        <v>1844.0156473684201</v>
      </c>
      <c r="DC18" s="38">
        <v>1844.0156473684201</v>
      </c>
      <c r="DD18" s="38">
        <v>2230.55098684211</v>
      </c>
      <c r="DE18" s="38">
        <v>2230.3404605263199</v>
      </c>
      <c r="DF18" s="38">
        <v>2543.9826131578998</v>
      </c>
      <c r="DG18" s="38">
        <v>2542.3728447368399</v>
      </c>
      <c r="DH18" s="38">
        <v>3251.57085188357</v>
      </c>
      <c r="DI18" s="38">
        <v>4029.9936746575399</v>
      </c>
      <c r="DJ18" s="38">
        <v>4931.0570194349402</v>
      </c>
      <c r="DK18" s="38">
        <v>6256.8979889554903</v>
      </c>
      <c r="DL18" s="38">
        <v>7609.40560736302</v>
      </c>
      <c r="DM18" s="38">
        <v>7940.1051954528002</v>
      </c>
      <c r="DN18" s="38">
        <v>8318.7975855209097</v>
      </c>
      <c r="DO18" s="38">
        <v>8589.4121923389393</v>
      </c>
      <c r="DP18" s="38">
        <v>8541.6263649384291</v>
      </c>
      <c r="DQ18" s="38">
        <v>8907.7566481338999</v>
      </c>
      <c r="DR18" s="38">
        <v>8841.6791964285694</v>
      </c>
      <c r="DS18" s="38">
        <v>8906.1896437933392</v>
      </c>
      <c r="DT18" s="38">
        <v>8849.7236437933407</v>
      </c>
      <c r="DU18" s="38">
        <v>8805.9727023551804</v>
      </c>
      <c r="DV18" s="38">
        <v>9185.3610413791102</v>
      </c>
      <c r="DW18" s="38">
        <v>9272.5428858093801</v>
      </c>
      <c r="DX18" s="53">
        <v>9509.2662108616405</v>
      </c>
      <c r="DY18" s="53">
        <v>9633.2991664888395</v>
      </c>
      <c r="DZ18" s="53">
        <v>9918.5266948592998</v>
      </c>
      <c r="EA18" s="53">
        <v>10129.2856100551</v>
      </c>
      <c r="EB18" s="53">
        <v>10125.016352332999</v>
      </c>
      <c r="EC18" s="53">
        <v>9730.7240392656695</v>
      </c>
      <c r="ED18" s="53">
        <v>9877.3399576853299</v>
      </c>
      <c r="EE18" s="53">
        <v>10521.6190802277</v>
      </c>
      <c r="EF18" s="53">
        <v>10044.054773308801</v>
      </c>
      <c r="EG18" s="53">
        <v>10029.6809370306</v>
      </c>
      <c r="EH18" s="53">
        <v>10253.191921253499</v>
      </c>
      <c r="EI18" s="53">
        <v>10347.5093222131</v>
      </c>
      <c r="EJ18" s="53">
        <v>9990.3224175815994</v>
      </c>
      <c r="EK18" s="53">
        <v>9856.63284093312</v>
      </c>
      <c r="EL18" s="53">
        <v>9915.1072072202096</v>
      </c>
      <c r="EM18" s="53">
        <v>9678.6107569796295</v>
      </c>
      <c r="EN18" s="53">
        <v>9335</v>
      </c>
      <c r="EO18" s="53">
        <v>10305.1460541452</v>
      </c>
      <c r="EP18" s="53">
        <v>10147.097048257299</v>
      </c>
      <c r="EQ18" s="53">
        <v>10082.0054121783</v>
      </c>
      <c r="ER18" s="53">
        <v>10219.6371435206</v>
      </c>
      <c r="ES18" s="53">
        <v>9363.8401999206399</v>
      </c>
      <c r="ET18" s="53">
        <v>9730.3737379594804</v>
      </c>
      <c r="EU18" s="53">
        <v>9546.4170599145491</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row>
    <row r="19" spans="2:479" ht="20.100000000000001" customHeight="1">
      <c r="C19" s="88"/>
      <c r="E19" s="88"/>
      <c r="F19" s="37" t="s">
        <v>407</v>
      </c>
      <c r="G19" s="29" t="s">
        <v>284</v>
      </c>
      <c r="H19" s="38">
        <v>151055.44073359601</v>
      </c>
      <c r="I19" s="38">
        <v>159827.64187580199</v>
      </c>
      <c r="J19" s="38"/>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t="s">
        <v>156</v>
      </c>
      <c r="AB19" s="38" t="s">
        <v>156</v>
      </c>
      <c r="AC19" s="38" t="s">
        <v>156</v>
      </c>
      <c r="AD19" s="38" t="s">
        <v>156</v>
      </c>
      <c r="AE19" s="38" t="s">
        <v>156</v>
      </c>
      <c r="AF19" s="38" t="s">
        <v>156</v>
      </c>
      <c r="AG19" s="38" t="s">
        <v>156</v>
      </c>
      <c r="AH19" s="38" t="s">
        <v>156</v>
      </c>
      <c r="AI19" s="38" t="s">
        <v>156</v>
      </c>
      <c r="AJ19" s="38" t="s">
        <v>156</v>
      </c>
      <c r="AK19" s="38" t="s">
        <v>156</v>
      </c>
      <c r="AL19" s="38" t="s">
        <v>156</v>
      </c>
      <c r="AM19" s="38" t="s">
        <v>156</v>
      </c>
      <c r="AN19" s="38" t="s">
        <v>156</v>
      </c>
      <c r="AO19" s="38" t="s">
        <v>156</v>
      </c>
      <c r="AP19" s="38" t="s">
        <v>156</v>
      </c>
      <c r="AQ19" s="38" t="s">
        <v>156</v>
      </c>
      <c r="AR19" s="38" t="s">
        <v>156</v>
      </c>
      <c r="AS19" s="38" t="s">
        <v>156</v>
      </c>
      <c r="AT19" s="38" t="s">
        <v>156</v>
      </c>
      <c r="AU19" s="38" t="s">
        <v>156</v>
      </c>
      <c r="AV19" s="38" t="s">
        <v>156</v>
      </c>
      <c r="AW19" s="38" t="s">
        <v>156</v>
      </c>
      <c r="AX19" s="38" t="s">
        <v>156</v>
      </c>
      <c r="AY19" s="38" t="s">
        <v>156</v>
      </c>
      <c r="AZ19" s="38" t="s">
        <v>156</v>
      </c>
      <c r="BA19" s="38" t="s">
        <v>156</v>
      </c>
      <c r="BB19" s="38" t="s">
        <v>156</v>
      </c>
      <c r="BC19" s="38" t="s">
        <v>156</v>
      </c>
      <c r="BD19" s="38" t="s">
        <v>156</v>
      </c>
      <c r="BE19" s="38" t="s">
        <v>156</v>
      </c>
      <c r="BF19" s="38" t="s">
        <v>156</v>
      </c>
      <c r="BG19" s="38" t="s">
        <v>156</v>
      </c>
      <c r="BH19" s="38" t="s">
        <v>156</v>
      </c>
      <c r="BI19" s="38" t="s">
        <v>156</v>
      </c>
      <c r="BJ19" s="38" t="s">
        <v>156</v>
      </c>
      <c r="BK19" s="38" t="s">
        <v>156</v>
      </c>
      <c r="BL19" s="38" t="s">
        <v>156</v>
      </c>
      <c r="BM19" s="38" t="s">
        <v>156</v>
      </c>
      <c r="BN19" s="38" t="s">
        <v>156</v>
      </c>
      <c r="BO19" s="38" t="s">
        <v>156</v>
      </c>
      <c r="BP19" s="38" t="s">
        <v>156</v>
      </c>
      <c r="BQ19" s="38" t="s">
        <v>156</v>
      </c>
      <c r="BR19" s="38" t="s">
        <v>156</v>
      </c>
      <c r="BS19" s="38" t="s">
        <v>156</v>
      </c>
      <c r="BT19" s="38" t="s">
        <v>156</v>
      </c>
      <c r="BU19" s="38" t="s">
        <v>156</v>
      </c>
      <c r="BV19" s="38" t="s">
        <v>156</v>
      </c>
      <c r="BW19" s="38" t="s">
        <v>156</v>
      </c>
      <c r="BX19" s="38" t="s">
        <v>156</v>
      </c>
      <c r="BY19" s="38" t="s">
        <v>156</v>
      </c>
      <c r="BZ19" s="38" t="s">
        <v>156</v>
      </c>
      <c r="CA19" s="38" t="s">
        <v>156</v>
      </c>
      <c r="CB19" s="38" t="s">
        <v>156</v>
      </c>
      <c r="CC19" s="38" t="s">
        <v>156</v>
      </c>
      <c r="CD19" s="38" t="s">
        <v>156</v>
      </c>
      <c r="CE19" s="38" t="s">
        <v>156</v>
      </c>
      <c r="CF19" s="38" t="s">
        <v>156</v>
      </c>
      <c r="CG19" s="38" t="s">
        <v>156</v>
      </c>
      <c r="CH19" s="38" t="s">
        <v>156</v>
      </c>
      <c r="CI19" s="38" t="s">
        <v>156</v>
      </c>
      <c r="CJ19" s="38" t="s">
        <v>156</v>
      </c>
      <c r="CK19" s="38" t="s">
        <v>156</v>
      </c>
      <c r="CL19" s="38">
        <v>12846.268412110099</v>
      </c>
      <c r="CM19" s="38">
        <v>12469.654932462799</v>
      </c>
      <c r="CN19" s="38">
        <v>12224.7418152141</v>
      </c>
      <c r="CO19" s="38">
        <v>12468.7787016653</v>
      </c>
      <c r="CP19" s="38">
        <v>15624.8</v>
      </c>
      <c r="CQ19" s="38">
        <v>14283.6</v>
      </c>
      <c r="CR19" s="38">
        <v>13480.2</v>
      </c>
      <c r="CS19" s="38">
        <v>14729.5</v>
      </c>
      <c r="CT19" s="38">
        <v>14496.9</v>
      </c>
      <c r="CU19" s="38">
        <v>13549.8</v>
      </c>
      <c r="CV19" s="38">
        <v>12796.1</v>
      </c>
      <c r="CW19" s="38">
        <v>14340.7</v>
      </c>
      <c r="CX19" s="38">
        <v>17179.400000000001</v>
      </c>
      <c r="CY19" s="38">
        <v>15881.1</v>
      </c>
      <c r="CZ19" s="38">
        <v>15006.9</v>
      </c>
      <c r="DA19" s="38">
        <v>15009.3</v>
      </c>
      <c r="DB19" s="38">
        <v>16641.599999999999</v>
      </c>
      <c r="DC19" s="38">
        <v>15820.7</v>
      </c>
      <c r="DD19" s="38">
        <v>15782.4</v>
      </c>
      <c r="DE19" s="38">
        <v>16968</v>
      </c>
      <c r="DF19" s="38">
        <v>18289</v>
      </c>
      <c r="DG19" s="38">
        <v>16295.1</v>
      </c>
      <c r="DH19" s="38">
        <v>16636.900000000001</v>
      </c>
      <c r="DI19" s="38">
        <v>17688.400000000001</v>
      </c>
      <c r="DJ19" s="38">
        <v>21204.2</v>
      </c>
      <c r="DK19" s="38">
        <v>21261.9</v>
      </c>
      <c r="DL19" s="38">
        <v>22706.5</v>
      </c>
      <c r="DM19" s="38">
        <v>23027.603126112899</v>
      </c>
      <c r="DN19" s="38">
        <v>26237.808252062201</v>
      </c>
      <c r="DO19" s="38">
        <v>25355.941760907499</v>
      </c>
      <c r="DP19" s="38">
        <v>25128.653999999999</v>
      </c>
      <c r="DQ19" s="38">
        <v>28538.92</v>
      </c>
      <c r="DR19" s="38">
        <v>30505.078850879501</v>
      </c>
      <c r="DS19" s="38">
        <v>29632.199699531098</v>
      </c>
      <c r="DT19" s="38">
        <v>29736.093378921501</v>
      </c>
      <c r="DU19" s="38">
        <v>30382.870608426001</v>
      </c>
      <c r="DV19" s="38">
        <v>34210.502319362</v>
      </c>
      <c r="DW19" s="38">
        <v>36657.251872978901</v>
      </c>
      <c r="DX19" s="53">
        <v>35372.510463962702</v>
      </c>
      <c r="DY19" s="53">
        <v>38944.400000000001</v>
      </c>
      <c r="DZ19" s="53">
        <v>41191.764857953502</v>
      </c>
      <c r="EA19" s="53">
        <v>38976.800000000003</v>
      </c>
      <c r="EB19" s="53">
        <v>39147</v>
      </c>
      <c r="EC19" s="53">
        <v>38276.9</v>
      </c>
      <c r="ED19" s="53">
        <v>38415.964</v>
      </c>
      <c r="EE19" s="53">
        <v>38423.063999999998</v>
      </c>
      <c r="EF19" s="53">
        <v>37588.9</v>
      </c>
      <c r="EG19" s="53">
        <v>36728.199999999997</v>
      </c>
      <c r="EH19" s="53">
        <v>41946.6</v>
      </c>
      <c r="EI19" s="53">
        <v>40198.800000000003</v>
      </c>
      <c r="EJ19" s="53">
        <v>38649.5</v>
      </c>
      <c r="EK19" s="53">
        <v>41209.536999999997</v>
      </c>
      <c r="EL19" s="53">
        <v>41852.1</v>
      </c>
      <c r="EM19" s="53">
        <v>41401.199999999997</v>
      </c>
      <c r="EN19" s="53">
        <v>39656</v>
      </c>
      <c r="EO19" s="53">
        <v>40590.699999999997</v>
      </c>
      <c r="EP19" s="53">
        <v>40421.631936531201</v>
      </c>
      <c r="EQ19" s="53">
        <v>40204.431045875499</v>
      </c>
      <c r="ER19" s="53">
        <v>40705.135612642698</v>
      </c>
      <c r="ES19" s="53">
        <v>38956.986865591003</v>
      </c>
      <c r="ET19" s="53">
        <v>39893.086917784902</v>
      </c>
      <c r="EU19" s="53">
        <v>39067.884926843202</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row>
    <row r="20" spans="2:479" ht="34.15" customHeight="1">
      <c r="C20" s="88"/>
      <c r="E20" s="88"/>
      <c r="F20" s="28" t="s">
        <v>506</v>
      </c>
      <c r="G20" s="29" t="s">
        <v>183</v>
      </c>
      <c r="H20" s="38">
        <v>21737.3</v>
      </c>
      <c r="I20" s="38">
        <v>15462.1</v>
      </c>
      <c r="J20" s="38"/>
      <c r="K20" s="38"/>
      <c r="L20" s="38">
        <v>9044.9537149999996</v>
      </c>
      <c r="M20" s="38">
        <v>9335.6188459999994</v>
      </c>
      <c r="N20" s="38">
        <v>8727.258699</v>
      </c>
      <c r="O20" s="38">
        <v>9265.2255000000005</v>
      </c>
      <c r="P20" s="38">
        <v>9541.0567489999994</v>
      </c>
      <c r="Q20" s="38">
        <v>9137.5712330000006</v>
      </c>
      <c r="R20" s="38">
        <v>9313.1396910000003</v>
      </c>
      <c r="S20" s="38">
        <v>9587.0964039999999</v>
      </c>
      <c r="T20" s="38">
        <v>9316.7095609999997</v>
      </c>
      <c r="U20" s="38">
        <v>9078.6733210000002</v>
      </c>
      <c r="V20" s="38">
        <v>9725.2839789999998</v>
      </c>
      <c r="W20" s="38">
        <v>9432.5722669999996</v>
      </c>
      <c r="X20" s="38">
        <v>9744.0573430000004</v>
      </c>
      <c r="Y20" s="38">
        <v>9720.7340110000005</v>
      </c>
      <c r="Z20" s="38">
        <v>9998.4138089999997</v>
      </c>
      <c r="AA20" s="38">
        <v>9798.5473309999998</v>
      </c>
      <c r="AB20" s="38">
        <v>9794.4262620000009</v>
      </c>
      <c r="AC20" s="38">
        <v>9653.2162040000003</v>
      </c>
      <c r="AD20" s="38">
        <v>10363.168215</v>
      </c>
      <c r="AE20" s="38">
        <v>9859.4763000000003</v>
      </c>
      <c r="AF20" s="38">
        <v>9990.1536300000007</v>
      </c>
      <c r="AG20" s="38">
        <v>10165.225904999999</v>
      </c>
      <c r="AH20" s="38">
        <v>10474.525263</v>
      </c>
      <c r="AI20" s="38">
        <v>10551.639181</v>
      </c>
      <c r="AJ20" s="38">
        <v>10296.826938</v>
      </c>
      <c r="AK20" s="38">
        <v>10733.970153</v>
      </c>
      <c r="AL20" s="38">
        <v>10466.966682</v>
      </c>
      <c r="AM20" s="38">
        <v>10632.127232999999</v>
      </c>
      <c r="AN20" s="38">
        <v>10884.503617</v>
      </c>
      <c r="AO20" s="38">
        <v>10884.206478</v>
      </c>
      <c r="AP20" s="38">
        <v>10782.396322000001</v>
      </c>
      <c r="AQ20" s="38">
        <v>11135.830359</v>
      </c>
      <c r="AR20" s="38">
        <v>10662.797579</v>
      </c>
      <c r="AS20" s="38">
        <v>10782.160135</v>
      </c>
      <c r="AT20" s="38">
        <v>10373.758519999999</v>
      </c>
      <c r="AU20" s="38">
        <v>10661.466301</v>
      </c>
      <c r="AV20" s="38">
        <v>10704.463253</v>
      </c>
      <c r="AW20" s="38">
        <v>11204.041502</v>
      </c>
      <c r="AX20" s="38">
        <v>11079.380313</v>
      </c>
      <c r="AY20" s="38">
        <v>11222.124938000001</v>
      </c>
      <c r="AZ20" s="38">
        <v>10524.260609999999</v>
      </c>
      <c r="BA20" s="38">
        <v>10673.288885</v>
      </c>
      <c r="BB20" s="38">
        <v>10645.87595</v>
      </c>
      <c r="BC20" s="38">
        <v>11130.705607</v>
      </c>
      <c r="BD20" s="38">
        <v>10735.974833</v>
      </c>
      <c r="BE20" s="38">
        <v>10977.052815999999</v>
      </c>
      <c r="BF20" s="38">
        <v>11223.774625</v>
      </c>
      <c r="BG20" s="38">
        <v>10228.231637999999</v>
      </c>
      <c r="BH20" s="38">
        <v>10482.409145</v>
      </c>
      <c r="BI20" s="38">
        <v>10491.84787</v>
      </c>
      <c r="BJ20" s="38">
        <v>10706.153541</v>
      </c>
      <c r="BK20" s="38">
        <v>10741.306992</v>
      </c>
      <c r="BL20" s="38">
        <v>10579.016839</v>
      </c>
      <c r="BM20" s="38">
        <v>10446.510566000001</v>
      </c>
      <c r="BN20" s="38">
        <v>9534.1609669999998</v>
      </c>
      <c r="BO20" s="38">
        <v>10130.042641</v>
      </c>
      <c r="BP20" s="38">
        <v>9887.6713579999996</v>
      </c>
      <c r="BQ20" s="38">
        <v>9633.7212330000002</v>
      </c>
      <c r="BR20" s="38">
        <v>10069.232596</v>
      </c>
      <c r="BS20" s="38">
        <v>10577.858029000001</v>
      </c>
      <c r="BT20" s="38">
        <v>10172.69536</v>
      </c>
      <c r="BU20" s="38">
        <v>9893.9169349999993</v>
      </c>
      <c r="BV20" s="38">
        <v>9523.9937640000007</v>
      </c>
      <c r="BW20" s="38">
        <v>9310.8302970000004</v>
      </c>
      <c r="BX20" s="38">
        <v>8834.4435360000007</v>
      </c>
      <c r="BY20" s="38">
        <v>8604.7256359999992</v>
      </c>
      <c r="BZ20" s="38">
        <v>9086.8191009999991</v>
      </c>
      <c r="CA20" s="38">
        <v>10001.389654000001</v>
      </c>
      <c r="CB20" s="38">
        <v>9557.5820079999994</v>
      </c>
      <c r="CC20" s="38">
        <v>10149.205615000001</v>
      </c>
      <c r="CD20" s="38">
        <v>10342.744185</v>
      </c>
      <c r="CE20" s="38">
        <v>10084.368770999999</v>
      </c>
      <c r="CF20" s="38">
        <v>9050.732</v>
      </c>
      <c r="CG20" s="38">
        <v>9628.518</v>
      </c>
      <c r="CH20" s="38">
        <v>9712.5169999999998</v>
      </c>
      <c r="CI20" s="38">
        <v>9860.3130000000001</v>
      </c>
      <c r="CJ20" s="38">
        <v>9550.1980000000003</v>
      </c>
      <c r="CK20" s="38">
        <v>9653.9869999999992</v>
      </c>
      <c r="CL20" s="38">
        <v>9341.5130000000008</v>
      </c>
      <c r="CM20" s="38">
        <v>9261.5020000000004</v>
      </c>
      <c r="CN20" s="38">
        <v>9195.1239999999998</v>
      </c>
      <c r="CO20" s="38">
        <v>9512.7937888500001</v>
      </c>
      <c r="CP20" s="38">
        <v>10582.3</v>
      </c>
      <c r="CQ20" s="38">
        <v>10412.6</v>
      </c>
      <c r="CR20" s="38">
        <v>10129.6</v>
      </c>
      <c r="CS20" s="38">
        <v>10416.700000000001</v>
      </c>
      <c r="CT20" s="38">
        <v>10484.799999999999</v>
      </c>
      <c r="CU20" s="38">
        <v>10153.700000000001</v>
      </c>
      <c r="CV20" s="38">
        <v>10007.1</v>
      </c>
      <c r="CW20" s="38">
        <v>9261.7000000000007</v>
      </c>
      <c r="CX20" s="38">
        <v>10336.6</v>
      </c>
      <c r="CY20" s="38">
        <v>10186.1</v>
      </c>
      <c r="CZ20" s="38">
        <v>9915.9</v>
      </c>
      <c r="DA20" s="38">
        <v>9133</v>
      </c>
      <c r="DB20" s="38">
        <v>9321.2000000000007</v>
      </c>
      <c r="DC20" s="38">
        <v>9803.7000000000007</v>
      </c>
      <c r="DD20" s="38">
        <v>9232.9</v>
      </c>
      <c r="DE20" s="38">
        <v>8771.6</v>
      </c>
      <c r="DF20" s="38">
        <v>9515.4</v>
      </c>
      <c r="DG20" s="38">
        <v>8787.4</v>
      </c>
      <c r="DH20" s="38">
        <v>7987.3</v>
      </c>
      <c r="DI20" s="38">
        <v>6890.9</v>
      </c>
      <c r="DJ20" s="38">
        <v>7114.1</v>
      </c>
      <c r="DK20" s="38">
        <v>6905.6</v>
      </c>
      <c r="DL20" s="38">
        <v>7130.9</v>
      </c>
      <c r="DM20" s="38">
        <v>7263.8</v>
      </c>
      <c r="DN20" s="38">
        <v>7107.4</v>
      </c>
      <c r="DO20" s="38">
        <v>6925.2</v>
      </c>
      <c r="DP20" s="38">
        <v>6185.7</v>
      </c>
      <c r="DQ20" s="38">
        <v>7135.1</v>
      </c>
      <c r="DR20" s="38">
        <v>7134.9</v>
      </c>
      <c r="DS20" s="38">
        <v>7304.8</v>
      </c>
      <c r="DT20" s="38">
        <v>6864.7</v>
      </c>
      <c r="DU20" s="38">
        <v>7196</v>
      </c>
      <c r="DV20" s="38">
        <v>7333</v>
      </c>
      <c r="DW20" s="38">
        <v>7033.4</v>
      </c>
      <c r="DX20" s="53">
        <v>7128.2</v>
      </c>
      <c r="DY20" s="53">
        <v>7269.7</v>
      </c>
      <c r="DZ20" s="53">
        <v>6709.6</v>
      </c>
      <c r="EA20" s="53">
        <v>6872.9</v>
      </c>
      <c r="EB20" s="53">
        <v>7186.1</v>
      </c>
      <c r="EC20" s="53">
        <v>5044.8999999999996</v>
      </c>
      <c r="ED20" s="53">
        <v>4802</v>
      </c>
      <c r="EE20" s="53">
        <v>6316.2</v>
      </c>
      <c r="EF20" s="53">
        <v>5534.1</v>
      </c>
      <c r="EG20" s="53">
        <v>5085</v>
      </c>
      <c r="EH20" s="53">
        <v>4195.2</v>
      </c>
      <c r="EI20" s="53">
        <v>3786.6</v>
      </c>
      <c r="EJ20" s="53">
        <v>3642.9</v>
      </c>
      <c r="EK20" s="53">
        <v>3837.4</v>
      </c>
      <c r="EL20" s="53">
        <v>3590.5</v>
      </c>
      <c r="EM20" s="53">
        <v>3806.7</v>
      </c>
      <c r="EN20" s="53">
        <v>3662.2</v>
      </c>
      <c r="EO20" s="53">
        <v>3581.6</v>
      </c>
      <c r="EP20" s="53">
        <v>3623.4</v>
      </c>
      <c r="EQ20" s="53">
        <v>3784.4</v>
      </c>
      <c r="ER20" s="53">
        <v>3714.9</v>
      </c>
      <c r="ES20" s="53">
        <v>3712</v>
      </c>
      <c r="ET20" s="53">
        <v>3291.7</v>
      </c>
      <c r="EU20" s="53">
        <v>3787.1</v>
      </c>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row>
    <row r="21" spans="2:479" ht="27.75" customHeight="1">
      <c r="B21" s="88"/>
      <c r="C21" s="88"/>
      <c r="D21" s="88"/>
      <c r="E21" s="88"/>
      <c r="F21" s="35" t="s">
        <v>779</v>
      </c>
      <c r="G21" s="2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70"/>
      <c r="DT21" s="70"/>
      <c r="DU21" s="70"/>
      <c r="DV21" s="70"/>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row>
    <row r="22" spans="2:479" ht="28.15" customHeight="1">
      <c r="B22" s="88"/>
      <c r="C22" s="88"/>
      <c r="D22" s="88"/>
      <c r="E22" s="88"/>
      <c r="F22" s="28" t="s">
        <v>533</v>
      </c>
      <c r="G22" s="29"/>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70"/>
      <c r="DT22" s="70"/>
      <c r="DU22" s="70"/>
      <c r="DV22" s="70"/>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c r="IW22" s="88"/>
      <c r="IX22" s="88"/>
      <c r="IY22" s="88"/>
      <c r="IZ22" s="88"/>
      <c r="JA22" s="88"/>
      <c r="JB22" s="88"/>
      <c r="JC22" s="88"/>
      <c r="JD22" s="88"/>
      <c r="JE22" s="88"/>
      <c r="JF22" s="88"/>
      <c r="JG22" s="88"/>
      <c r="JH22" s="88"/>
      <c r="JI22" s="88"/>
      <c r="JJ22" s="88"/>
      <c r="JK22" s="88"/>
      <c r="JL22" s="88"/>
      <c r="JM22" s="88"/>
      <c r="JN22" s="88"/>
      <c r="JO22" s="88"/>
      <c r="JP22" s="88"/>
      <c r="JQ22" s="88"/>
      <c r="JR22" s="88"/>
      <c r="JS22" s="88"/>
      <c r="JT22" s="88"/>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row>
    <row r="23" spans="2:479" ht="20.100000000000001" customHeight="1">
      <c r="C23" s="88"/>
      <c r="E23" s="88"/>
      <c r="F23" s="37" t="s">
        <v>505</v>
      </c>
      <c r="G23" s="29" t="s">
        <v>183</v>
      </c>
      <c r="H23" s="38">
        <v>16027.913450489999</v>
      </c>
      <c r="I23" s="38">
        <v>16834.727705099998</v>
      </c>
      <c r="J23" s="38"/>
      <c r="K23" s="38"/>
      <c r="L23" s="38">
        <v>2212.6468129999998</v>
      </c>
      <c r="M23" s="38">
        <v>2111.0622910000002</v>
      </c>
      <c r="N23" s="38">
        <v>2668.2158009999998</v>
      </c>
      <c r="O23" s="38">
        <v>2254.53532</v>
      </c>
      <c r="P23" s="38">
        <v>2030.6472670000001</v>
      </c>
      <c r="Q23" s="38">
        <v>1876.9323529999999</v>
      </c>
      <c r="R23" s="38">
        <v>1805.8665779999999</v>
      </c>
      <c r="S23" s="38">
        <v>2536.9986039999999</v>
      </c>
      <c r="T23" s="38">
        <v>2132.2184149999998</v>
      </c>
      <c r="U23" s="38">
        <v>2492.2738359999998</v>
      </c>
      <c r="V23" s="38">
        <v>2436.858111</v>
      </c>
      <c r="W23" s="38">
        <v>2802.0723079999998</v>
      </c>
      <c r="X23" s="38">
        <v>2399.4699690000002</v>
      </c>
      <c r="Y23" s="38">
        <v>2460.058556</v>
      </c>
      <c r="Z23" s="38">
        <v>2454.7971069999999</v>
      </c>
      <c r="AA23" s="38">
        <v>2253.2111260000001</v>
      </c>
      <c r="AB23" s="38">
        <v>2003.706866</v>
      </c>
      <c r="AC23" s="38">
        <v>2826.0227839999998</v>
      </c>
      <c r="AD23" s="38">
        <v>2846.7235489999998</v>
      </c>
      <c r="AE23" s="38">
        <v>2927.5614300000002</v>
      </c>
      <c r="AF23" s="38">
        <v>2976.041244</v>
      </c>
      <c r="AG23" s="38">
        <v>2694.6651219999999</v>
      </c>
      <c r="AH23" s="38">
        <v>2758.4681580000001</v>
      </c>
      <c r="AI23" s="38">
        <v>2715.1604929999999</v>
      </c>
      <c r="AJ23" s="38">
        <v>2412.7507949999999</v>
      </c>
      <c r="AK23" s="38">
        <v>3013.1193269999999</v>
      </c>
      <c r="AL23" s="38">
        <v>2939.8529709999998</v>
      </c>
      <c r="AM23" s="38">
        <v>3072.9650179999999</v>
      </c>
      <c r="AN23" s="38">
        <v>2724.398897</v>
      </c>
      <c r="AO23" s="38">
        <v>3663.5356400000001</v>
      </c>
      <c r="AP23" s="38">
        <v>4280.9001699999999</v>
      </c>
      <c r="AQ23" s="38">
        <v>3508.2043990000002</v>
      </c>
      <c r="AR23" s="38">
        <v>3183.5098130000001</v>
      </c>
      <c r="AS23" s="38">
        <v>3811.9228899999998</v>
      </c>
      <c r="AT23" s="38">
        <v>4542.1377000000002</v>
      </c>
      <c r="AU23" s="38">
        <v>3752.3396050000001</v>
      </c>
      <c r="AV23" s="38">
        <v>3186.978576</v>
      </c>
      <c r="AW23" s="38">
        <v>2809.1988289999999</v>
      </c>
      <c r="AX23" s="38">
        <v>3869.83662</v>
      </c>
      <c r="AY23" s="38">
        <v>4616.4982</v>
      </c>
      <c r="AZ23" s="38">
        <v>6113.4914099999996</v>
      </c>
      <c r="BA23" s="38">
        <v>6277.5816199999999</v>
      </c>
      <c r="BB23" s="38">
        <v>6086.5760499999997</v>
      </c>
      <c r="BC23" s="38">
        <v>6884.7353300000004</v>
      </c>
      <c r="BD23" s="38">
        <v>5660.8676100000002</v>
      </c>
      <c r="BE23" s="38">
        <v>5411.5184499999996</v>
      </c>
      <c r="BF23" s="38">
        <v>6064.1445700000004</v>
      </c>
      <c r="BG23" s="38">
        <v>6228.5217899999998</v>
      </c>
      <c r="BH23" s="38">
        <v>5927.8318740000004</v>
      </c>
      <c r="BI23" s="38">
        <v>5715.4743209999997</v>
      </c>
      <c r="BJ23" s="38">
        <v>6436.6198210000002</v>
      </c>
      <c r="BK23" s="38">
        <v>5384.206666</v>
      </c>
      <c r="BL23" s="38">
        <v>4343.6322410000002</v>
      </c>
      <c r="BM23" s="38">
        <v>4785.7985790000002</v>
      </c>
      <c r="BN23" s="38">
        <v>5560.4586440000003</v>
      </c>
      <c r="BO23" s="38">
        <v>4446.2263700000003</v>
      </c>
      <c r="BP23" s="38">
        <v>4250.6932930000003</v>
      </c>
      <c r="BQ23" s="38">
        <v>3268.195119</v>
      </c>
      <c r="BR23" s="38">
        <v>4204.8864430000003</v>
      </c>
      <c r="BS23" s="38">
        <v>3728.5635940000002</v>
      </c>
      <c r="BT23" s="38">
        <v>3769.7674980000002</v>
      </c>
      <c r="BU23" s="38">
        <v>4027.9675219999999</v>
      </c>
      <c r="BV23" s="38">
        <v>4165.9847499999996</v>
      </c>
      <c r="BW23" s="38">
        <v>3606.7687380000002</v>
      </c>
      <c r="BX23" s="38">
        <v>2866.9477470000002</v>
      </c>
      <c r="BY23" s="38">
        <v>2385.9665380000001</v>
      </c>
      <c r="BZ23" s="38">
        <v>4063.0506129999999</v>
      </c>
      <c r="CA23" s="38">
        <v>4216.0395570000001</v>
      </c>
      <c r="CB23" s="38">
        <v>3951.2931939999999</v>
      </c>
      <c r="CC23" s="38">
        <v>3734.3958459999999</v>
      </c>
      <c r="CD23" s="38">
        <v>4016.5996490000002</v>
      </c>
      <c r="CE23" s="38">
        <v>4020.469004</v>
      </c>
      <c r="CF23" s="38">
        <v>3980.2444879999998</v>
      </c>
      <c r="CG23" s="38">
        <v>3957.7320055999999</v>
      </c>
      <c r="CH23" s="38">
        <v>4054.8820848199998</v>
      </c>
      <c r="CI23" s="38">
        <v>4803.6986020900003</v>
      </c>
      <c r="CJ23" s="38">
        <v>3964.4273026699998</v>
      </c>
      <c r="CK23" s="38">
        <v>3764.6065101499998</v>
      </c>
      <c r="CL23" s="38">
        <v>4122.5734862899999</v>
      </c>
      <c r="CM23" s="38">
        <v>4604.3526959399996</v>
      </c>
      <c r="CN23" s="38">
        <v>3789.0326337699998</v>
      </c>
      <c r="CO23" s="38">
        <v>5548.30325197</v>
      </c>
      <c r="CP23" s="38">
        <v>5548.1773453799997</v>
      </c>
      <c r="CQ23" s="38">
        <v>5456.1654794100004</v>
      </c>
      <c r="CR23" s="38">
        <v>4029.4301276800002</v>
      </c>
      <c r="CS23" s="38">
        <v>4603.8697491900002</v>
      </c>
      <c r="CT23" s="38">
        <v>4564.5915457299998</v>
      </c>
      <c r="CU23" s="38">
        <v>4855.6355678999998</v>
      </c>
      <c r="CV23" s="38">
        <v>3926.2253142099999</v>
      </c>
      <c r="CW23" s="38">
        <v>4091.9881313599999</v>
      </c>
      <c r="CX23" s="38">
        <v>4817.82872013</v>
      </c>
      <c r="CY23" s="38">
        <v>4655.9471579499996</v>
      </c>
      <c r="CZ23" s="38">
        <v>2960.6074333000001</v>
      </c>
      <c r="DA23" s="38">
        <v>3327.0177096699999</v>
      </c>
      <c r="DB23" s="38">
        <v>3940.2711225799999</v>
      </c>
      <c r="DC23" s="38">
        <v>3381.9003634800001</v>
      </c>
      <c r="DD23" s="38">
        <v>3666.5484502999998</v>
      </c>
      <c r="DE23" s="38">
        <v>3828.0635528900002</v>
      </c>
      <c r="DF23" s="38">
        <v>4219.0148949000004</v>
      </c>
      <c r="DG23" s="38">
        <v>4376.0294524199999</v>
      </c>
      <c r="DH23" s="38">
        <v>3595.75992094</v>
      </c>
      <c r="DI23" s="38">
        <v>2961.5159425000002</v>
      </c>
      <c r="DJ23" s="38">
        <v>3968.28573026</v>
      </c>
      <c r="DK23" s="38">
        <v>3920.8768128699999</v>
      </c>
      <c r="DL23" s="38">
        <v>3240.63376432</v>
      </c>
      <c r="DM23" s="38">
        <v>2761.4690905799998</v>
      </c>
      <c r="DN23" s="38">
        <v>3303.4180396500001</v>
      </c>
      <c r="DO23" s="38">
        <v>3599.6244297799999</v>
      </c>
      <c r="DP23" s="38">
        <v>2961.4282751199999</v>
      </c>
      <c r="DQ23" s="38">
        <v>2939.38757876</v>
      </c>
      <c r="DR23" s="38">
        <v>3495.0140694299998</v>
      </c>
      <c r="DS23" s="38">
        <v>2891.9519111499999</v>
      </c>
      <c r="DT23" s="38">
        <v>3564.8434422300002</v>
      </c>
      <c r="DU23" s="38">
        <v>3082.5782774999998</v>
      </c>
      <c r="DV23" s="38">
        <v>3329.46220042</v>
      </c>
      <c r="DW23" s="38">
        <v>3968.6162031600002</v>
      </c>
      <c r="DX23" s="53">
        <v>3384.13648367</v>
      </c>
      <c r="DY23" s="53">
        <v>4057.0122878000002</v>
      </c>
      <c r="DZ23" s="53">
        <v>4187.9619203100001</v>
      </c>
      <c r="EA23" s="53">
        <v>4726.1778368900004</v>
      </c>
      <c r="EB23" s="53">
        <v>3964.8684406100001</v>
      </c>
      <c r="EC23" s="53">
        <v>4029.3126332900001</v>
      </c>
      <c r="ED23" s="53">
        <v>4776.8150112399999</v>
      </c>
      <c r="EE23" s="53">
        <v>3808.1321163799998</v>
      </c>
      <c r="EF23" s="53">
        <v>3605.6342421099998</v>
      </c>
      <c r="EG23" s="53">
        <v>3837.3320807599998</v>
      </c>
      <c r="EH23" s="53">
        <v>4567.9011437199997</v>
      </c>
      <c r="EI23" s="53">
        <v>4584.7995426300004</v>
      </c>
      <c r="EJ23" s="53">
        <v>3472.1896876699998</v>
      </c>
      <c r="EK23" s="53">
        <v>4209.8373310799998</v>
      </c>
      <c r="EL23" s="53">
        <v>3916.4238242000001</v>
      </c>
      <c r="EM23" s="53">
        <v>4283.61444837</v>
      </c>
      <c r="EN23" s="53">
        <v>3908.7651268599998</v>
      </c>
      <c r="EO23" s="53">
        <v>4227.5170039200002</v>
      </c>
      <c r="EP23" s="53">
        <v>3780.5798253600001</v>
      </c>
      <c r="EQ23" s="53">
        <v>3761.3336657099999</v>
      </c>
      <c r="ER23" s="53">
        <v>4008.1584410999999</v>
      </c>
      <c r="ES23" s="53">
        <v>3741.3208782800002</v>
      </c>
      <c r="ET23" s="53">
        <v>3581.5295116100001</v>
      </c>
      <c r="EU23" s="53">
        <v>3692.0123532500002</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row>
    <row r="24" spans="2:479" ht="20.100000000000001" customHeight="1">
      <c r="C24" s="88"/>
      <c r="E24" s="88"/>
      <c r="F24" s="37" t="s">
        <v>184</v>
      </c>
      <c r="G24" s="29" t="s">
        <v>183</v>
      </c>
      <c r="H24" s="38">
        <v>4248.9070530066001</v>
      </c>
      <c r="I24" s="38">
        <v>2576.7368016297501</v>
      </c>
      <c r="J24" s="38"/>
      <c r="K24" s="38"/>
      <c r="L24" s="38">
        <v>511.04053699999997</v>
      </c>
      <c r="M24" s="38">
        <v>478.27212200000002</v>
      </c>
      <c r="N24" s="38">
        <v>535.89812500000005</v>
      </c>
      <c r="O24" s="38">
        <v>393.78306199999997</v>
      </c>
      <c r="P24" s="38">
        <v>280.96170000000001</v>
      </c>
      <c r="Q24" s="38">
        <v>296.84602100000001</v>
      </c>
      <c r="R24" s="38">
        <v>409.58698600000002</v>
      </c>
      <c r="S24" s="38">
        <v>397.06943899999999</v>
      </c>
      <c r="T24" s="38">
        <v>373.51247599999999</v>
      </c>
      <c r="U24" s="38">
        <v>387.453033</v>
      </c>
      <c r="V24" s="38">
        <v>306.600302</v>
      </c>
      <c r="W24" s="38">
        <v>370.292351</v>
      </c>
      <c r="X24" s="38">
        <v>381.233631</v>
      </c>
      <c r="Y24" s="38">
        <v>424.95395200000002</v>
      </c>
      <c r="Z24" s="38">
        <v>311.79235699999998</v>
      </c>
      <c r="AA24" s="38">
        <v>319.91371700000002</v>
      </c>
      <c r="AB24" s="38">
        <v>331.13238899999999</v>
      </c>
      <c r="AC24" s="38">
        <v>326.68296199999997</v>
      </c>
      <c r="AD24" s="38">
        <v>266.32166699999999</v>
      </c>
      <c r="AE24" s="38">
        <v>350.20678099999998</v>
      </c>
      <c r="AF24" s="38">
        <v>285.06572599999998</v>
      </c>
      <c r="AG24" s="38">
        <v>287.560675</v>
      </c>
      <c r="AH24" s="38">
        <v>280.58874800000001</v>
      </c>
      <c r="AI24" s="38">
        <v>272.04137300000002</v>
      </c>
      <c r="AJ24" s="38">
        <v>419.09843599999999</v>
      </c>
      <c r="AK24" s="38">
        <v>497.09636599999999</v>
      </c>
      <c r="AL24" s="38">
        <v>675.78210200000001</v>
      </c>
      <c r="AM24" s="38">
        <v>574.39966300000003</v>
      </c>
      <c r="AN24" s="38">
        <v>428.52846399999999</v>
      </c>
      <c r="AO24" s="38">
        <v>741.89035699999999</v>
      </c>
      <c r="AP24" s="38">
        <v>695.57096100000001</v>
      </c>
      <c r="AQ24" s="38">
        <v>853.26434700000004</v>
      </c>
      <c r="AR24" s="38">
        <v>505.41091599999999</v>
      </c>
      <c r="AS24" s="38">
        <v>769.60203799999999</v>
      </c>
      <c r="AT24" s="38">
        <v>768.80471699999998</v>
      </c>
      <c r="AU24" s="38">
        <v>560.43464400000005</v>
      </c>
      <c r="AV24" s="38">
        <v>522.61855300000002</v>
      </c>
      <c r="AW24" s="38">
        <v>634.40782100000001</v>
      </c>
      <c r="AX24" s="38">
        <v>571.27086499999996</v>
      </c>
      <c r="AY24" s="38">
        <v>776.691192</v>
      </c>
      <c r="AZ24" s="38">
        <v>767.52184099999999</v>
      </c>
      <c r="BA24" s="38">
        <v>741.45621200000005</v>
      </c>
      <c r="BB24" s="38">
        <v>676.37055999999995</v>
      </c>
      <c r="BC24" s="38">
        <v>675.56115999999997</v>
      </c>
      <c r="BD24" s="38">
        <v>617.94661799999994</v>
      </c>
      <c r="BE24" s="38">
        <v>814.74381700000004</v>
      </c>
      <c r="BF24" s="38">
        <v>793.85898899999995</v>
      </c>
      <c r="BG24" s="38">
        <v>748.94733399999996</v>
      </c>
      <c r="BH24" s="38">
        <v>811.13978799999995</v>
      </c>
      <c r="BI24" s="38">
        <v>857.430295</v>
      </c>
      <c r="BJ24" s="38">
        <v>881.33906500000001</v>
      </c>
      <c r="BK24" s="38">
        <v>679.73236899999995</v>
      </c>
      <c r="BL24" s="38">
        <v>774.78985</v>
      </c>
      <c r="BM24" s="38">
        <v>857.97136399999999</v>
      </c>
      <c r="BN24" s="38">
        <v>860.03246000000001</v>
      </c>
      <c r="BO24" s="38">
        <v>722.89933699999995</v>
      </c>
      <c r="BP24" s="38">
        <v>706.36126400000001</v>
      </c>
      <c r="BQ24" s="38">
        <v>627.18912999999998</v>
      </c>
      <c r="BR24" s="38">
        <v>794.21223999999995</v>
      </c>
      <c r="BS24" s="38">
        <v>595.00482199999999</v>
      </c>
      <c r="BT24" s="38">
        <v>796.18158300000005</v>
      </c>
      <c r="BU24" s="38">
        <v>658.93918199999996</v>
      </c>
      <c r="BV24" s="38">
        <v>985.25041099999999</v>
      </c>
      <c r="BW24" s="38">
        <v>555.77695100000005</v>
      </c>
      <c r="BX24" s="38">
        <v>602.43856200000005</v>
      </c>
      <c r="BY24" s="38">
        <v>656.06344200000001</v>
      </c>
      <c r="BZ24" s="38">
        <v>731.44361300000003</v>
      </c>
      <c r="CA24" s="38">
        <v>813.83143500000006</v>
      </c>
      <c r="CB24" s="38">
        <v>592.70440599999995</v>
      </c>
      <c r="CC24" s="38">
        <v>686.395219</v>
      </c>
      <c r="CD24" s="38">
        <v>787.87787400000002</v>
      </c>
      <c r="CE24" s="38">
        <v>689.86611600000003</v>
      </c>
      <c r="CF24" s="38">
        <v>595.25817500000005</v>
      </c>
      <c r="CG24" s="38">
        <v>515.96313399999997</v>
      </c>
      <c r="CH24" s="38">
        <v>659.58428200000003</v>
      </c>
      <c r="CI24" s="38">
        <v>596.17076699999996</v>
      </c>
      <c r="CJ24" s="38">
        <v>622.49903800000004</v>
      </c>
      <c r="CK24" s="38">
        <v>621.455691</v>
      </c>
      <c r="CL24" s="38">
        <v>846.36878400000001</v>
      </c>
      <c r="CM24" s="38">
        <v>760.43710899999996</v>
      </c>
      <c r="CN24" s="38">
        <v>634.63567799999998</v>
      </c>
      <c r="CO24" s="38">
        <v>534.65724999999998</v>
      </c>
      <c r="CP24" s="38">
        <v>794.47632899999996</v>
      </c>
      <c r="CQ24" s="38">
        <v>583.32402100000002</v>
      </c>
      <c r="CR24" s="38">
        <v>535.99213499999996</v>
      </c>
      <c r="CS24" s="38">
        <v>556.99676999999997</v>
      </c>
      <c r="CT24" s="38">
        <v>601.84796600000004</v>
      </c>
      <c r="CU24" s="38">
        <v>464.54486400000002</v>
      </c>
      <c r="CV24" s="38">
        <v>515.94456000000002</v>
      </c>
      <c r="CW24" s="38">
        <v>532.35175153028001</v>
      </c>
      <c r="CX24" s="38">
        <v>693.73986921732001</v>
      </c>
      <c r="CY24" s="38">
        <v>539.72363225091999</v>
      </c>
      <c r="CZ24" s="38">
        <v>535.29198358862004</v>
      </c>
      <c r="DA24" s="38">
        <v>616.84672172104001</v>
      </c>
      <c r="DB24" s="38">
        <v>639.97188057087999</v>
      </c>
      <c r="DC24" s="38">
        <v>558.77858853856003</v>
      </c>
      <c r="DD24" s="38">
        <v>670.49473079137999</v>
      </c>
      <c r="DE24" s="38">
        <v>589.61210820995598</v>
      </c>
      <c r="DF24" s="38">
        <v>598.37968036131997</v>
      </c>
      <c r="DG24" s="38">
        <v>536.61785244420003</v>
      </c>
      <c r="DH24" s="38">
        <v>494.98835933999999</v>
      </c>
      <c r="DI24" s="38">
        <v>481.69250405819997</v>
      </c>
      <c r="DJ24" s="38">
        <v>473.45261540770002</v>
      </c>
      <c r="DK24" s="38">
        <v>506.71130885546</v>
      </c>
      <c r="DL24" s="38">
        <v>429.70257585735999</v>
      </c>
      <c r="DM24" s="38">
        <v>579.34756124290004</v>
      </c>
      <c r="DN24" s="38">
        <v>618.05157936731996</v>
      </c>
      <c r="DO24" s="38">
        <v>617.89246710494001</v>
      </c>
      <c r="DP24" s="38">
        <v>417.29599673481999</v>
      </c>
      <c r="DQ24" s="38">
        <v>578.93252796321997</v>
      </c>
      <c r="DR24" s="38">
        <v>691.92037808682198</v>
      </c>
      <c r="DS24" s="38">
        <v>541.07463383215998</v>
      </c>
      <c r="DT24" s="38">
        <v>476.63861679121999</v>
      </c>
      <c r="DU24" s="38">
        <v>575.45471490930004</v>
      </c>
      <c r="DV24" s="38">
        <v>642.08724824470198</v>
      </c>
      <c r="DW24" s="38">
        <v>569.09708328668103</v>
      </c>
      <c r="DX24" s="53">
        <v>639.50955877592901</v>
      </c>
      <c r="DY24" s="53">
        <v>822.09635292427902</v>
      </c>
      <c r="DZ24" s="53">
        <v>1365.6740195923701</v>
      </c>
      <c r="EA24" s="53">
        <v>1422.56025237638</v>
      </c>
      <c r="EB24" s="53">
        <v>1178.7793917597501</v>
      </c>
      <c r="EC24" s="53">
        <v>1266.6367845903001</v>
      </c>
      <c r="ED24" s="53">
        <v>1370.18725715958</v>
      </c>
      <c r="EE24" s="53">
        <v>1247.03416910685</v>
      </c>
      <c r="EF24" s="53">
        <v>1217.06204273148</v>
      </c>
      <c r="EG24" s="53">
        <v>414.623584008693</v>
      </c>
      <c r="EH24" s="53">
        <v>723.64453339495697</v>
      </c>
      <c r="EI24" s="53">
        <v>647.38090263944298</v>
      </c>
      <c r="EJ24" s="53">
        <v>634.40016563888105</v>
      </c>
      <c r="EK24" s="53">
        <v>571.311199956471</v>
      </c>
      <c r="EL24" s="53">
        <v>534.79749775636105</v>
      </c>
      <c r="EM24" s="53">
        <v>503.24896228352799</v>
      </c>
      <c r="EN24" s="53">
        <v>1217.5018422825301</v>
      </c>
      <c r="EO24" s="53">
        <v>1126.52826843291</v>
      </c>
      <c r="EP24" s="53">
        <v>1224.39636117841</v>
      </c>
      <c r="EQ24" s="53">
        <v>1088.6263805021299</v>
      </c>
      <c r="ER24" s="53">
        <v>1161.9612752222499</v>
      </c>
      <c r="ES24" s="53">
        <v>1282.5730769204499</v>
      </c>
      <c r="ET24" s="53">
        <v>1089.2957036683599</v>
      </c>
      <c r="EU24" s="53">
        <v>1115.9199916018899</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row>
    <row r="25" spans="2:479" ht="20.100000000000001" customHeight="1">
      <c r="C25" s="88"/>
      <c r="E25" s="88"/>
      <c r="F25" s="37" t="s">
        <v>780</v>
      </c>
      <c r="G25" s="29" t="s">
        <v>159</v>
      </c>
      <c r="H25" s="38">
        <v>77.426183379999998</v>
      </c>
      <c r="I25" s="38">
        <v>83.239595309999999</v>
      </c>
      <c r="J25" s="38"/>
      <c r="K25" s="38"/>
      <c r="L25" s="38">
        <v>0.63</v>
      </c>
      <c r="M25" s="38">
        <v>0.63</v>
      </c>
      <c r="N25" s="38">
        <v>0.75</v>
      </c>
      <c r="O25" s="38">
        <v>0.81</v>
      </c>
      <c r="P25" s="38">
        <v>0.92</v>
      </c>
      <c r="Q25" s="38">
        <v>0.92</v>
      </c>
      <c r="R25" s="38">
        <v>1.04</v>
      </c>
      <c r="S25" s="38">
        <v>1.1599999999999999</v>
      </c>
      <c r="T25" s="38">
        <v>1.26</v>
      </c>
      <c r="U25" s="38">
        <v>1.2</v>
      </c>
      <c r="V25" s="38">
        <v>1.288</v>
      </c>
      <c r="W25" s="38">
        <v>1.1759999999999999</v>
      </c>
      <c r="X25" s="38">
        <v>1.288</v>
      </c>
      <c r="Y25" s="38">
        <v>1.232</v>
      </c>
      <c r="Z25" s="38">
        <v>1.3340000000000001</v>
      </c>
      <c r="AA25" s="38">
        <v>1.3919999999999999</v>
      </c>
      <c r="AB25" s="38">
        <v>1.798</v>
      </c>
      <c r="AC25" s="38">
        <v>1.508</v>
      </c>
      <c r="AD25" s="38">
        <v>1.6240000000000001</v>
      </c>
      <c r="AE25" s="38">
        <v>1.5660000000000001</v>
      </c>
      <c r="AF25" s="38">
        <v>1.9139999999999999</v>
      </c>
      <c r="AG25" s="38">
        <v>1.9139999999999999</v>
      </c>
      <c r="AH25" s="38">
        <v>1.8560000000000001</v>
      </c>
      <c r="AI25" s="38">
        <v>1.8560000000000001</v>
      </c>
      <c r="AJ25" s="38">
        <v>1.9139999999999999</v>
      </c>
      <c r="AK25" s="38">
        <v>1.8560000000000001</v>
      </c>
      <c r="AL25" s="38">
        <v>1.798</v>
      </c>
      <c r="AM25" s="38">
        <v>1.8959999999999999</v>
      </c>
      <c r="AN25" s="38">
        <v>1.8959999999999999</v>
      </c>
      <c r="AO25" s="38">
        <v>1.8959999999999999</v>
      </c>
      <c r="AP25" s="38">
        <v>1.84944</v>
      </c>
      <c r="AQ25" s="38">
        <v>2.0844</v>
      </c>
      <c r="AR25" s="38">
        <v>1.8560000000000001</v>
      </c>
      <c r="AS25" s="38">
        <v>1.86</v>
      </c>
      <c r="AT25" s="38">
        <v>1.972</v>
      </c>
      <c r="AU25" s="38">
        <v>2.0902280000000002</v>
      </c>
      <c r="AV25" s="38">
        <v>1.921</v>
      </c>
      <c r="AW25" s="38">
        <v>1.8360000000000001</v>
      </c>
      <c r="AX25" s="38">
        <v>2.0529999999999999</v>
      </c>
      <c r="AY25" s="38">
        <v>1.938882</v>
      </c>
      <c r="AZ25" s="38">
        <v>1.9933860000000001</v>
      </c>
      <c r="BA25" s="38">
        <v>1.93801782</v>
      </c>
      <c r="BB25" s="38">
        <v>2.0001052700000002</v>
      </c>
      <c r="BC25" s="38">
        <v>1.89</v>
      </c>
      <c r="BD25" s="38">
        <v>1.89</v>
      </c>
      <c r="BE25" s="38">
        <v>1.75</v>
      </c>
      <c r="BF25" s="38">
        <v>2.06</v>
      </c>
      <c r="BG25" s="38">
        <v>2</v>
      </c>
      <c r="BH25" s="38">
        <v>1.83</v>
      </c>
      <c r="BI25" s="38">
        <v>1.71</v>
      </c>
      <c r="BJ25" s="38">
        <v>2</v>
      </c>
      <c r="BK25" s="38">
        <v>1.95</v>
      </c>
      <c r="BL25" s="38">
        <v>1.9524548500000001</v>
      </c>
      <c r="BM25" s="38">
        <v>1.92397456</v>
      </c>
      <c r="BN25" s="38">
        <v>2.0972857</v>
      </c>
      <c r="BO25" s="38">
        <v>1.93140194</v>
      </c>
      <c r="BP25" s="38">
        <v>1.9089723999999999</v>
      </c>
      <c r="BQ25" s="38">
        <v>1.97619593</v>
      </c>
      <c r="BR25" s="38">
        <v>2.4577346499999999</v>
      </c>
      <c r="BS25" s="38">
        <v>2.83115264</v>
      </c>
      <c r="BT25" s="38">
        <v>2.65</v>
      </c>
      <c r="BU25" s="38">
        <v>2.65</v>
      </c>
      <c r="BV25" s="38">
        <v>2.8439999999999999</v>
      </c>
      <c r="BW25" s="38">
        <v>2.8679999999999999</v>
      </c>
      <c r="BX25" s="38">
        <v>3.0033684210526301</v>
      </c>
      <c r="BY25" s="38">
        <v>3.3138596491228101</v>
      </c>
      <c r="BZ25" s="38">
        <v>3.5091578947368398</v>
      </c>
      <c r="CA25" s="38">
        <v>3.79385964912281</v>
      </c>
      <c r="CB25" s="38">
        <v>3.31550877192982</v>
      </c>
      <c r="CC25" s="38">
        <v>3.71375438596491</v>
      </c>
      <c r="CD25" s="38">
        <v>3.2527368421052598</v>
      </c>
      <c r="CE25" s="38">
        <v>3.60950877192982</v>
      </c>
      <c r="CF25" s="38">
        <v>3.49828070175439</v>
      </c>
      <c r="CG25" s="38">
        <v>3.3176842105263198</v>
      </c>
      <c r="CH25" s="38">
        <v>3.2664561403508801</v>
      </c>
      <c r="CI25" s="38">
        <v>3.9509824561403502</v>
      </c>
      <c r="CJ25" s="38">
        <v>4.1522807017543899</v>
      </c>
      <c r="CK25" s="38">
        <v>4.0401544561403497</v>
      </c>
      <c r="CL25" s="38">
        <v>4.6621350000000001</v>
      </c>
      <c r="CM25" s="38">
        <v>4.4481859999999998</v>
      </c>
      <c r="CN25" s="38">
        <v>4.6597080000000002</v>
      </c>
      <c r="CO25" s="38">
        <v>4.0959300000000001</v>
      </c>
      <c r="CP25" s="38">
        <v>4.9469310000000002</v>
      </c>
      <c r="CQ25" s="38">
        <v>5.18</v>
      </c>
      <c r="CR25" s="38">
        <v>4.8499999999999996</v>
      </c>
      <c r="CS25" s="38">
        <v>4.9800000000000004</v>
      </c>
      <c r="CT25" s="38">
        <v>4.8099999999999996</v>
      </c>
      <c r="CU25" s="38">
        <v>4.681</v>
      </c>
      <c r="CV25" s="38">
        <v>4.5869999999999997</v>
      </c>
      <c r="CW25" s="38">
        <v>4.7880000000000003</v>
      </c>
      <c r="CX25" s="38">
        <v>6.2430000000000003</v>
      </c>
      <c r="CY25" s="38">
        <v>6.1479999999999997</v>
      </c>
      <c r="CZ25" s="38">
        <v>5.6349999999999998</v>
      </c>
      <c r="DA25" s="38">
        <v>5.4770000000000003</v>
      </c>
      <c r="DB25" s="38">
        <v>5.766</v>
      </c>
      <c r="DC25" s="38">
        <v>5.8970000000000002</v>
      </c>
      <c r="DD25" s="38">
        <v>5.8230000000000004</v>
      </c>
      <c r="DE25" s="38">
        <v>5.76</v>
      </c>
      <c r="DF25" s="38">
        <v>6.34</v>
      </c>
      <c r="DG25" s="38">
        <v>5.9409999999999998</v>
      </c>
      <c r="DH25" s="38">
        <v>6.5540000000000003</v>
      </c>
      <c r="DI25" s="38">
        <v>6.2123999999999997</v>
      </c>
      <c r="DJ25" s="38">
        <v>8.1213490700000008</v>
      </c>
      <c r="DK25" s="38">
        <v>9.0141443900000002</v>
      </c>
      <c r="DL25" s="38">
        <v>9.9320888400000005</v>
      </c>
      <c r="DM25" s="38">
        <v>9.7842894699999992</v>
      </c>
      <c r="DN25" s="38">
        <v>12.15504518</v>
      </c>
      <c r="DO25" s="38">
        <v>13.116317410000001</v>
      </c>
      <c r="DP25" s="38">
        <v>12.90236951</v>
      </c>
      <c r="DQ25" s="38">
        <v>13.94786562</v>
      </c>
      <c r="DR25" s="38">
        <v>14.70225733</v>
      </c>
      <c r="DS25" s="38">
        <v>15.35243258</v>
      </c>
      <c r="DT25" s="38">
        <v>16.112562849</v>
      </c>
      <c r="DU25" s="38">
        <v>15.523622339999999</v>
      </c>
      <c r="DV25" s="38">
        <v>18.353002830000001</v>
      </c>
      <c r="DW25" s="38">
        <v>19.52781105</v>
      </c>
      <c r="DX25" s="53">
        <v>17.935507650000002</v>
      </c>
      <c r="DY25" s="53">
        <v>18.984293170000001</v>
      </c>
      <c r="DZ25" s="53">
        <v>20.218008730000001</v>
      </c>
      <c r="EA25" s="53">
        <v>19.896942549999999</v>
      </c>
      <c r="EB25" s="53">
        <v>20.08227076</v>
      </c>
      <c r="EC25" s="53">
        <v>19.046992289999999</v>
      </c>
      <c r="ED25" s="53">
        <v>18.405739709999999</v>
      </c>
      <c r="EE25" s="53">
        <v>20.501687839999999</v>
      </c>
      <c r="EF25" s="53">
        <v>19.988787930000001</v>
      </c>
      <c r="EG25" s="53">
        <v>18.529967899999999</v>
      </c>
      <c r="EH25" s="53">
        <v>21.26223134</v>
      </c>
      <c r="EI25" s="53">
        <v>21.441662310000002</v>
      </c>
      <c r="EJ25" s="53">
        <v>19.847882899999998</v>
      </c>
      <c r="EK25" s="53">
        <v>20.687818759999999</v>
      </c>
      <c r="EL25" s="53">
        <v>19.683632020000001</v>
      </c>
      <c r="EM25" s="53">
        <v>21.151606220000001</v>
      </c>
      <c r="EN25" s="53">
        <v>20.670605210000002</v>
      </c>
      <c r="EO25" s="53">
        <v>20.02503828</v>
      </c>
      <c r="EP25" s="53">
        <v>19.720051949999998</v>
      </c>
      <c r="EQ25" s="53">
        <v>20.242841035000001</v>
      </c>
      <c r="ER25" s="53">
        <v>20.983951789999999</v>
      </c>
      <c r="ES25" s="53">
        <v>19.96680469</v>
      </c>
      <c r="ET25" s="53">
        <v>19.69327011</v>
      </c>
      <c r="EU25" s="53">
        <v>20.605656920000001</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row>
    <row r="26" spans="2:479" ht="20.100000000000001" customHeight="1">
      <c r="C26" s="88"/>
      <c r="E26" s="88"/>
      <c r="F26" s="37" t="s">
        <v>506</v>
      </c>
      <c r="G26" s="29" t="s">
        <v>183</v>
      </c>
      <c r="H26" s="38">
        <v>767.61563586326599</v>
      </c>
      <c r="I26" s="38">
        <v>486.38321346803798</v>
      </c>
      <c r="J26" s="38"/>
      <c r="K26" s="38"/>
      <c r="L26" s="38">
        <v>581.33062500000005</v>
      </c>
      <c r="M26" s="38">
        <v>639.79347900000005</v>
      </c>
      <c r="N26" s="38">
        <v>729.81325200000003</v>
      </c>
      <c r="O26" s="38">
        <v>673.85319700000002</v>
      </c>
      <c r="P26" s="38">
        <v>800.09940900000004</v>
      </c>
      <c r="Q26" s="38">
        <v>759.45777199999998</v>
      </c>
      <c r="R26" s="38">
        <v>1045.3829949999999</v>
      </c>
      <c r="S26" s="38">
        <v>993.448984</v>
      </c>
      <c r="T26" s="38">
        <v>883.96674900000005</v>
      </c>
      <c r="U26" s="38">
        <v>916.00178400000004</v>
      </c>
      <c r="V26" s="38">
        <v>903.63058699999999</v>
      </c>
      <c r="W26" s="38">
        <v>942.16627300000005</v>
      </c>
      <c r="X26" s="38">
        <v>891.57351600000004</v>
      </c>
      <c r="Y26" s="38">
        <v>981.40248999999994</v>
      </c>
      <c r="Z26" s="38">
        <v>883.93379200000004</v>
      </c>
      <c r="AA26" s="38">
        <v>1067.6046550000001</v>
      </c>
      <c r="AB26" s="38">
        <v>885.84885199999997</v>
      </c>
      <c r="AC26" s="38">
        <v>738.38284799999997</v>
      </c>
      <c r="AD26" s="38">
        <v>863.29895199999999</v>
      </c>
      <c r="AE26" s="38">
        <v>807.06483200000002</v>
      </c>
      <c r="AF26" s="38">
        <v>880.99781199999995</v>
      </c>
      <c r="AG26" s="38">
        <v>771.373244</v>
      </c>
      <c r="AH26" s="38">
        <v>989.97184900000002</v>
      </c>
      <c r="AI26" s="38">
        <v>1069.2649590000001</v>
      </c>
      <c r="AJ26" s="38">
        <v>1029.614687</v>
      </c>
      <c r="AK26" s="38">
        <v>1100.4703199999999</v>
      </c>
      <c r="AL26" s="38">
        <v>1185.6214070000001</v>
      </c>
      <c r="AM26" s="38">
        <v>1440.47714</v>
      </c>
      <c r="AN26" s="38">
        <v>1458.394002</v>
      </c>
      <c r="AO26" s="38">
        <v>1074.296632</v>
      </c>
      <c r="AP26" s="38">
        <v>1166.7614699999999</v>
      </c>
      <c r="AQ26" s="38">
        <v>1411.5863420000001</v>
      </c>
      <c r="AR26" s="38">
        <v>1328.1438069999999</v>
      </c>
      <c r="AS26" s="38">
        <v>1088.1474229999999</v>
      </c>
      <c r="AT26" s="38">
        <v>1104.747206</v>
      </c>
      <c r="AU26" s="38">
        <v>1016.662562</v>
      </c>
      <c r="AV26" s="38">
        <v>1318.8964000000001</v>
      </c>
      <c r="AW26" s="38">
        <v>1438.1435570000001</v>
      </c>
      <c r="AX26" s="38">
        <v>1271.2520910000001</v>
      </c>
      <c r="AY26" s="38">
        <v>1145.712023</v>
      </c>
      <c r="AZ26" s="38">
        <v>1110.5335689999999</v>
      </c>
      <c r="BA26" s="38">
        <v>857.50698</v>
      </c>
      <c r="BB26" s="38">
        <v>1209.6541239999999</v>
      </c>
      <c r="BC26" s="38">
        <v>1280.1827639999999</v>
      </c>
      <c r="BD26" s="38">
        <v>1164.3453179999999</v>
      </c>
      <c r="BE26" s="38">
        <v>1067.6601330000001</v>
      </c>
      <c r="BF26" s="38">
        <v>1078.7565010000001</v>
      </c>
      <c r="BG26" s="38">
        <v>799.53198899999995</v>
      </c>
      <c r="BH26" s="38">
        <v>680.01033500000005</v>
      </c>
      <c r="BI26" s="38">
        <v>882.53181199999995</v>
      </c>
      <c r="BJ26" s="38">
        <v>835.39659300000005</v>
      </c>
      <c r="BK26" s="38">
        <v>854.52226800000005</v>
      </c>
      <c r="BL26" s="38">
        <v>753.97535000000005</v>
      </c>
      <c r="BM26" s="38">
        <v>707.58246499999996</v>
      </c>
      <c r="BN26" s="38">
        <v>665.06683199999998</v>
      </c>
      <c r="BO26" s="38">
        <v>695.10402699999997</v>
      </c>
      <c r="BP26" s="38">
        <v>615.93792900000005</v>
      </c>
      <c r="BQ26" s="38">
        <v>555.32172300000002</v>
      </c>
      <c r="BR26" s="38">
        <v>398.5683765</v>
      </c>
      <c r="BS26" s="38">
        <v>511.06608599999998</v>
      </c>
      <c r="BT26" s="38">
        <v>631.42657999999994</v>
      </c>
      <c r="BU26" s="38">
        <v>339.25477699999999</v>
      </c>
      <c r="BV26" s="38">
        <v>437.76374420000002</v>
      </c>
      <c r="BW26" s="38">
        <v>583.27704600000004</v>
      </c>
      <c r="BX26" s="38">
        <v>757.83403399999997</v>
      </c>
      <c r="BY26" s="38">
        <v>306.24204250000003</v>
      </c>
      <c r="BZ26" s="38">
        <v>503.36442</v>
      </c>
      <c r="CA26" s="38">
        <v>436.05048210000001</v>
      </c>
      <c r="CB26" s="38">
        <v>398.95720290000003</v>
      </c>
      <c r="CC26" s="38">
        <v>423.17439689999998</v>
      </c>
      <c r="CD26" s="38">
        <v>561.80804000000001</v>
      </c>
      <c r="CE26" s="38">
        <v>510.27739800000001</v>
      </c>
      <c r="CF26" s="38">
        <v>461.08195849999998</v>
      </c>
      <c r="CG26" s="38">
        <v>289.07195990000002</v>
      </c>
      <c r="CH26" s="38">
        <v>239.4688999</v>
      </c>
      <c r="CI26" s="38">
        <v>298.72255030000002</v>
      </c>
      <c r="CJ26" s="38">
        <v>347.04283650000002</v>
      </c>
      <c r="CK26" s="38">
        <v>302.89702310000001</v>
      </c>
      <c r="CL26" s="38">
        <v>224.46258159999999</v>
      </c>
      <c r="CM26" s="38">
        <v>237.55703510000001</v>
      </c>
      <c r="CN26" s="38">
        <v>241.54507910000001</v>
      </c>
      <c r="CO26" s="38">
        <v>230.52619050000001</v>
      </c>
      <c r="CP26" s="38">
        <v>264.06376599999999</v>
      </c>
      <c r="CQ26" s="38">
        <v>207.85481759999999</v>
      </c>
      <c r="CR26" s="38">
        <v>152.37190380000001</v>
      </c>
      <c r="CS26" s="38">
        <v>327.48649399999999</v>
      </c>
      <c r="CT26" s="38">
        <v>304.0642173</v>
      </c>
      <c r="CU26" s="38">
        <v>97.918934500000006</v>
      </c>
      <c r="CV26" s="38">
        <v>276.41239109999998</v>
      </c>
      <c r="CW26" s="38">
        <v>510.12106257200003</v>
      </c>
      <c r="CX26" s="38">
        <v>344.54622460000002</v>
      </c>
      <c r="CY26" s="38">
        <v>185.05300009999999</v>
      </c>
      <c r="CZ26" s="38">
        <v>171.37006568000001</v>
      </c>
      <c r="DA26" s="38">
        <v>211.51575790000001</v>
      </c>
      <c r="DB26" s="38">
        <v>196.3236570956</v>
      </c>
      <c r="DC26" s="38">
        <v>157.58566569999999</v>
      </c>
      <c r="DD26" s="38">
        <v>127.96808316000001</v>
      </c>
      <c r="DE26" s="38">
        <v>172.34081133000001</v>
      </c>
      <c r="DF26" s="38">
        <v>262.32976973799998</v>
      </c>
      <c r="DG26" s="38">
        <v>146.67430612999999</v>
      </c>
      <c r="DH26" s="38">
        <v>131.39576847000001</v>
      </c>
      <c r="DI26" s="38">
        <v>157.91291480999999</v>
      </c>
      <c r="DJ26" s="38">
        <v>152.26688154000001</v>
      </c>
      <c r="DK26" s="38">
        <v>82.928826459999996</v>
      </c>
      <c r="DL26" s="38">
        <v>167.6141288</v>
      </c>
      <c r="DM26" s="38">
        <v>222.33250393599999</v>
      </c>
      <c r="DN26" s="38">
        <v>223.250922438</v>
      </c>
      <c r="DO26" s="38">
        <v>402.28752782117999</v>
      </c>
      <c r="DP26" s="38">
        <v>254.2931166754</v>
      </c>
      <c r="DQ26" s="38">
        <v>244.85392024577999</v>
      </c>
      <c r="DR26" s="38">
        <v>306.18200703000002</v>
      </c>
      <c r="DS26" s="38">
        <v>224.95777115600001</v>
      </c>
      <c r="DT26" s="38">
        <v>314.23651944327997</v>
      </c>
      <c r="DU26" s="38">
        <v>323.96429601822001</v>
      </c>
      <c r="DV26" s="38">
        <v>278.13209302000001</v>
      </c>
      <c r="DW26" s="38">
        <v>252.620586209804</v>
      </c>
      <c r="DX26" s="53">
        <v>200.34225250292101</v>
      </c>
      <c r="DY26" s="53">
        <v>266.92142281076701</v>
      </c>
      <c r="DZ26" s="53">
        <v>286.39974752174101</v>
      </c>
      <c r="EA26" s="53">
        <v>163.51501686462399</v>
      </c>
      <c r="EB26" s="53">
        <v>213.074758608677</v>
      </c>
      <c r="EC26" s="53">
        <v>313.53504876621798</v>
      </c>
      <c r="ED26" s="53">
        <v>355.00275895476102</v>
      </c>
      <c r="EE26" s="53">
        <v>166.329825081525</v>
      </c>
      <c r="EF26" s="53">
        <v>124.59348393761999</v>
      </c>
      <c r="EG26" s="53">
        <v>121.68956788936001</v>
      </c>
      <c r="EH26" s="53">
        <v>218.25915326594901</v>
      </c>
      <c r="EI26" s="53">
        <v>80.769966063639998</v>
      </c>
      <c r="EJ26" s="53">
        <v>69.219518651033894</v>
      </c>
      <c r="EK26" s="53">
        <v>118.13457548741501</v>
      </c>
      <c r="EL26" s="53">
        <v>73.922221954693001</v>
      </c>
      <c r="EM26" s="53">
        <v>89.782874514937006</v>
      </c>
      <c r="EN26" s="53">
        <v>107.464219254708</v>
      </c>
      <c r="EO26" s="53">
        <v>49.171474473073999</v>
      </c>
      <c r="EP26" s="53">
        <v>85.136460943306901</v>
      </c>
      <c r="EQ26" s="53">
        <v>87.871369961944097</v>
      </c>
      <c r="ER26" s="53">
        <v>107.298555605855</v>
      </c>
      <c r="ES26" s="53">
        <v>108.490898372651</v>
      </c>
      <c r="ET26" s="53">
        <v>81.566366095655994</v>
      </c>
      <c r="EU26" s="53">
        <v>228.914310067879</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row>
    <row r="27" spans="2:479" ht="20.100000000000001" customHeight="1">
      <c r="B27" s="88"/>
      <c r="C27" s="88"/>
      <c r="D27" s="88"/>
      <c r="E27" s="88"/>
      <c r="F27" s="28" t="s">
        <v>535</v>
      </c>
      <c r="G27" s="29"/>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row>
    <row r="28" spans="2:479" ht="20.100000000000001" customHeight="1">
      <c r="C28" s="88"/>
      <c r="E28" s="88"/>
      <c r="F28" s="37" t="s">
        <v>505</v>
      </c>
      <c r="G28" s="29" t="s">
        <v>200</v>
      </c>
      <c r="H28" s="38">
        <v>7434.1355789999998</v>
      </c>
      <c r="I28" s="38">
        <v>14031.281376000001</v>
      </c>
      <c r="J28" s="38"/>
      <c r="K28" s="38"/>
      <c r="L28" s="38">
        <v>338.18270100000001</v>
      </c>
      <c r="M28" s="38">
        <v>294.57360799999998</v>
      </c>
      <c r="N28" s="38">
        <v>507.36644799999999</v>
      </c>
      <c r="O28" s="38">
        <v>597.19827199999997</v>
      </c>
      <c r="P28" s="38">
        <v>389.39445999999998</v>
      </c>
      <c r="Q28" s="38">
        <v>300.75417399999998</v>
      </c>
      <c r="R28" s="38">
        <v>324.894858</v>
      </c>
      <c r="S28" s="38">
        <v>479.32606399999997</v>
      </c>
      <c r="T28" s="38">
        <v>359.91524500000003</v>
      </c>
      <c r="U28" s="38">
        <v>456.501305</v>
      </c>
      <c r="V28" s="38">
        <v>463.907781</v>
      </c>
      <c r="W28" s="38">
        <v>531.76830600000005</v>
      </c>
      <c r="X28" s="38">
        <v>413.02585800000003</v>
      </c>
      <c r="Y28" s="38">
        <v>441.51324499999998</v>
      </c>
      <c r="Z28" s="38">
        <v>409.47413299999999</v>
      </c>
      <c r="AA28" s="38">
        <v>338.474806</v>
      </c>
      <c r="AB28" s="38">
        <v>286.02904100000001</v>
      </c>
      <c r="AC28" s="38">
        <v>389.97490099999999</v>
      </c>
      <c r="AD28" s="38">
        <v>426.51378299999999</v>
      </c>
      <c r="AE28" s="38">
        <v>418.80546900000002</v>
      </c>
      <c r="AF28" s="38">
        <v>449.96397100000002</v>
      </c>
      <c r="AG28" s="38">
        <v>430.22658999999999</v>
      </c>
      <c r="AH28" s="38">
        <v>402.239757</v>
      </c>
      <c r="AI28" s="38">
        <v>404.07608199999999</v>
      </c>
      <c r="AJ28" s="38">
        <v>389.40387199999998</v>
      </c>
      <c r="AK28" s="38">
        <v>479.27048000000002</v>
      </c>
      <c r="AL28" s="38">
        <v>459.739105</v>
      </c>
      <c r="AM28" s="38">
        <v>543.02602899999999</v>
      </c>
      <c r="AN28" s="38">
        <v>510.84095500000001</v>
      </c>
      <c r="AO28" s="38">
        <v>605.50297699999999</v>
      </c>
      <c r="AP28" s="38">
        <v>682.98356899999999</v>
      </c>
      <c r="AQ28" s="38">
        <v>608.24797999999998</v>
      </c>
      <c r="AR28" s="38">
        <v>448.56376999999998</v>
      </c>
      <c r="AS28" s="38">
        <v>511.51617199999998</v>
      </c>
      <c r="AT28" s="38">
        <v>597.19629499999996</v>
      </c>
      <c r="AU28" s="38">
        <v>475.30606599999999</v>
      </c>
      <c r="AV28" s="38">
        <v>377.46984900000001</v>
      </c>
      <c r="AW28" s="38">
        <v>431.08107699999999</v>
      </c>
      <c r="AX28" s="38">
        <v>751.56644600000004</v>
      </c>
      <c r="AY28" s="38">
        <v>1081.765316</v>
      </c>
      <c r="AZ28" s="38">
        <v>1613.9539890000001</v>
      </c>
      <c r="BA28" s="38">
        <v>1845.12781</v>
      </c>
      <c r="BB28" s="38">
        <v>2088.1396060000002</v>
      </c>
      <c r="BC28" s="38">
        <v>2494.5238850000001</v>
      </c>
      <c r="BD28" s="38">
        <v>1742.5400729999999</v>
      </c>
      <c r="BE28" s="38">
        <v>1811.4239210000001</v>
      </c>
      <c r="BF28" s="38">
        <v>1815.098729</v>
      </c>
      <c r="BG28" s="38">
        <v>1507.9776400000001</v>
      </c>
      <c r="BH28" s="38">
        <v>1459.982399</v>
      </c>
      <c r="BI28" s="38">
        <v>1607.2236049999999</v>
      </c>
      <c r="BJ28" s="38">
        <v>1946.1373180000001</v>
      </c>
      <c r="BK28" s="38">
        <v>1655.7521529999999</v>
      </c>
      <c r="BL28" s="38">
        <v>1514.3220429999999</v>
      </c>
      <c r="BM28" s="38">
        <v>1285.8845610000001</v>
      </c>
      <c r="BN28" s="38">
        <v>1517.3159680000001</v>
      </c>
      <c r="BO28" s="38">
        <v>1228.4519310000001</v>
      </c>
      <c r="BP28" s="38">
        <v>1226.9037539999999</v>
      </c>
      <c r="BQ28" s="38">
        <v>1082.335887</v>
      </c>
      <c r="BR28" s="38">
        <v>1649.4824799999999</v>
      </c>
      <c r="BS28" s="38">
        <v>1477.206608</v>
      </c>
      <c r="BT28" s="38">
        <v>1478.0589110000001</v>
      </c>
      <c r="BU28" s="38">
        <v>1724.7850490000001</v>
      </c>
      <c r="BV28" s="38">
        <v>2031.9921959999999</v>
      </c>
      <c r="BW28" s="38">
        <v>1720.222765</v>
      </c>
      <c r="BX28" s="38">
        <v>1506.4852840000001</v>
      </c>
      <c r="BY28" s="38">
        <v>1379.1122809999999</v>
      </c>
      <c r="BZ28" s="38">
        <v>2316.3788599999998</v>
      </c>
      <c r="CA28" s="38">
        <v>2070.0549500000002</v>
      </c>
      <c r="CB28" s="38">
        <v>1922.4130740000001</v>
      </c>
      <c r="CC28" s="38">
        <v>2008.514641</v>
      </c>
      <c r="CD28" s="38">
        <v>2236.3491330000002</v>
      </c>
      <c r="CE28" s="38">
        <v>2540.8386399999999</v>
      </c>
      <c r="CF28" s="38">
        <v>2591.215314</v>
      </c>
      <c r="CG28" s="38">
        <v>3116.0858109999999</v>
      </c>
      <c r="CH28" s="38">
        <v>3249.5376489999999</v>
      </c>
      <c r="CI28" s="38">
        <v>2220.0701600000002</v>
      </c>
      <c r="CJ28" s="38">
        <v>1620.303766</v>
      </c>
      <c r="CK28" s="38">
        <v>1666.6169890000001</v>
      </c>
      <c r="CL28" s="38">
        <v>2089.2075570000002</v>
      </c>
      <c r="CM28" s="38">
        <v>2349.5739579999999</v>
      </c>
      <c r="CN28" s="38">
        <v>2027.0664420000001</v>
      </c>
      <c r="CO28" s="38">
        <v>3068.474037</v>
      </c>
      <c r="CP28" s="38">
        <v>2936.8953080000001</v>
      </c>
      <c r="CQ28" s="38">
        <v>2993.5674749999998</v>
      </c>
      <c r="CR28" s="38">
        <v>2637.5627420000001</v>
      </c>
      <c r="CS28" s="38">
        <v>3204.082429</v>
      </c>
      <c r="CT28" s="38">
        <v>3110.616599</v>
      </c>
      <c r="CU28" s="38">
        <v>3319.4106929999998</v>
      </c>
      <c r="CV28" s="38">
        <v>2742.9978329999999</v>
      </c>
      <c r="CW28" s="38">
        <v>2788.9345760000001</v>
      </c>
      <c r="CX28" s="38">
        <v>3173.075045</v>
      </c>
      <c r="CY28" s="38">
        <v>3108.5551930000001</v>
      </c>
      <c r="CZ28" s="38">
        <v>1997.631425</v>
      </c>
      <c r="DA28" s="38">
        <v>2167.472452</v>
      </c>
      <c r="DB28" s="38">
        <v>2930.7644329999998</v>
      </c>
      <c r="DC28" s="38">
        <v>2537.8489049999998</v>
      </c>
      <c r="DD28" s="38">
        <v>2814.832296</v>
      </c>
      <c r="DE28" s="38">
        <v>2831.1601310000001</v>
      </c>
      <c r="DF28" s="38">
        <v>2945.8592309999999</v>
      </c>
      <c r="DG28" s="38">
        <v>2599.6802360000001</v>
      </c>
      <c r="DH28" s="38">
        <v>1613.477337</v>
      </c>
      <c r="DI28" s="38">
        <v>1497.1362220000001</v>
      </c>
      <c r="DJ28" s="38">
        <v>1724.5711679999999</v>
      </c>
      <c r="DK28" s="38">
        <v>1513.6261</v>
      </c>
      <c r="DL28" s="38">
        <v>1098.532377</v>
      </c>
      <c r="DM28" s="38">
        <v>1107.725858</v>
      </c>
      <c r="DN28" s="38">
        <v>1326.0085140000001</v>
      </c>
      <c r="DO28" s="38">
        <v>1497.8912889999999</v>
      </c>
      <c r="DP28" s="38">
        <v>1369.8019489999999</v>
      </c>
      <c r="DQ28" s="38">
        <v>1281.8867319999999</v>
      </c>
      <c r="DR28" s="38">
        <v>1505.3076880000001</v>
      </c>
      <c r="DS28" s="38">
        <v>1496.198989</v>
      </c>
      <c r="DT28" s="38">
        <v>1989.9274809999999</v>
      </c>
      <c r="DU28" s="38">
        <v>1966.5288720000001</v>
      </c>
      <c r="DV28" s="38">
        <v>2123.4044370000001</v>
      </c>
      <c r="DW28" s="38">
        <v>2533.1690410000001</v>
      </c>
      <c r="DX28" s="53">
        <v>2007.5583349999999</v>
      </c>
      <c r="DY28" s="53">
        <v>2407.2277880000001</v>
      </c>
      <c r="DZ28" s="53">
        <v>2558.6953589999998</v>
      </c>
      <c r="EA28" s="53">
        <v>3060.886849</v>
      </c>
      <c r="EB28" s="53">
        <v>2137.687981</v>
      </c>
      <c r="EC28" s="53">
        <v>1251.5120589999999</v>
      </c>
      <c r="ED28" s="53">
        <v>1725.79242</v>
      </c>
      <c r="EE28" s="53">
        <v>1526.3119280000001</v>
      </c>
      <c r="EF28" s="53">
        <v>1864.0947699999999</v>
      </c>
      <c r="EG28" s="53">
        <v>2317.9364609999998</v>
      </c>
      <c r="EH28" s="53">
        <v>3023.0395090000002</v>
      </c>
      <c r="EI28" s="53">
        <v>3367.6189690000001</v>
      </c>
      <c r="EJ28" s="53">
        <v>3189.2494879999999</v>
      </c>
      <c r="EK28" s="53">
        <v>4451.3734100000001</v>
      </c>
      <c r="EL28" s="53">
        <v>3658.7341820000001</v>
      </c>
      <c r="EM28" s="53">
        <v>3577.772931</v>
      </c>
      <c r="EN28" s="53">
        <v>2848.9707469999998</v>
      </c>
      <c r="EO28" s="53">
        <v>3107.3670029999998</v>
      </c>
      <c r="EP28" s="53">
        <v>3184.8595679999999</v>
      </c>
      <c r="EQ28" s="53">
        <v>3210.076192</v>
      </c>
      <c r="ER28" s="53">
        <v>3156.8244060000002</v>
      </c>
      <c r="ES28" s="53">
        <v>3020.9973719999998</v>
      </c>
      <c r="ET28" s="53">
        <v>2656.336624</v>
      </c>
      <c r="EU28" s="53">
        <v>2807.8591670000001</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row>
    <row r="29" spans="2:479" ht="20.100000000000001" customHeight="1">
      <c r="C29" s="88"/>
      <c r="E29" s="88"/>
      <c r="F29" s="37" t="s">
        <v>184</v>
      </c>
      <c r="G29" s="29" t="s">
        <v>200</v>
      </c>
      <c r="H29" s="38">
        <v>1369.1518169999999</v>
      </c>
      <c r="I29" s="38">
        <v>1503.7284199999999</v>
      </c>
      <c r="J29" s="38"/>
      <c r="K29" s="38"/>
      <c r="L29" s="38">
        <v>45.060657999999997</v>
      </c>
      <c r="M29" s="38">
        <v>36.085653000000001</v>
      </c>
      <c r="N29" s="38">
        <v>41.719546999999999</v>
      </c>
      <c r="O29" s="38">
        <v>63.286552</v>
      </c>
      <c r="P29" s="38">
        <v>40.318989000000002</v>
      </c>
      <c r="Q29" s="38">
        <v>29.686942999999999</v>
      </c>
      <c r="R29" s="38">
        <v>41.706330000000001</v>
      </c>
      <c r="S29" s="38">
        <v>47.830098</v>
      </c>
      <c r="T29" s="38">
        <v>43.272945999999997</v>
      </c>
      <c r="U29" s="38">
        <v>39.640019000000002</v>
      </c>
      <c r="V29" s="38">
        <v>36.589286999999999</v>
      </c>
      <c r="W29" s="38">
        <v>52.061112999999999</v>
      </c>
      <c r="X29" s="38">
        <v>44.596966999999999</v>
      </c>
      <c r="Y29" s="38">
        <v>51.288404999999997</v>
      </c>
      <c r="Z29" s="38">
        <v>35.247959000000002</v>
      </c>
      <c r="AA29" s="38">
        <v>34.519851000000003</v>
      </c>
      <c r="AB29" s="38">
        <v>32.299605999999997</v>
      </c>
      <c r="AC29" s="38">
        <v>35.522851000000003</v>
      </c>
      <c r="AD29" s="38">
        <v>29.448775000000001</v>
      </c>
      <c r="AE29" s="38">
        <v>38.218721000000002</v>
      </c>
      <c r="AF29" s="38">
        <v>48.273333000000001</v>
      </c>
      <c r="AG29" s="38">
        <v>37.671931999999998</v>
      </c>
      <c r="AH29" s="38">
        <v>31.868300000000001</v>
      </c>
      <c r="AI29" s="38">
        <v>37.436619</v>
      </c>
      <c r="AJ29" s="38">
        <v>58.852519000000001</v>
      </c>
      <c r="AK29" s="38">
        <v>60.735356000000003</v>
      </c>
      <c r="AL29" s="38">
        <v>74.150221000000002</v>
      </c>
      <c r="AM29" s="38">
        <v>91.190479999999994</v>
      </c>
      <c r="AN29" s="38">
        <v>89.517572999999999</v>
      </c>
      <c r="AO29" s="38">
        <v>101.24358700000001</v>
      </c>
      <c r="AP29" s="38">
        <v>94.362578999999997</v>
      </c>
      <c r="AQ29" s="38">
        <v>134.570739</v>
      </c>
      <c r="AR29" s="38">
        <v>59.388354999999997</v>
      </c>
      <c r="AS29" s="38">
        <v>78.989592000000002</v>
      </c>
      <c r="AT29" s="38">
        <v>76.699088000000003</v>
      </c>
      <c r="AU29" s="38">
        <v>86.512398000000005</v>
      </c>
      <c r="AV29" s="38">
        <v>60.142071000000001</v>
      </c>
      <c r="AW29" s="38">
        <v>73.594784000000004</v>
      </c>
      <c r="AX29" s="38">
        <v>116.620699</v>
      </c>
      <c r="AY29" s="38">
        <v>165.92244500000001</v>
      </c>
      <c r="AZ29" s="38">
        <v>181.515804</v>
      </c>
      <c r="BA29" s="38">
        <v>183.67394400000001</v>
      </c>
      <c r="BB29" s="38">
        <v>189.85102499999999</v>
      </c>
      <c r="BC29" s="38">
        <v>222.58353299999999</v>
      </c>
      <c r="BD29" s="38">
        <v>199.461612</v>
      </c>
      <c r="BE29" s="38">
        <v>218.146164</v>
      </c>
      <c r="BF29" s="38">
        <v>192.583091</v>
      </c>
      <c r="BG29" s="38">
        <v>178.53888599999999</v>
      </c>
      <c r="BH29" s="38">
        <v>170.09331800000001</v>
      </c>
      <c r="BI29" s="38">
        <v>179.982462</v>
      </c>
      <c r="BJ29" s="38">
        <v>207.280484</v>
      </c>
      <c r="BK29" s="38">
        <v>212.10422500000001</v>
      </c>
      <c r="BL29" s="38">
        <v>250.25860299999999</v>
      </c>
      <c r="BM29" s="38">
        <v>185.85407900000001</v>
      </c>
      <c r="BN29" s="38">
        <v>192.319594</v>
      </c>
      <c r="BO29" s="38">
        <v>157.252666</v>
      </c>
      <c r="BP29" s="38">
        <v>149.209585</v>
      </c>
      <c r="BQ29" s="38">
        <v>148.45697999999999</v>
      </c>
      <c r="BR29" s="38">
        <v>208.69610299999999</v>
      </c>
      <c r="BS29" s="38">
        <v>183.59406200000001</v>
      </c>
      <c r="BT29" s="38">
        <v>211.96862999999999</v>
      </c>
      <c r="BU29" s="38">
        <v>199.660875</v>
      </c>
      <c r="BV29" s="38">
        <v>293.08576900000003</v>
      </c>
      <c r="BW29" s="38">
        <v>217.381541</v>
      </c>
      <c r="BX29" s="38">
        <v>254.447709</v>
      </c>
      <c r="BY29" s="38">
        <v>236.944862</v>
      </c>
      <c r="BZ29" s="38">
        <v>288.34019999999998</v>
      </c>
      <c r="CA29" s="38">
        <v>274.62478599999997</v>
      </c>
      <c r="CB29" s="38">
        <v>217.663624</v>
      </c>
      <c r="CC29" s="38">
        <v>257.12453199999999</v>
      </c>
      <c r="CD29" s="38">
        <v>305.123921</v>
      </c>
      <c r="CE29" s="38">
        <v>318.72962899999999</v>
      </c>
      <c r="CF29" s="38">
        <v>299.08546699999999</v>
      </c>
      <c r="CG29" s="38">
        <v>258.90038099999998</v>
      </c>
      <c r="CH29" s="38">
        <v>339.83414399999998</v>
      </c>
      <c r="CI29" s="38">
        <v>290.17653899999999</v>
      </c>
      <c r="CJ29" s="38">
        <v>215.420075</v>
      </c>
      <c r="CK29" s="38">
        <v>198.073387</v>
      </c>
      <c r="CL29" s="38">
        <v>292.092805</v>
      </c>
      <c r="CM29" s="38">
        <v>297.14606700000002</v>
      </c>
      <c r="CN29" s="38">
        <v>278.32522</v>
      </c>
      <c r="CO29" s="38">
        <v>237.49835999999999</v>
      </c>
      <c r="CP29" s="38">
        <v>300.19398200000001</v>
      </c>
      <c r="CQ29" s="38">
        <v>265.44351399999999</v>
      </c>
      <c r="CR29" s="38">
        <v>245.59966299999999</v>
      </c>
      <c r="CS29" s="38">
        <v>256.47360400000002</v>
      </c>
      <c r="CT29" s="38">
        <v>265.00891799999999</v>
      </c>
      <c r="CU29" s="38">
        <v>195.02520899999999</v>
      </c>
      <c r="CV29" s="38">
        <v>267.80455599999999</v>
      </c>
      <c r="CW29" s="38">
        <v>243.60676900000001</v>
      </c>
      <c r="CX29" s="38">
        <v>284.59704599999998</v>
      </c>
      <c r="CY29" s="38">
        <v>279.503739</v>
      </c>
      <c r="CZ29" s="38">
        <v>257.000405</v>
      </c>
      <c r="DA29" s="38">
        <v>267.14235000000002</v>
      </c>
      <c r="DB29" s="38">
        <v>296.121465</v>
      </c>
      <c r="DC29" s="38">
        <v>295.07739099999998</v>
      </c>
      <c r="DD29" s="38">
        <v>385.48889700000001</v>
      </c>
      <c r="DE29" s="38">
        <v>288.442521</v>
      </c>
      <c r="DF29" s="38">
        <v>289.03559200000001</v>
      </c>
      <c r="DG29" s="38">
        <v>208.440155</v>
      </c>
      <c r="DH29" s="38">
        <v>150.37114800000001</v>
      </c>
      <c r="DI29" s="38">
        <v>158.834913</v>
      </c>
      <c r="DJ29" s="38">
        <v>137.41917100000001</v>
      </c>
      <c r="DK29" s="38">
        <v>158.80619999999999</v>
      </c>
      <c r="DL29" s="38">
        <v>97.949627000000007</v>
      </c>
      <c r="DM29" s="38">
        <v>153.22451100000001</v>
      </c>
      <c r="DN29" s="38">
        <v>132.563121</v>
      </c>
      <c r="DO29" s="38">
        <v>166.62311500000001</v>
      </c>
      <c r="DP29" s="38">
        <v>156.383713</v>
      </c>
      <c r="DQ29" s="38">
        <v>174.32924299999999</v>
      </c>
      <c r="DR29" s="38">
        <v>207.374436</v>
      </c>
      <c r="DS29" s="38">
        <v>196.407861</v>
      </c>
      <c r="DT29" s="38">
        <v>177.04633999999999</v>
      </c>
      <c r="DU29" s="38">
        <v>216.925783</v>
      </c>
      <c r="DV29" s="38">
        <v>283.94794000000002</v>
      </c>
      <c r="DW29" s="38">
        <v>225.22521599999999</v>
      </c>
      <c r="DX29" s="53">
        <v>236.88685899999999</v>
      </c>
      <c r="DY29" s="53">
        <v>303.08680700000002</v>
      </c>
      <c r="DZ29" s="53">
        <v>401.552458</v>
      </c>
      <c r="EA29" s="53">
        <v>496.33554099999998</v>
      </c>
      <c r="EB29" s="53">
        <v>401.91012499999999</v>
      </c>
      <c r="EC29" s="53">
        <v>322.92830800000002</v>
      </c>
      <c r="ED29" s="53">
        <v>345.92085200000002</v>
      </c>
      <c r="EE29" s="53">
        <v>401.89940799999999</v>
      </c>
      <c r="EF29" s="53">
        <v>467.05757199999999</v>
      </c>
      <c r="EG29" s="53">
        <v>154.27398500000001</v>
      </c>
      <c r="EH29" s="53">
        <v>362.13556699999998</v>
      </c>
      <c r="EI29" s="53">
        <v>378.14241299999998</v>
      </c>
      <c r="EJ29" s="53">
        <v>401.215056</v>
      </c>
      <c r="EK29" s="53">
        <v>362.23538400000001</v>
      </c>
      <c r="EL29" s="53">
        <v>286.80869799999999</v>
      </c>
      <c r="EM29" s="53">
        <v>247.61453599999999</v>
      </c>
      <c r="EN29" s="53">
        <v>609.49003400000004</v>
      </c>
      <c r="EO29" s="53">
        <v>451.36957899999999</v>
      </c>
      <c r="EP29" s="53">
        <v>548.64411900000005</v>
      </c>
      <c r="EQ29" s="53">
        <v>517.42934500000001</v>
      </c>
      <c r="ER29" s="53">
        <v>560.50683700000002</v>
      </c>
      <c r="ES29" s="53">
        <v>598.83518400000003</v>
      </c>
      <c r="ET29" s="53">
        <v>519.21177999999998</v>
      </c>
      <c r="EU29" s="53">
        <v>564.78074200000003</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row>
    <row r="30" spans="2:479" ht="15">
      <c r="C30" s="88"/>
      <c r="E30" s="88"/>
      <c r="F30" s="37" t="s">
        <v>226</v>
      </c>
      <c r="G30" s="29" t="s">
        <v>200</v>
      </c>
      <c r="H30" s="38">
        <v>30477.168553</v>
      </c>
      <c r="I30" s="38">
        <v>70571.442429999996</v>
      </c>
      <c r="J30" s="38"/>
      <c r="K30" s="38"/>
      <c r="L30" s="38">
        <v>110.981202</v>
      </c>
      <c r="M30" s="38">
        <v>115.13148</v>
      </c>
      <c r="N30" s="38">
        <v>105.567016</v>
      </c>
      <c r="O30" s="38">
        <v>171.936959</v>
      </c>
      <c r="P30" s="38">
        <v>305.21701000000002</v>
      </c>
      <c r="Q30" s="38">
        <v>247.58111299999999</v>
      </c>
      <c r="R30" s="38">
        <v>179.464674</v>
      </c>
      <c r="S30" s="38">
        <v>213.82451900000001</v>
      </c>
      <c r="T30" s="38">
        <v>244.60958099999999</v>
      </c>
      <c r="U30" s="38">
        <v>205.006922</v>
      </c>
      <c r="V30" s="38">
        <v>247.56125700000001</v>
      </c>
      <c r="W30" s="38">
        <v>273.25735500000002</v>
      </c>
      <c r="X30" s="38">
        <v>288.21443699999998</v>
      </c>
      <c r="Y30" s="38">
        <v>242.23435799999999</v>
      </c>
      <c r="Z30" s="38">
        <v>266.93835200000001</v>
      </c>
      <c r="AA30" s="38">
        <v>254.10905399999999</v>
      </c>
      <c r="AB30" s="38">
        <v>281.71964200000002</v>
      </c>
      <c r="AC30" s="38">
        <v>243.84925899999999</v>
      </c>
      <c r="AD30" s="38">
        <v>284.12033400000001</v>
      </c>
      <c r="AE30" s="38">
        <v>271.22607699999998</v>
      </c>
      <c r="AF30" s="38">
        <v>344.14165800000001</v>
      </c>
      <c r="AG30" s="38">
        <v>301.42591800000002</v>
      </c>
      <c r="AH30" s="38">
        <v>375.58527700000002</v>
      </c>
      <c r="AI30" s="38">
        <v>339.47611899999998</v>
      </c>
      <c r="AJ30" s="38">
        <v>332.76028000000002</v>
      </c>
      <c r="AK30" s="38">
        <v>324.550455</v>
      </c>
      <c r="AL30" s="38">
        <v>349.85661599999997</v>
      </c>
      <c r="AM30" s="38">
        <v>382.577338</v>
      </c>
      <c r="AN30" s="38">
        <v>426.833887</v>
      </c>
      <c r="AO30" s="38">
        <v>377.49550099999999</v>
      </c>
      <c r="AP30" s="38">
        <v>380.01952999999997</v>
      </c>
      <c r="AQ30" s="38">
        <v>435.74019199999998</v>
      </c>
      <c r="AR30" s="38">
        <v>437.985073</v>
      </c>
      <c r="AS30" s="38">
        <v>344.82664799999998</v>
      </c>
      <c r="AT30" s="38">
        <v>385.02466500000003</v>
      </c>
      <c r="AU30" s="38">
        <v>383.37712399999998</v>
      </c>
      <c r="AV30" s="38">
        <v>354.11909700000001</v>
      </c>
      <c r="AW30" s="38">
        <v>302.03234700000002</v>
      </c>
      <c r="AX30" s="38">
        <v>376.66069399999998</v>
      </c>
      <c r="AY30" s="38">
        <v>425.30414400000001</v>
      </c>
      <c r="AZ30" s="38">
        <v>543.27450799999997</v>
      </c>
      <c r="BA30" s="38">
        <v>604.20043599999997</v>
      </c>
      <c r="BB30" s="38">
        <v>621.62152400000002</v>
      </c>
      <c r="BC30" s="38">
        <v>677.48825299999999</v>
      </c>
      <c r="BD30" s="38">
        <v>741.50035500000001</v>
      </c>
      <c r="BE30" s="38">
        <v>630.38685699999996</v>
      </c>
      <c r="BF30" s="38">
        <v>774.556555</v>
      </c>
      <c r="BG30" s="38">
        <v>765.318262</v>
      </c>
      <c r="BH30" s="38">
        <v>591.79739400000005</v>
      </c>
      <c r="BI30" s="38">
        <v>480.83016500000002</v>
      </c>
      <c r="BJ30" s="38">
        <v>685.77525100000003</v>
      </c>
      <c r="BK30" s="38">
        <v>669.84647600000005</v>
      </c>
      <c r="BL30" s="38">
        <v>638.33809699999995</v>
      </c>
      <c r="BM30" s="38">
        <v>613.14212599999996</v>
      </c>
      <c r="BN30" s="38">
        <v>629.49090899999999</v>
      </c>
      <c r="BO30" s="38">
        <v>532.97313299999996</v>
      </c>
      <c r="BP30" s="38">
        <v>491.090101</v>
      </c>
      <c r="BQ30" s="38">
        <v>520.72409000000005</v>
      </c>
      <c r="BR30" s="38">
        <v>700.81198300000005</v>
      </c>
      <c r="BS30" s="38">
        <v>869.19122900000002</v>
      </c>
      <c r="BT30" s="38">
        <v>759.40263800000002</v>
      </c>
      <c r="BU30" s="38">
        <v>869.25649399999998</v>
      </c>
      <c r="BV30" s="38">
        <v>965.97170600000004</v>
      </c>
      <c r="BW30" s="38">
        <v>1099.17254</v>
      </c>
      <c r="BX30" s="38">
        <v>1060.1144899999999</v>
      </c>
      <c r="BY30" s="38">
        <v>1290.37084</v>
      </c>
      <c r="BZ30" s="38">
        <v>1362.42263</v>
      </c>
      <c r="CA30" s="38">
        <v>1396.07752</v>
      </c>
      <c r="CB30" s="38">
        <v>1275.1832099999999</v>
      </c>
      <c r="CC30" s="38">
        <v>1188.31231</v>
      </c>
      <c r="CD30" s="38">
        <v>1172.8999799999999</v>
      </c>
      <c r="CE30" s="38">
        <v>1442.5713000000001</v>
      </c>
      <c r="CF30" s="38">
        <v>1540.8461500000001</v>
      </c>
      <c r="CG30" s="38">
        <v>1697.92292</v>
      </c>
      <c r="CH30" s="38">
        <v>2189.8929800000001</v>
      </c>
      <c r="CI30" s="38">
        <v>3814.60032</v>
      </c>
      <c r="CJ30" s="38">
        <v>2483.2988570000002</v>
      </c>
      <c r="CK30" s="38">
        <v>1590.948664</v>
      </c>
      <c r="CL30" s="38">
        <v>1713.0694000000001</v>
      </c>
      <c r="CM30" s="38">
        <v>1839.998609</v>
      </c>
      <c r="CN30" s="38">
        <v>2219.2692040000002</v>
      </c>
      <c r="CO30" s="38">
        <v>2016.3267840000001</v>
      </c>
      <c r="CP30" s="38">
        <v>2860.8241513493599</v>
      </c>
      <c r="CQ30" s="38">
        <v>2480.1595779999998</v>
      </c>
      <c r="CR30" s="38">
        <v>2463.4258009999999</v>
      </c>
      <c r="CS30" s="38">
        <v>2632.7299720000001</v>
      </c>
      <c r="CT30" s="38">
        <v>2951.0446910000001</v>
      </c>
      <c r="CU30" s="38">
        <v>3036.3032349999999</v>
      </c>
      <c r="CV30" s="38">
        <v>2818.3593620000001</v>
      </c>
      <c r="CW30" s="38">
        <v>3143.7583730000001</v>
      </c>
      <c r="CX30" s="38">
        <v>4061.2278569999999</v>
      </c>
      <c r="CY30" s="38">
        <v>3392.5765580000002</v>
      </c>
      <c r="CZ30" s="38">
        <v>3357.3907909999998</v>
      </c>
      <c r="DA30" s="38">
        <v>3459.423573</v>
      </c>
      <c r="DB30" s="38">
        <v>3988.860083</v>
      </c>
      <c r="DC30" s="38">
        <v>3796.0557389999999</v>
      </c>
      <c r="DD30" s="38">
        <v>4292.5695519999999</v>
      </c>
      <c r="DE30" s="38">
        <v>4227.2114819999997</v>
      </c>
      <c r="DF30" s="38">
        <v>4523.8161289999998</v>
      </c>
      <c r="DG30" s="38">
        <v>4699.2914410000003</v>
      </c>
      <c r="DH30" s="38">
        <v>4554.7254620000003</v>
      </c>
      <c r="DI30" s="38">
        <v>3116.8791150000002</v>
      </c>
      <c r="DJ30" s="38">
        <v>4240.9717110000001</v>
      </c>
      <c r="DK30" s="38">
        <v>4533.7112539999998</v>
      </c>
      <c r="DL30" s="38">
        <v>4361.8119610000003</v>
      </c>
      <c r="DM30" s="38">
        <v>3439.0851889999999</v>
      </c>
      <c r="DN30" s="38">
        <v>4599.9348170000003</v>
      </c>
      <c r="DO30" s="38">
        <v>5510.8112369999999</v>
      </c>
      <c r="DP30" s="38">
        <v>5741.7597009999999</v>
      </c>
      <c r="DQ30" s="38">
        <v>6455.3356409999997</v>
      </c>
      <c r="DR30" s="38">
        <v>6483.0395019999996</v>
      </c>
      <c r="DS30" s="38">
        <v>6938.1295810000001</v>
      </c>
      <c r="DT30" s="38">
        <v>8461.7688569999991</v>
      </c>
      <c r="DU30" s="38">
        <v>9023.6277549999995</v>
      </c>
      <c r="DV30" s="38">
        <v>12022.543293999999</v>
      </c>
      <c r="DW30" s="38">
        <v>13787.724625999999</v>
      </c>
      <c r="DX30" s="53">
        <v>12914.52714</v>
      </c>
      <c r="DY30" s="53">
        <v>11002.425819</v>
      </c>
      <c r="DZ30" s="53">
        <v>12683.44448</v>
      </c>
      <c r="EA30" s="53">
        <v>12052.541934000001</v>
      </c>
      <c r="EB30" s="53">
        <v>12560.938178</v>
      </c>
      <c r="EC30" s="53">
        <v>10227.660286</v>
      </c>
      <c r="ED30" s="53">
        <v>6046.6359549999997</v>
      </c>
      <c r="EE30" s="53">
        <v>7374.108354</v>
      </c>
      <c r="EF30" s="53">
        <v>8344.2660300000007</v>
      </c>
      <c r="EG30" s="53">
        <v>8712.1582139999991</v>
      </c>
      <c r="EH30" s="53">
        <v>14171.678356</v>
      </c>
      <c r="EI30" s="53">
        <v>18582.733706999999</v>
      </c>
      <c r="EJ30" s="53">
        <v>17978.859841000001</v>
      </c>
      <c r="EK30" s="53">
        <v>19838.170526000002</v>
      </c>
      <c r="EL30" s="53">
        <v>25413.831837000002</v>
      </c>
      <c r="EM30" s="53">
        <v>27112.247027000001</v>
      </c>
      <c r="EN30" s="53">
        <v>22554.593658000002</v>
      </c>
      <c r="EO30" s="53">
        <v>17156.579779</v>
      </c>
      <c r="EP30" s="53">
        <v>16768.879646000001</v>
      </c>
      <c r="EQ30" s="53">
        <v>17841.791315999999</v>
      </c>
      <c r="ER30" s="53">
        <v>18124.081553</v>
      </c>
      <c r="ES30" s="53">
        <v>15853.342857</v>
      </c>
      <c r="ET30" s="53">
        <v>15921.965794</v>
      </c>
      <c r="EU30" s="53">
        <v>17565.824399000001</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row>
    <row r="31" spans="2:479" ht="15">
      <c r="C31" s="88"/>
      <c r="E31" s="88"/>
      <c r="F31" s="37" t="s">
        <v>506</v>
      </c>
      <c r="G31" s="26" t="s">
        <v>200</v>
      </c>
      <c r="H31" s="38">
        <v>387.04468800000001</v>
      </c>
      <c r="I31" s="38">
        <v>444.80022200000002</v>
      </c>
      <c r="J31" s="38"/>
      <c r="K31" s="38"/>
      <c r="L31" s="38">
        <v>128.247635</v>
      </c>
      <c r="M31" s="38">
        <v>133.35739000000001</v>
      </c>
      <c r="N31" s="38">
        <v>166.901239</v>
      </c>
      <c r="O31" s="38">
        <v>217.072597</v>
      </c>
      <c r="P31" s="38">
        <v>239.057796</v>
      </c>
      <c r="Q31" s="38">
        <v>164.316666</v>
      </c>
      <c r="R31" s="38">
        <v>216.27287200000001</v>
      </c>
      <c r="S31" s="38">
        <v>196.76106899999999</v>
      </c>
      <c r="T31" s="38">
        <v>168.431479</v>
      </c>
      <c r="U31" s="38">
        <v>187.78457399999999</v>
      </c>
      <c r="V31" s="38">
        <v>194.00948</v>
      </c>
      <c r="W31" s="38">
        <v>213.54481999999999</v>
      </c>
      <c r="X31" s="38">
        <v>195.79969299999999</v>
      </c>
      <c r="Y31" s="38">
        <v>226.58466999999999</v>
      </c>
      <c r="Z31" s="38">
        <v>192.675398</v>
      </c>
      <c r="AA31" s="38">
        <v>215.392832</v>
      </c>
      <c r="AB31" s="38">
        <v>172.68084999999999</v>
      </c>
      <c r="AC31" s="38">
        <v>165.86755299999999</v>
      </c>
      <c r="AD31" s="38">
        <v>175.779889</v>
      </c>
      <c r="AE31" s="38">
        <v>169.299386</v>
      </c>
      <c r="AF31" s="38">
        <v>183.97829400000001</v>
      </c>
      <c r="AG31" s="38">
        <v>189.9862</v>
      </c>
      <c r="AH31" s="38">
        <v>216.43513100000001</v>
      </c>
      <c r="AI31" s="38">
        <v>233.76494600000001</v>
      </c>
      <c r="AJ31" s="38">
        <v>245.54646700000001</v>
      </c>
      <c r="AK31" s="38">
        <v>236.98387600000001</v>
      </c>
      <c r="AL31" s="38">
        <v>243.00504100000001</v>
      </c>
      <c r="AM31" s="38">
        <v>330.99678699999998</v>
      </c>
      <c r="AN31" s="38">
        <v>332.75503200000003</v>
      </c>
      <c r="AO31" s="38">
        <v>240.371071</v>
      </c>
      <c r="AP31" s="38">
        <v>257.67941999999999</v>
      </c>
      <c r="AQ31" s="38">
        <v>324.13339100000002</v>
      </c>
      <c r="AR31" s="38">
        <v>270.340735</v>
      </c>
      <c r="AS31" s="38">
        <v>244.54745700000001</v>
      </c>
      <c r="AT31" s="38">
        <v>213.82039900000001</v>
      </c>
      <c r="AU31" s="38">
        <v>186.29085799999999</v>
      </c>
      <c r="AV31" s="38">
        <v>200.828397</v>
      </c>
      <c r="AW31" s="38">
        <v>265.28933000000001</v>
      </c>
      <c r="AX31" s="38">
        <v>299.16327100000001</v>
      </c>
      <c r="AY31" s="38">
        <v>288.22259600000001</v>
      </c>
      <c r="AZ31" s="38">
        <v>336.00527</v>
      </c>
      <c r="BA31" s="38">
        <v>278.639364</v>
      </c>
      <c r="BB31" s="38">
        <v>454.45998100000003</v>
      </c>
      <c r="BC31" s="38">
        <v>534.36651600000005</v>
      </c>
      <c r="BD31" s="38">
        <v>430.33548300000001</v>
      </c>
      <c r="BE31" s="38">
        <v>424.95988899999998</v>
      </c>
      <c r="BF31" s="38">
        <v>407.863742</v>
      </c>
      <c r="BG31" s="38">
        <v>275.80868400000003</v>
      </c>
      <c r="BH31" s="38">
        <v>230.71033399999999</v>
      </c>
      <c r="BI31" s="38">
        <v>319.77256199999999</v>
      </c>
      <c r="BJ31" s="38">
        <v>317.98316599999998</v>
      </c>
      <c r="BK31" s="38">
        <v>327.112165</v>
      </c>
      <c r="BL31" s="38">
        <v>323.180117</v>
      </c>
      <c r="BM31" s="38">
        <v>229.92295799999999</v>
      </c>
      <c r="BN31" s="38">
        <v>234.10611800000001</v>
      </c>
      <c r="BO31" s="38">
        <v>234.52209099999999</v>
      </c>
      <c r="BP31" s="38">
        <v>228.615613</v>
      </c>
      <c r="BQ31" s="38">
        <v>221.12796399999999</v>
      </c>
      <c r="BR31" s="38">
        <v>180.150846</v>
      </c>
      <c r="BS31" s="38">
        <v>222.48902699999999</v>
      </c>
      <c r="BT31" s="38">
        <v>269.02594099999999</v>
      </c>
      <c r="BU31" s="38">
        <v>171.83435299999999</v>
      </c>
      <c r="BV31" s="38">
        <v>258.19423499999999</v>
      </c>
      <c r="BW31" s="38">
        <v>317.791696</v>
      </c>
      <c r="BX31" s="38">
        <v>417.92064199999999</v>
      </c>
      <c r="BY31" s="38">
        <v>201.32333399999999</v>
      </c>
      <c r="BZ31" s="38">
        <v>341.78266600000001</v>
      </c>
      <c r="CA31" s="38">
        <v>251.74288999999999</v>
      </c>
      <c r="CB31" s="38">
        <v>229.05936</v>
      </c>
      <c r="CC31" s="38">
        <v>274.990523</v>
      </c>
      <c r="CD31" s="38">
        <v>356.26418000000001</v>
      </c>
      <c r="CE31" s="38">
        <v>367.814234</v>
      </c>
      <c r="CF31" s="38">
        <v>358.330083</v>
      </c>
      <c r="CG31" s="38">
        <v>240.43814699999999</v>
      </c>
      <c r="CH31" s="38">
        <v>201.20062200000001</v>
      </c>
      <c r="CI31" s="38">
        <v>194.18025499999999</v>
      </c>
      <c r="CJ31" s="38">
        <v>205.07911100000001</v>
      </c>
      <c r="CK31" s="38">
        <v>187.937926</v>
      </c>
      <c r="CL31" s="38">
        <v>136.290156</v>
      </c>
      <c r="CM31" s="38">
        <v>129.35889399999999</v>
      </c>
      <c r="CN31" s="38">
        <v>142.39566300000001</v>
      </c>
      <c r="CO31" s="38">
        <v>158.15981400000001</v>
      </c>
      <c r="CP31" s="38">
        <v>136.86108999999999</v>
      </c>
      <c r="CQ31" s="38">
        <v>103.882834</v>
      </c>
      <c r="CR31" s="38">
        <v>77.626709000000005</v>
      </c>
      <c r="CS31" s="38">
        <v>208.00847899999999</v>
      </c>
      <c r="CT31" s="38">
        <v>224.80094299999999</v>
      </c>
      <c r="CU31" s="38">
        <v>91.885912000000005</v>
      </c>
      <c r="CV31" s="38">
        <v>225.66844385498899</v>
      </c>
      <c r="CW31" s="38">
        <v>347.23473657187498</v>
      </c>
      <c r="CX31" s="38">
        <v>233.46674400000001</v>
      </c>
      <c r="CY31" s="38">
        <v>131.046269</v>
      </c>
      <c r="CZ31" s="38">
        <v>124.978678</v>
      </c>
      <c r="DA31" s="38">
        <v>165.73201599999999</v>
      </c>
      <c r="DB31" s="38">
        <v>169.53163799999999</v>
      </c>
      <c r="DC31" s="38">
        <v>109.603266</v>
      </c>
      <c r="DD31" s="38">
        <v>117.95568</v>
      </c>
      <c r="DE31" s="38">
        <v>146.15136899999999</v>
      </c>
      <c r="DF31" s="38">
        <v>191.45285899999999</v>
      </c>
      <c r="DG31" s="38">
        <v>126.476215</v>
      </c>
      <c r="DH31" s="38">
        <v>92.861218999999906</v>
      </c>
      <c r="DI31" s="38">
        <v>119.72319400000001</v>
      </c>
      <c r="DJ31" s="38">
        <v>101.719335</v>
      </c>
      <c r="DK31" s="38">
        <v>48.255343000000003</v>
      </c>
      <c r="DL31" s="38">
        <v>93.392373000000006</v>
      </c>
      <c r="DM31" s="38">
        <v>116.642914</v>
      </c>
      <c r="DN31" s="38">
        <v>118.67577799999999</v>
      </c>
      <c r="DO31" s="38">
        <v>198.65110100000001</v>
      </c>
      <c r="DP31" s="38">
        <v>114.155016</v>
      </c>
      <c r="DQ31" s="38">
        <v>126.168829</v>
      </c>
      <c r="DR31" s="38">
        <v>120.199816</v>
      </c>
      <c r="DS31" s="38">
        <v>120.319907</v>
      </c>
      <c r="DT31" s="38">
        <v>160.66186200000001</v>
      </c>
      <c r="DU31" s="38">
        <v>195.97440900000001</v>
      </c>
      <c r="DV31" s="38">
        <v>190.57937200000001</v>
      </c>
      <c r="DW31" s="38">
        <v>198.34659099999999</v>
      </c>
      <c r="DX31" s="53">
        <v>137.16218499999999</v>
      </c>
      <c r="DY31" s="53">
        <v>193.218219</v>
      </c>
      <c r="DZ31" s="53">
        <v>197.067363</v>
      </c>
      <c r="EA31" s="53">
        <v>108.914631</v>
      </c>
      <c r="EB31" s="53">
        <v>163.484658</v>
      </c>
      <c r="EC31" s="53">
        <v>125.430286</v>
      </c>
      <c r="ED31" s="53">
        <v>150.142754</v>
      </c>
      <c r="EE31" s="53">
        <v>78.472284000000002</v>
      </c>
      <c r="EF31" s="53">
        <v>71.338002000000003</v>
      </c>
      <c r="EG31" s="53">
        <v>87.091648000000006</v>
      </c>
      <c r="EH31" s="53">
        <v>163.723679</v>
      </c>
      <c r="EI31" s="53">
        <v>73.649034</v>
      </c>
      <c r="EJ31" s="53">
        <v>76.384495999999999</v>
      </c>
      <c r="EK31" s="53">
        <v>131.043013</v>
      </c>
      <c r="EL31" s="53">
        <v>93.484607000000096</v>
      </c>
      <c r="EM31" s="53">
        <v>95.503791000000007</v>
      </c>
      <c r="EN31" s="53">
        <v>123.9123</v>
      </c>
      <c r="EO31" s="53">
        <v>61.634047000000002</v>
      </c>
      <c r="EP31" s="53">
        <v>90.105238999999997</v>
      </c>
      <c r="EQ31" s="53">
        <v>87.007283000000001</v>
      </c>
      <c r="ER31" s="53">
        <v>116.889781</v>
      </c>
      <c r="ES31" s="53">
        <v>119.339007</v>
      </c>
      <c r="ET31" s="53">
        <v>105.759153</v>
      </c>
      <c r="EU31" s="53">
        <v>220.81571199999999</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c r="NA31" s="40"/>
      <c r="NB31" s="40"/>
      <c r="NC31" s="40"/>
      <c r="ND31" s="40"/>
      <c r="NE31" s="40"/>
      <c r="NF31" s="40"/>
      <c r="NG31" s="40"/>
      <c r="NH31" s="40"/>
      <c r="NI31" s="40"/>
      <c r="NJ31" s="40"/>
      <c r="NK31" s="40"/>
      <c r="NL31" s="40"/>
      <c r="NM31" s="40"/>
      <c r="NN31" s="40"/>
      <c r="NO31" s="40"/>
      <c r="NP31" s="40"/>
      <c r="NQ31" s="40"/>
      <c r="NR31" s="40"/>
      <c r="NS31" s="40"/>
      <c r="NT31" s="40"/>
      <c r="NU31" s="40"/>
      <c r="NV31" s="40"/>
      <c r="NW31" s="40"/>
      <c r="NX31" s="40"/>
      <c r="NY31" s="40"/>
      <c r="NZ31" s="40"/>
      <c r="OA31" s="40"/>
      <c r="OB31" s="40"/>
      <c r="OC31" s="40"/>
      <c r="OD31" s="40"/>
      <c r="OE31" s="40"/>
      <c r="OF31" s="40"/>
      <c r="OG31" s="40"/>
      <c r="OH31" s="40"/>
      <c r="OI31" s="40"/>
      <c r="OJ31" s="40"/>
      <c r="OK31" s="40"/>
      <c r="OL31" s="40"/>
      <c r="OM31" s="40"/>
      <c r="ON31" s="40"/>
      <c r="OO31" s="40"/>
      <c r="OP31" s="40"/>
      <c r="OQ31" s="40"/>
      <c r="OR31" s="40"/>
      <c r="OS31" s="40"/>
      <c r="OT31" s="40"/>
      <c r="OU31" s="40"/>
      <c r="OV31" s="40"/>
      <c r="OW31" s="40"/>
      <c r="OX31" s="40"/>
      <c r="OY31" s="40"/>
      <c r="OZ31" s="40"/>
      <c r="PA31" s="40"/>
      <c r="PB31" s="40"/>
      <c r="PC31" s="40"/>
      <c r="PD31" s="40"/>
      <c r="PE31" s="40"/>
      <c r="PF31" s="40"/>
      <c r="PG31" s="40"/>
      <c r="PH31" s="40"/>
      <c r="PI31" s="40"/>
      <c r="PJ31" s="40"/>
      <c r="PK31" s="40"/>
      <c r="PL31" s="40"/>
      <c r="PM31" s="40"/>
      <c r="PN31" s="40"/>
      <c r="PO31" s="40"/>
      <c r="PP31" s="40"/>
      <c r="PQ31" s="40"/>
      <c r="PR31" s="40"/>
      <c r="PS31" s="40"/>
      <c r="PT31" s="40"/>
      <c r="PU31" s="40"/>
      <c r="PV31" s="40"/>
      <c r="PW31" s="40"/>
      <c r="PX31" s="40"/>
      <c r="PY31" s="40"/>
      <c r="PZ31" s="40"/>
      <c r="QA31" s="40"/>
      <c r="QB31" s="40"/>
      <c r="QC31" s="40"/>
      <c r="QD31" s="40"/>
      <c r="QE31" s="40"/>
      <c r="QF31" s="40"/>
      <c r="QG31" s="40"/>
      <c r="QH31" s="40"/>
      <c r="QI31" s="40"/>
      <c r="QJ31" s="40"/>
      <c r="QK31" s="40"/>
      <c r="QL31" s="40"/>
      <c r="QM31" s="40"/>
      <c r="QN31" s="40"/>
      <c r="QO31" s="40"/>
      <c r="QP31" s="40"/>
      <c r="QQ31" s="40"/>
      <c r="QR31" s="40"/>
      <c r="QS31" s="40"/>
      <c r="QT31" s="40"/>
      <c r="QU31" s="40"/>
      <c r="QV31" s="40"/>
      <c r="QW31" s="40"/>
      <c r="QX31" s="40"/>
      <c r="QY31" s="40"/>
      <c r="QZ31" s="40"/>
      <c r="RA31" s="40"/>
      <c r="RB31" s="40"/>
      <c r="RC31" s="40"/>
      <c r="RD31" s="40"/>
      <c r="RE31" s="40"/>
      <c r="RF31" s="40"/>
      <c r="RG31" s="40"/>
      <c r="RH31" s="40"/>
      <c r="RI31" s="40"/>
      <c r="RJ31" s="40"/>
      <c r="RK31" s="40"/>
    </row>
    <row r="32" spans="2:479" ht="15">
      <c r="C32" s="88"/>
      <c r="E32" s="88"/>
      <c r="F32" s="49" t="s">
        <v>407</v>
      </c>
      <c r="G32" s="26" t="s">
        <v>200</v>
      </c>
      <c r="H32" s="38">
        <v>39667.500636999997</v>
      </c>
      <c r="I32" s="38">
        <v>86551.252447999999</v>
      </c>
      <c r="J32" s="38"/>
      <c r="K32" s="38"/>
      <c r="L32" s="38">
        <v>622.47219600000005</v>
      </c>
      <c r="M32" s="38">
        <v>579.14813100000003</v>
      </c>
      <c r="N32" s="38">
        <v>821.55425000000002</v>
      </c>
      <c r="O32" s="38">
        <v>1049.494375</v>
      </c>
      <c r="P32" s="38">
        <v>973.988247</v>
      </c>
      <c r="Q32" s="38">
        <v>742.33889599999998</v>
      </c>
      <c r="R32" s="38">
        <v>762.33873400000004</v>
      </c>
      <c r="S32" s="38">
        <v>937.74174300000004</v>
      </c>
      <c r="T32" s="38">
        <v>816.22925099999998</v>
      </c>
      <c r="U32" s="38">
        <v>888.932818</v>
      </c>
      <c r="V32" s="38">
        <v>942.06780400000002</v>
      </c>
      <c r="W32" s="38">
        <v>1070.6315890000001</v>
      </c>
      <c r="X32" s="38">
        <v>941.63695099999995</v>
      </c>
      <c r="Y32" s="38">
        <v>961.62067200000001</v>
      </c>
      <c r="Z32" s="38">
        <v>904.33583399999998</v>
      </c>
      <c r="AA32" s="38">
        <v>842.49654299999997</v>
      </c>
      <c r="AB32" s="38">
        <v>772.72913900000003</v>
      </c>
      <c r="AC32" s="38">
        <v>835.214564</v>
      </c>
      <c r="AD32" s="38">
        <v>915.86277600000005</v>
      </c>
      <c r="AE32" s="38">
        <v>897.54964700000005</v>
      </c>
      <c r="AF32" s="38">
        <v>1026.357256</v>
      </c>
      <c r="AG32" s="38">
        <v>959.31063900000004</v>
      </c>
      <c r="AH32" s="38">
        <v>1026.1284619999999</v>
      </c>
      <c r="AI32" s="38">
        <v>1014.753763</v>
      </c>
      <c r="AJ32" s="38">
        <v>1026.56313</v>
      </c>
      <c r="AK32" s="38">
        <v>1101.540166</v>
      </c>
      <c r="AL32" s="38">
        <v>1126.7509829999999</v>
      </c>
      <c r="AM32" s="38">
        <v>1347.7906250000001</v>
      </c>
      <c r="AN32" s="38">
        <v>1359.947443</v>
      </c>
      <c r="AO32" s="38">
        <v>1324.61313</v>
      </c>
      <c r="AP32" s="38">
        <v>1415.0450900000001</v>
      </c>
      <c r="AQ32" s="38">
        <v>1502.6922939999999</v>
      </c>
      <c r="AR32" s="38">
        <v>1216.277924</v>
      </c>
      <c r="AS32" s="38">
        <v>1179.8798609999999</v>
      </c>
      <c r="AT32" s="38">
        <v>1272.740446</v>
      </c>
      <c r="AU32" s="38">
        <v>1131.4864379999999</v>
      </c>
      <c r="AV32" s="38">
        <v>992.55940899999996</v>
      </c>
      <c r="AW32" s="38">
        <v>1071.997537</v>
      </c>
      <c r="AX32" s="38">
        <v>1544.0111059999999</v>
      </c>
      <c r="AY32" s="38">
        <v>1961.2144989999999</v>
      </c>
      <c r="AZ32" s="38">
        <v>2674.7495629999999</v>
      </c>
      <c r="BA32" s="38">
        <v>2911.6415470000002</v>
      </c>
      <c r="BB32" s="38">
        <v>3354.0721359999998</v>
      </c>
      <c r="BC32" s="38">
        <v>3928.9621780000002</v>
      </c>
      <c r="BD32" s="38">
        <v>3113.8375160000001</v>
      </c>
      <c r="BE32" s="38">
        <v>3084.9168289999998</v>
      </c>
      <c r="BF32" s="38">
        <v>3190.1021169999999</v>
      </c>
      <c r="BG32" s="38">
        <v>2727.6434640000002</v>
      </c>
      <c r="BH32" s="38">
        <v>2452.583443</v>
      </c>
      <c r="BI32" s="38">
        <v>2587.8087890000002</v>
      </c>
      <c r="BJ32" s="38">
        <v>3157.1762189999999</v>
      </c>
      <c r="BK32" s="38">
        <v>2864.8150139999998</v>
      </c>
      <c r="BL32" s="38">
        <v>2726.098857</v>
      </c>
      <c r="BM32" s="38">
        <v>2314.8037210000002</v>
      </c>
      <c r="BN32" s="38">
        <v>2573.2325839999999</v>
      </c>
      <c r="BO32" s="38">
        <v>2153.1998149999999</v>
      </c>
      <c r="BP32" s="38">
        <v>2095.8190509999999</v>
      </c>
      <c r="BQ32" s="38">
        <v>1972.6449150000001</v>
      </c>
      <c r="BR32" s="38">
        <v>2739.1414060000002</v>
      </c>
      <c r="BS32" s="38">
        <v>2752.480924</v>
      </c>
      <c r="BT32" s="38">
        <v>2718.4561159999998</v>
      </c>
      <c r="BU32" s="38">
        <v>2965.5367630000001</v>
      </c>
      <c r="BV32" s="38">
        <v>3549.2438980000002</v>
      </c>
      <c r="BW32" s="38">
        <v>3354.5685400000002</v>
      </c>
      <c r="BX32" s="38">
        <v>3238.9681310000001</v>
      </c>
      <c r="BY32" s="38">
        <v>3107.751319</v>
      </c>
      <c r="BZ32" s="38">
        <v>4308.9243589999996</v>
      </c>
      <c r="CA32" s="38">
        <v>3992.500145</v>
      </c>
      <c r="CB32" s="38">
        <v>3644.3192680000002</v>
      </c>
      <c r="CC32" s="38">
        <v>3728.9420030000001</v>
      </c>
      <c r="CD32" s="38">
        <v>4070.637213</v>
      </c>
      <c r="CE32" s="38">
        <v>4669.9538039999998</v>
      </c>
      <c r="CF32" s="38">
        <v>4789.4770189999999</v>
      </c>
      <c r="CG32" s="38">
        <v>5313.3472579999998</v>
      </c>
      <c r="CH32" s="38">
        <v>5980.4653980000003</v>
      </c>
      <c r="CI32" s="38">
        <v>6519.0272729999997</v>
      </c>
      <c r="CJ32" s="38">
        <v>4524.1018089999998</v>
      </c>
      <c r="CK32" s="38">
        <v>3643.5769660000001</v>
      </c>
      <c r="CL32" s="38">
        <v>4230.6599180000003</v>
      </c>
      <c r="CM32" s="38">
        <v>4616.0775279999998</v>
      </c>
      <c r="CN32" s="38">
        <v>4667.0565290000004</v>
      </c>
      <c r="CO32" s="38">
        <v>5480.458995</v>
      </c>
      <c r="CP32" s="38">
        <v>6083.3156849999996</v>
      </c>
      <c r="CQ32" s="38">
        <v>5843.0534010000001</v>
      </c>
      <c r="CR32" s="38">
        <v>5424.2149149999996</v>
      </c>
      <c r="CS32" s="38">
        <v>6301.294484</v>
      </c>
      <c r="CT32" s="38">
        <v>6551.4711509999997</v>
      </c>
      <c r="CU32" s="38">
        <v>6642.6250490000002</v>
      </c>
      <c r="CV32" s="38">
        <v>6047.3170918549904</v>
      </c>
      <c r="CW32" s="38">
        <v>6510.3687225718704</v>
      </c>
      <c r="CX32" s="38">
        <v>7752.3666919999996</v>
      </c>
      <c r="CY32" s="38">
        <v>6911.6817590000001</v>
      </c>
      <c r="CZ32" s="38">
        <v>5737.0012989999996</v>
      </c>
      <c r="DA32" s="38">
        <v>6059.770391</v>
      </c>
      <c r="DB32" s="38">
        <v>7385.2776190000004</v>
      </c>
      <c r="DC32" s="38">
        <v>6738.5853010000001</v>
      </c>
      <c r="DD32" s="38">
        <v>7610.8464249999997</v>
      </c>
      <c r="DE32" s="38">
        <v>7492.9655030000004</v>
      </c>
      <c r="DF32" s="38">
        <v>7950.1638110000004</v>
      </c>
      <c r="DG32" s="38">
        <v>7633.8880470000004</v>
      </c>
      <c r="DH32" s="38">
        <v>6411.4351660000002</v>
      </c>
      <c r="DI32" s="38">
        <v>4892.5734439999997</v>
      </c>
      <c r="DJ32" s="38">
        <v>6204.6813849999999</v>
      </c>
      <c r="DK32" s="38">
        <v>6254.398897</v>
      </c>
      <c r="DL32" s="38">
        <v>5651.6863380000004</v>
      </c>
      <c r="DM32" s="38">
        <v>4816.6784719999996</v>
      </c>
      <c r="DN32" s="38">
        <v>6177.1822300000003</v>
      </c>
      <c r="DO32" s="38">
        <v>7373.9767419999998</v>
      </c>
      <c r="DP32" s="38">
        <v>7382.1003790000004</v>
      </c>
      <c r="DQ32" s="38">
        <v>8037.7204449999999</v>
      </c>
      <c r="DR32" s="38">
        <v>8315.9214420000008</v>
      </c>
      <c r="DS32" s="38">
        <v>8751.0563380000003</v>
      </c>
      <c r="DT32" s="38">
        <v>10789.40454</v>
      </c>
      <c r="DU32" s="38">
        <v>11403.056818999999</v>
      </c>
      <c r="DV32" s="38">
        <v>14620.475043</v>
      </c>
      <c r="DW32" s="38">
        <v>16744.465474000001</v>
      </c>
      <c r="DX32" s="53">
        <v>15296.134518999999</v>
      </c>
      <c r="DY32" s="53">
        <v>13905.958633</v>
      </c>
      <c r="DZ32" s="53">
        <v>15840.75966</v>
      </c>
      <c r="EA32" s="53">
        <v>15718.678954999999</v>
      </c>
      <c r="EB32" s="53">
        <v>15264.020941999999</v>
      </c>
      <c r="EC32" s="53">
        <v>11927.530939</v>
      </c>
      <c r="ED32" s="53">
        <v>8268.4919809999992</v>
      </c>
      <c r="EE32" s="53">
        <v>9380.7919739999998</v>
      </c>
      <c r="EF32" s="53">
        <v>10746.756374000001</v>
      </c>
      <c r="EG32" s="53">
        <v>11271.460308</v>
      </c>
      <c r="EH32" s="53">
        <v>17720.577110999999</v>
      </c>
      <c r="EI32" s="53">
        <v>22402.144122999998</v>
      </c>
      <c r="EJ32" s="53">
        <v>21645.708880999999</v>
      </c>
      <c r="EK32" s="53">
        <v>24782.822333</v>
      </c>
      <c r="EL32" s="53">
        <v>29452.859324000001</v>
      </c>
      <c r="EM32" s="53">
        <v>31033.138285000001</v>
      </c>
      <c r="EN32" s="53">
        <v>26136.966739</v>
      </c>
      <c r="EO32" s="53">
        <v>20776.950408000001</v>
      </c>
      <c r="EP32" s="53">
        <v>20592.488571999998</v>
      </c>
      <c r="EQ32" s="53">
        <v>21656.304135999999</v>
      </c>
      <c r="ER32" s="53">
        <v>21958.302576999999</v>
      </c>
      <c r="ES32" s="53">
        <v>19592.51442</v>
      </c>
      <c r="ET32" s="53">
        <v>19203.273351</v>
      </c>
      <c r="EU32" s="53">
        <v>21159.280019999998</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row>
    <row r="33" spans="2:280" ht="18" customHeight="1">
      <c r="B33" s="88"/>
      <c r="C33" s="88"/>
      <c r="D33" s="88"/>
      <c r="E33" s="88"/>
      <c r="F33" s="35" t="s">
        <v>781</v>
      </c>
      <c r="G33" s="29"/>
      <c r="H33" s="36"/>
      <c r="I33" s="36"/>
      <c r="J33" s="36"/>
      <c r="K33" s="36"/>
      <c r="L33" s="36"/>
      <c r="M33" s="36"/>
      <c r="N33" s="36"/>
      <c r="O33" s="36"/>
      <c r="P33" s="36"/>
      <c r="Q33" s="36"/>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row>
    <row r="34" spans="2:280" ht="18" customHeight="1">
      <c r="B34" s="88"/>
      <c r="C34" s="88"/>
      <c r="D34" s="88"/>
      <c r="E34" s="88"/>
      <c r="F34" s="28" t="s">
        <v>533</v>
      </c>
      <c r="G34" s="29"/>
      <c r="H34" s="36"/>
      <c r="I34" s="36"/>
      <c r="J34" s="36"/>
      <c r="K34" s="36"/>
      <c r="L34" s="36"/>
      <c r="M34" s="36"/>
      <c r="N34" s="36"/>
      <c r="O34" s="36"/>
      <c r="P34" s="36"/>
      <c r="Q34" s="36"/>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row>
    <row r="35" spans="2:280" ht="18" customHeight="1">
      <c r="C35" s="88"/>
      <c r="E35" s="88"/>
      <c r="F35" s="37" t="s">
        <v>505</v>
      </c>
      <c r="G35" s="29" t="s">
        <v>183</v>
      </c>
      <c r="H35" s="38">
        <v>14319.28774075</v>
      </c>
      <c r="I35" s="38">
        <v>10452.149487942999</v>
      </c>
      <c r="J35" s="38"/>
      <c r="K35" s="38"/>
      <c r="L35" s="38">
        <v>2597.4332909999998</v>
      </c>
      <c r="M35" s="38">
        <v>3270.1302660000001</v>
      </c>
      <c r="N35" s="38">
        <v>2634.4755620000001</v>
      </c>
      <c r="O35" s="38">
        <v>3380.8590199999999</v>
      </c>
      <c r="P35" s="38">
        <v>3574.2979700000001</v>
      </c>
      <c r="Q35" s="38">
        <v>3799.12916</v>
      </c>
      <c r="R35" s="38">
        <v>3621.572576</v>
      </c>
      <c r="S35" s="38">
        <v>4198.09573</v>
      </c>
      <c r="T35" s="38">
        <v>4062.4044600000002</v>
      </c>
      <c r="U35" s="38">
        <v>3449.6189399999998</v>
      </c>
      <c r="V35" s="38">
        <v>5329.1063700000004</v>
      </c>
      <c r="W35" s="38">
        <v>4231.2061700000004</v>
      </c>
      <c r="X35" s="38">
        <v>4934.3919699999997</v>
      </c>
      <c r="Y35" s="38">
        <v>4926.4375200000004</v>
      </c>
      <c r="Z35" s="38">
        <v>5280.0627800000002</v>
      </c>
      <c r="AA35" s="38">
        <v>5548.0985000000001</v>
      </c>
      <c r="AB35" s="38">
        <v>4637.5423000000001</v>
      </c>
      <c r="AC35" s="38">
        <v>4829.9302299999999</v>
      </c>
      <c r="AD35" s="38">
        <v>5504.3930399999999</v>
      </c>
      <c r="AE35" s="38">
        <v>4059.8042700000001</v>
      </c>
      <c r="AF35" s="38">
        <v>5465.45532</v>
      </c>
      <c r="AG35" s="38">
        <v>5609.4021000000002</v>
      </c>
      <c r="AH35" s="38">
        <v>5519.9952000000003</v>
      </c>
      <c r="AI35" s="38">
        <v>5631.13634</v>
      </c>
      <c r="AJ35" s="38">
        <v>6289.6383900000001</v>
      </c>
      <c r="AK35" s="38">
        <v>6262.0907999999999</v>
      </c>
      <c r="AL35" s="38">
        <v>4957.1988199999996</v>
      </c>
      <c r="AM35" s="38">
        <v>6862.1584899999998</v>
      </c>
      <c r="AN35" s="38">
        <v>6431.9681200000005</v>
      </c>
      <c r="AO35" s="38">
        <v>6516.7300500000001</v>
      </c>
      <c r="AP35" s="38">
        <v>6322.1593400000002</v>
      </c>
      <c r="AQ35" s="38">
        <v>6138.2819300000001</v>
      </c>
      <c r="AR35" s="38">
        <v>6784.7091899999996</v>
      </c>
      <c r="AS35" s="38">
        <v>5771.4280500000004</v>
      </c>
      <c r="AT35" s="38">
        <v>6996.7326300000004</v>
      </c>
      <c r="AU35" s="38">
        <v>7695.5613700000004</v>
      </c>
      <c r="AV35" s="38">
        <v>7638.0580200000004</v>
      </c>
      <c r="AW35" s="38">
        <v>7399.10941</v>
      </c>
      <c r="AX35" s="38">
        <v>7437.8495700000003</v>
      </c>
      <c r="AY35" s="38">
        <v>7353.7088199999998</v>
      </c>
      <c r="AZ35" s="38">
        <v>5308.6466700000001</v>
      </c>
      <c r="BA35" s="38">
        <v>6835.5811100000001</v>
      </c>
      <c r="BB35" s="38">
        <v>6064.9384600000003</v>
      </c>
      <c r="BC35" s="38">
        <v>6756.2923899999996</v>
      </c>
      <c r="BD35" s="38">
        <v>7379.5742799999998</v>
      </c>
      <c r="BE35" s="38">
        <v>6288.4452600000004</v>
      </c>
      <c r="BF35" s="38">
        <v>6896.7955400000001</v>
      </c>
      <c r="BG35" s="38">
        <v>7144.0773099999997</v>
      </c>
      <c r="BH35" s="38">
        <v>6907.03269</v>
      </c>
      <c r="BI35" s="38">
        <v>6360.2788799999998</v>
      </c>
      <c r="BJ35" s="38">
        <v>6440.5512099999996</v>
      </c>
      <c r="BK35" s="38">
        <v>7424.3040199999996</v>
      </c>
      <c r="BL35" s="38">
        <v>7122.3918999999996</v>
      </c>
      <c r="BM35" s="38">
        <v>6971.4098999999997</v>
      </c>
      <c r="BN35" s="38">
        <v>5569.5522000000001</v>
      </c>
      <c r="BO35" s="38">
        <v>5583.5010000000002</v>
      </c>
      <c r="BP35" s="38">
        <v>6274.4211400000004</v>
      </c>
      <c r="BQ35" s="38">
        <v>6071.9865099999997</v>
      </c>
      <c r="BR35" s="38">
        <v>6160.0779300000004</v>
      </c>
      <c r="BS35" s="38">
        <v>7129.7830599999998</v>
      </c>
      <c r="BT35" s="38">
        <v>6502.3735200000001</v>
      </c>
      <c r="BU35" s="38">
        <v>6263.3272800000004</v>
      </c>
      <c r="BV35" s="38">
        <v>5741.1181699999997</v>
      </c>
      <c r="BW35" s="38">
        <v>5989.96875</v>
      </c>
      <c r="BX35" s="38">
        <v>6680.7960300000004</v>
      </c>
      <c r="BY35" s="38">
        <v>6005.9416199999996</v>
      </c>
      <c r="BZ35" s="38">
        <v>5920.8075500000004</v>
      </c>
      <c r="CA35" s="38">
        <v>6230.3666999999996</v>
      </c>
      <c r="CB35" s="38">
        <v>6600.2864300000001</v>
      </c>
      <c r="CC35" s="38">
        <v>6593.5932300000004</v>
      </c>
      <c r="CD35" s="38">
        <v>6965.4778399999996</v>
      </c>
      <c r="CE35" s="38">
        <v>7140.6877199999999</v>
      </c>
      <c r="CF35" s="38">
        <v>6381.8846899999999</v>
      </c>
      <c r="CG35" s="38">
        <v>5735.37536</v>
      </c>
      <c r="CH35" s="38">
        <v>6296.4078099999997</v>
      </c>
      <c r="CI35" s="38">
        <v>6100.4926500000001</v>
      </c>
      <c r="CJ35" s="38">
        <v>5571.1796549999999</v>
      </c>
      <c r="CK35" s="38">
        <v>6334.0752839999996</v>
      </c>
      <c r="CL35" s="38">
        <v>6498.648279</v>
      </c>
      <c r="CM35" s="38">
        <v>6665.4778159999996</v>
      </c>
      <c r="CN35" s="38">
        <v>6852.0894340000004</v>
      </c>
      <c r="CO35" s="38">
        <v>7268.1235740000002</v>
      </c>
      <c r="CP35" s="38">
        <v>7684.376604</v>
      </c>
      <c r="CQ35" s="38">
        <v>7948.6869100000004</v>
      </c>
      <c r="CR35" s="38">
        <v>8059.7631515399999</v>
      </c>
      <c r="CS35" s="38">
        <v>8072.7033490000003</v>
      </c>
      <c r="CT35" s="38">
        <v>7183.7928169999996</v>
      </c>
      <c r="CU35" s="38">
        <v>7268.7346299999999</v>
      </c>
      <c r="CV35" s="38">
        <v>7832.2045220999998</v>
      </c>
      <c r="CW35" s="38">
        <v>7209.8616152430004</v>
      </c>
      <c r="CX35" s="38">
        <v>8552.7343330299991</v>
      </c>
      <c r="CY35" s="38">
        <v>7551.1675740000001</v>
      </c>
      <c r="CZ35" s="38">
        <v>7084.8435980000004</v>
      </c>
      <c r="DA35" s="38">
        <v>6777.3937960000003</v>
      </c>
      <c r="DB35" s="38">
        <v>6909.90751</v>
      </c>
      <c r="DC35" s="38">
        <v>7427.3463430000002</v>
      </c>
      <c r="DD35" s="38">
        <v>7338.9918649800002</v>
      </c>
      <c r="DE35" s="38">
        <v>6633.7670829999997</v>
      </c>
      <c r="DF35" s="38">
        <v>7299.6943339199997</v>
      </c>
      <c r="DG35" s="38">
        <v>6161.4208842500002</v>
      </c>
      <c r="DH35" s="38">
        <v>6091.337896</v>
      </c>
      <c r="DI35" s="38">
        <v>5169.23768716</v>
      </c>
      <c r="DJ35" s="38">
        <v>4065.5528472599999</v>
      </c>
      <c r="DK35" s="38">
        <v>4976.7993080799997</v>
      </c>
      <c r="DL35" s="38">
        <v>5009.6176122160005</v>
      </c>
      <c r="DM35" s="38">
        <v>5798.0755536999995</v>
      </c>
      <c r="DN35" s="38">
        <v>5372.4997629999998</v>
      </c>
      <c r="DO35" s="38">
        <v>5004.6104586000001</v>
      </c>
      <c r="DP35" s="38">
        <v>4892.3711450000001</v>
      </c>
      <c r="DQ35" s="38">
        <v>5083.290274</v>
      </c>
      <c r="DR35" s="38">
        <v>5484.4163580000004</v>
      </c>
      <c r="DS35" s="38">
        <v>5571.5618269799998</v>
      </c>
      <c r="DT35" s="38">
        <v>5485.9588388000002</v>
      </c>
      <c r="DU35" s="38">
        <v>5875.6334889999998</v>
      </c>
      <c r="DV35" s="38">
        <v>5473.2223011899996</v>
      </c>
      <c r="DW35" s="38">
        <v>5881.1856727799995</v>
      </c>
      <c r="DX35" s="53">
        <v>5478.2819380000001</v>
      </c>
      <c r="DY35" s="53">
        <v>4928.0820110000004</v>
      </c>
      <c r="DZ35" s="53">
        <v>4649.3901589999996</v>
      </c>
      <c r="EA35" s="53">
        <v>5698.1463120500002</v>
      </c>
      <c r="EB35" s="53">
        <v>5242.3698918</v>
      </c>
      <c r="EC35" s="53">
        <v>2813.4386746989999</v>
      </c>
      <c r="ED35" s="53">
        <v>2857.2678321200001</v>
      </c>
      <c r="EE35" s="53">
        <v>4130.5626211299996</v>
      </c>
      <c r="EF35" s="53">
        <v>3952.2453609999998</v>
      </c>
      <c r="EG35" s="53">
        <v>3379.2119265000001</v>
      </c>
      <c r="EH35" s="53">
        <v>2764.9220005930001</v>
      </c>
      <c r="EI35" s="53">
        <v>2621.05361077</v>
      </c>
      <c r="EJ35" s="53">
        <v>2676.52651698</v>
      </c>
      <c r="EK35" s="53">
        <v>2389.6473596000001</v>
      </c>
      <c r="EL35" s="53">
        <v>2730.6734809999998</v>
      </c>
      <c r="EM35" s="53">
        <v>2672.4257749499998</v>
      </c>
      <c r="EN35" s="53">
        <v>2320.0001422700002</v>
      </c>
      <c r="EO35" s="53">
        <v>2107.2063076999998</v>
      </c>
      <c r="EP35" s="53">
        <v>2300.8398560999999</v>
      </c>
      <c r="EQ35" s="53">
        <v>2697.49772257</v>
      </c>
      <c r="ER35" s="53">
        <v>2164.8547187939998</v>
      </c>
      <c r="ES35" s="53">
        <v>2618.99203192</v>
      </c>
      <c r="ET35" s="53">
        <v>2045.06229186</v>
      </c>
      <c r="EU35" s="53">
        <v>2574.3398000759998</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row>
    <row r="36" spans="2:280" ht="18" customHeight="1">
      <c r="C36" s="88"/>
      <c r="E36" s="88"/>
      <c r="F36" s="37" t="s">
        <v>282</v>
      </c>
      <c r="G36" s="29" t="s">
        <v>141</v>
      </c>
      <c r="H36" s="38">
        <v>4845.1840404439999</v>
      </c>
      <c r="I36" s="38">
        <v>3549.2763482</v>
      </c>
      <c r="J36" s="38"/>
      <c r="K36" s="38"/>
      <c r="L36" s="38">
        <v>9.9999999999999995E-7</v>
      </c>
      <c r="M36" s="38">
        <v>1.27E-4</v>
      </c>
      <c r="N36" s="38">
        <v>2.0900000000000001E-4</v>
      </c>
      <c r="O36" s="38">
        <v>1.9000000000000001E-4</v>
      </c>
      <c r="P36" s="38">
        <v>0</v>
      </c>
      <c r="Q36" s="38">
        <v>7.6800000000000002E-4</v>
      </c>
      <c r="R36" s="38">
        <v>9.9999999999999995E-7</v>
      </c>
      <c r="S36" s="38">
        <v>0</v>
      </c>
      <c r="T36" s="38">
        <v>2.7799999999999998E-4</v>
      </c>
      <c r="U36" s="38">
        <v>0</v>
      </c>
      <c r="V36" s="38">
        <v>3.5500000000000001E-4</v>
      </c>
      <c r="W36" s="38">
        <v>7.1699999999999997E-4</v>
      </c>
      <c r="X36" s="38">
        <v>2.5900000000000001E-4</v>
      </c>
      <c r="Y36" s="38">
        <v>1.36E-4</v>
      </c>
      <c r="Z36" s="38">
        <v>0</v>
      </c>
      <c r="AA36" s="38">
        <v>0</v>
      </c>
      <c r="AB36" s="38">
        <v>5.3999999999999998E-5</v>
      </c>
      <c r="AC36" s="38">
        <v>2.1999999999999999E-5</v>
      </c>
      <c r="AD36" s="38">
        <v>3.0000000000000001E-6</v>
      </c>
      <c r="AE36" s="38">
        <v>0</v>
      </c>
      <c r="AF36" s="38">
        <v>0</v>
      </c>
      <c r="AG36" s="38">
        <v>4.6999999999999997E-5</v>
      </c>
      <c r="AH36" s="38">
        <v>6.3000000000000003E-4</v>
      </c>
      <c r="AI36" s="38">
        <v>0</v>
      </c>
      <c r="AJ36" s="38">
        <v>2.41E-4</v>
      </c>
      <c r="AK36" s="38">
        <v>0</v>
      </c>
      <c r="AL36" s="38">
        <v>0</v>
      </c>
      <c r="AM36" s="38">
        <v>0</v>
      </c>
      <c r="AN36" s="38">
        <v>0</v>
      </c>
      <c r="AO36" s="38">
        <v>0</v>
      </c>
      <c r="AP36" s="38">
        <v>3.5E-4</v>
      </c>
      <c r="AQ36" s="38">
        <v>0</v>
      </c>
      <c r="AR36" s="38">
        <v>0</v>
      </c>
      <c r="AS36" s="38">
        <v>1.0000000000000001E-5</v>
      </c>
      <c r="AT36" s="38">
        <v>2.0950000000000001E-3</v>
      </c>
      <c r="AU36" s="38">
        <v>9.7E-5</v>
      </c>
      <c r="AV36" s="38">
        <v>0</v>
      </c>
      <c r="AW36" s="38">
        <v>6.7000000000000002E-5</v>
      </c>
      <c r="AX36" s="38">
        <v>3.9999999999999998E-6</v>
      </c>
      <c r="AY36" s="38">
        <v>9.9999999999999995E-7</v>
      </c>
      <c r="AZ36" s="38">
        <v>0</v>
      </c>
      <c r="BA36" s="38">
        <v>3.4699999999999998E-4</v>
      </c>
      <c r="BB36" s="38">
        <v>2.8499999999999999E-4</v>
      </c>
      <c r="BC36" s="38">
        <v>5.1599999999999997E-4</v>
      </c>
      <c r="BD36" s="38">
        <v>1.95E-4</v>
      </c>
      <c r="BE36" s="38">
        <v>1.0900000000000001E-4</v>
      </c>
      <c r="BF36" s="38">
        <v>1.7699999999999999E-4</v>
      </c>
      <c r="BG36" s="38">
        <v>5.1800000000000001E-4</v>
      </c>
      <c r="BH36" s="38">
        <v>1.6899999999999999E-4</v>
      </c>
      <c r="BI36" s="38">
        <v>4.2299999999999998E-4</v>
      </c>
      <c r="BJ36" s="38">
        <v>1.3799999999999999E-4</v>
      </c>
      <c r="BK36" s="38">
        <v>4.4250999999999999E-2</v>
      </c>
      <c r="BL36" s="38">
        <v>2.4899999999999998E-4</v>
      </c>
      <c r="BM36" s="38">
        <v>3.323E-3</v>
      </c>
      <c r="BN36" s="38">
        <v>9.7680000000000006E-3</v>
      </c>
      <c r="BO36" s="38">
        <v>4.4010000000000004E-3</v>
      </c>
      <c r="BP36" s="38">
        <v>2.016E-3</v>
      </c>
      <c r="BQ36" s="38">
        <v>2.4000000000000001E-4</v>
      </c>
      <c r="BR36" s="38">
        <v>6.2E-4</v>
      </c>
      <c r="BS36" s="38">
        <v>2.42E-4</v>
      </c>
      <c r="BT36" s="38">
        <v>9.6000000000000002E-5</v>
      </c>
      <c r="BU36" s="38">
        <v>1.56E-4</v>
      </c>
      <c r="BV36" s="38">
        <v>4.5890000000000002E-3</v>
      </c>
      <c r="BW36" s="38">
        <v>1.2885000000000001E-2</v>
      </c>
      <c r="BX36" s="38">
        <v>165.587985</v>
      </c>
      <c r="BY36" s="38">
        <v>786.95967800000005</v>
      </c>
      <c r="BZ36" s="38">
        <v>1025.0737200000001</v>
      </c>
      <c r="CA36" s="38">
        <v>990.51189699999998</v>
      </c>
      <c r="CB36" s="38">
        <v>1095.4605340000001</v>
      </c>
      <c r="CC36" s="38">
        <v>1157.047761</v>
      </c>
      <c r="CD36" s="38">
        <v>1158.301974</v>
      </c>
      <c r="CE36" s="38">
        <v>637.09767699999998</v>
      </c>
      <c r="CF36" s="38">
        <v>1212.3884210000001</v>
      </c>
      <c r="CG36" s="38">
        <v>1024.0051599999999</v>
      </c>
      <c r="CH36" s="38">
        <v>1294.7701500000001</v>
      </c>
      <c r="CI36" s="38">
        <v>1125.685892</v>
      </c>
      <c r="CJ36" s="38">
        <v>1190.719689</v>
      </c>
      <c r="CK36" s="38">
        <v>1140.54276</v>
      </c>
      <c r="CL36" s="38">
        <v>1282.3781650000001</v>
      </c>
      <c r="CM36" s="38">
        <v>1069.1749540000001</v>
      </c>
      <c r="CN36" s="38">
        <v>1025.0692160000001</v>
      </c>
      <c r="CO36" s="38">
        <v>772.78112799999997</v>
      </c>
      <c r="CP36" s="38">
        <v>1260.8097809999999</v>
      </c>
      <c r="CQ36" s="38">
        <v>1218.4394299999999</v>
      </c>
      <c r="CR36" s="38">
        <v>1178.901668</v>
      </c>
      <c r="CS36" s="38">
        <v>1140.459347</v>
      </c>
      <c r="CT36" s="38">
        <v>1226.3125950000001</v>
      </c>
      <c r="CU36" s="38">
        <v>1088.812731</v>
      </c>
      <c r="CV36" s="38">
        <v>1143.5128004999999</v>
      </c>
      <c r="CW36" s="38">
        <v>814.328664</v>
      </c>
      <c r="CX36" s="38">
        <v>1108.0905719</v>
      </c>
      <c r="CY36" s="38">
        <v>1221.3974840000001</v>
      </c>
      <c r="CZ36" s="38">
        <v>1205.795001</v>
      </c>
      <c r="DA36" s="38">
        <v>1256.441382</v>
      </c>
      <c r="DB36" s="38">
        <v>1355.9327559000001</v>
      </c>
      <c r="DC36" s="38">
        <v>1160.1325099999999</v>
      </c>
      <c r="DD36" s="38">
        <v>1273.0220168799999</v>
      </c>
      <c r="DE36" s="38">
        <v>1312.3674049639999</v>
      </c>
      <c r="DF36" s="38">
        <v>1264.8131453579999</v>
      </c>
      <c r="DG36" s="38">
        <v>785.74807985699999</v>
      </c>
      <c r="DH36" s="38">
        <v>1294.35499925</v>
      </c>
      <c r="DI36" s="38">
        <v>1341.132286214</v>
      </c>
      <c r="DJ36" s="38">
        <v>1334.8240853570001</v>
      </c>
      <c r="DK36" s="38">
        <v>1311.7300991770001</v>
      </c>
      <c r="DL36" s="38">
        <v>1337.12074725</v>
      </c>
      <c r="DM36" s="38">
        <v>1301.9050999999999</v>
      </c>
      <c r="DN36" s="38">
        <v>1384.9302407499999</v>
      </c>
      <c r="DO36" s="38">
        <v>1066.3768</v>
      </c>
      <c r="DP36" s="38">
        <v>1253.083240056</v>
      </c>
      <c r="DQ36" s="38">
        <v>1116.3176572499999</v>
      </c>
      <c r="DR36" s="38">
        <v>1156.8511000000001</v>
      </c>
      <c r="DS36" s="38">
        <v>1032.4727</v>
      </c>
      <c r="DT36" s="38">
        <v>1293.4416000000001</v>
      </c>
      <c r="DU36" s="38">
        <v>870.99478160700005</v>
      </c>
      <c r="DV36" s="38">
        <v>1186.252982556</v>
      </c>
      <c r="DW36" s="38">
        <v>1251.3318999999999</v>
      </c>
      <c r="DX36" s="53">
        <v>1237.630876857</v>
      </c>
      <c r="DY36" s="53">
        <v>1039.3661</v>
      </c>
      <c r="DZ36" s="53">
        <v>1001.1039</v>
      </c>
      <c r="EA36" s="53">
        <v>780.37994910700002</v>
      </c>
      <c r="EB36" s="53">
        <v>1147.7774999999999</v>
      </c>
      <c r="EC36" s="53">
        <v>1266.3838499999999</v>
      </c>
      <c r="ED36" s="53">
        <v>1266.8052924440001</v>
      </c>
      <c r="EE36" s="53">
        <v>1253.0944</v>
      </c>
      <c r="EF36" s="53">
        <v>1238.771448</v>
      </c>
      <c r="EG36" s="53">
        <v>1086.5128999999999</v>
      </c>
      <c r="EH36" s="53">
        <v>1135.67064</v>
      </c>
      <c r="EI36" s="53">
        <v>1001.0812002</v>
      </c>
      <c r="EJ36" s="53">
        <v>897.84910000000002</v>
      </c>
      <c r="EK36" s="53">
        <v>514.67540799999995</v>
      </c>
      <c r="EL36" s="53">
        <v>386.125880107</v>
      </c>
      <c r="EM36" s="53">
        <v>353.27749999999997</v>
      </c>
      <c r="EN36" s="53">
        <v>199.94477756699999</v>
      </c>
      <c r="EO36" s="53">
        <v>183.32105096999999</v>
      </c>
      <c r="EP36" s="53">
        <v>0</v>
      </c>
      <c r="EQ36" s="53">
        <v>0</v>
      </c>
      <c r="ER36" s="53">
        <v>0</v>
      </c>
      <c r="ES36" s="53">
        <v>0</v>
      </c>
      <c r="ET36" s="53">
        <v>0</v>
      </c>
      <c r="EU36" s="53">
        <v>0.12895322300000001</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row>
    <row r="37" spans="2:280" ht="18" customHeight="1">
      <c r="C37" s="88"/>
      <c r="E37" s="88"/>
      <c r="F37" s="37" t="s">
        <v>782</v>
      </c>
      <c r="G37" s="29" t="s">
        <v>183</v>
      </c>
      <c r="H37" s="38">
        <v>37565.120089116303</v>
      </c>
      <c r="I37" s="38">
        <v>43135.480268794097</v>
      </c>
      <c r="J37" s="38"/>
      <c r="K37" s="38"/>
      <c r="L37" s="38">
        <v>809.19241099999999</v>
      </c>
      <c r="M37" s="38">
        <v>616.64452300000005</v>
      </c>
      <c r="N37" s="38">
        <v>601.29510000000005</v>
      </c>
      <c r="O37" s="38">
        <v>603.32481900000005</v>
      </c>
      <c r="P37" s="38">
        <v>365.17276299999997</v>
      </c>
      <c r="Q37" s="38">
        <v>249.59882099999999</v>
      </c>
      <c r="R37" s="38">
        <v>328.23661700000002</v>
      </c>
      <c r="S37" s="38">
        <v>313.73050599999999</v>
      </c>
      <c r="T37" s="38">
        <v>810.99595099999999</v>
      </c>
      <c r="U37" s="38">
        <v>692.59154799999999</v>
      </c>
      <c r="V37" s="38">
        <v>859.61305300000004</v>
      </c>
      <c r="W37" s="38">
        <v>1125.5403530000001</v>
      </c>
      <c r="X37" s="38">
        <v>1052.8301309999999</v>
      </c>
      <c r="Y37" s="38">
        <v>901.91670199999999</v>
      </c>
      <c r="Z37" s="38">
        <v>695.24721099999999</v>
      </c>
      <c r="AA37" s="38">
        <v>572.76815999999997</v>
      </c>
      <c r="AB37" s="38">
        <v>847.62120300000004</v>
      </c>
      <c r="AC37" s="38">
        <v>941.51168900000005</v>
      </c>
      <c r="AD37" s="38">
        <v>930.870812</v>
      </c>
      <c r="AE37" s="38">
        <v>957.82811500000003</v>
      </c>
      <c r="AF37" s="38">
        <v>862.65118199999995</v>
      </c>
      <c r="AG37" s="38">
        <v>728.08081900000002</v>
      </c>
      <c r="AH37" s="38">
        <v>946.96019200000001</v>
      </c>
      <c r="AI37" s="38">
        <v>821.44850599999995</v>
      </c>
      <c r="AJ37" s="38">
        <v>693.84737399999995</v>
      </c>
      <c r="AK37" s="38">
        <v>1059.68742</v>
      </c>
      <c r="AL37" s="38">
        <v>1135.3588500000001</v>
      </c>
      <c r="AM37" s="38">
        <v>1192.03124</v>
      </c>
      <c r="AN37" s="38">
        <v>995.44688299999996</v>
      </c>
      <c r="AO37" s="38">
        <v>962.69916599999999</v>
      </c>
      <c r="AP37" s="38">
        <v>988.05991200000005</v>
      </c>
      <c r="AQ37" s="38">
        <v>586.89877300000001</v>
      </c>
      <c r="AR37" s="38">
        <v>791.36235399999998</v>
      </c>
      <c r="AS37" s="38">
        <v>896.31681500000002</v>
      </c>
      <c r="AT37" s="38">
        <v>797.55421000000001</v>
      </c>
      <c r="AU37" s="38">
        <v>991.53242399999999</v>
      </c>
      <c r="AV37" s="38">
        <v>1226.1979100000001</v>
      </c>
      <c r="AW37" s="38">
        <v>1113.7675429999999</v>
      </c>
      <c r="AX37" s="38">
        <v>964.32152699999995</v>
      </c>
      <c r="AY37" s="38">
        <v>1186.3586290000001</v>
      </c>
      <c r="AZ37" s="38">
        <v>1083.4655299999999</v>
      </c>
      <c r="BA37" s="38">
        <v>1398.242203</v>
      </c>
      <c r="BB37" s="38">
        <v>1487.0721149999999</v>
      </c>
      <c r="BC37" s="38">
        <v>926.52796999999998</v>
      </c>
      <c r="BD37" s="38">
        <v>957.80554800000004</v>
      </c>
      <c r="BE37" s="38">
        <v>1409.3160210000001</v>
      </c>
      <c r="BF37" s="38">
        <v>1040.4860430000001</v>
      </c>
      <c r="BG37" s="38">
        <v>1327.074302</v>
      </c>
      <c r="BH37" s="38">
        <v>1239.323621</v>
      </c>
      <c r="BI37" s="38">
        <v>1047.861177</v>
      </c>
      <c r="BJ37" s="38">
        <v>747.282962</v>
      </c>
      <c r="BK37" s="38">
        <v>1534.625659</v>
      </c>
      <c r="BL37" s="38">
        <v>1491.3355710000001</v>
      </c>
      <c r="BM37" s="38">
        <v>1724.067037</v>
      </c>
      <c r="BN37" s="38">
        <v>2288.839442</v>
      </c>
      <c r="BO37" s="38">
        <v>2522.4798390000001</v>
      </c>
      <c r="BP37" s="38">
        <v>2689.0798140000002</v>
      </c>
      <c r="BQ37" s="38">
        <v>3041.2004000000002</v>
      </c>
      <c r="BR37" s="38">
        <v>2636.9498100000001</v>
      </c>
      <c r="BS37" s="38">
        <v>2725.8712479999999</v>
      </c>
      <c r="BT37" s="38">
        <v>2537.4959239999998</v>
      </c>
      <c r="BU37" s="38">
        <v>3287.9426840000001</v>
      </c>
      <c r="BV37" s="38">
        <v>2831.477601</v>
      </c>
      <c r="BW37" s="38">
        <v>3562.7663750000002</v>
      </c>
      <c r="BX37" s="38">
        <v>3628.2281349999998</v>
      </c>
      <c r="BY37" s="38">
        <v>4149.8200619999998</v>
      </c>
      <c r="BZ37" s="38">
        <v>3162.8399899999999</v>
      </c>
      <c r="CA37" s="38">
        <v>3471.6349329999998</v>
      </c>
      <c r="CB37" s="38">
        <v>3281.044496</v>
      </c>
      <c r="CC37" s="38">
        <v>4102.6128589999998</v>
      </c>
      <c r="CD37" s="38">
        <v>3630.116176</v>
      </c>
      <c r="CE37" s="38">
        <v>4082.5074930000001</v>
      </c>
      <c r="CF37" s="38">
        <v>5062.2344590000002</v>
      </c>
      <c r="CG37" s="38">
        <v>5206.7534699999997</v>
      </c>
      <c r="CH37" s="38">
        <v>4513.1393600000001</v>
      </c>
      <c r="CI37" s="38">
        <v>5463.6838779999998</v>
      </c>
      <c r="CJ37" s="38">
        <v>4939.8632879999996</v>
      </c>
      <c r="CK37" s="38">
        <v>4780.1364089999997</v>
      </c>
      <c r="CL37" s="38">
        <v>5153.9887859999999</v>
      </c>
      <c r="CM37" s="38">
        <v>5577.1947469999996</v>
      </c>
      <c r="CN37" s="38">
        <v>4494.3766070000001</v>
      </c>
      <c r="CO37" s="38">
        <v>4741.0064899999998</v>
      </c>
      <c r="CP37" s="38">
        <v>4316.5801780000002</v>
      </c>
      <c r="CQ37" s="38">
        <v>4909.1794389999995</v>
      </c>
      <c r="CR37" s="38">
        <v>4317.1957089999996</v>
      </c>
      <c r="CS37" s="38">
        <v>5218.9510049999999</v>
      </c>
      <c r="CT37" s="38">
        <v>5645.5895209999999</v>
      </c>
      <c r="CU37" s="38">
        <v>6179.7443839999996</v>
      </c>
      <c r="CV37" s="38">
        <v>5080.8017995</v>
      </c>
      <c r="CW37" s="38">
        <v>5287.7721445958996</v>
      </c>
      <c r="CX37" s="38">
        <v>5152.7404875967204</v>
      </c>
      <c r="CY37" s="38">
        <v>6234.7299650295799</v>
      </c>
      <c r="CZ37" s="38">
        <v>5535.4760442073903</v>
      </c>
      <c r="DA37" s="38">
        <v>6736.0338161669997</v>
      </c>
      <c r="DB37" s="38">
        <v>5786.8443435404697</v>
      </c>
      <c r="DC37" s="38">
        <v>6479.34736653858</v>
      </c>
      <c r="DD37" s="38">
        <v>5571.0091989114699</v>
      </c>
      <c r="DE37" s="38">
        <v>7094.75746151364</v>
      </c>
      <c r="DF37" s="38">
        <v>6227.6810525720002</v>
      </c>
      <c r="DG37" s="38">
        <v>7019.5416381929099</v>
      </c>
      <c r="DH37" s="38">
        <v>7320.7154684828702</v>
      </c>
      <c r="DI37" s="38">
        <v>8678.2816977593993</v>
      </c>
      <c r="DJ37" s="38">
        <v>8766.3135068788997</v>
      </c>
      <c r="DK37" s="38">
        <v>8861.9865931110999</v>
      </c>
      <c r="DL37" s="38">
        <v>7954.0648658149503</v>
      </c>
      <c r="DM37" s="38">
        <v>8825.1852126075992</v>
      </c>
      <c r="DN37" s="38">
        <v>8404.23737537343</v>
      </c>
      <c r="DO37" s="38">
        <v>8881.5018620891296</v>
      </c>
      <c r="DP37" s="38">
        <v>9750.5939350227</v>
      </c>
      <c r="DQ37" s="38">
        <v>8719.5084977250808</v>
      </c>
      <c r="DR37" s="38">
        <v>9201.3618223443009</v>
      </c>
      <c r="DS37" s="38">
        <v>9210.0276674756005</v>
      </c>
      <c r="DT37" s="38">
        <v>9559.6266302549993</v>
      </c>
      <c r="DU37" s="38">
        <v>9447.3020681202997</v>
      </c>
      <c r="DV37" s="38">
        <v>9060.4425882606993</v>
      </c>
      <c r="DW37" s="38">
        <v>10053.874226673801</v>
      </c>
      <c r="DX37" s="53">
        <v>9089.1896659173999</v>
      </c>
      <c r="DY37" s="53">
        <v>9208.1070780069003</v>
      </c>
      <c r="DZ37" s="53">
        <v>10041.598386490001</v>
      </c>
      <c r="EA37" s="53">
        <v>9607.9026476224008</v>
      </c>
      <c r="EB37" s="53">
        <v>8996.1685832622006</v>
      </c>
      <c r="EC37" s="53">
        <v>8518.0079350135202</v>
      </c>
      <c r="ED37" s="53">
        <v>9527.2994524013993</v>
      </c>
      <c r="EE37" s="53">
        <v>8584.6486556330601</v>
      </c>
      <c r="EF37" s="53">
        <v>9358.0920234449004</v>
      </c>
      <c r="EG37" s="53">
        <v>10095.079957636901</v>
      </c>
      <c r="EH37" s="53">
        <v>9843.9726422006006</v>
      </c>
      <c r="EI37" s="53">
        <v>11351.1584632591</v>
      </c>
      <c r="EJ37" s="53">
        <v>10392.1394763592</v>
      </c>
      <c r="EK37" s="53">
        <v>11548.2096869752</v>
      </c>
      <c r="EL37" s="53">
        <v>12289.507979845601</v>
      </c>
      <c r="EM37" s="53">
        <v>11924.898671124</v>
      </c>
      <c r="EN37" s="53">
        <v>12206.4302160384</v>
      </c>
      <c r="EO37" s="53">
        <v>13247.206849866399</v>
      </c>
      <c r="EP37" s="53">
        <v>13294.4748550924</v>
      </c>
      <c r="EQ37" s="53">
        <v>12933.576506404899</v>
      </c>
      <c r="ER37" s="53">
        <v>12601.2477154095</v>
      </c>
      <c r="ES37" s="53">
        <v>13031.980035106701</v>
      </c>
      <c r="ET37" s="53">
        <v>13207.708334073201</v>
      </c>
      <c r="EU37" s="53">
        <v>13588.4427544954</v>
      </c>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row>
    <row r="38" spans="2:280" ht="18" customHeight="1">
      <c r="B38" s="88"/>
      <c r="C38" s="88"/>
      <c r="D38" s="88"/>
      <c r="E38" s="88"/>
      <c r="F38" s="28" t="s">
        <v>535</v>
      </c>
      <c r="G38" s="29"/>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row>
    <row r="39" spans="2:280" ht="18" customHeight="1">
      <c r="C39" s="88"/>
      <c r="E39" s="88"/>
      <c r="F39" s="37" t="s">
        <v>505</v>
      </c>
      <c r="G39" s="29" t="s">
        <v>200</v>
      </c>
      <c r="H39" s="38">
        <v>6601.9691610500004</v>
      </c>
      <c r="I39" s="38">
        <v>8685.9001956899992</v>
      </c>
      <c r="J39" s="38"/>
      <c r="K39" s="38"/>
      <c r="L39" s="38">
        <v>379.32014199999998</v>
      </c>
      <c r="M39" s="38">
        <v>437.41584</v>
      </c>
      <c r="N39" s="38">
        <v>344.59008899999998</v>
      </c>
      <c r="O39" s="38">
        <v>821.84496100000001</v>
      </c>
      <c r="P39" s="38">
        <v>715.00349000000006</v>
      </c>
      <c r="Q39" s="38">
        <v>525.72483899999997</v>
      </c>
      <c r="R39" s="38">
        <v>539.21523300000001</v>
      </c>
      <c r="S39" s="38">
        <v>653.08368900000005</v>
      </c>
      <c r="T39" s="38">
        <v>618.46431500000006</v>
      </c>
      <c r="U39" s="38">
        <v>491.12690400000002</v>
      </c>
      <c r="V39" s="38">
        <v>893.47546699999998</v>
      </c>
      <c r="W39" s="38">
        <v>749.87241500000005</v>
      </c>
      <c r="X39" s="38">
        <v>809.73336500000005</v>
      </c>
      <c r="Y39" s="38">
        <v>789.47253899999998</v>
      </c>
      <c r="Z39" s="38">
        <v>817.38923199999999</v>
      </c>
      <c r="AA39" s="38">
        <v>805.77080899999999</v>
      </c>
      <c r="AB39" s="38">
        <v>582.60937699999999</v>
      </c>
      <c r="AC39" s="38">
        <v>633.47884299999998</v>
      </c>
      <c r="AD39" s="38">
        <v>807.87101199999995</v>
      </c>
      <c r="AE39" s="38">
        <v>551.48099400000001</v>
      </c>
      <c r="AF39" s="38">
        <v>763.77221299999997</v>
      </c>
      <c r="AG39" s="38">
        <v>878.54437099999996</v>
      </c>
      <c r="AH39" s="38">
        <v>788.02537900000004</v>
      </c>
      <c r="AI39" s="38">
        <v>785.008419</v>
      </c>
      <c r="AJ39" s="38">
        <v>1017.2920820000001</v>
      </c>
      <c r="AK39" s="38">
        <v>972.00054599999999</v>
      </c>
      <c r="AL39" s="38">
        <v>777.43612299999995</v>
      </c>
      <c r="AM39" s="38">
        <v>1248.7310580000001</v>
      </c>
      <c r="AN39" s="38">
        <v>1185.531571</v>
      </c>
      <c r="AO39" s="38">
        <v>1021.009025</v>
      </c>
      <c r="AP39" s="38">
        <v>976.37610099999995</v>
      </c>
      <c r="AQ39" s="38">
        <v>1049.8698010000001</v>
      </c>
      <c r="AR39" s="38">
        <v>953.33053900000004</v>
      </c>
      <c r="AS39" s="38">
        <v>727.51603499999999</v>
      </c>
      <c r="AT39" s="38">
        <v>906.29579999999999</v>
      </c>
      <c r="AU39" s="38">
        <v>978.61458900000002</v>
      </c>
      <c r="AV39" s="38">
        <v>833.17907300000002</v>
      </c>
      <c r="AW39" s="38">
        <v>1075.5276799999999</v>
      </c>
      <c r="AX39" s="38">
        <v>1337.5751640000001</v>
      </c>
      <c r="AY39" s="38">
        <v>1674.7875779999999</v>
      </c>
      <c r="AZ39" s="38">
        <v>1332.1980719999999</v>
      </c>
      <c r="BA39" s="38">
        <v>1968.3264610000001</v>
      </c>
      <c r="BB39" s="38">
        <v>1988.2782299999999</v>
      </c>
      <c r="BC39" s="38">
        <v>2490.3786449999998</v>
      </c>
      <c r="BD39" s="38">
        <v>2171.6381970000002</v>
      </c>
      <c r="BE39" s="38">
        <v>2103.1164100000001</v>
      </c>
      <c r="BF39" s="38">
        <v>2162.7354949999999</v>
      </c>
      <c r="BG39" s="38">
        <v>1836.1472570000001</v>
      </c>
      <c r="BH39" s="38">
        <v>1651.9790350000001</v>
      </c>
      <c r="BI39" s="38">
        <v>1806.8949749999999</v>
      </c>
      <c r="BJ39" s="38">
        <v>1904.3133740000001</v>
      </c>
      <c r="BK39" s="38">
        <v>2321.0117089999999</v>
      </c>
      <c r="BL39" s="38">
        <v>2412.8810659999999</v>
      </c>
      <c r="BM39" s="38">
        <v>1972.8414270000001</v>
      </c>
      <c r="BN39" s="38">
        <v>1497.0718830000001</v>
      </c>
      <c r="BO39" s="38">
        <v>1492.3471500000001</v>
      </c>
      <c r="BP39" s="38">
        <v>1682.1721150000001</v>
      </c>
      <c r="BQ39" s="38">
        <v>1923.7788880000001</v>
      </c>
      <c r="BR39" s="38">
        <v>2232.0031990000002</v>
      </c>
      <c r="BS39" s="38">
        <v>2694.1633660000002</v>
      </c>
      <c r="BT39" s="38">
        <v>2378.815521</v>
      </c>
      <c r="BU39" s="38">
        <v>2691.1673919999998</v>
      </c>
      <c r="BV39" s="38">
        <v>2797.429803</v>
      </c>
      <c r="BW39" s="38">
        <v>2957.14635</v>
      </c>
      <c r="BX39" s="38">
        <v>3514.3456099999999</v>
      </c>
      <c r="BY39" s="38">
        <v>3552.7422700000002</v>
      </c>
      <c r="BZ39" s="38">
        <v>3528.2344899999998</v>
      </c>
      <c r="CA39" s="38">
        <v>3061.2760320000002</v>
      </c>
      <c r="CB39" s="38">
        <v>3196.4460439999998</v>
      </c>
      <c r="CC39" s="38">
        <v>3573.8656700000001</v>
      </c>
      <c r="CD39" s="38">
        <v>3881.5999400000001</v>
      </c>
      <c r="CE39" s="38">
        <v>4433.5643899999995</v>
      </c>
      <c r="CF39" s="38">
        <v>4301.5517499999996</v>
      </c>
      <c r="CG39" s="38">
        <v>4531.9818100000002</v>
      </c>
      <c r="CH39" s="38">
        <v>5546.81203</v>
      </c>
      <c r="CI39" s="38">
        <v>3823.9886200000001</v>
      </c>
      <c r="CJ39" s="38">
        <v>2380.3904900000002</v>
      </c>
      <c r="CK39" s="38">
        <v>2975.33673</v>
      </c>
      <c r="CL39" s="38">
        <v>3572.860604</v>
      </c>
      <c r="CM39" s="38">
        <v>3641.5330009999998</v>
      </c>
      <c r="CN39" s="38">
        <v>3701.5722059999998</v>
      </c>
      <c r="CO39" s="38">
        <v>4114.8988090000003</v>
      </c>
      <c r="CP39" s="38">
        <v>4221.398999</v>
      </c>
      <c r="CQ39" s="38">
        <v>4422.7476619999998</v>
      </c>
      <c r="CR39" s="38">
        <v>5195.3278180699999</v>
      </c>
      <c r="CS39" s="38">
        <v>5738.8938010000002</v>
      </c>
      <c r="CT39" s="38">
        <v>4963.3386769999997</v>
      </c>
      <c r="CU39" s="38">
        <v>5172.9631120000004</v>
      </c>
      <c r="CV39" s="38">
        <v>5640.9412295499997</v>
      </c>
      <c r="CW39" s="38">
        <v>5348.1243282200003</v>
      </c>
      <c r="CX39" s="38">
        <v>5639.7335842100001</v>
      </c>
      <c r="CY39" s="38">
        <v>5195.3718857100002</v>
      </c>
      <c r="CZ39" s="38">
        <v>4982.8042649400004</v>
      </c>
      <c r="DA39" s="38">
        <v>4578.1432622000002</v>
      </c>
      <c r="DB39" s="38">
        <v>5189.3535385599998</v>
      </c>
      <c r="DC39" s="38">
        <v>5719.8498098199998</v>
      </c>
      <c r="DD39" s="38">
        <v>5877.9400779500002</v>
      </c>
      <c r="DE39" s="38">
        <v>5082.9784520699995</v>
      </c>
      <c r="DF39" s="38">
        <v>5436.3675100600003</v>
      </c>
      <c r="DG39" s="38">
        <v>3852.23204558</v>
      </c>
      <c r="DH39" s="38">
        <v>2961.8213221400001</v>
      </c>
      <c r="DI39" s="38">
        <v>2700.7274500799999</v>
      </c>
      <c r="DJ39" s="38">
        <v>1983.5855972300001</v>
      </c>
      <c r="DK39" s="38">
        <v>2045.832455</v>
      </c>
      <c r="DL39" s="38">
        <v>1649.3704957800001</v>
      </c>
      <c r="DM39" s="38">
        <v>2229.3265841100001</v>
      </c>
      <c r="DN39" s="38">
        <v>2128.258945</v>
      </c>
      <c r="DO39" s="38">
        <v>2165.5837542200002</v>
      </c>
      <c r="DP39" s="38">
        <v>2301.2641847199998</v>
      </c>
      <c r="DQ39" s="38">
        <v>2168.8615618700001</v>
      </c>
      <c r="DR39" s="38">
        <v>2357.5547253599998</v>
      </c>
      <c r="DS39" s="38">
        <v>2884.99892989</v>
      </c>
      <c r="DT39" s="38">
        <v>3009.87281355</v>
      </c>
      <c r="DU39" s="38">
        <v>3661.43359126</v>
      </c>
      <c r="DV39" s="38">
        <v>3643.1263565499999</v>
      </c>
      <c r="DW39" s="38">
        <v>3603.2666603500002</v>
      </c>
      <c r="DX39" s="53">
        <v>3248.1080618300002</v>
      </c>
      <c r="DY39" s="53">
        <v>3106.7339420100002</v>
      </c>
      <c r="DZ39" s="53">
        <v>2690.9079868399999</v>
      </c>
      <c r="EA39" s="53">
        <v>3446.3466743099998</v>
      </c>
      <c r="EB39" s="53">
        <v>2530.84852176</v>
      </c>
      <c r="EC39" s="53">
        <v>990.57203113000003</v>
      </c>
      <c r="ED39" s="53">
        <v>1049.53472803</v>
      </c>
      <c r="EE39" s="53">
        <v>1610.9226480499999</v>
      </c>
      <c r="EF39" s="53">
        <v>1983.0556666099999</v>
      </c>
      <c r="EG39" s="53">
        <v>1958.4561183599999</v>
      </c>
      <c r="EH39" s="53">
        <v>1797.9783357700001</v>
      </c>
      <c r="EI39" s="53">
        <v>1910.34950127</v>
      </c>
      <c r="EJ39" s="53">
        <v>2417.4437099400002</v>
      </c>
      <c r="EK39" s="53">
        <v>2560.1286487100001</v>
      </c>
      <c r="EL39" s="53">
        <v>2926.4116884499999</v>
      </c>
      <c r="EM39" s="53">
        <v>2701.8734162000001</v>
      </c>
      <c r="EN39" s="53">
        <v>2002.0729114799999</v>
      </c>
      <c r="EO39" s="53">
        <v>1717.0772758000001</v>
      </c>
      <c r="EP39" s="53">
        <v>2027.53518736</v>
      </c>
      <c r="EQ39" s="53">
        <v>2504.8636420299999</v>
      </c>
      <c r="ER39" s="53">
        <v>1893.20231201</v>
      </c>
      <c r="ES39" s="53">
        <v>2355.81482267</v>
      </c>
      <c r="ET39" s="53">
        <v>1698.33715953</v>
      </c>
      <c r="EU39" s="53">
        <v>1990.2767499300001</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row>
    <row r="40" spans="2:280" ht="18" customHeight="1">
      <c r="C40" s="88"/>
      <c r="E40" s="88"/>
      <c r="F40" s="37" t="s">
        <v>282</v>
      </c>
      <c r="G40" s="29" t="s">
        <v>200</v>
      </c>
      <c r="H40" s="38">
        <v>8.4712399999999997E-3</v>
      </c>
      <c r="I40" s="38">
        <v>0</v>
      </c>
      <c r="J40" s="38"/>
      <c r="L40" s="38">
        <v>4.5600000000000003E-4</v>
      </c>
      <c r="M40" s="38">
        <v>8.0500000000000005E-4</v>
      </c>
      <c r="N40" s="38">
        <v>4.1929999999999997E-3</v>
      </c>
      <c r="O40" s="38">
        <v>8.829E-3</v>
      </c>
      <c r="P40" s="38">
        <v>0</v>
      </c>
      <c r="Q40" s="38">
        <v>1.3962E-2</v>
      </c>
      <c r="R40" s="38">
        <v>1.66E-3</v>
      </c>
      <c r="S40" s="38">
        <v>0</v>
      </c>
      <c r="T40" s="38">
        <v>7.8689999999999993E-3</v>
      </c>
      <c r="U40" s="38">
        <v>0</v>
      </c>
      <c r="V40" s="38">
        <v>2.245E-3</v>
      </c>
      <c r="W40" s="38">
        <v>1.3440000000000001E-2</v>
      </c>
      <c r="X40" s="38">
        <v>4.9740000000000001E-3</v>
      </c>
      <c r="Y40" s="38">
        <v>5.0470000000000003E-3</v>
      </c>
      <c r="Z40" s="38">
        <v>0</v>
      </c>
      <c r="AA40" s="38">
        <v>0</v>
      </c>
      <c r="AB40" s="38">
        <v>5.5859999999999998E-3</v>
      </c>
      <c r="AC40" s="38">
        <v>3.1229999999999999E-3</v>
      </c>
      <c r="AD40" s="38">
        <v>2.03E-4</v>
      </c>
      <c r="AE40" s="38">
        <v>0</v>
      </c>
      <c r="AF40" s="38">
        <v>0</v>
      </c>
      <c r="AG40" s="38">
        <v>2.7160000000000001E-3</v>
      </c>
      <c r="AH40" s="38">
        <v>6.7200000000000003E-3</v>
      </c>
      <c r="AI40" s="38">
        <v>0</v>
      </c>
      <c r="AJ40" s="38">
        <v>1.0201E-2</v>
      </c>
      <c r="AK40" s="38">
        <v>0</v>
      </c>
      <c r="AL40" s="38">
        <v>0</v>
      </c>
      <c r="AM40" s="38">
        <v>0</v>
      </c>
      <c r="AN40" s="38">
        <v>0</v>
      </c>
      <c r="AO40" s="38">
        <v>0</v>
      </c>
      <c r="AP40" s="38">
        <v>1.3699999999999999E-3</v>
      </c>
      <c r="AQ40" s="38">
        <v>0</v>
      </c>
      <c r="AR40" s="38">
        <v>0</v>
      </c>
      <c r="AS40" s="38">
        <v>5.0000000000000001E-4</v>
      </c>
      <c r="AT40" s="38">
        <v>2.872E-3</v>
      </c>
      <c r="AU40" s="38">
        <v>7.27E-4</v>
      </c>
      <c r="AV40" s="38">
        <v>0</v>
      </c>
      <c r="AW40" s="38">
        <v>1.1349999999999999E-3</v>
      </c>
      <c r="AX40" s="38">
        <v>7.26E-3</v>
      </c>
      <c r="AY40" s="38">
        <v>1.8710000000000001E-3</v>
      </c>
      <c r="AZ40" s="38">
        <v>0</v>
      </c>
      <c r="BA40" s="38">
        <v>2.4382000000000001E-2</v>
      </c>
      <c r="BB40" s="38">
        <v>1.3691E-2</v>
      </c>
      <c r="BC40" s="38">
        <v>1.7056000000000002E-2</v>
      </c>
      <c r="BD40" s="38">
        <v>7.698E-3</v>
      </c>
      <c r="BE40" s="38">
        <v>3.6489999999999999E-3</v>
      </c>
      <c r="BF40" s="38">
        <v>5.7039999999999999E-3</v>
      </c>
      <c r="BG40" s="38">
        <v>1.7694999999999999E-2</v>
      </c>
      <c r="BH40" s="38">
        <v>1.4359E-2</v>
      </c>
      <c r="BI40" s="38">
        <v>1.9285E-2</v>
      </c>
      <c r="BJ40" s="38">
        <v>1.2574E-2</v>
      </c>
      <c r="BK40" s="38">
        <v>1.1998999999999999E-2</v>
      </c>
      <c r="BL40" s="38">
        <v>3.2969999999999999E-2</v>
      </c>
      <c r="BM40" s="38">
        <v>6.2451E-2</v>
      </c>
      <c r="BN40" s="38">
        <v>7.7983999999999998E-2</v>
      </c>
      <c r="BO40" s="38">
        <v>7.7228000000000005E-2</v>
      </c>
      <c r="BP40" s="38">
        <v>7.1609000000000006E-2</v>
      </c>
      <c r="BQ40" s="38">
        <v>1.3956E-2</v>
      </c>
      <c r="BR40" s="38">
        <v>1.2515999999999999E-2</v>
      </c>
      <c r="BS40" s="38">
        <v>1.2411999999999999E-2</v>
      </c>
      <c r="BT40" s="38">
        <v>7.0540000000000004E-3</v>
      </c>
      <c r="BU40" s="38">
        <v>8.5540000000000008E-3</v>
      </c>
      <c r="BV40" s="38">
        <v>0.104473</v>
      </c>
      <c r="BW40" s="38">
        <v>0.14749899999999999</v>
      </c>
      <c r="BX40" s="38">
        <v>25.963843000000001</v>
      </c>
      <c r="BY40" s="38">
        <v>125.683654</v>
      </c>
      <c r="BZ40" s="38">
        <v>203.269758</v>
      </c>
      <c r="CA40" s="38">
        <v>181.164526</v>
      </c>
      <c r="CB40" s="38">
        <v>210.066867</v>
      </c>
      <c r="CC40" s="38">
        <v>205.036981</v>
      </c>
      <c r="CD40" s="38">
        <v>201.016549</v>
      </c>
      <c r="CE40" s="38">
        <v>96.668098999999998</v>
      </c>
      <c r="CF40" s="38">
        <v>252.169657</v>
      </c>
      <c r="CG40" s="38">
        <v>174.44657100000001</v>
      </c>
      <c r="CH40" s="38">
        <v>416.30596400000002</v>
      </c>
      <c r="CI40" s="38">
        <v>522.52425100000005</v>
      </c>
      <c r="CJ40" s="38">
        <v>850.38473799999997</v>
      </c>
      <c r="CK40" s="38">
        <v>376.54515199999997</v>
      </c>
      <c r="CL40" s="38">
        <v>326.29055799999998</v>
      </c>
      <c r="CM40" s="38">
        <v>330.32474100000002</v>
      </c>
      <c r="CN40" s="38">
        <v>286.230321</v>
      </c>
      <c r="CO40" s="38">
        <v>276.24484200000001</v>
      </c>
      <c r="CP40" s="38">
        <v>575.78409899999997</v>
      </c>
      <c r="CQ40" s="38">
        <v>512.33290099999999</v>
      </c>
      <c r="CR40" s="38">
        <v>426.96814799999999</v>
      </c>
      <c r="CS40" s="38">
        <v>413.41738600000002</v>
      </c>
      <c r="CT40" s="38">
        <v>594.27862000000005</v>
      </c>
      <c r="CU40" s="38">
        <v>560.65560500000004</v>
      </c>
      <c r="CV40" s="38">
        <v>595.39520572000004</v>
      </c>
      <c r="CW40" s="38">
        <v>400.93093590000001</v>
      </c>
      <c r="CX40" s="38">
        <v>579.53232875000003</v>
      </c>
      <c r="CY40" s="38">
        <v>603.89267586999995</v>
      </c>
      <c r="CZ40" s="38">
        <v>638.06799733000003</v>
      </c>
      <c r="DA40" s="38">
        <v>599.57191540999997</v>
      </c>
      <c r="DB40" s="38">
        <v>727.61024498999996</v>
      </c>
      <c r="DC40" s="38">
        <v>430.59757967000002</v>
      </c>
      <c r="DD40" s="38">
        <v>0</v>
      </c>
      <c r="DE40" s="38">
        <v>0</v>
      </c>
      <c r="DF40" s="38">
        <v>0</v>
      </c>
      <c r="DG40" s="38">
        <v>0</v>
      </c>
      <c r="DH40" s="38">
        <v>0</v>
      </c>
      <c r="DI40" s="38">
        <v>0</v>
      </c>
      <c r="DJ40" s="38">
        <v>0</v>
      </c>
      <c r="DK40" s="38">
        <v>0</v>
      </c>
      <c r="DL40" s="38">
        <v>0</v>
      </c>
      <c r="DM40" s="38">
        <v>0</v>
      </c>
      <c r="DN40" s="38">
        <v>0</v>
      </c>
      <c r="DO40" s="38">
        <v>0</v>
      </c>
      <c r="DP40" s="38">
        <v>5.0472099999999999E-3</v>
      </c>
      <c r="DQ40" s="38">
        <v>0</v>
      </c>
      <c r="DR40" s="38">
        <v>0</v>
      </c>
      <c r="DS40" s="38">
        <v>0</v>
      </c>
      <c r="DT40" s="38">
        <v>0</v>
      </c>
      <c r="DU40" s="38">
        <v>0</v>
      </c>
      <c r="DV40" s="38">
        <v>7.8448600000000004E-3</v>
      </c>
      <c r="DW40" s="38">
        <v>0</v>
      </c>
      <c r="DX40" s="53">
        <v>0</v>
      </c>
      <c r="DY40" s="53">
        <v>0</v>
      </c>
      <c r="DZ40" s="53">
        <v>0</v>
      </c>
      <c r="EA40" s="53">
        <v>0</v>
      </c>
      <c r="EB40" s="53">
        <v>0</v>
      </c>
      <c r="EC40" s="53">
        <v>0</v>
      </c>
      <c r="ED40" s="53">
        <v>8.4712399999999997E-3</v>
      </c>
      <c r="EE40" s="53">
        <v>0</v>
      </c>
      <c r="EF40" s="53">
        <v>0</v>
      </c>
      <c r="EG40" s="53">
        <v>0</v>
      </c>
      <c r="EH40" s="53">
        <v>0</v>
      </c>
      <c r="EI40" s="53">
        <v>0</v>
      </c>
      <c r="EJ40" s="53">
        <v>0</v>
      </c>
      <c r="EK40" s="53">
        <v>0</v>
      </c>
      <c r="EL40" s="53">
        <v>0</v>
      </c>
      <c r="EM40" s="53">
        <v>0</v>
      </c>
      <c r="EN40" s="53">
        <v>5.71989E-3</v>
      </c>
      <c r="EO40" s="53">
        <v>0</v>
      </c>
      <c r="EP40" s="53">
        <v>0</v>
      </c>
      <c r="EQ40" s="53">
        <v>0</v>
      </c>
      <c r="ER40" s="53">
        <v>0</v>
      </c>
      <c r="ES40" s="53">
        <v>0</v>
      </c>
      <c r="ET40" s="53">
        <v>0</v>
      </c>
      <c r="EU40" s="53">
        <v>2.3211579999999999E-2</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row>
    <row r="41" spans="2:280" ht="18" customHeight="1">
      <c r="C41" s="88"/>
      <c r="E41" s="88"/>
      <c r="F41" s="37" t="s">
        <v>783</v>
      </c>
      <c r="G41" s="29" t="s">
        <v>200</v>
      </c>
      <c r="H41" s="38">
        <v>18979.933455909999</v>
      </c>
      <c r="I41" s="38">
        <v>41121.800166020003</v>
      </c>
      <c r="J41" s="38"/>
      <c r="K41" s="38"/>
      <c r="L41" s="38">
        <v>227.05559</v>
      </c>
      <c r="M41" s="38">
        <v>180.24167800000001</v>
      </c>
      <c r="N41" s="38">
        <v>186.44490099999999</v>
      </c>
      <c r="O41" s="38">
        <v>242.50287</v>
      </c>
      <c r="P41" s="38">
        <v>175.22879</v>
      </c>
      <c r="Q41" s="38">
        <v>123.252915</v>
      </c>
      <c r="R41" s="38">
        <v>114.555262</v>
      </c>
      <c r="S41" s="38">
        <v>111.251914</v>
      </c>
      <c r="T41" s="38">
        <v>114.285179</v>
      </c>
      <c r="U41" s="38">
        <v>115.167891</v>
      </c>
      <c r="V41" s="38">
        <v>143.20221799999999</v>
      </c>
      <c r="W41" s="38">
        <v>148.17644799999999</v>
      </c>
      <c r="X41" s="38">
        <v>183.16332499999999</v>
      </c>
      <c r="Y41" s="38">
        <v>158.98988199999999</v>
      </c>
      <c r="Z41" s="38">
        <v>138.06441899999999</v>
      </c>
      <c r="AA41" s="38">
        <v>128.31044399999999</v>
      </c>
      <c r="AB41" s="38">
        <v>158.51514499999999</v>
      </c>
      <c r="AC41" s="38">
        <v>180.95217400000001</v>
      </c>
      <c r="AD41" s="38">
        <v>174.130124</v>
      </c>
      <c r="AE41" s="38">
        <v>181.11257000000001</v>
      </c>
      <c r="AF41" s="38">
        <v>169.22301899999999</v>
      </c>
      <c r="AG41" s="38">
        <v>151.723333</v>
      </c>
      <c r="AH41" s="38">
        <v>190.64637999999999</v>
      </c>
      <c r="AI41" s="38">
        <v>179.14094299999999</v>
      </c>
      <c r="AJ41" s="38">
        <v>162.588427</v>
      </c>
      <c r="AK41" s="38">
        <v>232.190044</v>
      </c>
      <c r="AL41" s="38">
        <v>230.43637699999999</v>
      </c>
      <c r="AM41" s="38">
        <v>272.904202</v>
      </c>
      <c r="AN41" s="38">
        <v>230.85754900000001</v>
      </c>
      <c r="AO41" s="38">
        <v>220.41859500000001</v>
      </c>
      <c r="AP41" s="38">
        <v>219.78094899999999</v>
      </c>
      <c r="AQ41" s="38">
        <v>156.244699</v>
      </c>
      <c r="AR41" s="38">
        <v>189.30648099999999</v>
      </c>
      <c r="AS41" s="38">
        <v>200.20390499999999</v>
      </c>
      <c r="AT41" s="38">
        <v>183.21760800000001</v>
      </c>
      <c r="AU41" s="38">
        <v>219.134244</v>
      </c>
      <c r="AV41" s="38">
        <v>226.34333699999999</v>
      </c>
      <c r="AW41" s="38">
        <v>239.18903499999999</v>
      </c>
      <c r="AX41" s="38">
        <v>228.56054599999999</v>
      </c>
      <c r="AY41" s="38">
        <v>328.33279099999999</v>
      </c>
      <c r="AZ41" s="38">
        <v>348.32971800000001</v>
      </c>
      <c r="BA41" s="38">
        <v>470.08532700000001</v>
      </c>
      <c r="BB41" s="38">
        <v>547.95389899999998</v>
      </c>
      <c r="BC41" s="38">
        <v>386.23686900000001</v>
      </c>
      <c r="BD41" s="38">
        <v>369.90604500000001</v>
      </c>
      <c r="BE41" s="38">
        <v>540.88320099999999</v>
      </c>
      <c r="BF41" s="38">
        <v>378.279381</v>
      </c>
      <c r="BG41" s="38">
        <v>440.96439800000002</v>
      </c>
      <c r="BH41" s="38">
        <v>426.68348600000002</v>
      </c>
      <c r="BI41" s="38">
        <v>379.07314000000002</v>
      </c>
      <c r="BJ41" s="38">
        <v>297.82772199999999</v>
      </c>
      <c r="BK41" s="38">
        <v>570.833572</v>
      </c>
      <c r="BL41" s="38">
        <v>615.68445399999996</v>
      </c>
      <c r="BM41" s="38">
        <v>565.34811200000001</v>
      </c>
      <c r="BN41" s="38">
        <v>719.46452299999999</v>
      </c>
      <c r="BO41" s="38">
        <v>825.20003199999996</v>
      </c>
      <c r="BP41" s="38">
        <v>917.93401600000004</v>
      </c>
      <c r="BQ41" s="38">
        <v>1131.4788759999999</v>
      </c>
      <c r="BR41" s="38">
        <v>1120.519685</v>
      </c>
      <c r="BS41" s="38">
        <v>1239.1618619999999</v>
      </c>
      <c r="BT41" s="38">
        <v>1068.815795</v>
      </c>
      <c r="BU41" s="38">
        <v>1692.9663840000001</v>
      </c>
      <c r="BV41" s="38">
        <v>1664.4442240000001</v>
      </c>
      <c r="BW41" s="38">
        <v>2002.0849209999999</v>
      </c>
      <c r="BX41" s="38">
        <v>2187.329217</v>
      </c>
      <c r="BY41" s="38">
        <v>2753.966586</v>
      </c>
      <c r="BZ41" s="38">
        <v>1965.8904520000001</v>
      </c>
      <c r="CA41" s="38">
        <v>1840.0299319999999</v>
      </c>
      <c r="CB41" s="38">
        <v>1694.7219090000001</v>
      </c>
      <c r="CC41" s="38">
        <v>2283.302909</v>
      </c>
      <c r="CD41" s="38">
        <v>2053.9438810000001</v>
      </c>
      <c r="CE41" s="38">
        <v>2659.2571210000001</v>
      </c>
      <c r="CF41" s="38">
        <v>3593.0925229999998</v>
      </c>
      <c r="CG41" s="38">
        <v>4423.6710290000001</v>
      </c>
      <c r="CH41" s="38">
        <v>3955.3774060000001</v>
      </c>
      <c r="CI41" s="38">
        <v>4008.5472490000002</v>
      </c>
      <c r="CJ41" s="38">
        <v>2661.8528249999999</v>
      </c>
      <c r="CK41" s="38">
        <v>2503.3948610000002</v>
      </c>
      <c r="CL41" s="38">
        <v>2821.0360019999998</v>
      </c>
      <c r="CM41" s="38">
        <v>3026.0368549999998</v>
      </c>
      <c r="CN41" s="38">
        <v>2573.8079910000001</v>
      </c>
      <c r="CO41" s="38">
        <v>2875.6006539999998</v>
      </c>
      <c r="CP41" s="38">
        <v>2463.448386</v>
      </c>
      <c r="CQ41" s="38">
        <v>2830.99926</v>
      </c>
      <c r="CR41" s="38">
        <v>2914.54979293</v>
      </c>
      <c r="CS41" s="38">
        <v>3840.6570080000001</v>
      </c>
      <c r="CT41" s="38">
        <v>3936.105317</v>
      </c>
      <c r="CU41" s="38">
        <v>4535.1142819999995</v>
      </c>
      <c r="CV41" s="38">
        <v>4063.49265173</v>
      </c>
      <c r="CW41" s="38">
        <v>4185.5282423899998</v>
      </c>
      <c r="CX41" s="38">
        <v>3915.55125985</v>
      </c>
      <c r="CY41" s="38">
        <v>4772.7480508500003</v>
      </c>
      <c r="CZ41" s="38">
        <v>4314.3209335700003</v>
      </c>
      <c r="DA41" s="38">
        <v>4945.8012272899996</v>
      </c>
      <c r="DB41" s="38">
        <v>4844.9947012499997</v>
      </c>
      <c r="DC41" s="38">
        <v>5351.28959571</v>
      </c>
      <c r="DD41" s="38">
        <v>4805.6150117300003</v>
      </c>
      <c r="DE41" s="38">
        <v>5515.7706929699998</v>
      </c>
      <c r="DF41" s="38">
        <v>4653.6187050899998</v>
      </c>
      <c r="DG41" s="38">
        <v>4998.41426563</v>
      </c>
      <c r="DH41" s="38">
        <v>4247.5279818400004</v>
      </c>
      <c r="DI41" s="38">
        <v>5402.1410844700004</v>
      </c>
      <c r="DJ41" s="38">
        <v>5128.5434481800003</v>
      </c>
      <c r="DK41" s="38">
        <v>4554.5458340900104</v>
      </c>
      <c r="DL41" s="38">
        <v>3172.3091014299998</v>
      </c>
      <c r="DM41" s="38">
        <v>4015.1923119500002</v>
      </c>
      <c r="DN41" s="38">
        <v>3804.6397340899998</v>
      </c>
      <c r="DO41" s="38">
        <v>4474.4014801599997</v>
      </c>
      <c r="DP41" s="38">
        <v>5331.8414986300004</v>
      </c>
      <c r="DQ41" s="38">
        <v>4522.6916866900101</v>
      </c>
      <c r="DR41" s="38">
        <v>4718.16507688001</v>
      </c>
      <c r="DS41" s="38">
        <v>5433.1536572900004</v>
      </c>
      <c r="DT41" s="38">
        <v>5903.46770551999</v>
      </c>
      <c r="DU41" s="38">
        <v>6652.3217283900003</v>
      </c>
      <c r="DV41" s="38">
        <v>6711.9094118599996</v>
      </c>
      <c r="DW41" s="38">
        <v>7165.82915899</v>
      </c>
      <c r="DX41" s="53">
        <v>5993.0353487900002</v>
      </c>
      <c r="DY41" s="53">
        <v>6439.57259703</v>
      </c>
      <c r="DZ41" s="53">
        <v>6849.5417732599999</v>
      </c>
      <c r="EA41" s="53">
        <v>6838.6935595699997</v>
      </c>
      <c r="EB41" s="53">
        <v>5366.2409192999903</v>
      </c>
      <c r="EC41" s="53">
        <v>3625.8429511899999</v>
      </c>
      <c r="ED41" s="53">
        <v>4238.25871766</v>
      </c>
      <c r="EE41" s="53">
        <v>3596.4171841799998</v>
      </c>
      <c r="EF41" s="53">
        <v>4964.5602205699997</v>
      </c>
      <c r="EG41" s="53">
        <v>6180.6973335000002</v>
      </c>
      <c r="EH41" s="53">
        <v>6724.0077921399998</v>
      </c>
      <c r="EI41" s="53">
        <v>8865.9263456099998</v>
      </c>
      <c r="EJ41" s="53">
        <v>10229.45676019</v>
      </c>
      <c r="EK41" s="53">
        <v>15302.40926808</v>
      </c>
      <c r="EL41" s="53">
        <v>14894.82248038</v>
      </c>
      <c r="EM41" s="53">
        <v>14409.50667739</v>
      </c>
      <c r="EN41" s="53">
        <v>12242.85023948</v>
      </c>
      <c r="EO41" s="53">
        <v>12080.25571867</v>
      </c>
      <c r="EP41" s="53">
        <v>14205.28399838</v>
      </c>
      <c r="EQ41" s="53">
        <v>13616.31378095</v>
      </c>
      <c r="ER41" s="53">
        <v>12577.606864769999</v>
      </c>
      <c r="ES41" s="53">
        <v>12637.402577229999</v>
      </c>
      <c r="ET41" s="53">
        <v>11734.939965559999</v>
      </c>
      <c r="EU41" s="53">
        <v>11622.18334197</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row>
    <row r="42" spans="2:280" ht="18" customHeight="1">
      <c r="C42" s="88"/>
      <c r="E42" s="88"/>
      <c r="F42" s="37" t="s">
        <v>407</v>
      </c>
      <c r="G42" s="29" t="s">
        <v>200</v>
      </c>
      <c r="H42" s="38">
        <v>25581.911088199999</v>
      </c>
      <c r="I42" s="38">
        <v>49807.700361709998</v>
      </c>
      <c r="J42" s="38"/>
      <c r="K42" s="38"/>
      <c r="L42" s="38">
        <v>606.37618799999996</v>
      </c>
      <c r="M42" s="38">
        <v>617.658323</v>
      </c>
      <c r="N42" s="38">
        <v>531.03918299999998</v>
      </c>
      <c r="O42" s="38">
        <v>1064.3566599999999</v>
      </c>
      <c r="P42" s="38">
        <v>890.23227999999995</v>
      </c>
      <c r="Q42" s="38">
        <v>648.991716</v>
      </c>
      <c r="R42" s="38">
        <v>653.772155</v>
      </c>
      <c r="S42" s="38">
        <v>764.33560299999999</v>
      </c>
      <c r="T42" s="38">
        <v>732.75736300000005</v>
      </c>
      <c r="U42" s="38">
        <v>606.29479500000002</v>
      </c>
      <c r="V42" s="38">
        <v>1036.67993</v>
      </c>
      <c r="W42" s="38">
        <v>898.06230300000004</v>
      </c>
      <c r="X42" s="38">
        <v>992.90166399999998</v>
      </c>
      <c r="Y42" s="38">
        <v>948.46746800000005</v>
      </c>
      <c r="Z42" s="38">
        <v>955.45365100000004</v>
      </c>
      <c r="AA42" s="38">
        <v>934.08125299999995</v>
      </c>
      <c r="AB42" s="38">
        <v>741.13010799999995</v>
      </c>
      <c r="AC42" s="38">
        <v>814.43413999999996</v>
      </c>
      <c r="AD42" s="38">
        <v>982.00133900000003</v>
      </c>
      <c r="AE42" s="38">
        <v>732.59356400000001</v>
      </c>
      <c r="AF42" s="38">
        <v>932.99523199999999</v>
      </c>
      <c r="AG42" s="38">
        <v>1030.2704200000001</v>
      </c>
      <c r="AH42" s="38">
        <v>978.67847900000004</v>
      </c>
      <c r="AI42" s="38">
        <v>964.149362</v>
      </c>
      <c r="AJ42" s="38">
        <v>1179.8907099999999</v>
      </c>
      <c r="AK42" s="38">
        <v>1204.1905899999999</v>
      </c>
      <c r="AL42" s="38">
        <v>1007.8724999999999</v>
      </c>
      <c r="AM42" s="38">
        <v>1521.63526</v>
      </c>
      <c r="AN42" s="38">
        <v>1416.38912</v>
      </c>
      <c r="AO42" s="38">
        <v>1241.4276199999999</v>
      </c>
      <c r="AP42" s="38">
        <v>1196.15842</v>
      </c>
      <c r="AQ42" s="38">
        <v>1206.1144999999999</v>
      </c>
      <c r="AR42" s="38">
        <v>1142.6370199999999</v>
      </c>
      <c r="AS42" s="38">
        <v>927.72044000000005</v>
      </c>
      <c r="AT42" s="38">
        <v>1089.5162800000001</v>
      </c>
      <c r="AU42" s="38">
        <v>1197.74956</v>
      </c>
      <c r="AV42" s="38">
        <v>1059.52241</v>
      </c>
      <c r="AW42" s="38">
        <v>1314.71785</v>
      </c>
      <c r="AX42" s="38">
        <v>1566.1429700000001</v>
      </c>
      <c r="AY42" s="38">
        <v>2003.1222399999999</v>
      </c>
      <c r="AZ42" s="38">
        <v>1680.5277900000001</v>
      </c>
      <c r="BA42" s="38">
        <v>2438.4361699999999</v>
      </c>
      <c r="BB42" s="38">
        <v>2536.2458200000001</v>
      </c>
      <c r="BC42" s="38">
        <v>2876.6325700000002</v>
      </c>
      <c r="BD42" s="38">
        <v>2541.5519399999998</v>
      </c>
      <c r="BE42" s="38">
        <v>2644.00326</v>
      </c>
      <c r="BF42" s="38">
        <v>2541.0205799999999</v>
      </c>
      <c r="BG42" s="38">
        <v>2277.1293500000002</v>
      </c>
      <c r="BH42" s="38">
        <v>2078.67688</v>
      </c>
      <c r="BI42" s="38">
        <v>2185.9874</v>
      </c>
      <c r="BJ42" s="38">
        <v>2202.1536700000001</v>
      </c>
      <c r="BK42" s="38">
        <v>2891.8572800000002</v>
      </c>
      <c r="BL42" s="38">
        <v>3028.5984899999999</v>
      </c>
      <c r="BM42" s="38">
        <v>2538.2519900000002</v>
      </c>
      <c r="BN42" s="38">
        <v>2216.6143900000002</v>
      </c>
      <c r="BO42" s="38">
        <v>2317.6244099999999</v>
      </c>
      <c r="BP42" s="38">
        <v>2600.1777400000001</v>
      </c>
      <c r="BQ42" s="38">
        <v>3055.2717200000002</v>
      </c>
      <c r="BR42" s="38">
        <v>3352.5354000000002</v>
      </c>
      <c r="BS42" s="38">
        <v>3933.3376400000002</v>
      </c>
      <c r="BT42" s="38">
        <v>3447.6383700000001</v>
      </c>
      <c r="BU42" s="38">
        <v>4384.1423299999997</v>
      </c>
      <c r="BV42" s="38">
        <v>4461.9785000000002</v>
      </c>
      <c r="BW42" s="38">
        <v>4959.3787700000003</v>
      </c>
      <c r="BX42" s="38">
        <v>5727.6386700000003</v>
      </c>
      <c r="BY42" s="38">
        <v>6432.3925099999997</v>
      </c>
      <c r="BZ42" s="38">
        <v>5697.3946999999998</v>
      </c>
      <c r="CA42" s="38">
        <v>5082.4704899999997</v>
      </c>
      <c r="CB42" s="38">
        <v>5101.2348199999997</v>
      </c>
      <c r="CC42" s="38">
        <v>6062.2055600000003</v>
      </c>
      <c r="CD42" s="38">
        <v>6136.5603700000001</v>
      </c>
      <c r="CE42" s="38">
        <v>7189.4896099999996</v>
      </c>
      <c r="CF42" s="38">
        <v>8146.8139300000003</v>
      </c>
      <c r="CG42" s="38">
        <v>9130.0994100000007</v>
      </c>
      <c r="CH42" s="38">
        <v>9918.4953999999998</v>
      </c>
      <c r="CI42" s="38">
        <v>8355.0601200000001</v>
      </c>
      <c r="CJ42" s="38">
        <v>5892.6280530000004</v>
      </c>
      <c r="CK42" s="38">
        <v>5855.2767430000004</v>
      </c>
      <c r="CL42" s="38">
        <v>6720.1871639999999</v>
      </c>
      <c r="CM42" s="38">
        <v>6997.8945970000004</v>
      </c>
      <c r="CN42" s="38">
        <v>6561.6105180000004</v>
      </c>
      <c r="CO42" s="38">
        <v>7266.7443050000002</v>
      </c>
      <c r="CP42" s="38">
        <v>7260.6314839999995</v>
      </c>
      <c r="CQ42" s="38">
        <v>7766.079823</v>
      </c>
      <c r="CR42" s="38">
        <v>8536.8457589999998</v>
      </c>
      <c r="CS42" s="38">
        <v>9992.9681949999995</v>
      </c>
      <c r="CT42" s="38">
        <v>9493.7226140000002</v>
      </c>
      <c r="CU42" s="38">
        <v>10268.732999</v>
      </c>
      <c r="CV42" s="38">
        <v>10299.829087</v>
      </c>
      <c r="CW42" s="38">
        <v>9934.58350651</v>
      </c>
      <c r="CX42" s="38">
        <v>10134.817172810001</v>
      </c>
      <c r="CY42" s="38">
        <v>10572.01261243</v>
      </c>
      <c r="CZ42" s="38">
        <v>9935.19319584</v>
      </c>
      <c r="DA42" s="38">
        <v>10123.5164049</v>
      </c>
      <c r="DB42" s="38">
        <v>10761.958484799999</v>
      </c>
      <c r="DC42" s="38">
        <v>11501.736985199999</v>
      </c>
      <c r="DD42" s="38">
        <v>10683.55508968</v>
      </c>
      <c r="DE42" s="38">
        <v>10598.749145039999</v>
      </c>
      <c r="DF42" s="38">
        <v>10089.98621515</v>
      </c>
      <c r="DG42" s="38">
        <v>8850.6463112099991</v>
      </c>
      <c r="DH42" s="38">
        <v>7209.3493039799996</v>
      </c>
      <c r="DI42" s="38">
        <v>8102.8685345499998</v>
      </c>
      <c r="DJ42" s="38">
        <v>7112.1290454099999</v>
      </c>
      <c r="DK42" s="38">
        <v>6600.3782890900102</v>
      </c>
      <c r="DL42" s="38">
        <v>4821.6795972099999</v>
      </c>
      <c r="DM42" s="38">
        <v>6244.5188960599999</v>
      </c>
      <c r="DN42" s="38">
        <v>5932.8986790899999</v>
      </c>
      <c r="DO42" s="38">
        <v>6639.9852343800003</v>
      </c>
      <c r="DP42" s="38">
        <v>7633.1107305599999</v>
      </c>
      <c r="DQ42" s="38">
        <v>6691.5532485600097</v>
      </c>
      <c r="DR42" s="38">
        <v>7075.7198022400098</v>
      </c>
      <c r="DS42" s="38">
        <v>8318.1525871800004</v>
      </c>
      <c r="DT42" s="38">
        <v>8913.3405190699905</v>
      </c>
      <c r="DU42" s="38">
        <v>10313.755319649999</v>
      </c>
      <c r="DV42" s="38">
        <v>10355.04361327</v>
      </c>
      <c r="DW42" s="38">
        <v>10769.09581934</v>
      </c>
      <c r="DX42" s="53">
        <v>9241.1434106199995</v>
      </c>
      <c r="DY42" s="53">
        <v>9546.3065390400006</v>
      </c>
      <c r="DZ42" s="53">
        <v>9540.4497601000003</v>
      </c>
      <c r="EA42" s="53">
        <v>10285.04023388</v>
      </c>
      <c r="EB42" s="53">
        <v>7897.0894410599903</v>
      </c>
      <c r="EC42" s="53">
        <v>4616.4149823199996</v>
      </c>
      <c r="ED42" s="53">
        <v>5287.8019169299996</v>
      </c>
      <c r="EE42" s="53">
        <v>5207.33983223</v>
      </c>
      <c r="EF42" s="53">
        <v>6947.6158871799998</v>
      </c>
      <c r="EG42" s="53">
        <v>8139.1534518600001</v>
      </c>
      <c r="EH42" s="53">
        <v>8521.9861279100005</v>
      </c>
      <c r="EI42" s="53">
        <v>10776.27584688</v>
      </c>
      <c r="EJ42" s="53">
        <v>12646.90047013</v>
      </c>
      <c r="EK42" s="53">
        <v>17862.537916789999</v>
      </c>
      <c r="EL42" s="53">
        <v>17821.23416883</v>
      </c>
      <c r="EM42" s="53">
        <v>17111.38009359</v>
      </c>
      <c r="EN42" s="53">
        <v>14244.928870850001</v>
      </c>
      <c r="EO42" s="53">
        <v>13797.33299447</v>
      </c>
      <c r="EP42" s="53">
        <v>16232.81918574</v>
      </c>
      <c r="EQ42" s="53">
        <v>16121.177422979999</v>
      </c>
      <c r="ER42" s="53">
        <v>14470.80917678</v>
      </c>
      <c r="ES42" s="53">
        <v>14993.217399900001</v>
      </c>
      <c r="ET42" s="53">
        <v>13433.27712509</v>
      </c>
      <c r="EU42" s="53">
        <v>13612.483303479999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row>
    <row r="43" spans="2:280" ht="18" customHeight="1">
      <c r="B43" s="88"/>
      <c r="C43" s="88"/>
      <c r="D43" s="88"/>
      <c r="E43" s="88"/>
      <c r="F43" s="42" t="s">
        <v>82</v>
      </c>
      <c r="G43" s="29"/>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row>
    <row r="44" spans="2:280" ht="18" customHeight="1">
      <c r="C44" s="88"/>
      <c r="E44" s="88"/>
      <c r="F44" s="25" t="s">
        <v>323</v>
      </c>
      <c r="G44" s="29" t="s">
        <v>324</v>
      </c>
      <c r="H44" s="38">
        <v>52.978373015872997</v>
      </c>
      <c r="I44" s="38">
        <v>88.472173913043505</v>
      </c>
      <c r="J44" s="38"/>
      <c r="K44" s="38"/>
      <c r="L44" s="38">
        <v>16.63</v>
      </c>
      <c r="M44" s="38">
        <v>14.02</v>
      </c>
      <c r="N44" s="38">
        <v>23.39</v>
      </c>
      <c r="O44" s="38">
        <v>27.8</v>
      </c>
      <c r="P44" s="38">
        <v>16.2</v>
      </c>
      <c r="Q44" s="38">
        <v>15.57</v>
      </c>
      <c r="R44" s="38">
        <v>16.89</v>
      </c>
      <c r="S44" s="38">
        <v>17.53</v>
      </c>
      <c r="T44" s="38">
        <v>15.61</v>
      </c>
      <c r="U44" s="38">
        <v>17.8</v>
      </c>
      <c r="V44" s="38">
        <v>18.435454545454501</v>
      </c>
      <c r="W44" s="38">
        <v>17.195873015873001</v>
      </c>
      <c r="X44" s="38">
        <v>15.911428571428599</v>
      </c>
      <c r="Y44" s="38">
        <v>16.094262295082</v>
      </c>
      <c r="Z44" s="38">
        <v>14.371538461538499</v>
      </c>
      <c r="AA44" s="38">
        <v>13.604687500000001</v>
      </c>
      <c r="AB44" s="38">
        <v>12.665873015873</v>
      </c>
      <c r="AC44" s="38">
        <v>14.862890625</v>
      </c>
      <c r="AD44" s="38">
        <v>15.893030303030301</v>
      </c>
      <c r="AE44" s="38">
        <v>15.6201587301587</v>
      </c>
      <c r="AF44" s="38">
        <v>16.310156249999999</v>
      </c>
      <c r="AG44" s="38">
        <v>16.9814516129032</v>
      </c>
      <c r="AH44" s="38">
        <v>15.36875</v>
      </c>
      <c r="AI44" s="38">
        <v>15.8920634920635</v>
      </c>
      <c r="AJ44" s="38">
        <v>16.600000000000001</v>
      </c>
      <c r="AK44" s="38">
        <v>17.322580645161299</v>
      </c>
      <c r="AL44" s="38">
        <v>18.888939393939399</v>
      </c>
      <c r="AM44" s="38">
        <v>21.424531250000001</v>
      </c>
      <c r="AN44" s="38">
        <v>19.572419354838701</v>
      </c>
      <c r="AO44" s="38">
        <v>17.527999999999999</v>
      </c>
      <c r="AP44" s="38">
        <v>17.669761904761899</v>
      </c>
      <c r="AQ44" s="38">
        <v>17.943906250000001</v>
      </c>
      <c r="AR44" s="38">
        <v>12.5053125</v>
      </c>
      <c r="AS44" s="38">
        <v>12.2875</v>
      </c>
      <c r="AT44" s="38">
        <v>12.415156250000001</v>
      </c>
      <c r="AU44" s="38">
        <v>11.7209677419355</v>
      </c>
      <c r="AV44" s="38">
        <v>11.024426229508199</v>
      </c>
      <c r="AW44" s="38">
        <v>15.298688524590199</v>
      </c>
      <c r="AX44" s="38">
        <v>19.7153125</v>
      </c>
      <c r="AY44" s="38">
        <v>22.801320754717</v>
      </c>
      <c r="AZ44" s="38">
        <v>24.165862068965499</v>
      </c>
      <c r="BA44" s="38">
        <v>25.1741071428571</v>
      </c>
      <c r="BB44" s="38">
        <v>27.625873015873001</v>
      </c>
      <c r="BC44" s="38">
        <v>28.555333333333301</v>
      </c>
      <c r="BD44" s="38">
        <v>23.628983050847499</v>
      </c>
      <c r="BE44" s="38">
        <v>25.18</v>
      </c>
      <c r="BF44" s="38">
        <v>24.162448979591801</v>
      </c>
      <c r="BG44" s="38">
        <v>18.517399999999999</v>
      </c>
      <c r="BH44" s="38">
        <v>20.108709677419402</v>
      </c>
      <c r="BI44" s="38">
        <v>24.333968253968301</v>
      </c>
      <c r="BJ44" s="38">
        <v>25.4884375</v>
      </c>
      <c r="BK44" s="38">
        <v>25.0326229508197</v>
      </c>
      <c r="BL44" s="38">
        <v>28.621206896551701</v>
      </c>
      <c r="BM44" s="38">
        <v>24.4663492063492</v>
      </c>
      <c r="BN44" s="38">
        <v>26.639285714285698</v>
      </c>
      <c r="BO44" s="38">
        <v>27.8026923076923</v>
      </c>
      <c r="BP44" s="38">
        <v>29.927758620689701</v>
      </c>
      <c r="BQ44" s="38">
        <v>33.493749999999999</v>
      </c>
      <c r="BR44" s="38">
        <v>36.516406250000003</v>
      </c>
      <c r="BS44" s="38">
        <v>36.379491525423703</v>
      </c>
      <c r="BT44" s="38">
        <v>41.963050847457602</v>
      </c>
      <c r="BU44" s="38">
        <v>48.355333333333299</v>
      </c>
      <c r="BV44" s="38">
        <v>55.942656249999999</v>
      </c>
      <c r="BW44" s="38">
        <v>53.468360655737698</v>
      </c>
      <c r="BX44" s="38">
        <v>58.465737704917998</v>
      </c>
      <c r="BY44" s="38">
        <v>65.395423728813597</v>
      </c>
      <c r="BZ44" s="38">
        <v>66.295901639344294</v>
      </c>
      <c r="CA44" s="38">
        <v>57.6011290322581</v>
      </c>
      <c r="CB44" s="38">
        <v>56.156290322580602</v>
      </c>
      <c r="CC44" s="38">
        <v>65.010000000000005</v>
      </c>
      <c r="CD44" s="38">
        <v>70.276406249999994</v>
      </c>
      <c r="CE44" s="38">
        <v>82.803157894736799</v>
      </c>
      <c r="CF44" s="38">
        <v>91.803050847457598</v>
      </c>
      <c r="CG44" s="38">
        <v>116.805322580645</v>
      </c>
      <c r="CH44" s="38">
        <v>113.99878787878799</v>
      </c>
      <c r="CI44" s="38">
        <v>52.436999999999998</v>
      </c>
      <c r="CJ44" s="38">
        <v>44.528688524590201</v>
      </c>
      <c r="CK44" s="38">
        <v>59.343650793650802</v>
      </c>
      <c r="CL44" s="38">
        <v>67.98</v>
      </c>
      <c r="CM44" s="38">
        <v>75.103787878787898</v>
      </c>
      <c r="CN44" s="38">
        <v>75.913906249999997</v>
      </c>
      <c r="CO44" s="38">
        <v>77.934687499999995</v>
      </c>
      <c r="CP44" s="38">
        <v>73.939242424242394</v>
      </c>
      <c r="CQ44" s="38">
        <v>84.246212121212096</v>
      </c>
      <c r="CR44" s="38">
        <v>100.2615625</v>
      </c>
      <c r="CS44" s="38">
        <v>110.815384615385</v>
      </c>
      <c r="CT44" s="38">
        <v>107.193333333333</v>
      </c>
      <c r="CU44" s="38">
        <v>104.637846153846</v>
      </c>
      <c r="CV44" s="38">
        <v>116.370483870968</v>
      </c>
      <c r="CW44" s="38">
        <v>104.361875</v>
      </c>
      <c r="CX44" s="38">
        <v>105.998571428571</v>
      </c>
      <c r="CY44" s="38">
        <v>107.351587301587</v>
      </c>
      <c r="CZ44" s="38">
        <v>107.913333333333</v>
      </c>
      <c r="DA44" s="38">
        <v>100.789365079365</v>
      </c>
      <c r="DB44" s="38">
        <v>106.14171875</v>
      </c>
      <c r="DC44" s="38">
        <v>106.65761904761899</v>
      </c>
      <c r="DD44" s="38">
        <v>104.356290322581</v>
      </c>
      <c r="DE44" s="38">
        <v>106.119838709677</v>
      </c>
      <c r="DF44" s="38">
        <v>101.52861538461499</v>
      </c>
      <c r="DG44" s="38">
        <v>74.631129032258102</v>
      </c>
      <c r="DH44" s="38">
        <v>52.104590163934397</v>
      </c>
      <c r="DI44" s="38">
        <v>61.387258064516097</v>
      </c>
      <c r="DJ44" s="38">
        <v>50.123442622950797</v>
      </c>
      <c r="DK44" s="38">
        <v>41.141874999999999</v>
      </c>
      <c r="DL44" s="38">
        <v>30.726885245901599</v>
      </c>
      <c r="DM44" s="38">
        <v>43.03515625</v>
      </c>
      <c r="DN44" s="38">
        <v>43.383333333333297</v>
      </c>
      <c r="DO44" s="38">
        <v>47.873593749999998</v>
      </c>
      <c r="DP44" s="38">
        <v>52.818095238095196</v>
      </c>
      <c r="DQ44" s="38">
        <v>49.738524590163898</v>
      </c>
      <c r="DR44" s="38">
        <v>22.455526315789498</v>
      </c>
      <c r="DS44" s="38">
        <v>35.083561643835601</v>
      </c>
      <c r="DT44" s="38">
        <v>64.088730158730201</v>
      </c>
      <c r="DU44" s="38">
        <v>71.745483870967703</v>
      </c>
      <c r="DV44" s="38">
        <v>73.863124999999997</v>
      </c>
      <c r="DW44" s="38">
        <v>67.385000000000005</v>
      </c>
      <c r="DX44" s="53">
        <v>63.243934426229501</v>
      </c>
      <c r="DY44" s="53">
        <v>67.216721311475396</v>
      </c>
      <c r="DZ44" s="53">
        <v>60.983750000000001</v>
      </c>
      <c r="EA44" s="53">
        <v>61.380468749999999</v>
      </c>
      <c r="EB44" s="53">
        <v>50.344444444444399</v>
      </c>
      <c r="EC44" s="53">
        <v>31.801311475409801</v>
      </c>
      <c r="ED44" s="53">
        <v>42.4444444444444</v>
      </c>
      <c r="EE44" s="53">
        <v>43.8666153846154</v>
      </c>
      <c r="EF44" s="53">
        <v>59.691129032258097</v>
      </c>
      <c r="EG44" s="53">
        <v>66.5220967741935</v>
      </c>
      <c r="EH44" s="53">
        <v>71.374375000000001</v>
      </c>
      <c r="EI44" s="53">
        <v>77.795606060606005</v>
      </c>
      <c r="EJ44" s="53">
        <v>97.149193548387103</v>
      </c>
      <c r="EK44" s="53">
        <v>109.143278688525</v>
      </c>
      <c r="EL44" s="53">
        <v>98.032343749999995</v>
      </c>
      <c r="EM44" s="53">
        <v>84.364531249999999</v>
      </c>
      <c r="EN44" s="53">
        <v>79.504923076923106</v>
      </c>
      <c r="EO44" s="53">
        <v>77.632461538461499</v>
      </c>
      <c r="EP44" s="53">
        <v>86.712307692307704</v>
      </c>
      <c r="EQ44" s="53">
        <v>83.866461538461607</v>
      </c>
      <c r="ER44" s="53">
        <v>81.496461538461602</v>
      </c>
      <c r="ES44" s="53">
        <v>85.097692307692299</v>
      </c>
      <c r="ET44" s="53">
        <v>78.596060606060604</v>
      </c>
      <c r="EU44" s="53">
        <v>73.611212121212105</v>
      </c>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row>
    <row r="45" spans="2:280" ht="18" customHeight="1">
      <c r="C45" s="88"/>
      <c r="E45" s="88"/>
      <c r="F45" s="25" t="s">
        <v>325</v>
      </c>
      <c r="G45" s="29" t="s">
        <v>324</v>
      </c>
      <c r="H45" s="38">
        <v>51.869601593625497</v>
      </c>
      <c r="I45" s="38">
        <v>87.809160000000006</v>
      </c>
      <c r="J45" s="38"/>
      <c r="K45" s="38"/>
      <c r="L45" s="38">
        <v>21.77</v>
      </c>
      <c r="M45" s="38">
        <v>17.79</v>
      </c>
      <c r="N45" s="38">
        <v>26.36</v>
      </c>
      <c r="O45" s="38">
        <v>32.18</v>
      </c>
      <c r="P45" s="38">
        <v>21.96</v>
      </c>
      <c r="Q45" s="38">
        <v>20.77</v>
      </c>
      <c r="R45" s="38">
        <v>21.66</v>
      </c>
      <c r="S45" s="38">
        <v>21.78</v>
      </c>
      <c r="T45" s="38">
        <v>18.899999999999999</v>
      </c>
      <c r="U45" s="38">
        <v>21.21</v>
      </c>
      <c r="V45" s="38">
        <v>21.8966666666667</v>
      </c>
      <c r="W45" s="38">
        <v>20.527377049180298</v>
      </c>
      <c r="X45" s="38">
        <v>19.8568253968254</v>
      </c>
      <c r="Y45" s="38">
        <v>19.783387096774199</v>
      </c>
      <c r="Z45" s="38">
        <v>17.834375000000001</v>
      </c>
      <c r="AA45" s="38">
        <v>16.432812500000001</v>
      </c>
      <c r="AB45" s="38">
        <v>14.833809523809499</v>
      </c>
      <c r="AC45" s="38">
        <v>17.858828124999999</v>
      </c>
      <c r="AD45" s="38">
        <v>18.486060606060601</v>
      </c>
      <c r="AE45" s="38">
        <v>17.6690476190476</v>
      </c>
      <c r="AF45" s="38">
        <v>18.408124999999998</v>
      </c>
      <c r="AG45" s="38">
        <v>19.351269841269801</v>
      </c>
      <c r="AH45" s="38">
        <v>17.879230769230801</v>
      </c>
      <c r="AI45" s="38">
        <v>18.1412698412698</v>
      </c>
      <c r="AJ45" s="38">
        <v>19.7804761904762</v>
      </c>
      <c r="AK45" s="38">
        <v>21.726875</v>
      </c>
      <c r="AL45" s="38">
        <v>22.3636923076923</v>
      </c>
      <c r="AM45" s="38">
        <v>24.659230769230799</v>
      </c>
      <c r="AN45" s="38">
        <v>22.852380952381001</v>
      </c>
      <c r="AO45" s="38">
        <v>19.989076923076901</v>
      </c>
      <c r="AP45" s="38">
        <v>19.821015625000001</v>
      </c>
      <c r="AQ45" s="38">
        <v>19.9122727272727</v>
      </c>
      <c r="AR45" s="38">
        <v>15.918571428571401</v>
      </c>
      <c r="AS45" s="38">
        <v>14.714076923076901</v>
      </c>
      <c r="AT45" s="38">
        <v>14.233384615384599</v>
      </c>
      <c r="AU45" s="38">
        <v>13.0446031746032</v>
      </c>
      <c r="AV45" s="38">
        <v>13.031451612903201</v>
      </c>
      <c r="AW45" s="38">
        <v>17.670491803278701</v>
      </c>
      <c r="AX45" s="38">
        <v>21.708461538461499</v>
      </c>
      <c r="AY45" s="38">
        <v>24.618461538461499</v>
      </c>
      <c r="AZ45" s="38">
        <v>28.305357142857101</v>
      </c>
      <c r="BA45" s="38">
        <v>28.744385964912301</v>
      </c>
      <c r="BB45" s="38">
        <v>31.570327868852502</v>
      </c>
      <c r="BC45" s="38">
        <v>32.284333333333301</v>
      </c>
      <c r="BD45" s="38">
        <v>28.600175438596501</v>
      </c>
      <c r="BE45" s="38">
        <v>27.950192307692301</v>
      </c>
      <c r="BF45" s="38">
        <v>26.7820408163265</v>
      </c>
      <c r="BG45" s="38">
        <v>20.495416666666699</v>
      </c>
      <c r="BH45" s="38">
        <v>21.639666666666699</v>
      </c>
      <c r="BI45" s="38">
        <v>26.270468749999999</v>
      </c>
      <c r="BJ45" s="38">
        <v>28.236984126984101</v>
      </c>
      <c r="BK45" s="38">
        <v>28.181746031745998</v>
      </c>
      <c r="BL45" s="38">
        <v>34.0395081967213</v>
      </c>
      <c r="BM45" s="38">
        <v>28.9804761904762</v>
      </c>
      <c r="BN45" s="38">
        <v>30.221718750000001</v>
      </c>
      <c r="BO45" s="38">
        <v>31.1683870967742</v>
      </c>
      <c r="BP45" s="38">
        <v>35.343442622950803</v>
      </c>
      <c r="BQ45" s="38">
        <v>38.318951612903199</v>
      </c>
      <c r="BR45" s="38">
        <v>43.897500000000001</v>
      </c>
      <c r="BS45" s="38">
        <v>48.296935483871003</v>
      </c>
      <c r="BT45" s="38">
        <v>49.899666666666697</v>
      </c>
      <c r="BU45" s="38">
        <v>53.106562500000003</v>
      </c>
      <c r="BV45" s="38">
        <v>63.310781249999998</v>
      </c>
      <c r="BW45" s="38">
        <v>60.0251612903226</v>
      </c>
      <c r="BX45" s="38">
        <v>63.265322580645197</v>
      </c>
      <c r="BY45" s="38">
        <v>70.459047619047595</v>
      </c>
      <c r="BZ45" s="38">
        <v>70.48</v>
      </c>
      <c r="CA45" s="38">
        <v>59.943225806451601</v>
      </c>
      <c r="CB45" s="38">
        <v>58.075000000000003</v>
      </c>
      <c r="CC45" s="38">
        <v>64.965238095238107</v>
      </c>
      <c r="CD45" s="38">
        <v>75.204062500000006</v>
      </c>
      <c r="CE45" s="38">
        <v>90.583281249999999</v>
      </c>
      <c r="CF45" s="38">
        <v>97.855409836065604</v>
      </c>
      <c r="CG45" s="38">
        <v>123.77500000000001</v>
      </c>
      <c r="CH45" s="38">
        <v>118.28984375</v>
      </c>
      <c r="CI45" s="38">
        <v>58.680156250000003</v>
      </c>
      <c r="CJ45" s="38">
        <v>43.139672131147499</v>
      </c>
      <c r="CK45" s="38">
        <v>59.607142857142897</v>
      </c>
      <c r="CL45" s="38">
        <v>68.139843749999997</v>
      </c>
      <c r="CM45" s="38">
        <v>75.998125000000002</v>
      </c>
      <c r="CN45" s="38">
        <v>78.843278688524606</v>
      </c>
      <c r="CO45" s="38">
        <v>77.891935483870995</v>
      </c>
      <c r="CP45" s="38">
        <v>76.089375000000004</v>
      </c>
      <c r="CQ45" s="38">
        <v>84.793166666666707</v>
      </c>
      <c r="CR45" s="38">
        <v>94.408730158730194</v>
      </c>
      <c r="CS45" s="38">
        <v>102.27459016393399</v>
      </c>
      <c r="CT45" s="38">
        <v>89.594153846153802</v>
      </c>
      <c r="CU45" s="38">
        <v>94.096349206349203</v>
      </c>
      <c r="CV45" s="38">
        <v>102.90215384615399</v>
      </c>
      <c r="CW45" s="38">
        <v>93.488196721311496</v>
      </c>
      <c r="CX45" s="38">
        <v>92.2</v>
      </c>
      <c r="CY45" s="38">
        <v>87.997500000000002</v>
      </c>
      <c r="CZ45" s="38">
        <v>94.368301587301602</v>
      </c>
      <c r="DA45" s="38">
        <v>94.028153846153799</v>
      </c>
      <c r="DB45" s="38">
        <v>105.77856060606101</v>
      </c>
      <c r="DC45" s="38">
        <v>97.105781250000007</v>
      </c>
      <c r="DD45" s="38">
        <v>98.619603174603199</v>
      </c>
      <c r="DE45" s="38">
        <v>103.3821875</v>
      </c>
      <c r="DF45" s="38">
        <v>97.976969696969704</v>
      </c>
      <c r="DG45" s="38">
        <v>74.130645161290303</v>
      </c>
      <c r="DH45" s="38">
        <v>48.644603174603198</v>
      </c>
      <c r="DI45" s="38">
        <v>58.103809523809502</v>
      </c>
      <c r="DJ45" s="38">
        <v>46.682333333333297</v>
      </c>
      <c r="DK45" s="38">
        <v>42.025873015873003</v>
      </c>
      <c r="DL45" s="38">
        <v>33.407333333333298</v>
      </c>
      <c r="DM45" s="38">
        <v>45.530781249999997</v>
      </c>
      <c r="DN45" s="38">
        <v>44.878281250000001</v>
      </c>
      <c r="DO45" s="38">
        <v>49.157460317460298</v>
      </c>
      <c r="DP45" s="38">
        <v>51.698387096774198</v>
      </c>
      <c r="DQ45" s="38">
        <v>48.183606557376997</v>
      </c>
      <c r="DR45" s="38">
        <v>48.164285714285697</v>
      </c>
      <c r="DS45" s="38">
        <v>55.2836507936508</v>
      </c>
      <c r="DT45" s="38">
        <v>62.892131147541001</v>
      </c>
      <c r="DU45" s="38">
        <v>67.973906249999999</v>
      </c>
      <c r="DV45" s="38">
        <v>69.608253968254004</v>
      </c>
      <c r="DW45" s="38">
        <v>59.317968749999999</v>
      </c>
      <c r="DX45" s="53">
        <v>54.874918032786901</v>
      </c>
      <c r="DY45" s="53">
        <v>59.892857142857103</v>
      </c>
      <c r="DZ45" s="53">
        <v>56.402857142857101</v>
      </c>
      <c r="EA45" s="53">
        <v>56.852187499999999</v>
      </c>
      <c r="EB45" s="53">
        <v>45.566451612903201</v>
      </c>
      <c r="EC45" s="53">
        <v>27.949047619047601</v>
      </c>
      <c r="ED45" s="53">
        <v>40.904531249999998</v>
      </c>
      <c r="EE45" s="53">
        <v>42.627777777777801</v>
      </c>
      <c r="EF45" s="53">
        <v>58.132131147541003</v>
      </c>
      <c r="EG45" s="53">
        <v>66.186825396825398</v>
      </c>
      <c r="EH45" s="53">
        <v>70.538749999999993</v>
      </c>
      <c r="EI45" s="53">
        <v>77.313387096774207</v>
      </c>
      <c r="EJ45" s="53">
        <v>95.174354838709604</v>
      </c>
      <c r="EK45" s="53">
        <v>108.767258064516</v>
      </c>
      <c r="EL45" s="53">
        <v>91.629374999999996</v>
      </c>
      <c r="EM45" s="53">
        <v>82.822419354838701</v>
      </c>
      <c r="EN45" s="53">
        <v>75.964516129032305</v>
      </c>
      <c r="EO45" s="53">
        <v>73.537419354838704</v>
      </c>
      <c r="EP45" s="53">
        <v>82.502903225806406</v>
      </c>
      <c r="EQ45" s="53">
        <v>78.592903225806495</v>
      </c>
      <c r="ER45" s="53">
        <v>77.014754098360697</v>
      </c>
      <c r="ES45" s="53">
        <v>80.825238095238106</v>
      </c>
      <c r="ET45" s="53">
        <v>75.2852380952381</v>
      </c>
      <c r="EU45" s="53">
        <v>70.42</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row>
    <row r="46" spans="2:280" ht="18" customHeight="1">
      <c r="C46" s="88"/>
      <c r="E46" s="88"/>
      <c r="F46" s="25" t="s">
        <v>326</v>
      </c>
      <c r="G46" s="29" t="s">
        <v>324</v>
      </c>
      <c r="H46" s="38">
        <v>54.055287356321799</v>
      </c>
      <c r="I46" s="38">
        <v>91.0568582375479</v>
      </c>
      <c r="J46" s="38"/>
      <c r="K46" s="38"/>
      <c r="L46" s="38">
        <v>19.8</v>
      </c>
      <c r="M46" s="38">
        <v>15.94</v>
      </c>
      <c r="N46" s="38">
        <v>26.36</v>
      </c>
      <c r="O46" s="38">
        <v>32.630000000000003</v>
      </c>
      <c r="P46" s="38">
        <v>20.73</v>
      </c>
      <c r="Q46" s="38">
        <v>18.82</v>
      </c>
      <c r="R46" s="38">
        <v>19.899999999999999</v>
      </c>
      <c r="S46" s="38">
        <v>20.57</v>
      </c>
      <c r="T46" s="38">
        <v>17.95</v>
      </c>
      <c r="U46" s="38">
        <v>20.03</v>
      </c>
      <c r="V46" s="38">
        <v>20.312272727272699</v>
      </c>
      <c r="W46" s="38">
        <v>19.187692307692298</v>
      </c>
      <c r="X46" s="38">
        <v>18.219682539682498</v>
      </c>
      <c r="Y46" s="38">
        <v>18.229523809523801</v>
      </c>
      <c r="Z46" s="38">
        <v>16.484461538461499</v>
      </c>
      <c r="AA46" s="38">
        <v>15.021363636363599</v>
      </c>
      <c r="AB46" s="38">
        <v>13.92171875</v>
      </c>
      <c r="AC46" s="38">
        <v>16.0766666666667</v>
      </c>
      <c r="AD46" s="38">
        <v>16.7529230769231</v>
      </c>
      <c r="AE46" s="38">
        <v>16.549687500000001</v>
      </c>
      <c r="AF46" s="38">
        <v>16.901406250000001</v>
      </c>
      <c r="AG46" s="38">
        <v>18.092459016393398</v>
      </c>
      <c r="AH46" s="38">
        <v>16.192461538461501</v>
      </c>
      <c r="AI46" s="38">
        <v>16.954062499999999</v>
      </c>
      <c r="AJ46" s="38">
        <v>18.62453125</v>
      </c>
      <c r="AK46" s="38">
        <v>19.489523809523799</v>
      </c>
      <c r="AL46" s="38">
        <v>20.512153846153801</v>
      </c>
      <c r="AM46" s="38">
        <v>23.176307692307699</v>
      </c>
      <c r="AN46" s="38">
        <v>21.277868852459001</v>
      </c>
      <c r="AO46" s="38">
        <v>18.0285714285714</v>
      </c>
      <c r="AP46" s="38">
        <v>18.522121212121199</v>
      </c>
      <c r="AQ46" s="38">
        <v>18.756093750000002</v>
      </c>
      <c r="AR46" s="38">
        <v>14.0612698412698</v>
      </c>
      <c r="AS46" s="38">
        <v>13.236290322580601</v>
      </c>
      <c r="AT46" s="38">
        <v>12.4215151515152</v>
      </c>
      <c r="AU46" s="38">
        <v>11.0976923076923</v>
      </c>
      <c r="AV46" s="38">
        <v>11.3012698412698</v>
      </c>
      <c r="AW46" s="38">
        <v>15.4203174603175</v>
      </c>
      <c r="AX46" s="38">
        <v>20.546363636363601</v>
      </c>
      <c r="AY46" s="38">
        <v>24.027619047619002</v>
      </c>
      <c r="AZ46" s="38">
        <v>26.8790625</v>
      </c>
      <c r="BA46" s="38">
        <v>26.7860655737705</v>
      </c>
      <c r="BB46" s="38">
        <v>30.432615384615399</v>
      </c>
      <c r="BC46" s="38">
        <v>29.664843749999999</v>
      </c>
      <c r="BD46" s="38">
        <v>25.762812499999999</v>
      </c>
      <c r="BE46" s="38">
        <v>27.298225806451601</v>
      </c>
      <c r="BF46" s="38">
        <v>25.239062499999999</v>
      </c>
      <c r="BG46" s="38">
        <v>19.3940625</v>
      </c>
      <c r="BH46" s="38">
        <v>21.101774193548401</v>
      </c>
      <c r="BI46" s="38">
        <v>25.121874999999999</v>
      </c>
      <c r="BJ46" s="38">
        <v>26.885151515151499</v>
      </c>
      <c r="BK46" s="38">
        <v>26.776</v>
      </c>
      <c r="BL46" s="38">
        <v>31.4033333333333</v>
      </c>
      <c r="BM46" s="38">
        <v>26.147049180327901</v>
      </c>
      <c r="BN46" s="38">
        <v>28.419090909090901</v>
      </c>
      <c r="BO46" s="38">
        <v>29.429375</v>
      </c>
      <c r="BP46" s="38">
        <v>32.021562500000002</v>
      </c>
      <c r="BQ46" s="38">
        <v>35.375873015872997</v>
      </c>
      <c r="BR46" s="38">
        <v>41.594848484848498</v>
      </c>
      <c r="BS46" s="38">
        <v>44.139687500000001</v>
      </c>
      <c r="BT46" s="38">
        <v>47.761904761904802</v>
      </c>
      <c r="BU46" s="38">
        <v>51.606615384615402</v>
      </c>
      <c r="BV46" s="38">
        <v>61.612153846153802</v>
      </c>
      <c r="BW46" s="38">
        <v>56.916349206349203</v>
      </c>
      <c r="BX46" s="38">
        <v>61.959218749999998</v>
      </c>
      <c r="BY46" s="38">
        <v>69.800317460317501</v>
      </c>
      <c r="BZ46" s="38">
        <v>70.202615384615399</v>
      </c>
      <c r="CA46" s="38">
        <v>59.603968253968297</v>
      </c>
      <c r="CB46" s="38">
        <v>58.077031249999997</v>
      </c>
      <c r="CC46" s="38">
        <v>68.733333333333306</v>
      </c>
      <c r="CD46" s="38">
        <v>74.914000000000001</v>
      </c>
      <c r="CE46" s="38">
        <v>88.765538461538497</v>
      </c>
      <c r="CF46" s="38">
        <v>96.480476190476196</v>
      </c>
      <c r="CG46" s="38">
        <v>122.20093749999999</v>
      </c>
      <c r="CH46" s="38">
        <v>115.908484848485</v>
      </c>
      <c r="CI46" s="38">
        <v>56.230615384615398</v>
      </c>
      <c r="CJ46" s="38">
        <v>45.037619047619003</v>
      </c>
      <c r="CK46" s="38">
        <v>59.282656250000002</v>
      </c>
      <c r="CL46" s="38">
        <v>68.252272727272697</v>
      </c>
      <c r="CM46" s="38">
        <v>74.934923076923099</v>
      </c>
      <c r="CN46" s="38">
        <v>76.778095238095204</v>
      </c>
      <c r="CO46" s="38">
        <v>78.629062500000003</v>
      </c>
      <c r="CP46" s="38">
        <v>76.405151515151502</v>
      </c>
      <c r="CQ46" s="38">
        <v>86.929393939393904</v>
      </c>
      <c r="CR46" s="38">
        <v>105.21</v>
      </c>
      <c r="CS46" s="38">
        <v>116.801428571429</v>
      </c>
      <c r="CT46" s="38">
        <v>112.899696969697</v>
      </c>
      <c r="CU46" s="38">
        <v>109.31296875</v>
      </c>
      <c r="CV46" s="38">
        <v>118.6946875</v>
      </c>
      <c r="CW46" s="38">
        <v>108.72875000000001</v>
      </c>
      <c r="CX46" s="38">
        <v>109.901076923077</v>
      </c>
      <c r="CY46" s="38">
        <v>110.487230769231</v>
      </c>
      <c r="CZ46" s="38">
        <v>112.834285714286</v>
      </c>
      <c r="DA46" s="38">
        <v>103.001230769231</v>
      </c>
      <c r="DB46" s="38">
        <v>110.041666666667</v>
      </c>
      <c r="DC46" s="38">
        <v>109.39234374999999</v>
      </c>
      <c r="DD46" s="38">
        <v>107.858095238095</v>
      </c>
      <c r="DE46" s="38">
        <v>109.7759375</v>
      </c>
      <c r="DF46" s="38">
        <v>102.157272727273</v>
      </c>
      <c r="DG46" s="38">
        <v>76.111230769230801</v>
      </c>
      <c r="DH46" s="38">
        <v>53.895714285714298</v>
      </c>
      <c r="DI46" s="38">
        <v>62.061076923076897</v>
      </c>
      <c r="DJ46" s="38">
        <v>50.165909090909103</v>
      </c>
      <c r="DK46" s="38">
        <v>43.319545454545498</v>
      </c>
      <c r="DL46" s="38">
        <v>34.502769230769204</v>
      </c>
      <c r="DM46" s="38">
        <v>46.009846153846198</v>
      </c>
      <c r="DN46" s="38">
        <v>45.817575757575803</v>
      </c>
      <c r="DO46" s="38">
        <v>50.083538461538502</v>
      </c>
      <c r="DP46" s="38">
        <v>54.042769230769203</v>
      </c>
      <c r="DQ46" s="38">
        <v>50.129375000000003</v>
      </c>
      <c r="DR46" s="38">
        <v>51.729384615384603</v>
      </c>
      <c r="DS46" s="38">
        <v>61.426153846153802</v>
      </c>
      <c r="DT46" s="38">
        <v>67.029692307692301</v>
      </c>
      <c r="DU46" s="38">
        <v>74.555076923076896</v>
      </c>
      <c r="DV46" s="38">
        <v>75.335230769230805</v>
      </c>
      <c r="DW46" s="38">
        <v>67.733030303030304</v>
      </c>
      <c r="DX46" s="53">
        <v>63.134062499999999</v>
      </c>
      <c r="DY46" s="53">
        <v>68.528615384615406</v>
      </c>
      <c r="DZ46" s="53">
        <v>61.884393939393902</v>
      </c>
      <c r="EA46" s="53">
        <v>62.605151515151498</v>
      </c>
      <c r="EB46" s="53">
        <v>50.592615384615399</v>
      </c>
      <c r="EC46" s="53">
        <v>31.436</v>
      </c>
      <c r="ED46" s="53">
        <v>42.696818181818202</v>
      </c>
      <c r="EE46" s="53">
        <v>44.6206060606061</v>
      </c>
      <c r="EF46" s="53">
        <v>60.689843750000001</v>
      </c>
      <c r="EG46" s="53">
        <v>68.635846153846202</v>
      </c>
      <c r="EH46" s="53">
        <v>73.001969696969695</v>
      </c>
      <c r="EI46" s="53">
        <v>79.433484848484795</v>
      </c>
      <c r="EJ46" s="53">
        <v>99.530468749999997</v>
      </c>
      <c r="EK46" s="53">
        <v>112.848461538462</v>
      </c>
      <c r="EL46" s="53">
        <v>99.069090909090903</v>
      </c>
      <c r="EM46" s="53">
        <v>88.292153846153894</v>
      </c>
      <c r="EN46" s="53">
        <v>81.360153846153906</v>
      </c>
      <c r="EO46" s="53">
        <v>78.212822580645096</v>
      </c>
      <c r="EP46" s="53">
        <v>86.722109375000002</v>
      </c>
      <c r="EQ46" s="53">
        <v>84.328174603174602</v>
      </c>
      <c r="ER46" s="53">
        <v>83.063492063492106</v>
      </c>
      <c r="ES46" s="53">
        <v>84.905322580645205</v>
      </c>
      <c r="ET46" s="53">
        <v>80.308923076923094</v>
      </c>
      <c r="EU46" s="53">
        <v>74.674765625000006</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row>
    <row r="47" spans="2:280" ht="18" customHeight="1">
      <c r="C47" s="88"/>
      <c r="E47" s="88"/>
      <c r="F47" s="25" t="s">
        <v>784</v>
      </c>
      <c r="G47" s="29" t="s">
        <v>324</v>
      </c>
      <c r="H47" s="38">
        <v>54.481706349206299</v>
      </c>
      <c r="I47" s="38">
        <v>94.3329083665339</v>
      </c>
      <c r="J47" s="38"/>
      <c r="K47" s="38"/>
      <c r="L47" s="38" t="s">
        <v>156</v>
      </c>
      <c r="M47" s="38" t="s">
        <v>156</v>
      </c>
      <c r="N47" s="38" t="s">
        <v>156</v>
      </c>
      <c r="O47" s="38" t="s">
        <v>156</v>
      </c>
      <c r="P47" s="38" t="s">
        <v>156</v>
      </c>
      <c r="Q47" s="38" t="s">
        <v>156</v>
      </c>
      <c r="R47" s="38" t="s">
        <v>156</v>
      </c>
      <c r="S47" s="38" t="s">
        <v>156</v>
      </c>
      <c r="T47" s="38" t="s">
        <v>156</v>
      </c>
      <c r="U47" s="38" t="s">
        <v>156</v>
      </c>
      <c r="V47" s="38" t="s">
        <v>156</v>
      </c>
      <c r="W47" s="38" t="s">
        <v>156</v>
      </c>
      <c r="X47" s="38" t="s">
        <v>156</v>
      </c>
      <c r="Y47" s="38" t="s">
        <v>156</v>
      </c>
      <c r="Z47" s="38" t="s">
        <v>156</v>
      </c>
      <c r="AA47" s="38" t="s">
        <v>156</v>
      </c>
      <c r="AB47" s="38" t="s">
        <v>156</v>
      </c>
      <c r="AC47" s="38" t="s">
        <v>156</v>
      </c>
      <c r="AD47" s="38" t="s">
        <v>156</v>
      </c>
      <c r="AE47" s="38" t="s">
        <v>156</v>
      </c>
      <c r="AF47" s="38" t="s">
        <v>156</v>
      </c>
      <c r="AG47" s="38" t="s">
        <v>156</v>
      </c>
      <c r="AH47" s="38" t="s">
        <v>156</v>
      </c>
      <c r="AI47" s="38" t="s">
        <v>156</v>
      </c>
      <c r="AJ47" s="38" t="s">
        <v>156</v>
      </c>
      <c r="AK47" s="38" t="s">
        <v>156</v>
      </c>
      <c r="AL47" s="38" t="s">
        <v>156</v>
      </c>
      <c r="AM47" s="38">
        <v>25.7</v>
      </c>
      <c r="AN47" s="38">
        <v>24.642187499999999</v>
      </c>
      <c r="AO47" s="38">
        <v>20.9915384615385</v>
      </c>
      <c r="AP47" s="38">
        <v>20.080303030303</v>
      </c>
      <c r="AQ47" s="38">
        <v>20.950757575757599</v>
      </c>
      <c r="AR47" s="38">
        <v>16.705468750000001</v>
      </c>
      <c r="AS47" s="38">
        <v>14.4292307692308</v>
      </c>
      <c r="AT47" s="38">
        <v>12.733333333333301</v>
      </c>
      <c r="AU47" s="38">
        <v>13.449242424242399</v>
      </c>
      <c r="AV47" s="38">
        <v>11.594531249999999</v>
      </c>
      <c r="AW47" s="38">
        <v>14.4915384615385</v>
      </c>
      <c r="AX47" s="38">
        <v>19.6942424242424</v>
      </c>
      <c r="AY47" s="38">
        <v>23.915757575757599</v>
      </c>
      <c r="AZ47" s="38">
        <v>26.583846153846199</v>
      </c>
      <c r="BA47" s="38">
        <v>27.138461538461499</v>
      </c>
      <c r="BB47" s="38">
        <v>31.358461538461501</v>
      </c>
      <c r="BC47" s="38">
        <v>29.740615384615399</v>
      </c>
      <c r="BD47" s="38">
        <v>27.9069230769231</v>
      </c>
      <c r="BE47" s="38">
        <v>27.914461538461499</v>
      </c>
      <c r="BF47" s="38">
        <v>26.4538461538462</v>
      </c>
      <c r="BG47" s="38">
        <v>23.316818181818199</v>
      </c>
      <c r="BH47" s="38">
        <v>21.207656249999999</v>
      </c>
      <c r="BI47" s="38">
        <v>25.639230769230799</v>
      </c>
      <c r="BJ47" s="38">
        <v>27.210909090909102</v>
      </c>
      <c r="BK47" s="38">
        <v>28.293333333333301</v>
      </c>
      <c r="BL47" s="38">
        <v>32.425937500000003</v>
      </c>
      <c r="BM47" s="38">
        <v>27.228923076923099</v>
      </c>
      <c r="BN47" s="38">
        <v>29.498181818181799</v>
      </c>
      <c r="BO47" s="38">
        <v>31.2484848484848</v>
      </c>
      <c r="BP47" s="38">
        <v>34.521846153846198</v>
      </c>
      <c r="BQ47" s="38">
        <v>37.515846153846198</v>
      </c>
      <c r="BR47" s="38">
        <v>44.626212121212099</v>
      </c>
      <c r="BS47" s="38">
        <v>46.941060606060603</v>
      </c>
      <c r="BT47" s="38">
        <v>49.952187500000001</v>
      </c>
      <c r="BU47" s="38">
        <v>55.194923076923097</v>
      </c>
      <c r="BV47" s="38">
        <v>64.828333333333305</v>
      </c>
      <c r="BW47" s="38">
        <v>60.819230769230799</v>
      </c>
      <c r="BX47" s="38">
        <v>67.483846153846201</v>
      </c>
      <c r="BY47" s="38">
        <v>73.770769230769204</v>
      </c>
      <c r="BZ47" s="38">
        <v>75.533076923076905</v>
      </c>
      <c r="CA47" s="38">
        <v>63.283076923076898</v>
      </c>
      <c r="CB47" s="38">
        <v>63.485384615384604</v>
      </c>
      <c r="CC47" s="38">
        <v>74.997692307692304</v>
      </c>
      <c r="CD47" s="38">
        <v>79.486923076923105</v>
      </c>
      <c r="CE47" s="38">
        <v>93.199696969697001</v>
      </c>
      <c r="CF47" s="38">
        <v>102.14615384615399</v>
      </c>
      <c r="CG47" s="38">
        <v>128.643384615385</v>
      </c>
      <c r="CH47" s="38">
        <v>126.110909090909</v>
      </c>
      <c r="CI47" s="38">
        <v>60.955606060606101</v>
      </c>
      <c r="CJ47" s="38">
        <v>48.105625000000003</v>
      </c>
      <c r="CK47" s="38">
        <v>61.362000000000002</v>
      </c>
      <c r="CL47" s="38">
        <v>71.781212121212107</v>
      </c>
      <c r="CM47" s="38">
        <v>77.416969696969701</v>
      </c>
      <c r="CN47" s="38">
        <v>79.604687499999997</v>
      </c>
      <c r="CO47" s="38">
        <v>81.038593750000004</v>
      </c>
      <c r="CP47" s="38">
        <v>79.055909090909097</v>
      </c>
      <c r="CQ47" s="38">
        <v>90.727727272727293</v>
      </c>
      <c r="CR47" s="38">
        <v>109.3371875</v>
      </c>
      <c r="CS47" s="38">
        <v>123.852307692308</v>
      </c>
      <c r="CT47" s="38">
        <v>118.911060606061</v>
      </c>
      <c r="CU47" s="38">
        <v>116.66769230769199</v>
      </c>
      <c r="CV47" s="38">
        <v>120.86553846153799</v>
      </c>
      <c r="CW47" s="38">
        <v>126.887538461538</v>
      </c>
      <c r="CX47" s="38">
        <v>110.749692307692</v>
      </c>
      <c r="CY47" s="38">
        <v>114.757272727273</v>
      </c>
      <c r="CZ47" s="38">
        <v>118.4728125</v>
      </c>
      <c r="DA47" s="38">
        <v>113.86890624999999</v>
      </c>
      <c r="DB47" s="38">
        <v>115.85546875</v>
      </c>
      <c r="DC47" s="38">
        <v>117.1195</v>
      </c>
      <c r="DD47" s="38">
        <v>114.259838709677</v>
      </c>
      <c r="DE47" s="38">
        <v>115.00725806451599</v>
      </c>
      <c r="DF47" s="38">
        <v>106.200769230769</v>
      </c>
      <c r="DG47" s="38">
        <v>79.789032258064495</v>
      </c>
      <c r="DH47" s="38">
        <v>56.1426229508197</v>
      </c>
      <c r="DI47" s="38">
        <v>64.629516129032297</v>
      </c>
      <c r="DJ47" s="38">
        <v>52.600819672131102</v>
      </c>
      <c r="DK47" s="38">
        <v>44.382698412698403</v>
      </c>
      <c r="DL47" s="38">
        <v>36.2396610169491</v>
      </c>
      <c r="DM47" s="38">
        <v>47.448124999999997</v>
      </c>
      <c r="DN47" s="38">
        <v>46.376984126984098</v>
      </c>
      <c r="DO47" s="38">
        <v>51.678750000000001</v>
      </c>
      <c r="DP47" s="38">
        <v>55.8487096774194</v>
      </c>
      <c r="DQ47" s="38">
        <v>51.375084745762699</v>
      </c>
      <c r="DR47" s="38">
        <v>52.037777777777798</v>
      </c>
      <c r="DS47" s="38">
        <v>63.0026984126984</v>
      </c>
      <c r="DT47" s="38">
        <v>68.752698412698393</v>
      </c>
      <c r="DU47" s="38">
        <v>76.1183870967742</v>
      </c>
      <c r="DV47" s="38">
        <v>77.108437499999994</v>
      </c>
      <c r="DW47" s="38">
        <v>70.143906250000001</v>
      </c>
      <c r="DX47" s="53">
        <v>64.855409836065604</v>
      </c>
      <c r="DY47" s="53">
        <v>70.153442622950806</v>
      </c>
      <c r="DZ47" s="53">
        <v>63.973906249999999</v>
      </c>
      <c r="EA47" s="53">
        <v>67.978593750000002</v>
      </c>
      <c r="EB47" s="53">
        <v>58.275714285714301</v>
      </c>
      <c r="EC47" s="53">
        <v>31.083442622950798</v>
      </c>
      <c r="ED47" s="53">
        <v>44.116825396825398</v>
      </c>
      <c r="EE47" s="53">
        <v>43.4475384615385</v>
      </c>
      <c r="EF47" s="53">
        <v>61.865806451612897</v>
      </c>
      <c r="EG47" s="53">
        <v>69.197741935483805</v>
      </c>
      <c r="EH47" s="53">
        <v>74.268281250000001</v>
      </c>
      <c r="EI47" s="53">
        <v>81.853846153846106</v>
      </c>
      <c r="EJ47" s="53">
        <v>104.470483870968</v>
      </c>
      <c r="EK47" s="53">
        <v>118.77866666666699</v>
      </c>
      <c r="EL47" s="53">
        <v>110.083636363636</v>
      </c>
      <c r="EM47" s="53">
        <v>97.186307692307693</v>
      </c>
      <c r="EN47" s="53">
        <v>85.6953125</v>
      </c>
      <c r="EO47" s="53">
        <v>80.807500000000005</v>
      </c>
      <c r="EP47" s="53">
        <v>90.403538461538403</v>
      </c>
      <c r="EQ47" s="53">
        <v>89.128153846153893</v>
      </c>
      <c r="ER47" s="53">
        <v>86.296031746031701</v>
      </c>
      <c r="ES47" s="53">
        <v>88.948253968253994</v>
      </c>
      <c r="ET47" s="53">
        <v>81.0233846153846</v>
      </c>
      <c r="EU47" s="53">
        <v>76.742968750000003</v>
      </c>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row>
    <row r="48" spans="2:280" ht="18" customHeight="1">
      <c r="B48"/>
      <c r="C48"/>
      <c r="D48"/>
      <c r="E48"/>
      <c r="F48" s="89"/>
      <c r="G48" s="90"/>
      <c r="H48" s="89"/>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row>
    <row r="50" spans="6:6" ht="18" customHeight="1">
      <c r="F50" s="91" t="s">
        <v>785</v>
      </c>
    </row>
    <row r="51" spans="6:6" ht="18" customHeight="1">
      <c r="F51" s="92" t="s">
        <v>786</v>
      </c>
    </row>
    <row r="52" spans="6:6" ht="18" customHeight="1">
      <c r="F52" s="92" t="s">
        <v>787</v>
      </c>
    </row>
    <row r="53" spans="6:6" ht="18" customHeight="1">
      <c r="F53" s="91"/>
    </row>
    <row r="54" spans="6:6" ht="18" customHeight="1">
      <c r="F54" s="92" t="s">
        <v>489</v>
      </c>
    </row>
    <row r="55" spans="6:6" ht="18" customHeight="1">
      <c r="F55" s="92" t="s">
        <v>788</v>
      </c>
    </row>
  </sheetData>
  <phoneticPr fontId="35" type="noConversion"/>
  <hyperlinks>
    <hyperlink ref="H1" location="Contents!A1" display="Back to Table of Contents" xr:uid="{204F81CA-7C42-4524-816C-653BC3A3EB18}"/>
  </hyperlinks>
  <pageMargins left="0" right="0" top="0" bottom="0" header="0" footer="0"/>
  <pageSetup paperSize="9" scale="1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58F9-0E7C-4D44-9858-A68BE85A78B4}">
  <sheetPr>
    <pageSetUpPr fitToPage="1"/>
  </sheetPr>
  <dimension ref="A1:YY42"/>
  <sheetViews>
    <sheetView zoomScale="80" zoomScaleNormal="80" workbookViewId="0">
      <pane xSplit="7" ySplit="8" topLeftCell="EN16" activePane="bottomRight" state="frozen"/>
      <selection pane="topRight" activeCell="F17" sqref="F17"/>
      <selection pane="bottomLeft" activeCell="F17" sqref="F17"/>
      <selection pane="bottomRight" activeCell="EU17" sqref="EU17"/>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hidden="1" customWidth="1"/>
    <col min="11" max="11" width="20" style="26" customWidth="1"/>
    <col min="12" max="17" width="14.42578125" style="26" customWidth="1"/>
    <col min="18" max="130" width="14.42578125" style="24" customWidth="1"/>
    <col min="131" max="131" width="14.5703125" style="24" customWidth="1"/>
    <col min="132" max="181" width="14.42578125" style="24" customWidth="1"/>
    <col min="182" max="16384" width="10.28515625" style="24"/>
  </cols>
  <sheetData>
    <row r="1" spans="1:675"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675"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675"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row>
    <row r="4" spans="1:675" ht="18" customHeight="1">
      <c r="F4" s="28"/>
      <c r="G4" s="29"/>
      <c r="H4" s="111"/>
      <c r="I4" s="111"/>
      <c r="J4" s="108"/>
      <c r="K4" s="111" t="s">
        <v>136</v>
      </c>
      <c r="L4" s="111">
        <v>3</v>
      </c>
      <c r="M4" s="111">
        <f t="shared" ref="M4:BX4" si="11">IF(L4=12,3,L4+3)</f>
        <v>6</v>
      </c>
      <c r="N4" s="111">
        <f t="shared" si="11"/>
        <v>9</v>
      </c>
      <c r="O4" s="111">
        <f t="shared" si="11"/>
        <v>12</v>
      </c>
      <c r="P4" s="111">
        <f t="shared" si="11"/>
        <v>3</v>
      </c>
      <c r="Q4" s="111">
        <f t="shared" si="11"/>
        <v>6</v>
      </c>
      <c r="R4" s="111">
        <f t="shared" si="11"/>
        <v>9</v>
      </c>
      <c r="S4" s="111">
        <f t="shared" si="11"/>
        <v>12</v>
      </c>
      <c r="T4" s="111">
        <f t="shared" si="11"/>
        <v>3</v>
      </c>
      <c r="U4" s="111">
        <f t="shared" si="11"/>
        <v>6</v>
      </c>
      <c r="V4" s="111">
        <f t="shared" si="11"/>
        <v>9</v>
      </c>
      <c r="W4" s="111">
        <f t="shared" si="11"/>
        <v>12</v>
      </c>
      <c r="X4" s="111">
        <f t="shared" si="11"/>
        <v>3</v>
      </c>
      <c r="Y4" s="111">
        <f t="shared" si="11"/>
        <v>6</v>
      </c>
      <c r="Z4" s="111">
        <f t="shared" si="11"/>
        <v>9</v>
      </c>
      <c r="AA4" s="111">
        <f t="shared" si="11"/>
        <v>12</v>
      </c>
      <c r="AB4" s="111">
        <f t="shared" si="11"/>
        <v>3</v>
      </c>
      <c r="AC4" s="111">
        <f t="shared" si="11"/>
        <v>6</v>
      </c>
      <c r="AD4" s="111">
        <f t="shared" si="11"/>
        <v>9</v>
      </c>
      <c r="AE4" s="111">
        <f t="shared" si="11"/>
        <v>12</v>
      </c>
      <c r="AF4" s="111">
        <f t="shared" si="11"/>
        <v>3</v>
      </c>
      <c r="AG4" s="111">
        <f t="shared" si="11"/>
        <v>6</v>
      </c>
      <c r="AH4" s="111">
        <f t="shared" si="11"/>
        <v>9</v>
      </c>
      <c r="AI4" s="111">
        <f t="shared" si="11"/>
        <v>12</v>
      </c>
      <c r="AJ4" s="111">
        <f t="shared" si="11"/>
        <v>3</v>
      </c>
      <c r="AK4" s="111">
        <f t="shared" si="11"/>
        <v>6</v>
      </c>
      <c r="AL4" s="111">
        <f t="shared" si="11"/>
        <v>9</v>
      </c>
      <c r="AM4" s="111">
        <f t="shared" si="11"/>
        <v>12</v>
      </c>
      <c r="AN4" s="111">
        <f t="shared" si="11"/>
        <v>3</v>
      </c>
      <c r="AO4" s="111">
        <f t="shared" si="11"/>
        <v>6</v>
      </c>
      <c r="AP4" s="111">
        <f t="shared" si="11"/>
        <v>9</v>
      </c>
      <c r="AQ4" s="111">
        <f t="shared" si="11"/>
        <v>12</v>
      </c>
      <c r="AR4" s="111">
        <f t="shared" si="11"/>
        <v>3</v>
      </c>
      <c r="AS4" s="111">
        <f t="shared" si="11"/>
        <v>6</v>
      </c>
      <c r="AT4" s="111">
        <f t="shared" si="11"/>
        <v>9</v>
      </c>
      <c r="AU4" s="111">
        <f t="shared" si="11"/>
        <v>12</v>
      </c>
      <c r="AV4" s="111">
        <f t="shared" si="11"/>
        <v>3</v>
      </c>
      <c r="AW4" s="111">
        <f t="shared" si="11"/>
        <v>6</v>
      </c>
      <c r="AX4" s="111">
        <f t="shared" si="11"/>
        <v>9</v>
      </c>
      <c r="AY4" s="111">
        <f t="shared" si="11"/>
        <v>12</v>
      </c>
      <c r="AZ4" s="111">
        <f t="shared" si="11"/>
        <v>3</v>
      </c>
      <c r="BA4" s="111">
        <f t="shared" si="11"/>
        <v>6</v>
      </c>
      <c r="BB4" s="111">
        <f t="shared" si="11"/>
        <v>9</v>
      </c>
      <c r="BC4" s="111">
        <f t="shared" si="11"/>
        <v>12</v>
      </c>
      <c r="BD4" s="111">
        <f t="shared" si="11"/>
        <v>3</v>
      </c>
      <c r="BE4" s="111">
        <f t="shared" si="11"/>
        <v>6</v>
      </c>
      <c r="BF4" s="111">
        <f t="shared" si="11"/>
        <v>9</v>
      </c>
      <c r="BG4" s="111">
        <f t="shared" si="11"/>
        <v>12</v>
      </c>
      <c r="BH4" s="111">
        <f t="shared" si="11"/>
        <v>3</v>
      </c>
      <c r="BI4" s="111">
        <f t="shared" si="11"/>
        <v>6</v>
      </c>
      <c r="BJ4" s="111">
        <f t="shared" si="11"/>
        <v>9</v>
      </c>
      <c r="BK4" s="111">
        <f t="shared" si="11"/>
        <v>12</v>
      </c>
      <c r="BL4" s="111">
        <f t="shared" si="11"/>
        <v>3</v>
      </c>
      <c r="BM4" s="111">
        <f t="shared" si="11"/>
        <v>6</v>
      </c>
      <c r="BN4" s="111">
        <f t="shared" si="11"/>
        <v>9</v>
      </c>
      <c r="BO4" s="111">
        <f t="shared" si="11"/>
        <v>12</v>
      </c>
      <c r="BP4" s="111">
        <f t="shared" si="11"/>
        <v>3</v>
      </c>
      <c r="BQ4" s="111">
        <f t="shared" si="11"/>
        <v>6</v>
      </c>
      <c r="BR4" s="111">
        <f t="shared" si="11"/>
        <v>9</v>
      </c>
      <c r="BS4" s="111">
        <f t="shared" si="11"/>
        <v>12</v>
      </c>
      <c r="BT4" s="111">
        <f t="shared" si="11"/>
        <v>3</v>
      </c>
      <c r="BU4" s="111">
        <f t="shared" si="11"/>
        <v>6</v>
      </c>
      <c r="BV4" s="111">
        <f t="shared" si="11"/>
        <v>9</v>
      </c>
      <c r="BW4" s="111">
        <f t="shared" si="11"/>
        <v>12</v>
      </c>
      <c r="BX4" s="111">
        <f t="shared" si="11"/>
        <v>3</v>
      </c>
      <c r="BY4" s="111">
        <f t="shared" ref="BY4:EJ4" si="12">IF(BX4=12,3,BX4+3)</f>
        <v>6</v>
      </c>
      <c r="BZ4" s="111">
        <f t="shared" si="12"/>
        <v>9</v>
      </c>
      <c r="CA4" s="111">
        <f t="shared" si="12"/>
        <v>12</v>
      </c>
      <c r="CB4" s="111">
        <f t="shared" si="12"/>
        <v>3</v>
      </c>
      <c r="CC4" s="111">
        <f t="shared" si="12"/>
        <v>6</v>
      </c>
      <c r="CD4" s="111">
        <f t="shared" si="12"/>
        <v>9</v>
      </c>
      <c r="CE4" s="111">
        <f t="shared" si="12"/>
        <v>12</v>
      </c>
      <c r="CF4" s="111">
        <f t="shared" si="12"/>
        <v>3</v>
      </c>
      <c r="CG4" s="111">
        <f t="shared" si="12"/>
        <v>6</v>
      </c>
      <c r="CH4" s="111">
        <f t="shared" si="12"/>
        <v>9</v>
      </c>
      <c r="CI4" s="111">
        <f t="shared" si="12"/>
        <v>12</v>
      </c>
      <c r="CJ4" s="111">
        <f t="shared" si="12"/>
        <v>3</v>
      </c>
      <c r="CK4" s="111">
        <f t="shared" si="12"/>
        <v>6</v>
      </c>
      <c r="CL4" s="111">
        <f t="shared" si="12"/>
        <v>9</v>
      </c>
      <c r="CM4" s="111">
        <f t="shared" si="12"/>
        <v>12</v>
      </c>
      <c r="CN4" s="111">
        <f t="shared" si="12"/>
        <v>3</v>
      </c>
      <c r="CO4" s="111">
        <f t="shared" si="12"/>
        <v>6</v>
      </c>
      <c r="CP4" s="111">
        <f t="shared" si="12"/>
        <v>9</v>
      </c>
      <c r="CQ4" s="111">
        <f t="shared" si="12"/>
        <v>12</v>
      </c>
      <c r="CR4" s="111">
        <f t="shared" si="12"/>
        <v>3</v>
      </c>
      <c r="CS4" s="111">
        <f t="shared" si="12"/>
        <v>6</v>
      </c>
      <c r="CT4" s="111">
        <f t="shared" si="12"/>
        <v>9</v>
      </c>
      <c r="CU4" s="111">
        <f t="shared" si="12"/>
        <v>12</v>
      </c>
      <c r="CV4" s="111">
        <f t="shared" si="12"/>
        <v>3</v>
      </c>
      <c r="CW4" s="111">
        <f t="shared" si="12"/>
        <v>6</v>
      </c>
      <c r="CX4" s="111">
        <f t="shared" si="12"/>
        <v>9</v>
      </c>
      <c r="CY4" s="111">
        <f t="shared" si="12"/>
        <v>12</v>
      </c>
      <c r="CZ4" s="111">
        <f t="shared" si="12"/>
        <v>3</v>
      </c>
      <c r="DA4" s="111">
        <f t="shared" si="12"/>
        <v>6</v>
      </c>
      <c r="DB4" s="111">
        <f t="shared" si="12"/>
        <v>9</v>
      </c>
      <c r="DC4" s="111">
        <f t="shared" si="12"/>
        <v>12</v>
      </c>
      <c r="DD4" s="111">
        <f t="shared" si="12"/>
        <v>3</v>
      </c>
      <c r="DE4" s="111">
        <f t="shared" si="12"/>
        <v>6</v>
      </c>
      <c r="DF4" s="111">
        <f t="shared" si="12"/>
        <v>9</v>
      </c>
      <c r="DG4" s="111">
        <f t="shared" si="12"/>
        <v>12</v>
      </c>
      <c r="DH4" s="111">
        <f t="shared" si="12"/>
        <v>3</v>
      </c>
      <c r="DI4" s="111">
        <f t="shared" si="12"/>
        <v>6</v>
      </c>
      <c r="DJ4" s="111">
        <f t="shared" si="12"/>
        <v>9</v>
      </c>
      <c r="DK4" s="111">
        <f t="shared" si="12"/>
        <v>12</v>
      </c>
      <c r="DL4" s="111">
        <f t="shared" si="12"/>
        <v>3</v>
      </c>
      <c r="DM4" s="111">
        <f t="shared" si="12"/>
        <v>6</v>
      </c>
      <c r="DN4" s="111">
        <f t="shared" si="12"/>
        <v>9</v>
      </c>
      <c r="DO4" s="111">
        <f t="shared" si="12"/>
        <v>12</v>
      </c>
      <c r="DP4" s="111">
        <f t="shared" si="12"/>
        <v>3</v>
      </c>
      <c r="DQ4" s="111">
        <f t="shared" si="12"/>
        <v>6</v>
      </c>
      <c r="DR4" s="111">
        <f t="shared" si="12"/>
        <v>9</v>
      </c>
      <c r="DS4" s="111">
        <f t="shared" si="12"/>
        <v>12</v>
      </c>
      <c r="DT4" s="111">
        <f t="shared" si="12"/>
        <v>3</v>
      </c>
      <c r="DU4" s="111">
        <f t="shared" si="12"/>
        <v>6</v>
      </c>
      <c r="DV4" s="111">
        <f t="shared" si="12"/>
        <v>9</v>
      </c>
      <c r="DW4" s="111">
        <f t="shared" si="12"/>
        <v>12</v>
      </c>
      <c r="DX4" s="111">
        <f t="shared" si="12"/>
        <v>3</v>
      </c>
      <c r="DY4" s="111">
        <f t="shared" si="12"/>
        <v>6</v>
      </c>
      <c r="DZ4" s="111">
        <f t="shared" si="12"/>
        <v>9</v>
      </c>
      <c r="EA4" s="111">
        <f t="shared" si="12"/>
        <v>12</v>
      </c>
      <c r="EB4" s="111">
        <f t="shared" si="12"/>
        <v>3</v>
      </c>
      <c r="EC4" s="111">
        <f t="shared" si="12"/>
        <v>6</v>
      </c>
      <c r="ED4" s="111">
        <f t="shared" si="12"/>
        <v>9</v>
      </c>
      <c r="EE4" s="111">
        <f t="shared" si="12"/>
        <v>12</v>
      </c>
      <c r="EF4" s="111">
        <f t="shared" si="12"/>
        <v>3</v>
      </c>
      <c r="EG4" s="111">
        <f t="shared" si="12"/>
        <v>6</v>
      </c>
      <c r="EH4" s="111">
        <f t="shared" si="12"/>
        <v>9</v>
      </c>
      <c r="EI4" s="111">
        <f t="shared" si="12"/>
        <v>12</v>
      </c>
      <c r="EJ4" s="111">
        <f t="shared" si="12"/>
        <v>3</v>
      </c>
      <c r="EK4" s="111">
        <f t="shared" ref="EK4:EL4" si="13">IF(EJ4=12,3,EJ4+3)</f>
        <v>6</v>
      </c>
      <c r="EL4" s="111">
        <f t="shared" si="13"/>
        <v>9</v>
      </c>
      <c r="EM4" s="111">
        <f t="shared" ref="EM4" si="14">IF(EL4=12,3,EL4+3)</f>
        <v>12</v>
      </c>
      <c r="EN4" s="111">
        <f t="shared" ref="EN4" si="15">IF(EM4=12,3,EM4+3)</f>
        <v>3</v>
      </c>
      <c r="EO4" s="111">
        <f t="shared" ref="EO4" si="16">IF(EN4=12,3,EN4+3)</f>
        <v>6</v>
      </c>
      <c r="EP4" s="111">
        <f t="shared" ref="EP4" si="17">IF(EO4=12,3,EO4+3)</f>
        <v>9</v>
      </c>
      <c r="EQ4" s="111">
        <f t="shared" ref="EQ4" si="18">IF(EP4=12,3,EP4+3)</f>
        <v>12</v>
      </c>
      <c r="ER4" s="111">
        <f t="shared" ref="ER4" si="19">IF(EQ4=12,3,EQ4+3)</f>
        <v>3</v>
      </c>
      <c r="ES4" s="111">
        <f t="shared" ref="ES4" si="20">IF(ER4=12,3,ER4+3)</f>
        <v>6</v>
      </c>
      <c r="ET4" s="111">
        <f t="shared" ref="ET4:EU4" si="21">IF(ES4=12,3,ES4+3)</f>
        <v>9</v>
      </c>
      <c r="EU4" s="111">
        <f t="shared" si="21"/>
        <v>12</v>
      </c>
    </row>
    <row r="5" spans="1:675"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675" ht="82.5" customHeight="1">
      <c r="F6" s="30" t="s">
        <v>37</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675"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row>
    <row r="8" spans="1:675" ht="34.15" customHeight="1">
      <c r="F8" s="32"/>
      <c r="G8" s="33" t="s">
        <v>137</v>
      </c>
      <c r="H8" s="74" t="str">
        <f ca="1">H3</f>
        <v>2022–23</v>
      </c>
      <c r="I8" s="74" t="str">
        <f ca="1">I3</f>
        <v>2023–24</v>
      </c>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U8" si="24">DATE(EJ3,EJ4,1)</f>
        <v>44621</v>
      </c>
      <c r="EK8" s="70">
        <f t="shared" si="24"/>
        <v>44713</v>
      </c>
      <c r="EL8" s="70">
        <f t="shared" si="24"/>
        <v>44805</v>
      </c>
      <c r="EM8" s="70">
        <f t="shared" si="24"/>
        <v>44896</v>
      </c>
      <c r="EN8" s="70">
        <f t="shared" si="24"/>
        <v>44986</v>
      </c>
      <c r="EO8" s="70">
        <f t="shared" si="24"/>
        <v>45078</v>
      </c>
      <c r="EP8" s="70">
        <f t="shared" si="24"/>
        <v>45170</v>
      </c>
      <c r="EQ8" s="70">
        <f t="shared" si="24"/>
        <v>45261</v>
      </c>
      <c r="ER8" s="70">
        <f t="shared" si="24"/>
        <v>45352</v>
      </c>
      <c r="ES8" s="70">
        <f t="shared" si="24"/>
        <v>45444</v>
      </c>
      <c r="ET8" s="70">
        <f t="shared" si="24"/>
        <v>45536</v>
      </c>
      <c r="EU8" s="70">
        <f t="shared" si="24"/>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row>
    <row r="9" spans="1:675" ht="28.15" customHeight="1">
      <c r="F9" s="35" t="s">
        <v>69</v>
      </c>
      <c r="G9" s="29"/>
      <c r="H9" s="36"/>
      <c r="I9" s="36"/>
      <c r="J9" s="36"/>
      <c r="K9" s="36"/>
      <c r="L9" s="36"/>
      <c r="M9" s="36"/>
      <c r="N9" s="36"/>
      <c r="O9" s="36"/>
      <c r="P9" s="36"/>
      <c r="Q9" s="36"/>
    </row>
    <row r="10" spans="1:675" ht="20.100000000000001" customHeight="1">
      <c r="F10" s="28" t="s">
        <v>533</v>
      </c>
      <c r="G10" s="29"/>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row>
    <row r="11" spans="1:675" ht="20.100000000000001" customHeight="1">
      <c r="F11" s="28" t="s">
        <v>260</v>
      </c>
      <c r="G11" s="29"/>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row>
    <row r="12" spans="1:675" ht="20.100000000000001" customHeight="1">
      <c r="F12" s="37" t="s">
        <v>611</v>
      </c>
      <c r="G12" s="29" t="s">
        <v>141</v>
      </c>
      <c r="H12" s="38">
        <v>24.093405000000001</v>
      </c>
      <c r="I12" s="38">
        <v>7.6043310000000003E-2</v>
      </c>
      <c r="J12" s="38"/>
      <c r="K12" s="38"/>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0.01</v>
      </c>
      <c r="AE12" s="38">
        <v>0</v>
      </c>
      <c r="AF12" s="38">
        <v>0</v>
      </c>
      <c r="AG12" s="38">
        <v>0</v>
      </c>
      <c r="AH12" s="38">
        <v>0</v>
      </c>
      <c r="AI12" s="38">
        <v>10.855</v>
      </c>
      <c r="AJ12" s="38">
        <v>21.189</v>
      </c>
      <c r="AK12" s="38">
        <v>0</v>
      </c>
      <c r="AL12" s="38">
        <v>0</v>
      </c>
      <c r="AM12" s="38">
        <v>17.523</v>
      </c>
      <c r="AN12" s="38">
        <v>13</v>
      </c>
      <c r="AO12" s="38">
        <v>19.041</v>
      </c>
      <c r="AP12" s="38">
        <v>27.928999999999998</v>
      </c>
      <c r="AQ12" s="38">
        <v>10.404999999999999</v>
      </c>
      <c r="AR12" s="38">
        <v>17.123999999999999</v>
      </c>
      <c r="AS12" s="38">
        <v>23.161000000000001</v>
      </c>
      <c r="AT12" s="38">
        <v>43.904000000000003</v>
      </c>
      <c r="AU12" s="38">
        <v>0</v>
      </c>
      <c r="AV12" s="38">
        <v>0</v>
      </c>
      <c r="AW12" s="38">
        <v>0</v>
      </c>
      <c r="AX12" s="38">
        <v>19.323</v>
      </c>
      <c r="AY12" s="38">
        <v>19.972000000000001</v>
      </c>
      <c r="AZ12" s="38">
        <v>46.433999999999997</v>
      </c>
      <c r="BA12" s="38">
        <v>21.302499999999998</v>
      </c>
      <c r="BB12" s="38">
        <v>26.073</v>
      </c>
      <c r="BC12" s="38">
        <v>80.124015</v>
      </c>
      <c r="BD12" s="38">
        <v>104.39100000000001</v>
      </c>
      <c r="BE12" s="38">
        <v>82.626999999999995</v>
      </c>
      <c r="BF12" s="38">
        <v>90.570999999999998</v>
      </c>
      <c r="BG12" s="38">
        <v>92.694000000000003</v>
      </c>
      <c r="BH12" s="38">
        <v>43.846600000000002</v>
      </c>
      <c r="BI12" s="38">
        <v>38.856000000000002</v>
      </c>
      <c r="BJ12" s="38">
        <v>46.1175</v>
      </c>
      <c r="BK12" s="38">
        <v>65.44</v>
      </c>
      <c r="BL12" s="38">
        <v>39.369999999999997</v>
      </c>
      <c r="BM12" s="38">
        <v>49.43</v>
      </c>
      <c r="BN12" s="38">
        <v>44.462000000000003</v>
      </c>
      <c r="BO12" s="38">
        <v>16.171824999999998</v>
      </c>
      <c r="BP12" s="38">
        <v>56.082999999999998</v>
      </c>
      <c r="BQ12" s="38">
        <v>62.706000000000003</v>
      </c>
      <c r="BR12" s="38">
        <v>49.3855</v>
      </c>
      <c r="BS12" s="38">
        <v>67.328999999999994</v>
      </c>
      <c r="BT12" s="38">
        <v>48.9285</v>
      </c>
      <c r="BU12" s="38">
        <v>44.826500000000003</v>
      </c>
      <c r="BV12" s="38">
        <v>0.73394999999999999</v>
      </c>
      <c r="BW12" s="38">
        <v>60.255000000000003</v>
      </c>
      <c r="BX12" s="38">
        <v>5.3550000000000004</v>
      </c>
      <c r="BY12" s="38">
        <v>19.251999999999999</v>
      </c>
      <c r="BZ12" s="38">
        <v>0.67500000000000004</v>
      </c>
      <c r="CA12" s="38">
        <v>0.46</v>
      </c>
      <c r="CB12" s="38">
        <v>21.5</v>
      </c>
      <c r="CC12" s="38">
        <v>0.68200000000000005</v>
      </c>
      <c r="CD12" s="38">
        <v>1.0349999999999999</v>
      </c>
      <c r="CE12" s="38">
        <v>29.952000000000002</v>
      </c>
      <c r="CF12" s="38">
        <v>0.314</v>
      </c>
      <c r="CG12" s="38">
        <v>23.805499999999999</v>
      </c>
      <c r="CH12" s="38">
        <v>13.44</v>
      </c>
      <c r="CI12" s="38">
        <v>1.1910000000000001</v>
      </c>
      <c r="CJ12" s="38">
        <v>0.45</v>
      </c>
      <c r="CK12" s="38">
        <v>0.16</v>
      </c>
      <c r="CL12" s="38">
        <v>0.39704</v>
      </c>
      <c r="CM12" s="38">
        <v>0.05</v>
      </c>
      <c r="CN12" s="38">
        <v>0.122</v>
      </c>
      <c r="CO12" s="38">
        <v>0.20200000000000001</v>
      </c>
      <c r="CP12" s="38">
        <v>0</v>
      </c>
      <c r="CQ12" s="38">
        <v>0.128</v>
      </c>
      <c r="CR12" s="38">
        <v>0.126</v>
      </c>
      <c r="CS12" s="38">
        <v>2.1999999999999999E-2</v>
      </c>
      <c r="CT12" s="38">
        <v>2.1999999999999999E-2</v>
      </c>
      <c r="CU12" s="38">
        <v>1.0009999999999999</v>
      </c>
      <c r="CV12" s="38">
        <v>6.0000000000000002E-5</v>
      </c>
      <c r="CW12" s="38">
        <v>0</v>
      </c>
      <c r="CX12" s="38">
        <v>0</v>
      </c>
      <c r="CY12" s="38">
        <v>5.9999999999999995E-4</v>
      </c>
      <c r="CZ12" s="38">
        <v>0</v>
      </c>
      <c r="DA12" s="38">
        <v>2.4E-2</v>
      </c>
      <c r="DB12" s="38">
        <v>2.3E-2</v>
      </c>
      <c r="DC12" s="38">
        <v>0</v>
      </c>
      <c r="DD12" s="38">
        <v>0</v>
      </c>
      <c r="DE12" s="38">
        <v>0</v>
      </c>
      <c r="DF12" s="38">
        <v>1.0999999999999999E-2</v>
      </c>
      <c r="DG12" s="38">
        <v>1.4E-2</v>
      </c>
      <c r="DH12" s="38">
        <v>0</v>
      </c>
      <c r="DI12" s="38">
        <v>4.0099999999999997E-2</v>
      </c>
      <c r="DJ12" s="38">
        <v>0</v>
      </c>
      <c r="DK12" s="38">
        <v>0</v>
      </c>
      <c r="DL12" s="38">
        <v>0</v>
      </c>
      <c r="DM12" s="38">
        <v>0</v>
      </c>
      <c r="DN12" s="38">
        <v>0.02</v>
      </c>
      <c r="DO12" s="38">
        <v>7.1999999999999998E-3</v>
      </c>
      <c r="DP12" s="38">
        <v>7.4006189999999999E-2</v>
      </c>
      <c r="DQ12" s="38">
        <v>10.048483983000001</v>
      </c>
      <c r="DR12" s="38">
        <v>7.6927742070000003</v>
      </c>
      <c r="DS12" s="38">
        <v>8.2664216029999995</v>
      </c>
      <c r="DT12" s="38">
        <v>16.284400000000002</v>
      </c>
      <c r="DU12" s="38">
        <v>15.036547707</v>
      </c>
      <c r="DV12" s="38">
        <v>0.11227134499999999</v>
      </c>
      <c r="DW12" s="38">
        <v>38.5354454919487</v>
      </c>
      <c r="DX12" s="53">
        <v>3.5900000000000001E-2</v>
      </c>
      <c r="DY12" s="53">
        <v>15.108164966</v>
      </c>
      <c r="DZ12" s="53">
        <v>5.7809068999999998E-2</v>
      </c>
      <c r="EA12" s="53">
        <v>2.1499999999999998E-2</v>
      </c>
      <c r="EB12" s="53">
        <v>0</v>
      </c>
      <c r="EC12" s="53">
        <v>1.0225707000000001E-2</v>
      </c>
      <c r="ED12" s="53">
        <v>5.5</v>
      </c>
      <c r="EE12" s="53">
        <v>18.5715</v>
      </c>
      <c r="EF12" s="53">
        <v>2.1905000000000001E-2</v>
      </c>
      <c r="EG12" s="53">
        <v>0</v>
      </c>
      <c r="EH12" s="53">
        <v>2.1499999999999998E-2</v>
      </c>
      <c r="EI12" s="53">
        <v>3.3018310000000002E-2</v>
      </c>
      <c r="EJ12" s="53">
        <v>0</v>
      </c>
      <c r="EK12" s="53">
        <v>2.1524999999999999E-2</v>
      </c>
      <c r="EL12" s="53">
        <v>2.5199999999999999E-5</v>
      </c>
      <c r="EM12" s="53">
        <v>5.5000000000000002E-5</v>
      </c>
      <c r="EN12" s="53">
        <v>2.5000000000000001E-5</v>
      </c>
      <c r="EO12" s="53">
        <v>6.1918099999999998E-3</v>
      </c>
      <c r="EP12" s="53">
        <v>4.0150516999999997E-2</v>
      </c>
      <c r="EQ12" s="53">
        <v>1.5664483E-2</v>
      </c>
      <c r="ER12" s="53">
        <v>0</v>
      </c>
      <c r="ES12" s="53">
        <v>2.1499999999999999E-4</v>
      </c>
      <c r="ET12" s="53">
        <v>2.2911000000000001E-4</v>
      </c>
      <c r="EU12" s="53">
        <v>0.12775101699999999</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row>
    <row r="13" spans="1:675" ht="20.100000000000001" customHeight="1">
      <c r="F13" s="37" t="s">
        <v>789</v>
      </c>
      <c r="G13" s="29" t="s">
        <v>141</v>
      </c>
      <c r="H13" s="38">
        <v>74.5</v>
      </c>
      <c r="I13" s="38">
        <v>27.5</v>
      </c>
      <c r="J13" s="38"/>
      <c r="K13" s="38"/>
      <c r="L13" s="38">
        <v>84.215000000000003</v>
      </c>
      <c r="M13" s="38">
        <v>29.728000000000002</v>
      </c>
      <c r="N13" s="38">
        <v>51.125999999999998</v>
      </c>
      <c r="O13" s="38">
        <v>0</v>
      </c>
      <c r="P13" s="38">
        <v>42.116</v>
      </c>
      <c r="Q13" s="38">
        <v>0</v>
      </c>
      <c r="R13" s="38">
        <v>0</v>
      </c>
      <c r="S13" s="38">
        <v>0</v>
      </c>
      <c r="T13" s="38">
        <v>0</v>
      </c>
      <c r="U13" s="38">
        <v>0</v>
      </c>
      <c r="V13" s="38">
        <v>31.122</v>
      </c>
      <c r="W13" s="38">
        <v>31.2</v>
      </c>
      <c r="X13" s="38">
        <v>0</v>
      </c>
      <c r="Y13" s="38">
        <v>0</v>
      </c>
      <c r="Z13" s="38">
        <v>26</v>
      </c>
      <c r="AA13" s="38">
        <v>94.450999999999993</v>
      </c>
      <c r="AB13" s="38">
        <v>23.189</v>
      </c>
      <c r="AC13" s="38">
        <v>0</v>
      </c>
      <c r="AD13" s="38">
        <v>68.147000000000006</v>
      </c>
      <c r="AE13" s="38">
        <v>77.033000000000001</v>
      </c>
      <c r="AF13" s="38">
        <v>36.982999999999997</v>
      </c>
      <c r="AG13" s="38">
        <v>0</v>
      </c>
      <c r="AH13" s="38">
        <v>77.747</v>
      </c>
      <c r="AI13" s="38">
        <v>26.988</v>
      </c>
      <c r="AJ13" s="38">
        <v>31.251000000000001</v>
      </c>
      <c r="AK13" s="38">
        <v>0</v>
      </c>
      <c r="AL13" s="38">
        <v>56.356000000000002</v>
      </c>
      <c r="AM13" s="38">
        <v>36.764000000000003</v>
      </c>
      <c r="AN13" s="38">
        <v>11.029</v>
      </c>
      <c r="AO13" s="38">
        <v>0</v>
      </c>
      <c r="AP13" s="38">
        <v>85.44</v>
      </c>
      <c r="AQ13" s="38">
        <v>77.116</v>
      </c>
      <c r="AR13" s="38">
        <v>42.021000000000001</v>
      </c>
      <c r="AS13" s="38">
        <v>33.162999999999997</v>
      </c>
      <c r="AT13" s="38">
        <v>81.233999999999995</v>
      </c>
      <c r="AU13" s="38">
        <v>99.793999999999997</v>
      </c>
      <c r="AV13" s="38">
        <v>66.474999999999994</v>
      </c>
      <c r="AW13" s="38">
        <v>25.934000000000001</v>
      </c>
      <c r="AX13" s="38">
        <v>26.31</v>
      </c>
      <c r="AY13" s="38">
        <v>77.050002000000006</v>
      </c>
      <c r="AZ13" s="38">
        <v>67.561002000000002</v>
      </c>
      <c r="BA13" s="38">
        <v>68.013000000000005</v>
      </c>
      <c r="BB13" s="38">
        <v>85.516002</v>
      </c>
      <c r="BC13" s="38">
        <v>88.500001999999995</v>
      </c>
      <c r="BD13" s="38">
        <v>103.630002</v>
      </c>
      <c r="BE13" s="38">
        <v>0</v>
      </c>
      <c r="BF13" s="38">
        <v>99.733001999999999</v>
      </c>
      <c r="BG13" s="38">
        <v>88.926422000000002</v>
      </c>
      <c r="BH13" s="38">
        <v>26.980001000000001</v>
      </c>
      <c r="BI13" s="38">
        <v>41.022002000000001</v>
      </c>
      <c r="BJ13" s="38">
        <v>98.904002000000006</v>
      </c>
      <c r="BK13" s="38">
        <v>0</v>
      </c>
      <c r="BL13" s="38">
        <v>51.165002000000001</v>
      </c>
      <c r="BM13" s="38">
        <v>0</v>
      </c>
      <c r="BN13" s="38">
        <v>49.35</v>
      </c>
      <c r="BO13" s="38">
        <v>104.1</v>
      </c>
      <c r="BP13" s="38">
        <v>0</v>
      </c>
      <c r="BQ13" s="38">
        <v>44.637</v>
      </c>
      <c r="BR13" s="38">
        <v>50.283000000000001</v>
      </c>
      <c r="BS13" s="38">
        <v>50.521000000000001</v>
      </c>
      <c r="BT13" s="38">
        <v>100.67400000000001</v>
      </c>
      <c r="BU13" s="38">
        <v>179.203</v>
      </c>
      <c r="BV13" s="38">
        <v>104.714</v>
      </c>
      <c r="BW13" s="38">
        <v>153.81100000000001</v>
      </c>
      <c r="BX13" s="38">
        <v>0</v>
      </c>
      <c r="BY13" s="38">
        <v>146.96700000000001</v>
      </c>
      <c r="BZ13" s="38">
        <v>104.404</v>
      </c>
      <c r="CA13" s="38">
        <v>126.931</v>
      </c>
      <c r="CB13" s="38">
        <v>16.5</v>
      </c>
      <c r="CC13" s="38">
        <v>95.004999999999995</v>
      </c>
      <c r="CD13" s="38">
        <v>50</v>
      </c>
      <c r="CE13" s="38">
        <v>186.06100000000001</v>
      </c>
      <c r="CF13" s="38">
        <v>77.63</v>
      </c>
      <c r="CG13" s="38">
        <v>124.627</v>
      </c>
      <c r="CH13" s="38">
        <v>127.911</v>
      </c>
      <c r="CI13" s="38">
        <v>129.18</v>
      </c>
      <c r="CJ13" s="38">
        <v>0</v>
      </c>
      <c r="CK13" s="38">
        <v>27.3</v>
      </c>
      <c r="CL13" s="38">
        <v>0</v>
      </c>
      <c r="CM13" s="38">
        <v>72.841999999999999</v>
      </c>
      <c r="CN13" s="38">
        <v>0</v>
      </c>
      <c r="CO13" s="38">
        <v>0</v>
      </c>
      <c r="CP13" s="38">
        <v>126.4</v>
      </c>
      <c r="CQ13" s="38">
        <v>80.974999999999994</v>
      </c>
      <c r="CR13" s="38">
        <v>0</v>
      </c>
      <c r="CS13" s="38">
        <v>80.194999999999993</v>
      </c>
      <c r="CT13" s="38">
        <v>54.95</v>
      </c>
      <c r="CU13" s="38">
        <v>97.697999999999993</v>
      </c>
      <c r="CV13" s="38">
        <v>0</v>
      </c>
      <c r="CW13" s="38">
        <v>30.8</v>
      </c>
      <c r="CX13" s="38">
        <v>63.8</v>
      </c>
      <c r="CY13" s="38">
        <v>53.4</v>
      </c>
      <c r="CZ13" s="38">
        <v>0</v>
      </c>
      <c r="DA13" s="38">
        <v>66.234359999999995</v>
      </c>
      <c r="DB13" s="38">
        <v>0</v>
      </c>
      <c r="DC13" s="38">
        <v>0</v>
      </c>
      <c r="DD13" s="38">
        <v>31.600100000000001</v>
      </c>
      <c r="DE13" s="38">
        <v>28.432259999999999</v>
      </c>
      <c r="DF13" s="38">
        <v>0</v>
      </c>
      <c r="DG13" s="38">
        <v>33.057850000000002</v>
      </c>
      <c r="DH13" s="38">
        <v>0</v>
      </c>
      <c r="DI13" s="38">
        <v>33</v>
      </c>
      <c r="DJ13" s="38">
        <v>0</v>
      </c>
      <c r="DK13" s="38">
        <v>32.650379999999998</v>
      </c>
      <c r="DL13" s="38">
        <v>0</v>
      </c>
      <c r="DM13" s="38">
        <v>33</v>
      </c>
      <c r="DN13" s="38">
        <v>33</v>
      </c>
      <c r="DO13" s="38">
        <v>45</v>
      </c>
      <c r="DP13" s="38">
        <v>0</v>
      </c>
      <c r="DQ13" s="38">
        <v>29.937104869999999</v>
      </c>
      <c r="DR13" s="38">
        <v>0</v>
      </c>
      <c r="DS13" s="38">
        <v>0</v>
      </c>
      <c r="DT13" s="38">
        <v>0</v>
      </c>
      <c r="DU13" s="38">
        <v>31.707000000000001</v>
      </c>
      <c r="DV13" s="38">
        <v>0</v>
      </c>
      <c r="DW13" s="38">
        <v>0</v>
      </c>
      <c r="DX13" s="53">
        <v>0</v>
      </c>
      <c r="DY13" s="53">
        <v>34.487544810000003</v>
      </c>
      <c r="DZ13" s="53">
        <v>44</v>
      </c>
      <c r="EA13" s="53">
        <v>0</v>
      </c>
      <c r="EB13" s="53">
        <v>0</v>
      </c>
      <c r="EC13" s="53">
        <v>0</v>
      </c>
      <c r="ED13" s="53">
        <v>74.5</v>
      </c>
      <c r="EE13" s="53">
        <v>0</v>
      </c>
      <c r="EF13" s="53">
        <v>0</v>
      </c>
      <c r="EG13" s="53">
        <v>0</v>
      </c>
      <c r="EH13" s="53">
        <v>0</v>
      </c>
      <c r="EI13" s="53">
        <v>27.5</v>
      </c>
      <c r="EJ13" s="53">
        <v>0</v>
      </c>
      <c r="EK13" s="53">
        <v>0</v>
      </c>
      <c r="EL13" s="53">
        <v>0</v>
      </c>
      <c r="EM13" s="53">
        <v>33</v>
      </c>
      <c r="EN13" s="53">
        <v>0</v>
      </c>
      <c r="EO13" s="53">
        <v>0</v>
      </c>
      <c r="EP13" s="53">
        <v>0</v>
      </c>
      <c r="EQ13" s="53">
        <v>0</v>
      </c>
      <c r="ER13" s="53">
        <v>0</v>
      </c>
      <c r="ES13" s="53">
        <v>0</v>
      </c>
      <c r="ET13" s="53">
        <v>0</v>
      </c>
      <c r="EU13" s="53">
        <v>0</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c r="YV13" s="53"/>
      <c r="YW13" s="53"/>
      <c r="YX13" s="53"/>
      <c r="YY13" s="53"/>
    </row>
    <row r="14" spans="1:675" ht="20.100000000000001" customHeight="1">
      <c r="F14" s="37" t="s">
        <v>790</v>
      </c>
      <c r="G14" s="29" t="s">
        <v>141</v>
      </c>
      <c r="H14" s="38">
        <v>0</v>
      </c>
      <c r="I14" s="38">
        <v>51.865499999999997</v>
      </c>
      <c r="J14" s="38"/>
      <c r="K14" s="38"/>
      <c r="L14" s="38">
        <v>178.71700000000001</v>
      </c>
      <c r="M14" s="38">
        <v>259.96300000000002</v>
      </c>
      <c r="N14" s="38">
        <v>142.39500000000001</v>
      </c>
      <c r="O14" s="38">
        <v>57.598999999999997</v>
      </c>
      <c r="P14" s="38">
        <v>24.5</v>
      </c>
      <c r="Q14" s="38">
        <v>0</v>
      </c>
      <c r="R14" s="38">
        <v>54.5</v>
      </c>
      <c r="S14" s="38">
        <v>82.546999999999997</v>
      </c>
      <c r="T14" s="38">
        <v>52.703000000000003</v>
      </c>
      <c r="U14" s="38">
        <v>67.013000000000005</v>
      </c>
      <c r="V14" s="38">
        <v>117.221</v>
      </c>
      <c r="W14" s="38">
        <v>178.756</v>
      </c>
      <c r="X14" s="38">
        <v>29.074999999999999</v>
      </c>
      <c r="Y14" s="38">
        <v>30.2</v>
      </c>
      <c r="Z14" s="38">
        <v>69.088999999999999</v>
      </c>
      <c r="AA14" s="38">
        <v>48.277000000000001</v>
      </c>
      <c r="AB14" s="38">
        <v>31.893000000000001</v>
      </c>
      <c r="AC14" s="38">
        <v>53.494</v>
      </c>
      <c r="AD14" s="38">
        <v>68.966999999999999</v>
      </c>
      <c r="AE14" s="38">
        <v>55.023000000000003</v>
      </c>
      <c r="AF14" s="38">
        <v>43.19</v>
      </c>
      <c r="AG14" s="38">
        <v>11</v>
      </c>
      <c r="AH14" s="38">
        <v>59.783999999999999</v>
      </c>
      <c r="AI14" s="38">
        <v>61.601999999999997</v>
      </c>
      <c r="AJ14" s="38">
        <v>38.593000000000004</v>
      </c>
      <c r="AK14" s="38">
        <v>31.012</v>
      </c>
      <c r="AL14" s="38">
        <v>31.158000000000001</v>
      </c>
      <c r="AM14" s="38">
        <v>36.18</v>
      </c>
      <c r="AN14" s="38">
        <v>37.069000000000003</v>
      </c>
      <c r="AO14" s="38">
        <v>63.014000000000003</v>
      </c>
      <c r="AP14" s="38">
        <v>13.2</v>
      </c>
      <c r="AQ14" s="38">
        <v>54.841999999999999</v>
      </c>
      <c r="AR14" s="38">
        <v>41.323999999999998</v>
      </c>
      <c r="AS14" s="38">
        <v>43.183</v>
      </c>
      <c r="AT14" s="38">
        <v>33.125</v>
      </c>
      <c r="AU14" s="38">
        <v>27.5</v>
      </c>
      <c r="AV14" s="38">
        <v>27.608000000000001</v>
      </c>
      <c r="AW14" s="38">
        <v>0</v>
      </c>
      <c r="AX14" s="38">
        <v>33.228999999999999</v>
      </c>
      <c r="AY14" s="38">
        <v>27.635000000000002</v>
      </c>
      <c r="AZ14" s="38">
        <v>10.5</v>
      </c>
      <c r="BA14" s="38">
        <v>34.281999999999996</v>
      </c>
      <c r="BB14" s="38">
        <v>0</v>
      </c>
      <c r="BC14" s="38">
        <v>55.164999999999999</v>
      </c>
      <c r="BD14" s="38">
        <v>29.722000000000001</v>
      </c>
      <c r="BE14" s="38">
        <v>33.747</v>
      </c>
      <c r="BF14" s="38">
        <v>0</v>
      </c>
      <c r="BG14" s="38">
        <v>0</v>
      </c>
      <c r="BH14" s="38">
        <v>27.305</v>
      </c>
      <c r="BI14" s="38">
        <v>0</v>
      </c>
      <c r="BJ14" s="38">
        <v>16.238000700000001</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27.03</v>
      </c>
      <c r="CD14" s="38">
        <v>27.2</v>
      </c>
      <c r="CE14" s="38">
        <v>26.984999999999999</v>
      </c>
      <c r="CF14" s="38">
        <v>30.5</v>
      </c>
      <c r="CG14" s="38">
        <v>27.178000000000001</v>
      </c>
      <c r="CH14" s="38">
        <v>58.468000000000004</v>
      </c>
      <c r="CI14" s="38">
        <v>27.489000000000001</v>
      </c>
      <c r="CJ14" s="38">
        <v>0</v>
      </c>
      <c r="CK14" s="38">
        <v>0</v>
      </c>
      <c r="CL14" s="38">
        <v>0</v>
      </c>
      <c r="CM14" s="38">
        <v>0</v>
      </c>
      <c r="CN14" s="38">
        <v>0</v>
      </c>
      <c r="CO14" s="38">
        <v>0</v>
      </c>
      <c r="CP14" s="38">
        <v>10</v>
      </c>
      <c r="CQ14" s="38">
        <v>30.4</v>
      </c>
      <c r="CR14" s="38">
        <v>0</v>
      </c>
      <c r="CS14" s="38">
        <v>33.950000000000003</v>
      </c>
      <c r="CT14" s="38">
        <v>0</v>
      </c>
      <c r="CU14" s="38">
        <v>42.302999999999997</v>
      </c>
      <c r="CV14" s="38">
        <v>0</v>
      </c>
      <c r="CW14" s="38">
        <v>30</v>
      </c>
      <c r="CX14" s="38">
        <v>30</v>
      </c>
      <c r="CY14" s="38">
        <v>0</v>
      </c>
      <c r="CZ14" s="38">
        <v>0</v>
      </c>
      <c r="DA14" s="38">
        <v>29.970780000000001</v>
      </c>
      <c r="DB14" s="38">
        <v>41.480719999999998</v>
      </c>
      <c r="DC14" s="38">
        <v>30.15485</v>
      </c>
      <c r="DD14" s="38">
        <v>15</v>
      </c>
      <c r="DE14" s="38">
        <v>0</v>
      </c>
      <c r="DF14" s="38">
        <v>25</v>
      </c>
      <c r="DG14" s="38">
        <v>0</v>
      </c>
      <c r="DH14" s="38">
        <v>0</v>
      </c>
      <c r="DI14" s="38">
        <v>11.8</v>
      </c>
      <c r="DJ14" s="38">
        <v>62.111240000000002</v>
      </c>
      <c r="DK14" s="38">
        <v>0</v>
      </c>
      <c r="DL14" s="38">
        <v>23</v>
      </c>
      <c r="DM14" s="38">
        <v>0</v>
      </c>
      <c r="DN14" s="38">
        <v>0</v>
      </c>
      <c r="DO14" s="38">
        <v>11.23742</v>
      </c>
      <c r="DP14" s="38">
        <v>0</v>
      </c>
      <c r="DQ14" s="38">
        <v>23</v>
      </c>
      <c r="DR14" s="38">
        <v>0</v>
      </c>
      <c r="DS14" s="38">
        <v>25</v>
      </c>
      <c r="DT14" s="38">
        <v>0</v>
      </c>
      <c r="DU14" s="38">
        <v>0</v>
      </c>
      <c r="DV14" s="38">
        <v>25.231999999999999</v>
      </c>
      <c r="DW14" s="38">
        <v>0</v>
      </c>
      <c r="DX14" s="53">
        <v>25</v>
      </c>
      <c r="DY14" s="53">
        <v>0</v>
      </c>
      <c r="DZ14" s="53">
        <v>21.5</v>
      </c>
      <c r="EA14" s="53">
        <v>0</v>
      </c>
      <c r="EB14" s="53">
        <v>0</v>
      </c>
      <c r="EC14" s="53">
        <v>0</v>
      </c>
      <c r="ED14" s="53">
        <v>0</v>
      </c>
      <c r="EE14" s="53">
        <v>0</v>
      </c>
      <c r="EF14" s="53">
        <v>0</v>
      </c>
      <c r="EG14" s="53">
        <v>0</v>
      </c>
      <c r="EH14" s="53">
        <v>26.032499999999999</v>
      </c>
      <c r="EI14" s="53">
        <v>0</v>
      </c>
      <c r="EJ14" s="53">
        <v>25.832999999999998</v>
      </c>
      <c r="EK14" s="53">
        <v>0</v>
      </c>
      <c r="EL14" s="53">
        <v>0</v>
      </c>
      <c r="EM14" s="53">
        <v>0</v>
      </c>
      <c r="EN14" s="53">
        <v>0</v>
      </c>
      <c r="EO14" s="53">
        <v>0</v>
      </c>
      <c r="EP14" s="53">
        <v>0</v>
      </c>
      <c r="EQ14" s="53">
        <v>0</v>
      </c>
      <c r="ER14" s="53">
        <v>0</v>
      </c>
      <c r="ES14" s="53">
        <v>0</v>
      </c>
      <c r="ET14" s="53">
        <v>0</v>
      </c>
      <c r="EU14" s="53">
        <v>0</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c r="YV14" s="53"/>
      <c r="YW14" s="53"/>
      <c r="YX14" s="53"/>
      <c r="YY14" s="53"/>
    </row>
    <row r="15" spans="1:675" ht="28.15" customHeight="1">
      <c r="F15" s="37" t="s">
        <v>407</v>
      </c>
      <c r="G15" s="29" t="s">
        <v>141</v>
      </c>
      <c r="H15" s="38">
        <v>315.34156913599998</v>
      </c>
      <c r="I15" s="38">
        <v>314.64549263399999</v>
      </c>
      <c r="J15" s="38"/>
      <c r="K15" s="38"/>
      <c r="L15" s="38">
        <v>413.32110499999999</v>
      </c>
      <c r="M15" s="38">
        <v>341.233026</v>
      </c>
      <c r="N15" s="38">
        <v>217.239</v>
      </c>
      <c r="O15" s="38">
        <v>121.253005</v>
      </c>
      <c r="P15" s="38">
        <v>120.809012</v>
      </c>
      <c r="Q15" s="38">
        <v>16.879989999999999</v>
      </c>
      <c r="R15" s="38">
        <v>107.30522000000001</v>
      </c>
      <c r="S15" s="38">
        <v>148.79401200000001</v>
      </c>
      <c r="T15" s="38">
        <v>129.876645</v>
      </c>
      <c r="U15" s="38">
        <v>88.316000000000003</v>
      </c>
      <c r="V15" s="38">
        <v>226.986424</v>
      </c>
      <c r="W15" s="38">
        <v>399.53899999999999</v>
      </c>
      <c r="X15" s="38">
        <v>114.579002</v>
      </c>
      <c r="Y15" s="38">
        <v>108.388002</v>
      </c>
      <c r="Z15" s="38">
        <v>156.56300200000001</v>
      </c>
      <c r="AA15" s="38">
        <v>299.96300000000002</v>
      </c>
      <c r="AB15" s="38">
        <v>150.93408700000001</v>
      </c>
      <c r="AC15" s="38">
        <v>168.251003</v>
      </c>
      <c r="AD15" s="38">
        <v>365.731315</v>
      </c>
      <c r="AE15" s="38">
        <v>269.64395000000002</v>
      </c>
      <c r="AF15" s="38">
        <v>229.40100000000001</v>
      </c>
      <c r="AG15" s="38">
        <v>202.095135</v>
      </c>
      <c r="AH15" s="38">
        <v>268.93299999999999</v>
      </c>
      <c r="AI15" s="38">
        <v>328.03275400000001</v>
      </c>
      <c r="AJ15" s="38">
        <v>202.04012</v>
      </c>
      <c r="AK15" s="38">
        <v>111.751943</v>
      </c>
      <c r="AL15" s="38">
        <v>223.46205499999999</v>
      </c>
      <c r="AM15" s="38">
        <v>290.970123</v>
      </c>
      <c r="AN15" s="38">
        <v>200.708451</v>
      </c>
      <c r="AO15" s="38">
        <v>191.01</v>
      </c>
      <c r="AP15" s="38">
        <v>322.5</v>
      </c>
      <c r="AQ15" s="38">
        <v>284.791</v>
      </c>
      <c r="AR15" s="38">
        <v>265.13000199999999</v>
      </c>
      <c r="AS15" s="38">
        <v>187.274283</v>
      </c>
      <c r="AT15" s="38">
        <v>342.08213999999998</v>
      </c>
      <c r="AU15" s="38">
        <v>306.32000199999999</v>
      </c>
      <c r="AV15" s="38">
        <v>154.09104400000001</v>
      </c>
      <c r="AW15" s="38">
        <v>81.224999999999994</v>
      </c>
      <c r="AX15" s="38">
        <v>182.886528</v>
      </c>
      <c r="AY15" s="38">
        <v>255.61000200000001</v>
      </c>
      <c r="AZ15" s="38">
        <v>193.43400299999999</v>
      </c>
      <c r="BA15" s="38">
        <v>123.6375</v>
      </c>
      <c r="BB15" s="38">
        <v>135.587031</v>
      </c>
      <c r="BC15" s="38">
        <v>311.06201800000002</v>
      </c>
      <c r="BD15" s="38">
        <v>259.54500200000001</v>
      </c>
      <c r="BE15" s="38">
        <v>116.47320000000001</v>
      </c>
      <c r="BF15" s="38">
        <v>265.82800400000002</v>
      </c>
      <c r="BG15" s="38">
        <v>266.96442200000001</v>
      </c>
      <c r="BH15" s="38">
        <v>193.31160199999999</v>
      </c>
      <c r="BI15" s="38">
        <v>207.12706299999999</v>
      </c>
      <c r="BJ15" s="38">
        <v>283.72750300000001</v>
      </c>
      <c r="BK15" s="38">
        <v>160.65299999999999</v>
      </c>
      <c r="BL15" s="38">
        <v>144.479795</v>
      </c>
      <c r="BM15" s="38">
        <v>122.425332</v>
      </c>
      <c r="BN15" s="38">
        <v>164.70613499999999</v>
      </c>
      <c r="BO15" s="38">
        <v>225.27401900000001</v>
      </c>
      <c r="BP15" s="38">
        <v>119.06100000000001</v>
      </c>
      <c r="BQ15" s="38">
        <v>214.010986</v>
      </c>
      <c r="BR15" s="38">
        <v>119.95302700000001</v>
      </c>
      <c r="BS15" s="38">
        <v>242.176211</v>
      </c>
      <c r="BT15" s="38">
        <v>193.1705</v>
      </c>
      <c r="BU15" s="38">
        <v>241.74950000000001</v>
      </c>
      <c r="BV15" s="38">
        <v>146.76495</v>
      </c>
      <c r="BW15" s="38">
        <v>239.46237600000001</v>
      </c>
      <c r="BX15" s="38">
        <v>70.876999999999995</v>
      </c>
      <c r="BY15" s="38">
        <v>197.60499999999999</v>
      </c>
      <c r="BZ15" s="38">
        <v>123.143</v>
      </c>
      <c r="CA15" s="38">
        <v>145.68400099999999</v>
      </c>
      <c r="CB15" s="38">
        <v>55.4</v>
      </c>
      <c r="CC15" s="38">
        <v>147.97397900000001</v>
      </c>
      <c r="CD15" s="38">
        <v>92.885000000000005</v>
      </c>
      <c r="CE15" s="38">
        <v>278.75299999999999</v>
      </c>
      <c r="CF15" s="38">
        <v>108.866</v>
      </c>
      <c r="CG15" s="38">
        <v>226.12450000000001</v>
      </c>
      <c r="CH15" s="38">
        <v>322.82650799999999</v>
      </c>
      <c r="CI15" s="38">
        <v>188.758422</v>
      </c>
      <c r="CJ15" s="38">
        <v>0.58899999999999997</v>
      </c>
      <c r="CK15" s="38">
        <v>27.5</v>
      </c>
      <c r="CL15" s="38">
        <v>0.39704</v>
      </c>
      <c r="CM15" s="38">
        <v>73.001000000000005</v>
      </c>
      <c r="CN15" s="38">
        <v>11.224494999999999</v>
      </c>
      <c r="CO15" s="38">
        <v>0.26200000000000001</v>
      </c>
      <c r="CP15" s="38">
        <v>146.40199999999999</v>
      </c>
      <c r="CQ15" s="38">
        <v>122.003</v>
      </c>
      <c r="CR15" s="38">
        <v>13.15127</v>
      </c>
      <c r="CS15" s="38">
        <v>126.16728999999999</v>
      </c>
      <c r="CT15" s="38">
        <v>79.971999999999994</v>
      </c>
      <c r="CU15" s="38">
        <v>168.50200100000001</v>
      </c>
      <c r="CV15" s="38">
        <v>10.000196000000001</v>
      </c>
      <c r="CW15" s="38">
        <v>60.814604119999998</v>
      </c>
      <c r="CX15" s="38">
        <v>177.08275499999999</v>
      </c>
      <c r="CY15" s="38">
        <v>53.416600000000003</v>
      </c>
      <c r="CZ15" s="38">
        <v>65.747444000000002</v>
      </c>
      <c r="DA15" s="38">
        <v>127.22914</v>
      </c>
      <c r="DB15" s="38">
        <v>57.842483000000001</v>
      </c>
      <c r="DC15" s="38">
        <v>98.403729999999996</v>
      </c>
      <c r="DD15" s="38">
        <v>114.8901</v>
      </c>
      <c r="DE15" s="38">
        <v>68.458268396999998</v>
      </c>
      <c r="DF15" s="38">
        <v>94.230999999999995</v>
      </c>
      <c r="DG15" s="38">
        <v>121.07185</v>
      </c>
      <c r="DH15" s="38">
        <v>61.673988000000001</v>
      </c>
      <c r="DI15" s="38">
        <v>117.1759</v>
      </c>
      <c r="DJ15" s="38">
        <v>188.233327</v>
      </c>
      <c r="DK15" s="38">
        <v>42.64978</v>
      </c>
      <c r="DL15" s="38">
        <v>119.8061</v>
      </c>
      <c r="DM15" s="38">
        <v>170.48672500000001</v>
      </c>
      <c r="DN15" s="38">
        <v>74.701194999999998</v>
      </c>
      <c r="DO15" s="38">
        <v>82.509023040000002</v>
      </c>
      <c r="DP15" s="38">
        <v>76.100222673000005</v>
      </c>
      <c r="DQ15" s="38">
        <v>173.44454214300001</v>
      </c>
      <c r="DR15" s="38">
        <v>13.207174207</v>
      </c>
      <c r="DS15" s="38">
        <v>168.529421603</v>
      </c>
      <c r="DT15" s="38">
        <v>137.425311529</v>
      </c>
      <c r="DU15" s="38">
        <v>134.586547717</v>
      </c>
      <c r="DV15" s="38">
        <v>32.844271345000003</v>
      </c>
      <c r="DW15" s="38">
        <v>98.709425264055596</v>
      </c>
      <c r="DX15" s="53">
        <v>82.274557329999993</v>
      </c>
      <c r="DY15" s="53">
        <v>112.03960977600001</v>
      </c>
      <c r="DZ15" s="53">
        <v>94.007045172000005</v>
      </c>
      <c r="EA15" s="53">
        <v>67.324749999999995</v>
      </c>
      <c r="EB15" s="53">
        <v>33.427500000000002</v>
      </c>
      <c r="EC15" s="53">
        <v>120.63474570699999</v>
      </c>
      <c r="ED15" s="53">
        <v>80.419573983000006</v>
      </c>
      <c r="EE15" s="53">
        <v>54.424320000000002</v>
      </c>
      <c r="EF15" s="53">
        <v>116.431425</v>
      </c>
      <c r="EG15" s="53">
        <v>64.066250152999999</v>
      </c>
      <c r="EH15" s="53">
        <v>77.346844910000002</v>
      </c>
      <c r="EI15" s="53">
        <v>77.213018309999995</v>
      </c>
      <c r="EJ15" s="53">
        <v>109.541227052</v>
      </c>
      <c r="EK15" s="53">
        <v>50.544402362</v>
      </c>
      <c r="EL15" s="53">
        <v>160.7000252</v>
      </c>
      <c r="EM15" s="53">
        <v>93.674501051999997</v>
      </c>
      <c r="EN15" s="53">
        <v>51.824881310000002</v>
      </c>
      <c r="EO15" s="53">
        <v>28.912191809999999</v>
      </c>
      <c r="EP15" s="53">
        <v>63.736667568999998</v>
      </c>
      <c r="EQ15" s="53">
        <v>81.866024483000004</v>
      </c>
      <c r="ER15" s="53">
        <v>49.222079999999998</v>
      </c>
      <c r="ES15" s="53">
        <v>4.8715999999999999E-4</v>
      </c>
      <c r="ET15" s="53">
        <v>106.72593646999999</v>
      </c>
      <c r="EU15" s="53">
        <v>84.065751016999997</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row>
    <row r="16" spans="1:675" ht="28.15" customHeight="1">
      <c r="F16" s="83" t="s">
        <v>262</v>
      </c>
      <c r="G16" s="29"/>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row>
    <row r="17" spans="6:675" ht="20.100000000000001" customHeight="1">
      <c r="F17" s="37" t="s">
        <v>791</v>
      </c>
      <c r="G17" s="29" t="s">
        <v>141</v>
      </c>
      <c r="H17" s="38">
        <v>259.78361200000001</v>
      </c>
      <c r="I17" s="38">
        <v>141.11668</v>
      </c>
      <c r="J17" s="38"/>
      <c r="K17" s="38"/>
      <c r="L17" s="38">
        <v>52.277999999999999</v>
      </c>
      <c r="M17" s="38">
        <v>205.52699999999999</v>
      </c>
      <c r="N17" s="38">
        <v>32.552999999999997</v>
      </c>
      <c r="O17" s="38">
        <v>50.493000000000002</v>
      </c>
      <c r="P17" s="38">
        <v>113.63500000000001</v>
      </c>
      <c r="Q17" s="38">
        <v>150.583</v>
      </c>
      <c r="R17" s="38">
        <v>56.529000000000003</v>
      </c>
      <c r="S17" s="38">
        <v>52.366</v>
      </c>
      <c r="T17" s="38">
        <v>87.421999999999997</v>
      </c>
      <c r="U17" s="38">
        <v>158.68</v>
      </c>
      <c r="V17" s="38">
        <v>34.966000000000001</v>
      </c>
      <c r="W17" s="38">
        <v>41.195999999999998</v>
      </c>
      <c r="X17" s="38">
        <v>175.49</v>
      </c>
      <c r="Y17" s="38">
        <v>231.066</v>
      </c>
      <c r="Z17" s="38">
        <v>58.728000000000002</v>
      </c>
      <c r="AA17" s="38">
        <v>83.573999999999998</v>
      </c>
      <c r="AB17" s="38">
        <v>165.55</v>
      </c>
      <c r="AC17" s="38">
        <v>193.358</v>
      </c>
      <c r="AD17" s="38">
        <v>88.790999999999997</v>
      </c>
      <c r="AE17" s="38">
        <v>70.796000000000006</v>
      </c>
      <c r="AF17" s="38">
        <v>205.29</v>
      </c>
      <c r="AG17" s="38">
        <v>183.57599999999999</v>
      </c>
      <c r="AH17" s="38">
        <v>74.606999999999999</v>
      </c>
      <c r="AI17" s="38">
        <v>103.88200000000001</v>
      </c>
      <c r="AJ17" s="38">
        <v>281.87599999999998</v>
      </c>
      <c r="AK17" s="38">
        <v>255.001</v>
      </c>
      <c r="AL17" s="38">
        <v>140.15299999999999</v>
      </c>
      <c r="AM17" s="38">
        <v>151.291</v>
      </c>
      <c r="AN17" s="38">
        <v>216.20599999999999</v>
      </c>
      <c r="AO17" s="38">
        <v>198.35900000000001</v>
      </c>
      <c r="AP17" s="38">
        <v>88.421999999999997</v>
      </c>
      <c r="AQ17" s="38">
        <v>119.163</v>
      </c>
      <c r="AR17" s="38">
        <v>306.73500000000001</v>
      </c>
      <c r="AS17" s="38">
        <v>242.774</v>
      </c>
      <c r="AT17" s="38">
        <v>92.454999999999998</v>
      </c>
      <c r="AU17" s="38">
        <v>101.69</v>
      </c>
      <c r="AV17" s="38">
        <v>369.41</v>
      </c>
      <c r="AW17" s="38">
        <v>208.13399999999999</v>
      </c>
      <c r="AX17" s="38">
        <v>41.908000000000001</v>
      </c>
      <c r="AY17" s="38">
        <v>95.052000000000007</v>
      </c>
      <c r="AZ17" s="38">
        <v>258.01499999999999</v>
      </c>
      <c r="BA17" s="38">
        <v>175.22200000000001</v>
      </c>
      <c r="BB17" s="38">
        <v>38.539000000000001</v>
      </c>
      <c r="BC17" s="38">
        <v>38.503999999999998</v>
      </c>
      <c r="BD17" s="38">
        <v>171.268</v>
      </c>
      <c r="BE17" s="38">
        <v>199.13</v>
      </c>
      <c r="BF17" s="38">
        <v>9.0150000000000006</v>
      </c>
      <c r="BG17" s="38">
        <v>20.931999999999999</v>
      </c>
      <c r="BH17" s="38">
        <v>138.11000000000001</v>
      </c>
      <c r="BI17" s="38">
        <v>102.89700000000001</v>
      </c>
      <c r="BJ17" s="38">
        <v>4.9420000000000002</v>
      </c>
      <c r="BK17" s="38">
        <v>21.577999999999999</v>
      </c>
      <c r="BL17" s="38">
        <v>127.867</v>
      </c>
      <c r="BM17" s="38">
        <v>82.784999999999997</v>
      </c>
      <c r="BN17" s="38">
        <v>5.5659999999999998</v>
      </c>
      <c r="BO17" s="38">
        <v>12.457000000000001</v>
      </c>
      <c r="BP17" s="38">
        <v>126.65300000000001</v>
      </c>
      <c r="BQ17" s="38">
        <v>66.950999999999993</v>
      </c>
      <c r="BR17" s="38">
        <v>25.22</v>
      </c>
      <c r="BS17" s="38">
        <v>51.872</v>
      </c>
      <c r="BT17" s="38">
        <v>120.565</v>
      </c>
      <c r="BU17" s="38">
        <v>89.064999999999998</v>
      </c>
      <c r="BV17" s="38">
        <v>16.309999999999999</v>
      </c>
      <c r="BW17" s="38">
        <v>33.045000000000002</v>
      </c>
      <c r="BX17" s="38">
        <v>96.757999999999996</v>
      </c>
      <c r="BY17" s="38">
        <v>56.365000000000002</v>
      </c>
      <c r="BZ17" s="38">
        <v>4.5999999999999999E-2</v>
      </c>
      <c r="CA17" s="38">
        <v>0.19600000000000001</v>
      </c>
      <c r="CB17" s="38">
        <v>54.171999999999997</v>
      </c>
      <c r="CC17" s="38">
        <v>28.591000000000001</v>
      </c>
      <c r="CD17" s="38">
        <v>6.1820000000000004</v>
      </c>
      <c r="CE17" s="38">
        <v>67.408000000000001</v>
      </c>
      <c r="CF17" s="38">
        <v>106.501</v>
      </c>
      <c r="CG17" s="38">
        <v>132.696</v>
      </c>
      <c r="CH17" s="38">
        <v>24.175000000000001</v>
      </c>
      <c r="CI17" s="38">
        <v>6.8970000000000002</v>
      </c>
      <c r="CJ17" s="38">
        <v>63.615000000000002</v>
      </c>
      <c r="CK17" s="38">
        <v>119.34399999999999</v>
      </c>
      <c r="CL17" s="38">
        <v>2.4769999999999999</v>
      </c>
      <c r="CM17" s="38">
        <v>0.08</v>
      </c>
      <c r="CN17" s="38">
        <v>96.094999999999999</v>
      </c>
      <c r="CO17" s="38">
        <v>104.16800000000001</v>
      </c>
      <c r="CP17" s="38">
        <v>13.347</v>
      </c>
      <c r="CQ17" s="38">
        <v>26.56</v>
      </c>
      <c r="CR17" s="38">
        <v>112.282</v>
      </c>
      <c r="CS17" s="38">
        <v>33.206000000000003</v>
      </c>
      <c r="CT17" s="38">
        <v>3.347</v>
      </c>
      <c r="CU17" s="38">
        <v>12.525</v>
      </c>
      <c r="CV17" s="38">
        <v>67.506</v>
      </c>
      <c r="CW17" s="38">
        <v>58.203566000000002</v>
      </c>
      <c r="CX17" s="38">
        <v>0.31065799999999999</v>
      </c>
      <c r="CY17" s="38">
        <v>49.895943000000003</v>
      </c>
      <c r="CZ17" s="38">
        <v>104.542343</v>
      </c>
      <c r="DA17" s="38">
        <v>59.067233999999999</v>
      </c>
      <c r="DB17" s="38">
        <v>28.136809</v>
      </c>
      <c r="DC17" s="38">
        <v>10.219799</v>
      </c>
      <c r="DD17" s="38">
        <v>70.674583999999996</v>
      </c>
      <c r="DE17" s="38">
        <v>122.18085000000001</v>
      </c>
      <c r="DF17" s="38">
        <v>6.5421800000000001</v>
      </c>
      <c r="DG17" s="38">
        <v>36.329479999999997</v>
      </c>
      <c r="DH17" s="38">
        <v>143.93239</v>
      </c>
      <c r="DI17" s="38">
        <v>56.571420000000003</v>
      </c>
      <c r="DJ17" s="38">
        <v>0.26700000000000002</v>
      </c>
      <c r="DK17" s="38">
        <v>41.699308000000002</v>
      </c>
      <c r="DL17" s="38">
        <v>102.28225999999999</v>
      </c>
      <c r="DM17" s="38">
        <v>55.203980000000001</v>
      </c>
      <c r="DN17" s="38">
        <v>6.1733500000000001</v>
      </c>
      <c r="DO17" s="38">
        <v>18.96069</v>
      </c>
      <c r="DP17" s="38">
        <v>85.573643000000004</v>
      </c>
      <c r="DQ17" s="38">
        <v>24.723388</v>
      </c>
      <c r="DR17" s="38">
        <v>16.609310000000001</v>
      </c>
      <c r="DS17" s="38">
        <v>0.29638999999999999</v>
      </c>
      <c r="DT17" s="38">
        <v>128.58544000000001</v>
      </c>
      <c r="DU17" s="38">
        <v>25.54325</v>
      </c>
      <c r="DV17" s="38">
        <v>0.24249999999999999</v>
      </c>
      <c r="DW17" s="38">
        <v>12.776859999999999</v>
      </c>
      <c r="DX17" s="53">
        <v>74.576570000000004</v>
      </c>
      <c r="DY17" s="53">
        <v>121.88718</v>
      </c>
      <c r="DZ17" s="53">
        <v>23.60793</v>
      </c>
      <c r="EA17" s="53">
        <v>21.7</v>
      </c>
      <c r="EB17" s="53">
        <v>73.907448000000002</v>
      </c>
      <c r="EC17" s="53">
        <v>51.241970000000002</v>
      </c>
      <c r="ED17" s="53">
        <v>23.926590000000001</v>
      </c>
      <c r="EE17" s="53">
        <v>65.794200000000004</v>
      </c>
      <c r="EF17" s="53">
        <v>108.362042</v>
      </c>
      <c r="EG17" s="53">
        <v>61.700780000000002</v>
      </c>
      <c r="EH17" s="53">
        <v>19.291429999999998</v>
      </c>
      <c r="EI17" s="53">
        <v>60.662775000000003</v>
      </c>
      <c r="EJ17" s="53">
        <v>55.673265000000001</v>
      </c>
      <c r="EK17" s="53">
        <v>5.4892099999999999</v>
      </c>
      <c r="EL17" s="53">
        <v>11.71367</v>
      </c>
      <c r="EM17" s="53">
        <v>48.280386999999997</v>
      </c>
      <c r="EN17" s="53">
        <v>51.207140000000003</v>
      </c>
      <c r="EO17" s="53">
        <v>3.3E-4</v>
      </c>
      <c r="EP17" s="53">
        <v>17.991489999999999</v>
      </c>
      <c r="EQ17" s="53">
        <v>13.681290000000001</v>
      </c>
      <c r="ER17" s="53">
        <v>146.082302</v>
      </c>
      <c r="ES17" s="53">
        <v>29.52928</v>
      </c>
      <c r="ET17" s="53">
        <v>16.43994</v>
      </c>
      <c r="EU17" s="53">
        <v>61.236249999999998</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row>
    <row r="18" spans="6:675" ht="20.100000000000001" customHeight="1">
      <c r="F18" s="37" t="s">
        <v>792</v>
      </c>
      <c r="G18" s="29" t="s">
        <v>141</v>
      </c>
      <c r="H18" s="38">
        <v>1202.927991</v>
      </c>
      <c r="I18" s="38">
        <v>1194.6522259999999</v>
      </c>
      <c r="J18" s="38"/>
      <c r="K18" s="38"/>
      <c r="L18" s="38">
        <v>57.353000000000002</v>
      </c>
      <c r="M18" s="38">
        <v>73.262</v>
      </c>
      <c r="N18" s="38">
        <v>25.978000000000002</v>
      </c>
      <c r="O18" s="38">
        <v>21.423999999999999</v>
      </c>
      <c r="P18" s="38">
        <v>41.328000000000003</v>
      </c>
      <c r="Q18" s="38">
        <v>52.399000000000001</v>
      </c>
      <c r="R18" s="38">
        <v>38.643999999999998</v>
      </c>
      <c r="S18" s="38">
        <v>13.113</v>
      </c>
      <c r="T18" s="38">
        <v>54.115000000000002</v>
      </c>
      <c r="U18" s="38">
        <v>100.312</v>
      </c>
      <c r="V18" s="38">
        <v>19.986000000000001</v>
      </c>
      <c r="W18" s="38">
        <v>35.054000000000002</v>
      </c>
      <c r="X18" s="38">
        <v>85.721999999999994</v>
      </c>
      <c r="Y18" s="38">
        <v>109.246</v>
      </c>
      <c r="Z18" s="38">
        <v>16.369</v>
      </c>
      <c r="AA18" s="38">
        <v>42.600999999999999</v>
      </c>
      <c r="AB18" s="38">
        <v>97.149000000000001</v>
      </c>
      <c r="AC18" s="38">
        <v>81.388999999999996</v>
      </c>
      <c r="AD18" s="38">
        <v>37.064999999999998</v>
      </c>
      <c r="AE18" s="38">
        <v>8.6110000000000007</v>
      </c>
      <c r="AF18" s="38">
        <v>84.754999999999995</v>
      </c>
      <c r="AG18" s="38">
        <v>102.194</v>
      </c>
      <c r="AH18" s="38">
        <v>32.517000000000003</v>
      </c>
      <c r="AI18" s="38">
        <v>40.645000000000003</v>
      </c>
      <c r="AJ18" s="38">
        <v>115.325</v>
      </c>
      <c r="AK18" s="38">
        <v>102.996</v>
      </c>
      <c r="AL18" s="38">
        <v>37.423999999999999</v>
      </c>
      <c r="AM18" s="38">
        <v>70.387</v>
      </c>
      <c r="AN18" s="38">
        <v>116.949</v>
      </c>
      <c r="AO18" s="38">
        <v>92.512</v>
      </c>
      <c r="AP18" s="38">
        <v>19.672999999999998</v>
      </c>
      <c r="AQ18" s="38">
        <v>87.856999999999999</v>
      </c>
      <c r="AR18" s="38">
        <v>171.703</v>
      </c>
      <c r="AS18" s="38">
        <v>112.367</v>
      </c>
      <c r="AT18" s="38">
        <v>48.165999999999997</v>
      </c>
      <c r="AU18" s="38">
        <v>61.55</v>
      </c>
      <c r="AV18" s="38">
        <v>203.09899999999999</v>
      </c>
      <c r="AW18" s="38">
        <v>100.827</v>
      </c>
      <c r="AX18" s="38">
        <v>32.066000000000003</v>
      </c>
      <c r="AY18" s="38">
        <v>154.86000000000001</v>
      </c>
      <c r="AZ18" s="38">
        <v>236.22300000000001</v>
      </c>
      <c r="BA18" s="38">
        <v>156.81899999999999</v>
      </c>
      <c r="BB18" s="38">
        <v>53.247999999999998</v>
      </c>
      <c r="BC18" s="38">
        <v>91.808999999999997</v>
      </c>
      <c r="BD18" s="38">
        <v>304.96800000000002</v>
      </c>
      <c r="BE18" s="38">
        <v>197.36799999999999</v>
      </c>
      <c r="BF18" s="38">
        <v>56.53</v>
      </c>
      <c r="BG18" s="38">
        <v>126.741</v>
      </c>
      <c r="BH18" s="38">
        <v>257.66199999999998</v>
      </c>
      <c r="BI18" s="38">
        <v>218.27699999999999</v>
      </c>
      <c r="BJ18" s="38">
        <v>60.362000000000002</v>
      </c>
      <c r="BK18" s="38">
        <v>123.919</v>
      </c>
      <c r="BL18" s="38">
        <v>308.32600000000002</v>
      </c>
      <c r="BM18" s="38">
        <v>198.72499999999999</v>
      </c>
      <c r="BN18" s="38">
        <v>70.769000000000005</v>
      </c>
      <c r="BO18" s="38">
        <v>177.76400000000001</v>
      </c>
      <c r="BP18" s="38">
        <v>295.43</v>
      </c>
      <c r="BQ18" s="38">
        <v>196.57499999999999</v>
      </c>
      <c r="BR18" s="38">
        <v>94.994</v>
      </c>
      <c r="BS18" s="38">
        <v>189.46899999999999</v>
      </c>
      <c r="BT18" s="38">
        <v>345.14400000000001</v>
      </c>
      <c r="BU18" s="38">
        <v>296.67700000000002</v>
      </c>
      <c r="BV18" s="38">
        <v>117.998</v>
      </c>
      <c r="BW18" s="38">
        <v>95.296000000000006</v>
      </c>
      <c r="BX18" s="38">
        <v>216.95099999999999</v>
      </c>
      <c r="BY18" s="38">
        <v>97.971000000000004</v>
      </c>
      <c r="BZ18" s="38">
        <v>50.238999999999997</v>
      </c>
      <c r="CA18" s="38">
        <v>11.351000000000001</v>
      </c>
      <c r="CB18" s="38">
        <v>238.70699999999999</v>
      </c>
      <c r="CC18" s="38">
        <v>142.84299999999999</v>
      </c>
      <c r="CD18" s="38">
        <v>20.908000000000001</v>
      </c>
      <c r="CE18" s="38">
        <v>122.226</v>
      </c>
      <c r="CF18" s="38">
        <v>242.23400000000001</v>
      </c>
      <c r="CG18" s="38">
        <v>197.17400000000001</v>
      </c>
      <c r="CH18" s="38">
        <v>28.763000000000002</v>
      </c>
      <c r="CI18" s="38">
        <v>72.355000000000004</v>
      </c>
      <c r="CJ18" s="38">
        <v>175.191</v>
      </c>
      <c r="CK18" s="38">
        <v>179.00299999999999</v>
      </c>
      <c r="CL18" s="38">
        <v>35.514000000000003</v>
      </c>
      <c r="CM18" s="38">
        <v>30.436</v>
      </c>
      <c r="CN18" s="38">
        <v>201.036</v>
      </c>
      <c r="CO18" s="38">
        <v>165.90899999999999</v>
      </c>
      <c r="CP18" s="38">
        <v>59.107999999999997</v>
      </c>
      <c r="CQ18" s="38">
        <v>154.06899999999999</v>
      </c>
      <c r="CR18" s="38">
        <v>387.89299999999997</v>
      </c>
      <c r="CS18" s="38">
        <v>151.9</v>
      </c>
      <c r="CT18" s="38">
        <v>5.4640000000000004</v>
      </c>
      <c r="CU18" s="38">
        <v>128.44300000000001</v>
      </c>
      <c r="CV18" s="38">
        <v>365.37099999999998</v>
      </c>
      <c r="CW18" s="38">
        <v>205.08668</v>
      </c>
      <c r="CX18" s="38">
        <v>3.1382979999999998</v>
      </c>
      <c r="CY18" s="38">
        <v>76.337126999999995</v>
      </c>
      <c r="CZ18" s="38">
        <v>318.61734200000001</v>
      </c>
      <c r="DA18" s="38">
        <v>145.562859</v>
      </c>
      <c r="DB18" s="38">
        <v>12.124926</v>
      </c>
      <c r="DC18" s="38">
        <v>124.572001</v>
      </c>
      <c r="DD18" s="38">
        <v>322.7869</v>
      </c>
      <c r="DE18" s="38">
        <v>326.75110999999998</v>
      </c>
      <c r="DF18" s="38">
        <v>18.181550000000001</v>
      </c>
      <c r="DG18" s="38">
        <v>200.01117099999999</v>
      </c>
      <c r="DH18" s="38">
        <v>376.322293</v>
      </c>
      <c r="DI18" s="38">
        <v>213.69291000000001</v>
      </c>
      <c r="DJ18" s="38">
        <v>22.80057</v>
      </c>
      <c r="DK18" s="38">
        <v>169.84769299999999</v>
      </c>
      <c r="DL18" s="38">
        <v>583.15111999999999</v>
      </c>
      <c r="DM18" s="38">
        <v>166.82346000000001</v>
      </c>
      <c r="DN18" s="38">
        <v>65.002105999999998</v>
      </c>
      <c r="DO18" s="38">
        <v>115.004463</v>
      </c>
      <c r="DP18" s="38">
        <v>480.48256900000001</v>
      </c>
      <c r="DQ18" s="38">
        <v>290.828844</v>
      </c>
      <c r="DR18" s="38">
        <v>36.618957999999999</v>
      </c>
      <c r="DS18" s="38">
        <v>174.26156900000001</v>
      </c>
      <c r="DT18" s="38">
        <v>629.27075400000001</v>
      </c>
      <c r="DU18" s="38">
        <v>110.989718</v>
      </c>
      <c r="DV18" s="38">
        <v>9.7686630000000001</v>
      </c>
      <c r="DW18" s="38">
        <v>202.10607999999999</v>
      </c>
      <c r="DX18" s="53">
        <v>494.24903999999998</v>
      </c>
      <c r="DY18" s="53">
        <v>243.92273399999999</v>
      </c>
      <c r="DZ18" s="53">
        <v>63.862119</v>
      </c>
      <c r="EA18" s="53">
        <v>161.58619999999999</v>
      </c>
      <c r="EB18" s="53">
        <v>504.38506000000001</v>
      </c>
      <c r="EC18" s="53">
        <v>191.52644699999999</v>
      </c>
      <c r="ED18" s="53">
        <v>27.371549999999999</v>
      </c>
      <c r="EE18" s="53">
        <v>316.65073799999999</v>
      </c>
      <c r="EF18" s="53">
        <v>561.27522299999998</v>
      </c>
      <c r="EG18" s="53">
        <v>297.63047999999998</v>
      </c>
      <c r="EH18" s="53">
        <v>84.283609999999996</v>
      </c>
      <c r="EI18" s="53">
        <v>312.24104199999999</v>
      </c>
      <c r="EJ18" s="53">
        <v>617.93478000000005</v>
      </c>
      <c r="EK18" s="53">
        <v>180.19279399999999</v>
      </c>
      <c r="EL18" s="53">
        <v>80.027619999999999</v>
      </c>
      <c r="EM18" s="53">
        <v>327.666134</v>
      </c>
      <c r="EN18" s="53">
        <v>530.43547000000001</v>
      </c>
      <c r="EO18" s="53">
        <v>116.32222</v>
      </c>
      <c r="EP18" s="53">
        <v>11.170019999999999</v>
      </c>
      <c r="EQ18" s="53">
        <v>136.82328699999999</v>
      </c>
      <c r="ER18" s="53">
        <v>814.52700500000003</v>
      </c>
      <c r="ES18" s="53">
        <v>226.63072399999999</v>
      </c>
      <c r="ET18" s="53">
        <v>39.905569999999997</v>
      </c>
      <c r="EU18" s="53">
        <v>408.71685000000002</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row>
    <row r="19" spans="6:675" ht="20.100000000000001" customHeight="1">
      <c r="F19" s="37" t="s">
        <v>793</v>
      </c>
      <c r="G19" s="29" t="s">
        <v>141</v>
      </c>
      <c r="H19" s="38">
        <v>240.21951879</v>
      </c>
      <c r="I19" s="38">
        <v>197.52944493999999</v>
      </c>
      <c r="J19" s="38"/>
      <c r="K19" s="38"/>
      <c r="L19" s="38">
        <v>56.849679999999999</v>
      </c>
      <c r="M19" s="38">
        <v>32.455464999999997</v>
      </c>
      <c r="N19" s="38">
        <v>38.484999999999999</v>
      </c>
      <c r="O19" s="38">
        <v>43.254449999999999</v>
      </c>
      <c r="P19" s="38">
        <v>33.764775999999998</v>
      </c>
      <c r="Q19" s="38">
        <v>42.310825000000001</v>
      </c>
      <c r="R19" s="38">
        <v>31.071805000000001</v>
      </c>
      <c r="S19" s="38">
        <v>56.987360000000002</v>
      </c>
      <c r="T19" s="38">
        <v>81.732782999999998</v>
      </c>
      <c r="U19" s="38">
        <v>94.644133999999994</v>
      </c>
      <c r="V19" s="38">
        <v>26.122475999999999</v>
      </c>
      <c r="W19" s="38">
        <v>33.534674000000003</v>
      </c>
      <c r="X19" s="38">
        <v>114.848659</v>
      </c>
      <c r="Y19" s="38">
        <v>75.366879999999995</v>
      </c>
      <c r="Z19" s="38">
        <v>2.0994280000000001</v>
      </c>
      <c r="AA19" s="38">
        <v>21.407879999999999</v>
      </c>
      <c r="AB19" s="38">
        <v>110.32119</v>
      </c>
      <c r="AC19" s="38">
        <v>70.38588</v>
      </c>
      <c r="AD19" s="38">
        <v>62.750729999999997</v>
      </c>
      <c r="AE19" s="38">
        <v>26.063903</v>
      </c>
      <c r="AF19" s="38">
        <v>117.00933000000001</v>
      </c>
      <c r="AG19" s="38">
        <v>101.015592</v>
      </c>
      <c r="AH19" s="38">
        <v>36.05086</v>
      </c>
      <c r="AI19" s="38">
        <v>60.373601999999998</v>
      </c>
      <c r="AJ19" s="38">
        <v>107.05324</v>
      </c>
      <c r="AK19" s="38">
        <v>65.804079999999999</v>
      </c>
      <c r="AL19" s="38">
        <v>58.191370999999997</v>
      </c>
      <c r="AM19" s="38">
        <v>87.695880000000002</v>
      </c>
      <c r="AN19" s="38">
        <v>103.36959</v>
      </c>
      <c r="AO19" s="38">
        <v>86.266630000000006</v>
      </c>
      <c r="AP19" s="38">
        <v>29.422039999999999</v>
      </c>
      <c r="AQ19" s="38">
        <v>87.251199999999997</v>
      </c>
      <c r="AR19" s="38">
        <v>155.35553400000001</v>
      </c>
      <c r="AS19" s="38">
        <v>79.754585000000006</v>
      </c>
      <c r="AT19" s="38">
        <v>62.290674000000003</v>
      </c>
      <c r="AU19" s="38">
        <v>47.495657999999999</v>
      </c>
      <c r="AV19" s="38">
        <v>112.574003</v>
      </c>
      <c r="AW19" s="38">
        <v>62.573349999999998</v>
      </c>
      <c r="AX19" s="38">
        <v>32.980460000000001</v>
      </c>
      <c r="AY19" s="38">
        <v>38.363993000000001</v>
      </c>
      <c r="AZ19" s="38">
        <v>121.411477</v>
      </c>
      <c r="BA19" s="38">
        <v>47.633772</v>
      </c>
      <c r="BB19" s="38">
        <v>8.9141200000000005</v>
      </c>
      <c r="BC19" s="38">
        <v>54.368400000000001</v>
      </c>
      <c r="BD19" s="38">
        <v>68.420260999999996</v>
      </c>
      <c r="BE19" s="38">
        <v>92.422105000000002</v>
      </c>
      <c r="BF19" s="38">
        <v>14.516220000000001</v>
      </c>
      <c r="BG19" s="38">
        <v>70.202510000000004</v>
      </c>
      <c r="BH19" s="38">
        <v>124.67192</v>
      </c>
      <c r="BI19" s="38">
        <v>70.762789999999995</v>
      </c>
      <c r="BJ19" s="38">
        <v>62.362839999999998</v>
      </c>
      <c r="BK19" s="38">
        <v>6.1471999999999998</v>
      </c>
      <c r="BL19" s="38">
        <v>94.347009999999997</v>
      </c>
      <c r="BM19" s="38">
        <v>25.244350000000001</v>
      </c>
      <c r="BN19" s="38">
        <v>27.94866</v>
      </c>
      <c r="BO19" s="38">
        <v>15.540245000000001</v>
      </c>
      <c r="BP19" s="38">
        <v>71.568036000000006</v>
      </c>
      <c r="BQ19" s="38">
        <v>48.429139999999997</v>
      </c>
      <c r="BR19" s="38">
        <v>60.127077</v>
      </c>
      <c r="BS19" s="38">
        <v>68.373551000000006</v>
      </c>
      <c r="BT19" s="38">
        <v>62.35445</v>
      </c>
      <c r="BU19" s="38">
        <v>40.911650000000002</v>
      </c>
      <c r="BV19" s="38">
        <v>19.252320000000001</v>
      </c>
      <c r="BW19" s="38">
        <v>127.120897</v>
      </c>
      <c r="BX19" s="38">
        <v>112.813281</v>
      </c>
      <c r="BY19" s="38">
        <v>51.130220000000001</v>
      </c>
      <c r="BZ19" s="38">
        <v>5.7502079999999998</v>
      </c>
      <c r="CA19" s="38">
        <v>2.9</v>
      </c>
      <c r="CB19" s="38">
        <v>49.963000000000001</v>
      </c>
      <c r="CC19" s="38">
        <v>106.952653</v>
      </c>
      <c r="CD19" s="38">
        <v>4.3999999999999997E-2</v>
      </c>
      <c r="CE19" s="38">
        <v>15.4162</v>
      </c>
      <c r="CF19" s="38">
        <v>31.428260000000002</v>
      </c>
      <c r="CG19" s="38">
        <v>59.94164</v>
      </c>
      <c r="CH19" s="38">
        <v>21.97</v>
      </c>
      <c r="CI19" s="38">
        <v>21.344919999999998</v>
      </c>
      <c r="CJ19" s="38">
        <v>42.728299999999997</v>
      </c>
      <c r="CK19" s="38">
        <v>21.266860000000001</v>
      </c>
      <c r="CL19" s="38">
        <v>0.27601999999999999</v>
      </c>
      <c r="CM19" s="38">
        <v>14.388999999999999</v>
      </c>
      <c r="CN19" s="38">
        <v>49.816099999999999</v>
      </c>
      <c r="CO19" s="38">
        <v>95.285449</v>
      </c>
      <c r="CP19" s="38">
        <v>20.408000000000001</v>
      </c>
      <c r="CQ19" s="38">
        <v>170.76739000000001</v>
      </c>
      <c r="CR19" s="38">
        <v>81.565809999999999</v>
      </c>
      <c r="CS19" s="38">
        <v>23.992972999999999</v>
      </c>
      <c r="CT19" s="38">
        <v>4.6998199999999999</v>
      </c>
      <c r="CU19" s="38">
        <v>26.272386999999998</v>
      </c>
      <c r="CV19" s="38">
        <v>41.186041000000003</v>
      </c>
      <c r="CW19" s="38">
        <v>18.469176000000001</v>
      </c>
      <c r="CX19" s="38">
        <v>0</v>
      </c>
      <c r="CY19" s="38">
        <v>31.144300000000001</v>
      </c>
      <c r="CZ19" s="38">
        <v>59.053201000000001</v>
      </c>
      <c r="DA19" s="38">
        <v>43.397599999999997</v>
      </c>
      <c r="DB19" s="38">
        <v>13.0448</v>
      </c>
      <c r="DC19" s="38">
        <v>40.453299999999999</v>
      </c>
      <c r="DD19" s="38">
        <v>78.884063476999998</v>
      </c>
      <c r="DE19" s="38">
        <v>57.119020519999999</v>
      </c>
      <c r="DF19" s="38">
        <v>38.489898220000001</v>
      </c>
      <c r="DG19" s="38">
        <v>72.632073770000005</v>
      </c>
      <c r="DH19" s="38">
        <v>103.45106895000001</v>
      </c>
      <c r="DI19" s="38">
        <v>43.626331999999998</v>
      </c>
      <c r="DJ19" s="38">
        <v>60.499947120000002</v>
      </c>
      <c r="DK19" s="38">
        <v>62.7763445</v>
      </c>
      <c r="DL19" s="38">
        <v>126.89124763</v>
      </c>
      <c r="DM19" s="38">
        <v>93.574151720000003</v>
      </c>
      <c r="DN19" s="38">
        <v>37.869851939999997</v>
      </c>
      <c r="DO19" s="38">
        <v>22.952000000000002</v>
      </c>
      <c r="DP19" s="38">
        <v>123.63505984</v>
      </c>
      <c r="DQ19" s="38">
        <v>60.972371269999996</v>
      </c>
      <c r="DR19" s="38">
        <v>51.878081039999998</v>
      </c>
      <c r="DS19" s="38">
        <v>31.009205659999999</v>
      </c>
      <c r="DT19" s="38">
        <v>117.85912548</v>
      </c>
      <c r="DU19" s="38">
        <v>71.379164439999997</v>
      </c>
      <c r="DV19" s="38">
        <v>19.871852400000002</v>
      </c>
      <c r="DW19" s="38">
        <v>83.681343229999996</v>
      </c>
      <c r="DX19" s="53">
        <v>81.451772599999998</v>
      </c>
      <c r="DY19" s="53">
        <v>69.582701319999998</v>
      </c>
      <c r="DZ19" s="53">
        <v>13.88</v>
      </c>
      <c r="EA19" s="53">
        <v>72.787154259999994</v>
      </c>
      <c r="EB19" s="53">
        <v>66.685706960000005</v>
      </c>
      <c r="EC19" s="53">
        <v>41.260252680000001</v>
      </c>
      <c r="ED19" s="53">
        <v>21.336839999999999</v>
      </c>
      <c r="EE19" s="53">
        <v>39.585374369999997</v>
      </c>
      <c r="EF19" s="53">
        <v>85.253753560000007</v>
      </c>
      <c r="EG19" s="53">
        <v>94.043550859999996</v>
      </c>
      <c r="EH19" s="53">
        <v>33.862257049999997</v>
      </c>
      <c r="EI19" s="53">
        <v>62.180412599999997</v>
      </c>
      <c r="EJ19" s="53">
        <v>47.403740999999997</v>
      </c>
      <c r="EK19" s="53">
        <v>54.083034290000001</v>
      </c>
      <c r="EL19" s="53">
        <v>54.053103870000001</v>
      </c>
      <c r="EM19" s="53">
        <v>109.97591618</v>
      </c>
      <c r="EN19" s="53">
        <v>59.585499310000003</v>
      </c>
      <c r="EO19" s="53">
        <v>12.19248</v>
      </c>
      <c r="EP19" s="53">
        <v>47.098655489999999</v>
      </c>
      <c r="EQ19" s="53">
        <v>41.013950000000001</v>
      </c>
      <c r="ER19" s="53">
        <v>129.29411999999999</v>
      </c>
      <c r="ES19" s="53">
        <v>86.985879999999995</v>
      </c>
      <c r="ET19" s="53">
        <v>36.083359999999999</v>
      </c>
      <c r="EU19" s="53">
        <v>86.497</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row>
    <row r="20" spans="6:675" ht="34.15" customHeight="1">
      <c r="F20" s="28" t="s">
        <v>535</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row>
    <row r="21" spans="6:675" ht="20.100000000000001" customHeight="1">
      <c r="F21" s="28" t="s">
        <v>260</v>
      </c>
      <c r="G21" s="29" t="s">
        <v>200</v>
      </c>
      <c r="H21" s="38">
        <v>33.901467029999999</v>
      </c>
      <c r="I21" s="38">
        <v>50.220076059999997</v>
      </c>
      <c r="J21" s="38"/>
      <c r="K21" s="38"/>
      <c r="L21" s="38">
        <v>27.107033000000001</v>
      </c>
      <c r="M21" s="38">
        <v>24.138812999999999</v>
      </c>
      <c r="N21" s="38">
        <v>13.903687</v>
      </c>
      <c r="O21" s="38">
        <v>7.7329889999999999</v>
      </c>
      <c r="P21" s="38">
        <v>6.9467850000000002</v>
      </c>
      <c r="Q21" s="38">
        <v>0.89843099999999998</v>
      </c>
      <c r="R21" s="38">
        <v>7.0093420000000002</v>
      </c>
      <c r="S21" s="38">
        <v>9.7181409999999993</v>
      </c>
      <c r="T21" s="38">
        <v>8.6503239999999995</v>
      </c>
      <c r="U21" s="38">
        <v>6.2310650000000001</v>
      </c>
      <c r="V21" s="38">
        <v>14.920629</v>
      </c>
      <c r="W21" s="38">
        <v>26.877074</v>
      </c>
      <c r="X21" s="38">
        <v>8.0630710000000008</v>
      </c>
      <c r="Y21" s="38">
        <v>7.0526</v>
      </c>
      <c r="Z21" s="38">
        <v>10.834215</v>
      </c>
      <c r="AA21" s="38">
        <v>18.407022000000001</v>
      </c>
      <c r="AB21" s="38">
        <v>8.5299270000000007</v>
      </c>
      <c r="AC21" s="38">
        <v>9.3924889999999994</v>
      </c>
      <c r="AD21" s="38">
        <v>19.33821</v>
      </c>
      <c r="AE21" s="38">
        <v>14.545634</v>
      </c>
      <c r="AF21" s="38">
        <v>11.815445</v>
      </c>
      <c r="AG21" s="38">
        <v>9.8052250000000001</v>
      </c>
      <c r="AH21" s="38">
        <v>16.354693000000001</v>
      </c>
      <c r="AI21" s="38">
        <v>17.401945000000001</v>
      </c>
      <c r="AJ21" s="38">
        <v>11.792075000000001</v>
      </c>
      <c r="AK21" s="38">
        <v>6.5745509999999996</v>
      </c>
      <c r="AL21" s="38">
        <v>11.712348</v>
      </c>
      <c r="AM21" s="38">
        <v>15.559804</v>
      </c>
      <c r="AN21" s="38">
        <v>11.496634</v>
      </c>
      <c r="AO21" s="38">
        <v>11.289391999999999</v>
      </c>
      <c r="AP21" s="38">
        <v>20.179283000000002</v>
      </c>
      <c r="AQ21" s="38">
        <v>16.995992000000001</v>
      </c>
      <c r="AR21" s="38">
        <v>17.175058</v>
      </c>
      <c r="AS21" s="38">
        <v>13.23826</v>
      </c>
      <c r="AT21" s="38">
        <v>26.891743000000002</v>
      </c>
      <c r="AU21" s="38">
        <v>22.254473000000001</v>
      </c>
      <c r="AV21" s="38">
        <v>10.485474999999999</v>
      </c>
      <c r="AW21" s="38">
        <v>4.6630229999999999</v>
      </c>
      <c r="AX21" s="38">
        <v>13.136219000000001</v>
      </c>
      <c r="AY21" s="38">
        <v>18.284023999999999</v>
      </c>
      <c r="AZ21" s="38">
        <v>13.454756</v>
      </c>
      <c r="BA21" s="38">
        <v>9.1270360000000004</v>
      </c>
      <c r="BB21" s="38">
        <v>9.7211700000000008</v>
      </c>
      <c r="BC21" s="38">
        <v>23.488461000000001</v>
      </c>
      <c r="BD21" s="38">
        <v>19.828994999999999</v>
      </c>
      <c r="BE21" s="38">
        <v>8.7861879999999992</v>
      </c>
      <c r="BF21" s="38">
        <v>21.158867000000001</v>
      </c>
      <c r="BG21" s="38">
        <v>20.513919999999999</v>
      </c>
      <c r="BH21" s="38">
        <v>14.500762</v>
      </c>
      <c r="BI21" s="38">
        <v>15.499508000000001</v>
      </c>
      <c r="BJ21" s="38">
        <v>20.310314999999999</v>
      </c>
      <c r="BK21" s="38">
        <v>12.357586</v>
      </c>
      <c r="BL21" s="38">
        <v>9.9623249999999999</v>
      </c>
      <c r="BM21" s="38">
        <v>7.4585720000000002</v>
      </c>
      <c r="BN21" s="38">
        <v>10.102819</v>
      </c>
      <c r="BO21" s="38">
        <v>13.512143</v>
      </c>
      <c r="BP21" s="38">
        <v>5.7109829999999997</v>
      </c>
      <c r="BQ21" s="38">
        <v>11.328526</v>
      </c>
      <c r="BR21" s="38">
        <v>7.8663449999999999</v>
      </c>
      <c r="BS21" s="38">
        <v>14.833862999999999</v>
      </c>
      <c r="BT21" s="38">
        <v>11.16694</v>
      </c>
      <c r="BU21" s="38">
        <v>14.693155000000001</v>
      </c>
      <c r="BV21" s="38">
        <v>8.6818989999999996</v>
      </c>
      <c r="BW21" s="38">
        <v>16.073741999999999</v>
      </c>
      <c r="BX21" s="38">
        <v>3.8965010000000002</v>
      </c>
      <c r="BY21" s="38">
        <v>13.453844999999999</v>
      </c>
      <c r="BZ21" s="38">
        <v>8.1497320000000002</v>
      </c>
      <c r="CA21" s="38">
        <v>8.3740780000000008</v>
      </c>
      <c r="CB21" s="38">
        <v>4.2695650000000001</v>
      </c>
      <c r="CC21" s="38">
        <v>10.966581</v>
      </c>
      <c r="CD21" s="38">
        <v>6.943333</v>
      </c>
      <c r="CE21" s="38">
        <v>22.553682999999999</v>
      </c>
      <c r="CF21" s="38">
        <v>8.4408790000000007</v>
      </c>
      <c r="CG21" s="38">
        <v>41.734093999999999</v>
      </c>
      <c r="CH21" s="38">
        <v>91.802392999999995</v>
      </c>
      <c r="CI21" s="38">
        <v>94.842000999999996</v>
      </c>
      <c r="CJ21" s="38">
        <v>0.32165199999999999</v>
      </c>
      <c r="CK21" s="38">
        <v>5.6822730000000004</v>
      </c>
      <c r="CL21" s="38">
        <v>0.188946</v>
      </c>
      <c r="CM21" s="38">
        <v>8.4050480000000007</v>
      </c>
      <c r="CN21" s="38">
        <v>1.3093109999999999</v>
      </c>
      <c r="CO21" s="38">
        <v>7.9846E-2</v>
      </c>
      <c r="CP21" s="38">
        <v>21.264574</v>
      </c>
      <c r="CQ21" s="38">
        <v>15.78199</v>
      </c>
      <c r="CR21" s="38">
        <v>1.457373</v>
      </c>
      <c r="CS21" s="38">
        <v>18.557839000000001</v>
      </c>
      <c r="CT21" s="38">
        <v>14.986535999999999</v>
      </c>
      <c r="CU21" s="38">
        <v>28.991429</v>
      </c>
      <c r="CV21" s="38">
        <v>1.213856</v>
      </c>
      <c r="CW21" s="38">
        <v>9.9720165000000005</v>
      </c>
      <c r="CX21" s="38">
        <v>28.794995100000001</v>
      </c>
      <c r="CY21" s="38">
        <v>9.4464409600000003</v>
      </c>
      <c r="CZ21" s="38">
        <v>6.8573970199999996</v>
      </c>
      <c r="DA21" s="38">
        <v>18.757435430000001</v>
      </c>
      <c r="DB21" s="38">
        <v>8.8375345000000003</v>
      </c>
      <c r="DC21" s="38">
        <v>13.68082534</v>
      </c>
      <c r="DD21" s="38">
        <v>15.509640600000001</v>
      </c>
      <c r="DE21" s="38">
        <v>9.8285589899999994</v>
      </c>
      <c r="DF21" s="38">
        <v>12.39922516</v>
      </c>
      <c r="DG21" s="38">
        <v>16.32569239</v>
      </c>
      <c r="DH21" s="38">
        <v>8.7194422199999995</v>
      </c>
      <c r="DI21" s="38">
        <v>17.708253760000002</v>
      </c>
      <c r="DJ21" s="38">
        <v>32.220749310000002</v>
      </c>
      <c r="DK21" s="38">
        <v>9.9225896099999993</v>
      </c>
      <c r="DL21" s="38">
        <v>17.0512534</v>
      </c>
      <c r="DM21" s="38">
        <v>27.490282669999999</v>
      </c>
      <c r="DN21" s="38">
        <v>9.8240958700000007</v>
      </c>
      <c r="DO21" s="38">
        <v>9.5889536199999998</v>
      </c>
      <c r="DP21" s="38">
        <v>10.348234959999999</v>
      </c>
      <c r="DQ21" s="38">
        <v>22.813170320000001</v>
      </c>
      <c r="DR21" s="38">
        <v>1.7302690199999999</v>
      </c>
      <c r="DS21" s="38">
        <v>17.86431988</v>
      </c>
      <c r="DT21" s="38">
        <v>14.35064436</v>
      </c>
      <c r="DU21" s="38">
        <v>17.327826810000001</v>
      </c>
      <c r="DV21" s="38">
        <v>4.6167341799999999</v>
      </c>
      <c r="DW21" s="38">
        <v>14.938848849999999</v>
      </c>
      <c r="DX21" s="53">
        <v>12.252547570000001</v>
      </c>
      <c r="DY21" s="53">
        <v>14.77195938</v>
      </c>
      <c r="DZ21" s="53">
        <v>11.16553446</v>
      </c>
      <c r="EA21" s="53">
        <v>6.97880799</v>
      </c>
      <c r="EB21" s="53">
        <v>3.09265496</v>
      </c>
      <c r="EC21" s="53">
        <v>13.17463802</v>
      </c>
      <c r="ED21" s="53">
        <v>10.06437603</v>
      </c>
      <c r="EE21" s="53">
        <v>5.8498030700000001</v>
      </c>
      <c r="EF21" s="53">
        <v>11.498039690000001</v>
      </c>
      <c r="EG21" s="53">
        <v>6.4892482400000002</v>
      </c>
      <c r="EH21" s="53">
        <v>8.8611291800000007</v>
      </c>
      <c r="EI21" s="53">
        <v>11.501052489999999</v>
      </c>
      <c r="EJ21" s="53">
        <v>14.80200964</v>
      </c>
      <c r="EK21" s="53">
        <v>15.055884750000001</v>
      </c>
      <c r="EL21" s="53">
        <v>36.314588860000001</v>
      </c>
      <c r="EM21" s="53">
        <v>38.46412548</v>
      </c>
      <c r="EN21" s="53">
        <v>16.053407190000001</v>
      </c>
      <c r="EO21" s="53">
        <v>7.1528741299999998</v>
      </c>
      <c r="EP21" s="53">
        <v>19.574115429999999</v>
      </c>
      <c r="EQ21" s="53">
        <v>17.805474029999999</v>
      </c>
      <c r="ER21" s="53">
        <v>12.07903803</v>
      </c>
      <c r="ES21" s="53">
        <v>1.557739E-2</v>
      </c>
      <c r="ET21" s="53">
        <v>24.551067960000001</v>
      </c>
      <c r="EU21" s="53">
        <v>23.73388229</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row>
    <row r="22" spans="6:675" ht="28.15" customHeight="1">
      <c r="F22" s="28" t="s">
        <v>262</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row>
    <row r="23" spans="6:675" ht="20.100000000000001" customHeight="1">
      <c r="F23" s="37" t="s">
        <v>791</v>
      </c>
      <c r="G23" s="29" t="s">
        <v>200</v>
      </c>
      <c r="H23" s="38">
        <v>141.27481071</v>
      </c>
      <c r="I23" s="38">
        <v>151.78676031000001</v>
      </c>
      <c r="J23" s="38"/>
      <c r="K23" s="38"/>
      <c r="L23" s="38">
        <v>10.612017</v>
      </c>
      <c r="M23" s="38">
        <v>42.062531999999997</v>
      </c>
      <c r="N23" s="38">
        <v>7.1563610000000004</v>
      </c>
      <c r="O23" s="38">
        <v>11.001514999999999</v>
      </c>
      <c r="P23" s="38">
        <v>26.444502</v>
      </c>
      <c r="Q23" s="38">
        <v>35.339758000000003</v>
      </c>
      <c r="R23" s="38">
        <v>13.177027000000001</v>
      </c>
      <c r="S23" s="38">
        <v>11.743969999999999</v>
      </c>
      <c r="T23" s="38">
        <v>18.719296</v>
      </c>
      <c r="U23" s="38">
        <v>33.961347000000004</v>
      </c>
      <c r="V23" s="38">
        <v>7.0089389999999998</v>
      </c>
      <c r="W23" s="38">
        <v>8.3057809999999996</v>
      </c>
      <c r="X23" s="38">
        <v>34.283498999999999</v>
      </c>
      <c r="Y23" s="38">
        <v>41.059854000000001</v>
      </c>
      <c r="Z23" s="38">
        <v>10.825353</v>
      </c>
      <c r="AA23" s="38">
        <v>17.634295999999999</v>
      </c>
      <c r="AB23" s="38">
        <v>36.326821000000002</v>
      </c>
      <c r="AC23" s="38">
        <v>44.765805999999998</v>
      </c>
      <c r="AD23" s="38">
        <v>21.022659999999998</v>
      </c>
      <c r="AE23" s="38">
        <v>16.905498000000001</v>
      </c>
      <c r="AF23" s="38">
        <v>54.76811</v>
      </c>
      <c r="AG23" s="38">
        <v>52.793111000000003</v>
      </c>
      <c r="AH23" s="38">
        <v>20.117661999999999</v>
      </c>
      <c r="AI23" s="38">
        <v>31.160464000000001</v>
      </c>
      <c r="AJ23" s="38">
        <v>89.927505999999994</v>
      </c>
      <c r="AK23" s="38">
        <v>72.809534999999997</v>
      </c>
      <c r="AL23" s="38">
        <v>37.123773</v>
      </c>
      <c r="AM23" s="38">
        <v>39.380634000000001</v>
      </c>
      <c r="AN23" s="38">
        <v>59.165185999999999</v>
      </c>
      <c r="AO23" s="38">
        <v>50.374558999999998</v>
      </c>
      <c r="AP23" s="38">
        <v>23.613109000000001</v>
      </c>
      <c r="AQ23" s="38">
        <v>34.755949999999999</v>
      </c>
      <c r="AR23" s="38">
        <v>91.899681000000001</v>
      </c>
      <c r="AS23" s="38">
        <v>73.552250999999998</v>
      </c>
      <c r="AT23" s="38">
        <v>32.111893000000002</v>
      </c>
      <c r="AU23" s="38">
        <v>36.481357000000003</v>
      </c>
      <c r="AV23" s="38">
        <v>119.87679199999999</v>
      </c>
      <c r="AW23" s="38">
        <v>63.959040000000002</v>
      </c>
      <c r="AX23" s="38">
        <v>11.774004</v>
      </c>
      <c r="AY23" s="38">
        <v>23.367024000000001</v>
      </c>
      <c r="AZ23" s="38">
        <v>61.967574999999997</v>
      </c>
      <c r="BA23" s="38">
        <v>43.526997000000001</v>
      </c>
      <c r="BB23" s="38">
        <v>9.4883649999999999</v>
      </c>
      <c r="BC23" s="38">
        <v>12.762577</v>
      </c>
      <c r="BD23" s="38">
        <v>50.815427</v>
      </c>
      <c r="BE23" s="38">
        <v>63.815069999999999</v>
      </c>
      <c r="BF23" s="38">
        <v>2.390314</v>
      </c>
      <c r="BG23" s="38">
        <v>5.6004009999999997</v>
      </c>
      <c r="BH23" s="38">
        <v>40.681345999999998</v>
      </c>
      <c r="BI23" s="38">
        <v>30.567923</v>
      </c>
      <c r="BJ23" s="38">
        <v>1.471382</v>
      </c>
      <c r="BK23" s="38">
        <v>6.7763710000000001</v>
      </c>
      <c r="BL23" s="38">
        <v>35.129922999999998</v>
      </c>
      <c r="BM23" s="38">
        <v>25.161242000000001</v>
      </c>
      <c r="BN23" s="38">
        <v>1.586911</v>
      </c>
      <c r="BO23" s="38">
        <v>3.085226</v>
      </c>
      <c r="BP23" s="38">
        <v>35.948331000000003</v>
      </c>
      <c r="BQ23" s="38">
        <v>19.735158999999999</v>
      </c>
      <c r="BR23" s="38">
        <v>7.8004199999999999</v>
      </c>
      <c r="BS23" s="38">
        <v>15.571346</v>
      </c>
      <c r="BT23" s="38">
        <v>37.041941999999999</v>
      </c>
      <c r="BU23" s="38">
        <v>26.909987999999998</v>
      </c>
      <c r="BV23" s="38">
        <v>6.596266</v>
      </c>
      <c r="BW23" s="38">
        <v>11.953851</v>
      </c>
      <c r="BX23" s="38">
        <v>34.991312000000001</v>
      </c>
      <c r="BY23" s="38">
        <v>20.352585000000001</v>
      </c>
      <c r="BZ23" s="38">
        <v>4.2987999999999998E-2</v>
      </c>
      <c r="CA23" s="38">
        <v>0.16093099999999999</v>
      </c>
      <c r="CB23" s="38">
        <v>18.964879</v>
      </c>
      <c r="CC23" s="38">
        <v>12.706419</v>
      </c>
      <c r="CD23" s="38">
        <v>2.898298</v>
      </c>
      <c r="CE23" s="38">
        <v>36.192315000000001</v>
      </c>
      <c r="CF23" s="38">
        <v>82.729225</v>
      </c>
      <c r="CG23" s="38">
        <v>138.717071</v>
      </c>
      <c r="CH23" s="38">
        <v>30.979576999999999</v>
      </c>
      <c r="CI23" s="38">
        <v>7.2599929999999997</v>
      </c>
      <c r="CJ23" s="38">
        <v>35.884956000000003</v>
      </c>
      <c r="CK23" s="38">
        <v>66.247304999999997</v>
      </c>
      <c r="CL23" s="38">
        <v>1.4069400000000001</v>
      </c>
      <c r="CM23" s="38">
        <v>7.5614000000000001E-2</v>
      </c>
      <c r="CN23" s="38">
        <v>51.353475000000003</v>
      </c>
      <c r="CO23" s="38">
        <v>54.497315999999998</v>
      </c>
      <c r="CP23" s="38">
        <v>7.0072999999999999</v>
      </c>
      <c r="CQ23" s="38">
        <v>15.15619</v>
      </c>
      <c r="CR23" s="38">
        <v>67.486485000000002</v>
      </c>
      <c r="CS23" s="38">
        <v>19.243760000000002</v>
      </c>
      <c r="CT23" s="38">
        <v>2.026459</v>
      </c>
      <c r="CU23" s="38">
        <v>8.5559010000000004</v>
      </c>
      <c r="CV23" s="38">
        <v>35.187323999999997</v>
      </c>
      <c r="CW23" s="38">
        <v>29.180378709999999</v>
      </c>
      <c r="CX23" s="38">
        <v>0.32732562999999998</v>
      </c>
      <c r="CY23" s="38">
        <v>24.953688020000001</v>
      </c>
      <c r="CZ23" s="38">
        <v>50.003734639999998</v>
      </c>
      <c r="DA23" s="38">
        <v>29.217386829999999</v>
      </c>
      <c r="DB23" s="38">
        <v>14.27889645</v>
      </c>
      <c r="DC23" s="38">
        <v>4.3705556400000001</v>
      </c>
      <c r="DD23" s="38">
        <v>30.633446960000001</v>
      </c>
      <c r="DE23" s="38">
        <v>59.132661310000003</v>
      </c>
      <c r="DF23" s="38">
        <v>3.52711613</v>
      </c>
      <c r="DG23" s="38">
        <v>21.211898359999999</v>
      </c>
      <c r="DH23" s="38">
        <v>85.367363240000003</v>
      </c>
      <c r="DI23" s="38">
        <v>35.696647069999997</v>
      </c>
      <c r="DJ23" s="38">
        <v>0.31795809000000003</v>
      </c>
      <c r="DK23" s="38">
        <v>24.080287550000001</v>
      </c>
      <c r="DL23" s="38">
        <v>54.617906869999999</v>
      </c>
      <c r="DM23" s="38">
        <v>23.891921780000001</v>
      </c>
      <c r="DN23" s="38">
        <v>2.8308200299999999</v>
      </c>
      <c r="DO23" s="38">
        <v>7.6779486099999996</v>
      </c>
      <c r="DP23" s="38">
        <v>39.36067706</v>
      </c>
      <c r="DQ23" s="38">
        <v>11.831513019999999</v>
      </c>
      <c r="DR23" s="38">
        <v>7.6189000900000003</v>
      </c>
      <c r="DS23" s="38">
        <v>0.39698262000000001</v>
      </c>
      <c r="DT23" s="38">
        <v>65.124140159999996</v>
      </c>
      <c r="DU23" s="38">
        <v>13.73992569</v>
      </c>
      <c r="DV23" s="38">
        <v>0.26651439999999998</v>
      </c>
      <c r="DW23" s="38">
        <v>7.6962542699999998</v>
      </c>
      <c r="DX23" s="53">
        <v>42.936758570000002</v>
      </c>
      <c r="DY23" s="53">
        <v>67.997439279999995</v>
      </c>
      <c r="DZ23" s="53">
        <v>9.0113425100000004</v>
      </c>
      <c r="EA23" s="53">
        <v>10.40668638</v>
      </c>
      <c r="EB23" s="53">
        <v>32.483745050000003</v>
      </c>
      <c r="EC23" s="53">
        <v>24.572458900000001</v>
      </c>
      <c r="ED23" s="53">
        <v>10.345343189999999</v>
      </c>
      <c r="EE23" s="53">
        <v>32.442670120000002</v>
      </c>
      <c r="EF23" s="53">
        <v>56.444189729999998</v>
      </c>
      <c r="EG23" s="53">
        <v>42.042607670000002</v>
      </c>
      <c r="EH23" s="53">
        <v>14.341592950000001</v>
      </c>
      <c r="EI23" s="53">
        <v>59.255659260000002</v>
      </c>
      <c r="EJ23" s="53">
        <v>71.157515329999995</v>
      </c>
      <c r="EK23" s="53">
        <v>7.0319927699999996</v>
      </c>
      <c r="EL23" s="53">
        <v>13.71842086</v>
      </c>
      <c r="EM23" s="53">
        <v>53.258689709999999</v>
      </c>
      <c r="EN23" s="53">
        <v>50.832883780000003</v>
      </c>
      <c r="EO23" s="53">
        <v>2.9787500000000001E-3</v>
      </c>
      <c r="EP23" s="53">
        <v>11.94383758</v>
      </c>
      <c r="EQ23" s="53">
        <v>13.07948652</v>
      </c>
      <c r="ER23" s="53">
        <v>129.99459296000001</v>
      </c>
      <c r="ES23" s="53">
        <v>26.74949157</v>
      </c>
      <c r="ET23" s="53">
        <v>14.402294550000001</v>
      </c>
      <c r="EU23" s="53">
        <v>57.09453001</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c r="YV23" s="53"/>
      <c r="YW23" s="53"/>
      <c r="YX23" s="53"/>
      <c r="YY23" s="53"/>
    </row>
    <row r="24" spans="6:675" ht="20.100000000000001" customHeight="1">
      <c r="F24" s="37" t="s">
        <v>792</v>
      </c>
      <c r="G24" s="29" t="s">
        <v>200</v>
      </c>
      <c r="H24" s="38">
        <v>574.45695443</v>
      </c>
      <c r="I24" s="38">
        <v>1253.8605207799999</v>
      </c>
      <c r="J24" s="38"/>
      <c r="K24" s="38"/>
      <c r="L24" s="38">
        <v>11.378888</v>
      </c>
      <c r="M24" s="38">
        <v>15.318076</v>
      </c>
      <c r="N24" s="38">
        <v>5.6829650000000003</v>
      </c>
      <c r="O24" s="38">
        <v>4.5942259999999999</v>
      </c>
      <c r="P24" s="38">
        <v>9.4591429999999992</v>
      </c>
      <c r="Q24" s="38">
        <v>11.944269</v>
      </c>
      <c r="R24" s="38">
        <v>8.8040450000000003</v>
      </c>
      <c r="S24" s="38">
        <v>2.9323000000000001</v>
      </c>
      <c r="T24" s="38">
        <v>11.208152</v>
      </c>
      <c r="U24" s="38">
        <v>20.981687000000001</v>
      </c>
      <c r="V24" s="38">
        <v>4.0388060000000001</v>
      </c>
      <c r="W24" s="38">
        <v>7.0693029999999997</v>
      </c>
      <c r="X24" s="38">
        <v>17.425706000000002</v>
      </c>
      <c r="Y24" s="38">
        <v>20.094094999999999</v>
      </c>
      <c r="Z24" s="38">
        <v>3.404067</v>
      </c>
      <c r="AA24" s="38">
        <v>8.8923439999999996</v>
      </c>
      <c r="AB24" s="38">
        <v>20.356356999999999</v>
      </c>
      <c r="AC24" s="38">
        <v>18.655654999999999</v>
      </c>
      <c r="AD24" s="38">
        <v>8.9184629999999991</v>
      </c>
      <c r="AE24" s="38">
        <v>2.2813919999999999</v>
      </c>
      <c r="AF24" s="38">
        <v>22.786925</v>
      </c>
      <c r="AG24" s="38">
        <v>28.835481999999999</v>
      </c>
      <c r="AH24" s="38">
        <v>9.2648270000000004</v>
      </c>
      <c r="AI24" s="38">
        <v>12.533909</v>
      </c>
      <c r="AJ24" s="38">
        <v>36.636690000000002</v>
      </c>
      <c r="AK24" s="38">
        <v>28.133552000000002</v>
      </c>
      <c r="AL24" s="38">
        <v>10.030768999999999</v>
      </c>
      <c r="AM24" s="38">
        <v>18.470735999999999</v>
      </c>
      <c r="AN24" s="38">
        <v>31.000356</v>
      </c>
      <c r="AO24" s="38">
        <v>23.116028</v>
      </c>
      <c r="AP24" s="38">
        <v>5.4868540000000001</v>
      </c>
      <c r="AQ24" s="38">
        <v>25.7592</v>
      </c>
      <c r="AR24" s="38">
        <v>50.412765999999998</v>
      </c>
      <c r="AS24" s="38">
        <v>32.688417000000001</v>
      </c>
      <c r="AT24" s="38">
        <v>16.879480999999998</v>
      </c>
      <c r="AU24" s="38">
        <v>21.004019</v>
      </c>
      <c r="AV24" s="38">
        <v>65.793552000000005</v>
      </c>
      <c r="AW24" s="38">
        <v>30.604005999999998</v>
      </c>
      <c r="AX24" s="38">
        <v>9.5312210000000004</v>
      </c>
      <c r="AY24" s="38">
        <v>38.123998999999998</v>
      </c>
      <c r="AZ24" s="38">
        <v>55.924318</v>
      </c>
      <c r="BA24" s="38">
        <v>38.520788000000003</v>
      </c>
      <c r="BB24" s="38">
        <v>14.997972000000001</v>
      </c>
      <c r="BC24" s="38">
        <v>29.183529</v>
      </c>
      <c r="BD24" s="38">
        <v>89.337309000000005</v>
      </c>
      <c r="BE24" s="38">
        <v>61.082650999999998</v>
      </c>
      <c r="BF24" s="38">
        <v>17.321034999999998</v>
      </c>
      <c r="BG24" s="38">
        <v>35.367967</v>
      </c>
      <c r="BH24" s="38">
        <v>75.350046000000006</v>
      </c>
      <c r="BI24" s="38">
        <v>62.641730000000003</v>
      </c>
      <c r="BJ24" s="38">
        <v>18.313967000000002</v>
      </c>
      <c r="BK24" s="38">
        <v>35.477215999999999</v>
      </c>
      <c r="BL24" s="38">
        <v>83.440012999999993</v>
      </c>
      <c r="BM24" s="38">
        <v>59.229235000000003</v>
      </c>
      <c r="BN24" s="38">
        <v>18.500283</v>
      </c>
      <c r="BO24" s="38">
        <v>45.535086</v>
      </c>
      <c r="BP24" s="38">
        <v>83.793356000000003</v>
      </c>
      <c r="BQ24" s="38">
        <v>57.975270000000002</v>
      </c>
      <c r="BR24" s="38">
        <v>30.356566999999998</v>
      </c>
      <c r="BS24" s="38">
        <v>60.547978000000001</v>
      </c>
      <c r="BT24" s="38">
        <v>106.315012</v>
      </c>
      <c r="BU24" s="38">
        <v>88.556102999999993</v>
      </c>
      <c r="BV24" s="38">
        <v>40.689256999999998</v>
      </c>
      <c r="BW24" s="38">
        <v>33.935397000000002</v>
      </c>
      <c r="BX24" s="38">
        <v>80.143372999999997</v>
      </c>
      <c r="BY24" s="38">
        <v>34.869819</v>
      </c>
      <c r="BZ24" s="38">
        <v>18.679974000000001</v>
      </c>
      <c r="CA24" s="38">
        <v>4.4189749999999997</v>
      </c>
      <c r="CB24" s="38">
        <v>89.075016000000005</v>
      </c>
      <c r="CC24" s="38">
        <v>69.384640000000005</v>
      </c>
      <c r="CD24" s="38">
        <v>9.0331799999999998</v>
      </c>
      <c r="CE24" s="38">
        <v>60.077322000000002</v>
      </c>
      <c r="CF24" s="38">
        <v>165.22774000000001</v>
      </c>
      <c r="CG24" s="38">
        <v>219.727282</v>
      </c>
      <c r="CH24" s="38">
        <v>39.617897999999997</v>
      </c>
      <c r="CI24" s="38">
        <v>93.264859999999999</v>
      </c>
      <c r="CJ24" s="38">
        <v>106.639737</v>
      </c>
      <c r="CK24" s="38">
        <v>97.469397000000001</v>
      </c>
      <c r="CL24" s="38">
        <v>16.174866000000002</v>
      </c>
      <c r="CM24" s="38">
        <v>10.758848</v>
      </c>
      <c r="CN24" s="38">
        <v>89.796349000000006</v>
      </c>
      <c r="CO24" s="38">
        <v>86.641317000000001</v>
      </c>
      <c r="CP24" s="38">
        <v>34.007379</v>
      </c>
      <c r="CQ24" s="38">
        <v>84.911204999999995</v>
      </c>
      <c r="CR24" s="38">
        <v>225.281892</v>
      </c>
      <c r="CS24" s="38">
        <v>93.226150000000004</v>
      </c>
      <c r="CT24" s="38">
        <v>4.204936</v>
      </c>
      <c r="CU24" s="38">
        <v>83.776469000000006</v>
      </c>
      <c r="CV24" s="38">
        <v>202.535067</v>
      </c>
      <c r="CW24" s="38">
        <v>102.62309917</v>
      </c>
      <c r="CX24" s="38">
        <v>3.4232610600000002</v>
      </c>
      <c r="CY24" s="38">
        <v>41.801831999999997</v>
      </c>
      <c r="CZ24" s="38">
        <v>153.40837024999999</v>
      </c>
      <c r="DA24" s="38">
        <v>71.335476990000004</v>
      </c>
      <c r="DB24" s="38">
        <v>7.3558394299999996</v>
      </c>
      <c r="DC24" s="38">
        <v>48.996981830000003</v>
      </c>
      <c r="DD24" s="38">
        <v>142.50979728999999</v>
      </c>
      <c r="DE24" s="38">
        <v>170.27331052</v>
      </c>
      <c r="DF24" s="38">
        <v>10.43350049</v>
      </c>
      <c r="DG24" s="38">
        <v>107.80706297</v>
      </c>
      <c r="DH24" s="38">
        <v>216.24072032999999</v>
      </c>
      <c r="DI24" s="38">
        <v>130.25058841000001</v>
      </c>
      <c r="DJ24" s="38">
        <v>13.958894259999999</v>
      </c>
      <c r="DK24" s="38">
        <v>101.87154457</v>
      </c>
      <c r="DL24" s="38">
        <v>309.17243997999998</v>
      </c>
      <c r="DM24" s="38">
        <v>76.470707599999997</v>
      </c>
      <c r="DN24" s="38">
        <v>29.623227960000001</v>
      </c>
      <c r="DO24" s="38">
        <v>44.992667969999999</v>
      </c>
      <c r="DP24" s="38">
        <v>201.79915302000001</v>
      </c>
      <c r="DQ24" s="38">
        <v>128.79937945</v>
      </c>
      <c r="DR24" s="38">
        <v>16.806015410000001</v>
      </c>
      <c r="DS24" s="38">
        <v>72.802029419999997</v>
      </c>
      <c r="DT24" s="38">
        <v>311.40792467</v>
      </c>
      <c r="DU24" s="38">
        <v>58.307545470000001</v>
      </c>
      <c r="DV24" s="38">
        <v>7.1686444700000003</v>
      </c>
      <c r="DW24" s="38">
        <v>115.83325465</v>
      </c>
      <c r="DX24" s="53">
        <v>281.97666297000001</v>
      </c>
      <c r="DY24" s="53">
        <v>131.20889890000001</v>
      </c>
      <c r="DZ24" s="53">
        <v>33.127827799999999</v>
      </c>
      <c r="EA24" s="53">
        <v>74.219972319999997</v>
      </c>
      <c r="EB24" s="53">
        <v>210.13490514</v>
      </c>
      <c r="EC24" s="53">
        <v>86.58589576</v>
      </c>
      <c r="ED24" s="53">
        <v>14.981916460000001</v>
      </c>
      <c r="EE24" s="53">
        <v>138.78119143999999</v>
      </c>
      <c r="EF24" s="53">
        <v>264.23693364000002</v>
      </c>
      <c r="EG24" s="53">
        <v>156.45691289000001</v>
      </c>
      <c r="EH24" s="53">
        <v>66.643179200000006</v>
      </c>
      <c r="EI24" s="53">
        <v>287.83356486999998</v>
      </c>
      <c r="EJ24" s="53">
        <v>689.69532548999996</v>
      </c>
      <c r="EK24" s="53">
        <v>209.68845121999999</v>
      </c>
      <c r="EL24" s="53">
        <v>112.89294049</v>
      </c>
      <c r="EM24" s="53">
        <v>353.74850056999998</v>
      </c>
      <c r="EN24" s="53">
        <v>516.30548753000005</v>
      </c>
      <c r="EO24" s="53">
        <v>102.29485235999999</v>
      </c>
      <c r="EP24" s="53">
        <v>9.9074639599999994</v>
      </c>
      <c r="EQ24" s="53">
        <v>122.93158941</v>
      </c>
      <c r="ER24" s="53">
        <v>686.66760424999995</v>
      </c>
      <c r="ES24" s="53">
        <v>196.18157339000001</v>
      </c>
      <c r="ET24" s="53">
        <v>37.4347292</v>
      </c>
      <c r="EU24" s="53">
        <v>374.10963638999999</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row>
    <row r="25" spans="6:675" ht="20.100000000000001" customHeight="1">
      <c r="F25" s="37" t="s">
        <v>793</v>
      </c>
      <c r="G25" s="29" t="s">
        <v>200</v>
      </c>
      <c r="H25" s="38">
        <v>53.443860919999999</v>
      </c>
      <c r="I25" s="38">
        <v>69.132851220000006</v>
      </c>
      <c r="J25" s="38"/>
      <c r="K25" s="38"/>
      <c r="L25" s="38">
        <v>9.0304710000000004</v>
      </c>
      <c r="M25" s="38">
        <v>4.9576549999999999</v>
      </c>
      <c r="N25" s="38">
        <v>5.9380459999999999</v>
      </c>
      <c r="O25" s="38">
        <v>6.9127919999999996</v>
      </c>
      <c r="P25" s="38">
        <v>6.6227859999999996</v>
      </c>
      <c r="Q25" s="38">
        <v>8.0802080000000007</v>
      </c>
      <c r="R25" s="38">
        <v>5.1015620000000004</v>
      </c>
      <c r="S25" s="38">
        <v>9.5086030000000008</v>
      </c>
      <c r="T25" s="38">
        <v>13.430097</v>
      </c>
      <c r="U25" s="38">
        <v>15.307334000000001</v>
      </c>
      <c r="V25" s="38">
        <v>4.1353530000000003</v>
      </c>
      <c r="W25" s="38">
        <v>5.5393160000000004</v>
      </c>
      <c r="X25" s="38">
        <v>19.207820999999999</v>
      </c>
      <c r="Y25" s="38">
        <v>12.556473</v>
      </c>
      <c r="Z25" s="38">
        <v>0.20463700000000001</v>
      </c>
      <c r="AA25" s="38">
        <v>3.6133150000000001</v>
      </c>
      <c r="AB25" s="38">
        <v>17.953399999999998</v>
      </c>
      <c r="AC25" s="38">
        <v>12.459242</v>
      </c>
      <c r="AD25" s="38">
        <v>11.352375</v>
      </c>
      <c r="AE25" s="38">
        <v>4.9176960000000003</v>
      </c>
      <c r="AF25" s="38">
        <v>21.644698999999999</v>
      </c>
      <c r="AG25" s="38">
        <v>19.489174999999999</v>
      </c>
      <c r="AH25" s="38">
        <v>7.1612960000000001</v>
      </c>
      <c r="AI25" s="38">
        <v>12.013304</v>
      </c>
      <c r="AJ25" s="38">
        <v>22.41677</v>
      </c>
      <c r="AK25" s="38">
        <v>15.346266999999999</v>
      </c>
      <c r="AL25" s="38">
        <v>12.850409000000001</v>
      </c>
      <c r="AM25" s="38">
        <v>20.166011999999998</v>
      </c>
      <c r="AN25" s="38">
        <v>23.204789999999999</v>
      </c>
      <c r="AO25" s="38">
        <v>16.800896999999999</v>
      </c>
      <c r="AP25" s="38">
        <v>5.2871050000000004</v>
      </c>
      <c r="AQ25" s="38">
        <v>20.159576999999999</v>
      </c>
      <c r="AR25" s="38">
        <v>36.551707</v>
      </c>
      <c r="AS25" s="38">
        <v>20.548673999999998</v>
      </c>
      <c r="AT25" s="38">
        <v>17.340961</v>
      </c>
      <c r="AU25" s="38">
        <v>11.32555</v>
      </c>
      <c r="AV25" s="38">
        <v>29.522444</v>
      </c>
      <c r="AW25" s="38">
        <v>16.137463</v>
      </c>
      <c r="AX25" s="38">
        <v>7.4357290000000003</v>
      </c>
      <c r="AY25" s="38">
        <v>7.0881920000000003</v>
      </c>
      <c r="AZ25" s="38">
        <v>21.533930999999999</v>
      </c>
      <c r="BA25" s="38">
        <v>10.03407</v>
      </c>
      <c r="BB25" s="38">
        <v>1.9294770000000001</v>
      </c>
      <c r="BC25" s="38">
        <v>13.456504000000001</v>
      </c>
      <c r="BD25" s="38">
        <v>17.419840000000001</v>
      </c>
      <c r="BE25" s="38">
        <v>20.533743000000001</v>
      </c>
      <c r="BF25" s="38">
        <v>3.377132</v>
      </c>
      <c r="BG25" s="38">
        <v>15.085357999999999</v>
      </c>
      <c r="BH25" s="38">
        <v>26.367961999999999</v>
      </c>
      <c r="BI25" s="38">
        <v>14.215356</v>
      </c>
      <c r="BJ25" s="38">
        <v>14.273171</v>
      </c>
      <c r="BK25" s="38">
        <v>1.394936</v>
      </c>
      <c r="BL25" s="38">
        <v>19.856642999999998</v>
      </c>
      <c r="BM25" s="38">
        <v>6.2752949999999998</v>
      </c>
      <c r="BN25" s="38">
        <v>6.606306</v>
      </c>
      <c r="BO25" s="38">
        <v>3.97662</v>
      </c>
      <c r="BP25" s="38">
        <v>12.394864</v>
      </c>
      <c r="BQ25" s="38">
        <v>9.0416290000000004</v>
      </c>
      <c r="BR25" s="38">
        <v>16.409846000000002</v>
      </c>
      <c r="BS25" s="38">
        <v>12.558971</v>
      </c>
      <c r="BT25" s="38">
        <v>11.396330000000001</v>
      </c>
      <c r="BU25" s="38">
        <v>9.2631259999999997</v>
      </c>
      <c r="BV25" s="38">
        <v>3.2849300000000001</v>
      </c>
      <c r="BW25" s="38">
        <v>24.302962999999998</v>
      </c>
      <c r="BX25" s="38">
        <v>19.989971000000001</v>
      </c>
      <c r="BY25" s="38">
        <v>11.248663000000001</v>
      </c>
      <c r="BZ25" s="38">
        <v>1.528759</v>
      </c>
      <c r="CA25" s="38">
        <v>0.75660400000000005</v>
      </c>
      <c r="CB25" s="38">
        <v>10.925515000000001</v>
      </c>
      <c r="CC25" s="38">
        <v>40.316474999999997</v>
      </c>
      <c r="CD25" s="38">
        <v>1.7347999999999999E-2</v>
      </c>
      <c r="CE25" s="38">
        <v>6.2317260000000001</v>
      </c>
      <c r="CF25" s="38">
        <v>15.951934</v>
      </c>
      <c r="CG25" s="38">
        <v>40.729776999999999</v>
      </c>
      <c r="CH25" s="38">
        <v>23.486744999999999</v>
      </c>
      <c r="CI25" s="38">
        <v>18.907029000000001</v>
      </c>
      <c r="CJ25" s="38">
        <v>19.599162</v>
      </c>
      <c r="CK25" s="38">
        <v>9.8152179999999998</v>
      </c>
      <c r="CL25" s="38">
        <v>8.9680999999999997E-2</v>
      </c>
      <c r="CM25" s="38">
        <v>2.7797879999999999</v>
      </c>
      <c r="CN25" s="38">
        <v>13.685178000000001</v>
      </c>
      <c r="CO25" s="38">
        <v>19.542898000000001</v>
      </c>
      <c r="CP25" s="38">
        <v>4.3202400000000001</v>
      </c>
      <c r="CQ25" s="38">
        <v>42.245305000000002</v>
      </c>
      <c r="CR25" s="38">
        <v>26.974028000000001</v>
      </c>
      <c r="CS25" s="38">
        <v>7.8651220000000004</v>
      </c>
      <c r="CT25" s="38">
        <v>2.1916319999999998</v>
      </c>
      <c r="CU25" s="38">
        <v>11.638227000000001</v>
      </c>
      <c r="CV25" s="38">
        <v>13.61735</v>
      </c>
      <c r="CW25" s="38">
        <v>6.9956658000000003</v>
      </c>
      <c r="CX25" s="38">
        <v>0</v>
      </c>
      <c r="CY25" s="38">
        <v>11.402915009999999</v>
      </c>
      <c r="CZ25" s="38">
        <v>15.70936925</v>
      </c>
      <c r="DA25" s="38">
        <v>8.9421754799999995</v>
      </c>
      <c r="DB25" s="38">
        <v>2.7097292999999998</v>
      </c>
      <c r="DC25" s="38">
        <v>8.7099416400000003</v>
      </c>
      <c r="DD25" s="38">
        <v>16.319481199999998</v>
      </c>
      <c r="DE25" s="38">
        <v>11.27630021</v>
      </c>
      <c r="DF25" s="38">
        <v>6.9947080000000001</v>
      </c>
      <c r="DG25" s="38">
        <v>18.085272589999999</v>
      </c>
      <c r="DH25" s="38">
        <v>24.586278360000001</v>
      </c>
      <c r="DI25" s="38">
        <v>10.500817400000001</v>
      </c>
      <c r="DJ25" s="38">
        <v>12.391114809999999</v>
      </c>
      <c r="DK25" s="38">
        <v>16.58967401</v>
      </c>
      <c r="DL25" s="38">
        <v>30.033638509999999</v>
      </c>
      <c r="DM25" s="38">
        <v>22.140367990000001</v>
      </c>
      <c r="DN25" s="38">
        <v>9.2397852300000007</v>
      </c>
      <c r="DO25" s="38">
        <v>6.2798268899999998</v>
      </c>
      <c r="DP25" s="38">
        <v>28.2339932</v>
      </c>
      <c r="DQ25" s="38">
        <v>15.050242190000001</v>
      </c>
      <c r="DR25" s="38">
        <v>12.397167530000001</v>
      </c>
      <c r="DS25" s="38">
        <v>7.0172409699999996</v>
      </c>
      <c r="DT25" s="38">
        <v>26.90980596</v>
      </c>
      <c r="DU25" s="38">
        <v>15.49194567</v>
      </c>
      <c r="DV25" s="38">
        <v>4.6617871299999996</v>
      </c>
      <c r="DW25" s="38">
        <v>22.925656960000001</v>
      </c>
      <c r="DX25" s="53">
        <v>20.919418360000002</v>
      </c>
      <c r="DY25" s="53">
        <v>16.0637401</v>
      </c>
      <c r="DZ25" s="53">
        <v>6.2602108999999997</v>
      </c>
      <c r="EA25" s="53">
        <v>18.23039816</v>
      </c>
      <c r="EB25" s="53">
        <v>15.695414380000001</v>
      </c>
      <c r="EC25" s="53">
        <v>13.630864989999999</v>
      </c>
      <c r="ED25" s="53">
        <v>3.8772450900000002</v>
      </c>
      <c r="EE25" s="53">
        <v>10.095995050000001</v>
      </c>
      <c r="EF25" s="53">
        <v>16.26997532</v>
      </c>
      <c r="EG25" s="53">
        <v>23.20064546</v>
      </c>
      <c r="EH25" s="53">
        <v>9.7759925400000007</v>
      </c>
      <c r="EI25" s="53">
        <v>23.10661241</v>
      </c>
      <c r="EJ25" s="53">
        <v>18.646820590000001</v>
      </c>
      <c r="EK25" s="53">
        <v>17.603425680000001</v>
      </c>
      <c r="EL25" s="53">
        <v>30.09251252</v>
      </c>
      <c r="EM25" s="53">
        <v>51.051238730000001</v>
      </c>
      <c r="EN25" s="53">
        <v>19.05357592</v>
      </c>
      <c r="EO25" s="53">
        <v>2.71136716</v>
      </c>
      <c r="EP25" s="53">
        <v>13.83299916</v>
      </c>
      <c r="EQ25" s="53">
        <v>12.931933920000001</v>
      </c>
      <c r="ER25" s="53">
        <v>40.078089329999997</v>
      </c>
      <c r="ES25" s="53">
        <v>26.95965369</v>
      </c>
      <c r="ET25" s="53">
        <v>10.41838117</v>
      </c>
      <c r="EU25" s="53">
        <v>28.13684889</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row>
    <row r="26" spans="6:675" ht="34.15" customHeight="1">
      <c r="F26" s="35" t="s">
        <v>82</v>
      </c>
      <c r="G26" s="29"/>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c r="XE26" s="53"/>
      <c r="XF26" s="53"/>
      <c r="XG26" s="53"/>
      <c r="XH26" s="53"/>
      <c r="XI26" s="53"/>
      <c r="XJ26" s="53"/>
      <c r="XK26" s="53"/>
      <c r="XL26" s="53"/>
      <c r="XM26" s="53"/>
      <c r="XN26" s="53"/>
      <c r="XO26" s="53"/>
      <c r="XP26" s="53"/>
      <c r="XQ26" s="53"/>
      <c r="XR26" s="53"/>
      <c r="XS26" s="53"/>
      <c r="XT26" s="53"/>
      <c r="XU26" s="53"/>
      <c r="XV26" s="53"/>
      <c r="XW26" s="53"/>
      <c r="XX26" s="53"/>
      <c r="XY26" s="53"/>
      <c r="XZ26" s="53"/>
      <c r="YA26" s="53"/>
      <c r="YB26" s="53"/>
      <c r="YC26" s="53"/>
      <c r="YD26" s="53"/>
      <c r="YE26" s="53"/>
      <c r="YF26" s="53"/>
      <c r="YG26" s="53"/>
      <c r="YH26" s="53"/>
      <c r="YI26" s="53"/>
      <c r="YJ26" s="53"/>
      <c r="YK26" s="53"/>
      <c r="YL26" s="53"/>
      <c r="YM26" s="53"/>
      <c r="YN26" s="53"/>
      <c r="YO26" s="53"/>
      <c r="YP26" s="53"/>
      <c r="YQ26" s="53"/>
      <c r="YR26" s="53"/>
      <c r="YS26" s="53"/>
      <c r="YT26" s="53"/>
      <c r="YU26" s="53"/>
      <c r="YV26" s="53"/>
      <c r="YW26" s="53"/>
      <c r="YX26" s="53"/>
      <c r="YY26" s="53"/>
    </row>
    <row r="27" spans="6:675" ht="20.100000000000001" customHeight="1">
      <c r="F27" s="28" t="s">
        <v>794</v>
      </c>
      <c r="G27" s="29" t="s">
        <v>554</v>
      </c>
      <c r="H27" s="38">
        <v>107.507129881056</v>
      </c>
      <c r="I27" s="38">
        <v>159.60843945225901</v>
      </c>
      <c r="J27" s="38"/>
      <c r="K27" s="38"/>
      <c r="L27" s="38">
        <v>65.583471717467702</v>
      </c>
      <c r="M27" s="38">
        <v>70.739967004248896</v>
      </c>
      <c r="N27" s="38">
        <v>64.001799860982601</v>
      </c>
      <c r="O27" s="38">
        <v>63.775648281871398</v>
      </c>
      <c r="P27" s="38">
        <v>57.502208527291003</v>
      </c>
      <c r="Q27" s="38">
        <v>53.224616839227998</v>
      </c>
      <c r="R27" s="38">
        <v>65.321537945684298</v>
      </c>
      <c r="S27" s="38">
        <v>65.312715675681901</v>
      </c>
      <c r="T27" s="38">
        <v>66.604153502733297</v>
      </c>
      <c r="U27" s="38">
        <v>70.554203088907997</v>
      </c>
      <c r="V27" s="38">
        <v>65.733574444963295</v>
      </c>
      <c r="W27" s="38">
        <v>67.270213921544595</v>
      </c>
      <c r="X27" s="38">
        <v>70.371279721916196</v>
      </c>
      <c r="Y27" s="38">
        <v>65.068087517657204</v>
      </c>
      <c r="Z27" s="38">
        <v>69.200352967171597</v>
      </c>
      <c r="AA27" s="38">
        <v>61.364308264686002</v>
      </c>
      <c r="AB27" s="38">
        <v>56.514251813773498</v>
      </c>
      <c r="AC27" s="38">
        <v>55.824267508230001</v>
      </c>
      <c r="AD27" s="38">
        <v>52.875455852064498</v>
      </c>
      <c r="AE27" s="38">
        <v>53.943854479212298</v>
      </c>
      <c r="AF27" s="38">
        <v>51.505638597913702</v>
      </c>
      <c r="AG27" s="38">
        <v>48.517867587460699</v>
      </c>
      <c r="AH27" s="38">
        <v>60.813262039244002</v>
      </c>
      <c r="AI27" s="38">
        <v>53.0494128644239</v>
      </c>
      <c r="AJ27" s="38">
        <v>58.365016809532698</v>
      </c>
      <c r="AK27" s="38">
        <v>58.831648233624001</v>
      </c>
      <c r="AL27" s="38">
        <v>52.413140119023801</v>
      </c>
      <c r="AM27" s="38">
        <v>53.475607184590601</v>
      </c>
      <c r="AN27" s="38">
        <v>57.280268681860299</v>
      </c>
      <c r="AO27" s="38">
        <v>59.103669964923299</v>
      </c>
      <c r="AP27" s="38">
        <v>62.571420155038801</v>
      </c>
      <c r="AQ27" s="38">
        <v>59.678824120144199</v>
      </c>
      <c r="AR27" s="38">
        <v>64.779760383360895</v>
      </c>
      <c r="AS27" s="38">
        <v>70.689150629400601</v>
      </c>
      <c r="AT27" s="38">
        <v>78.611946826572094</v>
      </c>
      <c r="AU27" s="38">
        <v>72.651060507632195</v>
      </c>
      <c r="AV27" s="38">
        <v>68.047270806991193</v>
      </c>
      <c r="AW27" s="38">
        <v>57.4087165281625</v>
      </c>
      <c r="AX27" s="38">
        <v>71.827155032436295</v>
      </c>
      <c r="AY27" s="38">
        <v>71.530941109260695</v>
      </c>
      <c r="AZ27" s="38">
        <v>69.5573466470629</v>
      </c>
      <c r="BA27" s="38">
        <v>73.820936204630499</v>
      </c>
      <c r="BB27" s="38">
        <v>71.696901453650099</v>
      </c>
      <c r="BC27" s="38">
        <v>75.510540152157006</v>
      </c>
      <c r="BD27" s="38">
        <v>76.399063157455799</v>
      </c>
      <c r="BE27" s="38">
        <v>75.435276097849098</v>
      </c>
      <c r="BF27" s="38">
        <v>79.596079726799601</v>
      </c>
      <c r="BG27" s="38">
        <v>76.841400237219602</v>
      </c>
      <c r="BH27" s="38">
        <v>75.0123730287021</v>
      </c>
      <c r="BI27" s="38">
        <v>74.830916711255597</v>
      </c>
      <c r="BJ27" s="38">
        <v>71.583878140992198</v>
      </c>
      <c r="BK27" s="38">
        <v>76.9209787554543</v>
      </c>
      <c r="BL27" s="38">
        <v>68.953067105334696</v>
      </c>
      <c r="BM27" s="38">
        <v>60.923436989331599</v>
      </c>
      <c r="BN27" s="38">
        <v>61.338449839770703</v>
      </c>
      <c r="BO27" s="38">
        <v>59.980920391889498</v>
      </c>
      <c r="BP27" s="38">
        <v>47.966865724292603</v>
      </c>
      <c r="BQ27" s="38">
        <v>52.9343199231838</v>
      </c>
      <c r="BR27" s="38">
        <v>65.578545175020906</v>
      </c>
      <c r="BS27" s="38">
        <v>61.252353972950701</v>
      </c>
      <c r="BT27" s="38">
        <v>57.808723381675797</v>
      </c>
      <c r="BU27" s="38">
        <v>60.778429738220801</v>
      </c>
      <c r="BV27" s="38">
        <v>59.155125252998097</v>
      </c>
      <c r="BW27" s="38">
        <v>67.124290122302995</v>
      </c>
      <c r="BX27" s="38">
        <v>54.9755350819025</v>
      </c>
      <c r="BY27" s="38">
        <v>68.084537334581597</v>
      </c>
      <c r="BZ27" s="38">
        <v>66.181041553316106</v>
      </c>
      <c r="CA27" s="38">
        <v>57.481109404731399</v>
      </c>
      <c r="CB27" s="38">
        <v>77.067960288808706</v>
      </c>
      <c r="CC27" s="38">
        <v>74.1115503827872</v>
      </c>
      <c r="CD27" s="38">
        <v>74.751929805673697</v>
      </c>
      <c r="CE27" s="38">
        <v>80.909202770911904</v>
      </c>
      <c r="CF27" s="38">
        <v>77.534574614663896</v>
      </c>
      <c r="CG27" s="38">
        <v>184.56246006071899</v>
      </c>
      <c r="CH27" s="38">
        <v>284.37067813526602</v>
      </c>
      <c r="CI27" s="38">
        <v>502.45175815254498</v>
      </c>
      <c r="CJ27" s="38">
        <v>546.09847198641796</v>
      </c>
      <c r="CK27" s="38">
        <v>206.62810909090899</v>
      </c>
      <c r="CL27" s="38">
        <v>475.88656054805602</v>
      </c>
      <c r="CM27" s="38">
        <v>115.136066629224</v>
      </c>
      <c r="CN27" s="38">
        <v>116.647653190634</v>
      </c>
      <c r="CO27" s="38">
        <v>304.75572519084</v>
      </c>
      <c r="CP27" s="38">
        <v>145.24783814428801</v>
      </c>
      <c r="CQ27" s="38">
        <v>129.35739285099501</v>
      </c>
      <c r="CR27" s="38">
        <v>110.816141711029</v>
      </c>
      <c r="CS27" s="38">
        <v>147.08914648162801</v>
      </c>
      <c r="CT27" s="38">
        <v>187.397289051168</v>
      </c>
      <c r="CU27" s="38">
        <v>172.053915252911</v>
      </c>
      <c r="CV27" s="38">
        <v>121.38322088887099</v>
      </c>
      <c r="CW27" s="38">
        <v>163.97404281910801</v>
      </c>
      <c r="CX27" s="38">
        <v>162.60756221010899</v>
      </c>
      <c r="CY27" s="38">
        <v>176.844669260118</v>
      </c>
      <c r="CZ27" s="38">
        <v>104.299066287657</v>
      </c>
      <c r="DA27" s="38">
        <v>147.43034048646399</v>
      </c>
      <c r="DB27" s="38">
        <v>152.78622288742301</v>
      </c>
      <c r="DC27" s="38">
        <v>139.02750779873901</v>
      </c>
      <c r="DD27" s="38">
        <v>134.99544869401299</v>
      </c>
      <c r="DE27" s="38">
        <v>143.57007882528799</v>
      </c>
      <c r="DF27" s="38">
        <v>131.583291698061</v>
      </c>
      <c r="DG27" s="38">
        <v>134.84300760251</v>
      </c>
      <c r="DH27" s="38">
        <v>141.37957512979401</v>
      </c>
      <c r="DI27" s="38">
        <v>151.12539148408499</v>
      </c>
      <c r="DJ27" s="38">
        <v>171.17451953659599</v>
      </c>
      <c r="DK27" s="38">
        <v>232.65277358992199</v>
      </c>
      <c r="DL27" s="38">
        <v>142.32374979237301</v>
      </c>
      <c r="DM27" s="38">
        <v>161.24588392439401</v>
      </c>
      <c r="DN27" s="38">
        <v>131.51189709883499</v>
      </c>
      <c r="DO27" s="38">
        <v>116.217030170765</v>
      </c>
      <c r="DP27" s="38">
        <v>135.98166465906399</v>
      </c>
      <c r="DQ27" s="38">
        <v>131.530055879136</v>
      </c>
      <c r="DR27" s="38">
        <v>131.00978247738499</v>
      </c>
      <c r="DS27" s="38">
        <v>106.001193797974</v>
      </c>
      <c r="DT27" s="38">
        <v>104.425045141496</v>
      </c>
      <c r="DU27" s="38">
        <v>128.74857928918601</v>
      </c>
      <c r="DV27" s="38">
        <v>140.56436605048401</v>
      </c>
      <c r="DW27" s="38">
        <v>151.341665803822</v>
      </c>
      <c r="DX27" s="53">
        <v>148.92267995870799</v>
      </c>
      <c r="DY27" s="53">
        <v>131.84586602482301</v>
      </c>
      <c r="DZ27" s="53">
        <v>118.773379586296</v>
      </c>
      <c r="EA27" s="53">
        <v>103.658877158846</v>
      </c>
      <c r="EB27" s="53">
        <v>92.518284645875397</v>
      </c>
      <c r="EC27" s="53">
        <v>109.210973528297</v>
      </c>
      <c r="ED27" s="53">
        <v>125.14833804177501</v>
      </c>
      <c r="EE27" s="53">
        <v>107.48509251011301</v>
      </c>
      <c r="EF27" s="53">
        <v>98.753748740943394</v>
      </c>
      <c r="EG27" s="53">
        <v>101.289652890604</v>
      </c>
      <c r="EH27" s="53">
        <v>114.56355059228</v>
      </c>
      <c r="EI27" s="53">
        <v>148.952245900099</v>
      </c>
      <c r="EJ27" s="53">
        <v>135.12729442927801</v>
      </c>
      <c r="EK27" s="53">
        <v>297.87442419774698</v>
      </c>
      <c r="EL27" s="53">
        <v>225.97749325057401</v>
      </c>
      <c r="EM27" s="53">
        <v>410.61468220309001</v>
      </c>
      <c r="EN27" s="53">
        <v>309.76254617880602</v>
      </c>
      <c r="EO27" s="53">
        <v>247.399926543307</v>
      </c>
      <c r="EP27" s="53">
        <v>307.10917555909998</v>
      </c>
      <c r="EQ27" s="53">
        <v>217.49528137521099</v>
      </c>
      <c r="ER27" s="53">
        <v>245.39877286778599</v>
      </c>
      <c r="ES27" s="53">
        <v>31975.921668445699</v>
      </c>
      <c r="ET27" s="53">
        <v>230.03844025206701</v>
      </c>
      <c r="EU27" s="53">
        <v>282.32522760904698</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row>
    <row r="28" spans="6:675" ht="10.15" customHeight="1">
      <c r="F28" s="39"/>
      <c r="G28" s="40"/>
      <c r="H28" s="39"/>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row>
    <row r="29" spans="6:675" ht="10.15" customHeight="1">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row>
    <row r="31" spans="6:675" ht="18" customHeight="1">
      <c r="F31" s="42" t="s">
        <v>795</v>
      </c>
    </row>
    <row r="32" spans="6:675" ht="18" customHeight="1">
      <c r="F32" s="42" t="s">
        <v>796</v>
      </c>
    </row>
    <row r="33" spans="6:6" ht="18" customHeight="1">
      <c r="F33" s="42" t="s">
        <v>797</v>
      </c>
    </row>
    <row r="34" spans="6:6" ht="18" customHeight="1">
      <c r="F34" s="42" t="s">
        <v>798</v>
      </c>
    </row>
    <row r="35" spans="6:6" ht="18" customHeight="1">
      <c r="F35" s="25" t="s">
        <v>489</v>
      </c>
    </row>
    <row r="36" spans="6:6" ht="18" customHeight="1">
      <c r="F36" s="25" t="s">
        <v>799</v>
      </c>
    </row>
    <row r="40" spans="6:6" ht="18" customHeight="1">
      <c r="F40" s="93"/>
    </row>
    <row r="41" spans="6:6" ht="18" customHeight="1">
      <c r="F41" s="44"/>
    </row>
    <row r="42" spans="6:6" ht="18" customHeight="1">
      <c r="F42" s="44"/>
    </row>
  </sheetData>
  <hyperlinks>
    <hyperlink ref="H1" location="Contents!A1" display="Back to Table of Contents" xr:uid="{51DC7085-2F95-4DF4-A663-187118168662}"/>
  </hyperlinks>
  <pageMargins left="0" right="0" top="0" bottom="0" header="0" footer="0"/>
  <pageSetup paperSize="9" scale="1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5427-7760-498C-9D5A-B9166412CF72}">
  <sheetPr>
    <pageSetUpPr fitToPage="1"/>
  </sheetPr>
  <dimension ref="A1:HO74"/>
  <sheetViews>
    <sheetView zoomScale="80" zoomScaleNormal="80" workbookViewId="0">
      <pane xSplit="7" ySplit="7" topLeftCell="AM50" activePane="bottomRight" state="frozen"/>
      <selection pane="topRight" activeCell="F17" sqref="F17"/>
      <selection pane="bottomLeft" activeCell="F17" sqref="F17"/>
      <selection pane="bottomRight" activeCell="AP38" sqref="AP3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5.140625" style="25" customWidth="1"/>
    <col min="7" max="7" width="12" style="26" customWidth="1"/>
    <col min="8" max="14" width="14.42578125" style="26" customWidth="1"/>
    <col min="15" max="60" width="14.42578125" style="24" customWidth="1"/>
    <col min="61" max="16384" width="10.28515625" style="24"/>
  </cols>
  <sheetData>
    <row r="1" spans="1:223" ht="57" customHeight="1">
      <c r="A1" s="23" t="s">
        <v>134</v>
      </c>
      <c r="H1" s="20" t="s">
        <v>113</v>
      </c>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row>
    <row r="2" spans="1:223" ht="18" customHeight="1">
      <c r="D2" s="27"/>
      <c r="H2" s="108">
        <v>1990</v>
      </c>
      <c r="I2" s="108">
        <f>H2+1</f>
        <v>1991</v>
      </c>
      <c r="J2" s="108">
        <f t="shared" ref="J2:AN2" si="0">I2+1</f>
        <v>1992</v>
      </c>
      <c r="K2" s="108">
        <f t="shared" si="0"/>
        <v>1993</v>
      </c>
      <c r="L2" s="108">
        <f t="shared" si="0"/>
        <v>1994</v>
      </c>
      <c r="M2" s="108">
        <f t="shared" si="0"/>
        <v>1995</v>
      </c>
      <c r="N2" s="108">
        <f t="shared" si="0"/>
        <v>1996</v>
      </c>
      <c r="O2" s="108">
        <f t="shared" si="0"/>
        <v>1997</v>
      </c>
      <c r="P2" s="108">
        <f t="shared" si="0"/>
        <v>1998</v>
      </c>
      <c r="Q2" s="108">
        <f t="shared" si="0"/>
        <v>1999</v>
      </c>
      <c r="R2" s="108">
        <f t="shared" si="0"/>
        <v>2000</v>
      </c>
      <c r="S2" s="108">
        <f t="shared" si="0"/>
        <v>2001</v>
      </c>
      <c r="T2" s="108">
        <f t="shared" si="0"/>
        <v>2002</v>
      </c>
      <c r="U2" s="108">
        <f t="shared" si="0"/>
        <v>2003</v>
      </c>
      <c r="V2" s="108">
        <f t="shared" si="0"/>
        <v>2004</v>
      </c>
      <c r="W2" s="108">
        <f t="shared" si="0"/>
        <v>2005</v>
      </c>
      <c r="X2" s="108">
        <f t="shared" si="0"/>
        <v>2006</v>
      </c>
      <c r="Y2" s="108">
        <f t="shared" si="0"/>
        <v>2007</v>
      </c>
      <c r="Z2" s="108">
        <f t="shared" si="0"/>
        <v>2008</v>
      </c>
      <c r="AA2" s="108">
        <f t="shared" si="0"/>
        <v>2009</v>
      </c>
      <c r="AB2" s="108">
        <f t="shared" si="0"/>
        <v>2010</v>
      </c>
      <c r="AC2" s="108">
        <f t="shared" si="0"/>
        <v>2011</v>
      </c>
      <c r="AD2" s="108">
        <f t="shared" si="0"/>
        <v>2012</v>
      </c>
      <c r="AE2" s="108">
        <f t="shared" si="0"/>
        <v>2013</v>
      </c>
      <c r="AF2" s="108">
        <f t="shared" si="0"/>
        <v>2014</v>
      </c>
      <c r="AG2" s="108">
        <f t="shared" si="0"/>
        <v>2015</v>
      </c>
      <c r="AH2" s="108">
        <f t="shared" si="0"/>
        <v>2016</v>
      </c>
      <c r="AI2" s="108">
        <f t="shared" si="0"/>
        <v>2017</v>
      </c>
      <c r="AJ2" s="108">
        <f t="shared" si="0"/>
        <v>2018</v>
      </c>
      <c r="AK2" s="108">
        <f t="shared" si="0"/>
        <v>2019</v>
      </c>
      <c r="AL2" s="108">
        <f t="shared" si="0"/>
        <v>2020</v>
      </c>
      <c r="AM2" s="108">
        <f t="shared" si="0"/>
        <v>2021</v>
      </c>
      <c r="AN2" s="108">
        <f t="shared" si="0"/>
        <v>2022</v>
      </c>
      <c r="AO2" s="108">
        <f>AN2+1</f>
        <v>2023</v>
      </c>
      <c r="AP2" s="108">
        <f>AO2+1</f>
        <v>2024</v>
      </c>
      <c r="AQ2" s="26"/>
      <c r="AR2" s="26"/>
      <c r="AS2" s="26"/>
      <c r="AT2" s="26"/>
      <c r="AU2" s="26"/>
      <c r="AV2" s="26"/>
      <c r="AW2" s="26"/>
      <c r="AX2" s="26"/>
      <c r="AY2" s="26"/>
      <c r="AZ2" s="26"/>
      <c r="BA2" s="26"/>
      <c r="BB2" s="26"/>
      <c r="BC2" s="26"/>
      <c r="BD2" s="26"/>
      <c r="BE2" s="26"/>
      <c r="BF2" s="26"/>
      <c r="BG2" s="26"/>
      <c r="BH2" s="26"/>
    </row>
    <row r="3" spans="1:223" ht="18" customHeight="1">
      <c r="D3" s="27"/>
      <c r="F3" s="28"/>
      <c r="G3" s="29"/>
      <c r="H3" s="108" t="str">
        <f t="shared" ref="H3:AN3" si="1">CONCATENATE(H$2-1,"–",RIGHT(H$2,2))</f>
        <v>1989–90</v>
      </c>
      <c r="I3" s="108" t="str">
        <f t="shared" si="1"/>
        <v>1990–91</v>
      </c>
      <c r="J3" s="108" t="str">
        <f t="shared" si="1"/>
        <v>1991–92</v>
      </c>
      <c r="K3" s="108" t="str">
        <f t="shared" si="1"/>
        <v>1992–93</v>
      </c>
      <c r="L3" s="108" t="str">
        <f t="shared" si="1"/>
        <v>1993–94</v>
      </c>
      <c r="M3" s="108" t="str">
        <f t="shared" si="1"/>
        <v>1994–95</v>
      </c>
      <c r="N3" s="108" t="str">
        <f t="shared" si="1"/>
        <v>1995–96</v>
      </c>
      <c r="O3" s="108" t="str">
        <f t="shared" si="1"/>
        <v>1996–97</v>
      </c>
      <c r="P3" s="108" t="str">
        <f t="shared" si="1"/>
        <v>1997–98</v>
      </c>
      <c r="Q3" s="108" t="str">
        <f t="shared" si="1"/>
        <v>1998–99</v>
      </c>
      <c r="R3" s="108" t="str">
        <f t="shared" si="1"/>
        <v>1999–00</v>
      </c>
      <c r="S3" s="108" t="str">
        <f t="shared" si="1"/>
        <v>2000–01</v>
      </c>
      <c r="T3" s="108" t="str">
        <f t="shared" si="1"/>
        <v>2001–02</v>
      </c>
      <c r="U3" s="108" t="str">
        <f t="shared" si="1"/>
        <v>2002–03</v>
      </c>
      <c r="V3" s="108" t="str">
        <f t="shared" si="1"/>
        <v>2003–04</v>
      </c>
      <c r="W3" s="108" t="str">
        <f t="shared" si="1"/>
        <v>2004–05</v>
      </c>
      <c r="X3" s="108" t="str">
        <f t="shared" si="1"/>
        <v>2005–06</v>
      </c>
      <c r="Y3" s="108" t="str">
        <f t="shared" si="1"/>
        <v>2006–07</v>
      </c>
      <c r="Z3" s="108" t="str">
        <f t="shared" si="1"/>
        <v>2007–08</v>
      </c>
      <c r="AA3" s="108" t="str">
        <f t="shared" si="1"/>
        <v>2008–09</v>
      </c>
      <c r="AB3" s="108" t="str">
        <f t="shared" si="1"/>
        <v>2009–10</v>
      </c>
      <c r="AC3" s="108" t="str">
        <f t="shared" si="1"/>
        <v>2010–11</v>
      </c>
      <c r="AD3" s="108" t="str">
        <f t="shared" si="1"/>
        <v>2011–12</v>
      </c>
      <c r="AE3" s="108" t="str">
        <f t="shared" si="1"/>
        <v>2012–13</v>
      </c>
      <c r="AF3" s="108" t="str">
        <f t="shared" si="1"/>
        <v>2013–14</v>
      </c>
      <c r="AG3" s="108" t="str">
        <f t="shared" si="1"/>
        <v>2014–15</v>
      </c>
      <c r="AH3" s="108" t="str">
        <f t="shared" si="1"/>
        <v>2015–16</v>
      </c>
      <c r="AI3" s="108" t="str">
        <f t="shared" si="1"/>
        <v>2016–17</v>
      </c>
      <c r="AJ3" s="108" t="str">
        <f t="shared" si="1"/>
        <v>2017–18</v>
      </c>
      <c r="AK3" s="108" t="str">
        <f t="shared" si="1"/>
        <v>2018–19</v>
      </c>
      <c r="AL3" s="108" t="str">
        <f t="shared" si="1"/>
        <v>2019–20</v>
      </c>
      <c r="AM3" s="108" t="str">
        <f t="shared" si="1"/>
        <v>2020–21</v>
      </c>
      <c r="AN3" s="108" t="str">
        <f t="shared" si="1"/>
        <v>2021–22</v>
      </c>
      <c r="AO3" s="108" t="str">
        <f>CONCATENATE(AO$2-1,"–",RIGHT(AO$2,2))</f>
        <v>2022–23</v>
      </c>
      <c r="AP3" s="108" t="str">
        <f>CONCATENATE(AP$2-1,"–",RIGHT(AP$2,2))</f>
        <v>2023–24</v>
      </c>
      <c r="AQ3" s="26"/>
      <c r="AR3" s="26"/>
      <c r="AS3" s="26"/>
      <c r="AT3" s="26"/>
      <c r="AU3" s="26"/>
      <c r="AV3" s="26"/>
      <c r="AW3" s="26"/>
      <c r="AX3" s="26"/>
      <c r="AY3" s="26"/>
      <c r="AZ3" s="26"/>
      <c r="BA3" s="26"/>
      <c r="BB3" s="26"/>
      <c r="BC3" s="26"/>
      <c r="BD3" s="26"/>
      <c r="BE3" s="26"/>
      <c r="BF3" s="26"/>
      <c r="BG3" s="26"/>
      <c r="BH3" s="26"/>
    </row>
    <row r="4" spans="1:223" ht="18" customHeight="1">
      <c r="D4" s="27"/>
      <c r="F4" s="28"/>
      <c r="G4" s="29"/>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row>
    <row r="5" spans="1:223" ht="18" customHeight="1">
      <c r="D5" s="27"/>
      <c r="F5" s="28"/>
      <c r="G5" s="29"/>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row>
    <row r="6" spans="1:223" ht="82.5" customHeight="1">
      <c r="F6" s="30" t="s">
        <v>2</v>
      </c>
      <c r="G6" s="31"/>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row>
    <row r="7" spans="1:223" ht="34.15" customHeight="1">
      <c r="F7" s="32"/>
      <c r="G7" s="33" t="s">
        <v>137</v>
      </c>
      <c r="H7" s="34" t="str">
        <f t="shared" ref="H7:AN7" si="2">H3</f>
        <v>1989–90</v>
      </c>
      <c r="I7" s="34" t="str">
        <f t="shared" si="2"/>
        <v>1990–91</v>
      </c>
      <c r="J7" s="34" t="str">
        <f t="shared" si="2"/>
        <v>1991–92</v>
      </c>
      <c r="K7" s="34" t="str">
        <f t="shared" si="2"/>
        <v>1992–93</v>
      </c>
      <c r="L7" s="34" t="str">
        <f t="shared" si="2"/>
        <v>1993–94</v>
      </c>
      <c r="M7" s="34" t="str">
        <f t="shared" si="2"/>
        <v>1994–95</v>
      </c>
      <c r="N7" s="34" t="str">
        <f t="shared" si="2"/>
        <v>1995–96</v>
      </c>
      <c r="O7" s="34" t="str">
        <f t="shared" si="2"/>
        <v>1996–97</v>
      </c>
      <c r="P7" s="34" t="str">
        <f t="shared" si="2"/>
        <v>1997–98</v>
      </c>
      <c r="Q7" s="34" t="str">
        <f t="shared" si="2"/>
        <v>1998–99</v>
      </c>
      <c r="R7" s="34" t="str">
        <f t="shared" si="2"/>
        <v>1999–00</v>
      </c>
      <c r="S7" s="34" t="str">
        <f t="shared" si="2"/>
        <v>2000–01</v>
      </c>
      <c r="T7" s="34" t="str">
        <f t="shared" si="2"/>
        <v>2001–02</v>
      </c>
      <c r="U7" s="34" t="str">
        <f t="shared" si="2"/>
        <v>2002–03</v>
      </c>
      <c r="V7" s="34" t="str">
        <f t="shared" si="2"/>
        <v>2003–04</v>
      </c>
      <c r="W7" s="34" t="str">
        <f t="shared" si="2"/>
        <v>2004–05</v>
      </c>
      <c r="X7" s="34" t="str">
        <f t="shared" si="2"/>
        <v>2005–06</v>
      </c>
      <c r="Y7" s="34" t="str">
        <f t="shared" si="2"/>
        <v>2006–07</v>
      </c>
      <c r="Z7" s="34" t="str">
        <f t="shared" si="2"/>
        <v>2007–08</v>
      </c>
      <c r="AA7" s="34" t="str">
        <f t="shared" si="2"/>
        <v>2008–09</v>
      </c>
      <c r="AB7" s="34" t="str">
        <f t="shared" si="2"/>
        <v>2009–10</v>
      </c>
      <c r="AC7" s="34" t="str">
        <f t="shared" si="2"/>
        <v>2010–11</v>
      </c>
      <c r="AD7" s="34" t="str">
        <f t="shared" si="2"/>
        <v>2011–12</v>
      </c>
      <c r="AE7" s="34" t="str">
        <f t="shared" si="2"/>
        <v>2012–13</v>
      </c>
      <c r="AF7" s="34" t="str">
        <f t="shared" si="2"/>
        <v>2013–14</v>
      </c>
      <c r="AG7" s="34" t="str">
        <f t="shared" si="2"/>
        <v>2014–15</v>
      </c>
      <c r="AH7" s="34" t="str">
        <f t="shared" si="2"/>
        <v>2015–16</v>
      </c>
      <c r="AI7" s="34" t="str">
        <f t="shared" si="2"/>
        <v>2016–17</v>
      </c>
      <c r="AJ7" s="34" t="str">
        <f t="shared" si="2"/>
        <v>2017–18</v>
      </c>
      <c r="AK7" s="34" t="str">
        <f t="shared" si="2"/>
        <v>2018–19</v>
      </c>
      <c r="AL7" s="34" t="str">
        <f t="shared" si="2"/>
        <v>2019–20</v>
      </c>
      <c r="AM7" s="34" t="str">
        <f t="shared" si="2"/>
        <v>2020–21</v>
      </c>
      <c r="AN7" s="34" t="str">
        <f t="shared" si="2"/>
        <v>2021–22</v>
      </c>
      <c r="AO7" s="34" t="str">
        <f>AO3</f>
        <v>2022–23</v>
      </c>
      <c r="AP7" s="34" t="str">
        <f>AP3</f>
        <v>2023–24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row>
    <row r="8" spans="1:223" ht="28.15" customHeight="1">
      <c r="F8" s="35" t="s">
        <v>138</v>
      </c>
      <c r="G8" s="29"/>
      <c r="H8" s="36"/>
      <c r="I8" s="36"/>
      <c r="J8" s="36"/>
      <c r="K8" s="36"/>
      <c r="L8" s="36"/>
      <c r="M8" s="36"/>
      <c r="N8" s="36"/>
    </row>
    <row r="9" spans="1:223" ht="20.100000000000001" customHeight="1">
      <c r="F9" s="28" t="s">
        <v>139</v>
      </c>
      <c r="G9" s="29"/>
      <c r="H9" s="36"/>
      <c r="I9" s="36"/>
      <c r="J9" s="36"/>
      <c r="K9" s="36"/>
      <c r="L9" s="36"/>
      <c r="M9" s="36"/>
      <c r="N9" s="36"/>
    </row>
    <row r="10" spans="1:223" ht="20.100000000000001" customHeight="1">
      <c r="F10" s="37" t="s">
        <v>140</v>
      </c>
      <c r="G10" s="29" t="s">
        <v>141</v>
      </c>
      <c r="H10" s="38">
        <v>6243</v>
      </c>
      <c r="I10" s="38">
        <v>6985</v>
      </c>
      <c r="J10" s="38">
        <v>4440</v>
      </c>
      <c r="K10" s="38">
        <v>4212</v>
      </c>
      <c r="L10" s="38">
        <v>3700.1959900000002</v>
      </c>
      <c r="M10" s="38">
        <v>4936.6985800000002</v>
      </c>
      <c r="N10" s="38">
        <v>4716.9729699999998</v>
      </c>
      <c r="O10" s="38">
        <v>4736.5266300000003</v>
      </c>
      <c r="P10" s="38">
        <v>5003.4685790000003</v>
      </c>
      <c r="Q10" s="38">
        <v>5396.5815709999997</v>
      </c>
      <c r="R10" s="38">
        <v>7258.5674499999996</v>
      </c>
      <c r="S10" s="38">
        <v>6890.5906199999999</v>
      </c>
      <c r="T10" s="38">
        <v>5428.8824299999997</v>
      </c>
      <c r="U10" s="38">
        <v>7444.7289499999997</v>
      </c>
      <c r="V10" s="38">
        <v>6917.3158299999996</v>
      </c>
      <c r="W10" s="38">
        <v>4900.067</v>
      </c>
      <c r="X10" s="38">
        <v>5638.9740000000002</v>
      </c>
      <c r="Y10" s="38">
        <v>5699.5020000000004</v>
      </c>
      <c r="Z10" s="38">
        <v>7916.8469999999998</v>
      </c>
      <c r="AA10" s="38">
        <v>7469.607</v>
      </c>
      <c r="AB10" s="38">
        <v>8022.701</v>
      </c>
      <c r="AC10" s="38">
        <v>8595.1540000000005</v>
      </c>
      <c r="AD10" s="38">
        <v>10517.78246</v>
      </c>
      <c r="AE10" s="38">
        <v>12566.722169999999</v>
      </c>
      <c r="AF10" s="38">
        <v>15145.84412</v>
      </c>
      <c r="AG10" s="38">
        <v>20204.494019999998</v>
      </c>
      <c r="AH10" s="38">
        <v>20971.285690000001</v>
      </c>
      <c r="AI10" s="38">
        <v>24851.42254</v>
      </c>
      <c r="AJ10" s="38">
        <v>29879.8511</v>
      </c>
      <c r="AK10" s="38">
        <v>33546.418120000002</v>
      </c>
      <c r="AL10" s="38">
        <v>41025.574910000003</v>
      </c>
      <c r="AM10" s="38">
        <v>35781.932330000003</v>
      </c>
      <c r="AN10" s="38">
        <v>35957.474920000001</v>
      </c>
      <c r="AO10" s="38">
        <v>34112.927580000003</v>
      </c>
      <c r="AP10" s="38">
        <v>40497.410100000001</v>
      </c>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row>
    <row r="11" spans="1:223" ht="20.100000000000001" customHeight="1">
      <c r="F11" s="37" t="s">
        <v>142</v>
      </c>
      <c r="G11" s="29" t="s">
        <v>141</v>
      </c>
      <c r="H11" s="38">
        <v>8490.6980800000001</v>
      </c>
      <c r="I11" s="38">
        <v>9186.2831000000006</v>
      </c>
      <c r="J11" s="38">
        <v>9453.3124399999997</v>
      </c>
      <c r="K11" s="38">
        <v>9664.6187900000004</v>
      </c>
      <c r="L11" s="38">
        <v>10220.6567</v>
      </c>
      <c r="M11" s="38">
        <v>10315.462659999999</v>
      </c>
      <c r="N11" s="38">
        <v>10983.968000000001</v>
      </c>
      <c r="O11" s="38">
        <v>11011.21866</v>
      </c>
      <c r="P11" s="38">
        <v>10535.62227</v>
      </c>
      <c r="Q11" s="38">
        <v>11058.65085</v>
      </c>
      <c r="R11" s="38">
        <v>11654.455679999999</v>
      </c>
      <c r="S11" s="38">
        <v>12721.48695</v>
      </c>
      <c r="T11" s="38">
        <v>13090.51023</v>
      </c>
      <c r="U11" s="38">
        <v>13168.062669999999</v>
      </c>
      <c r="V11" s="38">
        <v>13571.77896</v>
      </c>
      <c r="W11" s="38">
        <v>14073.033939999999</v>
      </c>
      <c r="X11" s="38">
        <v>14498.62176</v>
      </c>
      <c r="Y11" s="38">
        <v>15055.63378</v>
      </c>
      <c r="Z11" s="38">
        <v>15739.206679999999</v>
      </c>
      <c r="AA11" s="38">
        <v>16395.049041999999</v>
      </c>
      <c r="AB11" s="38">
        <v>16653.096489</v>
      </c>
      <c r="AC11" s="38">
        <v>16227.393512000001</v>
      </c>
      <c r="AD11" s="38">
        <v>16592.374164000001</v>
      </c>
      <c r="AE11" s="38">
        <v>18913.785721</v>
      </c>
      <c r="AF11" s="38">
        <v>18613.55544</v>
      </c>
      <c r="AG11" s="38">
        <v>17362.725074999998</v>
      </c>
      <c r="AH11" s="38">
        <v>17676.43191856</v>
      </c>
      <c r="AI11" s="38">
        <v>18230.229500000001</v>
      </c>
      <c r="AJ11" s="38">
        <v>17746.308784500001</v>
      </c>
      <c r="AK11" s="38">
        <v>17619.317124728801</v>
      </c>
      <c r="AL11" s="38">
        <v>17876.376899999999</v>
      </c>
      <c r="AM11" s="38">
        <v>18599.76756878</v>
      </c>
      <c r="AN11" s="38">
        <v>17739.245056</v>
      </c>
      <c r="AO11" s="38">
        <v>16566.417539999999</v>
      </c>
      <c r="AP11" s="38">
        <v>15877.281025</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row>
    <row r="12" spans="1:223" ht="20.100000000000001" customHeight="1">
      <c r="F12" s="37" t="s">
        <v>143</v>
      </c>
      <c r="G12" s="29" t="s">
        <v>141</v>
      </c>
      <c r="H12" s="38">
        <v>940.17915700000003</v>
      </c>
      <c r="I12" s="38">
        <v>919.14768700000002</v>
      </c>
      <c r="J12" s="38">
        <v>931.49078299999996</v>
      </c>
      <c r="K12" s="38">
        <v>979.00642800000003</v>
      </c>
      <c r="L12" s="38">
        <v>1055.861584</v>
      </c>
      <c r="M12" s="38">
        <v>919.99234100000001</v>
      </c>
      <c r="N12" s="38">
        <v>1042.367258</v>
      </c>
      <c r="O12" s="38">
        <v>1059.613016</v>
      </c>
      <c r="P12" s="38">
        <v>1233.058252</v>
      </c>
      <c r="Q12" s="38">
        <v>1365.2034470000001</v>
      </c>
      <c r="R12" s="38">
        <v>1364.1175619999999</v>
      </c>
      <c r="S12" s="38">
        <v>1470.706919</v>
      </c>
      <c r="T12" s="38">
        <v>1489.8232419999999</v>
      </c>
      <c r="U12" s="38">
        <v>1551.170672</v>
      </c>
      <c r="V12" s="38">
        <v>1545.5730590000001</v>
      </c>
      <c r="W12" s="38">
        <v>1512.2668570000001</v>
      </c>
      <c r="X12" s="38">
        <v>1616.77683</v>
      </c>
      <c r="Y12" s="38">
        <v>1637.745504</v>
      </c>
      <c r="Z12" s="38">
        <v>1649.878058</v>
      </c>
      <c r="AA12" s="38">
        <v>1748.421801</v>
      </c>
      <c r="AB12" s="38">
        <v>1623.8208999999999</v>
      </c>
      <c r="AC12" s="38">
        <v>1685.9254659999999</v>
      </c>
      <c r="AD12" s="38">
        <v>1693.179803</v>
      </c>
      <c r="AE12" s="38">
        <v>1568.56938713</v>
      </c>
      <c r="AF12" s="38">
        <v>1575.9908889999999</v>
      </c>
      <c r="AG12" s="38">
        <v>1432.06578476</v>
      </c>
      <c r="AH12" s="38">
        <v>1442.0547566</v>
      </c>
      <c r="AI12" s="38">
        <v>1329.0235299999999</v>
      </c>
      <c r="AJ12" s="38">
        <v>1430.6290409999999</v>
      </c>
      <c r="AK12" s="38">
        <v>1451.56629845</v>
      </c>
      <c r="AL12" s="38">
        <v>1429.83814295</v>
      </c>
      <c r="AM12" s="38">
        <v>1357.2229084200001</v>
      </c>
      <c r="AN12" s="38">
        <v>1367.9126879999999</v>
      </c>
      <c r="AO12" s="38">
        <v>1440.2476559199999</v>
      </c>
      <c r="AP12" s="38">
        <v>1431.91503541</v>
      </c>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row>
    <row r="13" spans="1:223" ht="28.15" customHeight="1">
      <c r="F13" s="28" t="s">
        <v>144</v>
      </c>
      <c r="G13" s="29" t="s">
        <v>145</v>
      </c>
      <c r="H13" s="38">
        <v>143190</v>
      </c>
      <c r="I13" s="38">
        <v>160885</v>
      </c>
      <c r="J13" s="38">
        <v>149433</v>
      </c>
      <c r="K13" s="38">
        <v>164618</v>
      </c>
      <c r="L13" s="38">
        <v>171570</v>
      </c>
      <c r="M13" s="38">
        <v>152193</v>
      </c>
      <c r="N13" s="38">
        <v>178802</v>
      </c>
      <c r="O13" s="38">
        <v>105697</v>
      </c>
      <c r="P13" s="38">
        <v>44222</v>
      </c>
      <c r="Q13" s="38">
        <v>43502</v>
      </c>
      <c r="R13" s="38">
        <v>79342</v>
      </c>
      <c r="S13" s="38">
        <v>32725</v>
      </c>
      <c r="T13" s="38">
        <v>140242</v>
      </c>
      <c r="U13" s="38">
        <v>111252</v>
      </c>
      <c r="V13" s="38">
        <v>59597</v>
      </c>
      <c r="W13" s="38">
        <v>59714</v>
      </c>
      <c r="X13" s="38">
        <v>55571</v>
      </c>
      <c r="Y13" s="38">
        <v>64283</v>
      </c>
      <c r="Z13" s="38">
        <v>269896</v>
      </c>
      <c r="AA13" s="38">
        <v>67573</v>
      </c>
      <c r="AB13" s="38">
        <v>53713</v>
      </c>
      <c r="AC13" s="38">
        <v>173617</v>
      </c>
      <c r="AD13" s="38">
        <v>35306.58</v>
      </c>
      <c r="AE13" s="38">
        <v>37439.35</v>
      </c>
      <c r="AF13" s="38">
        <v>41224.17</v>
      </c>
      <c r="AG13" s="38">
        <v>69523.81</v>
      </c>
      <c r="AH13" s="38">
        <v>38344.019999999997</v>
      </c>
      <c r="AI13" s="38">
        <v>39054.961000000003</v>
      </c>
      <c r="AJ13" s="38">
        <v>35269.43</v>
      </c>
      <c r="AK13" s="38">
        <v>37777.351999999999</v>
      </c>
      <c r="AL13" s="38">
        <v>24911.68</v>
      </c>
      <c r="AM13" s="38">
        <v>29003.662</v>
      </c>
      <c r="AN13" s="38">
        <v>33329.209000000003</v>
      </c>
      <c r="AO13" s="38">
        <v>18112.71</v>
      </c>
      <c r="AP13" s="38">
        <v>24525.55</v>
      </c>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row>
    <row r="14" spans="1:223" ht="28.15" customHeight="1">
      <c r="F14" s="28" t="s">
        <v>146</v>
      </c>
      <c r="G14" s="29"/>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row>
    <row r="15" spans="1:223" ht="20.100000000000001" customHeight="1">
      <c r="F15" s="37" t="s">
        <v>147</v>
      </c>
      <c r="G15" s="29" t="s">
        <v>141</v>
      </c>
      <c r="H15" s="38">
        <v>203.08600000000001</v>
      </c>
      <c r="I15" s="38">
        <v>244.59800000000001</v>
      </c>
      <c r="J15" s="38">
        <v>218.76900000000001</v>
      </c>
      <c r="K15" s="38">
        <v>359.16500000000002</v>
      </c>
      <c r="L15" s="38">
        <v>430.07</v>
      </c>
      <c r="M15" s="38">
        <v>426.483</v>
      </c>
      <c r="N15" s="38">
        <v>519.60900000000004</v>
      </c>
      <c r="O15" s="38">
        <v>889.87199999999996</v>
      </c>
      <c r="P15" s="38">
        <v>1096.9670000000001</v>
      </c>
      <c r="Q15" s="38">
        <v>1226.864</v>
      </c>
      <c r="R15" s="38">
        <v>935.90800000000002</v>
      </c>
      <c r="S15" s="38">
        <v>1149.6020000000001</v>
      </c>
      <c r="T15" s="38">
        <v>1271.0609999999999</v>
      </c>
      <c r="U15" s="38">
        <v>1192.837</v>
      </c>
      <c r="V15" s="38">
        <v>1285.5530000000001</v>
      </c>
      <c r="W15" s="38">
        <v>1325.759</v>
      </c>
      <c r="X15" s="38">
        <v>1635.3009999999999</v>
      </c>
      <c r="Y15" s="38">
        <v>1493.0329999999999</v>
      </c>
      <c r="Z15" s="38">
        <v>1693.9390000000001</v>
      </c>
      <c r="AA15" s="38">
        <v>1797.373</v>
      </c>
      <c r="AB15" s="38">
        <v>1928.221</v>
      </c>
      <c r="AC15" s="38">
        <v>1749.6479999999999</v>
      </c>
      <c r="AD15" s="38">
        <v>1814.14742</v>
      </c>
      <c r="AE15" s="38">
        <v>2182.1923000000002</v>
      </c>
      <c r="AF15" s="38">
        <v>2121.6890100000001</v>
      </c>
      <c r="AG15" s="38">
        <v>2056.2197200000001</v>
      </c>
      <c r="AH15" s="38">
        <v>1870.0138199999999</v>
      </c>
      <c r="AI15" s="38">
        <v>1751.9604099999999</v>
      </c>
      <c r="AJ15" s="38">
        <v>1986.7134599999999</v>
      </c>
      <c r="AK15" s="38">
        <v>1894.9435800000001</v>
      </c>
      <c r="AL15" s="38">
        <v>1898.7181499999999</v>
      </c>
      <c r="AM15" s="38">
        <v>1672.2123200000001</v>
      </c>
      <c r="AN15" s="38">
        <v>1640.7397000000001</v>
      </c>
      <c r="AO15" s="38">
        <v>1511.2419400000001</v>
      </c>
      <c r="AP15" s="38">
        <v>1250.3388399999999</v>
      </c>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row>
    <row r="16" spans="1:223" ht="20.100000000000001" customHeight="1">
      <c r="F16" s="37" t="s">
        <v>148</v>
      </c>
      <c r="G16" s="29" t="s">
        <v>141</v>
      </c>
      <c r="H16" s="38">
        <v>142.38399999999999</v>
      </c>
      <c r="I16" s="38">
        <v>163.09100000000001</v>
      </c>
      <c r="J16" s="38">
        <v>183.27199999999999</v>
      </c>
      <c r="K16" s="38">
        <v>165.226</v>
      </c>
      <c r="L16" s="38">
        <v>179.60499999999999</v>
      </c>
      <c r="M16" s="38">
        <v>120.68300000000001</v>
      </c>
      <c r="N16" s="38">
        <v>115.491</v>
      </c>
      <c r="O16" s="38">
        <v>127.99299999999999</v>
      </c>
      <c r="P16" s="38">
        <v>126.538</v>
      </c>
      <c r="Q16" s="38">
        <v>160.34700000000001</v>
      </c>
      <c r="R16" s="38">
        <v>305.68599999999998</v>
      </c>
      <c r="S16" s="38">
        <v>366.226</v>
      </c>
      <c r="T16" s="38">
        <v>387.57499999999999</v>
      </c>
      <c r="U16" s="38">
        <v>358.64299999999997</v>
      </c>
      <c r="V16" s="38">
        <v>300.52499999999998</v>
      </c>
      <c r="W16" s="38">
        <v>321.68</v>
      </c>
      <c r="X16" s="38">
        <v>314.01799999999997</v>
      </c>
      <c r="Y16" s="38">
        <v>290.07799999999997</v>
      </c>
      <c r="Z16" s="38">
        <v>295.66699999999997</v>
      </c>
      <c r="AA16" s="38">
        <v>360.96100000000001</v>
      </c>
      <c r="AB16" s="38">
        <v>271.28800000000001</v>
      </c>
      <c r="AC16" s="38">
        <v>374.91199999999998</v>
      </c>
      <c r="AD16" s="38">
        <v>394.87277999999998</v>
      </c>
      <c r="AE16" s="38">
        <v>360.42092000000002</v>
      </c>
      <c r="AF16" s="38">
        <v>455.7423</v>
      </c>
      <c r="AG16" s="38">
        <v>422.95240999999999</v>
      </c>
      <c r="AH16" s="38">
        <v>506.83319999999998</v>
      </c>
      <c r="AI16" s="38">
        <v>413.13595500000002</v>
      </c>
      <c r="AJ16" s="38">
        <v>317.12358</v>
      </c>
      <c r="AK16" s="38">
        <v>395.94470000000001</v>
      </c>
      <c r="AL16" s="38">
        <v>391.85503299999999</v>
      </c>
      <c r="AM16" s="38">
        <v>420.15795300000002</v>
      </c>
      <c r="AN16" s="38">
        <v>330.450853</v>
      </c>
      <c r="AO16" s="38">
        <v>415.20783</v>
      </c>
      <c r="AP16" s="38">
        <v>396.42401000000001</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row>
    <row r="17" spans="6:223" ht="20.100000000000001" customHeight="1">
      <c r="F17" s="37" t="s">
        <v>149</v>
      </c>
      <c r="G17" s="29" t="s">
        <v>141</v>
      </c>
      <c r="H17" s="38">
        <v>206.49410473322001</v>
      </c>
      <c r="I17" s="38">
        <v>235.75405061386999</v>
      </c>
      <c r="J17" s="38">
        <v>245.18701781541</v>
      </c>
      <c r="K17" s="38">
        <v>271.13214620397002</v>
      </c>
      <c r="L17" s="38">
        <v>301.00287573493</v>
      </c>
      <c r="M17" s="38">
        <v>245.07366507021999</v>
      </c>
      <c r="N17" s="38">
        <v>281.91319875726998</v>
      </c>
      <c r="O17" s="38">
        <v>389.22314757243998</v>
      </c>
      <c r="P17" s="38">
        <v>441.26710544088002</v>
      </c>
      <c r="Q17" s="38">
        <v>528.61900237975999</v>
      </c>
      <c r="R17" s="38">
        <v>582.40926177966696</v>
      </c>
      <c r="S17" s="38">
        <v>693.89287472891203</v>
      </c>
      <c r="T17" s="38">
        <v>749.42288068388905</v>
      </c>
      <c r="U17" s="38">
        <v>687.34833573846595</v>
      </c>
      <c r="V17" s="38">
        <v>651.87626613352904</v>
      </c>
      <c r="W17" s="38">
        <v>700.665342659467</v>
      </c>
      <c r="X17" s="38">
        <v>790.35116340879301</v>
      </c>
      <c r="Y17" s="38">
        <v>698.50779912516703</v>
      </c>
      <c r="Z17" s="38">
        <v>732.49086150962501</v>
      </c>
      <c r="AA17" s="38">
        <v>814.87429673404495</v>
      </c>
      <c r="AB17" s="38">
        <v>805.14439246972904</v>
      </c>
      <c r="AC17" s="38">
        <v>877.26582010558195</v>
      </c>
      <c r="AD17" s="38">
        <v>926.19672255993498</v>
      </c>
      <c r="AE17" s="38">
        <v>975.67818568698499</v>
      </c>
      <c r="AF17" s="38">
        <v>1034.7522730507801</v>
      </c>
      <c r="AG17" s="38">
        <v>1008.89290463957</v>
      </c>
      <c r="AH17" s="38">
        <v>1049.6382748426299</v>
      </c>
      <c r="AI17" s="38">
        <v>920.16903946364698</v>
      </c>
      <c r="AJ17" s="38">
        <v>894.35562020699899</v>
      </c>
      <c r="AK17" s="38">
        <v>928.58646606776904</v>
      </c>
      <c r="AL17" s="38">
        <v>924.36281146125202</v>
      </c>
      <c r="AM17" s="38">
        <v>895.75708367803497</v>
      </c>
      <c r="AN17" s="38">
        <v>807.82430523324194</v>
      </c>
      <c r="AO17" s="38">
        <v>851.85327966051398</v>
      </c>
      <c r="AP17" s="38">
        <v>752.73422170210199</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row>
    <row r="18" spans="6:223" ht="28.15" customHeight="1">
      <c r="F18" s="28" t="s">
        <v>150</v>
      </c>
      <c r="G18" s="29" t="s">
        <v>151</v>
      </c>
      <c r="H18" s="38">
        <v>1216.404</v>
      </c>
      <c r="I18" s="38">
        <v>1791.769</v>
      </c>
      <c r="J18" s="38">
        <v>950.61500000000001</v>
      </c>
      <c r="K18" s="38">
        <v>765.52800000000002</v>
      </c>
      <c r="L18" s="38">
        <v>3307.2429999999999</v>
      </c>
      <c r="M18" s="38">
        <v>621.09400000000005</v>
      </c>
      <c r="N18" s="38">
        <v>71.763000000000005</v>
      </c>
      <c r="O18" s="38">
        <v>61.215000000000003</v>
      </c>
      <c r="P18" s="38">
        <v>39.465000000000003</v>
      </c>
      <c r="Q18" s="38">
        <v>25.791</v>
      </c>
      <c r="R18" s="38">
        <v>32.707000000000001</v>
      </c>
      <c r="S18" s="38">
        <v>46.289000000000001</v>
      </c>
      <c r="T18" s="38">
        <v>43.972000000000001</v>
      </c>
      <c r="U18" s="38">
        <v>512.12099999999998</v>
      </c>
      <c r="V18" s="38">
        <v>2473.1869999999999</v>
      </c>
      <c r="W18" s="38">
        <v>84.037999999999997</v>
      </c>
      <c r="X18" s="38">
        <v>129.81700000000001</v>
      </c>
      <c r="Y18" s="38">
        <v>294.339</v>
      </c>
      <c r="Z18" s="38">
        <v>261.303</v>
      </c>
      <c r="AA18" s="38">
        <v>71.679000000000002</v>
      </c>
      <c r="AB18" s="38">
        <v>55.893000000000001</v>
      </c>
      <c r="AC18" s="38">
        <v>90.271199999999993</v>
      </c>
      <c r="AD18" s="38">
        <v>82.262810000000002</v>
      </c>
      <c r="AE18" s="38">
        <v>800.89067</v>
      </c>
      <c r="AF18" s="38">
        <v>11388.00741</v>
      </c>
      <c r="AG18" s="38">
        <v>10724.319869999999</v>
      </c>
      <c r="AH18" s="38">
        <v>13950.186760000001</v>
      </c>
      <c r="AI18" s="38">
        <v>13317.48575</v>
      </c>
      <c r="AJ18" s="38">
        <v>18147.68318</v>
      </c>
      <c r="AK18" s="38">
        <v>13131.48</v>
      </c>
      <c r="AL18" s="38">
        <v>12421.72248</v>
      </c>
      <c r="AM18" s="38">
        <v>5558.6578799999997</v>
      </c>
      <c r="AN18" s="38">
        <v>62.637659999999997</v>
      </c>
      <c r="AO18" s="38">
        <v>48.492780000000003</v>
      </c>
      <c r="AP18" s="38">
        <v>45.750459999999997</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row>
    <row r="19" spans="6:223" ht="28.15" customHeight="1">
      <c r="F19" s="28" t="s">
        <v>152</v>
      </c>
      <c r="G19" s="29" t="s">
        <v>145</v>
      </c>
      <c r="H19" s="38">
        <v>1665.0409999999999</v>
      </c>
      <c r="I19" s="38">
        <v>3392.6790000000001</v>
      </c>
      <c r="J19" s="38">
        <v>11672.088</v>
      </c>
      <c r="K19" s="38">
        <v>8720.9310000000005</v>
      </c>
      <c r="L19" s="38">
        <v>10006.716</v>
      </c>
      <c r="M19" s="38">
        <v>14605.451999999999</v>
      </c>
      <c r="N19" s="38">
        <v>17372.348000000002</v>
      </c>
      <c r="O19" s="38">
        <v>15363.794</v>
      </c>
      <c r="P19" s="38">
        <v>10106.902</v>
      </c>
      <c r="Q19" s="38">
        <v>16766.149000000001</v>
      </c>
      <c r="R19" s="38">
        <v>21746.957999999999</v>
      </c>
      <c r="S19" s="38">
        <v>18028.833999999999</v>
      </c>
      <c r="T19" s="38">
        <v>39650.953000000001</v>
      </c>
      <c r="U19" s="38">
        <v>16850.54</v>
      </c>
      <c r="V19" s="38">
        <v>27066.605</v>
      </c>
      <c r="W19" s="38">
        <v>28098.895</v>
      </c>
      <c r="X19" s="38">
        <v>28822.525000000001</v>
      </c>
      <c r="Y19" s="38">
        <v>31465.853999999999</v>
      </c>
      <c r="Z19" s="38">
        <v>30019.856</v>
      </c>
      <c r="AA19" s="38">
        <v>33854.012000000002</v>
      </c>
      <c r="AB19" s="38">
        <v>41104.440999999999</v>
      </c>
      <c r="AC19" s="38">
        <v>38989.951999999997</v>
      </c>
      <c r="AD19" s="38">
        <v>38693.583789999997</v>
      </c>
      <c r="AE19" s="38">
        <v>45432.43806</v>
      </c>
      <c r="AF19" s="38">
        <v>49653.759489999997</v>
      </c>
      <c r="AG19" s="38">
        <v>32444.90119</v>
      </c>
      <c r="AH19" s="38">
        <v>18407.351790000001</v>
      </c>
      <c r="AI19" s="38">
        <v>12793.561400000001</v>
      </c>
      <c r="AJ19" s="38">
        <v>21246.643789999998</v>
      </c>
      <c r="AK19" s="38">
        <v>15024.18974</v>
      </c>
      <c r="AL19" s="38">
        <v>6330.4983400000001</v>
      </c>
      <c r="AM19" s="38">
        <v>8986.5088300000007</v>
      </c>
      <c r="AN19" s="38">
        <v>10360.77982</v>
      </c>
      <c r="AO19" s="38">
        <v>6049.2067999999999</v>
      </c>
      <c r="AP19" s="38">
        <v>8896.7656900000002</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row>
    <row r="20" spans="6:223" ht="28.15" customHeight="1">
      <c r="F20" s="28" t="s">
        <v>153</v>
      </c>
      <c r="G20" s="29" t="s">
        <v>145</v>
      </c>
      <c r="H20" s="38">
        <v>186.901118</v>
      </c>
      <c r="I20" s="38">
        <v>249.98146600000001</v>
      </c>
      <c r="J20" s="38">
        <v>276.68312500000002</v>
      </c>
      <c r="K20" s="38">
        <v>275.60808400000002</v>
      </c>
      <c r="L20" s="38">
        <v>297.99487699999997</v>
      </c>
      <c r="M20" s="38">
        <v>281.61780099999999</v>
      </c>
      <c r="N20" s="38">
        <v>334.25473099999999</v>
      </c>
      <c r="O20" s="38">
        <v>312.69802299999998</v>
      </c>
      <c r="P20" s="38">
        <v>428.90096299999999</v>
      </c>
      <c r="Q20" s="38">
        <v>421.78756600000003</v>
      </c>
      <c r="R20" s="38">
        <v>329.82755300000002</v>
      </c>
      <c r="S20" s="38">
        <v>301.75706100000002</v>
      </c>
      <c r="T20" s="38">
        <v>280.63561199999998</v>
      </c>
      <c r="U20" s="38">
        <v>282.524472</v>
      </c>
      <c r="V20" s="38">
        <v>315.59900900000002</v>
      </c>
      <c r="W20" s="38">
        <v>308.73759899999999</v>
      </c>
      <c r="X20" s="38">
        <v>315.33967799999999</v>
      </c>
      <c r="Y20" s="38">
        <v>399.92741100000001</v>
      </c>
      <c r="Z20" s="38">
        <v>381.57623554999998</v>
      </c>
      <c r="AA20" s="38">
        <v>437.25344825000002</v>
      </c>
      <c r="AB20" s="38">
        <v>334.96279748000001</v>
      </c>
      <c r="AC20" s="38">
        <v>300.60479289</v>
      </c>
      <c r="AD20" s="38">
        <v>303.68887422</v>
      </c>
      <c r="AE20" s="38">
        <v>280.47720075000001</v>
      </c>
      <c r="AF20" s="38">
        <v>279.10914258000003</v>
      </c>
      <c r="AG20" s="38">
        <v>278.37295190999998</v>
      </c>
      <c r="AH20" s="38">
        <v>306.60362272999998</v>
      </c>
      <c r="AI20" s="38">
        <v>334.09238578999998</v>
      </c>
      <c r="AJ20" s="38">
        <v>348.40734146</v>
      </c>
      <c r="AK20" s="38">
        <v>325.59173389</v>
      </c>
      <c r="AL20" s="38">
        <v>349.74520656999999</v>
      </c>
      <c r="AM20" s="38">
        <v>283.18794860000003</v>
      </c>
      <c r="AN20" s="38">
        <v>247.54103136000001</v>
      </c>
      <c r="AO20" s="38">
        <v>228.35683592999999</v>
      </c>
      <c r="AP20" s="38">
        <v>258.18931499000001</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row>
    <row r="21" spans="6:223" ht="28.15" customHeight="1">
      <c r="F21" s="28" t="s">
        <v>154</v>
      </c>
      <c r="G21" s="29"/>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row>
    <row r="22" spans="6:223" ht="20.100000000000001" customHeight="1">
      <c r="F22" s="37" t="s">
        <v>155</v>
      </c>
      <c r="G22" s="38" t="s">
        <v>141</v>
      </c>
      <c r="H22" s="38" t="s">
        <v>156</v>
      </c>
      <c r="I22" s="38">
        <v>53.15</v>
      </c>
      <c r="J22" s="38">
        <v>160.69900000000001</v>
      </c>
      <c r="K22" s="38">
        <v>161.56899999999999</v>
      </c>
      <c r="L22" s="38">
        <v>151.74100000000001</v>
      </c>
      <c r="M22" s="38">
        <v>231.113</v>
      </c>
      <c r="N22" s="24">
        <v>85.613</v>
      </c>
      <c r="O22" s="38">
        <v>116.914</v>
      </c>
      <c r="P22" s="38">
        <v>570.85400000000004</v>
      </c>
      <c r="Q22" s="38">
        <v>988.83199999999999</v>
      </c>
      <c r="R22" s="38">
        <v>1121.192</v>
      </c>
      <c r="S22" s="38">
        <v>724.36300000000006</v>
      </c>
      <c r="T22" s="38">
        <v>1009.974</v>
      </c>
      <c r="U22" s="38">
        <v>1044.9839999999999</v>
      </c>
      <c r="V22" s="38">
        <v>1083.03</v>
      </c>
      <c r="W22" s="38">
        <v>878.42</v>
      </c>
      <c r="X22" s="38">
        <v>1525.845</v>
      </c>
      <c r="Y22" s="38">
        <v>1179.694</v>
      </c>
      <c r="Z22" s="38">
        <v>1032.1769999999999</v>
      </c>
      <c r="AA22" s="38">
        <v>856.45100000000002</v>
      </c>
      <c r="AB22" s="38">
        <v>770.12199999999996</v>
      </c>
      <c r="AC22" s="38">
        <v>391.63499999999999</v>
      </c>
      <c r="AD22" s="38">
        <v>249.86851999999999</v>
      </c>
      <c r="AE22" s="38">
        <v>360.09652</v>
      </c>
      <c r="AF22" s="38">
        <v>354.1223</v>
      </c>
      <c r="AG22" s="38">
        <v>200.50567000000001</v>
      </c>
      <c r="AH22" s="38">
        <v>0.47913</v>
      </c>
      <c r="AI22" s="38">
        <v>0.32816000000000001</v>
      </c>
      <c r="AJ22" s="38">
        <v>87.057180000000002</v>
      </c>
      <c r="AK22" s="38">
        <v>245.83054999999999</v>
      </c>
      <c r="AL22" s="38">
        <v>267.72287</v>
      </c>
      <c r="AM22" s="38">
        <v>216.84279000000001</v>
      </c>
      <c r="AN22" s="38">
        <v>666.77430000000004</v>
      </c>
      <c r="AO22" s="38">
        <v>762.87366799999995</v>
      </c>
      <c r="AP22" s="38">
        <v>1124.485725</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row>
    <row r="23" spans="6:223" ht="20.100000000000001" customHeight="1">
      <c r="F23" s="37" t="s">
        <v>157</v>
      </c>
      <c r="G23" s="38" t="s">
        <v>145</v>
      </c>
      <c r="H23" s="38">
        <v>10437</v>
      </c>
      <c r="I23" s="38">
        <v>5702</v>
      </c>
      <c r="J23" s="38">
        <v>6128</v>
      </c>
      <c r="K23" s="38">
        <v>8610</v>
      </c>
      <c r="L23" s="38">
        <v>9986</v>
      </c>
      <c r="M23" s="38">
        <v>8836</v>
      </c>
      <c r="N23" s="24">
        <v>11477</v>
      </c>
      <c r="O23" s="38">
        <v>12012</v>
      </c>
      <c r="P23" s="38">
        <v>17538</v>
      </c>
      <c r="Q23" s="38">
        <v>6926</v>
      </c>
      <c r="R23" s="38">
        <v>5469</v>
      </c>
      <c r="S23" s="38">
        <v>2576</v>
      </c>
      <c r="T23" s="38">
        <v>779</v>
      </c>
      <c r="U23" s="38">
        <v>36986</v>
      </c>
      <c r="V23" s="38">
        <v>30921</v>
      </c>
      <c r="W23" s="38">
        <v>1717</v>
      </c>
      <c r="X23" s="38">
        <v>977</v>
      </c>
      <c r="Y23" s="38">
        <v>676</v>
      </c>
      <c r="Z23" s="38">
        <v>201</v>
      </c>
      <c r="AA23" s="38">
        <v>139</v>
      </c>
      <c r="AB23" s="38">
        <v>92</v>
      </c>
      <c r="AC23" s="38">
        <v>279</v>
      </c>
      <c r="AD23" s="38">
        <v>169.09</v>
      </c>
      <c r="AE23" s="38">
        <v>217.55</v>
      </c>
      <c r="AF23" s="38">
        <v>167.81</v>
      </c>
      <c r="AG23" s="38">
        <v>351.39</v>
      </c>
      <c r="AH23" s="38">
        <v>437.3</v>
      </c>
      <c r="AI23" s="38">
        <v>724.12</v>
      </c>
      <c r="AJ23" s="38">
        <v>837.33199999999999</v>
      </c>
      <c r="AK23" s="38">
        <v>733.85</v>
      </c>
      <c r="AL23" s="38">
        <v>16575.937999999998</v>
      </c>
      <c r="AM23" s="38">
        <v>17423.38</v>
      </c>
      <c r="AN23" s="38">
        <v>727.15</v>
      </c>
      <c r="AO23" s="38">
        <v>541.87300000000005</v>
      </c>
      <c r="AP23" s="38">
        <v>424.7</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row>
    <row r="24" spans="6:223" ht="28.15" customHeight="1">
      <c r="F24" s="28" t="s">
        <v>158</v>
      </c>
      <c r="G24" s="29" t="s">
        <v>159</v>
      </c>
      <c r="H24" s="38">
        <v>98.576723000000001</v>
      </c>
      <c r="I24" s="38">
        <v>104.048027</v>
      </c>
      <c r="J24" s="38">
        <v>106.556826</v>
      </c>
      <c r="K24" s="38">
        <v>107.60005700000001</v>
      </c>
      <c r="L24" s="38">
        <v>114.364987</v>
      </c>
      <c r="M24" s="38">
        <v>128.81373500000001</v>
      </c>
      <c r="N24" s="38">
        <v>126.184659</v>
      </c>
      <c r="O24" s="38">
        <v>137.556635</v>
      </c>
      <c r="P24" s="38">
        <v>142.20791199999999</v>
      </c>
      <c r="Q24" s="38">
        <v>135.18456800000001</v>
      </c>
      <c r="R24" s="38">
        <v>149.43615600000001</v>
      </c>
      <c r="S24" s="38">
        <v>157.31989400000001</v>
      </c>
      <c r="T24" s="38">
        <v>156.13039499999999</v>
      </c>
      <c r="U24" s="38">
        <v>181.47796399999999</v>
      </c>
      <c r="V24" s="38">
        <v>194.773414</v>
      </c>
      <c r="W24" s="38">
        <v>228.45623900000001</v>
      </c>
      <c r="X24" s="38">
        <v>239.38022699999999</v>
      </c>
      <c r="Y24" s="38">
        <v>257.36488200000002</v>
      </c>
      <c r="Z24" s="38">
        <v>294.29317219000001</v>
      </c>
      <c r="AA24" s="38">
        <v>323.5239555</v>
      </c>
      <c r="AB24" s="38">
        <v>389.87191854999998</v>
      </c>
      <c r="AC24" s="38">
        <v>406.87994977</v>
      </c>
      <c r="AD24" s="38">
        <v>470.04282179</v>
      </c>
      <c r="AE24" s="38">
        <v>527.01777666999999</v>
      </c>
      <c r="AF24" s="38">
        <v>651.42814610999994</v>
      </c>
      <c r="AG24" s="38">
        <v>747.72468143000003</v>
      </c>
      <c r="AH24" s="38">
        <v>785.84324086000004</v>
      </c>
      <c r="AI24" s="38">
        <v>817.94671661999996</v>
      </c>
      <c r="AJ24" s="38">
        <v>848.25755258000004</v>
      </c>
      <c r="AK24" s="38">
        <v>817.96868531999996</v>
      </c>
      <c r="AL24" s="38">
        <v>858.09225389999995</v>
      </c>
      <c r="AM24" s="38">
        <v>866.93248481000001</v>
      </c>
      <c r="AN24" s="38">
        <v>874.14412182000001</v>
      </c>
      <c r="AO24" s="38">
        <v>894.53882763000001</v>
      </c>
      <c r="AP24" s="38">
        <v>898.25580279999997</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row>
    <row r="25" spans="6:223" ht="28.15" customHeight="1">
      <c r="F25" s="28" t="s">
        <v>160</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row>
    <row r="26" spans="6:223" ht="20.100000000000001" customHeight="1">
      <c r="F26" s="37" t="s">
        <v>147</v>
      </c>
      <c r="G26" s="29" t="s">
        <v>141</v>
      </c>
      <c r="H26" s="38">
        <v>135.596</v>
      </c>
      <c r="I26" s="38">
        <v>140.02699999999999</v>
      </c>
      <c r="J26" s="38">
        <v>158.88300000000001</v>
      </c>
      <c r="K26" s="38">
        <v>205.83600000000001</v>
      </c>
      <c r="L26" s="38">
        <v>162.37100000000001</v>
      </c>
      <c r="M26" s="38">
        <v>168.29</v>
      </c>
      <c r="N26" s="38">
        <v>138.87700000000001</v>
      </c>
      <c r="O26" s="38">
        <v>177.80600000000001</v>
      </c>
      <c r="P26" s="38">
        <v>252.62</v>
      </c>
      <c r="Q26" s="38">
        <v>397.25299999999999</v>
      </c>
      <c r="R26" s="38">
        <v>436.27600000000001</v>
      </c>
      <c r="S26" s="38">
        <v>432.93900000000002</v>
      </c>
      <c r="T26" s="38">
        <v>380.29500000000002</v>
      </c>
      <c r="U26" s="38">
        <v>366.02699999999999</v>
      </c>
      <c r="V26" s="38">
        <v>417.37400000000002</v>
      </c>
      <c r="W26" s="38">
        <v>416.80500000000001</v>
      </c>
      <c r="X26" s="38">
        <v>502.33800000000002</v>
      </c>
      <c r="Y26" s="38">
        <v>421.90100000000001</v>
      </c>
      <c r="Z26" s="38">
        <v>307.54399999999998</v>
      </c>
      <c r="AA26" s="38">
        <v>380.95600000000002</v>
      </c>
      <c r="AB26" s="38">
        <v>490.53800000000001</v>
      </c>
      <c r="AC26" s="38">
        <v>493.58600000000001</v>
      </c>
      <c r="AD26" s="38">
        <v>437.60279000000003</v>
      </c>
      <c r="AE26" s="38">
        <v>462.00223999999997</v>
      </c>
      <c r="AF26" s="38">
        <v>577.05272000000002</v>
      </c>
      <c r="AG26" s="38">
        <v>533.68628999999999</v>
      </c>
      <c r="AH26" s="38">
        <v>341.94420000000002</v>
      </c>
      <c r="AI26" s="38">
        <v>181.7783</v>
      </c>
      <c r="AJ26" s="38">
        <v>158.98864</v>
      </c>
      <c r="AK26" s="38">
        <v>333.56572999999997</v>
      </c>
      <c r="AL26" s="38">
        <v>374.38806</v>
      </c>
      <c r="AM26" s="38">
        <v>335.40899999999999</v>
      </c>
      <c r="AN26" s="38">
        <v>322.47045000000003</v>
      </c>
      <c r="AO26" s="38">
        <v>260.68141000000003</v>
      </c>
      <c r="AP26" s="38">
        <v>379.52193</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row>
    <row r="27" spans="6:223" ht="20.100000000000001" customHeight="1">
      <c r="F27" s="37" t="s">
        <v>148</v>
      </c>
      <c r="G27" s="29" t="s">
        <v>141</v>
      </c>
      <c r="H27" s="38">
        <v>104.488</v>
      </c>
      <c r="I27" s="38">
        <v>124.19499999999999</v>
      </c>
      <c r="J27" s="38">
        <v>180.93899999999999</v>
      </c>
      <c r="K27" s="38">
        <v>179.666</v>
      </c>
      <c r="L27" s="38">
        <v>170.90799999999999</v>
      </c>
      <c r="M27" s="38">
        <v>187.636</v>
      </c>
      <c r="N27" s="38">
        <v>192.96899999999999</v>
      </c>
      <c r="O27" s="38">
        <v>176.59700000000001</v>
      </c>
      <c r="P27" s="38">
        <v>176.578</v>
      </c>
      <c r="Q27" s="38">
        <v>201.304</v>
      </c>
      <c r="R27" s="38">
        <v>257.702</v>
      </c>
      <c r="S27" s="38">
        <v>198.74600000000001</v>
      </c>
      <c r="T27" s="38">
        <v>236.33799999999999</v>
      </c>
      <c r="U27" s="38">
        <v>269.214</v>
      </c>
      <c r="V27" s="38">
        <v>230.96299999999999</v>
      </c>
      <c r="W27" s="38">
        <v>242.916</v>
      </c>
      <c r="X27" s="38">
        <v>244.32499999999999</v>
      </c>
      <c r="Y27" s="38">
        <v>215.29900000000001</v>
      </c>
      <c r="Z27" s="38">
        <v>193.00299999999999</v>
      </c>
      <c r="AA27" s="38">
        <v>260.69200000000001</v>
      </c>
      <c r="AB27" s="38">
        <v>185.815</v>
      </c>
      <c r="AC27" s="38">
        <v>212.79599999999999</v>
      </c>
      <c r="AD27" s="38">
        <v>217.42156</v>
      </c>
      <c r="AE27" s="38">
        <v>220.87502000000001</v>
      </c>
      <c r="AF27" s="38">
        <v>213.61704</v>
      </c>
      <c r="AG27" s="38">
        <v>242.19396</v>
      </c>
      <c r="AH27" s="38">
        <v>241.02043</v>
      </c>
      <c r="AI27" s="38">
        <v>242.83833000000001</v>
      </c>
      <c r="AJ27" s="38">
        <v>169.56504000000001</v>
      </c>
      <c r="AK27" s="38">
        <v>184.43764999999999</v>
      </c>
      <c r="AL27" s="38">
        <v>106.11199000000001</v>
      </c>
      <c r="AM27" s="38">
        <v>135.60471999999999</v>
      </c>
      <c r="AN27" s="38">
        <v>121.53664000000001</v>
      </c>
      <c r="AO27" s="38">
        <v>141.23576</v>
      </c>
      <c r="AP27" s="38">
        <v>152.15620999999999</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row>
    <row r="28" spans="6:223" ht="20.100000000000001" customHeight="1">
      <c r="F28" s="37" t="s">
        <v>161</v>
      </c>
      <c r="G28" s="29" t="s">
        <v>141</v>
      </c>
      <c r="H28" s="38">
        <v>170.834</v>
      </c>
      <c r="I28" s="38">
        <v>165.24600000000001</v>
      </c>
      <c r="J28" s="38">
        <v>221.18799999999999</v>
      </c>
      <c r="K28" s="38">
        <v>228.95599999999999</v>
      </c>
      <c r="L28" s="38">
        <v>195.68299999999999</v>
      </c>
      <c r="M28" s="38">
        <v>168.24299999999999</v>
      </c>
      <c r="N28" s="38">
        <v>168.60300000000001</v>
      </c>
      <c r="O28" s="38">
        <v>163.51900000000001</v>
      </c>
      <c r="P28" s="38">
        <v>166.50700000000001</v>
      </c>
      <c r="Q28" s="38">
        <v>140.17099999999999</v>
      </c>
      <c r="R28" s="38">
        <v>134.75200000000001</v>
      </c>
      <c r="S28" s="38">
        <v>118.661</v>
      </c>
      <c r="T28" s="38">
        <v>152.59800000000001</v>
      </c>
      <c r="U28" s="38">
        <v>150.17599999999999</v>
      </c>
      <c r="V28" s="38">
        <v>113.185</v>
      </c>
      <c r="W28" s="38">
        <v>163.982</v>
      </c>
      <c r="X28" s="38">
        <v>140.113</v>
      </c>
      <c r="Y28" s="38">
        <v>111.648</v>
      </c>
      <c r="Z28" s="38">
        <v>168.65</v>
      </c>
      <c r="AA28" s="38">
        <v>147.11500000000001</v>
      </c>
      <c r="AB28" s="38">
        <v>150.69999999999999</v>
      </c>
      <c r="AC28" s="38">
        <v>92.951999999999998</v>
      </c>
      <c r="AD28" s="38">
        <v>158.83000000000001</v>
      </c>
      <c r="AE28" s="38">
        <v>132.75299999999999</v>
      </c>
      <c r="AF28" s="38">
        <v>143.05000000000001</v>
      </c>
      <c r="AG28" s="38">
        <v>108.75838</v>
      </c>
      <c r="AH28" s="38">
        <v>165.60060999999999</v>
      </c>
      <c r="AI28" s="38">
        <v>145.21215000000001</v>
      </c>
      <c r="AJ28" s="38">
        <v>110.39827</v>
      </c>
      <c r="AK28" s="38">
        <v>122.62615</v>
      </c>
      <c r="AL28" s="38">
        <v>140.75561999999999</v>
      </c>
      <c r="AM28" s="38">
        <v>168.57031000000001</v>
      </c>
      <c r="AN28" s="38">
        <v>157.34233</v>
      </c>
      <c r="AO28" s="38">
        <v>119.26994000000001</v>
      </c>
      <c r="AP28" s="38">
        <v>148.68848</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row>
    <row r="29" spans="6:223" ht="20.100000000000001" customHeight="1">
      <c r="F29" s="37" t="s">
        <v>149</v>
      </c>
      <c r="G29" s="29" t="s">
        <v>141</v>
      </c>
      <c r="H29" s="38">
        <v>365.35399268747</v>
      </c>
      <c r="I29" s="38">
        <v>379.69973097115002</v>
      </c>
      <c r="J29" s="38">
        <v>504.42370467489002</v>
      </c>
      <c r="K29" s="38">
        <v>537.28458359083004</v>
      </c>
      <c r="L29" s="38">
        <v>482.62393318010999</v>
      </c>
      <c r="M29" s="38">
        <v>466.53998054351001</v>
      </c>
      <c r="N29" s="38">
        <v>477.27032406641001</v>
      </c>
      <c r="O29" s="38">
        <v>483.01557372618998</v>
      </c>
      <c r="P29" s="38">
        <v>559.27480821929998</v>
      </c>
      <c r="Q29" s="38">
        <v>620.11940052095599</v>
      </c>
      <c r="R29" s="38">
        <v>726.54006748374297</v>
      </c>
      <c r="S29" s="38">
        <v>672.25702643670297</v>
      </c>
      <c r="T29" s="38">
        <v>730.64434806843099</v>
      </c>
      <c r="U29" s="38">
        <v>735.44305393924901</v>
      </c>
      <c r="V29" s="38">
        <v>688.04515101356901</v>
      </c>
      <c r="W29" s="38">
        <v>782.22794871896997</v>
      </c>
      <c r="X29" s="38">
        <v>755.85190941461701</v>
      </c>
      <c r="Y29" s="38">
        <v>634.77486837386198</v>
      </c>
      <c r="Z29" s="38">
        <v>587.61271792254195</v>
      </c>
      <c r="AA29" s="38">
        <v>644.51984646116898</v>
      </c>
      <c r="AB29" s="38">
        <v>657.53427194851395</v>
      </c>
      <c r="AC29" s="38">
        <v>676.465735651302</v>
      </c>
      <c r="AD29" s="38">
        <v>703.14333417121497</v>
      </c>
      <c r="AE29" s="38">
        <v>678.24281788189705</v>
      </c>
      <c r="AF29" s="38">
        <v>761.88049887282705</v>
      </c>
      <c r="AG29" s="38">
        <v>754.15190360629299</v>
      </c>
      <c r="AH29" s="38">
        <v>712.70490977510497</v>
      </c>
      <c r="AI29" s="38">
        <v>579.49538009605806</v>
      </c>
      <c r="AJ29" s="38">
        <v>455.23215699289301</v>
      </c>
      <c r="AK29" s="38">
        <v>575.32531897673698</v>
      </c>
      <c r="AL29" s="38">
        <v>518.16558861409999</v>
      </c>
      <c r="AM29" s="38">
        <v>552.10968091194195</v>
      </c>
      <c r="AN29" s="38">
        <v>502.41674028432197</v>
      </c>
      <c r="AO29" s="38">
        <v>434.69393873985501</v>
      </c>
      <c r="AP29" s="38">
        <v>543.05197317882403</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row>
    <row r="30" spans="6:223" ht="28.15" customHeight="1">
      <c r="F30" s="28" t="s">
        <v>162</v>
      </c>
      <c r="G30" s="29" t="s">
        <v>145</v>
      </c>
      <c r="H30" s="38">
        <v>15</v>
      </c>
      <c r="I30" s="38">
        <v>65</v>
      </c>
      <c r="J30" s="38">
        <v>258</v>
      </c>
      <c r="K30" s="38">
        <v>1729</v>
      </c>
      <c r="L30" s="38">
        <v>18893</v>
      </c>
      <c r="M30" s="38">
        <v>463</v>
      </c>
      <c r="N30" s="38">
        <v>133080</v>
      </c>
      <c r="O30" s="38">
        <v>178758</v>
      </c>
      <c r="P30" s="38">
        <v>226529</v>
      </c>
      <c r="Q30" s="38">
        <v>170795</v>
      </c>
      <c r="R30" s="38">
        <v>229934</v>
      </c>
      <c r="S30" s="38">
        <v>213469</v>
      </c>
      <c r="T30" s="38">
        <v>241526</v>
      </c>
      <c r="U30" s="38">
        <v>242446</v>
      </c>
      <c r="V30" s="38">
        <v>332931</v>
      </c>
      <c r="W30" s="38">
        <v>331515</v>
      </c>
      <c r="X30" s="38">
        <v>177610</v>
      </c>
      <c r="Y30" s="38">
        <v>171945</v>
      </c>
      <c r="Z30" s="38">
        <v>745</v>
      </c>
      <c r="AA30" s="38">
        <v>15608</v>
      </c>
      <c r="AB30" s="38">
        <v>2178</v>
      </c>
      <c r="AC30" s="38">
        <v>598</v>
      </c>
      <c r="AD30" s="38">
        <v>468.33800000000002</v>
      </c>
      <c r="AE30" s="38">
        <v>470.15</v>
      </c>
      <c r="AF30" s="38">
        <v>380.08</v>
      </c>
      <c r="AG30" s="38">
        <v>548.23</v>
      </c>
      <c r="AH30" s="38">
        <v>692.71</v>
      </c>
      <c r="AI30" s="38">
        <v>498.75</v>
      </c>
      <c r="AJ30" s="38">
        <v>210.53100000000001</v>
      </c>
      <c r="AK30" s="38">
        <v>824.18</v>
      </c>
      <c r="AL30" s="38">
        <v>2089.1</v>
      </c>
      <c r="AM30" s="38">
        <v>2379.4</v>
      </c>
      <c r="AN30" s="38">
        <v>2328.19</v>
      </c>
      <c r="AO30" s="38">
        <v>994.82</v>
      </c>
      <c r="AP30" s="38">
        <v>338.44</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row>
    <row r="31" spans="6:223" ht="28.15" customHeight="1">
      <c r="F31" s="28" t="s">
        <v>163</v>
      </c>
      <c r="G31" s="29"/>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row>
    <row r="32" spans="6:223" ht="28.15" customHeight="1">
      <c r="F32" s="37" t="s">
        <v>164</v>
      </c>
      <c r="G32" s="29" t="s">
        <v>141</v>
      </c>
      <c r="H32" s="38" t="s">
        <v>156</v>
      </c>
      <c r="I32" s="38" t="s">
        <v>156</v>
      </c>
      <c r="J32" s="38" t="s">
        <v>156</v>
      </c>
      <c r="K32" s="38" t="s">
        <v>156</v>
      </c>
      <c r="L32" s="38" t="s">
        <v>156</v>
      </c>
      <c r="M32" s="38" t="s">
        <v>156</v>
      </c>
      <c r="N32" s="38" t="s">
        <v>156</v>
      </c>
      <c r="O32" s="38" t="s">
        <v>156</v>
      </c>
      <c r="P32" s="38" t="s">
        <v>156</v>
      </c>
      <c r="Q32" s="38" t="s">
        <v>156</v>
      </c>
      <c r="R32" s="38" t="s">
        <v>156</v>
      </c>
      <c r="S32" s="38" t="s">
        <v>156</v>
      </c>
      <c r="T32" s="38" t="s">
        <v>156</v>
      </c>
      <c r="U32" s="38" t="s">
        <v>156</v>
      </c>
      <c r="V32" s="38" t="s">
        <v>156</v>
      </c>
      <c r="W32" s="38" t="s">
        <v>156</v>
      </c>
      <c r="X32" s="38" t="s">
        <v>156</v>
      </c>
      <c r="Y32" s="38" t="s">
        <v>156</v>
      </c>
      <c r="Z32" s="38" t="s">
        <v>156</v>
      </c>
      <c r="AA32" s="38" t="s">
        <v>156</v>
      </c>
      <c r="AB32" s="38" t="s">
        <v>156</v>
      </c>
      <c r="AC32" s="38">
        <v>352.41770000000002</v>
      </c>
      <c r="AD32" s="38">
        <v>461.12081000000001</v>
      </c>
      <c r="AE32" s="38">
        <v>485.87889000000001</v>
      </c>
      <c r="AF32" s="38">
        <v>342.065</v>
      </c>
      <c r="AG32" s="38">
        <v>489.07400000000001</v>
      </c>
      <c r="AH32" s="38">
        <v>465.81700000000001</v>
      </c>
      <c r="AI32" s="38">
        <v>914.05627500000003</v>
      </c>
      <c r="AJ32" s="38">
        <v>2138.2260175000001</v>
      </c>
      <c r="AK32" s="38">
        <v>1696.9076605</v>
      </c>
      <c r="AL32" s="38">
        <v>1459.7969204999999</v>
      </c>
      <c r="AM32" s="38">
        <v>1749.5853015</v>
      </c>
      <c r="AN32" s="38">
        <v>2247.5782428000002</v>
      </c>
      <c r="AO32" s="38">
        <v>3276.68160605</v>
      </c>
      <c r="AP32" s="38">
        <v>3734.1360584099998</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row>
    <row r="33" spans="6:223" ht="28.15" customHeight="1">
      <c r="F33" s="37" t="s">
        <v>165</v>
      </c>
      <c r="G33" s="29" t="s">
        <v>141</v>
      </c>
      <c r="H33" s="38">
        <v>0.28802499999999998</v>
      </c>
      <c r="I33" s="38">
        <v>0.21983</v>
      </c>
      <c r="J33" s="38">
        <v>2E-3</v>
      </c>
      <c r="K33" s="38">
        <v>5.4199999999999995E-4</v>
      </c>
      <c r="L33" s="38">
        <v>6.2490000000000002E-3</v>
      </c>
      <c r="M33" s="38">
        <v>1.0989999999999999E-3</v>
      </c>
      <c r="N33" s="38">
        <v>1.0564E-2</v>
      </c>
      <c r="O33" s="38">
        <v>2.5000000000000001E-4</v>
      </c>
      <c r="P33" s="38">
        <v>6.3270000000000002E-3</v>
      </c>
      <c r="Q33" s="38">
        <v>3.5198589999999998</v>
      </c>
      <c r="R33" s="38">
        <v>1.21E-4</v>
      </c>
      <c r="S33" s="38">
        <v>4.333E-3</v>
      </c>
      <c r="T33" s="38">
        <v>2.7759999999999998E-3</v>
      </c>
      <c r="U33" s="38">
        <v>2.016E-3</v>
      </c>
      <c r="V33" s="38">
        <v>8.7299999999999997E-4</v>
      </c>
      <c r="W33" s="38">
        <v>2.0089999999999999E-3</v>
      </c>
      <c r="X33" s="38">
        <v>1.1E-5</v>
      </c>
      <c r="Y33" s="38">
        <v>4.7000000000000002E-3</v>
      </c>
      <c r="Z33" s="38">
        <v>4.8999999999999998E-5</v>
      </c>
      <c r="AA33" s="38">
        <v>3.5500000000000002E-5</v>
      </c>
      <c r="AB33" s="38">
        <v>1.5300000000000001E-4</v>
      </c>
      <c r="AC33" s="38">
        <v>1.8500000000000001E-6</v>
      </c>
      <c r="AD33" s="38">
        <v>2.5749999999999999E-5</v>
      </c>
      <c r="AE33" s="38">
        <v>0</v>
      </c>
      <c r="AF33" s="38">
        <v>5.9999999999999995E-4</v>
      </c>
      <c r="AG33" s="38">
        <v>0</v>
      </c>
      <c r="AH33" s="38">
        <v>2.9001E-4</v>
      </c>
      <c r="AI33" s="38">
        <v>4.2000000000000002E-4</v>
      </c>
      <c r="AJ33" s="38">
        <v>0</v>
      </c>
      <c r="AK33" s="38">
        <v>1.6927999999999999E-2</v>
      </c>
      <c r="AL33" s="38">
        <v>8.6339999999999995E-4</v>
      </c>
      <c r="AM33" s="38">
        <v>0</v>
      </c>
      <c r="AN33" s="38">
        <v>9.0204000000000006E-2</v>
      </c>
      <c r="AO33" s="38">
        <v>0</v>
      </c>
      <c r="AP33" s="38">
        <v>9.3714559999999985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row>
    <row r="34" spans="6:223" ht="28.15" customHeight="1">
      <c r="F34" s="28" t="s">
        <v>166</v>
      </c>
      <c r="G34" s="29"/>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row>
    <row r="35" spans="6:223" ht="20.100000000000001" customHeight="1">
      <c r="F35" s="37" t="s">
        <v>147</v>
      </c>
      <c r="G35" s="38" t="s">
        <v>141</v>
      </c>
      <c r="H35" s="38">
        <v>1.3438209999999999</v>
      </c>
      <c r="I35" s="38">
        <v>0</v>
      </c>
      <c r="J35" s="38">
        <v>0.04</v>
      </c>
      <c r="K35" s="38">
        <v>18.399999999999999</v>
      </c>
      <c r="L35" s="38">
        <v>58.860250000000001</v>
      </c>
      <c r="M35" s="38">
        <v>96.481498000000002</v>
      </c>
      <c r="N35" s="38">
        <v>131.99209999999999</v>
      </c>
      <c r="O35" s="38">
        <v>197.42838</v>
      </c>
      <c r="P35" s="38">
        <v>168.72468000000001</v>
      </c>
      <c r="Q35" s="38">
        <v>231.78700000000001</v>
      </c>
      <c r="R35" s="38">
        <v>191.58142000000001</v>
      </c>
      <c r="S35" s="38">
        <v>257.59668499999998</v>
      </c>
      <c r="T35" s="38">
        <v>257.02156200000002</v>
      </c>
      <c r="U35" s="38">
        <v>254.37358599999999</v>
      </c>
      <c r="V35" s="38">
        <v>248.46417</v>
      </c>
      <c r="W35" s="38">
        <v>291.73294900000002</v>
      </c>
      <c r="X35" s="38">
        <v>310.22085700000002</v>
      </c>
      <c r="Y35" s="38">
        <v>263.06204400000001</v>
      </c>
      <c r="Z35" s="38">
        <v>379.41584599999999</v>
      </c>
      <c r="AA35" s="38">
        <v>476.91957300000001</v>
      </c>
      <c r="AB35" s="38">
        <v>382.8236</v>
      </c>
      <c r="AC35" s="38">
        <v>363.15017899999998</v>
      </c>
      <c r="AD35" s="38">
        <v>529.99957164</v>
      </c>
      <c r="AE35" s="38">
        <v>590.32640800000001</v>
      </c>
      <c r="AF35" s="38">
        <v>387.60836</v>
      </c>
      <c r="AG35" s="38">
        <v>353.52971700000001</v>
      </c>
      <c r="AH35" s="38">
        <v>338.77009299999997</v>
      </c>
      <c r="AI35" s="38">
        <v>147.36308700000001</v>
      </c>
      <c r="AJ35" s="38">
        <v>173.13578999999999</v>
      </c>
      <c r="AK35" s="38">
        <v>211.38173699999999</v>
      </c>
      <c r="AL35" s="38">
        <v>248.5501265</v>
      </c>
      <c r="AM35" s="38">
        <v>205.50801100000001</v>
      </c>
      <c r="AN35" s="38">
        <v>159.5090668</v>
      </c>
      <c r="AO35" s="38">
        <v>53.045313999999998</v>
      </c>
      <c r="AP35" s="38">
        <v>0</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row>
    <row r="36" spans="6:223" ht="20.100000000000001" customHeight="1">
      <c r="F36" s="37" t="s">
        <v>167</v>
      </c>
      <c r="G36" s="38" t="s">
        <v>141</v>
      </c>
      <c r="H36" s="38">
        <v>68.459802600000003</v>
      </c>
      <c r="I36" s="38">
        <v>77.887</v>
      </c>
      <c r="J36" s="38">
        <v>80.173962000000003</v>
      </c>
      <c r="K36" s="38">
        <v>86.381</v>
      </c>
      <c r="L36" s="38">
        <v>102.730062</v>
      </c>
      <c r="M36" s="38">
        <v>117.2458786</v>
      </c>
      <c r="N36" s="38">
        <v>125.39154000000001</v>
      </c>
      <c r="O36" s="38">
        <v>137.96237070000001</v>
      </c>
      <c r="P36" s="38">
        <v>160.8443474</v>
      </c>
      <c r="Q36" s="38">
        <v>151.45495460000001</v>
      </c>
      <c r="R36" s="38">
        <v>171.89044000000001</v>
      </c>
      <c r="S36" s="38">
        <v>195.36699999999999</v>
      </c>
      <c r="T36" s="38">
        <v>201.49299999999999</v>
      </c>
      <c r="U36" s="38">
        <v>202.72597412086799</v>
      </c>
      <c r="V36" s="38">
        <v>210.76</v>
      </c>
      <c r="W36" s="38">
        <v>213.68299999999999</v>
      </c>
      <c r="X36" s="38">
        <v>206.76900000000001</v>
      </c>
      <c r="Y36" s="38">
        <v>206.82900000000001</v>
      </c>
      <c r="Z36" s="38">
        <v>211.14599999999999</v>
      </c>
      <c r="AA36" s="38">
        <v>194.20580000000001</v>
      </c>
      <c r="AB36" s="38">
        <v>220.735136045779</v>
      </c>
      <c r="AC36" s="38">
        <v>227.050396393868</v>
      </c>
      <c r="AD36" s="38">
        <v>306.33823323592901</v>
      </c>
      <c r="AE36" s="38">
        <v>320.24889667211198</v>
      </c>
      <c r="AF36" s="38">
        <v>264.988185572193</v>
      </c>
      <c r="AG36" s="38">
        <v>254.54878917094601</v>
      </c>
      <c r="AH36" s="38">
        <v>250.29068014997199</v>
      </c>
      <c r="AI36" s="38">
        <v>190.20386383698801</v>
      </c>
      <c r="AJ36" s="38">
        <v>166.910348</v>
      </c>
      <c r="AK36" s="38">
        <v>160.69328307714599</v>
      </c>
      <c r="AL36" s="38">
        <v>162.119864108977</v>
      </c>
      <c r="AM36" s="38">
        <v>166.81192164855301</v>
      </c>
      <c r="AN36" s="38">
        <v>155.391375974836</v>
      </c>
      <c r="AO36" s="38">
        <v>160.54317283423799</v>
      </c>
      <c r="AP36" s="38">
        <v>158.338666666667</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row>
    <row r="37" spans="6:223" ht="28.15" customHeight="1">
      <c r="F37" s="28" t="s">
        <v>168</v>
      </c>
      <c r="G37" s="29" t="s">
        <v>141</v>
      </c>
      <c r="H37" s="38">
        <v>2225.7429999999999</v>
      </c>
      <c r="I37" s="38">
        <v>2398.3530000000001</v>
      </c>
      <c r="J37" s="38">
        <v>2546.9450000000002</v>
      </c>
      <c r="K37" s="38">
        <v>2488.4789999999998</v>
      </c>
      <c r="L37" s="38">
        <v>2600.107</v>
      </c>
      <c r="M37" s="38">
        <v>3006.7429999999999</v>
      </c>
      <c r="N37" s="38">
        <v>3227.1</v>
      </c>
      <c r="O37" s="38">
        <v>3073.9110000000001</v>
      </c>
      <c r="P37" s="38">
        <v>3280.357</v>
      </c>
      <c r="Q37" s="38">
        <v>2985.8229999999999</v>
      </c>
      <c r="R37" s="38">
        <v>3231.98</v>
      </c>
      <c r="S37" s="38">
        <v>3212.915</v>
      </c>
      <c r="T37" s="38">
        <v>2628.953</v>
      </c>
      <c r="U37" s="38">
        <v>2793.6669999999999</v>
      </c>
      <c r="V37" s="38">
        <v>2686.7449999999999</v>
      </c>
      <c r="W37" s="38">
        <v>1844.4269999999999</v>
      </c>
      <c r="X37" s="38">
        <v>1838.615</v>
      </c>
      <c r="Y37" s="38">
        <v>2312.6280000000002</v>
      </c>
      <c r="Z37" s="38">
        <v>2281.221</v>
      </c>
      <c r="AA37" s="38">
        <v>2027.768</v>
      </c>
      <c r="AB37" s="38">
        <v>2262.0569999999998</v>
      </c>
      <c r="AC37" s="38">
        <v>2637.8649999999998</v>
      </c>
      <c r="AD37" s="38">
        <v>2539.7689</v>
      </c>
      <c r="AE37" s="38">
        <v>1311.8660199999999</v>
      </c>
      <c r="AF37" s="38">
        <v>0</v>
      </c>
      <c r="AG37" s="38">
        <v>1281.7244599999999</v>
      </c>
      <c r="AH37" s="38">
        <v>2820.36672</v>
      </c>
      <c r="AI37" s="38">
        <v>2955.8437880000001</v>
      </c>
      <c r="AJ37" s="38">
        <v>3378.2850159999998</v>
      </c>
      <c r="AK37" s="38">
        <v>3664.8051180000002</v>
      </c>
      <c r="AL37" s="38">
        <v>4369.2772910000003</v>
      </c>
      <c r="AM37" s="38">
        <v>0</v>
      </c>
      <c r="AN37" s="38">
        <v>0</v>
      </c>
      <c r="AO37" s="38">
        <v>0</v>
      </c>
      <c r="AP37" s="38">
        <v>0</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row>
    <row r="38" spans="6:223" ht="28.15" customHeight="1">
      <c r="F38" s="28" t="s">
        <v>169</v>
      </c>
      <c r="G38" s="29" t="s">
        <v>145</v>
      </c>
      <c r="H38" s="38">
        <v>21.011278999999998</v>
      </c>
      <c r="I38" s="38">
        <v>34.682991999999999</v>
      </c>
      <c r="J38" s="38">
        <v>197.86538899999999</v>
      </c>
      <c r="K38" s="38">
        <v>221.602384</v>
      </c>
      <c r="L38" s="38">
        <v>220.21836200000001</v>
      </c>
      <c r="M38" s="38">
        <v>186.10321200000001</v>
      </c>
      <c r="N38" s="38">
        <v>236.106043</v>
      </c>
      <c r="O38" s="38">
        <v>305.75093500000003</v>
      </c>
      <c r="P38" s="38">
        <v>257.20705700000002</v>
      </c>
      <c r="Q38" s="38">
        <v>398.93166000000002</v>
      </c>
      <c r="R38" s="38">
        <v>446.51805899999999</v>
      </c>
      <c r="S38" s="38">
        <v>449.66073399999999</v>
      </c>
      <c r="T38" s="38">
        <v>546.96339999999998</v>
      </c>
      <c r="U38" s="38">
        <v>511.444907</v>
      </c>
      <c r="V38" s="38">
        <v>414.93803600000001</v>
      </c>
      <c r="W38" s="38">
        <v>517.117073</v>
      </c>
      <c r="X38" s="38">
        <v>482.40786800000001</v>
      </c>
      <c r="Y38" s="38">
        <v>431.415571</v>
      </c>
      <c r="Z38" s="38">
        <v>334.78769699999998</v>
      </c>
      <c r="AA38" s="38">
        <v>422.99709799999999</v>
      </c>
      <c r="AB38" s="38">
        <v>419.54619300000002</v>
      </c>
      <c r="AC38" s="38">
        <v>198.15225000000001</v>
      </c>
      <c r="AD38" s="38">
        <v>268.90002677000001</v>
      </c>
      <c r="AE38" s="38">
        <v>496.55344667999998</v>
      </c>
      <c r="AF38" s="38">
        <v>63.37648188</v>
      </c>
      <c r="AG38" s="38">
        <v>221.03880021000001</v>
      </c>
      <c r="AH38" s="38">
        <v>132.10589084</v>
      </c>
      <c r="AI38" s="38">
        <v>326.00161659999998</v>
      </c>
      <c r="AJ38" s="38">
        <v>211.74638457</v>
      </c>
      <c r="AK38" s="38">
        <v>377.49772144000002</v>
      </c>
      <c r="AL38" s="38">
        <v>232.81449383</v>
      </c>
      <c r="AM38" s="38">
        <v>261.43177585000001</v>
      </c>
      <c r="AN38" s="38">
        <v>137.17010390999999</v>
      </c>
      <c r="AO38" s="38">
        <v>113.87100306000001</v>
      </c>
      <c r="AP38" s="38">
        <v>53.849292210000002</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row>
    <row r="39" spans="6:223" ht="28.15" customHeight="1">
      <c r="F39" s="28" t="s">
        <v>170</v>
      </c>
      <c r="G39" s="29" t="s">
        <v>141</v>
      </c>
      <c r="H39" s="38">
        <v>1430.17101</v>
      </c>
      <c r="I39" s="38">
        <v>1864.117</v>
      </c>
      <c r="J39" s="38">
        <v>2392.6350000000002</v>
      </c>
      <c r="K39" s="38">
        <v>2409.9760000000001</v>
      </c>
      <c r="L39" s="38">
        <v>2984.1179999999999</v>
      </c>
      <c r="M39" s="38">
        <v>2945.1309999999999</v>
      </c>
      <c r="N39" s="38">
        <v>3193.8090000000002</v>
      </c>
      <c r="O39" s="38">
        <v>3300.8890000000001</v>
      </c>
      <c r="P39" s="38">
        <v>3443.105</v>
      </c>
      <c r="Q39" s="38">
        <v>3364.0039999999999</v>
      </c>
      <c r="R39" s="38">
        <v>2650.4720000000002</v>
      </c>
      <c r="S39" s="38">
        <v>823.71400000000006</v>
      </c>
      <c r="T39" s="38">
        <v>997.05499999999995</v>
      </c>
      <c r="U39" s="38">
        <v>1241.5820000000001</v>
      </c>
      <c r="V39" s="38">
        <v>949.90899999999999</v>
      </c>
      <c r="W39" s="38">
        <v>750.85400000000004</v>
      </c>
      <c r="X39" s="38">
        <v>1177.0060000000001</v>
      </c>
      <c r="Y39" s="38">
        <v>1140.81</v>
      </c>
      <c r="Z39" s="38">
        <v>1537.0675200000001</v>
      </c>
      <c r="AA39" s="38">
        <v>1227.0895929999999</v>
      </c>
      <c r="AB39" s="38">
        <v>1317.4433429999999</v>
      </c>
      <c r="AC39" s="38">
        <v>1517.3964619999999</v>
      </c>
      <c r="AD39" s="38">
        <v>1075.0581830000001</v>
      </c>
      <c r="AE39" s="38">
        <v>733.60562000000004</v>
      </c>
      <c r="AF39" s="38">
        <v>569.433312</v>
      </c>
      <c r="AG39" s="38">
        <v>916.15942199999995</v>
      </c>
      <c r="AH39" s="38">
        <v>766.55178799999999</v>
      </c>
      <c r="AI39" s="38">
        <v>998.33792800000003</v>
      </c>
      <c r="AJ39" s="38">
        <v>1151.027255</v>
      </c>
      <c r="AK39" s="38">
        <v>1211.346468</v>
      </c>
      <c r="AL39" s="38">
        <v>877.66547000000003</v>
      </c>
      <c r="AM39" s="38">
        <v>775.04382099999998</v>
      </c>
      <c r="AN39" s="38">
        <v>809.60224200000005</v>
      </c>
      <c r="AO39" s="38">
        <v>1214.640598</v>
      </c>
      <c r="AP39" s="38">
        <v>1082.030544</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row>
    <row r="40" spans="6:223" ht="28.15" customHeight="1">
      <c r="F40" s="28" t="s">
        <v>171</v>
      </c>
      <c r="G40" s="29" t="s">
        <v>145</v>
      </c>
      <c r="H40" s="38">
        <v>200870</v>
      </c>
      <c r="I40" s="38">
        <v>137260</v>
      </c>
      <c r="J40" s="38">
        <v>152009</v>
      </c>
      <c r="K40" s="38">
        <v>119830</v>
      </c>
      <c r="L40" s="38">
        <v>152297</v>
      </c>
      <c r="M40" s="38">
        <v>133060</v>
      </c>
      <c r="N40" s="38">
        <v>182600</v>
      </c>
      <c r="O40" s="38">
        <v>143227</v>
      </c>
      <c r="P40" s="38">
        <v>1614</v>
      </c>
      <c r="Q40" s="38">
        <v>3333</v>
      </c>
      <c r="R40" s="38">
        <v>184559</v>
      </c>
      <c r="S40" s="38">
        <v>135771</v>
      </c>
      <c r="T40" s="38">
        <v>144216</v>
      </c>
      <c r="U40" s="38">
        <v>148281</v>
      </c>
      <c r="V40" s="38">
        <v>132782</v>
      </c>
      <c r="W40" s="38">
        <v>129756</v>
      </c>
      <c r="X40" s="38">
        <v>125730</v>
      </c>
      <c r="Y40" s="38">
        <v>100098</v>
      </c>
      <c r="Z40" s="38">
        <v>109440</v>
      </c>
      <c r="AA40" s="38">
        <v>70778</v>
      </c>
      <c r="AB40" s="38">
        <v>59413</v>
      </c>
      <c r="AC40" s="38">
        <v>78054</v>
      </c>
      <c r="AD40" s="38">
        <v>114096.43799999999</v>
      </c>
      <c r="AE40" s="38">
        <v>83401.95</v>
      </c>
      <c r="AF40" s="38">
        <v>93748.968999999997</v>
      </c>
      <c r="AG40" s="38">
        <v>88597.482999999993</v>
      </c>
      <c r="AH40" s="38">
        <v>91311.269</v>
      </c>
      <c r="AI40" s="38">
        <v>62795.64</v>
      </c>
      <c r="AJ40" s="38">
        <v>144044.4</v>
      </c>
      <c r="AK40" s="38">
        <v>146664.31</v>
      </c>
      <c r="AL40" s="38">
        <v>101764.77</v>
      </c>
      <c r="AM40" s="38">
        <v>106397.1</v>
      </c>
      <c r="AN40" s="38">
        <v>122969.03</v>
      </c>
      <c r="AO40" s="38">
        <v>93664.639999999999</v>
      </c>
      <c r="AP40" s="38">
        <v>108021.47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row>
    <row r="41" spans="6:223" ht="28.15" customHeight="1">
      <c r="F41" s="28" t="s">
        <v>172</v>
      </c>
      <c r="G41" s="29" t="s">
        <v>145</v>
      </c>
      <c r="H41" s="38">
        <v>8227.9447715139995</v>
      </c>
      <c r="I41" s="38">
        <v>4131.5914980890002</v>
      </c>
      <c r="J41" s="38">
        <v>6652.9468692159999</v>
      </c>
      <c r="K41" s="38">
        <v>7408.4488907479999</v>
      </c>
      <c r="L41" s="38">
        <v>7530.8492143040003</v>
      </c>
      <c r="M41" s="38">
        <v>7901.8667042810002</v>
      </c>
      <c r="N41" s="38">
        <v>9008.0737542000006</v>
      </c>
      <c r="O41" s="38">
        <v>9394.5040797000001</v>
      </c>
      <c r="P41" s="38">
        <v>10550.421092529999</v>
      </c>
      <c r="Q41" s="38">
        <v>10001.530523305</v>
      </c>
      <c r="R41" s="38">
        <v>9933.6984551990008</v>
      </c>
      <c r="S41" s="38">
        <v>9659.9621958890002</v>
      </c>
      <c r="T41" s="38">
        <v>8026.3589676829997</v>
      </c>
      <c r="U41" s="38">
        <v>5963.4264506979998</v>
      </c>
      <c r="V41" s="38">
        <v>142.964</v>
      </c>
      <c r="W41" s="38">
        <v>1528.8077840460001</v>
      </c>
      <c r="X41" s="38">
        <v>1555.5501106029999</v>
      </c>
      <c r="Y41" s="38">
        <v>1866.631893341</v>
      </c>
      <c r="Z41" s="38">
        <v>3078.7982688679999</v>
      </c>
      <c r="AA41" s="38">
        <v>4158.7569187019999</v>
      </c>
      <c r="AB41" s="38">
        <v>6031.3910864162599</v>
      </c>
      <c r="AC41" s="38">
        <v>5426.1302897161304</v>
      </c>
      <c r="AD41" s="38">
        <v>4894.5516277474599</v>
      </c>
      <c r="AE41" s="38">
        <v>6322.1742528984996</v>
      </c>
      <c r="AF41" s="38">
        <v>6928.4296722734798</v>
      </c>
      <c r="AG41" s="38">
        <v>9943.6149968356094</v>
      </c>
      <c r="AH41" s="38">
        <v>9470.1007473653099</v>
      </c>
      <c r="AI41" s="38">
        <v>6931.9123251569199</v>
      </c>
      <c r="AJ41" s="38">
        <v>7081.4857703733196</v>
      </c>
      <c r="AK41" s="38">
        <v>7063.7221875382402</v>
      </c>
      <c r="AL41" s="38">
        <v>7238.6269248675599</v>
      </c>
      <c r="AM41" s="38">
        <v>8050.8547796432804</v>
      </c>
      <c r="AN41" s="38">
        <v>9599.0619178246397</v>
      </c>
      <c r="AO41" s="38">
        <v>7967.2456694128496</v>
      </c>
      <c r="AP41" s="38">
        <v>10510.675757335201</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row>
    <row r="42" spans="6:223" ht="28.15" customHeight="1">
      <c r="F42" s="28" t="s">
        <v>173</v>
      </c>
      <c r="G42" s="29"/>
      <c r="H42" s="38"/>
      <c r="I42" s="38"/>
      <c r="J42" s="38"/>
      <c r="K42" s="38"/>
      <c r="L42" s="38"/>
      <c r="M42" s="38"/>
      <c r="N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row>
    <row r="43" spans="6:223" ht="20.100000000000001" customHeight="1">
      <c r="F43" s="37" t="s">
        <v>174</v>
      </c>
      <c r="G43" s="29" t="s">
        <v>141</v>
      </c>
      <c r="H43" s="38">
        <v>964.00699999999995</v>
      </c>
      <c r="I43" s="38">
        <v>1064.211</v>
      </c>
      <c r="J43" s="38">
        <v>948.14800000000002</v>
      </c>
      <c r="K43" s="38">
        <v>880.84299999999996</v>
      </c>
      <c r="L43" s="38">
        <v>1053.9059999999999</v>
      </c>
      <c r="M43" s="38">
        <v>1013.665</v>
      </c>
      <c r="N43" s="38">
        <v>1191.56</v>
      </c>
      <c r="O43" s="38">
        <v>1147.385</v>
      </c>
      <c r="P43" s="38">
        <v>1303.7</v>
      </c>
      <c r="Q43" s="38">
        <v>1216.193</v>
      </c>
      <c r="R43" s="38">
        <v>1133.345</v>
      </c>
      <c r="S43" s="38">
        <v>1012.2670000000001</v>
      </c>
      <c r="T43" s="38">
        <v>914.49300000000005</v>
      </c>
      <c r="U43" s="38">
        <v>1019.8339999999999</v>
      </c>
      <c r="V43" s="38">
        <v>782.62300000000005</v>
      </c>
      <c r="W43" s="38">
        <v>633.49599999999998</v>
      </c>
      <c r="X43" s="38">
        <v>721.58199999999999</v>
      </c>
      <c r="Y43" s="38">
        <v>998.63800000000003</v>
      </c>
      <c r="Z43" s="38">
        <v>1231.59223</v>
      </c>
      <c r="AA43" s="38">
        <v>983.00405000000001</v>
      </c>
      <c r="AB43" s="38">
        <v>1017.9271</v>
      </c>
      <c r="AC43" s="38">
        <v>944.88747999999998</v>
      </c>
      <c r="AD43" s="38">
        <v>1090.6856600000001</v>
      </c>
      <c r="AE43" s="38">
        <v>1035.3079299999999</v>
      </c>
      <c r="AF43" s="38">
        <v>1102.86394</v>
      </c>
      <c r="AG43" s="38">
        <v>1102.1409699999999</v>
      </c>
      <c r="AH43" s="38">
        <v>703.06061999999997</v>
      </c>
      <c r="AI43" s="38">
        <v>834.45009000000005</v>
      </c>
      <c r="AJ43" s="38">
        <v>884.15196000000003</v>
      </c>
      <c r="AK43" s="38">
        <v>716.34137999999996</v>
      </c>
      <c r="AL43" s="38">
        <v>1107.1610120221601</v>
      </c>
      <c r="AM43" s="38">
        <v>1555.99316846695</v>
      </c>
      <c r="AN43" s="38" t="s">
        <v>156</v>
      </c>
      <c r="AO43" s="38" t="s">
        <v>156</v>
      </c>
      <c r="AP43" s="38" t="s">
        <v>156</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row>
    <row r="44" spans="6:223" ht="20.100000000000001" customHeight="1">
      <c r="F44" s="37" t="s">
        <v>175</v>
      </c>
      <c r="G44" s="29" t="s">
        <v>141</v>
      </c>
      <c r="H44" s="38">
        <v>25.146999999999998</v>
      </c>
      <c r="I44" s="38">
        <v>19.202000000000002</v>
      </c>
      <c r="J44" s="38">
        <v>9.5760000000000005</v>
      </c>
      <c r="K44" s="38">
        <v>9.9890000000000008</v>
      </c>
      <c r="L44" s="38">
        <v>17.704999999999998</v>
      </c>
      <c r="M44" s="38">
        <v>17.103999999999999</v>
      </c>
      <c r="N44" s="38">
        <v>16.986999999999998</v>
      </c>
      <c r="O44" s="38">
        <v>36.351999999999997</v>
      </c>
      <c r="P44" s="38">
        <v>24.488</v>
      </c>
      <c r="Q44" s="38">
        <v>18.234999999999999</v>
      </c>
      <c r="R44" s="38">
        <v>41.098999999999997</v>
      </c>
      <c r="S44" s="38">
        <v>69.945999999999998</v>
      </c>
      <c r="T44" s="38">
        <v>60.133000000000003</v>
      </c>
      <c r="U44" s="38">
        <v>41.201000000000001</v>
      </c>
      <c r="V44" s="38">
        <v>124.65600000000001</v>
      </c>
      <c r="W44" s="38">
        <v>93.150999999999996</v>
      </c>
      <c r="X44" s="38">
        <v>86.424999999999997</v>
      </c>
      <c r="Y44" s="38">
        <v>123.402</v>
      </c>
      <c r="Z44" s="38">
        <v>66.215999999999994</v>
      </c>
      <c r="AA44" s="38">
        <v>61.252380000000002</v>
      </c>
      <c r="AB44" s="38">
        <v>18.276326765435201</v>
      </c>
      <c r="AC44" s="38">
        <v>27.423731329272599</v>
      </c>
      <c r="AD44" s="38">
        <v>31.378211287003602</v>
      </c>
      <c r="AE44" s="38">
        <v>52.613652821750897</v>
      </c>
      <c r="AF44" s="38">
        <v>57.308999999999997</v>
      </c>
      <c r="AG44" s="38">
        <v>93.707999999999998</v>
      </c>
      <c r="AH44" s="38">
        <v>89.758349999999993</v>
      </c>
      <c r="AI44" s="38">
        <v>116.185</v>
      </c>
      <c r="AJ44" s="38">
        <v>137.905</v>
      </c>
      <c r="AK44" s="38">
        <v>100.379</v>
      </c>
      <c r="AL44" s="38">
        <v>142.5</v>
      </c>
      <c r="AM44" s="38">
        <v>112.727</v>
      </c>
      <c r="AN44" s="38">
        <v>103.78612</v>
      </c>
      <c r="AO44" s="38">
        <v>97.141540000000006</v>
      </c>
      <c r="AP44" s="38">
        <v>59.511000000000003</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row>
    <row r="45" spans="6:223" ht="20.100000000000001" customHeight="1">
      <c r="F45" s="37" t="s">
        <v>176</v>
      </c>
      <c r="G45" s="29" t="s">
        <v>141</v>
      </c>
      <c r="H45" s="38">
        <v>215.863</v>
      </c>
      <c r="I45" s="38">
        <v>176.13800000000001</v>
      </c>
      <c r="J45" s="38">
        <v>177.58199999999999</v>
      </c>
      <c r="K45" s="38">
        <v>180.505</v>
      </c>
      <c r="L45" s="38">
        <v>207.815</v>
      </c>
      <c r="M45" s="38">
        <v>212.49799999999999</v>
      </c>
      <c r="N45" s="38">
        <v>203.09100000000001</v>
      </c>
      <c r="O45" s="38">
        <v>185.81299999999999</v>
      </c>
      <c r="P45" s="38">
        <v>207.10400000000001</v>
      </c>
      <c r="Q45" s="38">
        <v>187.81299999999999</v>
      </c>
      <c r="R45" s="38">
        <v>178.91952000000001</v>
      </c>
      <c r="S45" s="38">
        <v>189.69314</v>
      </c>
      <c r="T45" s="38">
        <v>189.84997000000001</v>
      </c>
      <c r="U45" s="38">
        <v>194.59349</v>
      </c>
      <c r="V45" s="38">
        <v>145.9675</v>
      </c>
      <c r="W45" s="38">
        <v>158.29470000000001</v>
      </c>
      <c r="X45" s="38">
        <v>168.94990000000001</v>
      </c>
      <c r="Y45" s="38">
        <v>306.70586470000001</v>
      </c>
      <c r="Z45" s="38">
        <v>399.46921099999997</v>
      </c>
      <c r="AA45" s="38">
        <v>550.02282300000002</v>
      </c>
      <c r="AB45" s="38">
        <v>574.57121175693101</v>
      </c>
      <c r="AC45" s="38">
        <v>491.11707760015702</v>
      </c>
      <c r="AD45" s="38">
        <v>314.96573234042597</v>
      </c>
      <c r="AE45" s="38">
        <v>156.57633999999999</v>
      </c>
      <c r="AF45" s="38">
        <v>299.24788000000001</v>
      </c>
      <c r="AG45" s="38">
        <v>199.87231</v>
      </c>
      <c r="AH45" s="38">
        <v>244.66695774249499</v>
      </c>
      <c r="AI45" s="38">
        <v>236.10791179216801</v>
      </c>
      <c r="AJ45" s="38">
        <v>312.40605981244101</v>
      </c>
      <c r="AK45" s="38">
        <v>312.40718864450997</v>
      </c>
      <c r="AL45" s="38">
        <v>312.39881718913898</v>
      </c>
      <c r="AM45" s="38">
        <v>312.39569403817001</v>
      </c>
      <c r="AN45" s="38" t="s">
        <v>156</v>
      </c>
      <c r="AO45" s="38" t="s">
        <v>156</v>
      </c>
      <c r="AP45" s="38" t="s">
        <v>156</v>
      </c>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row>
    <row r="46" spans="6:223" ht="20.100000000000001" customHeight="1">
      <c r="F46" s="37" t="s">
        <v>177</v>
      </c>
      <c r="G46" s="29" t="s">
        <v>141</v>
      </c>
      <c r="H46" s="38">
        <v>115.5</v>
      </c>
      <c r="I46" s="38">
        <v>192.92400000000001</v>
      </c>
      <c r="J46" s="38">
        <v>274.07100000000003</v>
      </c>
      <c r="K46" s="38">
        <v>238.822</v>
      </c>
      <c r="L46" s="38">
        <v>186.54</v>
      </c>
      <c r="M46" s="38">
        <v>299.58665000000002</v>
      </c>
      <c r="N46" s="38">
        <v>304.31619999999998</v>
      </c>
      <c r="O46" s="38">
        <v>351.0754</v>
      </c>
      <c r="P46" s="38">
        <v>475.64850000000001</v>
      </c>
      <c r="Q46" s="38">
        <v>380.71890000000002</v>
      </c>
      <c r="R46" s="38">
        <v>368.60340000000002</v>
      </c>
      <c r="S46" s="38">
        <v>442.68189999999998</v>
      </c>
      <c r="T46" s="38">
        <v>398.46510000000001</v>
      </c>
      <c r="U46" s="38">
        <v>455.6902</v>
      </c>
      <c r="V46" s="38">
        <v>470.10270000000003</v>
      </c>
      <c r="W46" s="38">
        <v>516.71280000000002</v>
      </c>
      <c r="X46" s="38">
        <v>472.19139999999999</v>
      </c>
      <c r="Y46" s="38">
        <v>508.44153599999999</v>
      </c>
      <c r="Z46" s="38">
        <v>512.87932599999999</v>
      </c>
      <c r="AA46" s="38">
        <v>512.12309500000003</v>
      </c>
      <c r="AB46" s="38">
        <v>512.77770644695397</v>
      </c>
      <c r="AC46" s="38">
        <v>517.08536037470299</v>
      </c>
      <c r="AD46" s="38">
        <v>535.89295303535505</v>
      </c>
      <c r="AE46" s="38">
        <v>416.20976267878899</v>
      </c>
      <c r="AF46" s="38">
        <v>254.39994258983899</v>
      </c>
      <c r="AG46" s="38">
        <v>427.83088017386302</v>
      </c>
      <c r="AH46" s="38">
        <v>136.30385000000001</v>
      </c>
      <c r="AI46" s="38">
        <v>117.58199999999999</v>
      </c>
      <c r="AJ46" s="38">
        <v>78.042000000000002</v>
      </c>
      <c r="AK46" s="38">
        <v>112.59</v>
      </c>
      <c r="AL46" s="38">
        <v>282.65433914367497</v>
      </c>
      <c r="AM46" s="38">
        <v>527.28567275121497</v>
      </c>
      <c r="AN46" s="38" t="s">
        <v>156</v>
      </c>
      <c r="AO46" s="38" t="s">
        <v>156</v>
      </c>
      <c r="AP46" s="38" t="s">
        <v>156</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row>
    <row r="47" spans="6:223" ht="20.100000000000001" customHeight="1">
      <c r="F47" s="37" t="s">
        <v>178</v>
      </c>
      <c r="G47" s="29" t="s">
        <v>141</v>
      </c>
      <c r="H47" s="38">
        <v>67.621769999999998</v>
      </c>
      <c r="I47" s="38">
        <v>52.373842000000003</v>
      </c>
      <c r="J47" s="38">
        <v>83.701734000000002</v>
      </c>
      <c r="K47" s="38">
        <v>112.441613</v>
      </c>
      <c r="L47" s="38">
        <v>113.737171</v>
      </c>
      <c r="M47" s="38">
        <v>122.333707</v>
      </c>
      <c r="N47" s="38">
        <v>126.711905</v>
      </c>
      <c r="O47" s="38">
        <v>130.27494799999999</v>
      </c>
      <c r="P47" s="38">
        <v>135.51814200000001</v>
      </c>
      <c r="Q47" s="38">
        <v>132.98679799999999</v>
      </c>
      <c r="R47" s="38">
        <v>135.05708000000001</v>
      </c>
      <c r="S47" s="38">
        <v>139.56474299999999</v>
      </c>
      <c r="T47" s="38">
        <v>145.22510700000001</v>
      </c>
      <c r="U47" s="38">
        <v>146.51998900000001</v>
      </c>
      <c r="V47" s="38">
        <v>165.363078</v>
      </c>
      <c r="W47" s="38">
        <v>175.13176999999999</v>
      </c>
      <c r="X47" s="38">
        <v>177.23041499999999</v>
      </c>
      <c r="Y47" s="38">
        <v>170.60004499999999</v>
      </c>
      <c r="Z47" s="38">
        <v>175.47051099999999</v>
      </c>
      <c r="AA47" s="38">
        <v>140.887945</v>
      </c>
      <c r="AB47" s="38">
        <v>181.001878</v>
      </c>
      <c r="AC47" s="38">
        <v>194.523664</v>
      </c>
      <c r="AD47" s="38">
        <v>178.99908271999999</v>
      </c>
      <c r="AE47" s="38">
        <v>141.58515249999999</v>
      </c>
      <c r="AF47" s="38">
        <v>185.84850940000001</v>
      </c>
      <c r="AG47" s="38">
        <v>200.71211417999999</v>
      </c>
      <c r="AH47" s="38">
        <v>187.84118330999999</v>
      </c>
      <c r="AI47" s="38">
        <v>212.97293653</v>
      </c>
      <c r="AJ47" s="38">
        <v>220.57010701999999</v>
      </c>
      <c r="AK47" s="38">
        <v>197.63075798</v>
      </c>
      <c r="AL47" s="38">
        <v>192.68055007999999</v>
      </c>
      <c r="AM47" s="38">
        <v>176.60926215999999</v>
      </c>
      <c r="AN47" s="38">
        <v>198.17196935999999</v>
      </c>
      <c r="AO47" s="38">
        <v>130.29247928999999</v>
      </c>
      <c r="AP47" s="38">
        <v>159.35329173</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row>
    <row r="48" spans="6:223" ht="28.15" customHeight="1">
      <c r="F48" s="28" t="s">
        <v>179</v>
      </c>
      <c r="G48" s="29"/>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row>
    <row r="49" spans="6:223" ht="20.100000000000001" customHeight="1">
      <c r="F49" s="37" t="s">
        <v>147</v>
      </c>
      <c r="G49" s="29" t="s">
        <v>141</v>
      </c>
      <c r="H49" s="38">
        <v>1100.029</v>
      </c>
      <c r="I49" s="38">
        <v>1295.7539999999999</v>
      </c>
      <c r="J49" s="38">
        <v>1560.09</v>
      </c>
      <c r="K49" s="38">
        <v>1330.3219999999999</v>
      </c>
      <c r="L49" s="38">
        <v>1516.203</v>
      </c>
      <c r="M49" s="38">
        <v>1286.2550000000001</v>
      </c>
      <c r="N49" s="38">
        <v>1438.443</v>
      </c>
      <c r="O49" s="38">
        <v>1554.7629999999999</v>
      </c>
      <c r="P49" s="38">
        <v>1450.431</v>
      </c>
      <c r="Q49" s="38">
        <v>1728.963</v>
      </c>
      <c r="R49" s="38">
        <v>1496</v>
      </c>
      <c r="S49" s="38">
        <v>1902.9</v>
      </c>
      <c r="T49" s="38">
        <v>1848.884</v>
      </c>
      <c r="U49" s="38">
        <v>1912.8489999999999</v>
      </c>
      <c r="V49" s="38">
        <v>1844.335</v>
      </c>
      <c r="W49" s="38">
        <v>1952.9670000000001</v>
      </c>
      <c r="X49" s="38">
        <v>1821.347</v>
      </c>
      <c r="Y49" s="38">
        <v>1947.943</v>
      </c>
      <c r="Z49" s="38">
        <v>2322.5920000000001</v>
      </c>
      <c r="AA49" s="38">
        <v>2100.944</v>
      </c>
      <c r="AB49" s="38">
        <v>2271.3870000000002</v>
      </c>
      <c r="AC49" s="38">
        <v>2316.8090000000002</v>
      </c>
      <c r="AD49" s="38">
        <v>2382.3821499999999</v>
      </c>
      <c r="AE49" s="38">
        <v>2471.5545200000001</v>
      </c>
      <c r="AF49" s="38">
        <v>2328.7398400000002</v>
      </c>
      <c r="AG49" s="38">
        <v>2918.7190399999999</v>
      </c>
      <c r="AH49" s="38">
        <v>2221.7446</v>
      </c>
      <c r="AI49" s="38">
        <v>1479.1292100000001</v>
      </c>
      <c r="AJ49" s="38">
        <v>1737.6744900000001</v>
      </c>
      <c r="AK49" s="38">
        <v>2091.2136500000001</v>
      </c>
      <c r="AL49" s="38">
        <v>2556.2015999999999</v>
      </c>
      <c r="AM49" s="38">
        <v>2117.85187</v>
      </c>
      <c r="AN49" s="38">
        <v>2033.02151</v>
      </c>
      <c r="AO49" s="38">
        <v>1885.8037300000001</v>
      </c>
      <c r="AP49" s="38">
        <v>1907.06069</v>
      </c>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row>
    <row r="50" spans="6:223" ht="20.100000000000001" customHeight="1">
      <c r="F50" s="37" t="s">
        <v>148</v>
      </c>
      <c r="G50" s="29" t="s">
        <v>141</v>
      </c>
      <c r="H50" s="38">
        <v>134.721</v>
      </c>
      <c r="I50" s="38">
        <v>159.524</v>
      </c>
      <c r="J50" s="38">
        <v>91.971000000000004</v>
      </c>
      <c r="K50" s="38">
        <v>169.04499999999999</v>
      </c>
      <c r="L50" s="38">
        <v>140.13499999999999</v>
      </c>
      <c r="M50" s="38">
        <v>119.075</v>
      </c>
      <c r="N50" s="38">
        <v>144.40199999999999</v>
      </c>
      <c r="O50" s="38">
        <v>149.05099999999999</v>
      </c>
      <c r="P50" s="38">
        <v>104.783</v>
      </c>
      <c r="Q50" s="38">
        <v>183.499</v>
      </c>
      <c r="R50" s="38">
        <v>219.70099999999999</v>
      </c>
      <c r="S50" s="38">
        <v>317.90800000000002</v>
      </c>
      <c r="T50" s="38">
        <v>350.48599999999999</v>
      </c>
      <c r="U50" s="38">
        <v>322.738</v>
      </c>
      <c r="V50" s="38">
        <v>240.34299999999999</v>
      </c>
      <c r="W50" s="38">
        <v>203.136</v>
      </c>
      <c r="X50" s="38">
        <v>214.227</v>
      </c>
      <c r="Y50" s="38">
        <v>225.815</v>
      </c>
      <c r="Z50" s="38">
        <v>298.83987000000002</v>
      </c>
      <c r="AA50" s="38">
        <v>451.38324</v>
      </c>
      <c r="AB50" s="38">
        <v>425.34535</v>
      </c>
      <c r="AC50" s="38">
        <v>410.26945999999998</v>
      </c>
      <c r="AD50" s="38">
        <v>456.27728000000002</v>
      </c>
      <c r="AE50" s="38">
        <v>432.78863999999999</v>
      </c>
      <c r="AF50" s="38">
        <v>438.11792000000003</v>
      </c>
      <c r="AG50" s="38">
        <v>328.83276999999998</v>
      </c>
      <c r="AH50" s="38">
        <v>497.30738000000002</v>
      </c>
      <c r="AI50" s="38">
        <v>372.67023999999998</v>
      </c>
      <c r="AJ50" s="38">
        <v>417.39028999999999</v>
      </c>
      <c r="AK50" s="38">
        <v>420.37034</v>
      </c>
      <c r="AL50" s="38">
        <v>389.612279</v>
      </c>
      <c r="AM50" s="38">
        <v>495.96476000000001</v>
      </c>
      <c r="AN50" s="38">
        <v>313.22829000000002</v>
      </c>
      <c r="AO50" s="38">
        <v>388.22561999999999</v>
      </c>
      <c r="AP50" s="38">
        <v>432.70486</v>
      </c>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row>
    <row r="51" spans="6:223" ht="20.100000000000001" customHeight="1">
      <c r="F51" s="37" t="s">
        <v>149</v>
      </c>
      <c r="G51" s="29" t="s">
        <v>141</v>
      </c>
      <c r="H51" s="38">
        <v>671.51384152583</v>
      </c>
      <c r="I51" s="38">
        <v>800.56817281216001</v>
      </c>
      <c r="J51" s="38">
        <v>841.15200305792996</v>
      </c>
      <c r="K51" s="38">
        <v>841.72491752948997</v>
      </c>
      <c r="L51" s="38">
        <v>926.04006905219001</v>
      </c>
      <c r="M51" s="38">
        <v>765.45333161362998</v>
      </c>
      <c r="N51" s="38">
        <v>856.61041191100003</v>
      </c>
      <c r="O51" s="38">
        <v>923.34685126807005</v>
      </c>
      <c r="P51" s="38">
        <v>823.95500935016003</v>
      </c>
      <c r="Q51" s="38">
        <v>1032.5424498478501</v>
      </c>
      <c r="R51" s="38">
        <v>1006.4127234894401</v>
      </c>
      <c r="S51" s="38">
        <v>1319.56694538076</v>
      </c>
      <c r="T51" s="38">
        <v>1323.10841377048</v>
      </c>
      <c r="U51" s="38">
        <v>1344.9393422359501</v>
      </c>
      <c r="V51" s="38">
        <v>1201.9671249179401</v>
      </c>
      <c r="W51" s="38">
        <v>1204.5961222467699</v>
      </c>
      <c r="X51" s="38">
        <v>1151.64637946469</v>
      </c>
      <c r="Y51" s="38">
        <v>1166.62188522875</v>
      </c>
      <c r="Z51" s="38">
        <v>1392.26770035206</v>
      </c>
      <c r="AA51" s="38">
        <v>1466.8137881617099</v>
      </c>
      <c r="AB51" s="38">
        <v>1478.76336473585</v>
      </c>
      <c r="AC51" s="38">
        <v>1490.9315224925199</v>
      </c>
      <c r="AD51" s="38">
        <v>1567.5391225820399</v>
      </c>
      <c r="AE51" s="38">
        <v>1588.6392509718401</v>
      </c>
      <c r="AF51" s="38">
        <v>1529.0113996882701</v>
      </c>
      <c r="AG51" s="38">
        <v>1717.5633405078199</v>
      </c>
      <c r="AH51" s="38">
        <v>1504.7545754632499</v>
      </c>
      <c r="AI51" s="38">
        <v>1006.62152902922</v>
      </c>
      <c r="AJ51" s="38">
        <v>1164.1274342340701</v>
      </c>
      <c r="AK51" s="38">
        <v>1322.1410680343399</v>
      </c>
      <c r="AL51" s="38">
        <v>1530.0974937323699</v>
      </c>
      <c r="AM51" s="38">
        <v>1480.2736873188601</v>
      </c>
      <c r="AN51" s="38">
        <v>1219.9143861646101</v>
      </c>
      <c r="AO51" s="38">
        <v>1247.45891871514</v>
      </c>
      <c r="AP51" s="38">
        <v>1326.8663940235399</v>
      </c>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row>
    <row r="52" spans="6:223" ht="20.100000000000001" customHeight="1">
      <c r="F52" s="28" t="s">
        <v>180</v>
      </c>
      <c r="G52" s="29" t="s">
        <v>141</v>
      </c>
      <c r="H52" s="38">
        <v>404.44400000000002</v>
      </c>
      <c r="I52" s="38">
        <v>326.56900000000002</v>
      </c>
      <c r="J52" s="38">
        <v>291.97399999999999</v>
      </c>
      <c r="K52" s="38">
        <v>315.69600000000003</v>
      </c>
      <c r="L52" s="38">
        <v>454.435</v>
      </c>
      <c r="M52" s="38">
        <v>524.44200000000001</v>
      </c>
      <c r="N52" s="38">
        <v>449.61799999999999</v>
      </c>
      <c r="O52" s="38">
        <v>381.64699999999999</v>
      </c>
      <c r="P52" s="38">
        <v>396.37099999999998</v>
      </c>
      <c r="Q52" s="38">
        <v>364.09399999999999</v>
      </c>
      <c r="R52" s="38">
        <v>373.74</v>
      </c>
      <c r="S52" s="38">
        <v>375.08499999999998</v>
      </c>
      <c r="T52" s="38">
        <v>387.5</v>
      </c>
      <c r="U52" s="38">
        <v>444.5</v>
      </c>
      <c r="V52" s="38">
        <v>443.17808000000002</v>
      </c>
      <c r="W52" s="38">
        <v>427.60079999999999</v>
      </c>
      <c r="X52" s="38">
        <v>437.59386000000001</v>
      </c>
      <c r="Y52" s="38">
        <v>555.05391299999997</v>
      </c>
      <c r="Z52" s="38">
        <v>637.36884499999996</v>
      </c>
      <c r="AA52" s="38">
        <v>684.50485700000002</v>
      </c>
      <c r="AB52" s="38">
        <v>748.08064383694204</v>
      </c>
      <c r="AC52" s="38">
        <v>963.19079260071203</v>
      </c>
      <c r="AD52" s="38">
        <v>728.85203805814001</v>
      </c>
      <c r="AE52" s="38">
        <v>633.29889000000003</v>
      </c>
      <c r="AF52" s="38">
        <v>743.75599999999997</v>
      </c>
      <c r="AG52" s="38">
        <v>706.74893999999995</v>
      </c>
      <c r="AH52" s="38">
        <v>622.50280999999995</v>
      </c>
      <c r="AI52" s="38">
        <v>592.90252999999996</v>
      </c>
      <c r="AJ52" s="38">
        <v>622.90817000000004</v>
      </c>
      <c r="AK52" s="38">
        <v>653.74504000000002</v>
      </c>
      <c r="AL52" s="38">
        <v>798.61948051517697</v>
      </c>
      <c r="AM52" s="38">
        <v>860.85415495709299</v>
      </c>
      <c r="AN52" s="38" t="s">
        <v>156</v>
      </c>
      <c r="AO52" s="38" t="s">
        <v>156</v>
      </c>
      <c r="AP52" s="38" t="s">
        <v>156</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row>
    <row r="53" spans="6:223" ht="34.15" customHeight="1">
      <c r="F53" s="35" t="s">
        <v>181</v>
      </c>
      <c r="G53" s="29"/>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row>
    <row r="54" spans="6:223" ht="19.5" customHeight="1">
      <c r="F54" s="28" t="s">
        <v>182</v>
      </c>
      <c r="G54" s="29" t="s">
        <v>183</v>
      </c>
      <c r="H54" s="38">
        <v>7201.9860040000003</v>
      </c>
      <c r="I54" s="38">
        <v>8830.3307409999998</v>
      </c>
      <c r="J54" s="38">
        <v>8967.3574329999992</v>
      </c>
      <c r="K54" s="38">
        <v>10098.458944</v>
      </c>
      <c r="L54" s="38">
        <v>9537.7378829999998</v>
      </c>
      <c r="M54" s="38">
        <v>11444.991345</v>
      </c>
      <c r="N54" s="38">
        <v>10899.498772999999</v>
      </c>
      <c r="O54" s="38">
        <v>12400.752526</v>
      </c>
      <c r="P54" s="38">
        <v>14784.537272</v>
      </c>
      <c r="Q54" s="38">
        <v>14290.654710000001</v>
      </c>
      <c r="R54" s="38">
        <v>20877.40785</v>
      </c>
      <c r="S54" s="38">
        <v>24043.69744</v>
      </c>
      <c r="T54" s="38">
        <v>23935.972555</v>
      </c>
      <c r="U54" s="38">
        <v>20950.257307</v>
      </c>
      <c r="V54" s="38">
        <v>17525.573425999999</v>
      </c>
      <c r="W54" s="38">
        <v>15731.185057000001</v>
      </c>
      <c r="X54" s="38">
        <v>13025.667772999999</v>
      </c>
      <c r="Y54" s="38">
        <v>15964.779210000001</v>
      </c>
      <c r="Z54" s="38">
        <v>15975.045146599999</v>
      </c>
      <c r="AA54" s="38">
        <v>16587.61449973</v>
      </c>
      <c r="AB54" s="38">
        <v>18064.262067970001</v>
      </c>
      <c r="AC54" s="38">
        <v>19637.642701659999</v>
      </c>
      <c r="AD54" s="38">
        <v>17438.4405592</v>
      </c>
      <c r="AE54" s="38">
        <v>15761.40102105</v>
      </c>
      <c r="AF54" s="38">
        <v>14816.78348925</v>
      </c>
      <c r="AG54" s="38">
        <v>15152.320210759999</v>
      </c>
      <c r="AH54" s="38">
        <v>13891.26539803</v>
      </c>
      <c r="AI54" s="38">
        <v>12803.85832331</v>
      </c>
      <c r="AJ54" s="38">
        <v>13034.387700310001</v>
      </c>
      <c r="AK54" s="38">
        <v>14739.22717505</v>
      </c>
      <c r="AL54" s="38">
        <v>16908.320831100002</v>
      </c>
      <c r="AM54" s="38">
        <v>16027.913450489999</v>
      </c>
      <c r="AN54" s="38">
        <v>16834.727705099998</v>
      </c>
      <c r="AO54" s="38">
        <v>16336.320403350001</v>
      </c>
      <c r="AP54" s="38">
        <v>15291.392810449999</v>
      </c>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row>
    <row r="55" spans="6:223" ht="19.5" customHeight="1">
      <c r="F55" s="28" t="s">
        <v>184</v>
      </c>
      <c r="G55" s="29" t="s">
        <v>183</v>
      </c>
      <c r="H55" s="38">
        <v>1983.154595</v>
      </c>
      <c r="I55" s="38">
        <v>1507.488908</v>
      </c>
      <c r="J55" s="38">
        <v>1567.621934</v>
      </c>
      <c r="K55" s="38">
        <v>1483.080236</v>
      </c>
      <c r="L55" s="38">
        <v>1289.5214249999999</v>
      </c>
      <c r="M55" s="38">
        <v>1189.154849</v>
      </c>
      <c r="N55" s="38">
        <v>1468.8249229999999</v>
      </c>
      <c r="O55" s="38">
        <v>2420.600586</v>
      </c>
      <c r="P55" s="38">
        <v>2823.848262</v>
      </c>
      <c r="Q55" s="38">
        <v>2486.2657349999999</v>
      </c>
      <c r="R55" s="38">
        <v>2856.94011</v>
      </c>
      <c r="S55" s="38">
        <v>2784.622155</v>
      </c>
      <c r="T55" s="38">
        <v>3211.3764059999999</v>
      </c>
      <c r="U55" s="38">
        <v>3193.8326480000001</v>
      </c>
      <c r="V55" s="38">
        <v>2916.4821910000001</v>
      </c>
      <c r="W55" s="38">
        <v>2844.3378269999998</v>
      </c>
      <c r="X55" s="38">
        <v>2799.5293660000002</v>
      </c>
      <c r="Y55" s="38">
        <v>2824.3746729999998</v>
      </c>
      <c r="Z55" s="38">
        <v>2588.965299</v>
      </c>
      <c r="AA55" s="38">
        <v>2499.7097779999999</v>
      </c>
      <c r="AB55" s="38">
        <v>2776.098821</v>
      </c>
      <c r="AC55" s="38">
        <v>2470.7892550000001</v>
      </c>
      <c r="AD55" s="38">
        <v>2114.6891415302798</v>
      </c>
      <c r="AE55" s="38">
        <v>2385.6022067778999</v>
      </c>
      <c r="AF55" s="38">
        <v>2458.8573081107802</v>
      </c>
      <c r="AG55" s="38">
        <v>2111.6783962037198</v>
      </c>
      <c r="AH55" s="38">
        <v>1989.2140613634199</v>
      </c>
      <c r="AI55" s="38">
        <v>2232.1725711703002</v>
      </c>
      <c r="AJ55" s="38">
        <v>2285.0883436194999</v>
      </c>
      <c r="AK55" s="38">
        <v>2672.79024323159</v>
      </c>
      <c r="AL55" s="38">
        <v>5233.6504483188</v>
      </c>
      <c r="AM55" s="38">
        <v>4248.9070530066001</v>
      </c>
      <c r="AN55" s="38">
        <v>2576.7368016297501</v>
      </c>
      <c r="AO55" s="38">
        <v>3382.0765707553301</v>
      </c>
      <c r="AP55" s="38">
        <v>4757.5570938232404</v>
      </c>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row>
    <row r="56" spans="6:223" ht="19.5" customHeight="1">
      <c r="F56" s="28" t="s">
        <v>185</v>
      </c>
      <c r="G56" s="29" t="s">
        <v>183</v>
      </c>
      <c r="H56" s="38">
        <v>2481.6998044000002</v>
      </c>
      <c r="I56" s="38">
        <v>2963.22363</v>
      </c>
      <c r="J56" s="38">
        <v>3838.8005119999998</v>
      </c>
      <c r="K56" s="38">
        <v>3718.7728659999998</v>
      </c>
      <c r="L56" s="38">
        <v>3575.7701470000002</v>
      </c>
      <c r="M56" s="38">
        <v>3322.7348400000001</v>
      </c>
      <c r="N56" s="38">
        <v>4189.3218150000002</v>
      </c>
      <c r="O56" s="38">
        <v>5158.7891810000001</v>
      </c>
      <c r="P56" s="38">
        <v>4994.6390419999998</v>
      </c>
      <c r="Q56" s="38">
        <v>4878.4497250000004</v>
      </c>
      <c r="R56" s="38">
        <v>4385.0046629999997</v>
      </c>
      <c r="S56" s="38">
        <v>4721.8423389999998</v>
      </c>
      <c r="T56" s="38">
        <v>3440.830637</v>
      </c>
      <c r="U56" s="38">
        <v>3151.4766760000002</v>
      </c>
      <c r="V56" s="38">
        <v>2531.430511</v>
      </c>
      <c r="W56" s="38">
        <v>1880.3158195000001</v>
      </c>
      <c r="X56" s="38">
        <v>2085.1168667000002</v>
      </c>
      <c r="Y56" s="38">
        <v>1761.5465019000001</v>
      </c>
      <c r="Z56" s="38">
        <v>1822.2393563999999</v>
      </c>
      <c r="AA56" s="38">
        <v>1188.1313098000001</v>
      </c>
      <c r="AB56" s="38">
        <v>934.09088629999997</v>
      </c>
      <c r="AC56" s="38">
        <v>951.77698139999995</v>
      </c>
      <c r="AD56" s="38">
        <v>1188.516605472</v>
      </c>
      <c r="AE56" s="38">
        <v>912.48504828</v>
      </c>
      <c r="AF56" s="38">
        <v>654.21821728559996</v>
      </c>
      <c r="AG56" s="38">
        <v>698.31275914800005</v>
      </c>
      <c r="AH56" s="38">
        <v>625.14234073600005</v>
      </c>
      <c r="AI56" s="38">
        <v>1124.68548718036</v>
      </c>
      <c r="AJ56" s="38">
        <v>1169.3405936475001</v>
      </c>
      <c r="AK56" s="38">
        <v>998.01635454349196</v>
      </c>
      <c r="AL56" s="38">
        <v>976.52457176125995</v>
      </c>
      <c r="AM56" s="38">
        <v>767.61563586326599</v>
      </c>
      <c r="AN56" s="38">
        <v>486.38321346803798</v>
      </c>
      <c r="AO56" s="38">
        <v>320.34079019741199</v>
      </c>
      <c r="AP56" s="38">
        <v>388.79728488375702</v>
      </c>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row>
    <row r="57" spans="6:223" ht="18.75" customHeight="1">
      <c r="F57" s="28" t="s">
        <v>186</v>
      </c>
      <c r="G57" s="29" t="s">
        <v>159</v>
      </c>
      <c r="H57" s="38">
        <v>2.0099999999999998</v>
      </c>
      <c r="I57" s="38">
        <v>3.4</v>
      </c>
      <c r="J57" s="38">
        <v>4.66</v>
      </c>
      <c r="K57" s="38">
        <v>4.984</v>
      </c>
      <c r="L57" s="38">
        <v>6.032</v>
      </c>
      <c r="M57" s="38">
        <v>7.0179999999999998</v>
      </c>
      <c r="N57" s="38">
        <v>7.4820000000000002</v>
      </c>
      <c r="O57" s="38">
        <v>7.4859999999999998</v>
      </c>
      <c r="P57" s="38">
        <v>7.6498400000000002</v>
      </c>
      <c r="Q57" s="38">
        <v>7.8192279999999998</v>
      </c>
      <c r="R57" s="38">
        <v>7.9232858200000003</v>
      </c>
      <c r="S57" s="38">
        <v>7.53010527</v>
      </c>
      <c r="T57" s="38">
        <v>7.6</v>
      </c>
      <c r="U57" s="38">
        <v>7.8264294100000003</v>
      </c>
      <c r="V57" s="38">
        <v>7.9138559700000002</v>
      </c>
      <c r="W57" s="38">
        <v>10.588887290000001</v>
      </c>
      <c r="X57" s="38">
        <v>12.0292280701754</v>
      </c>
      <c r="Y57" s="38">
        <v>14.332280701754399</v>
      </c>
      <c r="Z57" s="38">
        <v>13.6782105263158</v>
      </c>
      <c r="AA57" s="38">
        <v>15.409873754386</v>
      </c>
      <c r="AB57" s="38">
        <v>17.865959</v>
      </c>
      <c r="AC57" s="38">
        <v>19.956931000000001</v>
      </c>
      <c r="AD57" s="38">
        <v>18.866</v>
      </c>
      <c r="AE57" s="38">
        <v>23.503</v>
      </c>
      <c r="AF57" s="38">
        <v>23.245999999999999</v>
      </c>
      <c r="AG57" s="38">
        <v>25.0474</v>
      </c>
      <c r="AH57" s="38">
        <v>36.851871770000002</v>
      </c>
      <c r="AI57" s="38">
        <v>52.121597719999997</v>
      </c>
      <c r="AJ57" s="38">
        <v>61.690875099000003</v>
      </c>
      <c r="AK57" s="38">
        <v>74.800614699999997</v>
      </c>
      <c r="AL57" s="38">
        <v>79.244214330000005</v>
      </c>
      <c r="AM57" s="38">
        <v>77.426183379999998</v>
      </c>
      <c r="AN57" s="38">
        <v>83.239595309999999</v>
      </c>
      <c r="AO57" s="38">
        <v>81.530881730000004</v>
      </c>
      <c r="AP57" s="38">
        <v>80.913649465000006</v>
      </c>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row>
    <row r="58" spans="6:223" ht="20.100000000000001" customHeight="1">
      <c r="F58" s="28" t="s">
        <v>187</v>
      </c>
      <c r="G58" s="29" t="s">
        <v>159</v>
      </c>
      <c r="H58" s="38">
        <v>60.605255</v>
      </c>
      <c r="I58" s="38">
        <v>61.903616999999997</v>
      </c>
      <c r="J58" s="38">
        <v>65.076984999999993</v>
      </c>
      <c r="K58" s="38">
        <v>69.532899999999998</v>
      </c>
      <c r="L58" s="38">
        <v>69.888769999999994</v>
      </c>
      <c r="M58" s="38">
        <v>73.335068000000007</v>
      </c>
      <c r="N58" s="38">
        <v>77.411624000000003</v>
      </c>
      <c r="O58" s="38">
        <v>78.687875000000005</v>
      </c>
      <c r="P58" s="38">
        <v>84.073088999999996</v>
      </c>
      <c r="Q58" s="38">
        <v>85.259975999999995</v>
      </c>
      <c r="R58" s="38">
        <v>96.807692000000003</v>
      </c>
      <c r="S58" s="38">
        <v>105.526751</v>
      </c>
      <c r="T58" s="38">
        <v>105.83286699999999</v>
      </c>
      <c r="U58" s="38">
        <v>107.79369800000001</v>
      </c>
      <c r="V58" s="38">
        <v>111.731939</v>
      </c>
      <c r="W58" s="38">
        <v>124.915373</v>
      </c>
      <c r="X58" s="38">
        <v>120.47900799999999</v>
      </c>
      <c r="Y58" s="38">
        <v>131.96548200000001</v>
      </c>
      <c r="Z58" s="38">
        <v>136.921469</v>
      </c>
      <c r="AA58" s="38">
        <v>125.238174</v>
      </c>
      <c r="AB58" s="38">
        <v>157.264647</v>
      </c>
      <c r="AC58" s="38">
        <v>140.45524800000001</v>
      </c>
      <c r="AD58" s="38">
        <v>142.396334</v>
      </c>
      <c r="AE58" s="38">
        <v>154.19303368999999</v>
      </c>
      <c r="AF58" s="38">
        <v>180.45777443</v>
      </c>
      <c r="AG58" s="38">
        <v>187.66414255000001</v>
      </c>
      <c r="AH58" s="38">
        <v>187.99776378999999</v>
      </c>
      <c r="AI58" s="38">
        <v>177.19941544</v>
      </c>
      <c r="AJ58" s="38">
        <v>179.24314335</v>
      </c>
      <c r="AK58" s="38">
        <v>183.51991104000001</v>
      </c>
      <c r="AL58" s="38">
        <v>177.30403611</v>
      </c>
      <c r="AM58" s="38">
        <v>171.27281227</v>
      </c>
      <c r="AN58" s="38">
        <v>162.52112769999999</v>
      </c>
      <c r="AO58" s="38">
        <v>156.28703168000001</v>
      </c>
      <c r="AP58" s="38">
        <v>150.71244823999999</v>
      </c>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row>
    <row r="59" spans="6:223" ht="20.100000000000001" customHeight="1">
      <c r="F59" s="28" t="s">
        <v>188</v>
      </c>
      <c r="G59" s="29" t="s">
        <v>159</v>
      </c>
      <c r="H59" s="38">
        <v>44.352347000000002</v>
      </c>
      <c r="I59" s="38">
        <v>51.725000000000001</v>
      </c>
      <c r="J59" s="38">
        <v>58.611871000000001</v>
      </c>
      <c r="K59" s="38">
        <v>59.823813000000001</v>
      </c>
      <c r="L59" s="38">
        <v>59.456330000000001</v>
      </c>
      <c r="M59" s="38">
        <v>63.228949</v>
      </c>
      <c r="N59" s="38">
        <v>61.446269000000001</v>
      </c>
      <c r="O59" s="38">
        <v>67.548608999999999</v>
      </c>
      <c r="P59" s="38">
        <v>79.003392000000005</v>
      </c>
      <c r="Q59" s="38">
        <v>84.828207000000006</v>
      </c>
      <c r="R59" s="38">
        <v>79.654223000000002</v>
      </c>
      <c r="S59" s="38">
        <v>88.567003999999997</v>
      </c>
      <c r="T59" s="38">
        <v>93.346452999999997</v>
      </c>
      <c r="U59" s="38">
        <v>100.930346</v>
      </c>
      <c r="V59" s="38">
        <v>107.610664</v>
      </c>
      <c r="W59" s="38">
        <v>107.41422900000001</v>
      </c>
      <c r="X59" s="38">
        <v>111.986001</v>
      </c>
      <c r="Y59" s="38">
        <v>112.42462399999999</v>
      </c>
      <c r="Z59" s="38">
        <v>115.267163</v>
      </c>
      <c r="AA59" s="38">
        <v>136.50463135999999</v>
      </c>
      <c r="AB59" s="38">
        <v>135.35201755</v>
      </c>
      <c r="AC59" s="38">
        <v>144.05572538000001</v>
      </c>
      <c r="AD59" s="38">
        <v>159.15216734000001</v>
      </c>
      <c r="AE59" s="38">
        <v>182.0034187</v>
      </c>
      <c r="AF59" s="38">
        <v>194.58661380000001</v>
      </c>
      <c r="AG59" s="38">
        <v>204.68453866999999</v>
      </c>
      <c r="AH59" s="38">
        <v>201.30243985999999</v>
      </c>
      <c r="AI59" s="38">
        <v>201.73916745</v>
      </c>
      <c r="AJ59" s="38">
        <v>202.70111229</v>
      </c>
      <c r="AK59" s="38">
        <v>209.7780051</v>
      </c>
      <c r="AL59" s="38">
        <v>212.68983596499999</v>
      </c>
      <c r="AM59" s="38">
        <v>192.04876580999999</v>
      </c>
      <c r="AN59" s="38">
        <v>196.21600336</v>
      </c>
      <c r="AO59" s="38">
        <v>182.13054994000001</v>
      </c>
      <c r="AP59" s="38">
        <v>205.01946624000001</v>
      </c>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row>
    <row r="60" spans="6:223" ht="20.100000000000001" customHeight="1">
      <c r="F60" s="28" t="s">
        <v>189</v>
      </c>
      <c r="G60" s="29" t="s">
        <v>145</v>
      </c>
      <c r="H60" s="38">
        <v>4812</v>
      </c>
      <c r="I60" s="38">
        <v>6129</v>
      </c>
      <c r="J60" s="38">
        <v>4729</v>
      </c>
      <c r="K60" s="38">
        <v>2289</v>
      </c>
      <c r="L60" s="38">
        <v>3992</v>
      </c>
      <c r="M60" s="38">
        <v>4069</v>
      </c>
      <c r="N60" s="38">
        <v>5286</v>
      </c>
      <c r="O60" s="38">
        <v>5701</v>
      </c>
      <c r="P60" s="38">
        <v>6415</v>
      </c>
      <c r="Q60" s="38">
        <v>5989</v>
      </c>
      <c r="R60" s="38">
        <v>8028</v>
      </c>
      <c r="S60" s="38">
        <v>9729</v>
      </c>
      <c r="T60" s="38">
        <v>7367</v>
      </c>
      <c r="U60" s="38">
        <v>9593</v>
      </c>
      <c r="V60" s="38">
        <v>9099</v>
      </c>
      <c r="W60" s="38">
        <v>11249.345230000001</v>
      </c>
      <c r="X60" s="38">
        <v>10252.875669999999</v>
      </c>
      <c r="Y60" s="38">
        <v>9518.1041700000005</v>
      </c>
      <c r="Z60" s="38">
        <v>10139.86916</v>
      </c>
      <c r="AA60" s="38">
        <v>10113.919402</v>
      </c>
      <c r="AB60" s="38">
        <v>7555.3180000000002</v>
      </c>
      <c r="AC60" s="38">
        <v>6950.3618619999997</v>
      </c>
      <c r="AD60" s="38">
        <v>6917.4734049999997</v>
      </c>
      <c r="AE60" s="38">
        <v>8390.9323339999992</v>
      </c>
      <c r="AF60" s="38">
        <v>6595.6795389999997</v>
      </c>
      <c r="AG60" s="38">
        <v>5515.2702529999997</v>
      </c>
      <c r="AH60" s="38">
        <v>8417.4087139999992</v>
      </c>
      <c r="AI60" s="38">
        <v>7081.1193659999999</v>
      </c>
      <c r="AJ60" s="38">
        <v>7343</v>
      </c>
      <c r="AK60" s="38">
        <v>7571</v>
      </c>
      <c r="AL60" s="38">
        <v>7195.3083999999999</v>
      </c>
      <c r="AM60" s="38">
        <v>6165.6888760000002</v>
      </c>
      <c r="AN60" s="38">
        <v>4933.176974</v>
      </c>
      <c r="AO60" s="38">
        <v>5485.2612939999999</v>
      </c>
      <c r="AP60" s="38">
        <v>5741.7723500000002</v>
      </c>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row>
    <row r="61" spans="6:223" ht="10.15" customHeight="1">
      <c r="F61" s="39"/>
      <c r="G61" s="40"/>
      <c r="H61" s="40"/>
      <c r="I61" s="40"/>
      <c r="J61" s="40"/>
      <c r="K61" s="40"/>
      <c r="L61" s="40"/>
      <c r="M61" s="40"/>
      <c r="N61" s="40"/>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row>
    <row r="62" spans="6:223" ht="24.75" customHeight="1"/>
    <row r="63" spans="6:223" ht="18" customHeight="1">
      <c r="F63" s="42" t="s">
        <v>190</v>
      </c>
    </row>
    <row r="64" spans="6:223" ht="18" customHeight="1">
      <c r="F64" s="42" t="s">
        <v>191</v>
      </c>
    </row>
    <row r="65" spans="6:8" ht="18" customHeight="1">
      <c r="F65" s="42" t="s">
        <v>192</v>
      </c>
    </row>
    <row r="66" spans="6:8" ht="18" customHeight="1">
      <c r="F66" s="42" t="s">
        <v>193</v>
      </c>
    </row>
    <row r="67" spans="6:8" ht="18" customHeight="1">
      <c r="F67" s="42" t="s">
        <v>194</v>
      </c>
    </row>
    <row r="68" spans="6:8" ht="18" customHeight="1">
      <c r="F68" s="42" t="s">
        <v>195</v>
      </c>
    </row>
    <row r="69" spans="6:8" ht="18" customHeight="1">
      <c r="F69" s="43" t="s">
        <v>196</v>
      </c>
      <c r="H69" s="25"/>
    </row>
    <row r="70" spans="6:8" ht="18" customHeight="1">
      <c r="F70" s="42" t="s">
        <v>197</v>
      </c>
      <c r="H70" s="25"/>
    </row>
    <row r="71" spans="6:8" ht="18" customHeight="1">
      <c r="F71" s="42" t="s">
        <v>198</v>
      </c>
      <c r="H71" s="25"/>
    </row>
    <row r="72" spans="6:8" ht="17.25" customHeight="1">
      <c r="F72" s="25" t="s">
        <v>199</v>
      </c>
      <c r="H72" s="25"/>
    </row>
    <row r="73" spans="6:8" ht="18" customHeight="1">
      <c r="F73" s="44"/>
      <c r="H73" s="25"/>
    </row>
    <row r="74" spans="6:8" ht="18" customHeight="1">
      <c r="H74" s="25"/>
    </row>
  </sheetData>
  <hyperlinks>
    <hyperlink ref="H1" location="Contents!A1" display="Back to Table of Contents" xr:uid="{CB02525F-4835-4938-AD44-4A4F29FE0CDD}"/>
  </hyperlinks>
  <pageMargins left="0" right="0" top="0" bottom="0" header="0" footer="0"/>
  <pageSetup paperSize="9" scale="1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DFFB8-02A9-48A8-BF3B-23A409FE9BDB}">
  <sheetPr>
    <pageSetUpPr fitToPage="1"/>
  </sheetPr>
  <dimension ref="A1:YU40"/>
  <sheetViews>
    <sheetView zoomScale="80" zoomScaleNormal="80" workbookViewId="0">
      <pane xSplit="7" ySplit="8" topLeftCell="EI9" activePane="bottomRight" state="frozen"/>
      <selection pane="topRight" activeCell="F17" sqref="F17"/>
      <selection pane="bottomLeft" activeCell="F17" sqref="F17"/>
      <selection pane="bottomRight" activeCell="EU13" sqref="EU13"/>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5.5703125" style="26" customWidth="1"/>
    <col min="10" max="10" width="1.85546875" style="26" hidden="1" customWidth="1"/>
    <col min="11" max="11" width="14.28515625" style="26" customWidth="1"/>
    <col min="12" max="12" width="15.5703125" style="26" customWidth="1"/>
    <col min="13" max="17" width="14.42578125" style="26" customWidth="1"/>
    <col min="18" max="126" width="14.42578125" style="24" customWidth="1"/>
    <col min="127" max="127" width="14.5703125" style="24" customWidth="1"/>
    <col min="128" max="131" width="14.42578125" style="24" customWidth="1"/>
    <col min="132" max="132" width="14.5703125" style="24" customWidth="1"/>
    <col min="133" max="139" width="14.42578125" style="24" customWidth="1"/>
    <col min="140" max="140" width="14.5703125" style="24" customWidth="1"/>
    <col min="141" max="181" width="14.42578125" style="24" customWidth="1"/>
    <col min="182" max="16384" width="10.28515625" style="24"/>
  </cols>
  <sheetData>
    <row r="1" spans="1:671"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671" ht="18" customHeight="1">
      <c r="A2" s="110">
        <f ca="1">TODAY()</f>
        <v>45749</v>
      </c>
      <c r="H2" s="109">
        <f ca="1">IF(MONTH(A2) &gt; 6, YEAR(A2)-1, YEAR(A2)-2)</f>
        <v>2023</v>
      </c>
      <c r="I2" s="108">
        <f ca="1">H2+1</f>
        <v>2024</v>
      </c>
      <c r="J2" s="108"/>
      <c r="K2" s="108"/>
      <c r="L2" s="111"/>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671" ht="18" customHeight="1">
      <c r="F3" s="30"/>
      <c r="G3" s="31"/>
      <c r="H3" s="108" t="str">
        <f ca="1">CONCATENATE(H$2-1,"–",RIGHT(H$2,2))</f>
        <v>2022–23</v>
      </c>
      <c r="I3" s="108" t="str">
        <f ca="1">CONCATENATE(I$2-1,"–",RIGHT(I$2,2))</f>
        <v>2023–24</v>
      </c>
      <c r="J3" s="108"/>
      <c r="K3" s="111" t="s">
        <v>135</v>
      </c>
      <c r="L3" s="108">
        <v>1990</v>
      </c>
      <c r="M3" s="108">
        <f>IF(L4=12,L3+1,L3)</f>
        <v>1990</v>
      </c>
      <c r="N3" s="108">
        <f t="shared" ref="N3:BY3" si="0">IF(M4=12,M3+1,M3)</f>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si="0"/>
        <v>2006</v>
      </c>
      <c r="BZ3" s="108">
        <f t="shared" ref="BZ3:EK3" si="1">IF(BY4=12,BY3+1,BY3)</f>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si="1"/>
        <v>2022</v>
      </c>
      <c r="EL3" s="108">
        <f t="shared" ref="EL3" si="2">IF(EK4=12,EK3+1,EK3)</f>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ES3" si="8">IF(EQ4=12,EQ3+1,EQ3)</f>
        <v>2024</v>
      </c>
      <c r="ES3" s="108">
        <f t="shared" si="8"/>
        <v>2024</v>
      </c>
      <c r="ET3" s="108">
        <f t="shared" ref="ET3" si="9">IF(ES4=12,ES3+1,ES3)</f>
        <v>2024</v>
      </c>
      <c r="EU3" s="108">
        <f t="shared" ref="EU3" si="10">IF(ET4=12,ET3+1,ET3)</f>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row>
    <row r="4" spans="1:671" ht="18" customHeight="1">
      <c r="F4" s="30"/>
      <c r="G4" s="31"/>
      <c r="H4" s="112"/>
      <c r="I4" s="113"/>
      <c r="J4" s="113"/>
      <c r="K4" s="113" t="s">
        <v>136</v>
      </c>
      <c r="L4" s="113">
        <v>3</v>
      </c>
      <c r="M4" s="113">
        <f>IF(L4=12,3,L4+3)</f>
        <v>6</v>
      </c>
      <c r="N4" s="113">
        <f t="shared" ref="N4:BY4" si="11">IF(M4=12,3,M4+3)</f>
        <v>9</v>
      </c>
      <c r="O4" s="113">
        <f t="shared" si="11"/>
        <v>12</v>
      </c>
      <c r="P4" s="113">
        <f t="shared" si="11"/>
        <v>3</v>
      </c>
      <c r="Q4" s="113">
        <f t="shared" si="11"/>
        <v>6</v>
      </c>
      <c r="R4" s="113">
        <f t="shared" si="11"/>
        <v>9</v>
      </c>
      <c r="S4" s="113">
        <f t="shared" si="11"/>
        <v>12</v>
      </c>
      <c r="T4" s="113">
        <f t="shared" si="11"/>
        <v>3</v>
      </c>
      <c r="U4" s="113">
        <f t="shared" si="11"/>
        <v>6</v>
      </c>
      <c r="V4" s="113">
        <f t="shared" si="11"/>
        <v>9</v>
      </c>
      <c r="W4" s="113">
        <f t="shared" si="11"/>
        <v>12</v>
      </c>
      <c r="X4" s="113">
        <f t="shared" si="11"/>
        <v>3</v>
      </c>
      <c r="Y4" s="113">
        <f t="shared" si="11"/>
        <v>6</v>
      </c>
      <c r="Z4" s="113">
        <f t="shared" si="11"/>
        <v>9</v>
      </c>
      <c r="AA4" s="113">
        <f t="shared" si="11"/>
        <v>12</v>
      </c>
      <c r="AB4" s="113">
        <f t="shared" si="11"/>
        <v>3</v>
      </c>
      <c r="AC4" s="113">
        <f t="shared" si="11"/>
        <v>6</v>
      </c>
      <c r="AD4" s="113">
        <f t="shared" si="11"/>
        <v>9</v>
      </c>
      <c r="AE4" s="113">
        <f t="shared" si="11"/>
        <v>12</v>
      </c>
      <c r="AF4" s="113">
        <f t="shared" si="11"/>
        <v>3</v>
      </c>
      <c r="AG4" s="113">
        <f t="shared" si="11"/>
        <v>6</v>
      </c>
      <c r="AH4" s="113">
        <f t="shared" si="11"/>
        <v>9</v>
      </c>
      <c r="AI4" s="113">
        <f t="shared" si="11"/>
        <v>12</v>
      </c>
      <c r="AJ4" s="113">
        <f t="shared" si="11"/>
        <v>3</v>
      </c>
      <c r="AK4" s="113">
        <f t="shared" si="11"/>
        <v>6</v>
      </c>
      <c r="AL4" s="113">
        <f t="shared" si="11"/>
        <v>9</v>
      </c>
      <c r="AM4" s="113">
        <f t="shared" si="11"/>
        <v>12</v>
      </c>
      <c r="AN4" s="113">
        <f t="shared" si="11"/>
        <v>3</v>
      </c>
      <c r="AO4" s="113">
        <f t="shared" si="11"/>
        <v>6</v>
      </c>
      <c r="AP4" s="113">
        <f t="shared" si="11"/>
        <v>9</v>
      </c>
      <c r="AQ4" s="113">
        <f t="shared" si="11"/>
        <v>12</v>
      </c>
      <c r="AR4" s="113">
        <f t="shared" si="11"/>
        <v>3</v>
      </c>
      <c r="AS4" s="113">
        <f t="shared" si="11"/>
        <v>6</v>
      </c>
      <c r="AT4" s="113">
        <f t="shared" si="11"/>
        <v>9</v>
      </c>
      <c r="AU4" s="113">
        <f t="shared" si="11"/>
        <v>12</v>
      </c>
      <c r="AV4" s="113">
        <f t="shared" si="11"/>
        <v>3</v>
      </c>
      <c r="AW4" s="113">
        <f t="shared" si="11"/>
        <v>6</v>
      </c>
      <c r="AX4" s="113">
        <f t="shared" si="11"/>
        <v>9</v>
      </c>
      <c r="AY4" s="113">
        <f t="shared" si="11"/>
        <v>12</v>
      </c>
      <c r="AZ4" s="113">
        <f t="shared" si="11"/>
        <v>3</v>
      </c>
      <c r="BA4" s="113">
        <f t="shared" si="11"/>
        <v>6</v>
      </c>
      <c r="BB4" s="113">
        <f t="shared" si="11"/>
        <v>9</v>
      </c>
      <c r="BC4" s="113">
        <f t="shared" si="11"/>
        <v>12</v>
      </c>
      <c r="BD4" s="113">
        <f t="shared" si="11"/>
        <v>3</v>
      </c>
      <c r="BE4" s="113">
        <f t="shared" si="11"/>
        <v>6</v>
      </c>
      <c r="BF4" s="113">
        <f t="shared" si="11"/>
        <v>9</v>
      </c>
      <c r="BG4" s="113">
        <f t="shared" si="11"/>
        <v>12</v>
      </c>
      <c r="BH4" s="113">
        <f t="shared" si="11"/>
        <v>3</v>
      </c>
      <c r="BI4" s="113">
        <f t="shared" si="11"/>
        <v>6</v>
      </c>
      <c r="BJ4" s="113">
        <f t="shared" si="11"/>
        <v>9</v>
      </c>
      <c r="BK4" s="113">
        <f t="shared" si="11"/>
        <v>12</v>
      </c>
      <c r="BL4" s="113">
        <f t="shared" si="11"/>
        <v>3</v>
      </c>
      <c r="BM4" s="113">
        <f t="shared" si="11"/>
        <v>6</v>
      </c>
      <c r="BN4" s="113">
        <f t="shared" si="11"/>
        <v>9</v>
      </c>
      <c r="BO4" s="113">
        <f t="shared" si="11"/>
        <v>12</v>
      </c>
      <c r="BP4" s="113">
        <f t="shared" si="11"/>
        <v>3</v>
      </c>
      <c r="BQ4" s="113">
        <f t="shared" si="11"/>
        <v>6</v>
      </c>
      <c r="BR4" s="113">
        <f t="shared" si="11"/>
        <v>9</v>
      </c>
      <c r="BS4" s="113">
        <f t="shared" si="11"/>
        <v>12</v>
      </c>
      <c r="BT4" s="113">
        <f t="shared" si="11"/>
        <v>3</v>
      </c>
      <c r="BU4" s="113">
        <f t="shared" si="11"/>
        <v>6</v>
      </c>
      <c r="BV4" s="113">
        <f t="shared" si="11"/>
        <v>9</v>
      </c>
      <c r="BW4" s="113">
        <f t="shared" si="11"/>
        <v>12</v>
      </c>
      <c r="BX4" s="113">
        <f t="shared" si="11"/>
        <v>3</v>
      </c>
      <c r="BY4" s="113">
        <f t="shared" si="11"/>
        <v>6</v>
      </c>
      <c r="BZ4" s="113">
        <f t="shared" ref="BZ4:EK4" si="12">IF(BY4=12,3,BY4+3)</f>
        <v>9</v>
      </c>
      <c r="CA4" s="113">
        <f t="shared" si="12"/>
        <v>12</v>
      </c>
      <c r="CB4" s="113">
        <f t="shared" si="12"/>
        <v>3</v>
      </c>
      <c r="CC4" s="113">
        <f t="shared" si="12"/>
        <v>6</v>
      </c>
      <c r="CD4" s="113">
        <f t="shared" si="12"/>
        <v>9</v>
      </c>
      <c r="CE4" s="113">
        <f t="shared" si="12"/>
        <v>12</v>
      </c>
      <c r="CF4" s="113">
        <f t="shared" si="12"/>
        <v>3</v>
      </c>
      <c r="CG4" s="113">
        <f t="shared" si="12"/>
        <v>6</v>
      </c>
      <c r="CH4" s="113">
        <f t="shared" si="12"/>
        <v>9</v>
      </c>
      <c r="CI4" s="113">
        <f t="shared" si="12"/>
        <v>12</v>
      </c>
      <c r="CJ4" s="113">
        <f t="shared" si="12"/>
        <v>3</v>
      </c>
      <c r="CK4" s="113">
        <f t="shared" si="12"/>
        <v>6</v>
      </c>
      <c r="CL4" s="113">
        <f t="shared" si="12"/>
        <v>9</v>
      </c>
      <c r="CM4" s="113">
        <f t="shared" si="12"/>
        <v>12</v>
      </c>
      <c r="CN4" s="113">
        <f t="shared" si="12"/>
        <v>3</v>
      </c>
      <c r="CO4" s="113">
        <f t="shared" si="12"/>
        <v>6</v>
      </c>
      <c r="CP4" s="113">
        <f t="shared" si="12"/>
        <v>9</v>
      </c>
      <c r="CQ4" s="113">
        <f t="shared" si="12"/>
        <v>12</v>
      </c>
      <c r="CR4" s="113">
        <f t="shared" si="12"/>
        <v>3</v>
      </c>
      <c r="CS4" s="113">
        <f t="shared" si="12"/>
        <v>6</v>
      </c>
      <c r="CT4" s="113">
        <f t="shared" si="12"/>
        <v>9</v>
      </c>
      <c r="CU4" s="113">
        <f t="shared" si="12"/>
        <v>12</v>
      </c>
      <c r="CV4" s="113">
        <f t="shared" si="12"/>
        <v>3</v>
      </c>
      <c r="CW4" s="113">
        <f t="shared" si="12"/>
        <v>6</v>
      </c>
      <c r="CX4" s="113">
        <f t="shared" si="12"/>
        <v>9</v>
      </c>
      <c r="CY4" s="113">
        <f t="shared" si="12"/>
        <v>12</v>
      </c>
      <c r="CZ4" s="113">
        <f t="shared" si="12"/>
        <v>3</v>
      </c>
      <c r="DA4" s="113">
        <f t="shared" si="12"/>
        <v>6</v>
      </c>
      <c r="DB4" s="113">
        <f t="shared" si="12"/>
        <v>9</v>
      </c>
      <c r="DC4" s="113">
        <f t="shared" si="12"/>
        <v>12</v>
      </c>
      <c r="DD4" s="113">
        <f t="shared" si="12"/>
        <v>3</v>
      </c>
      <c r="DE4" s="113">
        <f t="shared" si="12"/>
        <v>6</v>
      </c>
      <c r="DF4" s="113">
        <f t="shared" si="12"/>
        <v>9</v>
      </c>
      <c r="DG4" s="113">
        <f t="shared" si="12"/>
        <v>12</v>
      </c>
      <c r="DH4" s="113">
        <f t="shared" si="12"/>
        <v>3</v>
      </c>
      <c r="DI4" s="113">
        <f t="shared" si="12"/>
        <v>6</v>
      </c>
      <c r="DJ4" s="113">
        <f t="shared" si="12"/>
        <v>9</v>
      </c>
      <c r="DK4" s="113">
        <f t="shared" si="12"/>
        <v>12</v>
      </c>
      <c r="DL4" s="113">
        <f t="shared" si="12"/>
        <v>3</v>
      </c>
      <c r="DM4" s="113">
        <f t="shared" si="12"/>
        <v>6</v>
      </c>
      <c r="DN4" s="113">
        <f t="shared" si="12"/>
        <v>9</v>
      </c>
      <c r="DO4" s="113">
        <f t="shared" si="12"/>
        <v>12</v>
      </c>
      <c r="DP4" s="113">
        <f t="shared" si="12"/>
        <v>3</v>
      </c>
      <c r="DQ4" s="113">
        <f t="shared" si="12"/>
        <v>6</v>
      </c>
      <c r="DR4" s="113">
        <f t="shared" si="12"/>
        <v>9</v>
      </c>
      <c r="DS4" s="113">
        <f t="shared" si="12"/>
        <v>12</v>
      </c>
      <c r="DT4" s="113">
        <f t="shared" si="12"/>
        <v>3</v>
      </c>
      <c r="DU4" s="113">
        <f t="shared" si="12"/>
        <v>6</v>
      </c>
      <c r="DV4" s="113">
        <f t="shared" si="12"/>
        <v>9</v>
      </c>
      <c r="DW4" s="113">
        <f t="shared" si="12"/>
        <v>12</v>
      </c>
      <c r="DX4" s="113">
        <f t="shared" si="12"/>
        <v>3</v>
      </c>
      <c r="DY4" s="113">
        <f t="shared" si="12"/>
        <v>6</v>
      </c>
      <c r="DZ4" s="113">
        <f t="shared" si="12"/>
        <v>9</v>
      </c>
      <c r="EA4" s="113">
        <f t="shared" si="12"/>
        <v>12</v>
      </c>
      <c r="EB4" s="113">
        <f t="shared" si="12"/>
        <v>3</v>
      </c>
      <c r="EC4" s="113">
        <f t="shared" si="12"/>
        <v>6</v>
      </c>
      <c r="ED4" s="113">
        <f t="shared" si="12"/>
        <v>9</v>
      </c>
      <c r="EE4" s="113">
        <f t="shared" si="12"/>
        <v>12</v>
      </c>
      <c r="EF4" s="113">
        <f t="shared" si="12"/>
        <v>3</v>
      </c>
      <c r="EG4" s="113">
        <f t="shared" si="12"/>
        <v>6</v>
      </c>
      <c r="EH4" s="113">
        <f t="shared" si="12"/>
        <v>9</v>
      </c>
      <c r="EI4" s="113">
        <f t="shared" si="12"/>
        <v>12</v>
      </c>
      <c r="EJ4" s="113">
        <f t="shared" si="12"/>
        <v>3</v>
      </c>
      <c r="EK4" s="113">
        <f t="shared" si="12"/>
        <v>6</v>
      </c>
      <c r="EL4" s="113">
        <f t="shared" ref="EL4" si="13">IF(EK4=12,3,EK4+3)</f>
        <v>9</v>
      </c>
      <c r="EM4" s="113">
        <f t="shared" ref="EM4" si="14">IF(EL4=12,3,EL4+3)</f>
        <v>12</v>
      </c>
      <c r="EN4" s="113">
        <f t="shared" ref="EN4" si="15">IF(EM4=12,3,EM4+3)</f>
        <v>3</v>
      </c>
      <c r="EO4" s="113">
        <f t="shared" ref="EO4" si="16">IF(EN4=12,3,EN4+3)</f>
        <v>6</v>
      </c>
      <c r="EP4" s="113">
        <f t="shared" ref="EP4" si="17">IF(EO4=12,3,EO4+3)</f>
        <v>9</v>
      </c>
      <c r="EQ4" s="113">
        <f t="shared" ref="EQ4" si="18">IF(EP4=12,3,EP4+3)</f>
        <v>12</v>
      </c>
      <c r="ER4" s="113">
        <f t="shared" ref="ER4" si="19">IF(EQ4=12,3,EQ4+3)</f>
        <v>3</v>
      </c>
      <c r="ES4" s="113">
        <f t="shared" ref="ES4" si="20">IF(ER4=12,3,ER4+3)</f>
        <v>6</v>
      </c>
      <c r="ET4" s="113">
        <f t="shared" ref="ET4" si="21">IF(ES4=12,3,ES4+3)</f>
        <v>9</v>
      </c>
      <c r="EU4" s="113">
        <f t="shared" ref="EU4" si="22">IF(ET4=12,3,ET4+3)</f>
        <v>12</v>
      </c>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row>
    <row r="5" spans="1:671" ht="18" customHeight="1">
      <c r="F5" s="30"/>
      <c r="G5" s="31"/>
      <c r="H5" s="35"/>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row>
    <row r="6" spans="1:671" ht="82.5" customHeight="1">
      <c r="F6" s="30" t="s">
        <v>38</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row>
    <row r="7" spans="1:671" ht="22.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row>
    <row r="8" spans="1:671" ht="34.15" customHeight="1">
      <c r="F8" s="32"/>
      <c r="G8" s="33" t="s">
        <v>137</v>
      </c>
      <c r="H8" s="74" t="str">
        <f ca="1">H3</f>
        <v>2022–23</v>
      </c>
      <c r="I8" s="74" t="str">
        <f ca="1">I3</f>
        <v>2023–24</v>
      </c>
      <c r="J8" s="74"/>
      <c r="K8" s="74"/>
      <c r="L8" s="70">
        <f t="shared" ref="L8:BW8" si="23">DATE(L3,L4,1)</f>
        <v>32933</v>
      </c>
      <c r="M8" s="70">
        <f t="shared" si="23"/>
        <v>33025</v>
      </c>
      <c r="N8" s="70">
        <f t="shared" si="23"/>
        <v>33117</v>
      </c>
      <c r="O8" s="70">
        <f t="shared" si="23"/>
        <v>33208</v>
      </c>
      <c r="P8" s="70">
        <f t="shared" si="23"/>
        <v>33298</v>
      </c>
      <c r="Q8" s="70">
        <f t="shared" si="23"/>
        <v>33390</v>
      </c>
      <c r="R8" s="70">
        <f t="shared" si="23"/>
        <v>33482</v>
      </c>
      <c r="S8" s="70">
        <f t="shared" si="23"/>
        <v>33573</v>
      </c>
      <c r="T8" s="70">
        <f t="shared" si="23"/>
        <v>33664</v>
      </c>
      <c r="U8" s="70">
        <f t="shared" si="23"/>
        <v>33756</v>
      </c>
      <c r="V8" s="70">
        <f t="shared" si="23"/>
        <v>33848</v>
      </c>
      <c r="W8" s="70">
        <f t="shared" si="23"/>
        <v>33939</v>
      </c>
      <c r="X8" s="70">
        <f t="shared" si="23"/>
        <v>34029</v>
      </c>
      <c r="Y8" s="70">
        <f t="shared" si="23"/>
        <v>34121</v>
      </c>
      <c r="Z8" s="70">
        <f t="shared" si="23"/>
        <v>34213</v>
      </c>
      <c r="AA8" s="70">
        <f t="shared" si="23"/>
        <v>34304</v>
      </c>
      <c r="AB8" s="70">
        <f t="shared" si="23"/>
        <v>34394</v>
      </c>
      <c r="AC8" s="70">
        <f t="shared" si="23"/>
        <v>34486</v>
      </c>
      <c r="AD8" s="70">
        <f t="shared" si="23"/>
        <v>34578</v>
      </c>
      <c r="AE8" s="70">
        <f t="shared" si="23"/>
        <v>34669</v>
      </c>
      <c r="AF8" s="70">
        <f t="shared" si="23"/>
        <v>34759</v>
      </c>
      <c r="AG8" s="70">
        <f t="shared" si="23"/>
        <v>34851</v>
      </c>
      <c r="AH8" s="70">
        <f t="shared" si="23"/>
        <v>34943</v>
      </c>
      <c r="AI8" s="70">
        <f t="shared" si="23"/>
        <v>35034</v>
      </c>
      <c r="AJ8" s="70">
        <f t="shared" si="23"/>
        <v>35125</v>
      </c>
      <c r="AK8" s="70">
        <f t="shared" si="23"/>
        <v>35217</v>
      </c>
      <c r="AL8" s="70">
        <f t="shared" si="23"/>
        <v>35309</v>
      </c>
      <c r="AM8" s="70">
        <f t="shared" si="23"/>
        <v>35400</v>
      </c>
      <c r="AN8" s="70">
        <f t="shared" si="23"/>
        <v>35490</v>
      </c>
      <c r="AO8" s="70">
        <f t="shared" si="23"/>
        <v>35582</v>
      </c>
      <c r="AP8" s="70">
        <f t="shared" si="23"/>
        <v>35674</v>
      </c>
      <c r="AQ8" s="70">
        <f t="shared" si="23"/>
        <v>35765</v>
      </c>
      <c r="AR8" s="70">
        <f t="shared" si="23"/>
        <v>35855</v>
      </c>
      <c r="AS8" s="70">
        <f t="shared" si="23"/>
        <v>35947</v>
      </c>
      <c r="AT8" s="70">
        <f t="shared" si="23"/>
        <v>36039</v>
      </c>
      <c r="AU8" s="70">
        <f t="shared" si="23"/>
        <v>36130</v>
      </c>
      <c r="AV8" s="70">
        <f t="shared" si="23"/>
        <v>36220</v>
      </c>
      <c r="AW8" s="70">
        <f t="shared" si="23"/>
        <v>36312</v>
      </c>
      <c r="AX8" s="70">
        <f t="shared" si="23"/>
        <v>36404</v>
      </c>
      <c r="AY8" s="70">
        <f t="shared" si="23"/>
        <v>36495</v>
      </c>
      <c r="AZ8" s="70">
        <f t="shared" si="23"/>
        <v>36586</v>
      </c>
      <c r="BA8" s="70">
        <f t="shared" si="23"/>
        <v>36678</v>
      </c>
      <c r="BB8" s="70">
        <f t="shared" si="23"/>
        <v>36770</v>
      </c>
      <c r="BC8" s="70">
        <f t="shared" si="23"/>
        <v>36861</v>
      </c>
      <c r="BD8" s="70">
        <f t="shared" si="23"/>
        <v>36951</v>
      </c>
      <c r="BE8" s="70">
        <f t="shared" si="23"/>
        <v>37043</v>
      </c>
      <c r="BF8" s="70">
        <f t="shared" si="23"/>
        <v>37135</v>
      </c>
      <c r="BG8" s="70">
        <f t="shared" si="23"/>
        <v>37226</v>
      </c>
      <c r="BH8" s="70">
        <f t="shared" si="23"/>
        <v>37316</v>
      </c>
      <c r="BI8" s="70">
        <f t="shared" si="23"/>
        <v>37408</v>
      </c>
      <c r="BJ8" s="70">
        <f t="shared" si="23"/>
        <v>37500</v>
      </c>
      <c r="BK8" s="70">
        <f t="shared" si="23"/>
        <v>37591</v>
      </c>
      <c r="BL8" s="70">
        <f t="shared" si="23"/>
        <v>37681</v>
      </c>
      <c r="BM8" s="70">
        <f t="shared" si="23"/>
        <v>37773</v>
      </c>
      <c r="BN8" s="70">
        <f t="shared" si="23"/>
        <v>37865</v>
      </c>
      <c r="BO8" s="70">
        <f t="shared" si="23"/>
        <v>37956</v>
      </c>
      <c r="BP8" s="70">
        <f t="shared" si="23"/>
        <v>38047</v>
      </c>
      <c r="BQ8" s="70">
        <f t="shared" si="23"/>
        <v>38139</v>
      </c>
      <c r="BR8" s="70">
        <f t="shared" si="23"/>
        <v>38231</v>
      </c>
      <c r="BS8" s="70">
        <f t="shared" si="23"/>
        <v>38322</v>
      </c>
      <c r="BT8" s="70">
        <f t="shared" si="23"/>
        <v>38412</v>
      </c>
      <c r="BU8" s="70">
        <f t="shared" si="23"/>
        <v>38504</v>
      </c>
      <c r="BV8" s="70">
        <f t="shared" si="23"/>
        <v>38596</v>
      </c>
      <c r="BW8" s="70">
        <f t="shared" si="23"/>
        <v>38687</v>
      </c>
      <c r="BX8" s="70">
        <f t="shared" ref="BX8:EI8" si="24">DATE(BX3,BX4,1)</f>
        <v>38777</v>
      </c>
      <c r="BY8" s="70">
        <f t="shared" si="24"/>
        <v>38869</v>
      </c>
      <c r="BZ8" s="70">
        <f t="shared" si="24"/>
        <v>38961</v>
      </c>
      <c r="CA8" s="70">
        <f t="shared" si="24"/>
        <v>39052</v>
      </c>
      <c r="CB8" s="70">
        <f t="shared" si="24"/>
        <v>39142</v>
      </c>
      <c r="CC8" s="70">
        <f t="shared" si="24"/>
        <v>39234</v>
      </c>
      <c r="CD8" s="70">
        <f t="shared" si="24"/>
        <v>39326</v>
      </c>
      <c r="CE8" s="70">
        <f t="shared" si="24"/>
        <v>39417</v>
      </c>
      <c r="CF8" s="70">
        <f t="shared" si="24"/>
        <v>39508</v>
      </c>
      <c r="CG8" s="70">
        <f t="shared" si="24"/>
        <v>39600</v>
      </c>
      <c r="CH8" s="70">
        <f t="shared" si="24"/>
        <v>39692</v>
      </c>
      <c r="CI8" s="70">
        <f t="shared" si="24"/>
        <v>39783</v>
      </c>
      <c r="CJ8" s="70">
        <f t="shared" si="24"/>
        <v>39873</v>
      </c>
      <c r="CK8" s="70">
        <f t="shared" si="24"/>
        <v>39965</v>
      </c>
      <c r="CL8" s="70">
        <f t="shared" si="24"/>
        <v>40057</v>
      </c>
      <c r="CM8" s="70">
        <f t="shared" si="24"/>
        <v>40148</v>
      </c>
      <c r="CN8" s="70">
        <f t="shared" si="24"/>
        <v>40238</v>
      </c>
      <c r="CO8" s="70">
        <f t="shared" si="24"/>
        <v>40330</v>
      </c>
      <c r="CP8" s="70">
        <f t="shared" si="24"/>
        <v>40422</v>
      </c>
      <c r="CQ8" s="70">
        <f t="shared" si="24"/>
        <v>40513</v>
      </c>
      <c r="CR8" s="70">
        <f t="shared" si="24"/>
        <v>40603</v>
      </c>
      <c r="CS8" s="70">
        <f t="shared" si="24"/>
        <v>40695</v>
      </c>
      <c r="CT8" s="70">
        <f t="shared" si="24"/>
        <v>40787</v>
      </c>
      <c r="CU8" s="70">
        <f t="shared" si="24"/>
        <v>40878</v>
      </c>
      <c r="CV8" s="70">
        <f t="shared" si="24"/>
        <v>40969</v>
      </c>
      <c r="CW8" s="70">
        <f t="shared" si="24"/>
        <v>41061</v>
      </c>
      <c r="CX8" s="70">
        <f t="shared" si="24"/>
        <v>41153</v>
      </c>
      <c r="CY8" s="70">
        <f t="shared" si="24"/>
        <v>41244</v>
      </c>
      <c r="CZ8" s="70">
        <f t="shared" si="24"/>
        <v>41334</v>
      </c>
      <c r="DA8" s="70">
        <f t="shared" si="24"/>
        <v>41426</v>
      </c>
      <c r="DB8" s="70">
        <f t="shared" si="24"/>
        <v>41518</v>
      </c>
      <c r="DC8" s="70">
        <f t="shared" si="24"/>
        <v>41609</v>
      </c>
      <c r="DD8" s="70">
        <f t="shared" si="24"/>
        <v>41699</v>
      </c>
      <c r="DE8" s="70">
        <f t="shared" si="24"/>
        <v>41791</v>
      </c>
      <c r="DF8" s="70">
        <f t="shared" si="24"/>
        <v>41883</v>
      </c>
      <c r="DG8" s="70">
        <f t="shared" si="24"/>
        <v>41974</v>
      </c>
      <c r="DH8" s="70">
        <f t="shared" si="24"/>
        <v>42064</v>
      </c>
      <c r="DI8" s="70">
        <f t="shared" si="24"/>
        <v>42156</v>
      </c>
      <c r="DJ8" s="70">
        <f t="shared" si="24"/>
        <v>42248</v>
      </c>
      <c r="DK8" s="70">
        <f t="shared" si="24"/>
        <v>42339</v>
      </c>
      <c r="DL8" s="70">
        <f t="shared" si="24"/>
        <v>42430</v>
      </c>
      <c r="DM8" s="70">
        <f t="shared" si="24"/>
        <v>42522</v>
      </c>
      <c r="DN8" s="70">
        <f t="shared" si="24"/>
        <v>42614</v>
      </c>
      <c r="DO8" s="70">
        <f t="shared" si="24"/>
        <v>42705</v>
      </c>
      <c r="DP8" s="70">
        <f t="shared" si="24"/>
        <v>42795</v>
      </c>
      <c r="DQ8" s="70">
        <f t="shared" si="24"/>
        <v>42887</v>
      </c>
      <c r="DR8" s="70">
        <f t="shared" si="24"/>
        <v>42979</v>
      </c>
      <c r="DS8" s="70">
        <f t="shared" si="24"/>
        <v>43070</v>
      </c>
      <c r="DT8" s="70">
        <f t="shared" si="24"/>
        <v>43160</v>
      </c>
      <c r="DU8" s="70">
        <f t="shared" si="24"/>
        <v>43252</v>
      </c>
      <c r="DV8" s="70">
        <f t="shared" si="24"/>
        <v>43344</v>
      </c>
      <c r="DW8" s="70">
        <f t="shared" si="24"/>
        <v>43435</v>
      </c>
      <c r="DX8" s="70">
        <f t="shared" si="24"/>
        <v>43525</v>
      </c>
      <c r="DY8" s="70">
        <f t="shared" si="24"/>
        <v>43617</v>
      </c>
      <c r="DZ8" s="70">
        <f t="shared" si="24"/>
        <v>43709</v>
      </c>
      <c r="EA8" s="70">
        <f t="shared" si="24"/>
        <v>43800</v>
      </c>
      <c r="EB8" s="70">
        <f t="shared" si="24"/>
        <v>43891</v>
      </c>
      <c r="EC8" s="70">
        <f t="shared" si="24"/>
        <v>43983</v>
      </c>
      <c r="ED8" s="70">
        <f t="shared" si="24"/>
        <v>44075</v>
      </c>
      <c r="EE8" s="70">
        <f t="shared" si="24"/>
        <v>44166</v>
      </c>
      <c r="EF8" s="70">
        <f t="shared" si="24"/>
        <v>44256</v>
      </c>
      <c r="EG8" s="70">
        <f t="shared" si="24"/>
        <v>44348</v>
      </c>
      <c r="EH8" s="70">
        <f t="shared" si="24"/>
        <v>44440</v>
      </c>
      <c r="EI8" s="70">
        <f t="shared" si="24"/>
        <v>44531</v>
      </c>
      <c r="EJ8" s="70">
        <f t="shared" ref="EJ8:EU8" si="25">DATE(EJ3,EJ4,1)</f>
        <v>44621</v>
      </c>
      <c r="EK8" s="70">
        <f t="shared" si="25"/>
        <v>44713</v>
      </c>
      <c r="EL8" s="70">
        <f t="shared" si="25"/>
        <v>44805</v>
      </c>
      <c r="EM8" s="70">
        <f t="shared" si="25"/>
        <v>44896</v>
      </c>
      <c r="EN8" s="70">
        <f t="shared" si="25"/>
        <v>44986</v>
      </c>
      <c r="EO8" s="70">
        <f t="shared" si="25"/>
        <v>45078</v>
      </c>
      <c r="EP8" s="70">
        <f t="shared" si="25"/>
        <v>45170</v>
      </c>
      <c r="EQ8" s="70">
        <f t="shared" si="25"/>
        <v>45261</v>
      </c>
      <c r="ER8" s="70">
        <f t="shared" si="25"/>
        <v>45352</v>
      </c>
      <c r="ES8" s="70">
        <f t="shared" si="25"/>
        <v>45444</v>
      </c>
      <c r="ET8" s="70">
        <f t="shared" si="25"/>
        <v>45536</v>
      </c>
      <c r="EU8" s="70">
        <f t="shared" si="25"/>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row>
    <row r="9" spans="1:671" ht="28.15" customHeight="1">
      <c r="F9" s="35" t="s">
        <v>73</v>
      </c>
      <c r="G9" s="29"/>
      <c r="H9" s="36"/>
      <c r="I9" s="36"/>
      <c r="J9" s="36"/>
      <c r="K9" s="36"/>
      <c r="L9" s="36"/>
      <c r="M9" s="36"/>
      <c r="N9" s="36"/>
      <c r="O9" s="36"/>
      <c r="P9" s="36"/>
      <c r="Q9" s="36"/>
    </row>
    <row r="10" spans="1:671" ht="20.100000000000001" customHeight="1">
      <c r="F10" s="28" t="s">
        <v>681</v>
      </c>
      <c r="G10" s="29"/>
      <c r="H10" s="36"/>
      <c r="I10" s="36"/>
      <c r="J10" s="36"/>
      <c r="K10" s="36"/>
      <c r="L10" s="36"/>
      <c r="M10" s="36"/>
      <c r="N10" s="36"/>
      <c r="O10" s="36"/>
      <c r="P10" s="36"/>
      <c r="Q10" s="36"/>
    </row>
    <row r="11" spans="1:671" ht="20.100000000000001" customHeight="1">
      <c r="F11" s="28" t="s">
        <v>800</v>
      </c>
      <c r="G11" s="29"/>
      <c r="H11" s="36"/>
      <c r="I11" s="36"/>
      <c r="J11" s="36"/>
      <c r="K11" s="36"/>
      <c r="L11" s="36"/>
      <c r="M11" s="36"/>
      <c r="N11" s="36"/>
      <c r="O11" s="36"/>
      <c r="P11" s="36"/>
      <c r="Q11" s="36"/>
    </row>
    <row r="12" spans="1:671" ht="20.100000000000001" customHeight="1">
      <c r="F12" s="37" t="s">
        <v>603</v>
      </c>
      <c r="G12" s="29" t="s">
        <v>145</v>
      </c>
      <c r="H12" s="36">
        <v>160.81157585187501</v>
      </c>
      <c r="I12" s="36">
        <v>166.59452654466199</v>
      </c>
      <c r="J12" s="38"/>
      <c r="K12" s="38"/>
      <c r="L12" s="38">
        <v>86.073999999999998</v>
      </c>
      <c r="M12" s="38">
        <v>86.379000000000005</v>
      </c>
      <c r="N12" s="38">
        <v>82.376999999999995</v>
      </c>
      <c r="O12" s="38">
        <v>80.311000000000007</v>
      </c>
      <c r="P12" s="38">
        <v>98.91</v>
      </c>
      <c r="Q12" s="38">
        <v>59.186999999999998</v>
      </c>
      <c r="R12" s="38">
        <v>71.944999999999993</v>
      </c>
      <c r="S12" s="38">
        <v>67.998999999999995</v>
      </c>
      <c r="T12" s="38">
        <v>55.703000000000003</v>
      </c>
      <c r="U12" s="38">
        <v>65.091999999999999</v>
      </c>
      <c r="V12" s="38">
        <v>77.435000000000002</v>
      </c>
      <c r="W12" s="38">
        <v>67.221999999999994</v>
      </c>
      <c r="X12" s="38">
        <v>62.847000000000001</v>
      </c>
      <c r="Y12" s="38">
        <v>61.521999999999998</v>
      </c>
      <c r="Z12" s="38">
        <v>64.680999999999997</v>
      </c>
      <c r="AA12" s="38">
        <v>59.061999999999998</v>
      </c>
      <c r="AB12" s="38">
        <v>48.47</v>
      </c>
      <c r="AC12" s="38">
        <v>63.301000000000002</v>
      </c>
      <c r="AD12" s="38">
        <v>67.841999999999999</v>
      </c>
      <c r="AE12" s="38">
        <v>58.572000000000003</v>
      </c>
      <c r="AF12" s="38">
        <v>61.972999999999999</v>
      </c>
      <c r="AG12" s="38">
        <v>60.716000000000001</v>
      </c>
      <c r="AH12" s="38">
        <v>52.889000000000003</v>
      </c>
      <c r="AI12" s="38">
        <v>55.6</v>
      </c>
      <c r="AJ12" s="38">
        <v>46.6</v>
      </c>
      <c r="AK12" s="38">
        <v>46.03</v>
      </c>
      <c r="AL12" s="38">
        <v>50.27</v>
      </c>
      <c r="AM12" s="38">
        <v>53.06</v>
      </c>
      <c r="AN12" s="38">
        <v>58.04</v>
      </c>
      <c r="AO12" s="38">
        <v>46.58</v>
      </c>
      <c r="AP12" s="38">
        <v>55</v>
      </c>
      <c r="AQ12" s="38">
        <v>41</v>
      </c>
      <c r="AR12" s="38">
        <v>36</v>
      </c>
      <c r="AS12" s="38">
        <v>35</v>
      </c>
      <c r="AT12" s="38">
        <v>42</v>
      </c>
      <c r="AU12" s="38">
        <v>38</v>
      </c>
      <c r="AV12" s="38">
        <v>39</v>
      </c>
      <c r="AW12" s="38">
        <v>38</v>
      </c>
      <c r="AX12" s="38">
        <v>34.15</v>
      </c>
      <c r="AY12" s="38">
        <v>36.32</v>
      </c>
      <c r="AZ12" s="38">
        <v>37.67</v>
      </c>
      <c r="BA12" s="38">
        <v>35.44</v>
      </c>
      <c r="BB12" s="38">
        <v>37.19</v>
      </c>
      <c r="BC12" s="38">
        <v>35.729999999999997</v>
      </c>
      <c r="BD12" s="38">
        <v>35.119999999999997</v>
      </c>
      <c r="BE12" s="38">
        <v>32.911999999999999</v>
      </c>
      <c r="BF12" s="38">
        <v>29.356999999999999</v>
      </c>
      <c r="BG12" s="38">
        <v>35.369</v>
      </c>
      <c r="BH12" s="38">
        <v>26.66</v>
      </c>
      <c r="BI12" s="38">
        <v>21.552</v>
      </c>
      <c r="BJ12" s="38">
        <v>17.366</v>
      </c>
      <c r="BK12" s="38">
        <v>23.05</v>
      </c>
      <c r="BL12" s="38">
        <v>25.055</v>
      </c>
      <c r="BM12" s="38">
        <v>22.59</v>
      </c>
      <c r="BN12" s="38">
        <v>14.2</v>
      </c>
      <c r="BO12" s="38">
        <v>19.66</v>
      </c>
      <c r="BP12" s="38">
        <v>20.427</v>
      </c>
      <c r="BQ12" s="38">
        <v>24.187999999999999</v>
      </c>
      <c r="BR12" s="38">
        <v>22.498000000000001</v>
      </c>
      <c r="BS12" s="38">
        <v>24.434000000000001</v>
      </c>
      <c r="BT12" s="38">
        <v>23.745000000000001</v>
      </c>
      <c r="BU12" s="38">
        <v>26.923999999999999</v>
      </c>
      <c r="BV12" s="38">
        <v>27.047499999999999</v>
      </c>
      <c r="BW12" s="38">
        <v>23.094999999999999</v>
      </c>
      <c r="BX12" s="38">
        <v>23.189</v>
      </c>
      <c r="BY12" s="38">
        <v>22.655999999999999</v>
      </c>
      <c r="BZ12" s="38">
        <v>25.183</v>
      </c>
      <c r="CA12" s="38">
        <v>23.125</v>
      </c>
      <c r="CB12" s="38">
        <v>13.829000000000001</v>
      </c>
      <c r="CC12" s="38">
        <v>18.599</v>
      </c>
      <c r="CD12" s="38">
        <v>12.685</v>
      </c>
      <c r="CE12" s="38">
        <v>23.891999999999999</v>
      </c>
      <c r="CF12" s="38">
        <v>18.95</v>
      </c>
      <c r="CG12" s="38">
        <v>21.274000000000001</v>
      </c>
      <c r="CH12" s="38">
        <v>18.494</v>
      </c>
      <c r="CI12" s="38">
        <v>14.108000000000001</v>
      </c>
      <c r="CJ12" s="38">
        <v>17.225999999999999</v>
      </c>
      <c r="CK12" s="38">
        <v>21.218</v>
      </c>
      <c r="CL12" s="38">
        <v>20.388182</v>
      </c>
      <c r="CM12" s="38">
        <v>20.391027000000001</v>
      </c>
      <c r="CN12" s="38">
        <v>19.289000000000001</v>
      </c>
      <c r="CO12" s="38">
        <v>21.728000000000002</v>
      </c>
      <c r="CP12" s="38">
        <v>15.973442</v>
      </c>
      <c r="CQ12" s="38">
        <v>18.090833</v>
      </c>
      <c r="CR12" s="38">
        <v>18.847909999999999</v>
      </c>
      <c r="CS12" s="38">
        <v>19.705749999999998</v>
      </c>
      <c r="CT12" s="38">
        <v>16.928999999999998</v>
      </c>
      <c r="CU12" s="38">
        <v>17.969000000000001</v>
      </c>
      <c r="CV12" s="38">
        <v>22.5525416549462</v>
      </c>
      <c r="CW12" s="38">
        <v>23.399000000000001</v>
      </c>
      <c r="CX12" s="38">
        <v>18.725000000000001</v>
      </c>
      <c r="CY12" s="38">
        <v>27.310038276023</v>
      </c>
      <c r="CZ12" s="38">
        <v>25.479318655671399</v>
      </c>
      <c r="DA12" s="38">
        <v>30.832198848607401</v>
      </c>
      <c r="DB12" s="38">
        <v>36.5823633110316</v>
      </c>
      <c r="DC12" s="38">
        <v>37.715254983491498</v>
      </c>
      <c r="DD12" s="38">
        <v>35.495295472226502</v>
      </c>
      <c r="DE12" s="38">
        <v>26.649750583475999</v>
      </c>
      <c r="DF12" s="38">
        <v>25.477521238525</v>
      </c>
      <c r="DG12" s="38">
        <v>26.4586184845184</v>
      </c>
      <c r="DH12" s="38">
        <v>40.615000000000002</v>
      </c>
      <c r="DI12" s="38">
        <v>50.424999999999997</v>
      </c>
      <c r="DJ12" s="38">
        <v>42.271564493542897</v>
      </c>
      <c r="DK12" s="38">
        <v>39.714616111716197</v>
      </c>
      <c r="DL12" s="38">
        <v>48.271785903220803</v>
      </c>
      <c r="DM12" s="38">
        <v>44.743616306208203</v>
      </c>
      <c r="DN12" s="38">
        <v>43.182551617220703</v>
      </c>
      <c r="DO12" s="38">
        <v>39.265596265453397</v>
      </c>
      <c r="DP12" s="38">
        <v>32.7949521774676</v>
      </c>
      <c r="DQ12" s="38">
        <v>33.902558114205704</v>
      </c>
      <c r="DR12" s="38">
        <v>36.686165238920303</v>
      </c>
      <c r="DS12" s="38">
        <v>40.518258166373499</v>
      </c>
      <c r="DT12" s="38">
        <v>37.209800000000001</v>
      </c>
      <c r="DU12" s="38">
        <v>39.407462374515198</v>
      </c>
      <c r="DV12" s="38">
        <v>39.072550291737997</v>
      </c>
      <c r="DW12" s="38">
        <v>42.142499999999998</v>
      </c>
      <c r="DX12" s="53">
        <v>39.544499999999999</v>
      </c>
      <c r="DY12" s="53">
        <v>37.075000000000003</v>
      </c>
      <c r="DZ12" s="53">
        <v>38.774000000000001</v>
      </c>
      <c r="EA12" s="53">
        <v>40.470500000000001</v>
      </c>
      <c r="EB12" s="53">
        <v>38.25</v>
      </c>
      <c r="EC12" s="53">
        <v>39.990819667029697</v>
      </c>
      <c r="ED12" s="53">
        <v>40.124659094445299</v>
      </c>
      <c r="EE12" s="53">
        <v>37.151000000000003</v>
      </c>
      <c r="EF12" s="53">
        <v>40.430415746071297</v>
      </c>
      <c r="EG12" s="53">
        <v>43.105501011358299</v>
      </c>
      <c r="EH12" s="53">
        <v>44.694000000000003</v>
      </c>
      <c r="EI12" s="53">
        <v>45.206352808464302</v>
      </c>
      <c r="EJ12" s="53">
        <v>40.713155437996001</v>
      </c>
      <c r="EK12" s="53">
        <v>35.981018298201903</v>
      </c>
      <c r="EL12" s="53">
        <v>36.629523587355798</v>
      </c>
      <c r="EM12" s="53">
        <v>38.392532223828198</v>
      </c>
      <c r="EN12" s="53">
        <v>34.423040179392601</v>
      </c>
      <c r="EO12" s="53">
        <v>34.526579763426597</v>
      </c>
      <c r="EP12" s="53">
        <v>36.082349478127199</v>
      </c>
      <c r="EQ12" s="53">
        <v>36.067508495153596</v>
      </c>
      <c r="ER12" s="53">
        <v>37.545512912627103</v>
      </c>
      <c r="ES12" s="53">
        <v>37.645512912627098</v>
      </c>
      <c r="ET12" s="53">
        <v>37.745512912627099</v>
      </c>
      <c r="EU12" s="53">
        <v>36.3455129126271</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row>
    <row r="13" spans="1:671" ht="20.100000000000001" customHeight="1">
      <c r="F13" s="37" t="s">
        <v>684</v>
      </c>
      <c r="G13" s="29" t="s">
        <v>145</v>
      </c>
      <c r="H13" s="36">
        <v>916.44793628442505</v>
      </c>
      <c r="I13" s="36">
        <v>735.09562464886994</v>
      </c>
      <c r="J13" s="38"/>
      <c r="K13" s="38"/>
      <c r="L13" s="38">
        <v>130.21100000000001</v>
      </c>
      <c r="M13" s="38">
        <v>128.846</v>
      </c>
      <c r="N13" s="38">
        <v>184.90899999999999</v>
      </c>
      <c r="O13" s="38">
        <v>127.65900000000001</v>
      </c>
      <c r="P13" s="38">
        <v>137.1251</v>
      </c>
      <c r="Q13" s="38">
        <v>146.76652999999999</v>
      </c>
      <c r="R13" s="38">
        <v>193.23047800000001</v>
      </c>
      <c r="S13" s="38">
        <v>129.074378</v>
      </c>
      <c r="T13" s="38">
        <v>145.60747799999999</v>
      </c>
      <c r="U13" s="38">
        <v>122.14877799999999</v>
      </c>
      <c r="V13" s="38">
        <v>186.57</v>
      </c>
      <c r="W13" s="38">
        <v>143.39500000000001</v>
      </c>
      <c r="X13" s="38">
        <v>120.837</v>
      </c>
      <c r="Y13" s="38">
        <v>121.209</v>
      </c>
      <c r="Z13" s="38">
        <v>177.018</v>
      </c>
      <c r="AA13" s="38">
        <v>128.88499999999999</v>
      </c>
      <c r="AB13" s="38">
        <v>156.066</v>
      </c>
      <c r="AC13" s="38">
        <v>146.453</v>
      </c>
      <c r="AD13" s="38">
        <v>174.79599999999999</v>
      </c>
      <c r="AE13" s="38">
        <v>102.407</v>
      </c>
      <c r="AF13" s="38">
        <v>83.768000000000001</v>
      </c>
      <c r="AG13" s="38">
        <v>67.274000000000001</v>
      </c>
      <c r="AH13" s="38">
        <v>139.74</v>
      </c>
      <c r="AI13" s="38">
        <v>131.172</v>
      </c>
      <c r="AJ13" s="38">
        <v>134.4</v>
      </c>
      <c r="AK13" s="38">
        <v>116.386</v>
      </c>
      <c r="AL13" s="38">
        <v>124.724</v>
      </c>
      <c r="AM13" s="38">
        <v>117.648</v>
      </c>
      <c r="AN13" s="38">
        <v>101.986</v>
      </c>
      <c r="AO13" s="38">
        <v>112.6</v>
      </c>
      <c r="AP13" s="38">
        <v>105</v>
      </c>
      <c r="AQ13" s="38">
        <v>253</v>
      </c>
      <c r="AR13" s="38">
        <v>232</v>
      </c>
      <c r="AS13" s="38">
        <v>241</v>
      </c>
      <c r="AT13" s="38">
        <v>271</v>
      </c>
      <c r="AU13" s="38">
        <v>242</v>
      </c>
      <c r="AV13" s="38">
        <v>255</v>
      </c>
      <c r="AW13" s="38">
        <v>305</v>
      </c>
      <c r="AX13" s="38">
        <v>315.52</v>
      </c>
      <c r="AY13" s="38">
        <v>311.35000000000002</v>
      </c>
      <c r="AZ13" s="38">
        <v>365.94</v>
      </c>
      <c r="BA13" s="38">
        <v>391.59</v>
      </c>
      <c r="BB13" s="38">
        <v>439.63</v>
      </c>
      <c r="BC13" s="38">
        <v>378.96</v>
      </c>
      <c r="BD13" s="38">
        <v>337.5</v>
      </c>
      <c r="BE13" s="38">
        <v>403.41199999999998</v>
      </c>
      <c r="BF13" s="38">
        <v>406.01900000000001</v>
      </c>
      <c r="BG13" s="38">
        <v>397.85599999999999</v>
      </c>
      <c r="BH13" s="38">
        <v>450.80099999999999</v>
      </c>
      <c r="BI13" s="38">
        <v>487.82799999999997</v>
      </c>
      <c r="BJ13" s="38">
        <v>429.50400000000002</v>
      </c>
      <c r="BK13" s="38">
        <v>392.24700000000001</v>
      </c>
      <c r="BL13" s="38">
        <v>391.93799999999999</v>
      </c>
      <c r="BM13" s="38">
        <v>382.05599999999998</v>
      </c>
      <c r="BN13" s="38">
        <v>414.005</v>
      </c>
      <c r="BO13" s="38">
        <v>394.83100000000002</v>
      </c>
      <c r="BP13" s="38">
        <v>492.233</v>
      </c>
      <c r="BQ13" s="38">
        <v>469.358</v>
      </c>
      <c r="BR13" s="38">
        <v>475.108</v>
      </c>
      <c r="BS13" s="38">
        <v>477.322</v>
      </c>
      <c r="BT13" s="38">
        <v>527.62400000000002</v>
      </c>
      <c r="BU13" s="38">
        <v>491.34800000000001</v>
      </c>
      <c r="BV13" s="38">
        <v>515.85599999999999</v>
      </c>
      <c r="BW13" s="38">
        <v>529.94100000000003</v>
      </c>
      <c r="BX13" s="38">
        <v>443.5</v>
      </c>
      <c r="BY13" s="38">
        <v>372.81200000000001</v>
      </c>
      <c r="BZ13" s="38">
        <v>314.98500000000001</v>
      </c>
      <c r="CA13" s="38">
        <v>253.316</v>
      </c>
      <c r="CB13" s="38">
        <v>400.04899999999998</v>
      </c>
      <c r="CC13" s="38">
        <v>378.61700000000002</v>
      </c>
      <c r="CD13" s="38">
        <v>378.84899999999999</v>
      </c>
      <c r="CE13" s="38">
        <v>369.88299999999998</v>
      </c>
      <c r="CF13" s="38">
        <v>422.858</v>
      </c>
      <c r="CG13" s="38">
        <v>332.24599999999998</v>
      </c>
      <c r="CH13" s="38">
        <v>370.72300000000001</v>
      </c>
      <c r="CI13" s="38">
        <v>427.95400000000001</v>
      </c>
      <c r="CJ13" s="38">
        <v>289.25400000000002</v>
      </c>
      <c r="CK13" s="38">
        <v>363.51100000000002</v>
      </c>
      <c r="CL13" s="38">
        <v>379.24678899999998</v>
      </c>
      <c r="CM13" s="38">
        <v>380.52694400000001</v>
      </c>
      <c r="CN13" s="38">
        <v>404.78899999999999</v>
      </c>
      <c r="CO13" s="38">
        <v>362.00099999999998</v>
      </c>
      <c r="CP13" s="38">
        <v>417.244755</v>
      </c>
      <c r="CQ13" s="38">
        <v>417.266254</v>
      </c>
      <c r="CR13" s="38">
        <v>271.8748258</v>
      </c>
      <c r="CS13" s="38">
        <v>376.38198999999997</v>
      </c>
      <c r="CT13" s="38">
        <v>321.03800000000001</v>
      </c>
      <c r="CU13" s="38">
        <v>384.44600000000003</v>
      </c>
      <c r="CV13" s="38">
        <v>337.56999626270402</v>
      </c>
      <c r="CW13" s="38">
        <v>428.03100000000001</v>
      </c>
      <c r="CX13" s="38">
        <v>338.32100000000003</v>
      </c>
      <c r="CY13" s="38">
        <v>289.776500388984</v>
      </c>
      <c r="CZ13" s="38">
        <v>349.61406628286898</v>
      </c>
      <c r="DA13" s="38">
        <v>406.51139396296901</v>
      </c>
      <c r="DB13" s="38">
        <v>340.635173953633</v>
      </c>
      <c r="DC13" s="38">
        <v>358.014776412012</v>
      </c>
      <c r="DD13" s="38">
        <v>386.88501633732699</v>
      </c>
      <c r="DE13" s="38">
        <v>380.92661039365203</v>
      </c>
      <c r="DF13" s="38">
        <v>339.64465084798502</v>
      </c>
      <c r="DG13" s="38">
        <v>297.975806441575</v>
      </c>
      <c r="DH13" s="38">
        <v>246.99</v>
      </c>
      <c r="DI13" s="38">
        <v>143.38</v>
      </c>
      <c r="DJ13" s="38">
        <v>336.82371246304598</v>
      </c>
      <c r="DK13" s="38">
        <v>240.964913645558</v>
      </c>
      <c r="DL13" s="38">
        <v>234.07318468959099</v>
      </c>
      <c r="DM13" s="38">
        <v>243.06262004045399</v>
      </c>
      <c r="DN13" s="38">
        <v>244.94434421470999</v>
      </c>
      <c r="DO13" s="38">
        <v>231.475639931237</v>
      </c>
      <c r="DP13" s="38">
        <v>194.72845624946899</v>
      </c>
      <c r="DQ13" s="38">
        <v>178.01175447331599</v>
      </c>
      <c r="DR13" s="38">
        <v>160.73958568210401</v>
      </c>
      <c r="DS13" s="38">
        <v>139.99125703113501</v>
      </c>
      <c r="DT13" s="38">
        <v>158.96680000000001</v>
      </c>
      <c r="DU13" s="38">
        <v>195.02449999999999</v>
      </c>
      <c r="DV13" s="38">
        <v>202.64449999999999</v>
      </c>
      <c r="DW13" s="38">
        <v>196.53749999999999</v>
      </c>
      <c r="DX13" s="53">
        <v>205.62299999999999</v>
      </c>
      <c r="DY13" s="53">
        <v>217.88399999999999</v>
      </c>
      <c r="DZ13" s="53">
        <v>211.82259999999999</v>
      </c>
      <c r="EA13" s="53">
        <v>198.56800000000001</v>
      </c>
      <c r="EB13" s="53">
        <v>191.453</v>
      </c>
      <c r="EC13" s="53">
        <v>231.82318920180501</v>
      </c>
      <c r="ED13" s="53">
        <v>230.84849443752901</v>
      </c>
      <c r="EE13" s="53">
        <v>213.42724999999999</v>
      </c>
      <c r="EF13" s="53">
        <v>220.88950832425701</v>
      </c>
      <c r="EG13" s="53">
        <v>251.28268352263899</v>
      </c>
      <c r="EH13" s="53">
        <v>210.62925000000001</v>
      </c>
      <c r="EI13" s="53">
        <v>188.324873357195</v>
      </c>
      <c r="EJ13" s="53">
        <v>187.107391427815</v>
      </c>
      <c r="EK13" s="53">
        <v>149.03410986386001</v>
      </c>
      <c r="EL13" s="53">
        <v>169.347047995845</v>
      </c>
      <c r="EM13" s="53">
        <v>183.97524617498399</v>
      </c>
      <c r="EN13" s="53">
        <v>134.61778930841999</v>
      </c>
      <c r="EO13" s="53">
        <v>172.451684286812</v>
      </c>
      <c r="EP13" s="53">
        <v>142.786779506024</v>
      </c>
      <c r="EQ13" s="53">
        <v>174.33081066761201</v>
      </c>
      <c r="ER13" s="53">
        <v>151.9524512861</v>
      </c>
      <c r="ES13" s="53">
        <v>156.62245128609999</v>
      </c>
      <c r="ET13" s="53">
        <v>127.9024512861</v>
      </c>
      <c r="EU13" s="53">
        <v>175.93245128609999</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row>
    <row r="14" spans="1:671" ht="20.100000000000001" customHeight="1">
      <c r="F14" s="37" t="s">
        <v>667</v>
      </c>
      <c r="G14" s="29" t="s">
        <v>145</v>
      </c>
      <c r="H14" s="36">
        <v>88.9819884860744</v>
      </c>
      <c r="I14" s="36">
        <v>96.573194922446305</v>
      </c>
      <c r="J14" s="38"/>
      <c r="K14" s="38"/>
      <c r="L14" s="38">
        <v>5.8710000000000004</v>
      </c>
      <c r="M14" s="38">
        <v>10.747</v>
      </c>
      <c r="N14" s="38">
        <v>10.472</v>
      </c>
      <c r="O14" s="38">
        <v>9.673</v>
      </c>
      <c r="P14" s="38">
        <v>0.91300000000000003</v>
      </c>
      <c r="Q14" s="38">
        <v>4.0709999999999997</v>
      </c>
      <c r="R14" s="38">
        <v>3.5150000000000001</v>
      </c>
      <c r="S14" s="38">
        <v>14.076000000000001</v>
      </c>
      <c r="T14" s="38">
        <v>10.452</v>
      </c>
      <c r="U14" s="38">
        <v>8.0459999999999994</v>
      </c>
      <c r="V14" s="38">
        <v>0</v>
      </c>
      <c r="W14" s="38">
        <v>0</v>
      </c>
      <c r="X14" s="38">
        <v>0</v>
      </c>
      <c r="Y14" s="38">
        <v>0</v>
      </c>
      <c r="Z14" s="38">
        <v>0</v>
      </c>
      <c r="AA14" s="38">
        <v>0</v>
      </c>
      <c r="AB14" s="38">
        <v>0</v>
      </c>
      <c r="AC14" s="38">
        <v>0</v>
      </c>
      <c r="AD14" s="38">
        <v>0.32700000000000001</v>
      </c>
      <c r="AE14" s="38">
        <v>0.20300000000000001</v>
      </c>
      <c r="AF14" s="38">
        <v>0.25</v>
      </c>
      <c r="AG14" s="38">
        <v>3.0609999999999999</v>
      </c>
      <c r="AH14" s="38">
        <v>18.12</v>
      </c>
      <c r="AI14" s="38">
        <v>20.36</v>
      </c>
      <c r="AJ14" s="38">
        <v>20.420000000000002</v>
      </c>
      <c r="AK14" s="38">
        <v>20.28</v>
      </c>
      <c r="AL14" s="38">
        <v>21.33</v>
      </c>
      <c r="AM14" s="38">
        <v>19.71</v>
      </c>
      <c r="AN14" s="38">
        <v>18.09</v>
      </c>
      <c r="AO14" s="38">
        <v>19.829999999999998</v>
      </c>
      <c r="AP14" s="38">
        <v>21</v>
      </c>
      <c r="AQ14" s="38">
        <v>24</v>
      </c>
      <c r="AR14" s="38">
        <v>23</v>
      </c>
      <c r="AS14" s="38">
        <v>23</v>
      </c>
      <c r="AT14" s="38">
        <v>25</v>
      </c>
      <c r="AU14" s="38">
        <v>28</v>
      </c>
      <c r="AV14" s="38">
        <v>35</v>
      </c>
      <c r="AW14" s="38">
        <v>33</v>
      </c>
      <c r="AX14" s="38">
        <v>29.22</v>
      </c>
      <c r="AY14" s="38">
        <v>35.21</v>
      </c>
      <c r="AZ14" s="38">
        <v>26.52</v>
      </c>
      <c r="BA14" s="38">
        <v>35.5</v>
      </c>
      <c r="BB14" s="38">
        <v>43.13</v>
      </c>
      <c r="BC14" s="38">
        <v>32.01</v>
      </c>
      <c r="BD14" s="38">
        <v>29.74</v>
      </c>
      <c r="BE14" s="38">
        <v>30.58</v>
      </c>
      <c r="BF14" s="38">
        <v>28.032</v>
      </c>
      <c r="BG14" s="38">
        <v>19.007000000000001</v>
      </c>
      <c r="BH14" s="38">
        <v>15.561</v>
      </c>
      <c r="BI14" s="38">
        <v>19.315000000000001</v>
      </c>
      <c r="BJ14" s="38">
        <v>17.079000000000001</v>
      </c>
      <c r="BK14" s="38">
        <v>16.13</v>
      </c>
      <c r="BL14" s="38">
        <v>21.015000000000001</v>
      </c>
      <c r="BM14" s="38">
        <v>18.637</v>
      </c>
      <c r="BN14" s="38">
        <v>13.1</v>
      </c>
      <c r="BO14" s="38">
        <v>17.149999999999999</v>
      </c>
      <c r="BP14" s="38">
        <v>14.6</v>
      </c>
      <c r="BQ14" s="38">
        <v>9.5540000000000003</v>
      </c>
      <c r="BR14" s="38">
        <v>14.962999999999999</v>
      </c>
      <c r="BS14" s="38">
        <v>11.62</v>
      </c>
      <c r="BT14" s="38">
        <v>21.266999999999999</v>
      </c>
      <c r="BU14" s="38">
        <v>18.89</v>
      </c>
      <c r="BV14" s="38">
        <v>22.042000000000002</v>
      </c>
      <c r="BW14" s="38">
        <v>25.667999999999999</v>
      </c>
      <c r="BX14" s="38">
        <v>32</v>
      </c>
      <c r="BY14" s="38">
        <v>22.87</v>
      </c>
      <c r="BZ14" s="38">
        <v>16.608000000000001</v>
      </c>
      <c r="CA14" s="38">
        <v>24.443000000000001</v>
      </c>
      <c r="CB14" s="38">
        <v>16.670999999999999</v>
      </c>
      <c r="CC14" s="38">
        <v>26.882999999999999</v>
      </c>
      <c r="CD14" s="38">
        <v>41.72</v>
      </c>
      <c r="CE14" s="38">
        <v>27.207999999999998</v>
      </c>
      <c r="CF14" s="38">
        <v>16.736000000000001</v>
      </c>
      <c r="CG14" s="38">
        <v>28.376999999999999</v>
      </c>
      <c r="CH14" s="38">
        <v>20.001999999999999</v>
      </c>
      <c r="CI14" s="38">
        <v>34.72</v>
      </c>
      <c r="CJ14" s="38">
        <v>14.707000000000001</v>
      </c>
      <c r="CK14" s="38">
        <v>3.16</v>
      </c>
      <c r="CL14" s="38">
        <v>11.854633</v>
      </c>
      <c r="CM14" s="38">
        <v>13.229901</v>
      </c>
      <c r="CN14" s="38">
        <v>8.3469999999999995</v>
      </c>
      <c r="CO14" s="38">
        <v>26.606999999999999</v>
      </c>
      <c r="CP14" s="38">
        <v>11.741914299999999</v>
      </c>
      <c r="CQ14" s="38">
        <v>12.496662000000001</v>
      </c>
      <c r="CR14" s="38">
        <v>12.329031000000001</v>
      </c>
      <c r="CS14" s="38">
        <v>14.327640000000001</v>
      </c>
      <c r="CT14" s="38">
        <v>21.853999999999999</v>
      </c>
      <c r="CU14" s="38">
        <v>14.917</v>
      </c>
      <c r="CV14" s="38">
        <v>12.6768189374042</v>
      </c>
      <c r="CW14" s="38">
        <v>15.664999999999999</v>
      </c>
      <c r="CX14" s="38">
        <v>16.632999999999999</v>
      </c>
      <c r="CY14" s="38">
        <v>8.3358576318655704</v>
      </c>
      <c r="CZ14" s="38">
        <v>2.6432494165240401</v>
      </c>
      <c r="DA14" s="38">
        <v>22.149432083398199</v>
      </c>
      <c r="DB14" s="38">
        <v>19.039263731134302</v>
      </c>
      <c r="DC14" s="38">
        <v>24.3167504278824</v>
      </c>
      <c r="DD14" s="38">
        <v>16.997985218608999</v>
      </c>
      <c r="DE14" s="38">
        <v>32.4026488252684</v>
      </c>
      <c r="DF14" s="38">
        <v>24.944716197292699</v>
      </c>
      <c r="DG14" s="38">
        <v>46.8764557336238</v>
      </c>
      <c r="DH14" s="38">
        <v>11.52</v>
      </c>
      <c r="DI14" s="38">
        <v>23.17</v>
      </c>
      <c r="DJ14" s="38">
        <v>33.107032830247398</v>
      </c>
      <c r="DK14" s="38">
        <v>31.6908666562938</v>
      </c>
      <c r="DL14" s="38">
        <v>28.225611638400501</v>
      </c>
      <c r="DM14" s="38">
        <v>26.1166964369068</v>
      </c>
      <c r="DN14" s="38">
        <v>22.322367076490099</v>
      </c>
      <c r="DO14" s="38">
        <v>22.3197840846797</v>
      </c>
      <c r="DP14" s="38">
        <v>23.552880126953099</v>
      </c>
      <c r="DQ14" s="38">
        <v>23.311793682900301</v>
      </c>
      <c r="DR14" s="38">
        <v>22.672867739276001</v>
      </c>
      <c r="DS14" s="38">
        <v>25.1312004045433</v>
      </c>
      <c r="DT14" s="38">
        <v>24.047899999999998</v>
      </c>
      <c r="DU14" s="38">
        <v>27.96</v>
      </c>
      <c r="DV14" s="38">
        <v>28.116</v>
      </c>
      <c r="DW14" s="38">
        <v>26.7</v>
      </c>
      <c r="DX14" s="53">
        <v>26.591999999999999</v>
      </c>
      <c r="DY14" s="53">
        <v>29.446000000000002</v>
      </c>
      <c r="DZ14" s="53">
        <v>20.3889</v>
      </c>
      <c r="EA14" s="53">
        <v>30.308</v>
      </c>
      <c r="EB14" s="53">
        <v>35.631</v>
      </c>
      <c r="EC14" s="53">
        <v>29.128975416212899</v>
      </c>
      <c r="ED14" s="53">
        <v>31.0494879414968</v>
      </c>
      <c r="EE14" s="53">
        <v>23.173999999999999</v>
      </c>
      <c r="EF14" s="53">
        <v>12.0567325346196</v>
      </c>
      <c r="EG14" s="53">
        <v>22.701768009957998</v>
      </c>
      <c r="EH14" s="53">
        <v>16.984000000000002</v>
      </c>
      <c r="EI14" s="53">
        <v>20.027585187490299</v>
      </c>
      <c r="EJ14" s="53">
        <v>26.345463896762698</v>
      </c>
      <c r="EK14" s="53">
        <v>33.216145838193299</v>
      </c>
      <c r="EL14" s="53">
        <v>40.562063967503001</v>
      </c>
      <c r="EM14" s="53">
        <v>32.627677905975801</v>
      </c>
      <c r="EN14" s="53">
        <v>22.648556338744399</v>
      </c>
      <c r="EO14" s="53">
        <v>24.829013783897601</v>
      </c>
      <c r="EP14" s="53">
        <v>21.228377268350101</v>
      </c>
      <c r="EQ14" s="53">
        <v>21.390876912616001</v>
      </c>
      <c r="ER14" s="53">
        <v>17.135948324320399</v>
      </c>
      <c r="ES14" s="53">
        <v>22.285948324320401</v>
      </c>
      <c r="ET14" s="53">
        <v>20.073948324320401</v>
      </c>
      <c r="EU14" s="53">
        <v>19.5729483243204</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row>
    <row r="15" spans="1:671" ht="20.100000000000001" customHeight="1">
      <c r="F15" s="37" t="s">
        <v>637</v>
      </c>
      <c r="G15" s="29" t="s">
        <v>145</v>
      </c>
      <c r="H15" s="36">
        <v>40.5017605414657</v>
      </c>
      <c r="I15" s="36">
        <v>57.108351938115199</v>
      </c>
      <c r="J15" s="38"/>
      <c r="K15" s="38"/>
      <c r="L15" s="38">
        <v>0</v>
      </c>
      <c r="M15" s="38">
        <v>0</v>
      </c>
      <c r="N15" s="38">
        <v>0</v>
      </c>
      <c r="O15" s="38">
        <v>1.7000000000000001E-2</v>
      </c>
      <c r="P15" s="38">
        <v>0</v>
      </c>
      <c r="Q15" s="38">
        <v>2.1000000000000001E-2</v>
      </c>
      <c r="R15" s="38">
        <v>3.5209999999999999</v>
      </c>
      <c r="S15" s="38">
        <v>6.3140000000000001</v>
      </c>
      <c r="T15" s="38">
        <v>3.7309999999999999</v>
      </c>
      <c r="U15" s="38">
        <v>3.948</v>
      </c>
      <c r="V15" s="38">
        <v>0</v>
      </c>
      <c r="W15" s="38">
        <v>0</v>
      </c>
      <c r="X15" s="38">
        <v>0</v>
      </c>
      <c r="Y15" s="38">
        <v>0</v>
      </c>
      <c r="Z15" s="38">
        <v>0</v>
      </c>
      <c r="AA15" s="38">
        <v>0</v>
      </c>
      <c r="AB15" s="38">
        <v>0</v>
      </c>
      <c r="AC15" s="38">
        <v>0</v>
      </c>
      <c r="AD15" s="38">
        <v>0</v>
      </c>
      <c r="AE15" s="38">
        <v>0</v>
      </c>
      <c r="AF15" s="38">
        <v>0</v>
      </c>
      <c r="AG15" s="38">
        <v>0</v>
      </c>
      <c r="AH15" s="38">
        <v>4.5599999999999996</v>
      </c>
      <c r="AI15" s="38">
        <v>3.62</v>
      </c>
      <c r="AJ15" s="38">
        <v>3.19</v>
      </c>
      <c r="AK15" s="38">
        <v>4.3499999999999996</v>
      </c>
      <c r="AL15" s="38">
        <v>3.08</v>
      </c>
      <c r="AM15" s="38">
        <v>3.89</v>
      </c>
      <c r="AN15" s="38">
        <v>2.52</v>
      </c>
      <c r="AO15" s="38">
        <v>3.92</v>
      </c>
      <c r="AP15" s="38">
        <v>4</v>
      </c>
      <c r="AQ15" s="38">
        <v>4</v>
      </c>
      <c r="AR15" s="38">
        <v>4</v>
      </c>
      <c r="AS15" s="38">
        <v>4</v>
      </c>
      <c r="AT15" s="38">
        <v>4</v>
      </c>
      <c r="AU15" s="38">
        <v>4</v>
      </c>
      <c r="AV15" s="38">
        <v>4</v>
      </c>
      <c r="AW15" s="38">
        <v>6</v>
      </c>
      <c r="AX15" s="38">
        <v>7.24</v>
      </c>
      <c r="AY15" s="38">
        <v>7.24</v>
      </c>
      <c r="AZ15" s="38">
        <v>8.98</v>
      </c>
      <c r="BA15" s="38">
        <v>8.06</v>
      </c>
      <c r="BB15" s="38">
        <v>8.06</v>
      </c>
      <c r="BC15" s="38">
        <v>9.25</v>
      </c>
      <c r="BD15" s="38">
        <v>8.11</v>
      </c>
      <c r="BE15" s="38">
        <v>8.9760000000000009</v>
      </c>
      <c r="BF15" s="38">
        <v>8.7430000000000003</v>
      </c>
      <c r="BG15" s="38">
        <v>7.835</v>
      </c>
      <c r="BH15" s="38">
        <v>7.5579999999999998</v>
      </c>
      <c r="BI15" s="38">
        <v>8.0190000000000001</v>
      </c>
      <c r="BJ15" s="38">
        <v>4.19246403</v>
      </c>
      <c r="BK15" s="38">
        <v>6.0799561899999999</v>
      </c>
      <c r="BL15" s="38">
        <v>4.76420274</v>
      </c>
      <c r="BM15" s="38">
        <v>5.5177989900000002</v>
      </c>
      <c r="BN15" s="38">
        <v>4.67</v>
      </c>
      <c r="BO15" s="38">
        <v>5.2</v>
      </c>
      <c r="BP15" s="38">
        <v>9.548</v>
      </c>
      <c r="BQ15" s="38">
        <v>9.3030000000000008</v>
      </c>
      <c r="BR15" s="38">
        <v>6.6349999999999998</v>
      </c>
      <c r="BS15" s="38">
        <v>8.4619999999999997</v>
      </c>
      <c r="BT15" s="38">
        <v>9.9930000000000003</v>
      </c>
      <c r="BU15" s="38">
        <v>8.4130000000000003</v>
      </c>
      <c r="BV15" s="38">
        <v>10.092000000000001</v>
      </c>
      <c r="BW15" s="38">
        <v>9.2520000000000007</v>
      </c>
      <c r="BX15" s="38">
        <v>7.8630000000000004</v>
      </c>
      <c r="BY15" s="38">
        <v>7.0140000000000002</v>
      </c>
      <c r="BZ15" s="38">
        <v>6.9390000000000001</v>
      </c>
      <c r="CA15" s="38">
        <v>7.6959999999999997</v>
      </c>
      <c r="CB15" s="38">
        <v>6.18</v>
      </c>
      <c r="CC15" s="38">
        <v>7.3360000000000003</v>
      </c>
      <c r="CD15" s="38">
        <v>6.8849999999999998</v>
      </c>
      <c r="CE15" s="38">
        <v>6.9409999999999998</v>
      </c>
      <c r="CF15" s="38">
        <v>7.37</v>
      </c>
      <c r="CG15" s="38">
        <v>8.048</v>
      </c>
      <c r="CH15" s="38">
        <v>7.9470000000000001</v>
      </c>
      <c r="CI15" s="38">
        <v>6.94</v>
      </c>
      <c r="CJ15" s="38">
        <v>7.9219999999999997</v>
      </c>
      <c r="CK15" s="38">
        <v>7.3259999999999996</v>
      </c>
      <c r="CL15" s="38">
        <v>7.3773999999999997</v>
      </c>
      <c r="CM15" s="38">
        <v>2.5891999999999999</v>
      </c>
      <c r="CN15" s="38">
        <v>0.67400000000000004</v>
      </c>
      <c r="CO15" s="38">
        <v>4.6710000000000003</v>
      </c>
      <c r="CP15" s="38">
        <v>8.7627000000000006</v>
      </c>
      <c r="CQ15" s="38">
        <v>8.7006999999999994</v>
      </c>
      <c r="CR15" s="38">
        <v>8.3350000000000009</v>
      </c>
      <c r="CS15" s="38">
        <v>8.06</v>
      </c>
      <c r="CT15" s="38">
        <v>7.077</v>
      </c>
      <c r="CU15" s="38">
        <v>7.3639999999999999</v>
      </c>
      <c r="CV15" s="38">
        <v>5.7427000000000001</v>
      </c>
      <c r="CW15" s="38">
        <v>0.7208</v>
      </c>
      <c r="CX15" s="38">
        <v>0.79510000000000003</v>
      </c>
      <c r="CY15" s="38">
        <v>7.6127921269643704</v>
      </c>
      <c r="CZ15" s="38">
        <v>7.4327431149836602</v>
      </c>
      <c r="DA15" s="38">
        <v>6.7743500855764696</v>
      </c>
      <c r="DB15" s="38">
        <v>6.3653785592033598</v>
      </c>
      <c r="DC15" s="38">
        <v>6.5721995889217402</v>
      </c>
      <c r="DD15" s="38">
        <v>14.0034819673253</v>
      </c>
      <c r="DE15" s="38">
        <v>14.6230246776101</v>
      </c>
      <c r="DF15" s="38">
        <v>14.578674738862199</v>
      </c>
      <c r="DG15" s="38">
        <v>13.587631398786399</v>
      </c>
      <c r="DH15" s="38">
        <v>13.3</v>
      </c>
      <c r="DI15" s="38">
        <v>12.77</v>
      </c>
      <c r="DJ15" s="38">
        <v>15.191779990664401</v>
      </c>
      <c r="DK15" s="38">
        <v>16.269053679788399</v>
      </c>
      <c r="DL15" s="38">
        <v>15.3112715108138</v>
      </c>
      <c r="DM15" s="38">
        <v>16.2833634666252</v>
      </c>
      <c r="DN15" s="38">
        <v>14.7086676520927</v>
      </c>
      <c r="DO15" s="38">
        <v>15.467697370468301</v>
      </c>
      <c r="DP15" s="38">
        <v>15.853</v>
      </c>
      <c r="DQ15" s="38">
        <v>15.8140841761319</v>
      </c>
      <c r="DR15" s="38">
        <v>17.0468168663451</v>
      </c>
      <c r="DS15" s="38">
        <v>9.2321699081997792</v>
      </c>
      <c r="DT15" s="38">
        <v>17.884</v>
      </c>
      <c r="DU15" s="38">
        <v>15.425000000000001</v>
      </c>
      <c r="DV15" s="38">
        <v>12.148999999999999</v>
      </c>
      <c r="DW15" s="38">
        <v>13.8</v>
      </c>
      <c r="DX15" s="53">
        <v>15.773999999999999</v>
      </c>
      <c r="DY15" s="53">
        <v>15.23</v>
      </c>
      <c r="DZ15" s="53">
        <v>13.975</v>
      </c>
      <c r="EA15" s="53">
        <v>13.975</v>
      </c>
      <c r="EB15" s="53">
        <v>11.234999999999999</v>
      </c>
      <c r="EC15" s="53">
        <v>14.055</v>
      </c>
      <c r="ED15" s="53">
        <v>8.4467605414656894</v>
      </c>
      <c r="EE15" s="53">
        <v>10.204000000000001</v>
      </c>
      <c r="EF15" s="53">
        <v>11.9</v>
      </c>
      <c r="EG15" s="53">
        <v>9.9510000000000005</v>
      </c>
      <c r="EH15" s="53">
        <v>12.414999999999999</v>
      </c>
      <c r="EI15" s="53">
        <v>15.574999999999999</v>
      </c>
      <c r="EJ15" s="53">
        <v>15.7183519381152</v>
      </c>
      <c r="EK15" s="53">
        <v>13.4</v>
      </c>
      <c r="EL15" s="53">
        <v>15.7550768723543</v>
      </c>
      <c r="EM15" s="53">
        <v>18.3684767387584</v>
      </c>
      <c r="EN15" s="53">
        <v>18.240236502256099</v>
      </c>
      <c r="EO15" s="53">
        <v>14.3</v>
      </c>
      <c r="EP15" s="53">
        <v>16.555157927493401</v>
      </c>
      <c r="EQ15" s="53">
        <v>16.928582542399301</v>
      </c>
      <c r="ER15" s="53">
        <v>16.399999999999999</v>
      </c>
      <c r="ES15" s="53">
        <v>18.5</v>
      </c>
      <c r="ET15" s="53">
        <v>14.28</v>
      </c>
      <c r="EU15" s="53">
        <v>12.3</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row>
    <row r="16" spans="1:671" ht="20.100000000000001" customHeight="1">
      <c r="F16" s="37" t="s">
        <v>638</v>
      </c>
      <c r="G16" s="29" t="s">
        <v>145</v>
      </c>
      <c r="H16" s="36">
        <v>111.881</v>
      </c>
      <c r="I16" s="36">
        <v>84.442308075307295</v>
      </c>
      <c r="J16" s="38"/>
      <c r="K16" s="38"/>
      <c r="L16" s="38">
        <v>47.51</v>
      </c>
      <c r="M16" s="38">
        <v>31.047999999999998</v>
      </c>
      <c r="N16" s="38">
        <v>32.698</v>
      </c>
      <c r="O16" s="38">
        <v>32.957000000000001</v>
      </c>
      <c r="P16" s="38">
        <v>41.027999999999999</v>
      </c>
      <c r="Q16" s="38">
        <v>35.448999999999998</v>
      </c>
      <c r="R16" s="38">
        <v>47.304000000000002</v>
      </c>
      <c r="S16" s="38">
        <v>39.079000000000001</v>
      </c>
      <c r="T16" s="38">
        <v>43.49</v>
      </c>
      <c r="U16" s="38">
        <v>29.13</v>
      </c>
      <c r="V16" s="38">
        <v>30.288989000000001</v>
      </c>
      <c r="W16" s="38">
        <v>31.314871</v>
      </c>
      <c r="X16" s="38">
        <v>38.688378</v>
      </c>
      <c r="Y16" s="38">
        <v>39.767468000000001</v>
      </c>
      <c r="Z16" s="38">
        <v>46.552911999999999</v>
      </c>
      <c r="AA16" s="38">
        <v>34.286060999999997</v>
      </c>
      <c r="AB16" s="38">
        <v>30.093826</v>
      </c>
      <c r="AC16" s="38">
        <v>35.239766000000003</v>
      </c>
      <c r="AD16" s="38">
        <v>37.448259999999998</v>
      </c>
      <c r="AE16" s="38">
        <v>38.156421000000002</v>
      </c>
      <c r="AF16" s="38">
        <v>28.628678000000001</v>
      </c>
      <c r="AG16" s="38">
        <v>39.125250000000001</v>
      </c>
      <c r="AH16" s="38">
        <v>44.62</v>
      </c>
      <c r="AI16" s="38">
        <v>49.07</v>
      </c>
      <c r="AJ16" s="38">
        <v>35.799999999999997</v>
      </c>
      <c r="AK16" s="38">
        <v>37.86</v>
      </c>
      <c r="AL16" s="38">
        <v>50.77</v>
      </c>
      <c r="AM16" s="38">
        <v>48.33</v>
      </c>
      <c r="AN16" s="38">
        <v>40.42</v>
      </c>
      <c r="AO16" s="38">
        <v>46.75</v>
      </c>
      <c r="AP16" s="38">
        <v>42</v>
      </c>
      <c r="AQ16" s="38">
        <v>39</v>
      </c>
      <c r="AR16" s="38">
        <v>39</v>
      </c>
      <c r="AS16" s="38">
        <v>35</v>
      </c>
      <c r="AT16" s="38">
        <v>37</v>
      </c>
      <c r="AU16" s="38">
        <v>35</v>
      </c>
      <c r="AV16" s="38">
        <v>42</v>
      </c>
      <c r="AW16" s="38">
        <v>43</v>
      </c>
      <c r="AX16" s="38">
        <v>43.44</v>
      </c>
      <c r="AY16" s="38">
        <v>42.25</v>
      </c>
      <c r="AZ16" s="38">
        <v>38.31</v>
      </c>
      <c r="BA16" s="38">
        <v>33.72</v>
      </c>
      <c r="BB16" s="38">
        <v>22.05</v>
      </c>
      <c r="BC16" s="38">
        <v>23.93</v>
      </c>
      <c r="BD16" s="38">
        <v>28.18</v>
      </c>
      <c r="BE16" s="38">
        <v>29.472000000000001</v>
      </c>
      <c r="BF16" s="38">
        <v>23.279</v>
      </c>
      <c r="BG16" s="38">
        <v>22.969000000000001</v>
      </c>
      <c r="BH16" s="38">
        <v>21.533000000000001</v>
      </c>
      <c r="BI16" s="38">
        <v>17.507000000000001</v>
      </c>
      <c r="BJ16" s="38">
        <v>21.821999999999999</v>
      </c>
      <c r="BK16" s="38">
        <v>16.754999999999999</v>
      </c>
      <c r="BL16" s="38">
        <v>16.483000000000001</v>
      </c>
      <c r="BM16" s="38">
        <v>15.22</v>
      </c>
      <c r="BN16" s="38">
        <v>17.64</v>
      </c>
      <c r="BO16" s="38">
        <v>17.75</v>
      </c>
      <c r="BP16" s="38">
        <v>21.57</v>
      </c>
      <c r="BQ16" s="38">
        <v>19.73</v>
      </c>
      <c r="BR16" s="38">
        <v>24.712</v>
      </c>
      <c r="BS16" s="38">
        <v>22.710999999999999</v>
      </c>
      <c r="BT16" s="38">
        <v>23.823</v>
      </c>
      <c r="BU16" s="38">
        <v>18.998000000000001</v>
      </c>
      <c r="BV16" s="38">
        <v>18.5535</v>
      </c>
      <c r="BW16" s="38">
        <v>20.792000000000002</v>
      </c>
      <c r="BX16" s="38">
        <v>22.393999999999998</v>
      </c>
      <c r="BY16" s="38">
        <v>23.783999999999999</v>
      </c>
      <c r="BZ16" s="38">
        <v>20.530999999999999</v>
      </c>
      <c r="CA16" s="38">
        <v>21.591000000000001</v>
      </c>
      <c r="CB16" s="38">
        <v>27.411999999999999</v>
      </c>
      <c r="CC16" s="38">
        <v>26.103000000000002</v>
      </c>
      <c r="CD16" s="38">
        <v>25.488</v>
      </c>
      <c r="CE16" s="38">
        <v>26.033000000000001</v>
      </c>
      <c r="CF16" s="38">
        <v>25.033999999999999</v>
      </c>
      <c r="CG16" s="38">
        <v>29.129000000000001</v>
      </c>
      <c r="CH16" s="38">
        <v>23.507999999999999</v>
      </c>
      <c r="CI16" s="38">
        <v>21.640999999999998</v>
      </c>
      <c r="CJ16" s="38">
        <v>24.655000000000001</v>
      </c>
      <c r="CK16" s="38">
        <v>28.864999999999998</v>
      </c>
      <c r="CL16" s="38">
        <v>22.589886</v>
      </c>
      <c r="CM16" s="38">
        <v>20.333902999999999</v>
      </c>
      <c r="CN16" s="38">
        <v>17.434999999999999</v>
      </c>
      <c r="CO16" s="38">
        <v>18.013000000000002</v>
      </c>
      <c r="CP16" s="38">
        <v>20.062577000000001</v>
      </c>
      <c r="CQ16" s="38">
        <v>22.663229000000001</v>
      </c>
      <c r="CR16" s="38">
        <v>21.222767000000001</v>
      </c>
      <c r="CS16" s="38">
        <v>45.977260000000001</v>
      </c>
      <c r="CT16" s="38">
        <v>47.865000000000002</v>
      </c>
      <c r="CU16" s="38">
        <v>43.134999999999998</v>
      </c>
      <c r="CV16" s="38">
        <v>34.0217710967</v>
      </c>
      <c r="CW16" s="38">
        <v>46.451852000000002</v>
      </c>
      <c r="CX16" s="38">
        <v>16.205106123899998</v>
      </c>
      <c r="CY16" s="38">
        <v>19.771999999999998</v>
      </c>
      <c r="CZ16" s="38">
        <v>16.95</v>
      </c>
      <c r="DA16" s="38">
        <v>23.166</v>
      </c>
      <c r="DB16" s="38">
        <v>26.099</v>
      </c>
      <c r="DC16" s="38">
        <v>32.21</v>
      </c>
      <c r="DD16" s="38">
        <v>24.402000000000001</v>
      </c>
      <c r="DE16" s="38">
        <v>15.013996411494</v>
      </c>
      <c r="DF16" s="38">
        <v>18.5342262747</v>
      </c>
      <c r="DG16" s="38">
        <v>30.486000000000001</v>
      </c>
      <c r="DH16" s="38">
        <v>27</v>
      </c>
      <c r="DI16" s="38">
        <v>22.21</v>
      </c>
      <c r="DJ16" s="38">
        <v>17.3</v>
      </c>
      <c r="DK16" s="38">
        <v>15.0654115450443</v>
      </c>
      <c r="DL16" s="38">
        <v>20.527000000000001</v>
      </c>
      <c r="DM16" s="38">
        <v>19.222999999999999</v>
      </c>
      <c r="DN16" s="38">
        <v>21.013699422255701</v>
      </c>
      <c r="DO16" s="38">
        <v>23.855524225511001</v>
      </c>
      <c r="DP16" s="38">
        <v>23.687386232887199</v>
      </c>
      <c r="DQ16" s="38">
        <v>23.399000000000001</v>
      </c>
      <c r="DR16" s="38">
        <v>25.575796913068999</v>
      </c>
      <c r="DS16" s="38">
        <v>26.4044945471502</v>
      </c>
      <c r="DT16" s="38">
        <v>29.459</v>
      </c>
      <c r="DU16" s="38">
        <v>36.15</v>
      </c>
      <c r="DV16" s="38">
        <v>31.995999999999999</v>
      </c>
      <c r="DW16" s="38">
        <v>23.75</v>
      </c>
      <c r="DX16" s="53">
        <v>23.564</v>
      </c>
      <c r="DY16" s="53">
        <v>23.216999999999999</v>
      </c>
      <c r="DZ16" s="53">
        <v>23.75</v>
      </c>
      <c r="EA16" s="53">
        <v>23.75</v>
      </c>
      <c r="EB16" s="53">
        <v>24.56</v>
      </c>
      <c r="EC16" s="53">
        <v>27.138000000000002</v>
      </c>
      <c r="ED16" s="53">
        <v>29.146999999999998</v>
      </c>
      <c r="EE16" s="53">
        <v>23.75</v>
      </c>
      <c r="EF16" s="53">
        <v>27.521999999999998</v>
      </c>
      <c r="EG16" s="53">
        <v>31.462</v>
      </c>
      <c r="EH16" s="53">
        <v>21.481999999999999</v>
      </c>
      <c r="EI16" s="53">
        <v>27.0201026917691</v>
      </c>
      <c r="EJ16" s="53">
        <v>19.7201026917691</v>
      </c>
      <c r="EK16" s="53">
        <v>16.2201026917691</v>
      </c>
      <c r="EL16" s="53">
        <v>26.3302383964349</v>
      </c>
      <c r="EM16" s="53">
        <v>14.7973549089778</v>
      </c>
      <c r="EN16" s="53">
        <v>12.9248794149681</v>
      </c>
      <c r="EO16" s="53">
        <v>21.2201026917691</v>
      </c>
      <c r="EP16" s="53">
        <v>17.7539442974949</v>
      </c>
      <c r="EQ16" s="53">
        <v>18.661023805819202</v>
      </c>
      <c r="ER16" s="53">
        <v>25.898778117187501</v>
      </c>
      <c r="ES16" s="53">
        <v>25.898778117187501</v>
      </c>
      <c r="ET16" s="53">
        <v>25.898778117187501</v>
      </c>
      <c r="EU16" s="53">
        <v>25.898778117187501</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row>
    <row r="17" spans="6:671" ht="20.100000000000001" customHeight="1">
      <c r="F17" s="37" t="s">
        <v>666</v>
      </c>
      <c r="G17" s="29" t="s">
        <v>145</v>
      </c>
      <c r="H17" s="36">
        <v>44.536999999999999</v>
      </c>
      <c r="I17" s="36">
        <v>63.098725726033997</v>
      </c>
      <c r="J17" s="38"/>
      <c r="K17" s="38"/>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6.87</v>
      </c>
      <c r="AI17" s="38">
        <v>7.93</v>
      </c>
      <c r="AJ17" s="38">
        <v>10.99</v>
      </c>
      <c r="AK17" s="38">
        <v>11.5</v>
      </c>
      <c r="AL17" s="38">
        <v>14.08</v>
      </c>
      <c r="AM17" s="38">
        <v>17</v>
      </c>
      <c r="AN17" s="38">
        <v>15.8</v>
      </c>
      <c r="AO17" s="38">
        <v>18.68</v>
      </c>
      <c r="AP17" s="38">
        <v>17</v>
      </c>
      <c r="AQ17" s="38">
        <v>16</v>
      </c>
      <c r="AR17" s="38">
        <v>19</v>
      </c>
      <c r="AS17" s="38">
        <v>20</v>
      </c>
      <c r="AT17" s="38">
        <v>21</v>
      </c>
      <c r="AU17" s="38">
        <v>16</v>
      </c>
      <c r="AV17" s="38">
        <v>19</v>
      </c>
      <c r="AW17" s="38">
        <v>12</v>
      </c>
      <c r="AX17" s="38">
        <v>11.17</v>
      </c>
      <c r="AY17" s="38">
        <v>11.61</v>
      </c>
      <c r="AZ17" s="38">
        <v>11.31</v>
      </c>
      <c r="BA17" s="38">
        <v>11.47</v>
      </c>
      <c r="BB17" s="38">
        <v>11.83</v>
      </c>
      <c r="BC17" s="38">
        <v>12.58</v>
      </c>
      <c r="BD17" s="38">
        <v>9.42</v>
      </c>
      <c r="BE17" s="38">
        <v>13.234</v>
      </c>
      <c r="BF17" s="38">
        <v>11.776999999999999</v>
      </c>
      <c r="BG17" s="38">
        <v>13.423</v>
      </c>
      <c r="BH17" s="38">
        <v>12.893000000000001</v>
      </c>
      <c r="BI17" s="38">
        <v>13.01</v>
      </c>
      <c r="BJ17" s="38">
        <v>11.506</v>
      </c>
      <c r="BK17" s="38">
        <v>12.939</v>
      </c>
      <c r="BL17" s="38">
        <v>10.989000000000001</v>
      </c>
      <c r="BM17" s="38">
        <v>10.989000000000001</v>
      </c>
      <c r="BN17" s="38">
        <v>12.273</v>
      </c>
      <c r="BO17" s="38">
        <v>12.42</v>
      </c>
      <c r="BP17" s="38">
        <v>11.356</v>
      </c>
      <c r="BQ17" s="38">
        <v>10.805</v>
      </c>
      <c r="BR17" s="38">
        <v>10.491</v>
      </c>
      <c r="BS17" s="38">
        <v>12.015000000000001</v>
      </c>
      <c r="BT17" s="38">
        <v>10.395</v>
      </c>
      <c r="BU17" s="38">
        <v>11.318</v>
      </c>
      <c r="BV17" s="38">
        <v>11.27</v>
      </c>
      <c r="BW17" s="38">
        <v>10.298999999999999</v>
      </c>
      <c r="BX17" s="38">
        <v>9.2149999999999999</v>
      </c>
      <c r="BY17" s="38">
        <v>6.9930000000000003</v>
      </c>
      <c r="BZ17" s="38">
        <v>9.0250000000000004</v>
      </c>
      <c r="CA17" s="38">
        <v>10.124000000000001</v>
      </c>
      <c r="CB17" s="38">
        <v>9.5030000000000001</v>
      </c>
      <c r="CC17" s="38">
        <v>9.0640000000000001</v>
      </c>
      <c r="CD17" s="38">
        <v>9.0950000000000006</v>
      </c>
      <c r="CE17" s="38">
        <v>9.6950000000000003</v>
      </c>
      <c r="CF17" s="38">
        <v>9.4019999999999992</v>
      </c>
      <c r="CG17" s="38">
        <v>9.4730000000000008</v>
      </c>
      <c r="CH17" s="38">
        <v>10.446999999999999</v>
      </c>
      <c r="CI17" s="38">
        <v>10.558</v>
      </c>
      <c r="CJ17" s="38">
        <v>6.4119999999999999</v>
      </c>
      <c r="CK17" s="38">
        <v>12.489000000000001</v>
      </c>
      <c r="CL17" s="38">
        <v>12.926489999999999</v>
      </c>
      <c r="CM17" s="38">
        <v>13.89517</v>
      </c>
      <c r="CN17" s="38">
        <v>10.222</v>
      </c>
      <c r="CO17" s="38">
        <v>9.7590000000000003</v>
      </c>
      <c r="CP17" s="38">
        <v>10.947290000000001</v>
      </c>
      <c r="CQ17" s="38">
        <v>11.736789999999999</v>
      </c>
      <c r="CR17" s="38">
        <v>6.9690000000000003</v>
      </c>
      <c r="CS17" s="38">
        <v>11.917</v>
      </c>
      <c r="CT17" s="38">
        <v>13.661</v>
      </c>
      <c r="CU17" s="38">
        <v>12.802</v>
      </c>
      <c r="CV17" s="38">
        <v>13.071999999999999</v>
      </c>
      <c r="CW17" s="38">
        <v>13.287000000000001</v>
      </c>
      <c r="CX17" s="38">
        <v>14.281000000000001</v>
      </c>
      <c r="CY17" s="38">
        <v>15.975</v>
      </c>
      <c r="CZ17" s="38">
        <v>15.417</v>
      </c>
      <c r="DA17" s="38">
        <v>15.282999999999999</v>
      </c>
      <c r="DB17" s="38">
        <v>15.54</v>
      </c>
      <c r="DC17" s="38">
        <v>14.44</v>
      </c>
      <c r="DD17" s="38">
        <v>12.872999999999999</v>
      </c>
      <c r="DE17" s="38">
        <v>15.54</v>
      </c>
      <c r="DF17" s="38">
        <v>15.335000000000001</v>
      </c>
      <c r="DG17" s="38">
        <v>17.135000000000002</v>
      </c>
      <c r="DH17" s="38">
        <v>15</v>
      </c>
      <c r="DI17" s="38">
        <v>6.6</v>
      </c>
      <c r="DJ17" s="38">
        <v>15.6</v>
      </c>
      <c r="DK17" s="38">
        <v>13.318811264975899</v>
      </c>
      <c r="DL17" s="38">
        <v>12.298999999999999</v>
      </c>
      <c r="DM17" s="38">
        <v>11.608000000000001</v>
      </c>
      <c r="DN17" s="38">
        <v>10.808</v>
      </c>
      <c r="DO17" s="38">
        <v>9.11</v>
      </c>
      <c r="DP17" s="38">
        <v>8.9670000000000005</v>
      </c>
      <c r="DQ17" s="38">
        <v>8.7219999999999995</v>
      </c>
      <c r="DR17" s="38">
        <v>12.444000000000001</v>
      </c>
      <c r="DS17" s="38">
        <v>20.988</v>
      </c>
      <c r="DT17" s="38">
        <v>12.9</v>
      </c>
      <c r="DU17" s="38">
        <v>10.8</v>
      </c>
      <c r="DV17" s="38">
        <v>11.856999999999999</v>
      </c>
      <c r="DW17" s="38">
        <v>20.48</v>
      </c>
      <c r="DX17" s="53">
        <v>13.227</v>
      </c>
      <c r="DY17" s="53">
        <v>12.53</v>
      </c>
      <c r="DZ17" s="53">
        <v>24.8</v>
      </c>
      <c r="EA17" s="53">
        <v>24.8</v>
      </c>
      <c r="EB17" s="53">
        <v>14.691000000000001</v>
      </c>
      <c r="EC17" s="53">
        <v>10.57</v>
      </c>
      <c r="ED17" s="53">
        <v>9.7949999999999999</v>
      </c>
      <c r="EE17" s="53">
        <v>11.7</v>
      </c>
      <c r="EF17" s="53">
        <v>8.4</v>
      </c>
      <c r="EG17" s="53">
        <v>14.641999999999999</v>
      </c>
      <c r="EH17" s="53">
        <v>14.316000000000001</v>
      </c>
      <c r="EI17" s="53">
        <v>18.7</v>
      </c>
      <c r="EJ17" s="53">
        <v>16.7</v>
      </c>
      <c r="EK17" s="53">
        <v>13.382725726034</v>
      </c>
      <c r="EL17" s="53">
        <v>13.382725726034</v>
      </c>
      <c r="EM17" s="53">
        <v>11.545044344173</v>
      </c>
      <c r="EN17" s="53">
        <v>11.3894507546289</v>
      </c>
      <c r="EO17" s="53">
        <v>8.1</v>
      </c>
      <c r="EP17" s="53">
        <v>8.1531040921114108</v>
      </c>
      <c r="EQ17" s="53">
        <v>13.382725726034</v>
      </c>
      <c r="ER17" s="53">
        <v>11.6</v>
      </c>
      <c r="ES17" s="53">
        <v>15</v>
      </c>
      <c r="ET17" s="53">
        <v>12.5</v>
      </c>
      <c r="EU17" s="53">
        <v>15.58</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row>
    <row r="18" spans="6:671" ht="28.15" customHeight="1">
      <c r="F18" s="37" t="s">
        <v>74</v>
      </c>
      <c r="G18" s="29" t="s">
        <v>145</v>
      </c>
      <c r="H18" s="36">
        <v>1363.16126116384</v>
      </c>
      <c r="I18" s="36">
        <v>1202.9127318554299</v>
      </c>
      <c r="J18" s="38"/>
      <c r="K18" s="38"/>
      <c r="L18" s="38">
        <v>269.73099999999999</v>
      </c>
      <c r="M18" s="38">
        <v>257.02</v>
      </c>
      <c r="N18" s="38">
        <v>310.45600000000002</v>
      </c>
      <c r="O18" s="38">
        <v>250.61699999999999</v>
      </c>
      <c r="P18" s="38">
        <v>277.97609999999997</v>
      </c>
      <c r="Q18" s="38">
        <v>245.49453</v>
      </c>
      <c r="R18" s="38">
        <v>319.51547799999997</v>
      </c>
      <c r="S18" s="38">
        <v>256.54237799999999</v>
      </c>
      <c r="T18" s="38">
        <v>258.98347799999999</v>
      </c>
      <c r="U18" s="38">
        <v>228.364778</v>
      </c>
      <c r="V18" s="38">
        <v>294.29398900000001</v>
      </c>
      <c r="W18" s="38">
        <v>242.53987100000001</v>
      </c>
      <c r="X18" s="38">
        <v>223.65737799999999</v>
      </c>
      <c r="Y18" s="38">
        <v>223.69746799999999</v>
      </c>
      <c r="Z18" s="38">
        <v>288.251912</v>
      </c>
      <c r="AA18" s="38">
        <v>222.23306099999999</v>
      </c>
      <c r="AB18" s="38">
        <v>234.62982600000001</v>
      </c>
      <c r="AC18" s="38">
        <v>244.99376599999999</v>
      </c>
      <c r="AD18" s="38">
        <v>281.34325999999999</v>
      </c>
      <c r="AE18" s="38">
        <v>200.26842099999999</v>
      </c>
      <c r="AF18" s="38">
        <v>175.549678</v>
      </c>
      <c r="AG18" s="38">
        <v>171.10624999999999</v>
      </c>
      <c r="AH18" s="38">
        <v>267.19900000000001</v>
      </c>
      <c r="AI18" s="38">
        <v>268.15199999999999</v>
      </c>
      <c r="AJ18" s="38">
        <v>251.8</v>
      </c>
      <c r="AK18" s="38">
        <v>236.80600000000001</v>
      </c>
      <c r="AL18" s="38">
        <v>264.25400000000002</v>
      </c>
      <c r="AM18" s="38">
        <v>259.63799999999998</v>
      </c>
      <c r="AN18" s="38">
        <v>236.85599999999999</v>
      </c>
      <c r="AO18" s="38">
        <v>248.36</v>
      </c>
      <c r="AP18" s="38">
        <v>244</v>
      </c>
      <c r="AQ18" s="38">
        <v>377</v>
      </c>
      <c r="AR18" s="38">
        <v>353</v>
      </c>
      <c r="AS18" s="38">
        <v>358</v>
      </c>
      <c r="AT18" s="38">
        <v>400</v>
      </c>
      <c r="AU18" s="38">
        <v>363</v>
      </c>
      <c r="AV18" s="38">
        <v>394</v>
      </c>
      <c r="AW18" s="38">
        <v>437</v>
      </c>
      <c r="AX18" s="38">
        <v>440.74</v>
      </c>
      <c r="AY18" s="38">
        <v>443.98</v>
      </c>
      <c r="AZ18" s="38">
        <v>488.73</v>
      </c>
      <c r="BA18" s="38">
        <v>515.78</v>
      </c>
      <c r="BB18" s="38">
        <v>561.89</v>
      </c>
      <c r="BC18" s="38">
        <v>492.46</v>
      </c>
      <c r="BD18" s="38">
        <v>448.07</v>
      </c>
      <c r="BE18" s="38">
        <v>518.58600000000001</v>
      </c>
      <c r="BF18" s="38">
        <v>507.20699999999999</v>
      </c>
      <c r="BG18" s="38">
        <v>496.459</v>
      </c>
      <c r="BH18" s="38">
        <v>535.00599999999997</v>
      </c>
      <c r="BI18" s="38">
        <v>567.23099999999999</v>
      </c>
      <c r="BJ18" s="38">
        <v>501.46946402999998</v>
      </c>
      <c r="BK18" s="38">
        <v>467.20095619</v>
      </c>
      <c r="BL18" s="38">
        <v>470.24420273999999</v>
      </c>
      <c r="BM18" s="38">
        <v>455.00979898999998</v>
      </c>
      <c r="BN18" s="38">
        <v>475.88799999999998</v>
      </c>
      <c r="BO18" s="38">
        <v>467.01100000000002</v>
      </c>
      <c r="BP18" s="38">
        <v>569.73400000000004</v>
      </c>
      <c r="BQ18" s="38">
        <v>542.93799999999999</v>
      </c>
      <c r="BR18" s="38">
        <v>554.40700000000004</v>
      </c>
      <c r="BS18" s="38">
        <v>556.56399999999996</v>
      </c>
      <c r="BT18" s="38">
        <v>616.84699999999998</v>
      </c>
      <c r="BU18" s="38">
        <v>575.89099999999996</v>
      </c>
      <c r="BV18" s="38">
        <v>604.86099999999999</v>
      </c>
      <c r="BW18" s="38">
        <v>619.04700000000003</v>
      </c>
      <c r="BX18" s="38">
        <v>538.16099999999994</v>
      </c>
      <c r="BY18" s="38">
        <v>456.12900000000002</v>
      </c>
      <c r="BZ18" s="38">
        <v>393.27100000000002</v>
      </c>
      <c r="CA18" s="38">
        <v>340.29500000000002</v>
      </c>
      <c r="CB18" s="38">
        <v>473.64400000000001</v>
      </c>
      <c r="CC18" s="38">
        <v>466.60199999999998</v>
      </c>
      <c r="CD18" s="38">
        <v>474.72199999999998</v>
      </c>
      <c r="CE18" s="38">
        <v>463.65199999999999</v>
      </c>
      <c r="CF18" s="38">
        <v>500.35</v>
      </c>
      <c r="CG18" s="38">
        <v>428.54700000000003</v>
      </c>
      <c r="CH18" s="38">
        <v>451.12099999999998</v>
      </c>
      <c r="CI18" s="38">
        <v>515.92100000000005</v>
      </c>
      <c r="CJ18" s="38">
        <v>360.17599999999999</v>
      </c>
      <c r="CK18" s="38">
        <v>436.56900000000002</v>
      </c>
      <c r="CL18" s="38">
        <v>454.38337999999999</v>
      </c>
      <c r="CM18" s="38">
        <v>450.96614499999998</v>
      </c>
      <c r="CN18" s="38">
        <v>460.75599999999997</v>
      </c>
      <c r="CO18" s="38">
        <v>442.779</v>
      </c>
      <c r="CP18" s="38">
        <v>484.73267829999998</v>
      </c>
      <c r="CQ18" s="38">
        <v>490.95446800000002</v>
      </c>
      <c r="CR18" s="38">
        <v>339.5785338</v>
      </c>
      <c r="CS18" s="38">
        <v>476.36964</v>
      </c>
      <c r="CT18" s="38">
        <v>428.42399999999998</v>
      </c>
      <c r="CU18" s="38">
        <v>480.63299999999998</v>
      </c>
      <c r="CV18" s="38">
        <v>425.63582795175398</v>
      </c>
      <c r="CW18" s="38">
        <v>527.55465200000003</v>
      </c>
      <c r="CX18" s="38">
        <v>404.96020612389998</v>
      </c>
      <c r="CY18" s="38">
        <v>368.782188423837</v>
      </c>
      <c r="CZ18" s="38">
        <v>417.53637747004802</v>
      </c>
      <c r="DA18" s="38">
        <v>504.71637498054997</v>
      </c>
      <c r="DB18" s="38">
        <v>444.261179555002</v>
      </c>
      <c r="DC18" s="38">
        <v>473.26898141230703</v>
      </c>
      <c r="DD18" s="38">
        <v>490.65677899548803</v>
      </c>
      <c r="DE18" s="38">
        <v>485.1560308915</v>
      </c>
      <c r="DF18" s="38">
        <v>438.51478929736498</v>
      </c>
      <c r="DG18" s="38">
        <v>432.51951205850298</v>
      </c>
      <c r="DH18" s="38">
        <v>354.42500000000001</v>
      </c>
      <c r="DI18" s="38">
        <v>258.55500000000001</v>
      </c>
      <c r="DJ18" s="38">
        <v>460.29408977750001</v>
      </c>
      <c r="DK18" s="38">
        <v>357.023672903376</v>
      </c>
      <c r="DL18" s="38">
        <v>358.70785374202597</v>
      </c>
      <c r="DM18" s="38">
        <v>361.037296250194</v>
      </c>
      <c r="DN18" s="38">
        <v>356.97962998277001</v>
      </c>
      <c r="DO18" s="38">
        <v>341.494241877349</v>
      </c>
      <c r="DP18" s="38">
        <v>299.58367478677701</v>
      </c>
      <c r="DQ18" s="38">
        <v>283.16119044655397</v>
      </c>
      <c r="DR18" s="38">
        <v>275.16523243971398</v>
      </c>
      <c r="DS18" s="38">
        <v>262.26538005740201</v>
      </c>
      <c r="DT18" s="38">
        <v>280.46749999999997</v>
      </c>
      <c r="DU18" s="38">
        <v>324.766962374515</v>
      </c>
      <c r="DV18" s="38">
        <v>325.83505029173801</v>
      </c>
      <c r="DW18" s="38">
        <v>323.41000000000003</v>
      </c>
      <c r="DX18" s="53">
        <v>324.3245</v>
      </c>
      <c r="DY18" s="53">
        <v>335.38200000000001</v>
      </c>
      <c r="DZ18" s="53">
        <v>333.51049999999998</v>
      </c>
      <c r="EA18" s="53">
        <v>331.87150000000003</v>
      </c>
      <c r="EB18" s="53">
        <v>315.82</v>
      </c>
      <c r="EC18" s="53">
        <v>352.70598428504798</v>
      </c>
      <c r="ED18" s="53">
        <v>349.41140201493698</v>
      </c>
      <c r="EE18" s="53">
        <v>319.40625</v>
      </c>
      <c r="EF18" s="53">
        <v>321.19865660494798</v>
      </c>
      <c r="EG18" s="53">
        <v>373.14495254395501</v>
      </c>
      <c r="EH18" s="53">
        <v>320.52024999999998</v>
      </c>
      <c r="EI18" s="53">
        <v>314.85391404491799</v>
      </c>
      <c r="EJ18" s="53">
        <v>306.30446539245798</v>
      </c>
      <c r="EK18" s="53">
        <v>261.234102418058</v>
      </c>
      <c r="EL18" s="53">
        <v>302.006676545527</v>
      </c>
      <c r="EM18" s="53">
        <v>299.70633229669698</v>
      </c>
      <c r="EN18" s="53">
        <v>234.24395249841001</v>
      </c>
      <c r="EO18" s="53">
        <v>275.42738052590602</v>
      </c>
      <c r="EP18" s="53">
        <v>242.55971256960001</v>
      </c>
      <c r="EQ18" s="53">
        <v>280.76152814963399</v>
      </c>
      <c r="ER18" s="53">
        <v>260.53269064023499</v>
      </c>
      <c r="ES18" s="53">
        <v>275.95269064023398</v>
      </c>
      <c r="ET18" s="53">
        <v>238.40069064023501</v>
      </c>
      <c r="EU18" s="53">
        <v>285.629690640234</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row>
    <row r="19" spans="6:671" ht="28.15" customHeight="1">
      <c r="F19" s="28" t="s">
        <v>685</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row>
    <row r="20" spans="6:671" ht="20.100000000000001" customHeight="1">
      <c r="F20" s="28" t="s">
        <v>213</v>
      </c>
      <c r="G20" s="29" t="s">
        <v>145</v>
      </c>
      <c r="H20" s="38">
        <v>954.21288281468901</v>
      </c>
      <c r="I20" s="38">
        <v>842.03891229880503</v>
      </c>
      <c r="J20" s="38"/>
      <c r="K20" s="38"/>
      <c r="L20" s="38">
        <v>70.822000000000003</v>
      </c>
      <c r="M20" s="38">
        <v>125.318</v>
      </c>
      <c r="N20" s="38">
        <v>97.488</v>
      </c>
      <c r="O20" s="38">
        <v>117.54</v>
      </c>
      <c r="P20" s="38">
        <v>85.533000000000001</v>
      </c>
      <c r="Q20" s="38">
        <v>107.834</v>
      </c>
      <c r="R20" s="38">
        <v>94.239000000000004</v>
      </c>
      <c r="S20" s="38">
        <v>99.766999999999996</v>
      </c>
      <c r="T20" s="38">
        <v>65.616</v>
      </c>
      <c r="U20" s="38">
        <v>121.878</v>
      </c>
      <c r="V20" s="38">
        <v>95.206999999999994</v>
      </c>
      <c r="W20" s="38">
        <v>86.551000000000002</v>
      </c>
      <c r="X20" s="38">
        <v>79.935000000000002</v>
      </c>
      <c r="Y20" s="38">
        <v>93.46</v>
      </c>
      <c r="Z20" s="38">
        <v>88.691000000000003</v>
      </c>
      <c r="AA20" s="38">
        <v>94.882999999999996</v>
      </c>
      <c r="AB20" s="38">
        <v>91.284999999999997</v>
      </c>
      <c r="AC20" s="38">
        <v>104.423</v>
      </c>
      <c r="AD20" s="38">
        <v>88.459000000000003</v>
      </c>
      <c r="AE20" s="38">
        <v>78.813000000000002</v>
      </c>
      <c r="AF20" s="38">
        <v>93.054000000000002</v>
      </c>
      <c r="AG20" s="38">
        <v>89.126000000000005</v>
      </c>
      <c r="AH20" s="38">
        <v>88.964451999999994</v>
      </c>
      <c r="AI20" s="38">
        <v>75.149000000000001</v>
      </c>
      <c r="AJ20" s="38">
        <v>89.688519999999997</v>
      </c>
      <c r="AK20" s="38">
        <v>96.501180000000005</v>
      </c>
      <c r="AL20" s="38">
        <v>83.504000000000005</v>
      </c>
      <c r="AM20" s="38">
        <v>84.876999999999995</v>
      </c>
      <c r="AN20" s="38">
        <v>84.286000000000001</v>
      </c>
      <c r="AO20" s="38">
        <v>86.605999999999995</v>
      </c>
      <c r="AP20" s="38">
        <v>57.981000000000002</v>
      </c>
      <c r="AQ20" s="38">
        <v>50.616999999999997</v>
      </c>
      <c r="AR20" s="38">
        <v>48.837000000000003</v>
      </c>
      <c r="AS20" s="38">
        <v>69.138000000000005</v>
      </c>
      <c r="AT20" s="38">
        <v>101.044</v>
      </c>
      <c r="AU20" s="38">
        <v>99.941000000000003</v>
      </c>
      <c r="AV20" s="38">
        <v>95.956999999999994</v>
      </c>
      <c r="AW20" s="38">
        <v>113.05200000000001</v>
      </c>
      <c r="AX20" s="38">
        <v>134.04300000000001</v>
      </c>
      <c r="AY20" s="38">
        <v>129.178</v>
      </c>
      <c r="AZ20" s="38">
        <v>131.096</v>
      </c>
      <c r="BA20" s="38">
        <v>148.852</v>
      </c>
      <c r="BB20" s="38">
        <v>109.816</v>
      </c>
      <c r="BC20" s="38">
        <v>148.07599999999999</v>
      </c>
      <c r="BD20" s="38">
        <v>140.018</v>
      </c>
      <c r="BE20" s="38">
        <v>134.36199999999999</v>
      </c>
      <c r="BF20" s="38">
        <v>153.81100000000001</v>
      </c>
      <c r="BG20" s="38">
        <v>156.22</v>
      </c>
      <c r="BH20" s="38">
        <v>147.02699999999999</v>
      </c>
      <c r="BI20" s="38">
        <v>158.989</v>
      </c>
      <c r="BJ20" s="38">
        <v>158.89400000000001</v>
      </c>
      <c r="BK20" s="38">
        <v>179.38399999999999</v>
      </c>
      <c r="BL20" s="38">
        <v>176.80600000000001</v>
      </c>
      <c r="BM20" s="38">
        <v>155.88499999999999</v>
      </c>
      <c r="BN20" s="38">
        <v>158.512</v>
      </c>
      <c r="BO20" s="38">
        <v>157.80199999999999</v>
      </c>
      <c r="BP20" s="38">
        <v>144.39500000000001</v>
      </c>
      <c r="BQ20" s="38">
        <v>158.13999999999999</v>
      </c>
      <c r="BR20" s="38">
        <v>166.72800000000001</v>
      </c>
      <c r="BS20" s="38">
        <v>180.82499999999999</v>
      </c>
      <c r="BT20" s="38">
        <v>190.488</v>
      </c>
      <c r="BU20" s="38">
        <v>184.17599999999999</v>
      </c>
      <c r="BV20" s="38">
        <v>162.684</v>
      </c>
      <c r="BW20" s="38">
        <v>163.54</v>
      </c>
      <c r="BX20" s="38">
        <v>145.322</v>
      </c>
      <c r="BY20" s="38">
        <v>182.946</v>
      </c>
      <c r="BZ20" s="38">
        <v>141.297</v>
      </c>
      <c r="CA20" s="38">
        <v>164.72727399999999</v>
      </c>
      <c r="CB20" s="38">
        <v>156.084</v>
      </c>
      <c r="CC20" s="38">
        <v>156.124</v>
      </c>
      <c r="CD20" s="38">
        <v>174.35499999999999</v>
      </c>
      <c r="CE20" s="38">
        <v>138.01900000000001</v>
      </c>
      <c r="CF20" s="38">
        <v>148.214</v>
      </c>
      <c r="CG20" s="38">
        <v>144.72999999999999</v>
      </c>
      <c r="CH20" s="38">
        <v>182.74199999999999</v>
      </c>
      <c r="CI20" s="38">
        <v>187.79599999999999</v>
      </c>
      <c r="CJ20" s="38">
        <v>185.62200000000001</v>
      </c>
      <c r="CK20" s="38">
        <v>194.95599999999999</v>
      </c>
      <c r="CL20" s="38">
        <v>188.60599999999999</v>
      </c>
      <c r="CM20" s="38">
        <v>185.399</v>
      </c>
      <c r="CN20" s="38">
        <v>156.495</v>
      </c>
      <c r="CO20" s="38">
        <v>170.19300000000001</v>
      </c>
      <c r="CP20" s="38">
        <v>136.227</v>
      </c>
      <c r="CQ20" s="38">
        <v>173.90100000000001</v>
      </c>
      <c r="CR20" s="38">
        <v>189.37697499999999</v>
      </c>
      <c r="CS20" s="38">
        <v>212.367074</v>
      </c>
      <c r="CT20" s="38">
        <v>250.483</v>
      </c>
      <c r="CU20" s="38">
        <v>247.35900000000001</v>
      </c>
      <c r="CV20" s="38">
        <v>167.81043600000001</v>
      </c>
      <c r="CW20" s="38">
        <v>181.12197499999999</v>
      </c>
      <c r="CX20" s="38">
        <v>160.68250127653999</v>
      </c>
      <c r="CY20" s="38">
        <v>270.726</v>
      </c>
      <c r="CZ20" s="38">
        <v>328.612461</v>
      </c>
      <c r="DA20" s="38">
        <v>297.277064</v>
      </c>
      <c r="DB20" s="38">
        <v>294.03979315648297</v>
      </c>
      <c r="DC20" s="38">
        <v>302.26655253210498</v>
      </c>
      <c r="DD20" s="38">
        <v>229.20502708404501</v>
      </c>
      <c r="DE20" s="38">
        <v>240.79402158766601</v>
      </c>
      <c r="DF20" s="38">
        <v>266.19800783568098</v>
      </c>
      <c r="DG20" s="38">
        <v>207.5</v>
      </c>
      <c r="DH20" s="38">
        <v>274.8</v>
      </c>
      <c r="DI20" s="38">
        <v>209.99</v>
      </c>
      <c r="DJ20" s="38">
        <v>258.89999999999998</v>
      </c>
      <c r="DK20" s="38">
        <v>320.02949999999998</v>
      </c>
      <c r="DL20" s="38">
        <v>305.02959600000003</v>
      </c>
      <c r="DM20" s="38">
        <v>405.14770299999998</v>
      </c>
      <c r="DN20" s="38">
        <v>282.59302700000001</v>
      </c>
      <c r="DO20" s="38">
        <v>215.81080299999999</v>
      </c>
      <c r="DP20" s="38">
        <v>239.03675100000001</v>
      </c>
      <c r="DQ20" s="38">
        <v>262.89600000000002</v>
      </c>
      <c r="DR20" s="38">
        <v>255.41927699999999</v>
      </c>
      <c r="DS20" s="38">
        <v>261.81741399999999</v>
      </c>
      <c r="DT20" s="38">
        <v>226.23507599999999</v>
      </c>
      <c r="DU20" s="38">
        <v>184.720992</v>
      </c>
      <c r="DV20" s="38">
        <v>228.08453520421699</v>
      </c>
      <c r="DW20" s="38">
        <v>226.387</v>
      </c>
      <c r="DX20" s="53">
        <v>227.02715000000001</v>
      </c>
      <c r="DY20" s="53">
        <v>234.76740000000001</v>
      </c>
      <c r="DZ20" s="53">
        <v>233.45734999999999</v>
      </c>
      <c r="EA20" s="53">
        <v>232.31004999999999</v>
      </c>
      <c r="EB20" s="53">
        <v>221.07400000000001</v>
      </c>
      <c r="EC20" s="53">
        <v>246.89418899953401</v>
      </c>
      <c r="ED20" s="53">
        <v>244.587981410456</v>
      </c>
      <c r="EE20" s="53">
        <v>223.58437499999999</v>
      </c>
      <c r="EF20" s="53">
        <v>224.83905962346401</v>
      </c>
      <c r="EG20" s="53">
        <v>261.20146678076901</v>
      </c>
      <c r="EH20" s="53">
        <v>224.36417499999999</v>
      </c>
      <c r="EI20" s="53">
        <v>220.397739831443</v>
      </c>
      <c r="EJ20" s="53">
        <v>214.41312577472101</v>
      </c>
      <c r="EK20" s="53">
        <v>182.863871692641</v>
      </c>
      <c r="EL20" s="53">
        <v>211.40467358186899</v>
      </c>
      <c r="EM20" s="53">
        <v>209.79443260768801</v>
      </c>
      <c r="EN20" s="53">
        <v>163.970766748887</v>
      </c>
      <c r="EO20" s="53">
        <v>192.799166368134</v>
      </c>
      <c r="EP20" s="53">
        <v>169.791798798721</v>
      </c>
      <c r="EQ20" s="53">
        <v>196.53306970474401</v>
      </c>
      <c r="ER20" s="53">
        <v>182.372883448165</v>
      </c>
      <c r="ES20" s="53">
        <v>193.16688344816501</v>
      </c>
      <c r="ET20" s="53">
        <v>166.88048344816499</v>
      </c>
      <c r="EU20" s="53">
        <v>199.94078344816501</v>
      </c>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row>
    <row r="21" spans="6:671" ht="34.15" customHeight="1">
      <c r="F21" s="35" t="s">
        <v>49</v>
      </c>
      <c r="G21" s="29"/>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row>
    <row r="22" spans="6:671" ht="20.100000000000001" customHeight="1">
      <c r="F22" s="28" t="s">
        <v>533</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row>
    <row r="23" spans="6:671" ht="20.100000000000001" customHeight="1">
      <c r="F23" s="28" t="s">
        <v>801</v>
      </c>
      <c r="G23" s="29" t="s">
        <v>145</v>
      </c>
      <c r="H23" s="38">
        <v>261.43177585000001</v>
      </c>
      <c r="I23" s="38">
        <v>137.17010390999999</v>
      </c>
      <c r="J23" s="38"/>
      <c r="K23" s="38"/>
      <c r="L23" s="38">
        <v>2.2362069999999998</v>
      </c>
      <c r="M23" s="38">
        <v>4.4948540000000001</v>
      </c>
      <c r="N23" s="38">
        <v>3.8154690000000002</v>
      </c>
      <c r="O23" s="38">
        <v>5.035704</v>
      </c>
      <c r="P23" s="38">
        <v>3.7674240000000001</v>
      </c>
      <c r="Q23" s="38">
        <v>22.064395000000001</v>
      </c>
      <c r="R23" s="38">
        <v>35.995241</v>
      </c>
      <c r="S23" s="38">
        <v>43.886007999999997</v>
      </c>
      <c r="T23" s="38">
        <v>64.109199000000004</v>
      </c>
      <c r="U23" s="38">
        <v>53.874941</v>
      </c>
      <c r="V23" s="38">
        <v>53.021448999999997</v>
      </c>
      <c r="W23" s="38">
        <v>29.457516999999999</v>
      </c>
      <c r="X23" s="38">
        <v>84.006979999999999</v>
      </c>
      <c r="Y23" s="38">
        <v>55.116438000000002</v>
      </c>
      <c r="Z23" s="38">
        <v>43.725991</v>
      </c>
      <c r="AA23" s="38">
        <v>74.437083000000001</v>
      </c>
      <c r="AB23" s="38">
        <v>41.904680999999997</v>
      </c>
      <c r="AC23" s="38">
        <v>60.150607000000001</v>
      </c>
      <c r="AD23" s="38">
        <v>61.078983999999998</v>
      </c>
      <c r="AE23" s="38">
        <v>26.802765000000001</v>
      </c>
      <c r="AF23" s="38">
        <v>43.967624999999998</v>
      </c>
      <c r="AG23" s="38">
        <v>54.253838000000002</v>
      </c>
      <c r="AH23" s="38">
        <v>53.814599999999999</v>
      </c>
      <c r="AI23" s="38">
        <v>39.896393000000003</v>
      </c>
      <c r="AJ23" s="38">
        <v>87.427850000000007</v>
      </c>
      <c r="AK23" s="38">
        <v>54.967199999999998</v>
      </c>
      <c r="AL23" s="38">
        <v>113.86118399999999</v>
      </c>
      <c r="AM23" s="38">
        <v>59.328215999999998</v>
      </c>
      <c r="AN23" s="38">
        <v>75.030466000000004</v>
      </c>
      <c r="AO23" s="38">
        <v>57.531069000000002</v>
      </c>
      <c r="AP23" s="38">
        <v>53.392699</v>
      </c>
      <c r="AQ23" s="38">
        <v>28.549477</v>
      </c>
      <c r="AR23" s="38">
        <v>97.703451000000001</v>
      </c>
      <c r="AS23" s="38">
        <v>77.561430000000001</v>
      </c>
      <c r="AT23" s="38">
        <v>87.236283</v>
      </c>
      <c r="AU23" s="38">
        <v>102.61479</v>
      </c>
      <c r="AV23" s="38">
        <v>89.429843000000005</v>
      </c>
      <c r="AW23" s="38">
        <v>119.650744</v>
      </c>
      <c r="AX23" s="38">
        <v>117.1276</v>
      </c>
      <c r="AY23" s="38">
        <v>102.20081</v>
      </c>
      <c r="AZ23" s="38">
        <v>122.362149</v>
      </c>
      <c r="BA23" s="38">
        <v>104.8275</v>
      </c>
      <c r="BB23" s="38">
        <v>91.3</v>
      </c>
      <c r="BC23" s="38">
        <v>108.896263</v>
      </c>
      <c r="BD23" s="38">
        <v>114.93555600000001</v>
      </c>
      <c r="BE23" s="38">
        <v>134.52891500000001</v>
      </c>
      <c r="BF23" s="38">
        <v>162.616128</v>
      </c>
      <c r="BG23" s="38">
        <v>111.75344</v>
      </c>
      <c r="BH23" s="38">
        <v>124.41210100000001</v>
      </c>
      <c r="BI23" s="38">
        <v>148.18173100000001</v>
      </c>
      <c r="BJ23" s="38">
        <v>139.67002099999999</v>
      </c>
      <c r="BK23" s="38">
        <v>128.13538</v>
      </c>
      <c r="BL23" s="38">
        <v>132.630785</v>
      </c>
      <c r="BM23" s="38">
        <v>111.00872099999999</v>
      </c>
      <c r="BN23" s="38">
        <v>90.944826000000006</v>
      </c>
      <c r="BO23" s="38">
        <v>97.390843000000004</v>
      </c>
      <c r="BP23" s="38">
        <v>95.009078000000002</v>
      </c>
      <c r="BQ23" s="38">
        <v>131.593289</v>
      </c>
      <c r="BR23" s="38">
        <v>103.50548000000001</v>
      </c>
      <c r="BS23" s="38">
        <v>146.61570900000001</v>
      </c>
      <c r="BT23" s="38">
        <v>136.15500599999999</v>
      </c>
      <c r="BU23" s="38">
        <v>130.840878</v>
      </c>
      <c r="BV23" s="38">
        <v>137.009107</v>
      </c>
      <c r="BW23" s="38">
        <v>124.314042</v>
      </c>
      <c r="BX23" s="38">
        <v>106.75951499999999</v>
      </c>
      <c r="BY23" s="38">
        <v>114.325204</v>
      </c>
      <c r="BZ23" s="38">
        <v>95.450287000000003</v>
      </c>
      <c r="CA23" s="38">
        <v>104.21922600000001</v>
      </c>
      <c r="CB23" s="38">
        <v>106.040064</v>
      </c>
      <c r="CC23" s="38">
        <v>125.705994</v>
      </c>
      <c r="CD23" s="38">
        <v>91.247507999999996</v>
      </c>
      <c r="CE23" s="38">
        <v>90.211247999999998</v>
      </c>
      <c r="CF23" s="38">
        <v>95.561189999999996</v>
      </c>
      <c r="CG23" s="38">
        <v>57.767750999999997</v>
      </c>
      <c r="CH23" s="38">
        <v>79.910826999999998</v>
      </c>
      <c r="CI23" s="38">
        <v>113.49153800000001</v>
      </c>
      <c r="CJ23" s="38">
        <v>109.317245</v>
      </c>
      <c r="CK23" s="38">
        <v>120.27748800000001</v>
      </c>
      <c r="CL23" s="38">
        <v>104.527463</v>
      </c>
      <c r="CM23" s="38">
        <v>121.80530899999999</v>
      </c>
      <c r="CN23" s="38">
        <v>107.227659</v>
      </c>
      <c r="CO23" s="38">
        <v>85.985761999999994</v>
      </c>
      <c r="CP23" s="38">
        <v>70.751655</v>
      </c>
      <c r="CQ23" s="38">
        <v>79.132878000000005</v>
      </c>
      <c r="CR23" s="38">
        <v>41.36177</v>
      </c>
      <c r="CS23" s="38">
        <v>6.9059470000000003</v>
      </c>
      <c r="CT23" s="38">
        <v>41.438170999999997</v>
      </c>
      <c r="CU23" s="38">
        <v>44.116765000000001</v>
      </c>
      <c r="CV23" s="38">
        <v>56.196083000000002</v>
      </c>
      <c r="CW23" s="38">
        <v>127.14900777</v>
      </c>
      <c r="CX23" s="38">
        <v>65.190042840000004</v>
      </c>
      <c r="CY23" s="38">
        <v>11.239274999999999</v>
      </c>
      <c r="CZ23" s="38">
        <v>141.13462369000001</v>
      </c>
      <c r="DA23" s="38">
        <v>278.98950515000001</v>
      </c>
      <c r="DB23" s="38">
        <v>31.328611510000002</v>
      </c>
      <c r="DC23" s="38">
        <v>3.3513823299999999</v>
      </c>
      <c r="DD23" s="38">
        <v>23.678880119999999</v>
      </c>
      <c r="DE23" s="38">
        <v>5.0176079199999997</v>
      </c>
      <c r="DF23" s="38">
        <v>1.5619172400000001</v>
      </c>
      <c r="DG23" s="38">
        <v>117.45228763999999</v>
      </c>
      <c r="DH23" s="38">
        <v>99.310015759999999</v>
      </c>
      <c r="DI23" s="38">
        <v>2.7145795700000002</v>
      </c>
      <c r="DJ23" s="38">
        <v>104.23903310999999</v>
      </c>
      <c r="DK23" s="38">
        <v>4.2961745699999998</v>
      </c>
      <c r="DL23" s="38">
        <v>19.584737659999998</v>
      </c>
      <c r="DM23" s="38">
        <v>3.9859455000000001</v>
      </c>
      <c r="DN23" s="38">
        <v>5.7829851000000003</v>
      </c>
      <c r="DO23" s="38">
        <v>6.5922298100000001</v>
      </c>
      <c r="DP23" s="38">
        <v>99.990164309999997</v>
      </c>
      <c r="DQ23" s="38">
        <v>213.63623738000001</v>
      </c>
      <c r="DR23" s="38">
        <v>193.67494427</v>
      </c>
      <c r="DS23" s="38">
        <v>5.6620766700000003</v>
      </c>
      <c r="DT23" s="38">
        <v>8.4133247600000001</v>
      </c>
      <c r="DU23" s="38">
        <v>3.99603887</v>
      </c>
      <c r="DV23" s="38">
        <v>24.210414759999999</v>
      </c>
      <c r="DW23" s="38">
        <v>249.77705104</v>
      </c>
      <c r="DX23" s="53">
        <v>42.833642339999997</v>
      </c>
      <c r="DY23" s="53">
        <v>60.6766133</v>
      </c>
      <c r="DZ23" s="53">
        <v>21.615329760000002</v>
      </c>
      <c r="EA23" s="53">
        <v>14.78438557</v>
      </c>
      <c r="EB23" s="53">
        <v>52.623912480000001</v>
      </c>
      <c r="EC23" s="53">
        <v>143.79086602000001</v>
      </c>
      <c r="ED23" s="53">
        <v>22.83634593</v>
      </c>
      <c r="EE23" s="53">
        <v>22.43287943</v>
      </c>
      <c r="EF23" s="53">
        <v>182.39243350999999</v>
      </c>
      <c r="EG23" s="53">
        <v>33.770116979999997</v>
      </c>
      <c r="EH23" s="53">
        <v>34.465187389999997</v>
      </c>
      <c r="EI23" s="53">
        <v>23.23230693</v>
      </c>
      <c r="EJ23" s="53">
        <v>25.53434571</v>
      </c>
      <c r="EK23" s="53">
        <v>53.938263880000001</v>
      </c>
      <c r="EL23" s="53">
        <v>19.914059640000001</v>
      </c>
      <c r="EM23" s="53">
        <v>23.41270214</v>
      </c>
      <c r="EN23" s="53">
        <v>8.3699887000000004</v>
      </c>
      <c r="EO23" s="53">
        <v>62.174252580000001</v>
      </c>
      <c r="EP23" s="53">
        <v>4.0506507599999999</v>
      </c>
      <c r="EQ23" s="53">
        <v>44.700724039999997</v>
      </c>
      <c r="ER23" s="53">
        <v>2.2618546400000001</v>
      </c>
      <c r="ES23" s="53">
        <v>2.8360627699999998</v>
      </c>
      <c r="ET23" s="53">
        <v>198.10828723</v>
      </c>
      <c r="EU23" s="53">
        <v>103.40354861</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row>
    <row r="24" spans="6:671" ht="28.15" customHeight="1">
      <c r="F24" s="28" t="s">
        <v>535</v>
      </c>
      <c r="G24" s="29"/>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row>
    <row r="25" spans="6:671" ht="20.100000000000001" customHeight="1">
      <c r="F25" s="28" t="s">
        <v>802</v>
      </c>
      <c r="G25" s="29" t="s">
        <v>200</v>
      </c>
      <c r="H25" s="38">
        <v>299.16320200000001</v>
      </c>
      <c r="I25" s="38">
        <v>158.37476599999999</v>
      </c>
      <c r="J25" s="38"/>
      <c r="K25" s="38"/>
      <c r="L25" s="38">
        <v>10.247916999999999</v>
      </c>
      <c r="M25" s="38">
        <v>14.017450999999999</v>
      </c>
      <c r="N25" s="38">
        <v>9.1691929999999999</v>
      </c>
      <c r="O25" s="38">
        <v>9.6661889999999993</v>
      </c>
      <c r="P25" s="38">
        <v>7.4258649999999999</v>
      </c>
      <c r="Q25" s="38">
        <v>11.98907</v>
      </c>
      <c r="R25" s="38">
        <v>9.0584799999999994</v>
      </c>
      <c r="S25" s="38">
        <v>9.3513760000000001</v>
      </c>
      <c r="T25" s="38">
        <v>12.731707999999999</v>
      </c>
      <c r="U25" s="38">
        <v>12.219779000000001</v>
      </c>
      <c r="V25" s="38">
        <v>11.858171</v>
      </c>
      <c r="W25" s="38">
        <v>11.693745</v>
      </c>
      <c r="X25" s="38">
        <v>17.057753000000002</v>
      </c>
      <c r="Y25" s="38">
        <v>13.120304000000001</v>
      </c>
      <c r="Z25" s="38">
        <v>10.339328999999999</v>
      </c>
      <c r="AA25" s="38">
        <v>19.806833000000001</v>
      </c>
      <c r="AB25" s="38">
        <v>11.186788</v>
      </c>
      <c r="AC25" s="38">
        <v>17.849907999999999</v>
      </c>
      <c r="AD25" s="38">
        <v>15.784518</v>
      </c>
      <c r="AE25" s="38">
        <v>8.1651229999999995</v>
      </c>
      <c r="AF25" s="38">
        <v>11.345727</v>
      </c>
      <c r="AG25" s="38">
        <v>12.13067</v>
      </c>
      <c r="AH25" s="38">
        <v>15.529026</v>
      </c>
      <c r="AI25" s="38">
        <v>13.058873</v>
      </c>
      <c r="AJ25" s="38">
        <v>20.200372999999999</v>
      </c>
      <c r="AK25" s="38">
        <v>13.512658</v>
      </c>
      <c r="AL25" s="38">
        <v>25.412558000000001</v>
      </c>
      <c r="AM25" s="38">
        <v>14.371518</v>
      </c>
      <c r="AN25" s="38">
        <v>16.169308999999998</v>
      </c>
      <c r="AO25" s="38">
        <v>12.737866</v>
      </c>
      <c r="AP25" s="38">
        <v>15.386172999999999</v>
      </c>
      <c r="AQ25" s="38">
        <v>9.5601730000000007</v>
      </c>
      <c r="AR25" s="38">
        <v>44.695185000000002</v>
      </c>
      <c r="AS25" s="38">
        <v>24.318007000000001</v>
      </c>
      <c r="AT25" s="38">
        <v>25.734413</v>
      </c>
      <c r="AU25" s="38">
        <v>27.762886000000002</v>
      </c>
      <c r="AV25" s="38">
        <v>25.638100000000001</v>
      </c>
      <c r="AW25" s="38">
        <v>32.864061</v>
      </c>
      <c r="AX25" s="38">
        <v>31.219849</v>
      </c>
      <c r="AY25" s="38">
        <v>27.385742</v>
      </c>
      <c r="AZ25" s="38">
        <v>34.023583000000002</v>
      </c>
      <c r="BA25" s="38">
        <v>36.292637999999997</v>
      </c>
      <c r="BB25" s="38">
        <v>32.233992000000001</v>
      </c>
      <c r="BC25" s="38">
        <v>35.749178999999998</v>
      </c>
      <c r="BD25" s="38">
        <v>34.893833999999998</v>
      </c>
      <c r="BE25" s="38">
        <v>39.383949000000001</v>
      </c>
      <c r="BF25" s="38">
        <v>51.060429999999997</v>
      </c>
      <c r="BG25" s="38">
        <v>33.495821999999997</v>
      </c>
      <c r="BH25" s="38">
        <v>36.708686999999998</v>
      </c>
      <c r="BI25" s="38">
        <v>41.992519999999999</v>
      </c>
      <c r="BJ25" s="38">
        <v>41.848863999999999</v>
      </c>
      <c r="BK25" s="38">
        <v>33.717523</v>
      </c>
      <c r="BL25" s="38">
        <v>33.591379000000003</v>
      </c>
      <c r="BM25" s="38">
        <v>26.669633999999999</v>
      </c>
      <c r="BN25" s="38">
        <v>22.320330999999999</v>
      </c>
      <c r="BO25" s="38">
        <v>26.089827</v>
      </c>
      <c r="BP25" s="38">
        <v>27.210501000000001</v>
      </c>
      <c r="BQ25" s="38">
        <v>41.921258000000002</v>
      </c>
      <c r="BR25" s="38">
        <v>34.937522999999999</v>
      </c>
      <c r="BS25" s="38">
        <v>46.342094000000003</v>
      </c>
      <c r="BT25" s="38">
        <v>40.561987999999999</v>
      </c>
      <c r="BU25" s="38">
        <v>39.528491000000002</v>
      </c>
      <c r="BV25" s="38">
        <v>43.410597000000003</v>
      </c>
      <c r="BW25" s="38">
        <v>46.392445000000002</v>
      </c>
      <c r="BX25" s="38">
        <v>42.169322000000001</v>
      </c>
      <c r="BY25" s="38">
        <v>65.282090999999994</v>
      </c>
      <c r="BZ25" s="38">
        <v>47.871397000000002</v>
      </c>
      <c r="CA25" s="38">
        <v>54.155982999999999</v>
      </c>
      <c r="CB25" s="38">
        <v>52.174551999999998</v>
      </c>
      <c r="CC25" s="38">
        <v>66.622422</v>
      </c>
      <c r="CD25" s="38">
        <v>49.166460999999998</v>
      </c>
      <c r="CE25" s="38">
        <v>46.285660999999998</v>
      </c>
      <c r="CF25" s="38">
        <v>55.453384999999997</v>
      </c>
      <c r="CG25" s="38">
        <v>36.063803999999998</v>
      </c>
      <c r="CH25" s="38">
        <v>47.531028999999997</v>
      </c>
      <c r="CI25" s="38">
        <v>73.067130000000006</v>
      </c>
      <c r="CJ25" s="38">
        <v>58.357191</v>
      </c>
      <c r="CK25" s="38">
        <v>65.673117000000005</v>
      </c>
      <c r="CL25" s="38">
        <v>56.110391</v>
      </c>
      <c r="CM25" s="38">
        <v>71.880032</v>
      </c>
      <c r="CN25" s="38">
        <v>67.411034999999998</v>
      </c>
      <c r="CO25" s="38">
        <v>58.130647000000003</v>
      </c>
      <c r="CP25" s="38">
        <v>48.993262999999999</v>
      </c>
      <c r="CQ25" s="38">
        <v>61.714230000000001</v>
      </c>
      <c r="CR25" s="38">
        <v>43.021954000000001</v>
      </c>
      <c r="CS25" s="38">
        <v>10.187465</v>
      </c>
      <c r="CT25" s="38">
        <v>48.253418000000003</v>
      </c>
      <c r="CU25" s="38">
        <v>42.043568999999998</v>
      </c>
      <c r="CV25" s="38">
        <v>57.196751999999996</v>
      </c>
      <c r="CW25" s="38">
        <v>120.74231399999999</v>
      </c>
      <c r="CX25" s="38">
        <v>59.793582999999998</v>
      </c>
      <c r="CY25" s="38">
        <v>19.349729</v>
      </c>
      <c r="CZ25" s="38">
        <v>203.46192400000001</v>
      </c>
      <c r="DA25" s="38">
        <v>252.024193</v>
      </c>
      <c r="DB25" s="38">
        <v>73.075864999999993</v>
      </c>
      <c r="DC25" s="38">
        <v>57.985823000000003</v>
      </c>
      <c r="DD25" s="38">
        <v>69.902011999999999</v>
      </c>
      <c r="DE25" s="38">
        <v>49.917870999999998</v>
      </c>
      <c r="DF25" s="38">
        <v>26.189250000000001</v>
      </c>
      <c r="DG25" s="38">
        <v>88.547624999999996</v>
      </c>
      <c r="DH25" s="38">
        <v>82.580032000000003</v>
      </c>
      <c r="DI25" s="38">
        <v>33.670079000000001</v>
      </c>
      <c r="DJ25" s="38">
        <v>87.141300000000001</v>
      </c>
      <c r="DK25" s="38">
        <v>29.870884</v>
      </c>
      <c r="DL25" s="38">
        <v>17.903099999999998</v>
      </c>
      <c r="DM25" s="38">
        <v>4.9582249999999997</v>
      </c>
      <c r="DN25" s="38">
        <v>5.7264939999999998</v>
      </c>
      <c r="DO25" s="38">
        <v>6.7611970000000001</v>
      </c>
      <c r="DP25" s="38">
        <v>74.996683000000004</v>
      </c>
      <c r="DQ25" s="38">
        <v>158.697935</v>
      </c>
      <c r="DR25" s="38">
        <v>131.185316</v>
      </c>
      <c r="DS25" s="38">
        <v>4.3899530000000002</v>
      </c>
      <c r="DT25" s="38">
        <v>6.9633700000000003</v>
      </c>
      <c r="DU25" s="38">
        <v>8.5530880000000007</v>
      </c>
      <c r="DV25" s="38">
        <v>16.340354999999999</v>
      </c>
      <c r="DW25" s="38">
        <v>162.57791499999999</v>
      </c>
      <c r="DX25" s="53">
        <v>32.205019</v>
      </c>
      <c r="DY25" s="53">
        <v>59.152825999999997</v>
      </c>
      <c r="DZ25" s="53">
        <v>22.018784</v>
      </c>
      <c r="EA25" s="53">
        <v>12.099843</v>
      </c>
      <c r="EB25" s="53">
        <v>56.029957000000003</v>
      </c>
      <c r="EC25" s="53">
        <v>110.73829499999999</v>
      </c>
      <c r="ED25" s="53">
        <v>26.721397</v>
      </c>
      <c r="EE25" s="53">
        <v>28.958190999999999</v>
      </c>
      <c r="EF25" s="53">
        <v>196.39189300000001</v>
      </c>
      <c r="EG25" s="53">
        <v>47.091721</v>
      </c>
      <c r="EH25" s="53">
        <v>37.905042000000002</v>
      </c>
      <c r="EI25" s="53">
        <v>26.228249000000002</v>
      </c>
      <c r="EJ25" s="53">
        <v>37.000812000000003</v>
      </c>
      <c r="EK25" s="53">
        <v>57.240662999999998</v>
      </c>
      <c r="EL25" s="53">
        <v>24.832069000000001</v>
      </c>
      <c r="EM25" s="53">
        <v>30.976884999999999</v>
      </c>
      <c r="EN25" s="53">
        <v>24.28941</v>
      </c>
      <c r="EO25" s="53">
        <v>93.850459999999998</v>
      </c>
      <c r="EP25" s="53">
        <v>34.948681000000001</v>
      </c>
      <c r="EQ25" s="53">
        <v>81.249917999999994</v>
      </c>
      <c r="ER25" s="53">
        <v>16.452621000000001</v>
      </c>
      <c r="ES25" s="53">
        <v>21.423331999999998</v>
      </c>
      <c r="ET25" s="53">
        <v>395.69401499999998</v>
      </c>
      <c r="EU25" s="53">
        <v>204.797437</v>
      </c>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row>
    <row r="26" spans="6:671" ht="18.75" customHeight="1">
      <c r="F26" s="24"/>
      <c r="G26" s="24"/>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c r="XE26" s="53"/>
      <c r="XF26" s="53"/>
      <c r="XG26" s="53"/>
      <c r="XH26" s="53"/>
      <c r="XI26" s="53"/>
      <c r="XJ26" s="53"/>
      <c r="XK26" s="53"/>
      <c r="XL26" s="53"/>
      <c r="XM26" s="53"/>
      <c r="XN26" s="53"/>
      <c r="XO26" s="53"/>
      <c r="XP26" s="53"/>
      <c r="XQ26" s="53"/>
      <c r="XR26" s="53"/>
      <c r="XS26" s="53"/>
      <c r="XT26" s="53"/>
      <c r="XU26" s="53"/>
      <c r="XV26" s="53"/>
      <c r="XW26" s="53"/>
      <c r="XX26" s="53"/>
      <c r="XY26" s="53"/>
      <c r="XZ26" s="53"/>
      <c r="YA26" s="53"/>
      <c r="YB26" s="53"/>
      <c r="YC26" s="53"/>
      <c r="YD26" s="53"/>
      <c r="YE26" s="53"/>
      <c r="YF26" s="53"/>
      <c r="YG26" s="53"/>
      <c r="YH26" s="53"/>
      <c r="YI26" s="53"/>
      <c r="YJ26" s="53"/>
      <c r="YK26" s="53"/>
      <c r="YL26" s="53"/>
      <c r="YM26" s="53"/>
      <c r="YN26" s="53"/>
      <c r="YO26" s="53"/>
      <c r="YP26" s="53"/>
      <c r="YQ26" s="53"/>
      <c r="YR26" s="53"/>
      <c r="YS26" s="53"/>
      <c r="YT26" s="53"/>
      <c r="YU26" s="53"/>
    </row>
    <row r="27" spans="6:671" ht="34.15" customHeight="1">
      <c r="F27" s="35" t="s">
        <v>69</v>
      </c>
      <c r="G27" s="29"/>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row>
    <row r="28" spans="6:671" ht="20.100000000000001" customHeight="1">
      <c r="F28" s="28" t="s">
        <v>535</v>
      </c>
      <c r="G28" s="29"/>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row>
    <row r="29" spans="6:671" ht="20.100000000000001" customHeight="1">
      <c r="F29" s="28" t="s">
        <v>801</v>
      </c>
      <c r="G29" s="29" t="s">
        <v>200</v>
      </c>
      <c r="H29" s="38">
        <v>1142.46089052</v>
      </c>
      <c r="I29" s="38">
        <v>772.86054777000004</v>
      </c>
      <c r="J29" s="38"/>
      <c r="K29" s="38"/>
      <c r="L29" s="38">
        <v>3.0845859999999998</v>
      </c>
      <c r="M29" s="38">
        <v>1.411386</v>
      </c>
      <c r="N29" s="38">
        <v>1.4764919999999999</v>
      </c>
      <c r="O29" s="38">
        <v>3.4155579999999999</v>
      </c>
      <c r="P29" s="38">
        <v>2.2475420000000002</v>
      </c>
      <c r="Q29" s="38">
        <v>3.2108439999999998</v>
      </c>
      <c r="R29" s="38">
        <v>3.2754599999999998</v>
      </c>
      <c r="S29" s="38">
        <v>4.818454</v>
      </c>
      <c r="T29" s="38">
        <v>8.7797149999999995</v>
      </c>
      <c r="U29" s="38">
        <v>5.5270679999999999</v>
      </c>
      <c r="V29" s="38">
        <v>5.1027630000000004</v>
      </c>
      <c r="W29" s="38">
        <v>3.1596929999999999</v>
      </c>
      <c r="X29" s="38">
        <v>4.1934659999999999</v>
      </c>
      <c r="Y29" s="38">
        <v>7.5713749999999997</v>
      </c>
      <c r="Z29" s="38">
        <v>7.3530379999999997</v>
      </c>
      <c r="AA29" s="38">
        <v>9.7718760000000007</v>
      </c>
      <c r="AB29" s="38">
        <v>7.1259649999999999</v>
      </c>
      <c r="AC29" s="38">
        <v>3.156412</v>
      </c>
      <c r="AD29" s="38">
        <v>25.704481999999999</v>
      </c>
      <c r="AE29" s="38">
        <v>3.5905269999999998</v>
      </c>
      <c r="AF29" s="38">
        <v>3.0077319999999999</v>
      </c>
      <c r="AG29" s="38">
        <v>3.6880000000000002</v>
      </c>
      <c r="AH29" s="38">
        <v>4.7233270000000003</v>
      </c>
      <c r="AI29" s="38">
        <v>2.537541</v>
      </c>
      <c r="AJ29" s="38">
        <v>2.4694319999999998</v>
      </c>
      <c r="AK29" s="38">
        <v>4.7857880000000002</v>
      </c>
      <c r="AL29" s="38">
        <v>2.0039929999999999</v>
      </c>
      <c r="AM29" s="38">
        <v>1.966566</v>
      </c>
      <c r="AN29" s="38">
        <v>1.9247069999999999</v>
      </c>
      <c r="AO29" s="38">
        <v>0.97728300000000001</v>
      </c>
      <c r="AP29" s="38">
        <v>2.3397489999999999</v>
      </c>
      <c r="AQ29" s="38">
        <v>4.137632</v>
      </c>
      <c r="AR29" s="38">
        <v>17.483747000000001</v>
      </c>
      <c r="AS29" s="38">
        <v>12.385196000000001</v>
      </c>
      <c r="AT29" s="38">
        <v>3.8938839999999999</v>
      </c>
      <c r="AU29" s="38">
        <v>7.2993740000000003</v>
      </c>
      <c r="AV29" s="38">
        <v>12.293875</v>
      </c>
      <c r="AW29" s="38">
        <v>22.628793999999999</v>
      </c>
      <c r="AX29" s="38">
        <v>6.5688979999999999</v>
      </c>
      <c r="AY29" s="38">
        <v>8.2333730000000003</v>
      </c>
      <c r="AZ29" s="38">
        <v>9.6064860000000003</v>
      </c>
      <c r="BA29" s="38">
        <v>4.6109739999999997</v>
      </c>
      <c r="BB29" s="38">
        <v>7.7419929999999999</v>
      </c>
      <c r="BC29" s="38">
        <v>4.4779260000000001</v>
      </c>
      <c r="BD29" s="38">
        <v>1.8994439999999999</v>
      </c>
      <c r="BE29" s="38">
        <v>2.27868</v>
      </c>
      <c r="BF29" s="38">
        <v>2.8205369999999998</v>
      </c>
      <c r="BG29" s="38">
        <v>6.4666629999999996</v>
      </c>
      <c r="BH29" s="38">
        <v>3.91743</v>
      </c>
      <c r="BI29" s="38">
        <v>18.646767000000001</v>
      </c>
      <c r="BJ29" s="38">
        <v>13.418797</v>
      </c>
      <c r="BK29" s="38">
        <v>3.2686510000000002</v>
      </c>
      <c r="BL29" s="38">
        <v>12.178865999999999</v>
      </c>
      <c r="BM29" s="38">
        <v>5.7103219999999997</v>
      </c>
      <c r="BN29" s="38">
        <v>5.5855119999999996</v>
      </c>
      <c r="BO29" s="38">
        <v>11.957808</v>
      </c>
      <c r="BP29" s="38">
        <v>34.538986000000001</v>
      </c>
      <c r="BQ29" s="38">
        <v>18.238806</v>
      </c>
      <c r="BR29" s="38">
        <v>13.045968</v>
      </c>
      <c r="BS29" s="38">
        <v>10.239134999999999</v>
      </c>
      <c r="BT29" s="38">
        <v>5.7317049999999998</v>
      </c>
      <c r="BU29" s="38">
        <v>0.70791300000000001</v>
      </c>
      <c r="BV29" s="38">
        <v>7.088349</v>
      </c>
      <c r="BW29" s="38">
        <v>1.9485209999999999</v>
      </c>
      <c r="BX29" s="38">
        <v>9.4607539999999997</v>
      </c>
      <c r="BY29" s="38">
        <v>14.472483</v>
      </c>
      <c r="BZ29" s="38">
        <v>28.087257000000001</v>
      </c>
      <c r="CA29" s="38">
        <v>23.339127999999999</v>
      </c>
      <c r="CB29" s="38">
        <v>42.356172000000001</v>
      </c>
      <c r="CC29" s="38">
        <v>4.1791809999999998</v>
      </c>
      <c r="CD29" s="38">
        <v>4.3905159999999999</v>
      </c>
      <c r="CE29" s="38">
        <v>21.126542000000001</v>
      </c>
      <c r="CF29" s="38">
        <v>26.000294</v>
      </c>
      <c r="CG29" s="38">
        <v>28.919065</v>
      </c>
      <c r="CH29" s="38">
        <v>32.330444999999997</v>
      </c>
      <c r="CI29" s="38">
        <v>80.572371000000004</v>
      </c>
      <c r="CJ29" s="38">
        <v>98.386646999999996</v>
      </c>
      <c r="CK29" s="38">
        <v>11.695698</v>
      </c>
      <c r="CL29" s="38">
        <v>18.224699000000001</v>
      </c>
      <c r="CM29" s="38">
        <v>50.572172000000002</v>
      </c>
      <c r="CN29" s="38">
        <v>31.981445999999998</v>
      </c>
      <c r="CO29" s="38">
        <v>6.6311629999999999</v>
      </c>
      <c r="CP29" s="38">
        <v>22.823163999999998</v>
      </c>
      <c r="CQ29" s="38">
        <v>102.661503</v>
      </c>
      <c r="CR29" s="38">
        <v>110.60547099999999</v>
      </c>
      <c r="CS29" s="38">
        <v>253.81270499999999</v>
      </c>
      <c r="CT29" s="38">
        <v>571.78455299999996</v>
      </c>
      <c r="CU29" s="38">
        <v>187.44766200000001</v>
      </c>
      <c r="CV29" s="38">
        <v>92.662901000000005</v>
      </c>
      <c r="CW29" s="38">
        <v>97.799942590000001</v>
      </c>
      <c r="CX29" s="38">
        <v>103.77699173000001</v>
      </c>
      <c r="CY29" s="38">
        <v>118.66016869000001</v>
      </c>
      <c r="CZ29" s="38">
        <v>97.284976040000004</v>
      </c>
      <c r="DA29" s="38">
        <v>115.39507209999999</v>
      </c>
      <c r="DB29" s="38">
        <v>118.57714937999999</v>
      </c>
      <c r="DC29" s="38">
        <v>110.97593722000001</v>
      </c>
      <c r="DD29" s="38">
        <v>159.06304996</v>
      </c>
      <c r="DE29" s="38">
        <v>188.45777505999999</v>
      </c>
      <c r="DF29" s="38">
        <v>158.07646614000001</v>
      </c>
      <c r="DG29" s="38">
        <v>118.95187910999999</v>
      </c>
      <c r="DH29" s="38">
        <v>97.857800339999997</v>
      </c>
      <c r="DI29" s="38">
        <v>103.50907248999999</v>
      </c>
      <c r="DJ29" s="38">
        <v>60.779680630000001</v>
      </c>
      <c r="DK29" s="38">
        <v>155.49736114000001</v>
      </c>
      <c r="DL29" s="38">
        <v>169.69313735</v>
      </c>
      <c r="DM29" s="38">
        <v>98.685700490000002</v>
      </c>
      <c r="DN29" s="38">
        <v>105.22723439000001</v>
      </c>
      <c r="DO29" s="38">
        <v>90.106845469999996</v>
      </c>
      <c r="DP29" s="38">
        <v>53.583155300000001</v>
      </c>
      <c r="DQ29" s="38">
        <v>18.394896670000001</v>
      </c>
      <c r="DR29" s="38">
        <v>19.720449649999999</v>
      </c>
      <c r="DS29" s="38">
        <v>14.914017599999999</v>
      </c>
      <c r="DT29" s="38">
        <v>19.09011452</v>
      </c>
      <c r="DU29" s="38">
        <v>24.264184180000001</v>
      </c>
      <c r="DV29" s="38">
        <v>16.159098220000001</v>
      </c>
      <c r="DW29" s="38">
        <v>24.076379750000001</v>
      </c>
      <c r="DX29" s="53">
        <v>28.944873680000001</v>
      </c>
      <c r="DY29" s="53">
        <v>36.93748463</v>
      </c>
      <c r="DZ29" s="53">
        <v>61.27726775</v>
      </c>
      <c r="EA29" s="53">
        <v>67.577654859999996</v>
      </c>
      <c r="EB29" s="53">
        <v>53.354913750000001</v>
      </c>
      <c r="EC29" s="53">
        <v>185.99517072</v>
      </c>
      <c r="ED29" s="53">
        <v>230.45176494</v>
      </c>
      <c r="EE29" s="53">
        <v>512.00068677000002</v>
      </c>
      <c r="EF29" s="53">
        <v>181.33157858999999</v>
      </c>
      <c r="EG29" s="53">
        <v>218.67686022000001</v>
      </c>
      <c r="EH29" s="53">
        <v>186.01877632</v>
      </c>
      <c r="EI29" s="53">
        <v>159.25160625999999</v>
      </c>
      <c r="EJ29" s="53">
        <v>201.61756553999999</v>
      </c>
      <c r="EK29" s="53">
        <v>225.97259965000001</v>
      </c>
      <c r="EL29" s="53">
        <v>242.71172453</v>
      </c>
      <c r="EM29" s="53">
        <v>378.68247543000001</v>
      </c>
      <c r="EN29" s="53">
        <v>292.92902533</v>
      </c>
      <c r="EO29" s="53">
        <v>224.43231219</v>
      </c>
      <c r="EP29" s="53">
        <v>159.01178874999999</v>
      </c>
      <c r="EQ29" s="53">
        <v>193.41355300000001</v>
      </c>
      <c r="ER29" s="53">
        <v>78.047255489999998</v>
      </c>
      <c r="ES29" s="53">
        <v>123.54361874</v>
      </c>
      <c r="ET29" s="53">
        <v>114.33369567</v>
      </c>
      <c r="EU29" s="53">
        <v>173.38108847999999</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row>
    <row r="30" spans="6:671" ht="34.15" customHeight="1">
      <c r="F30" s="35" t="s">
        <v>82</v>
      </c>
      <c r="G30" s="29"/>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row>
    <row r="31" spans="6:671" ht="20.100000000000001" customHeight="1">
      <c r="F31" s="28" t="s">
        <v>803</v>
      </c>
      <c r="G31" s="29" t="s">
        <v>581</v>
      </c>
      <c r="H31" s="38">
        <v>25.398277742748999</v>
      </c>
      <c r="I31" s="38">
        <v>23.576332784836701</v>
      </c>
      <c r="J31" s="38"/>
      <c r="K31" s="38"/>
      <c r="L31" s="38" t="s">
        <v>156</v>
      </c>
      <c r="M31" s="38" t="s">
        <v>156</v>
      </c>
      <c r="N31" s="38" t="s">
        <v>156</v>
      </c>
      <c r="O31" s="38" t="s">
        <v>156</v>
      </c>
      <c r="P31" s="38" t="s">
        <v>156</v>
      </c>
      <c r="Q31" s="38" t="s">
        <v>156</v>
      </c>
      <c r="R31" s="38" t="s">
        <v>156</v>
      </c>
      <c r="S31" s="38" t="s">
        <v>156</v>
      </c>
      <c r="T31" s="38" t="s">
        <v>156</v>
      </c>
      <c r="U31" s="38" t="s">
        <v>156</v>
      </c>
      <c r="V31" s="38">
        <v>3.7701590909090901</v>
      </c>
      <c r="W31" s="38">
        <v>3.7490937500000001</v>
      </c>
      <c r="X31" s="38">
        <v>3.6629523809523801</v>
      </c>
      <c r="Y31" s="38">
        <v>4.26516393442623</v>
      </c>
      <c r="Z31" s="38">
        <v>4.6919538461538499</v>
      </c>
      <c r="AA31" s="38">
        <v>4.6136484375000002</v>
      </c>
      <c r="AB31" s="38">
        <v>5.2825952380952401</v>
      </c>
      <c r="AC31" s="38">
        <v>5.3751229508196703</v>
      </c>
      <c r="AD31" s="38">
        <v>5.3343769230769196</v>
      </c>
      <c r="AE31" s="38">
        <v>5.1497301587301596</v>
      </c>
      <c r="AF31" s="38">
        <v>4.7109921874999996</v>
      </c>
      <c r="AG31" s="38">
        <v>5.4656885245901599</v>
      </c>
      <c r="AH31" s="38">
        <v>5.3308125000000004</v>
      </c>
      <c r="AI31" s="38">
        <v>5.2948730158730202</v>
      </c>
      <c r="AJ31" s="38">
        <v>5.55209375</v>
      </c>
      <c r="AK31" s="38">
        <v>5.3134344262295103</v>
      </c>
      <c r="AL31" s="38">
        <v>5.0763384615384597</v>
      </c>
      <c r="AM31" s="38">
        <v>4.8632109374999999</v>
      </c>
      <c r="AN31" s="38">
        <v>5.0067213114754097</v>
      </c>
      <c r="AO31" s="38">
        <v>4.7562499999999996</v>
      </c>
      <c r="AP31" s="38">
        <v>4.5330468750000001</v>
      </c>
      <c r="AQ31" s="38">
        <v>5.2584166666666698</v>
      </c>
      <c r="AR31" s="38">
        <v>6.2377049180327901</v>
      </c>
      <c r="AS31" s="38">
        <v>5.6992741935483897</v>
      </c>
      <c r="AT31" s="38">
        <v>5.2342857142857104</v>
      </c>
      <c r="AU31" s="38">
        <v>4.9574999999999996</v>
      </c>
      <c r="AV31" s="38">
        <v>5.2952459016393396</v>
      </c>
      <c r="AW31" s="38">
        <v>5.1542741935483898</v>
      </c>
      <c r="AX31" s="38">
        <v>5.2671875000000004</v>
      </c>
      <c r="AY31" s="38">
        <v>5.27459677419355</v>
      </c>
      <c r="AZ31" s="38">
        <v>5.1626171875000004</v>
      </c>
      <c r="BA31" s="38">
        <v>5.0129365079365096</v>
      </c>
      <c r="BB31" s="38">
        <v>4.9143461538461501</v>
      </c>
      <c r="BC31" s="38">
        <v>4.7197265625</v>
      </c>
      <c r="BD31" s="38">
        <v>4.5372265624999999</v>
      </c>
      <c r="BE31" s="38">
        <v>4.3861290322580704</v>
      </c>
      <c r="BF31" s="38">
        <v>4.2661718750000004</v>
      </c>
      <c r="BG31" s="38">
        <v>4.2913671874999997</v>
      </c>
      <c r="BH31" s="38">
        <v>4.4904354838709697</v>
      </c>
      <c r="BI31" s="38">
        <v>4.7154918032786899</v>
      </c>
      <c r="BJ31" s="38">
        <v>4.6806923076923104</v>
      </c>
      <c r="BK31" s="38">
        <v>4.5101953124999996</v>
      </c>
      <c r="BL31" s="38">
        <v>4.6670238095238101</v>
      </c>
      <c r="BM31" s="38">
        <v>4.5839919354838701</v>
      </c>
      <c r="BN31" s="38">
        <v>4.9831153846153899</v>
      </c>
      <c r="BO31" s="38">
        <v>5.2599218749999999</v>
      </c>
      <c r="BP31" s="38">
        <v>6.6818749999999998</v>
      </c>
      <c r="BQ31" s="38">
        <v>6.2485245901639299</v>
      </c>
      <c r="BR31" s="38">
        <v>6.4503076923076899</v>
      </c>
      <c r="BS31" s="38">
        <v>7.2346484374999998</v>
      </c>
      <c r="BT31" s="38">
        <v>6.9698770491803304</v>
      </c>
      <c r="BU31" s="38">
        <v>7.1534523809523796</v>
      </c>
      <c r="BV31" s="38">
        <v>7.0708846153846201</v>
      </c>
      <c r="BW31" s="38">
        <v>8.0487301587301605</v>
      </c>
      <c r="BX31" s="38">
        <v>9.7149218749999999</v>
      </c>
      <c r="BY31" s="38">
        <v>12.2460245901639</v>
      </c>
      <c r="BZ31" s="38">
        <v>11.703203125</v>
      </c>
      <c r="CA31" s="38">
        <v>12.5813492063492</v>
      </c>
      <c r="CB31" s="38">
        <v>13.292265625000001</v>
      </c>
      <c r="CC31" s="38">
        <v>13.330081967213101</v>
      </c>
      <c r="CD31" s="38">
        <v>12.697890624999999</v>
      </c>
      <c r="CE31" s="38">
        <v>14.21140625</v>
      </c>
      <c r="CF31" s="38">
        <v>17.591935483871001</v>
      </c>
      <c r="CG31" s="38">
        <v>17.180634920634901</v>
      </c>
      <c r="CH31" s="38">
        <v>15.087692307692301</v>
      </c>
      <c r="CI31" s="38">
        <v>10.210078125000001</v>
      </c>
      <c r="CJ31" s="38">
        <v>12.602222222222199</v>
      </c>
      <c r="CK31" s="38">
        <v>13.758032786885201</v>
      </c>
      <c r="CL31" s="38">
        <v>14.689846153846201</v>
      </c>
      <c r="CM31" s="38">
        <v>17.5714453125</v>
      </c>
      <c r="CN31" s="38">
        <v>16.930793650793699</v>
      </c>
      <c r="CO31" s="38">
        <v>18.326967213114699</v>
      </c>
      <c r="CP31" s="38">
        <v>18.965</v>
      </c>
      <c r="CQ31" s="38">
        <v>26.42953125</v>
      </c>
      <c r="CR31" s="38">
        <v>31.862380952380899</v>
      </c>
      <c r="CS31" s="38">
        <v>37.964500000000001</v>
      </c>
      <c r="CT31" s="38">
        <v>38.835151515151502</v>
      </c>
      <c r="CU31" s="38">
        <v>31.865079365079399</v>
      </c>
      <c r="CV31" s="38">
        <v>32.5575384615384</v>
      </c>
      <c r="CW31" s="38">
        <v>29.388307692307698</v>
      </c>
      <c r="CX31" s="38">
        <v>29.805692307692301</v>
      </c>
      <c r="CY31" s="38">
        <v>32.606060606060602</v>
      </c>
      <c r="CZ31" s="38">
        <v>30.087578125</v>
      </c>
      <c r="DA31" s="38">
        <v>23.228769230769199</v>
      </c>
      <c r="DB31" s="38">
        <v>21.3460606060606</v>
      </c>
      <c r="DC31" s="38">
        <v>20.815312500000001</v>
      </c>
      <c r="DD31" s="38">
        <v>20.475317460317498</v>
      </c>
      <c r="DE31" s="38">
        <v>19.609615384615399</v>
      </c>
      <c r="DF31" s="38">
        <v>19.751136363636402</v>
      </c>
      <c r="DG31" s="38">
        <v>16.497968749999998</v>
      </c>
      <c r="DH31" s="38">
        <v>16.711111111111101</v>
      </c>
      <c r="DI31" s="38">
        <v>16.4124615384615</v>
      </c>
      <c r="DJ31" s="38">
        <v>14.903787878787901</v>
      </c>
      <c r="DK31" s="38">
        <v>14.7533333333333</v>
      </c>
      <c r="DL31" s="38">
        <v>14.8454615384615</v>
      </c>
      <c r="DM31" s="38">
        <v>16.790076923076899</v>
      </c>
      <c r="DN31" s="38">
        <v>19.598787878787899</v>
      </c>
      <c r="DO31" s="38">
        <v>17.193492063492101</v>
      </c>
      <c r="DP31" s="38">
        <v>17.590390625000001</v>
      </c>
      <c r="DQ31" s="38">
        <v>17.239830508474601</v>
      </c>
      <c r="DR31" s="38">
        <v>16.835000000000001</v>
      </c>
      <c r="DS31" s="38">
        <v>16.726746031746</v>
      </c>
      <c r="DT31" s="38">
        <v>16.774126984127001</v>
      </c>
      <c r="DU31" s="38">
        <v>16.532177419354799</v>
      </c>
      <c r="DV31" s="38">
        <v>15.01546875</v>
      </c>
      <c r="DW31" s="38">
        <v>14.542265625000001</v>
      </c>
      <c r="DX31" s="53">
        <v>15.568968253968301</v>
      </c>
      <c r="DY31" s="53">
        <v>14.883442622950801</v>
      </c>
      <c r="DZ31" s="53">
        <v>16.978538461538498</v>
      </c>
      <c r="EA31" s="53">
        <v>17.319062500000001</v>
      </c>
      <c r="EB31" s="53">
        <v>16.904218749999998</v>
      </c>
      <c r="EC31" s="53">
        <v>16.3760655737705</v>
      </c>
      <c r="ED31" s="53">
        <v>24.256307692307701</v>
      </c>
      <c r="EE31" s="53">
        <v>24.39</v>
      </c>
      <c r="EF31" s="53">
        <v>26.254999999999999</v>
      </c>
      <c r="EG31" s="53">
        <v>26.6918032786885</v>
      </c>
      <c r="EH31" s="53">
        <v>24.364076923076901</v>
      </c>
      <c r="EI31" s="53">
        <v>23.333984375</v>
      </c>
      <c r="EJ31" s="53">
        <v>24.006269841269798</v>
      </c>
      <c r="EK31" s="53">
        <v>22.600999999999999</v>
      </c>
      <c r="EL31" s="53">
        <v>19.228906250000001</v>
      </c>
      <c r="EM31" s="53">
        <v>21.165714285714301</v>
      </c>
      <c r="EN31" s="53">
        <v>22.5465625</v>
      </c>
      <c r="EO31" s="53">
        <v>24.1308333333333</v>
      </c>
      <c r="EP31" s="53">
        <v>23.570625</v>
      </c>
      <c r="EQ31" s="53">
        <v>23.1962698412698</v>
      </c>
      <c r="ER31" s="53">
        <v>23.335952380952399</v>
      </c>
      <c r="ES31" s="53">
        <v>28.844596774193501</v>
      </c>
      <c r="ET31" s="53">
        <v>29.434000000000001</v>
      </c>
      <c r="EU31" s="53">
        <v>31.383515625000001</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row>
    <row r="32" spans="6:671" ht="20.100000000000001" customHeight="1">
      <c r="F32" s="83" t="s">
        <v>804</v>
      </c>
      <c r="G32" s="29" t="s">
        <v>805</v>
      </c>
      <c r="H32" s="38">
        <v>34.057873191621198</v>
      </c>
      <c r="I32" s="38">
        <v>32.483878938923397</v>
      </c>
      <c r="J32" s="38"/>
      <c r="K32" s="38"/>
      <c r="L32" s="38">
        <v>6.7760224505928903</v>
      </c>
      <c r="M32" s="38">
        <v>6.5234075224292596</v>
      </c>
      <c r="N32" s="38">
        <v>6.0462101449275396</v>
      </c>
      <c r="O32" s="38">
        <v>5.3798176328502398</v>
      </c>
      <c r="P32" s="38">
        <v>5.0171340510697</v>
      </c>
      <c r="Q32" s="38">
        <v>5.3645028853754901</v>
      </c>
      <c r="R32" s="38">
        <v>5.2523757607127202</v>
      </c>
      <c r="S32" s="38">
        <v>5.1625386724386697</v>
      </c>
      <c r="T32" s="38">
        <v>5.4713761330698301</v>
      </c>
      <c r="U32" s="38">
        <v>5.3553012265512301</v>
      </c>
      <c r="V32" s="38">
        <v>5.2676566252588</v>
      </c>
      <c r="W32" s="38">
        <v>5.3656211556559397</v>
      </c>
      <c r="X32" s="38">
        <v>5.3212966597653502</v>
      </c>
      <c r="Y32" s="38">
        <v>6.1421708513708504</v>
      </c>
      <c r="Z32" s="38">
        <v>6.9988742424242396</v>
      </c>
      <c r="AA32" s="38">
        <v>6.9612440021331299</v>
      </c>
      <c r="AB32" s="38">
        <v>7.4894697342995196</v>
      </c>
      <c r="AC32" s="38">
        <v>7.4526516594516599</v>
      </c>
      <c r="AD32" s="38">
        <v>7.2416194052324503</v>
      </c>
      <c r="AE32" s="38">
        <v>6.8179472582972602</v>
      </c>
      <c r="AF32" s="38">
        <v>6.3306731159420302</v>
      </c>
      <c r="AG32" s="38">
        <v>7.5423971541502004</v>
      </c>
      <c r="AH32" s="38">
        <v>7.2300983436852997</v>
      </c>
      <c r="AI32" s="38">
        <v>7.0886900432900397</v>
      </c>
      <c r="AJ32" s="38">
        <v>7.3604016563146999</v>
      </c>
      <c r="AK32" s="38">
        <v>6.7133076877470401</v>
      </c>
      <c r="AL32" s="38">
        <v>6.4420960913482599</v>
      </c>
      <c r="AM32" s="38">
        <v>6.1161735460192004</v>
      </c>
      <c r="AN32" s="38">
        <v>6.4629917460317499</v>
      </c>
      <c r="AO32" s="38">
        <v>6.18935836940837</v>
      </c>
      <c r="AP32" s="38">
        <v>6.1908337976033598</v>
      </c>
      <c r="AQ32" s="38">
        <v>7.7438544927536199</v>
      </c>
      <c r="AR32" s="38">
        <v>9.4921516666666594</v>
      </c>
      <c r="AS32" s="38">
        <v>9.0965099567099497</v>
      </c>
      <c r="AT32" s="38">
        <v>8.70772971014493</v>
      </c>
      <c r="AU32" s="38">
        <v>7.9465828565154704</v>
      </c>
      <c r="AV32" s="38">
        <v>8.3524503726708108</v>
      </c>
      <c r="AW32" s="38">
        <v>7.8634321067821098</v>
      </c>
      <c r="AX32" s="38">
        <v>8.0405696969696994</v>
      </c>
      <c r="AY32" s="38">
        <v>8.1460732636928306</v>
      </c>
      <c r="AZ32" s="38">
        <v>8.1825496204278796</v>
      </c>
      <c r="BA32" s="38">
        <v>8.5162066930171303</v>
      </c>
      <c r="BB32" s="38">
        <v>8.5789077294686003</v>
      </c>
      <c r="BC32" s="38">
        <v>8.8568818903318896</v>
      </c>
      <c r="BD32" s="38">
        <v>8.5536060079051399</v>
      </c>
      <c r="BE32" s="38">
        <v>8.5615839889578993</v>
      </c>
      <c r="BF32" s="38">
        <v>8.3437896245059306</v>
      </c>
      <c r="BG32" s="38">
        <v>8.4147932147562603</v>
      </c>
      <c r="BH32" s="38">
        <v>8.6816509730848903</v>
      </c>
      <c r="BI32" s="38">
        <v>8.5790498748353095</v>
      </c>
      <c r="BJ32" s="38">
        <v>8.5275557343622594</v>
      </c>
      <c r="BK32" s="38">
        <v>8.10031744463266</v>
      </c>
      <c r="BL32" s="38">
        <v>7.86464107660455</v>
      </c>
      <c r="BM32" s="38">
        <v>7.1720147186147196</v>
      </c>
      <c r="BN32" s="38">
        <v>7.5979380607315399</v>
      </c>
      <c r="BO32" s="38">
        <v>7.36728094202899</v>
      </c>
      <c r="BP32" s="38">
        <v>8.7412545981554697</v>
      </c>
      <c r="BQ32" s="38">
        <v>8.7589246031746004</v>
      </c>
      <c r="BR32" s="38">
        <v>9.1186454545454492</v>
      </c>
      <c r="BS32" s="38">
        <v>9.5501091285526094</v>
      </c>
      <c r="BT32" s="38">
        <v>8.9676628743961295</v>
      </c>
      <c r="BU32" s="38">
        <v>9.3062601010100998</v>
      </c>
      <c r="BV32" s="38">
        <v>9.3046470261622396</v>
      </c>
      <c r="BW32" s="38">
        <v>10.8488981962482</v>
      </c>
      <c r="BX32" s="38">
        <v>13.1581223254282</v>
      </c>
      <c r="BY32" s="38">
        <v>16.471862127799699</v>
      </c>
      <c r="BZ32" s="38">
        <v>15.4490664596273</v>
      </c>
      <c r="CA32" s="38">
        <v>16.346588888888899</v>
      </c>
      <c r="CB32" s="38">
        <v>16.9287828194993</v>
      </c>
      <c r="CC32" s="38">
        <v>16.044993719806801</v>
      </c>
      <c r="CD32" s="38">
        <v>14.9719299604743</v>
      </c>
      <c r="CE32" s="38">
        <v>16.0358654840329</v>
      </c>
      <c r="CF32" s="38">
        <v>19.3739594202899</v>
      </c>
      <c r="CG32" s="38">
        <v>18.2258853535354</v>
      </c>
      <c r="CH32" s="38">
        <v>16.726717491687001</v>
      </c>
      <c r="CI32" s="38">
        <v>15.1987627536232</v>
      </c>
      <c r="CJ32" s="38">
        <v>19.1186943939394</v>
      </c>
      <c r="CK32" s="38">
        <v>18.0667904040404</v>
      </c>
      <c r="CL32" s="38">
        <v>17.667709617918302</v>
      </c>
      <c r="CM32" s="38">
        <v>19.343987850555202</v>
      </c>
      <c r="CN32" s="38">
        <v>18.686823906142202</v>
      </c>
      <c r="CO32" s="38">
        <v>20.825901875901899</v>
      </c>
      <c r="CP32" s="38">
        <v>20.9450378787879</v>
      </c>
      <c r="CQ32" s="38">
        <v>26.7886959345003</v>
      </c>
      <c r="CR32" s="38">
        <v>31.627764175293301</v>
      </c>
      <c r="CS32" s="38">
        <v>36.2810971861472</v>
      </c>
      <c r="CT32" s="38">
        <v>36.963738324236203</v>
      </c>
      <c r="CU32" s="38">
        <v>31.435466450216399</v>
      </c>
      <c r="CV32" s="38">
        <v>30.940830952380999</v>
      </c>
      <c r="CW32" s="38">
        <v>29.171770945479601</v>
      </c>
      <c r="CX32" s="38">
        <v>28.940310401844499</v>
      </c>
      <c r="CY32" s="38">
        <v>31.347847788443399</v>
      </c>
      <c r="CZ32" s="38">
        <v>28.942656670117302</v>
      </c>
      <c r="DA32" s="38">
        <v>23.3486661396574</v>
      </c>
      <c r="DB32" s="38">
        <v>23.4690735021018</v>
      </c>
      <c r="DC32" s="38">
        <v>22.4048506587615</v>
      </c>
      <c r="DD32" s="38">
        <v>22.827552553485202</v>
      </c>
      <c r="DE32" s="38">
        <v>21.067399062049098</v>
      </c>
      <c r="DF32" s="38">
        <v>21.274089933496501</v>
      </c>
      <c r="DG32" s="38">
        <v>19.273009492753602</v>
      </c>
      <c r="DH32" s="38">
        <v>21.293721060606</v>
      </c>
      <c r="DI32" s="38">
        <v>21.123382106782099</v>
      </c>
      <c r="DJ32" s="38">
        <v>20.593600100382702</v>
      </c>
      <c r="DK32" s="38">
        <v>20.512796599535701</v>
      </c>
      <c r="DL32" s="38">
        <v>20.589572325741901</v>
      </c>
      <c r="DM32" s="38">
        <v>22.538187229437199</v>
      </c>
      <c r="DN32" s="38">
        <v>25.874594742455599</v>
      </c>
      <c r="DO32" s="38">
        <v>22.828030158730201</v>
      </c>
      <c r="DP32" s="38">
        <v>23.025816851119899</v>
      </c>
      <c r="DQ32" s="38">
        <v>22.987879828722001</v>
      </c>
      <c r="DR32" s="38">
        <v>21.366916977225699</v>
      </c>
      <c r="DS32" s="38">
        <v>21.743323593073601</v>
      </c>
      <c r="DT32" s="38">
        <v>21.3088204677207</v>
      </c>
      <c r="DU32" s="38">
        <v>21.858049344375399</v>
      </c>
      <c r="DV32" s="38">
        <v>20.480991996047401</v>
      </c>
      <c r="DW32" s="38">
        <v>20.3078737812912</v>
      </c>
      <c r="DX32" s="53">
        <v>21.8629187301587</v>
      </c>
      <c r="DY32" s="53">
        <v>21.2936884123847</v>
      </c>
      <c r="DZ32" s="53">
        <v>24.884985224920001</v>
      </c>
      <c r="EA32" s="53">
        <v>25.3417598469164</v>
      </c>
      <c r="EB32" s="53">
        <v>25.629723649538899</v>
      </c>
      <c r="EC32" s="53">
        <v>24.867661688311699</v>
      </c>
      <c r="ED32" s="53">
        <v>34.128346408181201</v>
      </c>
      <c r="EE32" s="53">
        <v>33.426597562582302</v>
      </c>
      <c r="EF32" s="53">
        <v>34.010786890959302</v>
      </c>
      <c r="EG32" s="53">
        <v>34.665761904761901</v>
      </c>
      <c r="EH32" s="53">
        <v>33.070556060606101</v>
      </c>
      <c r="EI32" s="53">
        <v>32.046395090658102</v>
      </c>
      <c r="EJ32" s="53">
        <v>33.135407750172497</v>
      </c>
      <c r="EK32" s="53">
        <v>31.683156854256801</v>
      </c>
      <c r="EL32" s="53">
        <v>28.159225779534498</v>
      </c>
      <c r="EM32" s="53">
        <v>32.354882178932201</v>
      </c>
      <c r="EN32" s="53">
        <v>32.965030314009702</v>
      </c>
      <c r="EO32" s="53">
        <v>36.257647272727297</v>
      </c>
      <c r="EP32" s="53">
        <v>35.999981573498999</v>
      </c>
      <c r="EQ32" s="53">
        <v>35.7116162121212</v>
      </c>
      <c r="ER32" s="53">
        <v>35.5805453823954</v>
      </c>
      <c r="ES32" s="53">
        <v>43.784456712779999</v>
      </c>
      <c r="ET32" s="53">
        <v>43.953333716042401</v>
      </c>
      <c r="EU32" s="53">
        <v>47.983805470857597</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row>
    <row r="33" spans="6:671" ht="10.15" customHeight="1">
      <c r="F33" s="39"/>
      <c r="G33" s="40"/>
      <c r="H33" s="39"/>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row>
    <row r="34" spans="6:671" ht="10.15" customHeight="1">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row>
    <row r="36" spans="6:671" ht="18" customHeight="1">
      <c r="F36" s="42" t="s">
        <v>806</v>
      </c>
    </row>
    <row r="37" spans="6:671" ht="18" customHeight="1">
      <c r="F37" s="42" t="s">
        <v>807</v>
      </c>
    </row>
    <row r="38" spans="6:671" ht="18" customHeight="1">
      <c r="F38" s="42" t="s">
        <v>808</v>
      </c>
    </row>
    <row r="40" spans="6:671" ht="18" customHeight="1">
      <c r="F40" s="25" t="s">
        <v>809</v>
      </c>
    </row>
  </sheetData>
  <hyperlinks>
    <hyperlink ref="H1" location="Contents!A1" display="Back to Table of Contents" xr:uid="{93A0FCCB-54EA-4F83-B568-4E0FED5E70F6}"/>
  </hyperlinks>
  <pageMargins left="0" right="0" top="0" bottom="0" header="0" footer="0"/>
  <pageSetup paperSize="9" scale="10" fitToHeight="0" orientation="portrait" r:id="rId1"/>
  <ignoredErrors>
    <ignoredError sqref="EU4 L4:ET4"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61C43-FC16-4911-966D-E41B5BF46D99}">
  <sheetPr>
    <pageSetUpPr fitToPage="1"/>
  </sheetPr>
  <dimension ref="A1:ABF35"/>
  <sheetViews>
    <sheetView zoomScale="80" zoomScaleNormal="80" workbookViewId="0">
      <pane xSplit="7" ySplit="8" topLeftCell="ES18" activePane="bottomRight" state="frozen"/>
      <selection pane="topRight" activeCell="F17" sqref="F17"/>
      <selection pane="bottomLeft" activeCell="F17" sqref="F17"/>
      <selection pane="bottomRight" activeCell="EU18" sqref="EU1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hidden="1" customWidth="1"/>
    <col min="11" max="11" width="11.7109375" style="26" customWidth="1"/>
    <col min="12" max="17" width="14.42578125" style="26" customWidth="1"/>
    <col min="18" max="130" width="14.42578125" style="24" customWidth="1"/>
    <col min="131" max="131" width="14.28515625" style="24" customWidth="1"/>
    <col min="132" max="190" width="14.42578125" style="24" customWidth="1"/>
    <col min="191" max="16384" width="10.28515625" style="24"/>
  </cols>
  <sheetData>
    <row r="1" spans="1:734"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734"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734"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row>
    <row r="4" spans="1:734" ht="18.75" customHeight="1">
      <c r="F4" s="28"/>
      <c r="G4" s="29"/>
      <c r="H4" s="112"/>
      <c r="I4" s="113"/>
      <c r="J4" s="113"/>
      <c r="K4" s="113" t="s">
        <v>136</v>
      </c>
      <c r="L4" s="113">
        <v>3</v>
      </c>
      <c r="M4" s="113">
        <f t="shared" ref="M4:BX4" si="12">IF(L4=12,3,L4+3)</f>
        <v>6</v>
      </c>
      <c r="N4" s="113">
        <f t="shared" si="12"/>
        <v>9</v>
      </c>
      <c r="O4" s="113">
        <f t="shared" si="12"/>
        <v>12</v>
      </c>
      <c r="P4" s="113">
        <f t="shared" si="12"/>
        <v>3</v>
      </c>
      <c r="Q4" s="113">
        <f t="shared" si="12"/>
        <v>6</v>
      </c>
      <c r="R4" s="113">
        <f t="shared" si="12"/>
        <v>9</v>
      </c>
      <c r="S4" s="113">
        <f t="shared" si="12"/>
        <v>12</v>
      </c>
      <c r="T4" s="113">
        <f t="shared" si="12"/>
        <v>3</v>
      </c>
      <c r="U4" s="113">
        <f t="shared" si="12"/>
        <v>6</v>
      </c>
      <c r="V4" s="113">
        <f t="shared" si="12"/>
        <v>9</v>
      </c>
      <c r="W4" s="113">
        <f t="shared" si="12"/>
        <v>12</v>
      </c>
      <c r="X4" s="113">
        <f t="shared" si="12"/>
        <v>3</v>
      </c>
      <c r="Y4" s="113">
        <f t="shared" si="12"/>
        <v>6</v>
      </c>
      <c r="Z4" s="113">
        <f t="shared" si="12"/>
        <v>9</v>
      </c>
      <c r="AA4" s="113">
        <f t="shared" si="12"/>
        <v>12</v>
      </c>
      <c r="AB4" s="113">
        <f t="shared" si="12"/>
        <v>3</v>
      </c>
      <c r="AC4" s="113">
        <f t="shared" si="12"/>
        <v>6</v>
      </c>
      <c r="AD4" s="113">
        <f t="shared" si="12"/>
        <v>9</v>
      </c>
      <c r="AE4" s="113">
        <f t="shared" si="12"/>
        <v>12</v>
      </c>
      <c r="AF4" s="113">
        <f t="shared" si="12"/>
        <v>3</v>
      </c>
      <c r="AG4" s="113">
        <f t="shared" si="12"/>
        <v>6</v>
      </c>
      <c r="AH4" s="113">
        <f t="shared" si="12"/>
        <v>9</v>
      </c>
      <c r="AI4" s="113">
        <f t="shared" si="12"/>
        <v>12</v>
      </c>
      <c r="AJ4" s="113">
        <f t="shared" si="12"/>
        <v>3</v>
      </c>
      <c r="AK4" s="113">
        <f t="shared" si="12"/>
        <v>6</v>
      </c>
      <c r="AL4" s="113">
        <f t="shared" si="12"/>
        <v>9</v>
      </c>
      <c r="AM4" s="113">
        <f t="shared" si="12"/>
        <v>12</v>
      </c>
      <c r="AN4" s="113">
        <f t="shared" si="12"/>
        <v>3</v>
      </c>
      <c r="AO4" s="113">
        <f t="shared" si="12"/>
        <v>6</v>
      </c>
      <c r="AP4" s="113">
        <f t="shared" si="12"/>
        <v>9</v>
      </c>
      <c r="AQ4" s="113">
        <f t="shared" si="12"/>
        <v>12</v>
      </c>
      <c r="AR4" s="113">
        <f t="shared" si="12"/>
        <v>3</v>
      </c>
      <c r="AS4" s="113">
        <f t="shared" si="12"/>
        <v>6</v>
      </c>
      <c r="AT4" s="113">
        <f t="shared" si="12"/>
        <v>9</v>
      </c>
      <c r="AU4" s="113">
        <f t="shared" si="12"/>
        <v>12</v>
      </c>
      <c r="AV4" s="113">
        <f t="shared" si="12"/>
        <v>3</v>
      </c>
      <c r="AW4" s="113">
        <f t="shared" si="12"/>
        <v>6</v>
      </c>
      <c r="AX4" s="113">
        <f t="shared" si="12"/>
        <v>9</v>
      </c>
      <c r="AY4" s="113">
        <f t="shared" si="12"/>
        <v>12</v>
      </c>
      <c r="AZ4" s="113">
        <f t="shared" si="12"/>
        <v>3</v>
      </c>
      <c r="BA4" s="113">
        <f t="shared" si="12"/>
        <v>6</v>
      </c>
      <c r="BB4" s="113">
        <f t="shared" si="12"/>
        <v>9</v>
      </c>
      <c r="BC4" s="113">
        <f t="shared" si="12"/>
        <v>12</v>
      </c>
      <c r="BD4" s="113">
        <f t="shared" si="12"/>
        <v>3</v>
      </c>
      <c r="BE4" s="113">
        <f t="shared" si="12"/>
        <v>6</v>
      </c>
      <c r="BF4" s="113">
        <f t="shared" si="12"/>
        <v>9</v>
      </c>
      <c r="BG4" s="113">
        <f t="shared" si="12"/>
        <v>12</v>
      </c>
      <c r="BH4" s="113">
        <f t="shared" si="12"/>
        <v>3</v>
      </c>
      <c r="BI4" s="113">
        <f t="shared" si="12"/>
        <v>6</v>
      </c>
      <c r="BJ4" s="113">
        <f t="shared" si="12"/>
        <v>9</v>
      </c>
      <c r="BK4" s="113">
        <f t="shared" si="12"/>
        <v>12</v>
      </c>
      <c r="BL4" s="113">
        <f t="shared" si="12"/>
        <v>3</v>
      </c>
      <c r="BM4" s="113">
        <f t="shared" si="12"/>
        <v>6</v>
      </c>
      <c r="BN4" s="113">
        <f t="shared" si="12"/>
        <v>9</v>
      </c>
      <c r="BO4" s="113">
        <f t="shared" si="12"/>
        <v>12</v>
      </c>
      <c r="BP4" s="113">
        <f t="shared" si="12"/>
        <v>3</v>
      </c>
      <c r="BQ4" s="113">
        <f t="shared" si="12"/>
        <v>6</v>
      </c>
      <c r="BR4" s="113">
        <f t="shared" si="12"/>
        <v>9</v>
      </c>
      <c r="BS4" s="113">
        <f t="shared" si="12"/>
        <v>12</v>
      </c>
      <c r="BT4" s="113">
        <f t="shared" si="12"/>
        <v>3</v>
      </c>
      <c r="BU4" s="113">
        <f t="shared" si="12"/>
        <v>6</v>
      </c>
      <c r="BV4" s="113">
        <f t="shared" si="12"/>
        <v>9</v>
      </c>
      <c r="BW4" s="113">
        <f t="shared" si="12"/>
        <v>12</v>
      </c>
      <c r="BX4" s="113">
        <f t="shared" si="12"/>
        <v>3</v>
      </c>
      <c r="BY4" s="113">
        <f t="shared" ref="BY4:EJ4" si="13">IF(BX4=12,3,BX4+3)</f>
        <v>6</v>
      </c>
      <c r="BZ4" s="113">
        <f t="shared" si="13"/>
        <v>9</v>
      </c>
      <c r="CA4" s="113">
        <f t="shared" si="13"/>
        <v>12</v>
      </c>
      <c r="CB4" s="113">
        <f t="shared" si="13"/>
        <v>3</v>
      </c>
      <c r="CC4" s="113">
        <f t="shared" si="13"/>
        <v>6</v>
      </c>
      <c r="CD4" s="113">
        <f t="shared" si="13"/>
        <v>9</v>
      </c>
      <c r="CE4" s="113">
        <f t="shared" si="13"/>
        <v>12</v>
      </c>
      <c r="CF4" s="113">
        <f t="shared" si="13"/>
        <v>3</v>
      </c>
      <c r="CG4" s="113">
        <f t="shared" si="13"/>
        <v>6</v>
      </c>
      <c r="CH4" s="113">
        <f t="shared" si="13"/>
        <v>9</v>
      </c>
      <c r="CI4" s="113">
        <f t="shared" si="13"/>
        <v>12</v>
      </c>
      <c r="CJ4" s="113">
        <f t="shared" si="13"/>
        <v>3</v>
      </c>
      <c r="CK4" s="113">
        <f t="shared" si="13"/>
        <v>6</v>
      </c>
      <c r="CL4" s="113">
        <f t="shared" si="13"/>
        <v>9</v>
      </c>
      <c r="CM4" s="113">
        <f t="shared" si="13"/>
        <v>12</v>
      </c>
      <c r="CN4" s="113">
        <f t="shared" si="13"/>
        <v>3</v>
      </c>
      <c r="CO4" s="113">
        <f t="shared" si="13"/>
        <v>6</v>
      </c>
      <c r="CP4" s="113">
        <f t="shared" si="13"/>
        <v>9</v>
      </c>
      <c r="CQ4" s="113">
        <f t="shared" si="13"/>
        <v>12</v>
      </c>
      <c r="CR4" s="113">
        <f t="shared" si="13"/>
        <v>3</v>
      </c>
      <c r="CS4" s="113">
        <f t="shared" si="13"/>
        <v>6</v>
      </c>
      <c r="CT4" s="113">
        <f t="shared" si="13"/>
        <v>9</v>
      </c>
      <c r="CU4" s="113">
        <f t="shared" si="13"/>
        <v>12</v>
      </c>
      <c r="CV4" s="113">
        <f t="shared" si="13"/>
        <v>3</v>
      </c>
      <c r="CW4" s="113">
        <f t="shared" si="13"/>
        <v>6</v>
      </c>
      <c r="CX4" s="113">
        <f t="shared" si="13"/>
        <v>9</v>
      </c>
      <c r="CY4" s="113">
        <f t="shared" si="13"/>
        <v>12</v>
      </c>
      <c r="CZ4" s="113">
        <f t="shared" si="13"/>
        <v>3</v>
      </c>
      <c r="DA4" s="113">
        <f t="shared" si="13"/>
        <v>6</v>
      </c>
      <c r="DB4" s="113">
        <f t="shared" si="13"/>
        <v>9</v>
      </c>
      <c r="DC4" s="113">
        <f t="shared" si="13"/>
        <v>12</v>
      </c>
      <c r="DD4" s="113">
        <f t="shared" si="13"/>
        <v>3</v>
      </c>
      <c r="DE4" s="113">
        <f t="shared" si="13"/>
        <v>6</v>
      </c>
      <c r="DF4" s="113">
        <f t="shared" si="13"/>
        <v>9</v>
      </c>
      <c r="DG4" s="113">
        <f t="shared" si="13"/>
        <v>12</v>
      </c>
      <c r="DH4" s="113">
        <f t="shared" si="13"/>
        <v>3</v>
      </c>
      <c r="DI4" s="113">
        <f t="shared" si="13"/>
        <v>6</v>
      </c>
      <c r="DJ4" s="113">
        <f t="shared" si="13"/>
        <v>9</v>
      </c>
      <c r="DK4" s="113">
        <f t="shared" si="13"/>
        <v>12</v>
      </c>
      <c r="DL4" s="113">
        <f t="shared" si="13"/>
        <v>3</v>
      </c>
      <c r="DM4" s="113">
        <f t="shared" si="13"/>
        <v>6</v>
      </c>
      <c r="DN4" s="113">
        <f t="shared" si="13"/>
        <v>9</v>
      </c>
      <c r="DO4" s="113">
        <f t="shared" si="13"/>
        <v>12</v>
      </c>
      <c r="DP4" s="113">
        <f t="shared" si="13"/>
        <v>3</v>
      </c>
      <c r="DQ4" s="113">
        <f t="shared" si="13"/>
        <v>6</v>
      </c>
      <c r="DR4" s="113">
        <f t="shared" si="13"/>
        <v>9</v>
      </c>
      <c r="DS4" s="113">
        <f t="shared" si="13"/>
        <v>12</v>
      </c>
      <c r="DT4" s="113">
        <f t="shared" si="13"/>
        <v>3</v>
      </c>
      <c r="DU4" s="113">
        <f t="shared" si="13"/>
        <v>6</v>
      </c>
      <c r="DV4" s="113">
        <f t="shared" si="13"/>
        <v>9</v>
      </c>
      <c r="DW4" s="113">
        <f t="shared" si="13"/>
        <v>12</v>
      </c>
      <c r="DX4" s="113">
        <f t="shared" si="13"/>
        <v>3</v>
      </c>
      <c r="DY4" s="113">
        <f t="shared" si="13"/>
        <v>6</v>
      </c>
      <c r="DZ4" s="113">
        <f t="shared" si="13"/>
        <v>9</v>
      </c>
      <c r="EA4" s="113">
        <f t="shared" si="13"/>
        <v>12</v>
      </c>
      <c r="EB4" s="113">
        <f t="shared" si="13"/>
        <v>3</v>
      </c>
      <c r="EC4" s="113">
        <f t="shared" si="13"/>
        <v>6</v>
      </c>
      <c r="ED4" s="113">
        <f t="shared" si="13"/>
        <v>9</v>
      </c>
      <c r="EE4" s="113">
        <f t="shared" si="13"/>
        <v>12</v>
      </c>
      <c r="EF4" s="113">
        <f t="shared" si="13"/>
        <v>3</v>
      </c>
      <c r="EG4" s="113">
        <f t="shared" si="13"/>
        <v>6</v>
      </c>
      <c r="EH4" s="113">
        <f t="shared" si="13"/>
        <v>9</v>
      </c>
      <c r="EI4" s="113">
        <f t="shared" si="13"/>
        <v>12</v>
      </c>
      <c r="EJ4" s="113">
        <f t="shared" si="13"/>
        <v>3</v>
      </c>
      <c r="EK4" s="113">
        <f t="shared" ref="EK4:EL4" si="14">IF(EJ4=12,3,EJ4+3)</f>
        <v>6</v>
      </c>
      <c r="EL4" s="113">
        <f t="shared" si="14"/>
        <v>9</v>
      </c>
      <c r="EM4" s="113">
        <f t="shared" ref="EM4" si="15">IF(EL4=12,3,EL4+3)</f>
        <v>12</v>
      </c>
      <c r="EN4" s="113">
        <f t="shared" ref="EN4" si="16">IF(EM4=12,3,EM4+3)</f>
        <v>3</v>
      </c>
      <c r="EO4" s="113">
        <f t="shared" ref="EO4" si="17">IF(EN4=12,3,EN4+3)</f>
        <v>6</v>
      </c>
      <c r="EP4" s="113">
        <f t="shared" ref="EP4" si="18">IF(EO4=12,3,EO4+3)</f>
        <v>9</v>
      </c>
      <c r="EQ4" s="113">
        <f t="shared" ref="EQ4" si="19">IF(EP4=12,3,EP4+3)</f>
        <v>12</v>
      </c>
      <c r="ER4" s="113">
        <f t="shared" ref="ER4" si="20">IF(EQ4=12,3,EQ4+3)</f>
        <v>3</v>
      </c>
      <c r="ES4" s="113">
        <f t="shared" ref="ES4" si="21">IF(ER4=12,3,ER4+3)</f>
        <v>6</v>
      </c>
      <c r="ET4" s="113">
        <f t="shared" ref="ET4" si="22">IF(ES4=12,3,ES4+3)</f>
        <v>9</v>
      </c>
      <c r="EU4" s="113">
        <f t="shared" ref="EU4" si="23">IF(ET4=12,3,ET4+3)</f>
        <v>12</v>
      </c>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row>
    <row r="5" spans="1:734"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734" ht="82.5" customHeight="1">
      <c r="F6" s="30" t="s">
        <v>39</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734"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row>
    <row r="8" spans="1:734"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row>
    <row r="9" spans="1:734" ht="28.15" customHeight="1">
      <c r="F9" s="35" t="s">
        <v>73</v>
      </c>
      <c r="G9" s="29"/>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row>
    <row r="10" spans="1:734" ht="20.100000000000001" customHeight="1">
      <c r="F10" s="28" t="s">
        <v>587</v>
      </c>
      <c r="G10" s="29"/>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row>
    <row r="11" spans="1:734" ht="20.100000000000001" customHeight="1">
      <c r="F11" s="28" t="s">
        <v>810</v>
      </c>
      <c r="G11" s="29"/>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row>
    <row r="12" spans="1:734" ht="20.100000000000001" customHeight="1">
      <c r="F12" s="37" t="s">
        <v>811</v>
      </c>
      <c r="G12" s="29" t="s">
        <v>145</v>
      </c>
      <c r="H12" s="38">
        <v>320</v>
      </c>
      <c r="I12" s="38">
        <v>320</v>
      </c>
      <c r="J12" s="38"/>
      <c r="K12" s="38"/>
      <c r="L12" s="38">
        <v>23</v>
      </c>
      <c r="M12" s="38">
        <v>34</v>
      </c>
      <c r="N12" s="38">
        <v>58</v>
      </c>
      <c r="O12" s="38">
        <v>44</v>
      </c>
      <c r="P12" s="38">
        <v>48</v>
      </c>
      <c r="Q12" s="38">
        <v>53</v>
      </c>
      <c r="R12" s="38">
        <v>55.563200000000002</v>
      </c>
      <c r="S12" s="38">
        <v>42.688800000000001</v>
      </c>
      <c r="T12" s="38">
        <v>49.464799999999997</v>
      </c>
      <c r="U12" s="38">
        <v>50.82</v>
      </c>
      <c r="V12" s="38">
        <v>30.492000000000001</v>
      </c>
      <c r="W12" s="38">
        <v>61.6616</v>
      </c>
      <c r="X12" s="38">
        <v>15.5848</v>
      </c>
      <c r="Y12" s="38">
        <v>33.880000000000003</v>
      </c>
      <c r="Z12" s="38">
        <v>33</v>
      </c>
      <c r="AA12" s="38">
        <v>25</v>
      </c>
      <c r="AB12" s="38">
        <v>36</v>
      </c>
      <c r="AC12" s="38">
        <v>10</v>
      </c>
      <c r="AD12" s="38">
        <v>85</v>
      </c>
      <c r="AE12" s="38">
        <v>78</v>
      </c>
      <c r="AF12" s="38">
        <v>156</v>
      </c>
      <c r="AG12" s="38">
        <v>138</v>
      </c>
      <c r="AH12" s="38">
        <v>138</v>
      </c>
      <c r="AI12" s="38">
        <v>123</v>
      </c>
      <c r="AJ12" s="38">
        <v>98</v>
      </c>
      <c r="AK12" s="38">
        <v>90</v>
      </c>
      <c r="AL12" s="38">
        <v>82</v>
      </c>
      <c r="AM12" s="38">
        <v>108</v>
      </c>
      <c r="AN12" s="38">
        <v>86</v>
      </c>
      <c r="AO12" s="38">
        <v>141</v>
      </c>
      <c r="AP12" s="38">
        <v>142</v>
      </c>
      <c r="AQ12" s="38">
        <v>97</v>
      </c>
      <c r="AR12" s="38">
        <v>97</v>
      </c>
      <c r="AS12" s="38">
        <v>221</v>
      </c>
      <c r="AT12" s="38">
        <v>129</v>
      </c>
      <c r="AU12" s="38">
        <v>121</v>
      </c>
      <c r="AV12" s="38">
        <v>159</v>
      </c>
      <c r="AW12" s="38">
        <v>143</v>
      </c>
      <c r="AX12" s="38">
        <v>132</v>
      </c>
      <c r="AY12" s="38">
        <v>123</v>
      </c>
      <c r="AZ12" s="38">
        <v>152.31</v>
      </c>
      <c r="BA12" s="38">
        <v>191.28</v>
      </c>
      <c r="BB12" s="38">
        <v>210.48</v>
      </c>
      <c r="BC12" s="38">
        <v>223.63</v>
      </c>
      <c r="BD12" s="38">
        <v>244</v>
      </c>
      <c r="BE12" s="38">
        <v>254</v>
      </c>
      <c r="BF12" s="38">
        <v>209.15</v>
      </c>
      <c r="BG12" s="38">
        <v>172.25</v>
      </c>
      <c r="BH12" s="38">
        <v>166.22</v>
      </c>
      <c r="BI12" s="38">
        <v>138.07</v>
      </c>
      <c r="BJ12" s="38">
        <v>180.54</v>
      </c>
      <c r="BK12" s="38">
        <v>173.99</v>
      </c>
      <c r="BL12" s="38">
        <v>114.99</v>
      </c>
      <c r="BM12" s="38">
        <v>132.77000000000001</v>
      </c>
      <c r="BN12" s="38">
        <v>166</v>
      </c>
      <c r="BO12" s="38">
        <v>138</v>
      </c>
      <c r="BP12" s="38">
        <v>114</v>
      </c>
      <c r="BQ12" s="38">
        <v>116</v>
      </c>
      <c r="BR12" s="38">
        <v>81</v>
      </c>
      <c r="BS12" s="38">
        <v>60</v>
      </c>
      <c r="BT12" s="38">
        <v>75</v>
      </c>
      <c r="BU12" s="38">
        <v>89</v>
      </c>
      <c r="BV12" s="38">
        <v>146</v>
      </c>
      <c r="BW12" s="38">
        <v>166</v>
      </c>
      <c r="BX12" s="38">
        <v>161</v>
      </c>
      <c r="BY12" s="38">
        <v>117</v>
      </c>
      <c r="BZ12" s="38">
        <v>60</v>
      </c>
      <c r="CA12" s="38">
        <v>49</v>
      </c>
      <c r="CB12" s="38">
        <v>30</v>
      </c>
      <c r="CC12" s="38">
        <v>27.75</v>
      </c>
      <c r="CD12" s="38">
        <v>27.75</v>
      </c>
      <c r="CE12" s="38">
        <v>27.75</v>
      </c>
      <c r="CF12" s="38">
        <v>40.25</v>
      </c>
      <c r="CG12" s="38">
        <v>40.25</v>
      </c>
      <c r="CH12" s="38">
        <v>44.75</v>
      </c>
      <c r="CI12" s="38">
        <v>44.75</v>
      </c>
      <c r="CJ12" s="38">
        <v>37.75</v>
      </c>
      <c r="CK12" s="38">
        <v>37.75</v>
      </c>
      <c r="CL12" s="38">
        <v>3780.75</v>
      </c>
      <c r="CM12" s="38">
        <v>3780.75</v>
      </c>
      <c r="CN12" s="38">
        <v>3000</v>
      </c>
      <c r="CO12" s="38">
        <v>3000</v>
      </c>
      <c r="CP12" s="38">
        <v>3000</v>
      </c>
      <c r="CQ12" s="38">
        <v>3000</v>
      </c>
      <c r="CR12" s="38">
        <v>3000</v>
      </c>
      <c r="CS12" s="38">
        <v>3000</v>
      </c>
      <c r="CT12" s="38">
        <v>1500</v>
      </c>
      <c r="CU12" s="38">
        <v>1500</v>
      </c>
      <c r="CV12" s="38">
        <v>70</v>
      </c>
      <c r="CW12" s="38">
        <v>80</v>
      </c>
      <c r="CX12" s="38">
        <v>80</v>
      </c>
      <c r="CY12" s="38">
        <v>80</v>
      </c>
      <c r="CZ12" s="38">
        <v>80</v>
      </c>
      <c r="DA12" s="38">
        <v>80</v>
      </c>
      <c r="DB12" s="38">
        <v>80</v>
      </c>
      <c r="DC12" s="38">
        <v>80</v>
      </c>
      <c r="DD12" s="38">
        <v>80</v>
      </c>
      <c r="DE12" s="38">
        <v>80</v>
      </c>
      <c r="DF12" s="38">
        <v>80</v>
      </c>
      <c r="DG12" s="38">
        <v>80</v>
      </c>
      <c r="DH12" s="38">
        <v>80</v>
      </c>
      <c r="DI12" s="38">
        <v>80</v>
      </c>
      <c r="DJ12" s="38">
        <v>80</v>
      </c>
      <c r="DK12" s="38">
        <v>80</v>
      </c>
      <c r="DL12" s="38">
        <v>80</v>
      </c>
      <c r="DM12" s="38">
        <v>80</v>
      </c>
      <c r="DN12" s="38">
        <v>80</v>
      </c>
      <c r="DO12" s="38">
        <v>80</v>
      </c>
      <c r="DP12" s="38">
        <v>80</v>
      </c>
      <c r="DQ12" s="38">
        <v>80</v>
      </c>
      <c r="DR12" s="38">
        <v>80</v>
      </c>
      <c r="DS12" s="38">
        <v>80</v>
      </c>
      <c r="DT12" s="38">
        <v>80</v>
      </c>
      <c r="DU12" s="38">
        <v>80</v>
      </c>
      <c r="DV12" s="38">
        <v>80</v>
      </c>
      <c r="DW12" s="38">
        <v>80</v>
      </c>
      <c r="DX12" s="53">
        <v>80</v>
      </c>
      <c r="DY12" s="53">
        <v>80</v>
      </c>
      <c r="DZ12" s="53">
        <v>80</v>
      </c>
      <c r="EA12" s="53">
        <v>80</v>
      </c>
      <c r="EB12" s="53">
        <v>80</v>
      </c>
      <c r="EC12" s="53">
        <v>80</v>
      </c>
      <c r="ED12" s="53">
        <v>80</v>
      </c>
      <c r="EE12" s="53">
        <v>80</v>
      </c>
      <c r="EF12" s="53">
        <v>80</v>
      </c>
      <c r="EG12" s="53">
        <v>80</v>
      </c>
      <c r="EH12" s="53">
        <v>80</v>
      </c>
      <c r="EI12" s="53">
        <v>80</v>
      </c>
      <c r="EJ12" s="53">
        <v>80</v>
      </c>
      <c r="EK12" s="53">
        <v>80</v>
      </c>
      <c r="EL12" s="53">
        <v>80</v>
      </c>
      <c r="EM12" s="53">
        <v>80</v>
      </c>
      <c r="EN12" s="53">
        <v>80</v>
      </c>
      <c r="EO12" s="53">
        <v>80</v>
      </c>
      <c r="EP12" s="53">
        <v>80</v>
      </c>
      <c r="EQ12" s="53">
        <v>80</v>
      </c>
      <c r="ER12" s="53">
        <v>80</v>
      </c>
      <c r="ES12" s="53">
        <v>80</v>
      </c>
      <c r="ET12" s="53">
        <v>80</v>
      </c>
      <c r="EU12" s="53">
        <v>80</v>
      </c>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c r="YZ12" s="53"/>
      <c r="ZA12" s="53"/>
      <c r="ZB12" s="53"/>
      <c r="ZC12" s="53"/>
      <c r="ZD12" s="53"/>
      <c r="ZE12" s="53"/>
      <c r="ZF12" s="53"/>
      <c r="ZG12" s="53"/>
      <c r="ZH12" s="53"/>
      <c r="ZI12" s="53"/>
      <c r="ZJ12" s="53"/>
      <c r="ZK12" s="53"/>
      <c r="ZL12" s="53"/>
      <c r="ZM12" s="53"/>
      <c r="ZN12" s="53"/>
      <c r="ZO12" s="53"/>
      <c r="ZP12" s="53"/>
      <c r="ZQ12" s="53"/>
      <c r="ZR12" s="53"/>
      <c r="ZS12" s="53"/>
      <c r="ZT12" s="53"/>
      <c r="ZU12" s="53"/>
      <c r="ZV12" s="53"/>
      <c r="ZW12" s="53"/>
      <c r="ZX12" s="53"/>
      <c r="ZY12" s="53"/>
      <c r="ZZ12" s="53"/>
      <c r="AAA12" s="53"/>
      <c r="AAB12" s="53"/>
      <c r="AAC12" s="53"/>
      <c r="AAD12" s="53"/>
      <c r="AAE12" s="53"/>
      <c r="AAF12" s="53"/>
      <c r="AAG12" s="53"/>
      <c r="AAH12" s="53"/>
      <c r="AAI12" s="53"/>
      <c r="AAJ12" s="53"/>
      <c r="AAK12" s="53"/>
      <c r="AAL12" s="53"/>
      <c r="AAM12" s="53"/>
      <c r="AAN12" s="53"/>
      <c r="AAO12" s="53"/>
      <c r="AAP12" s="53"/>
      <c r="AAQ12" s="53"/>
      <c r="AAR12" s="53"/>
      <c r="AAS12" s="53"/>
      <c r="AAT12" s="53"/>
      <c r="AAU12" s="53"/>
      <c r="AAV12" s="53"/>
      <c r="AAW12" s="53"/>
      <c r="AAX12" s="53"/>
      <c r="AAY12" s="53"/>
      <c r="AAZ12" s="53"/>
      <c r="ABA12" s="53"/>
      <c r="ABB12" s="53"/>
      <c r="ABC12" s="53"/>
      <c r="ABD12" s="53"/>
      <c r="ABE12" s="53"/>
      <c r="ABF12" s="53"/>
    </row>
    <row r="13" spans="1:734" ht="20.100000000000001" customHeight="1">
      <c r="F13" s="37" t="s">
        <v>698</v>
      </c>
      <c r="G13" s="29" t="s">
        <v>145</v>
      </c>
      <c r="H13" s="38">
        <v>7947</v>
      </c>
      <c r="I13" s="38">
        <v>9461</v>
      </c>
      <c r="J13" s="38"/>
      <c r="K13" s="38"/>
      <c r="L13" s="38">
        <v>1731</v>
      </c>
      <c r="M13" s="38">
        <v>2182</v>
      </c>
      <c r="N13" s="38">
        <v>1844</v>
      </c>
      <c r="O13" s="38">
        <v>1428</v>
      </c>
      <c r="P13" s="38">
        <v>1081</v>
      </c>
      <c r="Q13" s="38">
        <v>1034</v>
      </c>
      <c r="R13" s="38">
        <v>1672</v>
      </c>
      <c r="S13" s="38">
        <v>1319</v>
      </c>
      <c r="T13" s="38">
        <v>643.72</v>
      </c>
      <c r="U13" s="38">
        <v>1531.075</v>
      </c>
      <c r="V13" s="38">
        <v>1870</v>
      </c>
      <c r="W13" s="38">
        <v>1527.93</v>
      </c>
      <c r="X13" s="38">
        <v>1467</v>
      </c>
      <c r="Y13" s="38">
        <v>1891.7149999999999</v>
      </c>
      <c r="Z13" s="38">
        <v>1908</v>
      </c>
      <c r="AA13" s="38">
        <v>1981</v>
      </c>
      <c r="AB13" s="38">
        <v>1731</v>
      </c>
      <c r="AC13" s="38">
        <v>1795.74</v>
      </c>
      <c r="AD13" s="38">
        <v>1601.7439999999999</v>
      </c>
      <c r="AE13" s="38">
        <v>2218.2869999999998</v>
      </c>
      <c r="AF13" s="38">
        <v>1555</v>
      </c>
      <c r="AG13" s="38">
        <v>2084.69</v>
      </c>
      <c r="AH13" s="38">
        <v>2123.5219999999999</v>
      </c>
      <c r="AI13" s="38">
        <v>2346</v>
      </c>
      <c r="AJ13" s="38">
        <v>1911.5</v>
      </c>
      <c r="AK13" s="38">
        <v>2265.94</v>
      </c>
      <c r="AL13" s="38">
        <v>2084.6799999999998</v>
      </c>
      <c r="AM13" s="38">
        <v>2074.1979999999999</v>
      </c>
      <c r="AN13" s="38">
        <v>2072.5329999999999</v>
      </c>
      <c r="AO13" s="38">
        <v>2500.79</v>
      </c>
      <c r="AP13" s="38">
        <v>2749</v>
      </c>
      <c r="AQ13" s="38">
        <v>2278</v>
      </c>
      <c r="AR13" s="38">
        <v>2041</v>
      </c>
      <c r="AS13" s="38">
        <v>2799</v>
      </c>
      <c r="AT13" s="38">
        <v>2233</v>
      </c>
      <c r="AU13" s="38">
        <v>2492</v>
      </c>
      <c r="AV13" s="38">
        <v>2296.2429999999999</v>
      </c>
      <c r="AW13" s="38">
        <v>2202</v>
      </c>
      <c r="AX13" s="38">
        <v>2398</v>
      </c>
      <c r="AY13" s="38">
        <v>2518</v>
      </c>
      <c r="AZ13" s="38">
        <v>2083</v>
      </c>
      <c r="BA13" s="38">
        <v>2192</v>
      </c>
      <c r="BB13" s="38">
        <v>1978.144</v>
      </c>
      <c r="BC13" s="38">
        <v>2074</v>
      </c>
      <c r="BD13" s="38">
        <v>2335</v>
      </c>
      <c r="BE13" s="38">
        <v>2590</v>
      </c>
      <c r="BF13" s="38">
        <v>1840</v>
      </c>
      <c r="BG13" s="38">
        <v>2196</v>
      </c>
      <c r="BH13" s="38">
        <v>1433</v>
      </c>
      <c r="BI13" s="38">
        <v>1757</v>
      </c>
      <c r="BJ13" s="38">
        <v>1433</v>
      </c>
      <c r="BK13" s="38">
        <v>986</v>
      </c>
      <c r="BL13" s="38">
        <v>1412</v>
      </c>
      <c r="BM13" s="38">
        <v>870</v>
      </c>
      <c r="BN13" s="38">
        <v>0</v>
      </c>
      <c r="BO13" s="38">
        <v>0</v>
      </c>
      <c r="BP13" s="38">
        <v>0</v>
      </c>
      <c r="BQ13" s="38">
        <v>0</v>
      </c>
      <c r="BR13" s="38">
        <v>0</v>
      </c>
      <c r="BS13" s="38">
        <v>396</v>
      </c>
      <c r="BT13" s="38">
        <v>165</v>
      </c>
      <c r="BU13" s="38">
        <v>734.03</v>
      </c>
      <c r="BV13" s="38">
        <v>866</v>
      </c>
      <c r="BW13" s="38">
        <v>932.53</v>
      </c>
      <c r="BX13" s="38">
        <v>0</v>
      </c>
      <c r="BY13" s="38">
        <v>0</v>
      </c>
      <c r="BZ13" s="38">
        <v>0</v>
      </c>
      <c r="CA13" s="38">
        <v>0</v>
      </c>
      <c r="CB13" s="38">
        <v>0</v>
      </c>
      <c r="CC13" s="38">
        <v>0</v>
      </c>
      <c r="CD13" s="38">
        <v>0</v>
      </c>
      <c r="CE13" s="38">
        <v>0</v>
      </c>
      <c r="CF13" s="38">
        <v>0</v>
      </c>
      <c r="CG13" s="38">
        <v>0</v>
      </c>
      <c r="CH13" s="38">
        <v>192</v>
      </c>
      <c r="CI13" s="38">
        <v>888</v>
      </c>
      <c r="CJ13" s="38">
        <v>1439</v>
      </c>
      <c r="CK13" s="38">
        <v>1361</v>
      </c>
      <c r="CL13" s="38">
        <v>1404</v>
      </c>
      <c r="CM13" s="38">
        <v>1427</v>
      </c>
      <c r="CN13" s="38">
        <v>1763</v>
      </c>
      <c r="CO13" s="38">
        <v>1673</v>
      </c>
      <c r="CP13" s="38">
        <v>1610</v>
      </c>
      <c r="CQ13" s="38">
        <v>1217</v>
      </c>
      <c r="CR13" s="38">
        <v>1104</v>
      </c>
      <c r="CS13" s="38">
        <v>1333</v>
      </c>
      <c r="CT13" s="38">
        <v>1251</v>
      </c>
      <c r="CU13" s="38">
        <v>1186</v>
      </c>
      <c r="CV13" s="38">
        <v>1168</v>
      </c>
      <c r="CW13" s="38">
        <v>1395</v>
      </c>
      <c r="CX13" s="38">
        <v>1485</v>
      </c>
      <c r="CY13" s="38">
        <v>1800</v>
      </c>
      <c r="CZ13" s="38">
        <v>1520</v>
      </c>
      <c r="DA13" s="38">
        <v>1512</v>
      </c>
      <c r="DB13" s="38">
        <v>1586</v>
      </c>
      <c r="DC13" s="38">
        <v>1534</v>
      </c>
      <c r="DD13" s="38">
        <v>1411</v>
      </c>
      <c r="DE13" s="38">
        <v>1685</v>
      </c>
      <c r="DF13" s="38">
        <v>1831</v>
      </c>
      <c r="DG13" s="38">
        <v>1651</v>
      </c>
      <c r="DH13" s="38">
        <v>1600</v>
      </c>
      <c r="DI13" s="38">
        <v>1704</v>
      </c>
      <c r="DJ13" s="38">
        <v>1645</v>
      </c>
      <c r="DK13" s="38">
        <v>1889</v>
      </c>
      <c r="DL13" s="38">
        <v>1676</v>
      </c>
      <c r="DM13" s="38">
        <v>1153</v>
      </c>
      <c r="DN13" s="38">
        <v>1718</v>
      </c>
      <c r="DO13" s="38">
        <v>1768</v>
      </c>
      <c r="DP13" s="38">
        <v>1783</v>
      </c>
      <c r="DQ13" s="38">
        <v>1703</v>
      </c>
      <c r="DR13" s="38">
        <v>1811</v>
      </c>
      <c r="DS13" s="38">
        <v>1785</v>
      </c>
      <c r="DT13" s="38">
        <v>1725</v>
      </c>
      <c r="DU13" s="38">
        <v>1418</v>
      </c>
      <c r="DV13" s="38">
        <v>1616</v>
      </c>
      <c r="DW13" s="38">
        <v>1792</v>
      </c>
      <c r="DX13" s="53">
        <v>2061</v>
      </c>
      <c r="DY13" s="53">
        <v>1649</v>
      </c>
      <c r="DZ13" s="53">
        <v>2056</v>
      </c>
      <c r="EA13" s="53">
        <v>1652</v>
      </c>
      <c r="EB13" s="53">
        <v>1740</v>
      </c>
      <c r="EC13" s="53">
        <v>1733</v>
      </c>
      <c r="ED13" s="53">
        <v>2326</v>
      </c>
      <c r="EE13" s="53">
        <v>1999</v>
      </c>
      <c r="EF13" s="53">
        <v>1486</v>
      </c>
      <c r="EG13" s="53">
        <v>2136</v>
      </c>
      <c r="EH13" s="53">
        <v>2471</v>
      </c>
      <c r="EI13" s="53">
        <v>2359</v>
      </c>
      <c r="EJ13" s="53">
        <v>2477</v>
      </c>
      <c r="EK13" s="53">
        <v>2154</v>
      </c>
      <c r="EL13" s="53">
        <v>2125</v>
      </c>
      <c r="EM13" s="53">
        <v>1925</v>
      </c>
      <c r="EN13" s="53">
        <v>1981</v>
      </c>
      <c r="EO13" s="53">
        <v>2292</v>
      </c>
      <c r="EP13" s="53">
        <v>2545</v>
      </c>
      <c r="EQ13" s="53">
        <v>2714</v>
      </c>
      <c r="ER13" s="53">
        <v>4342</v>
      </c>
      <c r="ES13" s="53">
        <v>4576</v>
      </c>
      <c r="ET13" s="53">
        <v>4570</v>
      </c>
      <c r="EU13" s="53">
        <v>4570</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c r="YV13" s="53"/>
      <c r="YW13" s="53"/>
      <c r="YX13" s="53"/>
      <c r="YY13" s="53"/>
      <c r="YZ13" s="53"/>
      <c r="ZA13" s="53"/>
      <c r="ZB13" s="53"/>
      <c r="ZC13" s="53"/>
      <c r="ZD13" s="53"/>
      <c r="ZE13" s="53"/>
      <c r="ZF13" s="53"/>
      <c r="ZG13" s="53"/>
      <c r="ZH13" s="53"/>
      <c r="ZI13" s="53"/>
      <c r="ZJ13" s="53"/>
      <c r="ZK13" s="53"/>
      <c r="ZL13" s="53"/>
      <c r="ZM13" s="53"/>
      <c r="ZN13" s="53"/>
      <c r="ZO13" s="53"/>
      <c r="ZP13" s="53"/>
      <c r="ZQ13" s="53"/>
      <c r="ZR13" s="53"/>
      <c r="ZS13" s="53"/>
      <c r="ZT13" s="53"/>
      <c r="ZU13" s="53"/>
      <c r="ZV13" s="53"/>
      <c r="ZW13" s="53"/>
      <c r="ZX13" s="53"/>
      <c r="ZY13" s="53"/>
      <c r="ZZ13" s="53"/>
      <c r="AAA13" s="53"/>
      <c r="AAB13" s="53"/>
      <c r="AAC13" s="53"/>
      <c r="AAD13" s="53"/>
      <c r="AAE13" s="53"/>
      <c r="AAF13" s="53"/>
      <c r="AAG13" s="53"/>
      <c r="AAH13" s="53"/>
      <c r="AAI13" s="53"/>
      <c r="AAJ13" s="53"/>
      <c r="AAK13" s="53"/>
      <c r="AAL13" s="53"/>
      <c r="AAM13" s="53"/>
      <c r="AAN13" s="53"/>
      <c r="AAO13" s="53"/>
      <c r="AAP13" s="53"/>
      <c r="AAQ13" s="53"/>
      <c r="AAR13" s="53"/>
      <c r="AAS13" s="53"/>
      <c r="AAT13" s="53"/>
      <c r="AAU13" s="53"/>
      <c r="AAV13" s="53"/>
      <c r="AAW13" s="53"/>
      <c r="AAX13" s="53"/>
      <c r="AAY13" s="53"/>
      <c r="AAZ13" s="53"/>
      <c r="ABA13" s="53"/>
      <c r="ABB13" s="53"/>
      <c r="ABC13" s="53"/>
      <c r="ABD13" s="53"/>
      <c r="ABE13" s="53"/>
      <c r="ABF13" s="53"/>
    </row>
    <row r="14" spans="1:734" ht="28.15" customHeight="1">
      <c r="F14" s="37" t="s">
        <v>812</v>
      </c>
      <c r="G14" s="29" t="s">
        <v>145</v>
      </c>
      <c r="H14" s="38">
        <v>8267</v>
      </c>
      <c r="I14" s="38">
        <v>9781</v>
      </c>
      <c r="J14" s="38"/>
      <c r="K14" s="38"/>
      <c r="L14" s="38">
        <v>1770</v>
      </c>
      <c r="M14" s="38">
        <v>2252</v>
      </c>
      <c r="N14" s="38">
        <v>1936</v>
      </c>
      <c r="O14" s="38">
        <v>1509</v>
      </c>
      <c r="P14" s="38">
        <v>1163</v>
      </c>
      <c r="Q14" s="38">
        <v>1113</v>
      </c>
      <c r="R14" s="38">
        <v>1753.5632000000001</v>
      </c>
      <c r="S14" s="38">
        <v>1390.6887999999999</v>
      </c>
      <c r="T14" s="38">
        <v>722.1848</v>
      </c>
      <c r="U14" s="38">
        <v>1608.895</v>
      </c>
      <c r="V14" s="38">
        <v>1931.492</v>
      </c>
      <c r="W14" s="38">
        <v>1620.5916</v>
      </c>
      <c r="X14" s="38">
        <v>1525.5848000000001</v>
      </c>
      <c r="Y14" s="38">
        <v>1954.595</v>
      </c>
      <c r="Z14" s="38">
        <v>1972</v>
      </c>
      <c r="AA14" s="38">
        <v>2040</v>
      </c>
      <c r="AB14" s="38">
        <v>1801</v>
      </c>
      <c r="AC14" s="38">
        <v>1836.74</v>
      </c>
      <c r="AD14" s="38">
        <v>1708.7439999999999</v>
      </c>
      <c r="AE14" s="38">
        <v>2316.2869999999998</v>
      </c>
      <c r="AF14" s="38">
        <v>1732</v>
      </c>
      <c r="AG14" s="38">
        <v>2241.69</v>
      </c>
      <c r="AH14" s="38">
        <v>2272.5219999999999</v>
      </c>
      <c r="AI14" s="38">
        <v>2480</v>
      </c>
      <c r="AJ14" s="38">
        <v>2014.5</v>
      </c>
      <c r="AK14" s="38">
        <v>2374.94</v>
      </c>
      <c r="AL14" s="38">
        <v>2195.6799999999998</v>
      </c>
      <c r="AM14" s="38">
        <v>2208.1979999999999</v>
      </c>
      <c r="AN14" s="38">
        <v>2183.5329999999999</v>
      </c>
      <c r="AO14" s="38">
        <v>2666.79</v>
      </c>
      <c r="AP14" s="38">
        <v>2901</v>
      </c>
      <c r="AQ14" s="38">
        <v>2385</v>
      </c>
      <c r="AR14" s="38">
        <v>2148</v>
      </c>
      <c r="AS14" s="38">
        <v>3030</v>
      </c>
      <c r="AT14" s="38">
        <v>2372</v>
      </c>
      <c r="AU14" s="38">
        <v>2623</v>
      </c>
      <c r="AV14" s="38">
        <v>2465.2429999999999</v>
      </c>
      <c r="AW14" s="38">
        <v>2355</v>
      </c>
      <c r="AX14" s="38">
        <v>2540</v>
      </c>
      <c r="AY14" s="38">
        <v>2651</v>
      </c>
      <c r="AZ14" s="38">
        <v>2245.31</v>
      </c>
      <c r="BA14" s="38">
        <v>2383.2800000000002</v>
      </c>
      <c r="BB14" s="38">
        <v>2188.6239999999998</v>
      </c>
      <c r="BC14" s="38">
        <v>2297.63</v>
      </c>
      <c r="BD14" s="38">
        <v>2579</v>
      </c>
      <c r="BE14" s="38">
        <v>2844</v>
      </c>
      <c r="BF14" s="38">
        <v>2049.15</v>
      </c>
      <c r="BG14" s="38">
        <v>2368.25</v>
      </c>
      <c r="BH14" s="38">
        <v>1684.22</v>
      </c>
      <c r="BI14" s="38">
        <v>2072.0700000000002</v>
      </c>
      <c r="BJ14" s="38">
        <v>1817.54</v>
      </c>
      <c r="BK14" s="38">
        <v>1443.59</v>
      </c>
      <c r="BL14" s="38">
        <v>1728.59</v>
      </c>
      <c r="BM14" s="38">
        <v>1232.77</v>
      </c>
      <c r="BN14" s="38">
        <v>451</v>
      </c>
      <c r="BO14" s="38">
        <v>452</v>
      </c>
      <c r="BP14" s="38">
        <v>307</v>
      </c>
      <c r="BQ14" s="38">
        <v>301.68799999999999</v>
      </c>
      <c r="BR14" s="38">
        <v>131</v>
      </c>
      <c r="BS14" s="38">
        <v>506</v>
      </c>
      <c r="BT14" s="38">
        <v>240</v>
      </c>
      <c r="BU14" s="38">
        <v>823.03</v>
      </c>
      <c r="BV14" s="38">
        <v>1012</v>
      </c>
      <c r="BW14" s="38">
        <v>1380.53</v>
      </c>
      <c r="BX14" s="38">
        <v>230</v>
      </c>
      <c r="BY14" s="38">
        <v>330</v>
      </c>
      <c r="BZ14" s="38">
        <v>261.5</v>
      </c>
      <c r="CA14" s="38">
        <v>655.6</v>
      </c>
      <c r="CB14" s="38">
        <v>586</v>
      </c>
      <c r="CC14" s="38">
        <v>575.75</v>
      </c>
      <c r="CD14" s="38">
        <v>418.75</v>
      </c>
      <c r="CE14" s="38">
        <v>563.75</v>
      </c>
      <c r="CF14" s="38">
        <v>523.25</v>
      </c>
      <c r="CG14" s="38">
        <v>261.25</v>
      </c>
      <c r="CH14" s="38">
        <v>236.75</v>
      </c>
      <c r="CI14" s="38">
        <v>932.75</v>
      </c>
      <c r="CJ14" s="38">
        <v>1476.75</v>
      </c>
      <c r="CK14" s="38">
        <v>1398.75</v>
      </c>
      <c r="CL14" s="38">
        <v>5184.75</v>
      </c>
      <c r="CM14" s="38">
        <v>5207.75</v>
      </c>
      <c r="CN14" s="38">
        <v>4763</v>
      </c>
      <c r="CO14" s="38">
        <v>4673</v>
      </c>
      <c r="CP14" s="38">
        <v>4610</v>
      </c>
      <c r="CQ14" s="38">
        <v>4217</v>
      </c>
      <c r="CR14" s="38">
        <v>4104</v>
      </c>
      <c r="CS14" s="38">
        <v>4333</v>
      </c>
      <c r="CT14" s="38">
        <v>2751</v>
      </c>
      <c r="CU14" s="38">
        <v>2686</v>
      </c>
      <c r="CV14" s="38">
        <v>1238</v>
      </c>
      <c r="CW14" s="38">
        <v>1475</v>
      </c>
      <c r="CX14" s="38">
        <v>1565</v>
      </c>
      <c r="CY14" s="38">
        <v>1880</v>
      </c>
      <c r="CZ14" s="38">
        <v>1600</v>
      </c>
      <c r="DA14" s="38">
        <v>1592</v>
      </c>
      <c r="DB14" s="38">
        <v>1666</v>
      </c>
      <c r="DC14" s="38">
        <v>1614</v>
      </c>
      <c r="DD14" s="38">
        <v>1491</v>
      </c>
      <c r="DE14" s="38">
        <v>1765</v>
      </c>
      <c r="DF14" s="38">
        <v>1911</v>
      </c>
      <c r="DG14" s="38">
        <v>1731</v>
      </c>
      <c r="DH14" s="38">
        <v>1680</v>
      </c>
      <c r="DI14" s="38">
        <v>1784</v>
      </c>
      <c r="DJ14" s="38">
        <v>1725</v>
      </c>
      <c r="DK14" s="38">
        <v>1969</v>
      </c>
      <c r="DL14" s="38">
        <v>1756</v>
      </c>
      <c r="DM14" s="38">
        <v>1233</v>
      </c>
      <c r="DN14" s="38">
        <v>1798</v>
      </c>
      <c r="DO14" s="38">
        <v>1848</v>
      </c>
      <c r="DP14" s="38">
        <v>1863</v>
      </c>
      <c r="DQ14" s="38">
        <v>1783</v>
      </c>
      <c r="DR14" s="38">
        <v>1891</v>
      </c>
      <c r="DS14" s="38">
        <v>1865</v>
      </c>
      <c r="DT14" s="38">
        <v>1805</v>
      </c>
      <c r="DU14" s="38">
        <v>1498</v>
      </c>
      <c r="DV14" s="38">
        <v>1696</v>
      </c>
      <c r="DW14" s="38">
        <v>1872</v>
      </c>
      <c r="DX14" s="53">
        <v>2141</v>
      </c>
      <c r="DY14" s="53">
        <v>1729</v>
      </c>
      <c r="DZ14" s="53">
        <v>2136</v>
      </c>
      <c r="EA14" s="53">
        <v>1732</v>
      </c>
      <c r="EB14" s="53">
        <v>1820</v>
      </c>
      <c r="EC14" s="53">
        <v>1813</v>
      </c>
      <c r="ED14" s="53">
        <v>2406</v>
      </c>
      <c r="EE14" s="53">
        <v>2079</v>
      </c>
      <c r="EF14" s="53">
        <v>1566</v>
      </c>
      <c r="EG14" s="53">
        <v>2216</v>
      </c>
      <c r="EH14" s="53">
        <v>2551</v>
      </c>
      <c r="EI14" s="53">
        <v>2439</v>
      </c>
      <c r="EJ14" s="53">
        <v>2557</v>
      </c>
      <c r="EK14" s="53">
        <v>2234</v>
      </c>
      <c r="EL14" s="53">
        <v>2205</v>
      </c>
      <c r="EM14" s="53">
        <v>2005</v>
      </c>
      <c r="EN14" s="53">
        <v>2061</v>
      </c>
      <c r="EO14" s="53">
        <v>2372</v>
      </c>
      <c r="EP14" s="53">
        <v>2625</v>
      </c>
      <c r="EQ14" s="53">
        <v>2794</v>
      </c>
      <c r="ER14" s="53">
        <v>4422</v>
      </c>
      <c r="ES14" s="53">
        <v>4656</v>
      </c>
      <c r="ET14" s="53">
        <v>4650</v>
      </c>
      <c r="EU14" s="53">
        <v>4650</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c r="YV14" s="53"/>
      <c r="YW14" s="53"/>
      <c r="YX14" s="53"/>
      <c r="YY14" s="53"/>
      <c r="YZ14" s="53"/>
      <c r="ZA14" s="53"/>
      <c r="ZB14" s="53"/>
      <c r="ZC14" s="53"/>
      <c r="ZD14" s="53"/>
      <c r="ZE14" s="53"/>
      <c r="ZF14" s="53"/>
      <c r="ZG14" s="53"/>
      <c r="ZH14" s="53"/>
      <c r="ZI14" s="53"/>
      <c r="ZJ14" s="53"/>
      <c r="ZK14" s="53"/>
      <c r="ZL14" s="53"/>
      <c r="ZM14" s="53"/>
      <c r="ZN14" s="53"/>
      <c r="ZO14" s="53"/>
      <c r="ZP14" s="53"/>
      <c r="ZQ14" s="53"/>
      <c r="ZR14" s="53"/>
      <c r="ZS14" s="53"/>
      <c r="ZT14" s="53"/>
      <c r="ZU14" s="53"/>
      <c r="ZV14" s="53"/>
      <c r="ZW14" s="53"/>
      <c r="ZX14" s="53"/>
      <c r="ZY14" s="53"/>
      <c r="ZZ14" s="53"/>
      <c r="AAA14" s="53"/>
      <c r="AAB14" s="53"/>
      <c r="AAC14" s="53"/>
      <c r="AAD14" s="53"/>
      <c r="AAE14" s="53"/>
      <c r="AAF14" s="53"/>
      <c r="AAG14" s="53"/>
      <c r="AAH14" s="53"/>
      <c r="AAI14" s="53"/>
      <c r="AAJ14" s="53"/>
      <c r="AAK14" s="53"/>
      <c r="AAL14" s="53"/>
      <c r="AAM14" s="53"/>
      <c r="AAN14" s="53"/>
      <c r="AAO14" s="53"/>
      <c r="AAP14" s="53"/>
      <c r="AAQ14" s="53"/>
      <c r="AAR14" s="53"/>
      <c r="AAS14" s="53"/>
      <c r="AAT14" s="53"/>
      <c r="AAU14" s="53"/>
      <c r="AAV14" s="53"/>
      <c r="AAW14" s="53"/>
      <c r="AAX14" s="53"/>
      <c r="AAY14" s="53"/>
      <c r="AAZ14" s="53"/>
      <c r="ABA14" s="53"/>
      <c r="ABB14" s="53"/>
      <c r="ABC14" s="53"/>
      <c r="ABD14" s="53"/>
      <c r="ABE14" s="53"/>
      <c r="ABF14" s="53"/>
    </row>
    <row r="15" spans="1:734" ht="34.15" customHeight="1">
      <c r="F15" s="35" t="s">
        <v>49</v>
      </c>
      <c r="G15" s="29"/>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row>
    <row r="16" spans="1:734" ht="20.100000000000001" customHeight="1">
      <c r="F16" s="83" t="s">
        <v>533</v>
      </c>
      <c r="G16" s="29"/>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row>
    <row r="17" spans="6:734" ht="20.100000000000001" customHeight="1">
      <c r="F17" s="28" t="s">
        <v>813</v>
      </c>
      <c r="G17" s="29" t="s">
        <v>145</v>
      </c>
      <c r="H17" s="38">
        <v>15443.78</v>
      </c>
      <c r="I17" s="38">
        <v>18385.89</v>
      </c>
      <c r="J17" s="38"/>
      <c r="K17" s="38"/>
      <c r="L17" s="38">
        <v>4216</v>
      </c>
      <c r="M17" s="38">
        <v>3870</v>
      </c>
      <c r="N17" s="38">
        <v>4319</v>
      </c>
      <c r="O17" s="38">
        <v>2547</v>
      </c>
      <c r="P17" s="38">
        <v>2228</v>
      </c>
      <c r="Q17" s="38">
        <v>1204</v>
      </c>
      <c r="R17" s="38">
        <v>3056</v>
      </c>
      <c r="S17" s="38">
        <v>3172</v>
      </c>
      <c r="T17" s="38">
        <v>1616</v>
      </c>
      <c r="U17" s="38">
        <v>3549</v>
      </c>
      <c r="V17" s="38">
        <v>3734</v>
      </c>
      <c r="W17" s="38">
        <v>2883</v>
      </c>
      <c r="X17" s="38">
        <v>2849</v>
      </c>
      <c r="Y17" s="38">
        <v>3724</v>
      </c>
      <c r="Z17" s="38">
        <v>3384</v>
      </c>
      <c r="AA17" s="38">
        <v>4566</v>
      </c>
      <c r="AB17" s="38">
        <v>2560</v>
      </c>
      <c r="AC17" s="38">
        <v>3185</v>
      </c>
      <c r="AD17" s="38">
        <v>3559</v>
      </c>
      <c r="AE17" s="38">
        <v>3923</v>
      </c>
      <c r="AF17" s="38">
        <v>2824</v>
      </c>
      <c r="AG17" s="38">
        <v>4419</v>
      </c>
      <c r="AH17" s="38">
        <v>4107</v>
      </c>
      <c r="AI17" s="38">
        <v>4527</v>
      </c>
      <c r="AJ17" s="38">
        <v>3381</v>
      </c>
      <c r="AK17" s="38">
        <v>4440</v>
      </c>
      <c r="AL17" s="38">
        <v>3600</v>
      </c>
      <c r="AM17" s="38">
        <v>4304</v>
      </c>
      <c r="AN17" s="38">
        <v>3992</v>
      </c>
      <c r="AO17" s="38">
        <v>4541</v>
      </c>
      <c r="AP17" s="38">
        <v>4950</v>
      </c>
      <c r="AQ17" s="38">
        <v>3583</v>
      </c>
      <c r="AR17" s="38">
        <v>3545</v>
      </c>
      <c r="AS17" s="38">
        <v>4414</v>
      </c>
      <c r="AT17" s="38">
        <v>3532</v>
      </c>
      <c r="AU17" s="38">
        <v>3885</v>
      </c>
      <c r="AV17" s="38">
        <v>3894</v>
      </c>
      <c r="AW17" s="38">
        <v>3880</v>
      </c>
      <c r="AX17" s="38">
        <v>3707</v>
      </c>
      <c r="AY17" s="38">
        <v>4693</v>
      </c>
      <c r="AZ17" s="38">
        <v>3193</v>
      </c>
      <c r="BA17" s="38">
        <v>4040</v>
      </c>
      <c r="BB17" s="38">
        <v>3174</v>
      </c>
      <c r="BC17" s="38">
        <v>3736</v>
      </c>
      <c r="BD17" s="38">
        <v>3749</v>
      </c>
      <c r="BE17" s="38">
        <v>4452</v>
      </c>
      <c r="BF17" s="38">
        <v>3412</v>
      </c>
      <c r="BG17" s="38">
        <v>3541</v>
      </c>
      <c r="BH17" s="38">
        <v>3266</v>
      </c>
      <c r="BI17" s="38">
        <v>3079</v>
      </c>
      <c r="BJ17" s="38">
        <v>3085</v>
      </c>
      <c r="BK17" s="38">
        <v>2111</v>
      </c>
      <c r="BL17" s="38">
        <v>2989</v>
      </c>
      <c r="BM17" s="38">
        <v>1739</v>
      </c>
      <c r="BN17" s="38">
        <v>0</v>
      </c>
      <c r="BO17" s="38">
        <v>0</v>
      </c>
      <c r="BP17" s="38">
        <v>0</v>
      </c>
      <c r="BQ17" s="38">
        <v>0</v>
      </c>
      <c r="BR17" s="38">
        <v>0</v>
      </c>
      <c r="BS17" s="38">
        <v>41</v>
      </c>
      <c r="BT17" s="38">
        <v>233</v>
      </c>
      <c r="BU17" s="38">
        <v>1402</v>
      </c>
      <c r="BV17" s="38">
        <v>1678</v>
      </c>
      <c r="BW17" s="38">
        <v>423</v>
      </c>
      <c r="BX17" s="38">
        <v>6</v>
      </c>
      <c r="BY17" s="38">
        <v>79</v>
      </c>
      <c r="BZ17" s="38">
        <v>370</v>
      </c>
      <c r="CA17" s="38">
        <v>731</v>
      </c>
      <c r="CB17" s="38">
        <v>1105</v>
      </c>
      <c r="CC17" s="38">
        <v>966</v>
      </c>
      <c r="CD17" s="38">
        <v>669</v>
      </c>
      <c r="CE17" s="38">
        <v>1290</v>
      </c>
      <c r="CF17" s="38">
        <v>3511</v>
      </c>
      <c r="CG17" s="38">
        <v>1057</v>
      </c>
      <c r="CH17" s="38">
        <v>522</v>
      </c>
      <c r="CI17" s="38">
        <v>2815</v>
      </c>
      <c r="CJ17" s="38">
        <v>3241</v>
      </c>
      <c r="CK17" s="38">
        <v>3029</v>
      </c>
      <c r="CL17" s="38">
        <v>3476</v>
      </c>
      <c r="CM17" s="38">
        <v>2680</v>
      </c>
      <c r="CN17" s="38">
        <v>3070</v>
      </c>
      <c r="CO17" s="38">
        <v>2696</v>
      </c>
      <c r="CP17" s="38">
        <v>2991</v>
      </c>
      <c r="CQ17" s="38">
        <v>4812</v>
      </c>
      <c r="CR17" s="38">
        <v>2594</v>
      </c>
      <c r="CS17" s="38">
        <v>2438</v>
      </c>
      <c r="CT17" s="38">
        <v>2538</v>
      </c>
      <c r="CU17" s="38">
        <v>3478</v>
      </c>
      <c r="CV17" s="38">
        <v>1859</v>
      </c>
      <c r="CW17" s="38">
        <v>4410.21</v>
      </c>
      <c r="CX17" s="38">
        <v>3033.34</v>
      </c>
      <c r="CY17" s="38">
        <v>4097.1400000000003</v>
      </c>
      <c r="CZ17" s="38">
        <v>2852.69</v>
      </c>
      <c r="DA17" s="38">
        <v>3060.77</v>
      </c>
      <c r="DB17" s="38">
        <v>3441.86</v>
      </c>
      <c r="DC17" s="38">
        <v>3256</v>
      </c>
      <c r="DD17" s="38">
        <v>3366.48</v>
      </c>
      <c r="DE17" s="38">
        <v>3418.74</v>
      </c>
      <c r="DF17" s="38">
        <v>3327.27</v>
      </c>
      <c r="DG17" s="38">
        <v>3983.35</v>
      </c>
      <c r="DH17" s="38">
        <v>7615.26</v>
      </c>
      <c r="DI17" s="38">
        <v>3173.15</v>
      </c>
      <c r="DJ17" s="38">
        <v>3096.59</v>
      </c>
      <c r="DK17" s="38">
        <v>3284.83</v>
      </c>
      <c r="DL17" s="38">
        <v>3430.52</v>
      </c>
      <c r="DM17" s="38">
        <v>6140.58</v>
      </c>
      <c r="DN17" s="38">
        <v>2816.32</v>
      </c>
      <c r="DO17" s="38">
        <v>3319.18</v>
      </c>
      <c r="DP17" s="38">
        <v>2798.9</v>
      </c>
      <c r="DQ17" s="38">
        <v>3623.14</v>
      </c>
      <c r="DR17" s="38">
        <v>3015.53</v>
      </c>
      <c r="DS17" s="38">
        <v>3223.2</v>
      </c>
      <c r="DT17" s="38">
        <v>3828.3</v>
      </c>
      <c r="DU17" s="38">
        <v>2964.59</v>
      </c>
      <c r="DV17" s="38">
        <v>2988.78</v>
      </c>
      <c r="DW17" s="38">
        <v>3286.42</v>
      </c>
      <c r="DX17" s="53">
        <v>4164.58</v>
      </c>
      <c r="DY17" s="53">
        <v>3150</v>
      </c>
      <c r="DZ17" s="53">
        <v>3974.33</v>
      </c>
      <c r="EA17" s="53">
        <v>3231.18</v>
      </c>
      <c r="EB17" s="53">
        <v>3499.26</v>
      </c>
      <c r="EC17" s="53">
        <v>3071.82</v>
      </c>
      <c r="ED17" s="53">
        <v>4219.2700000000004</v>
      </c>
      <c r="EE17" s="53">
        <v>4199.2299999999996</v>
      </c>
      <c r="EF17" s="53">
        <v>2907.75</v>
      </c>
      <c r="EG17" s="53">
        <v>4117.53</v>
      </c>
      <c r="EH17" s="53">
        <v>3953.46</v>
      </c>
      <c r="EI17" s="53">
        <v>4631.45</v>
      </c>
      <c r="EJ17" s="53">
        <v>5141.04</v>
      </c>
      <c r="EK17" s="53">
        <v>4659.9399999999996</v>
      </c>
      <c r="EL17" s="53">
        <v>3080.41</v>
      </c>
      <c r="EM17" s="53">
        <v>4499.1400000000003</v>
      </c>
      <c r="EN17" s="53">
        <v>4061.96</v>
      </c>
      <c r="EO17" s="53">
        <v>3935.23</v>
      </c>
      <c r="EP17" s="53">
        <v>4656.88</v>
      </c>
      <c r="EQ17" s="53">
        <v>5104.95</v>
      </c>
      <c r="ER17" s="53">
        <v>5115.51</v>
      </c>
      <c r="ES17" s="53">
        <v>4480.95</v>
      </c>
      <c r="ET17" s="53">
        <v>6215.97</v>
      </c>
      <c r="EU17" s="53">
        <v>6110.63</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row>
    <row r="18" spans="6:734" ht="42.75" customHeight="1">
      <c r="F18" s="65" t="s">
        <v>814</v>
      </c>
      <c r="G18" s="29" t="s">
        <v>145</v>
      </c>
      <c r="H18" s="38">
        <v>8050.8547796432804</v>
      </c>
      <c r="I18" s="38">
        <v>9599.0619178246397</v>
      </c>
      <c r="J18" s="38"/>
      <c r="K18" s="38"/>
      <c r="L18" s="38">
        <v>2108.544143952</v>
      </c>
      <c r="M18" s="38">
        <v>1977.43553105</v>
      </c>
      <c r="N18" s="38">
        <v>1447.376355787</v>
      </c>
      <c r="O18" s="38">
        <v>653.69678717399995</v>
      </c>
      <c r="P18" s="38">
        <v>1206.9322230160001</v>
      </c>
      <c r="Q18" s="38">
        <v>823.58613211199997</v>
      </c>
      <c r="R18" s="38">
        <v>1896.5197809440001</v>
      </c>
      <c r="S18" s="38">
        <v>1843.1440884839999</v>
      </c>
      <c r="T18" s="38">
        <v>936.92799969600003</v>
      </c>
      <c r="U18" s="38">
        <v>1976.355000092</v>
      </c>
      <c r="V18" s="38">
        <v>2043.636189676</v>
      </c>
      <c r="W18" s="38">
        <v>1611.657706771</v>
      </c>
      <c r="X18" s="38">
        <v>1615.402791001</v>
      </c>
      <c r="Y18" s="38">
        <v>2137.7522033</v>
      </c>
      <c r="Z18" s="38">
        <v>1919.1895607040001</v>
      </c>
      <c r="AA18" s="38">
        <v>2488.7208000000001</v>
      </c>
      <c r="AB18" s="38">
        <v>1432.6878387199999</v>
      </c>
      <c r="AC18" s="38">
        <v>1690.25101488</v>
      </c>
      <c r="AD18" s="38">
        <v>1919.1612232800001</v>
      </c>
      <c r="AE18" s="38">
        <v>2192.2619121009998</v>
      </c>
      <c r="AF18" s="38">
        <v>1459.7643599999999</v>
      </c>
      <c r="AG18" s="38">
        <v>2330.6792089</v>
      </c>
      <c r="AH18" s="38">
        <v>2265.2443151000002</v>
      </c>
      <c r="AI18" s="38">
        <v>2518.5399335000002</v>
      </c>
      <c r="AJ18" s="38">
        <v>1802.2103615999999</v>
      </c>
      <c r="AK18" s="38">
        <v>2422.0791439999998</v>
      </c>
      <c r="AL18" s="38">
        <v>2104.0729999999999</v>
      </c>
      <c r="AM18" s="38">
        <v>2450.3721999999998</v>
      </c>
      <c r="AN18" s="38">
        <v>2233.9893999999999</v>
      </c>
      <c r="AO18" s="38">
        <v>2606.0694797000001</v>
      </c>
      <c r="AP18" s="38">
        <v>2985.2596684999999</v>
      </c>
      <c r="AQ18" s="38">
        <v>2334.5536627500001</v>
      </c>
      <c r="AR18" s="38">
        <v>2259.7478615999999</v>
      </c>
      <c r="AS18" s="38">
        <v>2970.8598996800001</v>
      </c>
      <c r="AT18" s="38">
        <v>2326.4401139080001</v>
      </c>
      <c r="AU18" s="38">
        <v>2508.7218775749998</v>
      </c>
      <c r="AV18" s="38">
        <v>2585.669947422</v>
      </c>
      <c r="AW18" s="38">
        <v>2580.6985844000001</v>
      </c>
      <c r="AX18" s="38">
        <v>2406.3431425839999</v>
      </c>
      <c r="AY18" s="38">
        <v>2983.2859982330001</v>
      </c>
      <c r="AZ18" s="38">
        <v>2027.5245543020001</v>
      </c>
      <c r="BA18" s="38">
        <v>2516.5447600799998</v>
      </c>
      <c r="BB18" s="38">
        <v>2101.4986076260002</v>
      </c>
      <c r="BC18" s="38">
        <v>2411.3738305679999</v>
      </c>
      <c r="BD18" s="38">
        <v>2401.4148129790001</v>
      </c>
      <c r="BE18" s="38">
        <v>2745.674944716</v>
      </c>
      <c r="BF18" s="38">
        <v>2076.912914084</v>
      </c>
      <c r="BG18" s="38">
        <v>2101.1134316480002</v>
      </c>
      <c r="BH18" s="38">
        <v>1977.02588543</v>
      </c>
      <c r="BI18" s="38">
        <v>1871.3067365209999</v>
      </c>
      <c r="BJ18" s="38">
        <v>1845.5382713250001</v>
      </c>
      <c r="BK18" s="38">
        <v>1300.7342500709999</v>
      </c>
      <c r="BL18" s="38">
        <v>1804.8679306470001</v>
      </c>
      <c r="BM18" s="38">
        <v>1012.285998655</v>
      </c>
      <c r="BN18" s="38">
        <v>24.98</v>
      </c>
      <c r="BO18" s="38">
        <v>43.07</v>
      </c>
      <c r="BP18" s="38">
        <v>51.295999999999999</v>
      </c>
      <c r="BQ18" s="38">
        <v>23.617999999999999</v>
      </c>
      <c r="BR18" s="38">
        <v>72.73</v>
      </c>
      <c r="BS18" s="38">
        <v>70.450571410999999</v>
      </c>
      <c r="BT18" s="38">
        <v>588.43154690300003</v>
      </c>
      <c r="BU18" s="38">
        <v>797.19566573199995</v>
      </c>
      <c r="BV18" s="38">
        <v>946.76089906000004</v>
      </c>
      <c r="BW18" s="38">
        <v>240.798562218</v>
      </c>
      <c r="BX18" s="38">
        <v>54.55</v>
      </c>
      <c r="BY18" s="38">
        <v>313.44064932499998</v>
      </c>
      <c r="BZ18" s="38">
        <v>220.75243940999999</v>
      </c>
      <c r="CA18" s="38">
        <v>432.93099987300002</v>
      </c>
      <c r="CB18" s="38">
        <v>662.94672739999999</v>
      </c>
      <c r="CC18" s="38">
        <v>550.00172665800005</v>
      </c>
      <c r="CD18" s="38">
        <v>569.41999999999996</v>
      </c>
      <c r="CE18" s="38">
        <v>751.04399999999998</v>
      </c>
      <c r="CF18" s="38">
        <v>1303.783570927</v>
      </c>
      <c r="CG18" s="38">
        <v>454.55069794100001</v>
      </c>
      <c r="CH18" s="38">
        <v>132.29435885000001</v>
      </c>
      <c r="CI18" s="38">
        <v>892.68288275500004</v>
      </c>
      <c r="CJ18" s="38">
        <v>1650.9045671409999</v>
      </c>
      <c r="CK18" s="38">
        <v>1482.875109956</v>
      </c>
      <c r="CL18" s="38">
        <v>1699.6198581518499</v>
      </c>
      <c r="CM18" s="38">
        <v>1252.402</v>
      </c>
      <c r="CN18" s="38">
        <v>1646.9682282644101</v>
      </c>
      <c r="CO18" s="38">
        <v>1432.4010000000001</v>
      </c>
      <c r="CP18" s="38">
        <v>1572.6292647058799</v>
      </c>
      <c r="CQ18" s="38">
        <v>1358</v>
      </c>
      <c r="CR18" s="38">
        <v>1279</v>
      </c>
      <c r="CS18" s="38">
        <v>1216.50102501025</v>
      </c>
      <c r="CT18" s="38">
        <v>1234</v>
      </c>
      <c r="CU18" s="38">
        <v>1239.64357574016</v>
      </c>
      <c r="CV18" s="38">
        <v>922</v>
      </c>
      <c r="CW18" s="38">
        <v>1498.9080520073001</v>
      </c>
      <c r="CX18" s="38">
        <v>1519.1893844226199</v>
      </c>
      <c r="CY18" s="38">
        <v>1766.0583440810401</v>
      </c>
      <c r="CZ18" s="38">
        <v>1461.8591426568501</v>
      </c>
      <c r="DA18" s="38">
        <v>1575.06738173799</v>
      </c>
      <c r="DB18" s="38">
        <v>1801.0024060778601</v>
      </c>
      <c r="DC18" s="38">
        <v>1639.4190000000001</v>
      </c>
      <c r="DD18" s="38">
        <v>1732.1418023172901</v>
      </c>
      <c r="DE18" s="38">
        <v>1755.86646387833</v>
      </c>
      <c r="DF18" s="38">
        <v>1763.19991253382</v>
      </c>
      <c r="DG18" s="38">
        <v>2012.1840014059801</v>
      </c>
      <c r="DH18" s="38">
        <v>4661.1598411687401</v>
      </c>
      <c r="DI18" s="38">
        <v>1507.0712417270699</v>
      </c>
      <c r="DJ18" s="38">
        <v>1687.8271940587699</v>
      </c>
      <c r="DK18" s="38">
        <v>1751.9093333333301</v>
      </c>
      <c r="DL18" s="38">
        <v>1797.7485581754599</v>
      </c>
      <c r="DM18" s="38">
        <v>4232.6156617977504</v>
      </c>
      <c r="DN18" s="38">
        <v>1488.1690909090901</v>
      </c>
      <c r="DO18" s="38">
        <v>1922.5796604203199</v>
      </c>
      <c r="DP18" s="38">
        <v>1545.38290561644</v>
      </c>
      <c r="DQ18" s="38">
        <v>1975.78066821107</v>
      </c>
      <c r="DR18" s="38">
        <v>1687.5901113723701</v>
      </c>
      <c r="DS18" s="38">
        <v>1780.48331501706</v>
      </c>
      <c r="DT18" s="38">
        <v>2048.5743692790002</v>
      </c>
      <c r="DU18" s="38">
        <v>1564.83797470489</v>
      </c>
      <c r="DV18" s="38">
        <v>1574.2552590120199</v>
      </c>
      <c r="DW18" s="38">
        <v>1723.4000695678601</v>
      </c>
      <c r="DX18" s="53">
        <v>2113.9911501893898</v>
      </c>
      <c r="DY18" s="53">
        <v>1652.0757087689699</v>
      </c>
      <c r="DZ18" s="53">
        <v>2092.21771917464</v>
      </c>
      <c r="EA18" s="53">
        <v>1692.11926183844</v>
      </c>
      <c r="EB18" s="53">
        <v>1843.23519769934</v>
      </c>
      <c r="EC18" s="53">
        <v>1611.05474615514</v>
      </c>
      <c r="ED18" s="53">
        <v>2131.5861368978999</v>
      </c>
      <c r="EE18" s="53">
        <v>2163.3584686592098</v>
      </c>
      <c r="EF18" s="53">
        <v>1516.88060390647</v>
      </c>
      <c r="EG18" s="53">
        <v>2239.0295701796999</v>
      </c>
      <c r="EH18" s="53">
        <v>2093.70090405768</v>
      </c>
      <c r="EI18" s="53">
        <v>2391.2843364284199</v>
      </c>
      <c r="EJ18" s="53">
        <v>2681.8567975102101</v>
      </c>
      <c r="EK18" s="53">
        <v>2432.2198798283298</v>
      </c>
      <c r="EL18" s="53">
        <v>1555.25401675325</v>
      </c>
      <c r="EM18" s="53">
        <v>2241.1507354967798</v>
      </c>
      <c r="EN18" s="53">
        <v>2095.0642288527802</v>
      </c>
      <c r="EO18" s="53">
        <v>2075.7766883100398</v>
      </c>
      <c r="EP18" s="53">
        <v>2389.3989085582798</v>
      </c>
      <c r="EQ18" s="53">
        <v>2764.15631651376</v>
      </c>
      <c r="ER18" s="53">
        <v>2882.7339588336099</v>
      </c>
      <c r="ES18" s="53">
        <v>2474.38657342958</v>
      </c>
      <c r="ET18" s="53">
        <v>3347.1551257782899</v>
      </c>
      <c r="EU18" s="53">
        <v>3180.9190563150401</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row>
    <row r="19" spans="6:734" ht="34.15" customHeight="1">
      <c r="F19" s="28" t="s">
        <v>535</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c r="YZ19" s="53"/>
      <c r="ZA19" s="53"/>
      <c r="ZB19" s="53"/>
      <c r="ZC19" s="53"/>
      <c r="ZD19" s="53"/>
      <c r="ZE19" s="53"/>
      <c r="ZF19" s="53"/>
      <c r="ZG19" s="53"/>
      <c r="ZH19" s="53"/>
      <c r="ZI19" s="53"/>
      <c r="ZJ19" s="53"/>
      <c r="ZK19" s="53"/>
      <c r="ZL19" s="53"/>
      <c r="ZM19" s="53"/>
      <c r="ZN19" s="53"/>
      <c r="ZO19" s="53"/>
      <c r="ZP19" s="53"/>
      <c r="ZQ19" s="53"/>
      <c r="ZR19" s="53"/>
      <c r="ZS19" s="53"/>
      <c r="ZT19" s="53"/>
      <c r="ZU19" s="53"/>
      <c r="ZV19" s="53"/>
      <c r="ZW19" s="53"/>
      <c r="ZX19" s="53"/>
      <c r="ZY19" s="53"/>
      <c r="ZZ19" s="53"/>
      <c r="AAA19" s="53"/>
      <c r="AAB19" s="53"/>
      <c r="AAC19" s="53"/>
      <c r="AAD19" s="53"/>
      <c r="AAE19" s="53"/>
      <c r="AAF19" s="53"/>
      <c r="AAG19" s="53"/>
      <c r="AAH19" s="53"/>
      <c r="AAI19" s="53"/>
      <c r="AAJ19" s="53"/>
      <c r="AAK19" s="53"/>
      <c r="AAL19" s="53"/>
      <c r="AAM19" s="53"/>
      <c r="AAN19" s="53"/>
      <c r="AAO19" s="53"/>
      <c r="AAP19" s="53"/>
      <c r="AAQ19" s="53"/>
      <c r="AAR19" s="53"/>
      <c r="AAS19" s="53"/>
      <c r="AAT19" s="53"/>
      <c r="AAU19" s="53"/>
      <c r="AAV19" s="53"/>
      <c r="AAW19" s="53"/>
      <c r="AAX19" s="53"/>
      <c r="AAY19" s="53"/>
      <c r="AAZ19" s="53"/>
      <c r="ABA19" s="53"/>
      <c r="ABB19" s="53"/>
      <c r="ABC19" s="53"/>
      <c r="ABD19" s="53"/>
      <c r="ABE19" s="53"/>
      <c r="ABF19" s="53"/>
    </row>
    <row r="20" spans="6:734" ht="20.100000000000001" customHeight="1">
      <c r="F20" s="28" t="s">
        <v>813</v>
      </c>
      <c r="G20" s="29" t="s">
        <v>200</v>
      </c>
      <c r="H20" s="38">
        <v>221.377612</v>
      </c>
      <c r="I20" s="38">
        <v>467.49514299999998</v>
      </c>
      <c r="J20" s="38"/>
      <c r="K20" s="38"/>
      <c r="L20" s="38">
        <v>16.325970999999999</v>
      </c>
      <c r="M20" s="38">
        <v>14.089478</v>
      </c>
      <c r="N20" s="38">
        <v>14.497482</v>
      </c>
      <c r="O20" s="38">
        <v>8.8245000000000005</v>
      </c>
      <c r="P20" s="38">
        <v>8.2919999999999998</v>
      </c>
      <c r="Q20" s="38">
        <v>4.7392000000000003</v>
      </c>
      <c r="R20" s="38">
        <v>9.9071759999999998</v>
      </c>
      <c r="S20" s="38">
        <v>9.7842249999999993</v>
      </c>
      <c r="T20" s="38">
        <v>4.5430130000000002</v>
      </c>
      <c r="U20" s="38">
        <v>12.278</v>
      </c>
      <c r="V20" s="38">
        <v>14.618361</v>
      </c>
      <c r="W20" s="38">
        <v>12.2271</v>
      </c>
      <c r="X20" s="38">
        <v>9.8170000000000002</v>
      </c>
      <c r="Y20" s="38">
        <v>14.542738</v>
      </c>
      <c r="Z20" s="38">
        <v>11.848732</v>
      </c>
      <c r="AA20" s="38">
        <v>15.483673</v>
      </c>
      <c r="AB20" s="38">
        <v>8.7080540000000006</v>
      </c>
      <c r="AC20" s="38">
        <v>10.474577999999999</v>
      </c>
      <c r="AD20" s="38">
        <v>10.688901</v>
      </c>
      <c r="AE20" s="38">
        <v>12.937187</v>
      </c>
      <c r="AF20" s="38">
        <v>8.383248</v>
      </c>
      <c r="AG20" s="38">
        <v>15.392517</v>
      </c>
      <c r="AH20" s="38">
        <v>14.620478</v>
      </c>
      <c r="AI20" s="38">
        <v>15.874631000000001</v>
      </c>
      <c r="AJ20" s="38">
        <v>12.105226999999999</v>
      </c>
      <c r="AK20" s="38">
        <v>14.4217</v>
      </c>
      <c r="AL20" s="38">
        <v>12.174300000000001</v>
      </c>
      <c r="AM20" s="38">
        <v>13.614658</v>
      </c>
      <c r="AN20" s="38">
        <v>12.641772</v>
      </c>
      <c r="AO20" s="38">
        <v>14.699529999999999</v>
      </c>
      <c r="AP20" s="38">
        <v>17.170627</v>
      </c>
      <c r="AQ20" s="38">
        <v>15.430870000000001</v>
      </c>
      <c r="AR20" s="38">
        <v>15.384634999999999</v>
      </c>
      <c r="AS20" s="38">
        <v>22.788902</v>
      </c>
      <c r="AT20" s="38">
        <v>17.261811999999999</v>
      </c>
      <c r="AU20" s="38">
        <v>17.596118000000001</v>
      </c>
      <c r="AV20" s="38">
        <v>17.647769</v>
      </c>
      <c r="AW20" s="38">
        <v>16.383800000000001</v>
      </c>
      <c r="AX20" s="38">
        <v>15.266451999999999</v>
      </c>
      <c r="AY20" s="38">
        <v>20.256933</v>
      </c>
      <c r="AZ20" s="38">
        <v>15.774645</v>
      </c>
      <c r="BA20" s="38">
        <v>17.661739000000001</v>
      </c>
      <c r="BB20" s="38">
        <v>16.359590000000001</v>
      </c>
      <c r="BC20" s="38">
        <v>17.631603999999999</v>
      </c>
      <c r="BD20" s="38">
        <v>18.742491000000001</v>
      </c>
      <c r="BE20" s="38">
        <v>22.460369</v>
      </c>
      <c r="BF20" s="38">
        <v>12.23232</v>
      </c>
      <c r="BG20" s="38">
        <v>12.642557</v>
      </c>
      <c r="BH20" s="38">
        <v>12.282978999999999</v>
      </c>
      <c r="BI20" s="38">
        <v>11.576772999999999</v>
      </c>
      <c r="BJ20" s="38">
        <v>10.821166</v>
      </c>
      <c r="BK20" s="38">
        <v>8.6774640000000005</v>
      </c>
      <c r="BL20" s="38">
        <v>11.950908</v>
      </c>
      <c r="BM20" s="38">
        <v>6.4618419999999999</v>
      </c>
      <c r="BN20" s="38">
        <v>0</v>
      </c>
      <c r="BO20" s="38">
        <v>0</v>
      </c>
      <c r="BP20" s="38">
        <v>0</v>
      </c>
      <c r="BQ20" s="38">
        <v>0</v>
      </c>
      <c r="BR20" s="38">
        <v>0</v>
      </c>
      <c r="BS20" s="38">
        <v>0.25323200000000001</v>
      </c>
      <c r="BT20" s="38">
        <v>1.0193140000000001</v>
      </c>
      <c r="BU20" s="38">
        <v>6.3725769999999997</v>
      </c>
      <c r="BV20" s="38">
        <v>6.9411449999999997</v>
      </c>
      <c r="BW20" s="38">
        <v>1.9577359999999999</v>
      </c>
      <c r="BX20" s="38">
        <v>2.6977000000000001E-2</v>
      </c>
      <c r="BY20" s="38">
        <v>0.47861700000000001</v>
      </c>
      <c r="BZ20" s="38">
        <v>2.23081</v>
      </c>
      <c r="CA20" s="38">
        <v>4.9501210000000002</v>
      </c>
      <c r="CB20" s="38">
        <v>9.3502960000000002</v>
      </c>
      <c r="CC20" s="38">
        <v>8.1481809999999992</v>
      </c>
      <c r="CD20" s="38">
        <v>5.9660859999999998</v>
      </c>
      <c r="CE20" s="38">
        <v>7.3488499999999997</v>
      </c>
      <c r="CF20" s="38">
        <v>18.375178999999999</v>
      </c>
      <c r="CG20" s="38">
        <v>7.3062449999999997</v>
      </c>
      <c r="CH20" s="38">
        <v>1.9953669999999999</v>
      </c>
      <c r="CI20" s="38">
        <v>17.613368999999999</v>
      </c>
      <c r="CJ20" s="38">
        <v>25.359954999999999</v>
      </c>
      <c r="CK20" s="38">
        <v>24.165025</v>
      </c>
      <c r="CL20" s="38">
        <v>25.859327</v>
      </c>
      <c r="CM20" s="38">
        <v>20.719121999999999</v>
      </c>
      <c r="CN20" s="38">
        <v>26.266196999999998</v>
      </c>
      <c r="CO20" s="38">
        <v>28.018739</v>
      </c>
      <c r="CP20" s="38">
        <v>31.900324999999999</v>
      </c>
      <c r="CQ20" s="38">
        <v>29.88082</v>
      </c>
      <c r="CR20" s="38">
        <v>31.20927</v>
      </c>
      <c r="CS20" s="38">
        <v>33.021554999999999</v>
      </c>
      <c r="CT20" s="38">
        <v>29.395059</v>
      </c>
      <c r="CU20" s="38">
        <v>24.983229999999999</v>
      </c>
      <c r="CV20" s="38">
        <v>18.135183000000001</v>
      </c>
      <c r="CW20" s="38">
        <v>29.280894</v>
      </c>
      <c r="CX20" s="38">
        <v>26.971539</v>
      </c>
      <c r="CY20" s="38">
        <v>35.464633999999997</v>
      </c>
      <c r="CZ20" s="38">
        <v>29.460293</v>
      </c>
      <c r="DA20" s="38">
        <v>31.246911999999998</v>
      </c>
      <c r="DB20" s="38">
        <v>35.651186000000003</v>
      </c>
      <c r="DC20" s="38">
        <v>34.491959000000001</v>
      </c>
      <c r="DD20" s="38">
        <v>37.652132000000002</v>
      </c>
      <c r="DE20" s="38">
        <v>39.198867</v>
      </c>
      <c r="DF20" s="38">
        <v>38.704475000000002</v>
      </c>
      <c r="DG20" s="38">
        <v>43.081767999999997</v>
      </c>
      <c r="DH20" s="38">
        <v>39.350496</v>
      </c>
      <c r="DI20" s="38">
        <v>28.711644</v>
      </c>
      <c r="DJ20" s="38">
        <v>30.165476000000002</v>
      </c>
      <c r="DK20" s="38">
        <v>33.460800999999996</v>
      </c>
      <c r="DL20" s="38">
        <v>33.141599999999997</v>
      </c>
      <c r="DM20" s="38">
        <v>27.321463000000001</v>
      </c>
      <c r="DN20" s="38">
        <v>31.251290000000001</v>
      </c>
      <c r="DO20" s="38">
        <v>43.139964999999997</v>
      </c>
      <c r="DP20" s="38">
        <v>35.340232</v>
      </c>
      <c r="DQ20" s="38">
        <v>47.370218000000001</v>
      </c>
      <c r="DR20" s="38">
        <v>39.766637000000003</v>
      </c>
      <c r="DS20" s="38">
        <v>41.586699000000003</v>
      </c>
      <c r="DT20" s="38">
        <v>49.463605999999999</v>
      </c>
      <c r="DU20" s="38">
        <v>39.080604999999998</v>
      </c>
      <c r="DV20" s="38">
        <v>37.074907000000003</v>
      </c>
      <c r="DW20" s="38">
        <v>41.407857999999997</v>
      </c>
      <c r="DX20" s="53">
        <v>57.233983000000002</v>
      </c>
      <c r="DY20" s="53">
        <v>41.061093999999997</v>
      </c>
      <c r="DZ20" s="53">
        <v>52.568449999999999</v>
      </c>
      <c r="EA20" s="53">
        <v>37.302864999999997</v>
      </c>
      <c r="EB20" s="53">
        <v>42.002226999999998</v>
      </c>
      <c r="EC20" s="53">
        <v>34.793506000000001</v>
      </c>
      <c r="ED20" s="53">
        <v>47.478422999999999</v>
      </c>
      <c r="EE20" s="53">
        <v>50.251179</v>
      </c>
      <c r="EF20" s="53">
        <v>42.800750000000001</v>
      </c>
      <c r="EG20" s="53">
        <v>80.847260000000006</v>
      </c>
      <c r="EH20" s="53">
        <v>89.863041999999993</v>
      </c>
      <c r="EI20" s="53">
        <v>115.218107</v>
      </c>
      <c r="EJ20" s="53">
        <v>146.74276599999999</v>
      </c>
      <c r="EK20" s="53">
        <v>115.671228</v>
      </c>
      <c r="EL20" s="53">
        <v>48.844529000000001</v>
      </c>
      <c r="EM20" s="53">
        <v>63.795743000000002</v>
      </c>
      <c r="EN20" s="53">
        <v>72.346359000000007</v>
      </c>
      <c r="EO20" s="53">
        <v>72.297753</v>
      </c>
      <c r="EP20" s="53">
        <v>87.887001999999995</v>
      </c>
      <c r="EQ20" s="53">
        <v>91.609692999999993</v>
      </c>
      <c r="ER20" s="53">
        <v>97.830786000000003</v>
      </c>
      <c r="ES20" s="53">
        <v>101.703486</v>
      </c>
      <c r="ET20" s="53">
        <v>139.84571700000001</v>
      </c>
      <c r="EU20" s="53">
        <v>136.68734699999999</v>
      </c>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row>
    <row r="21" spans="6:734" ht="28.15" customHeight="1">
      <c r="F21" s="28" t="s">
        <v>407</v>
      </c>
      <c r="G21" s="29" t="s">
        <v>200</v>
      </c>
      <c r="H21" s="38">
        <v>221.51034300000001</v>
      </c>
      <c r="I21" s="38">
        <v>468.78458799999999</v>
      </c>
      <c r="J21" s="38"/>
      <c r="K21" s="38"/>
      <c r="L21" s="38">
        <v>16.395029000000001</v>
      </c>
      <c r="M21" s="38">
        <v>14.452431000000001</v>
      </c>
      <c r="N21" s="38">
        <v>14.758404000000001</v>
      </c>
      <c r="O21" s="38">
        <v>9.4184929999999998</v>
      </c>
      <c r="P21" s="38">
        <v>8.5923429999999996</v>
      </c>
      <c r="Q21" s="38">
        <v>5.4908910000000004</v>
      </c>
      <c r="R21" s="38">
        <v>10.824439</v>
      </c>
      <c r="S21" s="38">
        <v>10.396349000000001</v>
      </c>
      <c r="T21" s="38">
        <v>4.7927299999999997</v>
      </c>
      <c r="U21" s="38">
        <v>12.783576999999999</v>
      </c>
      <c r="V21" s="38">
        <v>15.274981</v>
      </c>
      <c r="W21" s="38">
        <v>12.681266000000001</v>
      </c>
      <c r="X21" s="38">
        <v>10.268654</v>
      </c>
      <c r="Y21" s="38">
        <v>15.0419</v>
      </c>
      <c r="Z21" s="38">
        <v>12.119647000000001</v>
      </c>
      <c r="AA21" s="38">
        <v>15.722918</v>
      </c>
      <c r="AB21" s="38">
        <v>8.7080540000000006</v>
      </c>
      <c r="AC21" s="38">
        <v>10.900392999999999</v>
      </c>
      <c r="AD21" s="38">
        <v>11.163049000000001</v>
      </c>
      <c r="AE21" s="38">
        <v>13.596309</v>
      </c>
      <c r="AF21" s="38">
        <v>8.8451459999999997</v>
      </c>
      <c r="AG21" s="38">
        <v>16.211908000000001</v>
      </c>
      <c r="AH21" s="38">
        <v>16.247298000000001</v>
      </c>
      <c r="AI21" s="38">
        <v>17.318902999999999</v>
      </c>
      <c r="AJ21" s="38">
        <v>12.269717</v>
      </c>
      <c r="AK21" s="38">
        <v>15.397406999999999</v>
      </c>
      <c r="AL21" s="38">
        <v>13.436783999999999</v>
      </c>
      <c r="AM21" s="38">
        <v>14.945402</v>
      </c>
      <c r="AN21" s="38">
        <v>13.50423</v>
      </c>
      <c r="AO21" s="38">
        <v>15.480183</v>
      </c>
      <c r="AP21" s="38">
        <v>18.074936000000001</v>
      </c>
      <c r="AQ21" s="38">
        <v>16.508483999999999</v>
      </c>
      <c r="AR21" s="38">
        <v>15.956369</v>
      </c>
      <c r="AS21" s="38">
        <v>24.568435999999998</v>
      </c>
      <c r="AT21" s="38">
        <v>18.289255000000001</v>
      </c>
      <c r="AU21" s="38">
        <v>18.575858</v>
      </c>
      <c r="AV21" s="38">
        <v>18.548019</v>
      </c>
      <c r="AW21" s="38">
        <v>17.785139999999998</v>
      </c>
      <c r="AX21" s="38">
        <v>15.792933</v>
      </c>
      <c r="AY21" s="38">
        <v>20.4436</v>
      </c>
      <c r="AZ21" s="38">
        <v>15.875362000000001</v>
      </c>
      <c r="BA21" s="38">
        <v>17.767071999999999</v>
      </c>
      <c r="BB21" s="38">
        <v>16.758419</v>
      </c>
      <c r="BC21" s="38">
        <v>17.993527</v>
      </c>
      <c r="BD21" s="38">
        <v>19.250907999999999</v>
      </c>
      <c r="BE21" s="38">
        <v>22.475923000000002</v>
      </c>
      <c r="BF21" s="38">
        <v>12.23232</v>
      </c>
      <c r="BG21" s="38">
        <v>12.648775000000001</v>
      </c>
      <c r="BH21" s="38">
        <v>12.342917</v>
      </c>
      <c r="BI21" s="38">
        <v>11.588312999999999</v>
      </c>
      <c r="BJ21" s="38">
        <v>10.894299999999999</v>
      </c>
      <c r="BK21" s="38">
        <v>8.7029119999999995</v>
      </c>
      <c r="BL21" s="38">
        <v>11.956365999999999</v>
      </c>
      <c r="BM21" s="38">
        <v>6.4726160000000004</v>
      </c>
      <c r="BN21" s="38">
        <v>0.10639999999999999</v>
      </c>
      <c r="BO21" s="38">
        <v>0.123978</v>
      </c>
      <c r="BP21" s="38">
        <v>0.29685299999999998</v>
      </c>
      <c r="BQ21" s="38">
        <v>0.21707399999999999</v>
      </c>
      <c r="BR21" s="38">
        <v>0.31478699999999998</v>
      </c>
      <c r="BS21" s="38">
        <v>0.48638799999999999</v>
      </c>
      <c r="BT21" s="38">
        <v>1.2023600000000001</v>
      </c>
      <c r="BU21" s="38">
        <v>6.4013390000000001</v>
      </c>
      <c r="BV21" s="38">
        <v>7.2480200000000004</v>
      </c>
      <c r="BW21" s="38">
        <v>2.1354299999999999</v>
      </c>
      <c r="BX21" s="38">
        <v>0.37694100000000003</v>
      </c>
      <c r="BY21" s="38">
        <v>2.3298830000000001</v>
      </c>
      <c r="BZ21" s="38">
        <v>2.2541129999999998</v>
      </c>
      <c r="CA21" s="38">
        <v>5.0128329999999997</v>
      </c>
      <c r="CB21" s="38">
        <v>9.3928919999999998</v>
      </c>
      <c r="CC21" s="38">
        <v>8.2339420000000008</v>
      </c>
      <c r="CD21" s="38">
        <v>8.5546500000000005</v>
      </c>
      <c r="CE21" s="38">
        <v>7.4113239999999996</v>
      </c>
      <c r="CF21" s="38">
        <v>18.380240000000001</v>
      </c>
      <c r="CG21" s="38">
        <v>7.3130329999999999</v>
      </c>
      <c r="CH21" s="38">
        <v>2.126979</v>
      </c>
      <c r="CI21" s="38">
        <v>17.613368999999999</v>
      </c>
      <c r="CJ21" s="38">
        <v>25.698081999999999</v>
      </c>
      <c r="CK21" s="38">
        <v>24.266013000000001</v>
      </c>
      <c r="CL21" s="38">
        <v>25.894303000000001</v>
      </c>
      <c r="CM21" s="38">
        <v>20.785523000000001</v>
      </c>
      <c r="CN21" s="38">
        <v>26.394855</v>
      </c>
      <c r="CO21" s="38">
        <v>28.028661</v>
      </c>
      <c r="CP21" s="38">
        <v>31.903362999999999</v>
      </c>
      <c r="CQ21" s="38">
        <v>29.88082</v>
      </c>
      <c r="CR21" s="38">
        <v>31.20927</v>
      </c>
      <c r="CS21" s="38">
        <v>33.021554999999999</v>
      </c>
      <c r="CT21" s="38">
        <v>29.395059</v>
      </c>
      <c r="CU21" s="38">
        <v>24.983229999999999</v>
      </c>
      <c r="CV21" s="38">
        <v>18.135183000000001</v>
      </c>
      <c r="CW21" s="38">
        <v>29.280894</v>
      </c>
      <c r="CX21" s="38">
        <v>27.082733999999999</v>
      </c>
      <c r="CY21" s="38">
        <v>35.528751999999997</v>
      </c>
      <c r="CZ21" s="38">
        <v>29.469103</v>
      </c>
      <c r="DA21" s="38">
        <v>31.332182</v>
      </c>
      <c r="DB21" s="38">
        <v>35.653759000000001</v>
      </c>
      <c r="DC21" s="38">
        <v>34.530358999999997</v>
      </c>
      <c r="DD21" s="38">
        <v>37.686889999999998</v>
      </c>
      <c r="DE21" s="38">
        <v>39.198867</v>
      </c>
      <c r="DF21" s="38">
        <v>38.758778999999997</v>
      </c>
      <c r="DG21" s="38">
        <v>43.109219000000003</v>
      </c>
      <c r="DH21" s="38">
        <v>39.350776000000003</v>
      </c>
      <c r="DI21" s="38">
        <v>28.711644</v>
      </c>
      <c r="DJ21" s="38">
        <v>30.289959</v>
      </c>
      <c r="DK21" s="38">
        <v>33.460800999999996</v>
      </c>
      <c r="DL21" s="38">
        <v>33.141652000000001</v>
      </c>
      <c r="DM21" s="38">
        <v>27.343819</v>
      </c>
      <c r="DN21" s="38">
        <v>31.251290000000001</v>
      </c>
      <c r="DO21" s="38">
        <v>43.326524999999997</v>
      </c>
      <c r="DP21" s="38">
        <v>35.674066000000003</v>
      </c>
      <c r="DQ21" s="38">
        <v>47.884940999999998</v>
      </c>
      <c r="DR21" s="38">
        <v>40.342857000000002</v>
      </c>
      <c r="DS21" s="38">
        <v>42.087966000000002</v>
      </c>
      <c r="DT21" s="38">
        <v>49.926420999999998</v>
      </c>
      <c r="DU21" s="38">
        <v>39.274619999999999</v>
      </c>
      <c r="DV21" s="38">
        <v>37.213149999999999</v>
      </c>
      <c r="DW21" s="38">
        <v>41.4557</v>
      </c>
      <c r="DX21" s="53">
        <v>57.286482999999997</v>
      </c>
      <c r="DY21" s="53">
        <v>41.062347000000003</v>
      </c>
      <c r="DZ21" s="53">
        <v>52.569642000000002</v>
      </c>
      <c r="EA21" s="53">
        <v>37.303260999999999</v>
      </c>
      <c r="EB21" s="53">
        <v>42.004567000000002</v>
      </c>
      <c r="EC21" s="53">
        <v>34.795426999999997</v>
      </c>
      <c r="ED21" s="53">
        <v>47.513761000000002</v>
      </c>
      <c r="EE21" s="53">
        <v>50.292413000000003</v>
      </c>
      <c r="EF21" s="53">
        <v>42.801912999999999</v>
      </c>
      <c r="EG21" s="53">
        <v>80.902255999999994</v>
      </c>
      <c r="EH21" s="53">
        <v>89.894470999999996</v>
      </c>
      <c r="EI21" s="53">
        <v>115.52273</v>
      </c>
      <c r="EJ21" s="53">
        <v>147.35261</v>
      </c>
      <c r="EK21" s="53">
        <v>116.014777</v>
      </c>
      <c r="EL21" s="53">
        <v>48.845658</v>
      </c>
      <c r="EM21" s="53">
        <v>63.803342999999998</v>
      </c>
      <c r="EN21" s="53">
        <v>72.599777000000003</v>
      </c>
      <c r="EO21" s="53">
        <v>73.091459999999998</v>
      </c>
      <c r="EP21" s="53">
        <v>87.899241000000004</v>
      </c>
      <c r="EQ21" s="53">
        <v>91.641470999999996</v>
      </c>
      <c r="ER21" s="53">
        <v>97.875870000000006</v>
      </c>
      <c r="ES21" s="53">
        <v>102.525569</v>
      </c>
      <c r="ET21" s="53">
        <v>140.12154799999999</v>
      </c>
      <c r="EU21" s="53">
        <v>137.215881</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row>
    <row r="22" spans="6:734" ht="34.15" customHeight="1">
      <c r="F22" s="35" t="s">
        <v>69</v>
      </c>
      <c r="G22" s="29"/>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row>
    <row r="23" spans="6:734" ht="20.100000000000001" customHeight="1">
      <c r="F23" s="28" t="s">
        <v>533</v>
      </c>
      <c r="G23" s="29"/>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c r="TM23" s="53"/>
      <c r="TN23" s="53"/>
      <c r="TO23" s="53"/>
      <c r="TP23" s="53"/>
      <c r="TQ23" s="53"/>
      <c r="TR23" s="53"/>
      <c r="TS23" s="53"/>
      <c r="TT23" s="53"/>
      <c r="TU23" s="53"/>
      <c r="TV23" s="53"/>
      <c r="TW23" s="53"/>
      <c r="TX23" s="53"/>
      <c r="TY23" s="53"/>
      <c r="TZ23" s="53"/>
      <c r="UA23" s="53"/>
      <c r="UB23" s="53"/>
      <c r="UC23" s="53"/>
      <c r="UD23" s="53"/>
      <c r="UE23" s="53"/>
      <c r="UF23" s="53"/>
      <c r="UG23" s="53"/>
      <c r="UH23" s="53"/>
      <c r="UI23" s="53"/>
      <c r="UJ23" s="53"/>
      <c r="UK23" s="53"/>
      <c r="UL23" s="53"/>
      <c r="UM23" s="53"/>
      <c r="UN23" s="53"/>
      <c r="UO23" s="53"/>
      <c r="UP23" s="53"/>
      <c r="UQ23" s="53"/>
      <c r="UR23" s="53"/>
      <c r="US23" s="53"/>
      <c r="UT23" s="53"/>
      <c r="UU23" s="53"/>
      <c r="UV23" s="53"/>
      <c r="UW23" s="53"/>
      <c r="UX23" s="53"/>
      <c r="UY23" s="53"/>
      <c r="UZ23" s="53"/>
      <c r="VA23" s="53"/>
      <c r="VB23" s="53"/>
      <c r="VC23" s="53"/>
      <c r="VD23" s="53"/>
      <c r="VE23" s="53"/>
      <c r="VF23" s="53"/>
      <c r="VG23" s="53"/>
      <c r="VH23" s="53"/>
      <c r="VI23" s="53"/>
      <c r="VJ23" s="53"/>
      <c r="VK23" s="53"/>
      <c r="VL23" s="53"/>
      <c r="VM23" s="53"/>
      <c r="VN23" s="53"/>
      <c r="VO23" s="53"/>
      <c r="VP23" s="53"/>
      <c r="VQ23" s="53"/>
      <c r="VR23" s="53"/>
      <c r="VS23" s="53"/>
      <c r="VT23" s="53"/>
      <c r="VU23" s="53"/>
      <c r="VV23" s="53"/>
      <c r="VW23" s="53"/>
      <c r="VX23" s="53"/>
      <c r="VY23" s="53"/>
      <c r="VZ23" s="53"/>
      <c r="WA23" s="53"/>
      <c r="WB23" s="53"/>
      <c r="WC23" s="53"/>
      <c r="WD23" s="53"/>
      <c r="WE23" s="53"/>
      <c r="WF23" s="53"/>
      <c r="WG23" s="53"/>
      <c r="WH23" s="53"/>
      <c r="WI23" s="53"/>
      <c r="WJ23" s="53"/>
      <c r="WK23" s="53"/>
      <c r="WL23" s="53"/>
      <c r="WM23" s="53"/>
      <c r="WN23" s="53"/>
      <c r="WO23" s="53"/>
      <c r="WP23" s="53"/>
      <c r="WQ23" s="53"/>
      <c r="WR23" s="53"/>
      <c r="WS23" s="53"/>
      <c r="WT23" s="53"/>
      <c r="WU23" s="53"/>
      <c r="WV23" s="53"/>
      <c r="WW23" s="53"/>
      <c r="WX23" s="53"/>
      <c r="WY23" s="53"/>
      <c r="WZ23" s="53"/>
      <c r="XA23" s="53"/>
      <c r="XB23" s="53"/>
      <c r="XC23" s="53"/>
      <c r="XD23" s="53"/>
      <c r="XE23" s="53"/>
      <c r="XF23" s="53"/>
      <c r="XG23" s="53"/>
      <c r="XH23" s="53"/>
      <c r="XI23" s="53"/>
      <c r="XJ23" s="53"/>
      <c r="XK23" s="53"/>
      <c r="XL23" s="53"/>
      <c r="XM23" s="53"/>
      <c r="XN23" s="53"/>
      <c r="XO23" s="53"/>
      <c r="XP23" s="53"/>
      <c r="XQ23" s="53"/>
      <c r="XR23" s="53"/>
      <c r="XS23" s="53"/>
      <c r="XT23" s="53"/>
      <c r="XU23" s="53"/>
      <c r="XV23" s="53"/>
      <c r="XW23" s="53"/>
      <c r="XX23" s="53"/>
      <c r="XY23" s="53"/>
      <c r="XZ23" s="53"/>
      <c r="YA23" s="53"/>
      <c r="YB23" s="53"/>
      <c r="YC23" s="53"/>
      <c r="YD23" s="53"/>
      <c r="YE23" s="53"/>
      <c r="YF23" s="53"/>
      <c r="YG23" s="53"/>
      <c r="YH23" s="53"/>
      <c r="YI23" s="53"/>
      <c r="YJ23" s="53"/>
      <c r="YK23" s="53"/>
      <c r="YL23" s="53"/>
      <c r="YM23" s="53"/>
      <c r="YN23" s="53"/>
      <c r="YO23" s="53"/>
      <c r="YP23" s="53"/>
      <c r="YQ23" s="53"/>
      <c r="YR23" s="53"/>
      <c r="YS23" s="53"/>
      <c r="YT23" s="53"/>
      <c r="YU23" s="53"/>
      <c r="YV23" s="53"/>
      <c r="YW23" s="53"/>
      <c r="YX23" s="53"/>
      <c r="YY23" s="53"/>
      <c r="YZ23" s="53"/>
      <c r="ZA23" s="53"/>
      <c r="ZB23" s="53"/>
      <c r="ZC23" s="53"/>
      <c r="ZD23" s="53"/>
      <c r="ZE23" s="53"/>
      <c r="ZF23" s="53"/>
      <c r="ZG23" s="53"/>
      <c r="ZH23" s="53"/>
      <c r="ZI23" s="53"/>
      <c r="ZJ23" s="53"/>
      <c r="ZK23" s="53"/>
      <c r="ZL23" s="53"/>
      <c r="ZM23" s="53"/>
      <c r="ZN23" s="53"/>
      <c r="ZO23" s="53"/>
      <c r="ZP23" s="53"/>
      <c r="ZQ23" s="53"/>
      <c r="ZR23" s="53"/>
      <c r="ZS23" s="53"/>
      <c r="ZT23" s="53"/>
      <c r="ZU23" s="53"/>
      <c r="ZV23" s="53"/>
      <c r="ZW23" s="53"/>
      <c r="ZX23" s="53"/>
      <c r="ZY23" s="53"/>
      <c r="ZZ23" s="53"/>
      <c r="AAA23" s="53"/>
      <c r="AAB23" s="53"/>
      <c r="AAC23" s="53"/>
      <c r="AAD23" s="53"/>
      <c r="AAE23" s="53"/>
      <c r="AAF23" s="53"/>
      <c r="AAG23" s="53"/>
      <c r="AAH23" s="53"/>
      <c r="AAI23" s="53"/>
      <c r="AAJ23" s="53"/>
      <c r="AAK23" s="53"/>
      <c r="AAL23" s="53"/>
      <c r="AAM23" s="53"/>
      <c r="AAN23" s="53"/>
      <c r="AAO23" s="53"/>
      <c r="AAP23" s="53"/>
      <c r="AAQ23" s="53"/>
      <c r="AAR23" s="53"/>
      <c r="AAS23" s="53"/>
      <c r="AAT23" s="53"/>
      <c r="AAU23" s="53"/>
      <c r="AAV23" s="53"/>
      <c r="AAW23" s="53"/>
      <c r="AAX23" s="53"/>
      <c r="AAY23" s="53"/>
      <c r="AAZ23" s="53"/>
      <c r="ABA23" s="53"/>
      <c r="ABB23" s="53"/>
      <c r="ABC23" s="53"/>
      <c r="ABD23" s="53"/>
      <c r="ABE23" s="53"/>
      <c r="ABF23" s="53"/>
    </row>
    <row r="24" spans="6:734" ht="20.100000000000001" customHeight="1">
      <c r="F24" s="28" t="s">
        <v>815</v>
      </c>
      <c r="G24" s="29" t="s">
        <v>145</v>
      </c>
      <c r="H24" s="38">
        <v>277.15404999999998</v>
      </c>
      <c r="I24" s="38">
        <v>294.75811199999998</v>
      </c>
      <c r="J24" s="38"/>
      <c r="K24" s="38"/>
      <c r="L24" s="38">
        <v>259.00099999999998</v>
      </c>
      <c r="M24" s="38">
        <v>320.142</v>
      </c>
      <c r="N24" s="38">
        <v>295.05</v>
      </c>
      <c r="O24" s="38">
        <v>209.21100000000001</v>
      </c>
      <c r="P24" s="38">
        <v>94.994</v>
      </c>
      <c r="Q24" s="38">
        <v>173.054</v>
      </c>
      <c r="R24" s="38">
        <v>221.2</v>
      </c>
      <c r="S24" s="38">
        <v>159.75</v>
      </c>
      <c r="T24" s="38">
        <v>236.19300000000001</v>
      </c>
      <c r="U24" s="38">
        <v>180.41900000000001</v>
      </c>
      <c r="V24" s="38">
        <v>237.81700000000001</v>
      </c>
      <c r="W24" s="38">
        <v>204.679</v>
      </c>
      <c r="X24" s="38">
        <v>254.904</v>
      </c>
      <c r="Y24" s="38">
        <v>224.03700000000001</v>
      </c>
      <c r="Z24" s="38">
        <v>266.87400000000002</v>
      </c>
      <c r="AA24" s="38">
        <v>352.65499999999997</v>
      </c>
      <c r="AB24" s="38">
        <v>149.297</v>
      </c>
      <c r="AC24" s="38">
        <v>197.083</v>
      </c>
      <c r="AD24" s="38">
        <v>152.15199999999999</v>
      </c>
      <c r="AE24" s="38">
        <v>310.08600000000001</v>
      </c>
      <c r="AF24" s="38">
        <v>207.608</v>
      </c>
      <c r="AG24" s="38">
        <v>149.00399999999999</v>
      </c>
      <c r="AH24" s="38">
        <v>172.744</v>
      </c>
      <c r="AI24" s="38">
        <v>295.72899999999998</v>
      </c>
      <c r="AJ24" s="38">
        <v>175.059</v>
      </c>
      <c r="AK24" s="38">
        <v>260.01600000000002</v>
      </c>
      <c r="AL24" s="38">
        <v>252.02600000000001</v>
      </c>
      <c r="AM24" s="38">
        <v>258.08600000000001</v>
      </c>
      <c r="AN24" s="38">
        <v>753.21600000000001</v>
      </c>
      <c r="AO24" s="38">
        <v>485</v>
      </c>
      <c r="AP24" s="38">
        <v>567.97199999999998</v>
      </c>
      <c r="AQ24" s="38">
        <v>669.625</v>
      </c>
      <c r="AR24" s="38">
        <v>682.38499999999999</v>
      </c>
      <c r="AS24" s="38">
        <v>629.84</v>
      </c>
      <c r="AT24" s="38">
        <v>602.68600000000004</v>
      </c>
      <c r="AU24" s="38">
        <v>834.87099999999998</v>
      </c>
      <c r="AV24" s="38">
        <v>588.03099999999995</v>
      </c>
      <c r="AW24" s="38">
        <v>808.19100000000003</v>
      </c>
      <c r="AX24" s="38">
        <v>612.97400000000005</v>
      </c>
      <c r="AY24" s="38">
        <v>534.548</v>
      </c>
      <c r="AZ24" s="38">
        <v>356.762</v>
      </c>
      <c r="BA24" s="38">
        <v>605.30600000000004</v>
      </c>
      <c r="BB24" s="38">
        <v>463.33499999999998</v>
      </c>
      <c r="BC24" s="38">
        <v>423.61799999999999</v>
      </c>
      <c r="BD24" s="38">
        <v>638.30100000000004</v>
      </c>
      <c r="BE24" s="38">
        <v>428.86200000000002</v>
      </c>
      <c r="BF24" s="38">
        <v>434.39699999999999</v>
      </c>
      <c r="BG24" s="38">
        <v>515.56500000000005</v>
      </c>
      <c r="BH24" s="38">
        <v>376.07499999999999</v>
      </c>
      <c r="BI24" s="38">
        <v>126.53400000000001</v>
      </c>
      <c r="BJ24" s="38">
        <v>234.45500000000001</v>
      </c>
      <c r="BK24" s="38">
        <v>254.327</v>
      </c>
      <c r="BL24" s="38">
        <v>229.904</v>
      </c>
      <c r="BM24" s="38">
        <v>232.13200000000001</v>
      </c>
      <c r="BN24" s="38">
        <v>108.07899999999999</v>
      </c>
      <c r="BO24" s="38">
        <v>251.01900000000001</v>
      </c>
      <c r="BP24" s="38">
        <v>265.56299999999999</v>
      </c>
      <c r="BQ24" s="38">
        <v>196.846</v>
      </c>
      <c r="BR24" s="38">
        <v>118.658</v>
      </c>
      <c r="BS24" s="38">
        <v>249.673</v>
      </c>
      <c r="BT24" s="38">
        <v>197.73099999999999</v>
      </c>
      <c r="BU24" s="38">
        <v>151.76499999999999</v>
      </c>
      <c r="BV24" s="38">
        <v>190.58500000000001</v>
      </c>
      <c r="BW24" s="38">
        <v>138.65600000000001</v>
      </c>
      <c r="BX24" s="38">
        <v>183.59899999999999</v>
      </c>
      <c r="BY24" s="38">
        <v>104.765</v>
      </c>
      <c r="BZ24" s="38">
        <v>133.65199999999999</v>
      </c>
      <c r="CA24" s="38">
        <v>182.40199999999999</v>
      </c>
      <c r="CB24" s="38">
        <v>136.654</v>
      </c>
      <c r="CC24" s="38">
        <v>121.361</v>
      </c>
      <c r="CD24" s="38">
        <v>126.23699999999999</v>
      </c>
      <c r="CE24" s="38">
        <v>127.16800000000001</v>
      </c>
      <c r="CF24" s="38">
        <v>181.34100000000001</v>
      </c>
      <c r="CG24" s="38">
        <v>168.74100000000001</v>
      </c>
      <c r="CH24" s="38">
        <v>169.929</v>
      </c>
      <c r="CI24" s="38">
        <v>106.937</v>
      </c>
      <c r="CJ24" s="38">
        <v>121.545</v>
      </c>
      <c r="CK24" s="38">
        <v>130.33099999999999</v>
      </c>
      <c r="CL24" s="38">
        <v>165.47</v>
      </c>
      <c r="CM24" s="38">
        <v>204.07</v>
      </c>
      <c r="CN24" s="38">
        <v>234.97200000000001</v>
      </c>
      <c r="CO24" s="38">
        <v>147.22499999999999</v>
      </c>
      <c r="CP24" s="38">
        <v>143.90899999999999</v>
      </c>
      <c r="CQ24" s="38">
        <v>166.94</v>
      </c>
      <c r="CR24" s="38">
        <v>216.06399999999999</v>
      </c>
      <c r="CS24" s="38">
        <v>145.59899999999999</v>
      </c>
      <c r="CT24" s="38">
        <v>187.45400000000001</v>
      </c>
      <c r="CU24" s="38">
        <v>126.988</v>
      </c>
      <c r="CV24" s="38">
        <v>189.93100000000001</v>
      </c>
      <c r="CW24" s="38">
        <v>88.745647000000005</v>
      </c>
      <c r="CX24" s="38">
        <v>115.402134</v>
      </c>
      <c r="CY24" s="38">
        <v>111.688</v>
      </c>
      <c r="CZ24" s="38">
        <v>151.46</v>
      </c>
      <c r="DA24" s="38">
        <v>104.54977700000001</v>
      </c>
      <c r="DB24" s="38">
        <v>117.539068</v>
      </c>
      <c r="DC24" s="38">
        <v>163.55160000000001</v>
      </c>
      <c r="DD24" s="38">
        <v>165.79244299999999</v>
      </c>
      <c r="DE24" s="38">
        <v>62.454000000000001</v>
      </c>
      <c r="DF24" s="38">
        <v>111.5955</v>
      </c>
      <c r="DG24" s="38">
        <v>88.629000000000005</v>
      </c>
      <c r="DH24" s="38">
        <v>142.24096</v>
      </c>
      <c r="DI24" s="38">
        <v>59.582009999999997</v>
      </c>
      <c r="DJ24" s="38">
        <v>191.28915000000001</v>
      </c>
      <c r="DK24" s="38">
        <v>74.427130000000005</v>
      </c>
      <c r="DL24" s="38">
        <v>39.872799000000001</v>
      </c>
      <c r="DM24" s="38">
        <v>96.483140000000006</v>
      </c>
      <c r="DN24" s="38">
        <v>20.743749999999999</v>
      </c>
      <c r="DO24" s="38">
        <v>60.939</v>
      </c>
      <c r="DP24" s="38">
        <v>54.516820000000003</v>
      </c>
      <c r="DQ24" s="38">
        <v>86.272660000000002</v>
      </c>
      <c r="DR24" s="38">
        <v>61.861190000000001</v>
      </c>
      <c r="DS24" s="38">
        <v>60.780279999999998</v>
      </c>
      <c r="DT24" s="38">
        <v>86.484999999999999</v>
      </c>
      <c r="DU24" s="38">
        <v>85.399339999999995</v>
      </c>
      <c r="DV24" s="38">
        <v>92.536100000000005</v>
      </c>
      <c r="DW24" s="38">
        <v>70.748099999999994</v>
      </c>
      <c r="DX24" s="53">
        <v>111.687</v>
      </c>
      <c r="DY24" s="53">
        <v>85.027699999999996</v>
      </c>
      <c r="DZ24" s="53">
        <v>70.018000000000001</v>
      </c>
      <c r="EA24" s="53">
        <v>27.3</v>
      </c>
      <c r="EB24" s="53">
        <v>85.278999999999996</v>
      </c>
      <c r="EC24" s="53">
        <v>45.607599999999998</v>
      </c>
      <c r="ED24" s="53">
        <v>63.77225</v>
      </c>
      <c r="EE24" s="53">
        <v>62.811999999999998</v>
      </c>
      <c r="EF24" s="53">
        <v>64.959800000000001</v>
      </c>
      <c r="EG24" s="53">
        <v>85.61</v>
      </c>
      <c r="EH24" s="53">
        <v>81.495019999999997</v>
      </c>
      <c r="EI24" s="53">
        <v>20.5136</v>
      </c>
      <c r="EJ24" s="53">
        <v>70.353767000000005</v>
      </c>
      <c r="EK24" s="53">
        <v>122.395725</v>
      </c>
      <c r="EL24" s="53">
        <v>66.868780000000001</v>
      </c>
      <c r="EM24" s="53">
        <v>46.305399999999999</v>
      </c>
      <c r="EN24" s="53">
        <v>54.655099999999997</v>
      </c>
      <c r="EO24" s="53">
        <v>82.533699999999996</v>
      </c>
      <c r="EP24" s="53">
        <v>33.484169999999999</v>
      </c>
      <c r="EQ24" s="53">
        <v>26.812221999999998</v>
      </c>
      <c r="ER24" s="53">
        <v>70.843999999999994</v>
      </c>
      <c r="ES24" s="53">
        <v>84.028800000000004</v>
      </c>
      <c r="ET24" s="53">
        <v>36.375500000000002</v>
      </c>
      <c r="EU24" s="53">
        <v>51.792431000000001</v>
      </c>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row>
    <row r="25" spans="6:734" ht="28.15" customHeight="1">
      <c r="F25" s="28" t="s">
        <v>535</v>
      </c>
      <c r="G25" s="29"/>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row>
    <row r="26" spans="6:734" ht="20.100000000000001" customHeight="1">
      <c r="F26" s="28" t="s">
        <v>815</v>
      </c>
      <c r="G26" s="29" t="s">
        <v>200</v>
      </c>
      <c r="H26" s="38">
        <v>8.4388677100000002</v>
      </c>
      <c r="I26" s="38">
        <v>11.037208570000001</v>
      </c>
      <c r="J26" s="38"/>
      <c r="K26" s="38"/>
      <c r="L26" s="38">
        <v>2.225371</v>
      </c>
      <c r="M26" s="38">
        <v>1.1950050000000001</v>
      </c>
      <c r="N26" s="38">
        <v>2.2355680000000002</v>
      </c>
      <c r="O26" s="38">
        <v>1.5975379999999999</v>
      </c>
      <c r="P26" s="38">
        <v>0.67339499999999997</v>
      </c>
      <c r="Q26" s="38">
        <v>1.250472</v>
      </c>
      <c r="R26" s="38">
        <v>1.611823</v>
      </c>
      <c r="S26" s="38">
        <v>1.1213880000000001</v>
      </c>
      <c r="T26" s="38">
        <v>1.7317830000000001</v>
      </c>
      <c r="U26" s="38">
        <v>1.383785</v>
      </c>
      <c r="V26" s="38">
        <v>2.20804</v>
      </c>
      <c r="W26" s="38">
        <v>1.68604</v>
      </c>
      <c r="X26" s="38">
        <v>2.1641469999999998</v>
      </c>
      <c r="Y26" s="38">
        <v>1.805539</v>
      </c>
      <c r="Z26" s="38">
        <v>1.985247</v>
      </c>
      <c r="AA26" s="38">
        <v>2.6460400000000002</v>
      </c>
      <c r="AB26" s="38">
        <v>1.075135</v>
      </c>
      <c r="AC26" s="38">
        <v>1.6355710000000001</v>
      </c>
      <c r="AD26" s="38">
        <v>1.005485</v>
      </c>
      <c r="AE26" s="38">
        <v>2.326603</v>
      </c>
      <c r="AF26" s="38">
        <v>1.5366070000000001</v>
      </c>
      <c r="AG26" s="38">
        <v>1.4343980000000001</v>
      </c>
      <c r="AH26" s="38">
        <v>1.4949939999999999</v>
      </c>
      <c r="AI26" s="38">
        <v>2.4758650000000002</v>
      </c>
      <c r="AJ26" s="38">
        <v>1.4692449999999999</v>
      </c>
      <c r="AK26" s="38">
        <v>2.1135109999999999</v>
      </c>
      <c r="AL26" s="38">
        <v>1.9647950000000001</v>
      </c>
      <c r="AM26" s="38">
        <v>1.947595</v>
      </c>
      <c r="AN26" s="38">
        <v>5.8522999999999996</v>
      </c>
      <c r="AO26" s="38">
        <v>3.6167850000000001</v>
      </c>
      <c r="AP26" s="38">
        <v>4.0478529999999999</v>
      </c>
      <c r="AQ26" s="38">
        <v>4.5575749999999999</v>
      </c>
      <c r="AR26" s="38">
        <v>4.8006760000000002</v>
      </c>
      <c r="AS26" s="38">
        <v>5.6631970000000003</v>
      </c>
      <c r="AT26" s="38">
        <v>5.0126109999999997</v>
      </c>
      <c r="AU26" s="38">
        <v>6.5843119999999997</v>
      </c>
      <c r="AV26" s="38">
        <v>4.7860930000000002</v>
      </c>
      <c r="AW26" s="38">
        <v>6.6060619999999997</v>
      </c>
      <c r="AX26" s="38">
        <v>4.7311820000000004</v>
      </c>
      <c r="AY26" s="38">
        <v>4.540241</v>
      </c>
      <c r="AZ26" s="38">
        <v>2.8546749999999999</v>
      </c>
      <c r="BA26" s="38">
        <v>5.4144100000000002</v>
      </c>
      <c r="BB26" s="38">
        <v>3.9913219999999998</v>
      </c>
      <c r="BC26" s="38">
        <v>2.9700950000000002</v>
      </c>
      <c r="BD26" s="38">
        <v>5.4634869999999998</v>
      </c>
      <c r="BE26" s="38">
        <v>4.2413309999999997</v>
      </c>
      <c r="BF26" s="38">
        <v>3.7299229999999999</v>
      </c>
      <c r="BG26" s="38">
        <v>3.8437130000000002</v>
      </c>
      <c r="BH26" s="38">
        <v>2.8771749999999998</v>
      </c>
      <c r="BI26" s="38">
        <v>1.1709339999999999</v>
      </c>
      <c r="BJ26" s="38">
        <v>1.939203</v>
      </c>
      <c r="BK26" s="38">
        <v>1.884973</v>
      </c>
      <c r="BL26" s="38">
        <v>1.7745979999999999</v>
      </c>
      <c r="BM26" s="38">
        <v>1.839952</v>
      </c>
      <c r="BN26" s="38">
        <v>0.81134600000000001</v>
      </c>
      <c r="BO26" s="38">
        <v>1.8651660000000001</v>
      </c>
      <c r="BP26" s="38">
        <v>2.1473179999999998</v>
      </c>
      <c r="BQ26" s="38">
        <v>2.1834229999999999</v>
      </c>
      <c r="BR26" s="38">
        <v>1.5521640000000001</v>
      </c>
      <c r="BS26" s="38">
        <v>3.077083</v>
      </c>
      <c r="BT26" s="38">
        <v>2.2782070000000001</v>
      </c>
      <c r="BU26" s="38">
        <v>1.565725</v>
      </c>
      <c r="BV26" s="38">
        <v>1.794475</v>
      </c>
      <c r="BW26" s="38">
        <v>1.213147</v>
      </c>
      <c r="BX26" s="38">
        <v>1.8255440000000001</v>
      </c>
      <c r="BY26" s="38">
        <v>1.205643</v>
      </c>
      <c r="BZ26" s="38">
        <v>1.479006</v>
      </c>
      <c r="CA26" s="38">
        <v>2.2765550000000001</v>
      </c>
      <c r="CB26" s="38">
        <v>2.0373060000000001</v>
      </c>
      <c r="CC26" s="38">
        <v>2.0075820000000002</v>
      </c>
      <c r="CD26" s="38">
        <v>2.1340279999999998</v>
      </c>
      <c r="CE26" s="38">
        <v>2.302854</v>
      </c>
      <c r="CF26" s="38">
        <v>3.3456250000000001</v>
      </c>
      <c r="CG26" s="38">
        <v>3.9335550000000001</v>
      </c>
      <c r="CH26" s="38">
        <v>4.013312</v>
      </c>
      <c r="CI26" s="38">
        <v>2.6964649999999999</v>
      </c>
      <c r="CJ26" s="38">
        <v>2.229015</v>
      </c>
      <c r="CK26" s="38">
        <v>2.2251479999999999</v>
      </c>
      <c r="CL26" s="38">
        <v>2.9965359999999999</v>
      </c>
      <c r="CM26" s="38">
        <v>3.2818399999999999</v>
      </c>
      <c r="CN26" s="38">
        <v>4.2652340000000004</v>
      </c>
      <c r="CO26" s="38">
        <v>3.0180739999999999</v>
      </c>
      <c r="CP26" s="38">
        <v>2.9747940000000002</v>
      </c>
      <c r="CQ26" s="38">
        <v>4.2560710000000004</v>
      </c>
      <c r="CR26" s="38">
        <v>6.2618080000000003</v>
      </c>
      <c r="CS26" s="38">
        <v>4.2969650000000001</v>
      </c>
      <c r="CT26" s="38">
        <v>4.5272430000000004</v>
      </c>
      <c r="CU26" s="38">
        <v>2.897348</v>
      </c>
      <c r="CV26" s="38">
        <v>4.0681849999999997</v>
      </c>
      <c r="CW26" s="38">
        <v>1.9022717600000001</v>
      </c>
      <c r="CX26" s="38">
        <v>2.2301425400000001</v>
      </c>
      <c r="CY26" s="38">
        <v>2.27589693</v>
      </c>
      <c r="CZ26" s="38">
        <v>3.49879593</v>
      </c>
      <c r="DA26" s="38">
        <v>2.15547742</v>
      </c>
      <c r="DB26" s="38">
        <v>2.6483841899999998</v>
      </c>
      <c r="DC26" s="38">
        <v>3.9836621000000001</v>
      </c>
      <c r="DD26" s="38">
        <v>4.1053679399999998</v>
      </c>
      <c r="DE26" s="38">
        <v>1.58687917</v>
      </c>
      <c r="DF26" s="38">
        <v>2.66552458</v>
      </c>
      <c r="DG26" s="38">
        <v>2.1133811699999998</v>
      </c>
      <c r="DH26" s="38">
        <v>3.4251668400000002</v>
      </c>
      <c r="DI26" s="38">
        <v>1.27001974</v>
      </c>
      <c r="DJ26" s="38">
        <v>3.9543310100000002</v>
      </c>
      <c r="DK26" s="38">
        <v>1.6460439600000001</v>
      </c>
      <c r="DL26" s="38">
        <v>0.85250687999999997</v>
      </c>
      <c r="DM26" s="38">
        <v>2.2075097000000001</v>
      </c>
      <c r="DN26" s="38">
        <v>0.52310257000000004</v>
      </c>
      <c r="DO26" s="38">
        <v>1.6741529399999999</v>
      </c>
      <c r="DP26" s="38">
        <v>1.3711180199999999</v>
      </c>
      <c r="DQ26" s="38">
        <v>2.31294771</v>
      </c>
      <c r="DR26" s="38">
        <v>1.60666121</v>
      </c>
      <c r="DS26" s="38">
        <v>1.59415296</v>
      </c>
      <c r="DT26" s="38">
        <v>2.31593099</v>
      </c>
      <c r="DU26" s="38">
        <v>2.3900269600000001</v>
      </c>
      <c r="DV26" s="38">
        <v>1.3279719800000001</v>
      </c>
      <c r="DW26" s="38">
        <v>1.9246596199999999</v>
      </c>
      <c r="DX26" s="53">
        <v>3.2556447799999999</v>
      </c>
      <c r="DY26" s="53">
        <v>2.5148991600000001</v>
      </c>
      <c r="DZ26" s="53">
        <v>1.8238453299999999</v>
      </c>
      <c r="EA26" s="53">
        <v>0.68906853999999995</v>
      </c>
      <c r="EB26" s="53">
        <v>1.6288867</v>
      </c>
      <c r="EC26" s="53">
        <v>1.0949591999999999</v>
      </c>
      <c r="ED26" s="53">
        <v>1.6151296799999999</v>
      </c>
      <c r="EE26" s="53">
        <v>1.59653333</v>
      </c>
      <c r="EF26" s="53">
        <v>1.9826959799999999</v>
      </c>
      <c r="EG26" s="53">
        <v>3.2445087199999998</v>
      </c>
      <c r="EH26" s="53">
        <v>3.9375038199999999</v>
      </c>
      <c r="EI26" s="53">
        <v>1.1406464599999999</v>
      </c>
      <c r="EJ26" s="53">
        <v>2.3343872299999999</v>
      </c>
      <c r="EK26" s="53">
        <v>3.6246710599999998</v>
      </c>
      <c r="EL26" s="53">
        <v>2.6476393300000001</v>
      </c>
      <c r="EM26" s="53">
        <v>1.5988847500000001</v>
      </c>
      <c r="EN26" s="53">
        <v>2.1248963700000001</v>
      </c>
      <c r="EO26" s="53">
        <v>3.1300497799999998</v>
      </c>
      <c r="EP26" s="53">
        <v>1.4092799300000001</v>
      </c>
      <c r="EQ26" s="53">
        <v>1.1274890500000001</v>
      </c>
      <c r="ER26" s="53">
        <v>2.7888347200000001</v>
      </c>
      <c r="ES26" s="53">
        <v>4.2162136400000003</v>
      </c>
      <c r="ET26" s="53">
        <v>1.75010212</v>
      </c>
      <c r="EU26" s="53">
        <v>2.4170874699999998</v>
      </c>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c r="TM26" s="53"/>
      <c r="TN26" s="53"/>
      <c r="TO26" s="53"/>
      <c r="TP26" s="53"/>
      <c r="TQ26" s="53"/>
      <c r="TR26" s="53"/>
      <c r="TS26" s="53"/>
      <c r="TT26" s="53"/>
      <c r="TU26" s="53"/>
      <c r="TV26" s="53"/>
      <c r="TW26" s="53"/>
      <c r="TX26" s="53"/>
      <c r="TY26" s="53"/>
      <c r="TZ26" s="53"/>
      <c r="UA26" s="53"/>
      <c r="UB26" s="53"/>
      <c r="UC26" s="53"/>
      <c r="UD26" s="53"/>
      <c r="UE26" s="53"/>
      <c r="UF26" s="53"/>
      <c r="UG26" s="53"/>
      <c r="UH26" s="53"/>
      <c r="UI26" s="53"/>
      <c r="UJ26" s="53"/>
      <c r="UK26" s="53"/>
      <c r="UL26" s="53"/>
      <c r="UM26" s="53"/>
      <c r="UN26" s="53"/>
      <c r="UO26" s="53"/>
      <c r="UP26" s="53"/>
      <c r="UQ26" s="53"/>
      <c r="UR26" s="53"/>
      <c r="US26" s="53"/>
      <c r="UT26" s="53"/>
      <c r="UU26" s="53"/>
      <c r="UV26" s="53"/>
      <c r="UW26" s="53"/>
      <c r="UX26" s="53"/>
      <c r="UY26" s="53"/>
      <c r="UZ26" s="53"/>
      <c r="VA26" s="53"/>
      <c r="VB26" s="53"/>
      <c r="VC26" s="53"/>
      <c r="VD26" s="53"/>
      <c r="VE26" s="53"/>
      <c r="VF26" s="53"/>
      <c r="VG26" s="53"/>
      <c r="VH26" s="53"/>
      <c r="VI26" s="53"/>
      <c r="VJ26" s="53"/>
      <c r="VK26" s="53"/>
      <c r="VL26" s="53"/>
      <c r="VM26" s="53"/>
      <c r="VN26" s="53"/>
      <c r="VO26" s="53"/>
      <c r="VP26" s="53"/>
      <c r="VQ26" s="53"/>
      <c r="VR26" s="53"/>
      <c r="VS26" s="53"/>
      <c r="VT26" s="53"/>
      <c r="VU26" s="53"/>
      <c r="VV26" s="53"/>
      <c r="VW26" s="53"/>
      <c r="VX26" s="53"/>
      <c r="VY26" s="53"/>
      <c r="VZ26" s="53"/>
      <c r="WA26" s="53"/>
      <c r="WB26" s="53"/>
      <c r="WC26" s="53"/>
      <c r="WD26" s="53"/>
      <c r="WE26" s="53"/>
      <c r="WF26" s="53"/>
      <c r="WG26" s="53"/>
      <c r="WH26" s="53"/>
      <c r="WI26" s="53"/>
      <c r="WJ26" s="53"/>
      <c r="WK26" s="53"/>
      <c r="WL26" s="53"/>
      <c r="WM26" s="53"/>
      <c r="WN26" s="53"/>
      <c r="WO26" s="53"/>
      <c r="WP26" s="53"/>
      <c r="WQ26" s="53"/>
      <c r="WR26" s="53"/>
      <c r="WS26" s="53"/>
      <c r="WT26" s="53"/>
      <c r="WU26" s="53"/>
      <c r="WV26" s="53"/>
      <c r="WW26" s="53"/>
      <c r="WX26" s="53"/>
      <c r="WY26" s="53"/>
      <c r="WZ26" s="53"/>
      <c r="XA26" s="53"/>
      <c r="XB26" s="53"/>
      <c r="XC26" s="53"/>
      <c r="XD26" s="53"/>
      <c r="XE26" s="53"/>
      <c r="XF26" s="53"/>
      <c r="XG26" s="53"/>
      <c r="XH26" s="53"/>
      <c r="XI26" s="53"/>
      <c r="XJ26" s="53"/>
      <c r="XK26" s="53"/>
      <c r="XL26" s="53"/>
      <c r="XM26" s="53"/>
      <c r="XN26" s="53"/>
      <c r="XO26" s="53"/>
      <c r="XP26" s="53"/>
      <c r="XQ26" s="53"/>
      <c r="XR26" s="53"/>
      <c r="XS26" s="53"/>
      <c r="XT26" s="53"/>
      <c r="XU26" s="53"/>
      <c r="XV26" s="53"/>
      <c r="XW26" s="53"/>
      <c r="XX26" s="53"/>
      <c r="XY26" s="53"/>
      <c r="XZ26" s="53"/>
      <c r="YA26" s="53"/>
      <c r="YB26" s="53"/>
      <c r="YC26" s="53"/>
      <c r="YD26" s="53"/>
      <c r="YE26" s="53"/>
      <c r="YF26" s="53"/>
      <c r="YG26" s="53"/>
      <c r="YH26" s="53"/>
      <c r="YI26" s="53"/>
      <c r="YJ26" s="53"/>
      <c r="YK26" s="53"/>
      <c r="YL26" s="53"/>
      <c r="YM26" s="53"/>
      <c r="YN26" s="53"/>
      <c r="YO26" s="53"/>
      <c r="YP26" s="53"/>
      <c r="YQ26" s="53"/>
      <c r="YR26" s="53"/>
      <c r="YS26" s="53"/>
      <c r="YT26" s="53"/>
      <c r="YU26" s="53"/>
      <c r="YV26" s="53"/>
      <c r="YW26" s="53"/>
      <c r="YX26" s="53"/>
      <c r="YY26" s="53"/>
      <c r="YZ26" s="53"/>
      <c r="ZA26" s="53"/>
      <c r="ZB26" s="53"/>
      <c r="ZC26" s="53"/>
      <c r="ZD26" s="53"/>
      <c r="ZE26" s="53"/>
      <c r="ZF26" s="53"/>
      <c r="ZG26" s="53"/>
      <c r="ZH26" s="53"/>
      <c r="ZI26" s="53"/>
      <c r="ZJ26" s="53"/>
      <c r="ZK26" s="53"/>
      <c r="ZL26" s="53"/>
      <c r="ZM26" s="53"/>
      <c r="ZN26" s="53"/>
      <c r="ZO26" s="53"/>
      <c r="ZP26" s="53"/>
      <c r="ZQ26" s="53"/>
      <c r="ZR26" s="53"/>
      <c r="ZS26" s="53"/>
      <c r="ZT26" s="53"/>
      <c r="ZU26" s="53"/>
      <c r="ZV26" s="53"/>
      <c r="ZW26" s="53"/>
      <c r="ZX26" s="53"/>
      <c r="ZY26" s="53"/>
      <c r="ZZ26" s="53"/>
      <c r="AAA26" s="53"/>
      <c r="AAB26" s="53"/>
      <c r="AAC26" s="53"/>
      <c r="AAD26" s="53"/>
      <c r="AAE26" s="53"/>
      <c r="AAF26" s="53"/>
      <c r="AAG26" s="53"/>
      <c r="AAH26" s="53"/>
      <c r="AAI26" s="53"/>
      <c r="AAJ26" s="53"/>
      <c r="AAK26" s="53"/>
      <c r="AAL26" s="53"/>
      <c r="AAM26" s="53"/>
      <c r="AAN26" s="53"/>
      <c r="AAO26" s="53"/>
      <c r="AAP26" s="53"/>
      <c r="AAQ26" s="53"/>
      <c r="AAR26" s="53"/>
      <c r="AAS26" s="53"/>
      <c r="AAT26" s="53"/>
      <c r="AAU26" s="53"/>
      <c r="AAV26" s="53"/>
      <c r="AAW26" s="53"/>
      <c r="AAX26" s="53"/>
      <c r="AAY26" s="53"/>
      <c r="AAZ26" s="53"/>
      <c r="ABA26" s="53"/>
      <c r="ABB26" s="53"/>
      <c r="ABC26" s="53"/>
      <c r="ABD26" s="53"/>
      <c r="ABE26" s="53"/>
      <c r="ABF26" s="53"/>
    </row>
    <row r="27" spans="6:734" ht="34.15" customHeight="1">
      <c r="F27" s="35" t="s">
        <v>82</v>
      </c>
      <c r="G27" s="29"/>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row>
    <row r="28" spans="6:734" ht="20.100000000000001" customHeight="1">
      <c r="F28" s="28" t="s">
        <v>816</v>
      </c>
      <c r="G28" s="29" t="s">
        <v>317</v>
      </c>
      <c r="H28" s="38">
        <v>23615.5</v>
      </c>
      <c r="I28" s="38">
        <v>39220.410505462103</v>
      </c>
      <c r="J28" s="38"/>
      <c r="K28" s="38"/>
      <c r="L28" s="38">
        <v>6448</v>
      </c>
      <c r="M28" s="38">
        <v>6376</v>
      </c>
      <c r="N28" s="38">
        <v>5955</v>
      </c>
      <c r="O28" s="38">
        <v>6020</v>
      </c>
      <c r="P28" s="38">
        <v>5575</v>
      </c>
      <c r="Q28" s="38">
        <v>5657</v>
      </c>
      <c r="R28" s="38">
        <v>5622</v>
      </c>
      <c r="S28" s="38">
        <v>5522</v>
      </c>
      <c r="T28" s="38">
        <v>5575</v>
      </c>
      <c r="U28" s="38">
        <v>6193</v>
      </c>
      <c r="V28" s="38">
        <v>6808</v>
      </c>
      <c r="W28" s="38">
        <v>5821</v>
      </c>
      <c r="X28" s="38">
        <v>5784</v>
      </c>
      <c r="Y28" s="38">
        <v>5465</v>
      </c>
      <c r="Z28" s="38">
        <v>4758</v>
      </c>
      <c r="AA28" s="38">
        <v>4700</v>
      </c>
      <c r="AB28" s="38">
        <v>5263</v>
      </c>
      <c r="AC28" s="38">
        <v>5465</v>
      </c>
      <c r="AD28" s="38">
        <v>5265</v>
      </c>
      <c r="AE28" s="38">
        <v>5860</v>
      </c>
      <c r="AF28" s="38">
        <v>5737</v>
      </c>
      <c r="AG28" s="38">
        <v>6156</v>
      </c>
      <c r="AH28" s="38">
        <v>6663</v>
      </c>
      <c r="AI28" s="38">
        <v>6299</v>
      </c>
      <c r="AJ28" s="38">
        <v>6221</v>
      </c>
      <c r="AK28" s="38">
        <v>6362</v>
      </c>
      <c r="AL28" s="38">
        <v>6110.5966600000002</v>
      </c>
      <c r="AM28" s="38">
        <v>5923.2766600000004</v>
      </c>
      <c r="AN28" s="38">
        <v>5890.03</v>
      </c>
      <c r="AO28" s="38">
        <v>5663.5366599999998</v>
      </c>
      <c r="AP28" s="38">
        <v>5456</v>
      </c>
      <c r="AQ28" s="38">
        <v>5582</v>
      </c>
      <c r="AR28" s="38">
        <v>5309</v>
      </c>
      <c r="AS28" s="38">
        <v>5853</v>
      </c>
      <c r="AT28" s="38">
        <v>5610.2933300000004</v>
      </c>
      <c r="AU28" s="38">
        <v>5391.1266599999999</v>
      </c>
      <c r="AV28" s="38">
        <v>5246</v>
      </c>
      <c r="AW28" s="38">
        <v>5436</v>
      </c>
      <c r="AX28" s="38">
        <v>5263</v>
      </c>
      <c r="AY28" s="38">
        <v>5667</v>
      </c>
      <c r="AZ28" s="38">
        <v>5680.3033299999997</v>
      </c>
      <c r="BA28" s="38">
        <v>5430.13</v>
      </c>
      <c r="BB28" s="38">
        <v>5376.3633300000001</v>
      </c>
      <c r="BC28" s="38">
        <v>5261.8333300000004</v>
      </c>
      <c r="BD28" s="38">
        <v>5112.8533299999999</v>
      </c>
      <c r="BE28" s="38">
        <v>4907.5133299999998</v>
      </c>
      <c r="BF28" s="38">
        <v>3980.3633300000001</v>
      </c>
      <c r="BG28" s="38">
        <v>3937</v>
      </c>
      <c r="BH28" s="38">
        <v>3811.77333</v>
      </c>
      <c r="BI28" s="38">
        <v>4153.1499999999996</v>
      </c>
      <c r="BJ28" s="38">
        <v>4055.1166600000001</v>
      </c>
      <c r="BK28" s="38">
        <v>4227.6666599999999</v>
      </c>
      <c r="BL28" s="38">
        <v>4536.98333</v>
      </c>
      <c r="BM28" s="38">
        <v>4665.7533299999996</v>
      </c>
      <c r="BN28" s="38">
        <v>4824.84</v>
      </c>
      <c r="BO28" s="38">
        <v>5552.37</v>
      </c>
      <c r="BP28" s="38">
        <v>6925.3333300000004</v>
      </c>
      <c r="BQ28" s="38">
        <v>9206</v>
      </c>
      <c r="BR28" s="38">
        <v>9028</v>
      </c>
      <c r="BS28" s="38">
        <v>8889.6666600000008</v>
      </c>
      <c r="BT28" s="38">
        <v>8085.7063399999997</v>
      </c>
      <c r="BU28" s="38">
        <v>7956.640625</v>
      </c>
      <c r="BV28" s="38">
        <v>7045.4615384615399</v>
      </c>
      <c r="BW28" s="38">
        <v>6424.3650793650804</v>
      </c>
      <c r="BX28" s="38">
        <v>7609.375</v>
      </c>
      <c r="BY28" s="38">
        <v>8502.6229508196702</v>
      </c>
      <c r="BZ28" s="38">
        <v>8650.9375</v>
      </c>
      <c r="CA28" s="38">
        <v>10281.6935483871</v>
      </c>
      <c r="CB28" s="38">
        <v>12722.1875</v>
      </c>
      <c r="CC28" s="38">
        <v>14104.262295082</v>
      </c>
      <c r="CD28" s="38">
        <v>14979.0476190476</v>
      </c>
      <c r="CE28" s="38">
        <v>16342.777777777799</v>
      </c>
      <c r="CF28" s="38">
        <v>17695.2419354839</v>
      </c>
      <c r="CG28" s="38">
        <v>22611.9047619048</v>
      </c>
      <c r="CH28" s="38">
        <v>20550.912153846199</v>
      </c>
      <c r="CI28" s="38">
        <v>13131.015625</v>
      </c>
      <c r="CJ28" s="38">
        <v>11023.5714285714</v>
      </c>
      <c r="CK28" s="38">
        <v>13539.8360655738</v>
      </c>
      <c r="CL28" s="38">
        <v>14575.538461538499</v>
      </c>
      <c r="CM28" s="38">
        <v>15163.59375</v>
      </c>
      <c r="CN28" s="38">
        <v>17225.6349206349</v>
      </c>
      <c r="CO28" s="38">
        <v>17842.459016393401</v>
      </c>
      <c r="CP28" s="38">
        <v>20545.8461538462</v>
      </c>
      <c r="CQ28" s="38">
        <v>26000.703125</v>
      </c>
      <c r="CR28" s="38">
        <v>29949.603174603199</v>
      </c>
      <c r="CS28" s="38">
        <v>28693.583333333299</v>
      </c>
      <c r="CT28" s="38">
        <v>24747.538461538501</v>
      </c>
      <c r="CU28" s="38">
        <v>20836.09375</v>
      </c>
      <c r="CV28" s="38">
        <v>22879.769230769201</v>
      </c>
      <c r="CW28" s="38">
        <v>20571.25</v>
      </c>
      <c r="CX28" s="38">
        <v>19275.078125</v>
      </c>
      <c r="CY28" s="38">
        <v>21560.390625</v>
      </c>
      <c r="CZ28" s="38">
        <v>24125.322580645199</v>
      </c>
      <c r="DA28" s="38">
        <v>20905.161290322601</v>
      </c>
      <c r="DB28" s="38">
        <v>21268.1538461538</v>
      </c>
      <c r="DC28" s="38">
        <v>22947.5</v>
      </c>
      <c r="DD28" s="38">
        <v>22648.015873015898</v>
      </c>
      <c r="DE28" s="38">
        <v>23163.278688524599</v>
      </c>
      <c r="DF28" s="38">
        <v>21931.8636363636</v>
      </c>
      <c r="DG28" s="38">
        <v>19900.46875</v>
      </c>
      <c r="DH28" s="38">
        <v>18359.6349206349</v>
      </c>
      <c r="DI28" s="38">
        <v>15589.206349206301</v>
      </c>
      <c r="DJ28" s="38">
        <v>15222.615384615399</v>
      </c>
      <c r="DK28" s="38">
        <v>15108.984375</v>
      </c>
      <c r="DL28" s="38">
        <v>15513.524590163899</v>
      </c>
      <c r="DM28" s="38">
        <v>16936.666666666701</v>
      </c>
      <c r="DN28" s="38">
        <v>18624.0769230769</v>
      </c>
      <c r="DO28" s="38">
        <v>20900.396825396801</v>
      </c>
      <c r="DP28" s="38">
        <v>20008.4126984127</v>
      </c>
      <c r="DQ28" s="38">
        <v>19969.576271186401</v>
      </c>
      <c r="DR28" s="38">
        <v>20566.171875</v>
      </c>
      <c r="DS28" s="38">
        <v>19846.269841269801</v>
      </c>
      <c r="DT28" s="38">
        <v>20208.4968253968</v>
      </c>
      <c r="DU28" s="38">
        <v>21091.5306122449</v>
      </c>
      <c r="DV28" s="38">
        <v>20771.833593750001</v>
      </c>
      <c r="DW28" s="38">
        <v>20044.7325396825</v>
      </c>
      <c r="DX28" s="53">
        <v>20616.666666666701</v>
      </c>
      <c r="DY28" s="53">
        <v>20864.643447310798</v>
      </c>
      <c r="DZ28" s="53">
        <v>18831</v>
      </c>
      <c r="EA28" s="53">
        <v>19085</v>
      </c>
      <c r="EB28" s="53">
        <v>17484</v>
      </c>
      <c r="EC28" s="53">
        <v>15079</v>
      </c>
      <c r="ED28" s="53">
        <v>17494</v>
      </c>
      <c r="EE28" s="53">
        <v>20325</v>
      </c>
      <c r="EF28" s="53">
        <v>25388</v>
      </c>
      <c r="EG28" s="53">
        <v>31255</v>
      </c>
      <c r="EH28" s="53">
        <v>33921</v>
      </c>
      <c r="EI28" s="53">
        <v>38860</v>
      </c>
      <c r="EJ28" s="53">
        <v>42910</v>
      </c>
      <c r="EK28" s="53">
        <v>41190.642021848304</v>
      </c>
      <c r="EL28" s="53">
        <v>28596.496807257001</v>
      </c>
      <c r="EM28" s="53">
        <v>21101.222811477899</v>
      </c>
      <c r="EN28" s="53">
        <v>20721.421536426002</v>
      </c>
      <c r="EO28" s="53">
        <v>21046.489494653699</v>
      </c>
      <c r="EP28" s="53">
        <v>21494.910097502401</v>
      </c>
      <c r="EQ28" s="53">
        <v>21926.604878784801</v>
      </c>
      <c r="ER28" s="53">
        <v>21680.7889264445</v>
      </c>
      <c r="ES28" s="53">
        <v>21845.7492184568</v>
      </c>
      <c r="ET28" s="53">
        <v>21899.265613719199</v>
      </c>
      <c r="EU28" s="53">
        <v>21702.146157288498</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row>
    <row r="29" spans="6:734" ht="10.15" customHeight="1">
      <c r="F29" s="39"/>
      <c r="G29" s="40"/>
      <c r="H29" s="39"/>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c r="NA29" s="40"/>
      <c r="NB29" s="40"/>
      <c r="NC29" s="40"/>
      <c r="ND29" s="40"/>
      <c r="NE29" s="40"/>
      <c r="NF29" s="40"/>
      <c r="NG29" s="40"/>
      <c r="NH29" s="40"/>
      <c r="NI29" s="40"/>
      <c r="NJ29" s="40"/>
      <c r="NK29" s="40"/>
      <c r="NL29" s="40"/>
      <c r="NM29" s="40"/>
      <c r="NN29" s="40"/>
      <c r="NO29" s="40"/>
      <c r="NP29" s="40"/>
      <c r="NQ29" s="40"/>
      <c r="NR29" s="40"/>
      <c r="NS29" s="40"/>
      <c r="NT29" s="40"/>
      <c r="NU29" s="40"/>
      <c r="NV29" s="40"/>
      <c r="NW29" s="40"/>
      <c r="NX29" s="40"/>
      <c r="NY29" s="40"/>
      <c r="NZ29" s="40"/>
      <c r="OA29" s="40"/>
      <c r="OB29" s="40"/>
      <c r="OC29" s="40"/>
      <c r="OD29" s="40"/>
      <c r="OE29" s="40"/>
      <c r="OF29" s="40"/>
      <c r="OG29" s="40"/>
      <c r="OH29" s="40"/>
      <c r="OI29" s="40"/>
      <c r="OJ29" s="40"/>
      <c r="OK29" s="40"/>
      <c r="OL29" s="40"/>
      <c r="OM29" s="40"/>
      <c r="ON29" s="40"/>
      <c r="OO29" s="40"/>
      <c r="OP29" s="40"/>
      <c r="OQ29" s="40"/>
      <c r="OR29" s="40"/>
      <c r="OS29" s="40"/>
      <c r="OT29" s="40"/>
      <c r="OU29" s="40"/>
      <c r="OV29" s="40"/>
      <c r="OW29" s="40"/>
      <c r="OX29" s="40"/>
      <c r="OY29" s="40"/>
      <c r="OZ29" s="40"/>
      <c r="PA29" s="40"/>
      <c r="PB29" s="40"/>
      <c r="PC29" s="40"/>
      <c r="PD29" s="40"/>
      <c r="PE29" s="40"/>
      <c r="PF29" s="40"/>
      <c r="PG29" s="40"/>
      <c r="PH29" s="40"/>
      <c r="PI29" s="40"/>
      <c r="PJ29" s="40"/>
      <c r="PK29" s="40"/>
      <c r="PL29" s="40"/>
      <c r="PM29" s="40"/>
      <c r="PN29" s="40"/>
      <c r="PO29" s="40"/>
      <c r="PP29" s="40"/>
      <c r="PQ29" s="40"/>
      <c r="PR29" s="40"/>
      <c r="PS29" s="40"/>
      <c r="PT29" s="40"/>
      <c r="PU29" s="40"/>
      <c r="PV29" s="40"/>
      <c r="PW29" s="40"/>
      <c r="PX29" s="40"/>
      <c r="PY29" s="40"/>
      <c r="PZ29" s="40"/>
      <c r="QA29" s="40"/>
      <c r="QB29" s="40"/>
      <c r="QC29" s="40"/>
      <c r="QD29" s="40"/>
      <c r="QE29" s="40"/>
      <c r="QF29" s="40"/>
      <c r="QG29" s="40"/>
      <c r="QH29" s="40"/>
      <c r="QI29" s="40"/>
      <c r="QJ29" s="40"/>
      <c r="QK29" s="40"/>
      <c r="QL29" s="40"/>
      <c r="QM29" s="40"/>
      <c r="QN29" s="40"/>
      <c r="QO29" s="40"/>
      <c r="QP29" s="40"/>
      <c r="QQ29" s="40"/>
      <c r="QR29" s="40"/>
      <c r="QS29" s="40"/>
      <c r="QT29" s="40"/>
      <c r="QU29" s="40"/>
      <c r="QV29" s="40"/>
      <c r="QW29" s="40"/>
      <c r="QX29" s="40"/>
      <c r="QY29" s="40"/>
      <c r="QZ29" s="40"/>
      <c r="RA29" s="40"/>
      <c r="RB29" s="40"/>
      <c r="RC29" s="40"/>
      <c r="RD29" s="40"/>
      <c r="RE29" s="40"/>
      <c r="RF29" s="40"/>
      <c r="RG29" s="40"/>
      <c r="RH29" s="40"/>
      <c r="RI29" s="40"/>
      <c r="RJ29" s="40"/>
      <c r="RK29" s="40"/>
      <c r="RL29" s="40"/>
      <c r="RM29" s="40"/>
      <c r="RN29" s="40"/>
      <c r="RO29" s="40"/>
      <c r="RP29" s="40"/>
      <c r="RQ29" s="40"/>
      <c r="RR29" s="40"/>
      <c r="RS29" s="40"/>
      <c r="RT29" s="40"/>
      <c r="RU29" s="40"/>
      <c r="RV29" s="40"/>
      <c r="RW29" s="40"/>
      <c r="RX29" s="40"/>
      <c r="RY29" s="40"/>
      <c r="RZ29" s="40"/>
      <c r="SA29" s="40"/>
      <c r="SB29" s="40"/>
      <c r="SC29" s="40"/>
      <c r="SD29" s="40"/>
      <c r="SE29" s="40"/>
      <c r="SF29" s="40"/>
      <c r="SG29" s="40"/>
      <c r="SH29" s="40"/>
      <c r="SI29" s="40"/>
      <c r="SJ29" s="40"/>
      <c r="SK29" s="40"/>
      <c r="SL29" s="40"/>
      <c r="SM29" s="40"/>
      <c r="SN29" s="40"/>
      <c r="SO29" s="40"/>
      <c r="SP29" s="40"/>
      <c r="SQ29" s="40"/>
      <c r="SR29" s="40"/>
      <c r="SS29" s="40"/>
      <c r="ST29" s="40"/>
      <c r="SU29" s="40"/>
      <c r="SV29" s="40"/>
      <c r="SW29" s="40"/>
      <c r="SX29" s="40"/>
      <c r="SY29" s="40"/>
      <c r="SZ29" s="40"/>
      <c r="TA29" s="40"/>
      <c r="TB29" s="40"/>
      <c r="TC29" s="40"/>
      <c r="TD29" s="40"/>
      <c r="TE29" s="40"/>
      <c r="TF29" s="40"/>
      <c r="TG29" s="40"/>
      <c r="TH29" s="40"/>
      <c r="TI29" s="40"/>
      <c r="TJ29" s="40"/>
      <c r="TK29" s="40"/>
      <c r="TL29" s="40"/>
      <c r="TM29" s="40"/>
      <c r="TN29" s="40"/>
      <c r="TO29" s="40"/>
      <c r="TP29" s="40"/>
      <c r="TQ29" s="40"/>
      <c r="TR29" s="40"/>
      <c r="TS29" s="40"/>
      <c r="TT29" s="40"/>
      <c r="TU29" s="40"/>
      <c r="TV29" s="40"/>
      <c r="TW29" s="40"/>
      <c r="TX29" s="40"/>
      <c r="TY29" s="40"/>
      <c r="TZ29" s="40"/>
      <c r="UA29" s="40"/>
      <c r="UB29" s="40"/>
      <c r="UC29" s="40"/>
      <c r="UD29" s="40"/>
      <c r="UE29" s="40"/>
      <c r="UF29" s="40"/>
      <c r="UG29" s="40"/>
      <c r="UH29" s="40"/>
      <c r="UI29" s="40"/>
      <c r="UJ29" s="40"/>
      <c r="UK29" s="40"/>
      <c r="UL29" s="40"/>
      <c r="UM29" s="40"/>
      <c r="UN29" s="40"/>
      <c r="UO29" s="40"/>
      <c r="UP29" s="40"/>
      <c r="UQ29" s="40"/>
      <c r="UR29" s="40"/>
      <c r="US29" s="40"/>
      <c r="UT29" s="40"/>
      <c r="UU29" s="40"/>
      <c r="UV29" s="40"/>
      <c r="UW29" s="40"/>
      <c r="UX29" s="40"/>
      <c r="UY29" s="40"/>
      <c r="UZ29" s="40"/>
      <c r="VA29" s="40"/>
      <c r="VB29" s="40"/>
      <c r="VC29" s="40"/>
      <c r="VD29" s="40"/>
      <c r="VE29" s="40"/>
      <c r="VF29" s="40"/>
      <c r="VG29" s="40"/>
      <c r="VH29" s="40"/>
      <c r="VI29" s="40"/>
      <c r="VJ29" s="40"/>
      <c r="VK29" s="40"/>
      <c r="VL29" s="40"/>
      <c r="VM29" s="40"/>
      <c r="VN29" s="40"/>
      <c r="VO29" s="40"/>
      <c r="VP29" s="40"/>
      <c r="VQ29" s="40"/>
      <c r="VR29" s="40"/>
      <c r="VS29" s="40"/>
      <c r="VT29" s="40"/>
      <c r="VU29" s="40"/>
      <c r="VV29" s="40"/>
      <c r="VW29" s="40"/>
      <c r="VX29" s="40"/>
      <c r="VY29" s="40"/>
      <c r="VZ29" s="40"/>
      <c r="WA29" s="40"/>
      <c r="WB29" s="40"/>
      <c r="WC29" s="40"/>
      <c r="WD29" s="40"/>
      <c r="WE29" s="40"/>
      <c r="WF29" s="40"/>
      <c r="WG29" s="40"/>
      <c r="WH29" s="40"/>
      <c r="WI29" s="40"/>
      <c r="WJ29" s="40"/>
      <c r="WK29" s="40"/>
      <c r="WL29" s="40"/>
      <c r="WM29" s="40"/>
      <c r="WN29" s="40"/>
      <c r="WO29" s="40"/>
      <c r="WP29" s="40"/>
      <c r="WQ29" s="40"/>
      <c r="WR29" s="40"/>
      <c r="WS29" s="40"/>
      <c r="WT29" s="40"/>
      <c r="WU29" s="40"/>
      <c r="WV29" s="40"/>
      <c r="WW29" s="40"/>
      <c r="WX29" s="40"/>
      <c r="WY29" s="40"/>
      <c r="WZ29" s="40"/>
      <c r="XA29" s="40"/>
      <c r="XB29" s="40"/>
      <c r="XC29" s="40"/>
      <c r="XD29" s="40"/>
      <c r="XE29" s="40"/>
      <c r="XF29" s="40"/>
      <c r="XG29" s="40"/>
      <c r="XH29" s="40"/>
      <c r="XI29" s="40"/>
      <c r="XJ29" s="40"/>
      <c r="XK29" s="40"/>
      <c r="XL29" s="40"/>
      <c r="XM29" s="40"/>
      <c r="XN29" s="40"/>
      <c r="XO29" s="40"/>
      <c r="XP29" s="40"/>
      <c r="XQ29" s="40"/>
      <c r="XR29" s="40"/>
      <c r="XS29" s="40"/>
      <c r="XT29" s="40"/>
      <c r="XU29" s="40"/>
      <c r="XV29" s="40"/>
      <c r="XW29" s="40"/>
      <c r="XX29" s="40"/>
      <c r="XY29" s="40"/>
      <c r="XZ29" s="40"/>
      <c r="YA29" s="40"/>
      <c r="YB29" s="40"/>
      <c r="YC29" s="40"/>
      <c r="YD29" s="40"/>
      <c r="YE29" s="40"/>
      <c r="YF29" s="40"/>
      <c r="YG29" s="40"/>
      <c r="YH29" s="40"/>
      <c r="YI29" s="40"/>
      <c r="YJ29" s="40"/>
      <c r="YK29" s="40"/>
      <c r="YL29" s="40"/>
      <c r="YM29" s="40"/>
      <c r="YN29" s="40"/>
      <c r="YO29" s="40"/>
      <c r="YP29" s="40"/>
      <c r="YQ29" s="40"/>
      <c r="YR29" s="40"/>
      <c r="YS29" s="40"/>
      <c r="YT29" s="40"/>
      <c r="YU29" s="40"/>
      <c r="YV29" s="40"/>
      <c r="YW29" s="40"/>
      <c r="YX29" s="40"/>
      <c r="YY29" s="40"/>
      <c r="YZ29" s="40"/>
      <c r="ZA29" s="40"/>
      <c r="ZB29" s="40"/>
      <c r="ZC29" s="40"/>
      <c r="ZD29" s="40"/>
      <c r="ZE29" s="40"/>
      <c r="ZF29" s="40"/>
      <c r="ZG29" s="40"/>
      <c r="ZH29" s="40"/>
      <c r="ZI29" s="40"/>
      <c r="ZJ29" s="40"/>
      <c r="ZK29" s="40"/>
      <c r="ZL29" s="40"/>
      <c r="ZM29" s="40"/>
      <c r="ZN29" s="40"/>
      <c r="ZO29" s="40"/>
      <c r="ZP29" s="40"/>
      <c r="ZQ29" s="40"/>
      <c r="ZR29" s="40"/>
      <c r="ZS29" s="40"/>
      <c r="ZT29" s="40"/>
      <c r="ZU29" s="40"/>
      <c r="ZV29" s="40"/>
      <c r="ZW29" s="40"/>
      <c r="ZX29" s="40"/>
      <c r="ZY29" s="40"/>
      <c r="ZZ29" s="40"/>
      <c r="AAA29" s="40"/>
      <c r="AAB29" s="40"/>
      <c r="AAC29" s="40"/>
      <c r="AAD29" s="40"/>
      <c r="AAE29" s="40"/>
      <c r="AAF29" s="40"/>
      <c r="AAG29" s="40"/>
      <c r="AAH29" s="40"/>
      <c r="AAI29" s="40"/>
      <c r="AAJ29" s="40"/>
      <c r="AAK29" s="40"/>
      <c r="AAL29" s="40"/>
      <c r="AAM29" s="40"/>
      <c r="AAN29" s="40"/>
      <c r="AAO29" s="40"/>
      <c r="AAP29" s="40"/>
      <c r="AAQ29" s="40"/>
      <c r="AAR29" s="40"/>
      <c r="AAS29" s="40"/>
      <c r="AAT29" s="40"/>
      <c r="AAU29" s="40"/>
      <c r="AAV29" s="40"/>
      <c r="AAW29" s="40"/>
      <c r="AAX29" s="40"/>
      <c r="AAY29" s="40"/>
      <c r="AAZ29" s="40"/>
      <c r="ABA29" s="40"/>
      <c r="ABB29" s="40"/>
      <c r="ABC29" s="40"/>
      <c r="ABD29" s="40"/>
      <c r="ABE29" s="40"/>
      <c r="ABF29" s="40"/>
    </row>
    <row r="30" spans="6:734" ht="10.15" customHeight="1">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row>
    <row r="32" spans="6:734" ht="18" customHeight="1">
      <c r="F32" s="42" t="s">
        <v>817</v>
      </c>
    </row>
    <row r="33" spans="6:6" ht="18" customHeight="1">
      <c r="F33" s="42" t="s">
        <v>818</v>
      </c>
    </row>
    <row r="34" spans="6:6" ht="18" customHeight="1">
      <c r="F34" s="25" t="s">
        <v>489</v>
      </c>
    </row>
    <row r="35" spans="6:6" ht="18" customHeight="1">
      <c r="F35" s="25" t="s">
        <v>599</v>
      </c>
    </row>
  </sheetData>
  <hyperlinks>
    <hyperlink ref="H1" location="Contents!A1" display="Back to Table of Contents" xr:uid="{90BF5E48-CD37-4E92-957E-EA6BDF5F63D7}"/>
  </hyperlinks>
  <pageMargins left="0" right="0" top="0" bottom="0" header="0" footer="0"/>
  <pageSetup paperSize="9" scale="10" fitToHeight="0" orientation="portrait" r:id="rId1"/>
  <ignoredErrors>
    <ignoredError sqref="M4:EU4"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BE38-CDBE-452F-8B82-6568E293F309}">
  <sheetPr>
    <pageSetUpPr fitToPage="1"/>
  </sheetPr>
  <dimension ref="A1:AVY29"/>
  <sheetViews>
    <sheetView zoomScale="80" zoomScaleNormal="80" workbookViewId="0">
      <pane xSplit="7" ySplit="8" topLeftCell="EN9" activePane="bottomRight" state="frozen"/>
      <selection pane="topRight" activeCell="F17" sqref="F17"/>
      <selection pane="bottomLeft" activeCell="F17" sqref="F17"/>
      <selection pane="bottomRight" activeCell="EU11" sqref="EU11"/>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9" width="14.42578125" style="26" customWidth="1"/>
    <col min="10" max="10" width="1.85546875" style="26" hidden="1" customWidth="1"/>
    <col min="11" max="11" width="2" style="26" hidden="1" customWidth="1"/>
    <col min="12" max="17" width="14.42578125" style="26" customWidth="1"/>
    <col min="18" max="188" width="14.42578125" style="24" customWidth="1"/>
    <col min="189" max="16384" width="10.28515625" style="24"/>
  </cols>
  <sheetData>
    <row r="1" spans="1:1273" ht="57" customHeight="1">
      <c r="A1" s="23" t="s">
        <v>134</v>
      </c>
      <c r="H1" s="20" t="s">
        <v>113</v>
      </c>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row>
    <row r="2" spans="1:1273" ht="18" customHeight="1">
      <c r="A2" s="110">
        <f ca="1">TODAY()</f>
        <v>45749</v>
      </c>
      <c r="H2" s="62"/>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row>
    <row r="3" spans="1:1273" ht="18" customHeight="1">
      <c r="F3" s="28"/>
      <c r="G3" s="29"/>
      <c r="H3" s="26"/>
      <c r="K3" s="24"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EU3" si="10">IF(ES4=12,ES3+1,ES3)</f>
        <v>2024</v>
      </c>
      <c r="EU3" s="108">
        <f t="shared" si="10"/>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row>
    <row r="4" spans="1:1273" ht="18.75" customHeight="1">
      <c r="F4" s="28"/>
      <c r="G4" s="29"/>
      <c r="H4" s="28"/>
      <c r="I4" s="29"/>
      <c r="J4" s="29"/>
      <c r="K4" s="29" t="s">
        <v>136</v>
      </c>
      <c r="L4" s="113">
        <v>3</v>
      </c>
      <c r="M4" s="113">
        <f t="shared" ref="M4:BX4" si="11">IF(L4=12,3,L4+3)</f>
        <v>6</v>
      </c>
      <c r="N4" s="113">
        <f t="shared" si="11"/>
        <v>9</v>
      </c>
      <c r="O4" s="113">
        <f t="shared" si="11"/>
        <v>12</v>
      </c>
      <c r="P4" s="113">
        <f t="shared" si="11"/>
        <v>3</v>
      </c>
      <c r="Q4" s="113">
        <f t="shared" si="11"/>
        <v>6</v>
      </c>
      <c r="R4" s="113">
        <f t="shared" si="11"/>
        <v>9</v>
      </c>
      <c r="S4" s="113">
        <f t="shared" si="11"/>
        <v>12</v>
      </c>
      <c r="T4" s="113">
        <f t="shared" si="11"/>
        <v>3</v>
      </c>
      <c r="U4" s="113">
        <f t="shared" si="11"/>
        <v>6</v>
      </c>
      <c r="V4" s="113">
        <f t="shared" si="11"/>
        <v>9</v>
      </c>
      <c r="W4" s="113">
        <f t="shared" si="11"/>
        <v>12</v>
      </c>
      <c r="X4" s="113">
        <f t="shared" si="11"/>
        <v>3</v>
      </c>
      <c r="Y4" s="113">
        <f t="shared" si="11"/>
        <v>6</v>
      </c>
      <c r="Z4" s="113">
        <f t="shared" si="11"/>
        <v>9</v>
      </c>
      <c r="AA4" s="113">
        <f t="shared" si="11"/>
        <v>12</v>
      </c>
      <c r="AB4" s="113">
        <f t="shared" si="11"/>
        <v>3</v>
      </c>
      <c r="AC4" s="113">
        <f t="shared" si="11"/>
        <v>6</v>
      </c>
      <c r="AD4" s="113">
        <f t="shared" si="11"/>
        <v>9</v>
      </c>
      <c r="AE4" s="113">
        <f t="shared" si="11"/>
        <v>12</v>
      </c>
      <c r="AF4" s="113">
        <f t="shared" si="11"/>
        <v>3</v>
      </c>
      <c r="AG4" s="113">
        <f t="shared" si="11"/>
        <v>6</v>
      </c>
      <c r="AH4" s="113">
        <f t="shared" si="11"/>
        <v>9</v>
      </c>
      <c r="AI4" s="113">
        <f t="shared" si="11"/>
        <v>12</v>
      </c>
      <c r="AJ4" s="113">
        <f t="shared" si="11"/>
        <v>3</v>
      </c>
      <c r="AK4" s="113">
        <f t="shared" si="11"/>
        <v>6</v>
      </c>
      <c r="AL4" s="113">
        <f t="shared" si="11"/>
        <v>9</v>
      </c>
      <c r="AM4" s="113">
        <f t="shared" si="11"/>
        <v>12</v>
      </c>
      <c r="AN4" s="113">
        <f t="shared" si="11"/>
        <v>3</v>
      </c>
      <c r="AO4" s="113">
        <f t="shared" si="11"/>
        <v>6</v>
      </c>
      <c r="AP4" s="113">
        <f t="shared" si="11"/>
        <v>9</v>
      </c>
      <c r="AQ4" s="113">
        <f t="shared" si="11"/>
        <v>12</v>
      </c>
      <c r="AR4" s="113">
        <f t="shared" si="11"/>
        <v>3</v>
      </c>
      <c r="AS4" s="113">
        <f t="shared" si="11"/>
        <v>6</v>
      </c>
      <c r="AT4" s="113">
        <f t="shared" si="11"/>
        <v>9</v>
      </c>
      <c r="AU4" s="113">
        <f t="shared" si="11"/>
        <v>12</v>
      </c>
      <c r="AV4" s="113">
        <f t="shared" si="11"/>
        <v>3</v>
      </c>
      <c r="AW4" s="113">
        <f t="shared" si="11"/>
        <v>6</v>
      </c>
      <c r="AX4" s="113">
        <f t="shared" si="11"/>
        <v>9</v>
      </c>
      <c r="AY4" s="113">
        <f t="shared" si="11"/>
        <v>12</v>
      </c>
      <c r="AZ4" s="113">
        <f t="shared" si="11"/>
        <v>3</v>
      </c>
      <c r="BA4" s="113">
        <f t="shared" si="11"/>
        <v>6</v>
      </c>
      <c r="BB4" s="113">
        <f t="shared" si="11"/>
        <v>9</v>
      </c>
      <c r="BC4" s="113">
        <f t="shared" si="11"/>
        <v>12</v>
      </c>
      <c r="BD4" s="113">
        <f t="shared" si="11"/>
        <v>3</v>
      </c>
      <c r="BE4" s="113">
        <f t="shared" si="11"/>
        <v>6</v>
      </c>
      <c r="BF4" s="113">
        <f t="shared" si="11"/>
        <v>9</v>
      </c>
      <c r="BG4" s="113">
        <f t="shared" si="11"/>
        <v>12</v>
      </c>
      <c r="BH4" s="113">
        <f t="shared" si="11"/>
        <v>3</v>
      </c>
      <c r="BI4" s="113">
        <f t="shared" si="11"/>
        <v>6</v>
      </c>
      <c r="BJ4" s="113">
        <f t="shared" si="11"/>
        <v>9</v>
      </c>
      <c r="BK4" s="113">
        <f t="shared" si="11"/>
        <v>12</v>
      </c>
      <c r="BL4" s="113">
        <f t="shared" si="11"/>
        <v>3</v>
      </c>
      <c r="BM4" s="113">
        <f t="shared" si="11"/>
        <v>6</v>
      </c>
      <c r="BN4" s="113">
        <f t="shared" si="11"/>
        <v>9</v>
      </c>
      <c r="BO4" s="113">
        <f t="shared" si="11"/>
        <v>12</v>
      </c>
      <c r="BP4" s="113">
        <f t="shared" si="11"/>
        <v>3</v>
      </c>
      <c r="BQ4" s="113">
        <f t="shared" si="11"/>
        <v>6</v>
      </c>
      <c r="BR4" s="113">
        <f t="shared" si="11"/>
        <v>9</v>
      </c>
      <c r="BS4" s="113">
        <f t="shared" si="11"/>
        <v>12</v>
      </c>
      <c r="BT4" s="113">
        <f t="shared" si="11"/>
        <v>3</v>
      </c>
      <c r="BU4" s="113">
        <f t="shared" si="11"/>
        <v>6</v>
      </c>
      <c r="BV4" s="113">
        <f t="shared" si="11"/>
        <v>9</v>
      </c>
      <c r="BW4" s="113">
        <f t="shared" si="11"/>
        <v>12</v>
      </c>
      <c r="BX4" s="113">
        <f t="shared" si="11"/>
        <v>3</v>
      </c>
      <c r="BY4" s="113">
        <f t="shared" ref="BY4:EJ4" si="12">IF(BX4=12,3,BX4+3)</f>
        <v>6</v>
      </c>
      <c r="BZ4" s="113">
        <f t="shared" si="12"/>
        <v>9</v>
      </c>
      <c r="CA4" s="113">
        <f t="shared" si="12"/>
        <v>12</v>
      </c>
      <c r="CB4" s="113">
        <f t="shared" si="12"/>
        <v>3</v>
      </c>
      <c r="CC4" s="113">
        <f t="shared" si="12"/>
        <v>6</v>
      </c>
      <c r="CD4" s="113">
        <f t="shared" si="12"/>
        <v>9</v>
      </c>
      <c r="CE4" s="113">
        <f t="shared" si="12"/>
        <v>12</v>
      </c>
      <c r="CF4" s="113">
        <f t="shared" si="12"/>
        <v>3</v>
      </c>
      <c r="CG4" s="113">
        <f t="shared" si="12"/>
        <v>6</v>
      </c>
      <c r="CH4" s="113">
        <f t="shared" si="12"/>
        <v>9</v>
      </c>
      <c r="CI4" s="113">
        <f t="shared" si="12"/>
        <v>12</v>
      </c>
      <c r="CJ4" s="113">
        <f t="shared" si="12"/>
        <v>3</v>
      </c>
      <c r="CK4" s="113">
        <f t="shared" si="12"/>
        <v>6</v>
      </c>
      <c r="CL4" s="113">
        <f t="shared" si="12"/>
        <v>9</v>
      </c>
      <c r="CM4" s="113">
        <f t="shared" si="12"/>
        <v>12</v>
      </c>
      <c r="CN4" s="113">
        <f t="shared" si="12"/>
        <v>3</v>
      </c>
      <c r="CO4" s="113">
        <f t="shared" si="12"/>
        <v>6</v>
      </c>
      <c r="CP4" s="113">
        <f t="shared" si="12"/>
        <v>9</v>
      </c>
      <c r="CQ4" s="113">
        <f t="shared" si="12"/>
        <v>12</v>
      </c>
      <c r="CR4" s="113">
        <f t="shared" si="12"/>
        <v>3</v>
      </c>
      <c r="CS4" s="113">
        <f t="shared" si="12"/>
        <v>6</v>
      </c>
      <c r="CT4" s="113">
        <f t="shared" si="12"/>
        <v>9</v>
      </c>
      <c r="CU4" s="113">
        <f t="shared" si="12"/>
        <v>12</v>
      </c>
      <c r="CV4" s="113">
        <f t="shared" si="12"/>
        <v>3</v>
      </c>
      <c r="CW4" s="113">
        <f t="shared" si="12"/>
        <v>6</v>
      </c>
      <c r="CX4" s="113">
        <f t="shared" si="12"/>
        <v>9</v>
      </c>
      <c r="CY4" s="113">
        <f t="shared" si="12"/>
        <v>12</v>
      </c>
      <c r="CZ4" s="113">
        <f t="shared" si="12"/>
        <v>3</v>
      </c>
      <c r="DA4" s="113">
        <f t="shared" si="12"/>
        <v>6</v>
      </c>
      <c r="DB4" s="113">
        <f t="shared" si="12"/>
        <v>9</v>
      </c>
      <c r="DC4" s="113">
        <f t="shared" si="12"/>
        <v>12</v>
      </c>
      <c r="DD4" s="113">
        <f t="shared" si="12"/>
        <v>3</v>
      </c>
      <c r="DE4" s="113">
        <f t="shared" si="12"/>
        <v>6</v>
      </c>
      <c r="DF4" s="113">
        <f t="shared" si="12"/>
        <v>9</v>
      </c>
      <c r="DG4" s="113">
        <f t="shared" si="12"/>
        <v>12</v>
      </c>
      <c r="DH4" s="113">
        <f t="shared" si="12"/>
        <v>3</v>
      </c>
      <c r="DI4" s="113">
        <f t="shared" si="12"/>
        <v>6</v>
      </c>
      <c r="DJ4" s="113">
        <f t="shared" si="12"/>
        <v>9</v>
      </c>
      <c r="DK4" s="113">
        <f t="shared" si="12"/>
        <v>12</v>
      </c>
      <c r="DL4" s="113">
        <f t="shared" si="12"/>
        <v>3</v>
      </c>
      <c r="DM4" s="113">
        <f t="shared" si="12"/>
        <v>6</v>
      </c>
      <c r="DN4" s="113">
        <f t="shared" si="12"/>
        <v>9</v>
      </c>
      <c r="DO4" s="113">
        <f t="shared" si="12"/>
        <v>12</v>
      </c>
      <c r="DP4" s="113">
        <f t="shared" si="12"/>
        <v>3</v>
      </c>
      <c r="DQ4" s="113">
        <f t="shared" si="12"/>
        <v>6</v>
      </c>
      <c r="DR4" s="113">
        <f t="shared" si="12"/>
        <v>9</v>
      </c>
      <c r="DS4" s="113">
        <f t="shared" si="12"/>
        <v>12</v>
      </c>
      <c r="DT4" s="113">
        <f t="shared" si="12"/>
        <v>3</v>
      </c>
      <c r="DU4" s="113">
        <f t="shared" si="12"/>
        <v>6</v>
      </c>
      <c r="DV4" s="113">
        <f t="shared" si="12"/>
        <v>9</v>
      </c>
      <c r="DW4" s="113">
        <f t="shared" si="12"/>
        <v>12</v>
      </c>
      <c r="DX4" s="113">
        <f t="shared" si="12"/>
        <v>3</v>
      </c>
      <c r="DY4" s="113">
        <f t="shared" si="12"/>
        <v>6</v>
      </c>
      <c r="DZ4" s="113">
        <f t="shared" si="12"/>
        <v>9</v>
      </c>
      <c r="EA4" s="113">
        <f t="shared" si="12"/>
        <v>12</v>
      </c>
      <c r="EB4" s="113">
        <f t="shared" si="12"/>
        <v>3</v>
      </c>
      <c r="EC4" s="113">
        <f t="shared" si="12"/>
        <v>6</v>
      </c>
      <c r="ED4" s="113">
        <f t="shared" si="12"/>
        <v>9</v>
      </c>
      <c r="EE4" s="113">
        <f t="shared" si="12"/>
        <v>12</v>
      </c>
      <c r="EF4" s="113">
        <f t="shared" si="12"/>
        <v>3</v>
      </c>
      <c r="EG4" s="113">
        <f t="shared" si="12"/>
        <v>6</v>
      </c>
      <c r="EH4" s="113">
        <f t="shared" si="12"/>
        <v>9</v>
      </c>
      <c r="EI4" s="113">
        <f t="shared" si="12"/>
        <v>12</v>
      </c>
      <c r="EJ4" s="113">
        <f t="shared" si="12"/>
        <v>3</v>
      </c>
      <c r="EK4" s="113">
        <f t="shared" ref="EK4:EL4" si="13">IF(EJ4=12,3,EJ4+3)</f>
        <v>6</v>
      </c>
      <c r="EL4" s="113">
        <f t="shared" si="13"/>
        <v>9</v>
      </c>
      <c r="EM4" s="113">
        <f t="shared" ref="EM4" si="14">IF(EL4=12,3,EL4+3)</f>
        <v>12</v>
      </c>
      <c r="EN4" s="113">
        <f t="shared" ref="EN4" si="15">IF(EM4=12,3,EM4+3)</f>
        <v>3</v>
      </c>
      <c r="EO4" s="113">
        <f t="shared" ref="EO4" si="16">IF(EN4=12,3,EN4+3)</f>
        <v>6</v>
      </c>
      <c r="EP4" s="113">
        <f t="shared" ref="EP4" si="17">IF(EO4=12,3,EO4+3)</f>
        <v>9</v>
      </c>
      <c r="EQ4" s="113">
        <f t="shared" ref="EQ4" si="18">IF(EP4=12,3,EP4+3)</f>
        <v>12</v>
      </c>
      <c r="ER4" s="113">
        <f t="shared" ref="ER4" si="19">IF(EQ4=12,3,EQ4+3)</f>
        <v>3</v>
      </c>
      <c r="ES4" s="113">
        <f t="shared" ref="ES4" si="20">IF(ER4=12,3,ER4+3)</f>
        <v>6</v>
      </c>
      <c r="ET4" s="113">
        <f t="shared" ref="ET4:EU4" si="21">IF(ES4=12,3,ES4+3)</f>
        <v>9</v>
      </c>
      <c r="EU4" s="113">
        <f t="shared" si="21"/>
        <v>12</v>
      </c>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row>
    <row r="5" spans="1:1273" ht="18" customHeight="1">
      <c r="F5" s="28"/>
      <c r="G5" s="29"/>
      <c r="H5" s="28"/>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row>
    <row r="6" spans="1:1273" ht="82.5" customHeight="1">
      <c r="F6" s="30" t="s">
        <v>40</v>
      </c>
      <c r="G6" s="31"/>
      <c r="H6" s="35"/>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row>
    <row r="7" spans="1:1273"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row>
    <row r="8" spans="1:1273" ht="34.15" customHeight="1">
      <c r="F8" s="32"/>
      <c r="G8" s="33" t="s">
        <v>137</v>
      </c>
      <c r="H8" s="74"/>
      <c r="I8" s="74"/>
      <c r="J8" s="74"/>
      <c r="K8" s="74"/>
      <c r="L8" s="70">
        <f t="shared" ref="L8:BW8" si="22">DATE(L3,L4,1)</f>
        <v>32933</v>
      </c>
      <c r="M8" s="70">
        <f t="shared" si="22"/>
        <v>33025</v>
      </c>
      <c r="N8" s="70">
        <f t="shared" si="22"/>
        <v>33117</v>
      </c>
      <c r="O8" s="70">
        <f t="shared" si="22"/>
        <v>33208</v>
      </c>
      <c r="P8" s="70">
        <f t="shared" si="22"/>
        <v>33298</v>
      </c>
      <c r="Q8" s="70">
        <f t="shared" si="22"/>
        <v>33390</v>
      </c>
      <c r="R8" s="70">
        <f t="shared" si="22"/>
        <v>33482</v>
      </c>
      <c r="S8" s="70">
        <f t="shared" si="22"/>
        <v>33573</v>
      </c>
      <c r="T8" s="70">
        <f t="shared" si="22"/>
        <v>33664</v>
      </c>
      <c r="U8" s="70">
        <f t="shared" si="22"/>
        <v>33756</v>
      </c>
      <c r="V8" s="70">
        <f t="shared" si="22"/>
        <v>33848</v>
      </c>
      <c r="W8" s="70">
        <f t="shared" si="22"/>
        <v>33939</v>
      </c>
      <c r="X8" s="70">
        <f t="shared" si="22"/>
        <v>34029</v>
      </c>
      <c r="Y8" s="70">
        <f t="shared" si="22"/>
        <v>34121</v>
      </c>
      <c r="Z8" s="70">
        <f t="shared" si="22"/>
        <v>34213</v>
      </c>
      <c r="AA8" s="70">
        <f t="shared" si="22"/>
        <v>34304</v>
      </c>
      <c r="AB8" s="70">
        <f t="shared" si="22"/>
        <v>34394</v>
      </c>
      <c r="AC8" s="70">
        <f t="shared" si="22"/>
        <v>34486</v>
      </c>
      <c r="AD8" s="70">
        <f t="shared" si="22"/>
        <v>34578</v>
      </c>
      <c r="AE8" s="70">
        <f t="shared" si="22"/>
        <v>34669</v>
      </c>
      <c r="AF8" s="70">
        <f t="shared" si="22"/>
        <v>34759</v>
      </c>
      <c r="AG8" s="70">
        <f t="shared" si="22"/>
        <v>34851</v>
      </c>
      <c r="AH8" s="70">
        <f t="shared" si="22"/>
        <v>34943</v>
      </c>
      <c r="AI8" s="70">
        <f t="shared" si="22"/>
        <v>35034</v>
      </c>
      <c r="AJ8" s="70">
        <f t="shared" si="22"/>
        <v>35125</v>
      </c>
      <c r="AK8" s="70">
        <f t="shared" si="22"/>
        <v>35217</v>
      </c>
      <c r="AL8" s="70">
        <f t="shared" si="22"/>
        <v>35309</v>
      </c>
      <c r="AM8" s="70">
        <f t="shared" si="22"/>
        <v>35400</v>
      </c>
      <c r="AN8" s="70">
        <f t="shared" si="22"/>
        <v>35490</v>
      </c>
      <c r="AO8" s="70">
        <f t="shared" si="22"/>
        <v>35582</v>
      </c>
      <c r="AP8" s="70">
        <f t="shared" si="22"/>
        <v>35674</v>
      </c>
      <c r="AQ8" s="70">
        <f t="shared" si="22"/>
        <v>35765</v>
      </c>
      <c r="AR8" s="70">
        <f t="shared" si="22"/>
        <v>35855</v>
      </c>
      <c r="AS8" s="70">
        <f t="shared" si="22"/>
        <v>35947</v>
      </c>
      <c r="AT8" s="70">
        <f t="shared" si="22"/>
        <v>36039</v>
      </c>
      <c r="AU8" s="70">
        <f t="shared" si="22"/>
        <v>36130</v>
      </c>
      <c r="AV8" s="70">
        <f t="shared" si="22"/>
        <v>36220</v>
      </c>
      <c r="AW8" s="70">
        <f t="shared" si="22"/>
        <v>36312</v>
      </c>
      <c r="AX8" s="70">
        <f t="shared" si="22"/>
        <v>36404</v>
      </c>
      <c r="AY8" s="70">
        <f t="shared" si="22"/>
        <v>36495</v>
      </c>
      <c r="AZ8" s="70">
        <f t="shared" si="22"/>
        <v>36586</v>
      </c>
      <c r="BA8" s="70">
        <f t="shared" si="22"/>
        <v>36678</v>
      </c>
      <c r="BB8" s="70">
        <f t="shared" si="22"/>
        <v>36770</v>
      </c>
      <c r="BC8" s="70">
        <f t="shared" si="22"/>
        <v>36861</v>
      </c>
      <c r="BD8" s="70">
        <f t="shared" si="22"/>
        <v>36951</v>
      </c>
      <c r="BE8" s="70">
        <f t="shared" si="22"/>
        <v>37043</v>
      </c>
      <c r="BF8" s="70">
        <f t="shared" si="22"/>
        <v>37135</v>
      </c>
      <c r="BG8" s="70">
        <f t="shared" si="22"/>
        <v>37226</v>
      </c>
      <c r="BH8" s="70">
        <f t="shared" si="22"/>
        <v>37316</v>
      </c>
      <c r="BI8" s="70">
        <f t="shared" si="22"/>
        <v>37408</v>
      </c>
      <c r="BJ8" s="70">
        <f t="shared" si="22"/>
        <v>37500</v>
      </c>
      <c r="BK8" s="70">
        <f t="shared" si="22"/>
        <v>37591</v>
      </c>
      <c r="BL8" s="70">
        <f t="shared" si="22"/>
        <v>37681</v>
      </c>
      <c r="BM8" s="70">
        <f t="shared" si="22"/>
        <v>37773</v>
      </c>
      <c r="BN8" s="70">
        <f t="shared" si="22"/>
        <v>37865</v>
      </c>
      <c r="BO8" s="70">
        <f t="shared" si="22"/>
        <v>37956</v>
      </c>
      <c r="BP8" s="70">
        <f t="shared" si="22"/>
        <v>38047</v>
      </c>
      <c r="BQ8" s="70">
        <f t="shared" si="22"/>
        <v>38139</v>
      </c>
      <c r="BR8" s="70">
        <f t="shared" si="22"/>
        <v>38231</v>
      </c>
      <c r="BS8" s="70">
        <f t="shared" si="22"/>
        <v>38322</v>
      </c>
      <c r="BT8" s="70">
        <f t="shared" si="22"/>
        <v>38412</v>
      </c>
      <c r="BU8" s="70">
        <f t="shared" si="22"/>
        <v>38504</v>
      </c>
      <c r="BV8" s="70">
        <f t="shared" si="22"/>
        <v>38596</v>
      </c>
      <c r="BW8" s="70">
        <f t="shared" si="22"/>
        <v>38687</v>
      </c>
      <c r="BX8" s="70">
        <f t="shared" ref="BX8:EI8" si="23">DATE(BX3,BX4,1)</f>
        <v>38777</v>
      </c>
      <c r="BY8" s="70">
        <f t="shared" si="23"/>
        <v>38869</v>
      </c>
      <c r="BZ8" s="70">
        <f t="shared" si="23"/>
        <v>38961</v>
      </c>
      <c r="CA8" s="70">
        <f t="shared" si="23"/>
        <v>39052</v>
      </c>
      <c r="CB8" s="70">
        <f t="shared" si="23"/>
        <v>39142</v>
      </c>
      <c r="CC8" s="70">
        <f t="shared" si="23"/>
        <v>39234</v>
      </c>
      <c r="CD8" s="70">
        <f t="shared" si="23"/>
        <v>39326</v>
      </c>
      <c r="CE8" s="70">
        <f t="shared" si="23"/>
        <v>39417</v>
      </c>
      <c r="CF8" s="70">
        <f t="shared" si="23"/>
        <v>39508</v>
      </c>
      <c r="CG8" s="70">
        <f t="shared" si="23"/>
        <v>39600</v>
      </c>
      <c r="CH8" s="70">
        <f t="shared" si="23"/>
        <v>39692</v>
      </c>
      <c r="CI8" s="70">
        <f t="shared" si="23"/>
        <v>39783</v>
      </c>
      <c r="CJ8" s="70">
        <f t="shared" si="23"/>
        <v>39873</v>
      </c>
      <c r="CK8" s="70">
        <f t="shared" si="23"/>
        <v>39965</v>
      </c>
      <c r="CL8" s="70">
        <f t="shared" si="23"/>
        <v>40057</v>
      </c>
      <c r="CM8" s="70">
        <f t="shared" si="23"/>
        <v>40148</v>
      </c>
      <c r="CN8" s="70">
        <f t="shared" si="23"/>
        <v>40238</v>
      </c>
      <c r="CO8" s="70">
        <f t="shared" si="23"/>
        <v>40330</v>
      </c>
      <c r="CP8" s="70">
        <f t="shared" si="23"/>
        <v>40422</v>
      </c>
      <c r="CQ8" s="70">
        <f t="shared" si="23"/>
        <v>40513</v>
      </c>
      <c r="CR8" s="70">
        <f t="shared" si="23"/>
        <v>40603</v>
      </c>
      <c r="CS8" s="70">
        <f t="shared" si="23"/>
        <v>40695</v>
      </c>
      <c r="CT8" s="70">
        <f t="shared" si="23"/>
        <v>40787</v>
      </c>
      <c r="CU8" s="70">
        <f t="shared" si="23"/>
        <v>40878</v>
      </c>
      <c r="CV8" s="70">
        <f t="shared" si="23"/>
        <v>40969</v>
      </c>
      <c r="CW8" s="70">
        <f t="shared" si="23"/>
        <v>41061</v>
      </c>
      <c r="CX8" s="70">
        <f t="shared" si="23"/>
        <v>41153</v>
      </c>
      <c r="CY8" s="70">
        <f t="shared" si="23"/>
        <v>41244</v>
      </c>
      <c r="CZ8" s="70">
        <f t="shared" si="23"/>
        <v>41334</v>
      </c>
      <c r="DA8" s="70">
        <f t="shared" si="23"/>
        <v>41426</v>
      </c>
      <c r="DB8" s="70">
        <f t="shared" si="23"/>
        <v>41518</v>
      </c>
      <c r="DC8" s="70">
        <f t="shared" si="23"/>
        <v>41609</v>
      </c>
      <c r="DD8" s="70">
        <f t="shared" si="23"/>
        <v>41699</v>
      </c>
      <c r="DE8" s="70">
        <f t="shared" si="23"/>
        <v>41791</v>
      </c>
      <c r="DF8" s="70">
        <f t="shared" si="23"/>
        <v>41883</v>
      </c>
      <c r="DG8" s="70">
        <f t="shared" si="23"/>
        <v>41974</v>
      </c>
      <c r="DH8" s="70">
        <f t="shared" si="23"/>
        <v>42064</v>
      </c>
      <c r="DI8" s="70">
        <f t="shared" si="23"/>
        <v>42156</v>
      </c>
      <c r="DJ8" s="70">
        <f t="shared" si="23"/>
        <v>42248</v>
      </c>
      <c r="DK8" s="70">
        <f t="shared" si="23"/>
        <v>42339</v>
      </c>
      <c r="DL8" s="70">
        <f t="shared" si="23"/>
        <v>42430</v>
      </c>
      <c r="DM8" s="70">
        <f t="shared" si="23"/>
        <v>42522</v>
      </c>
      <c r="DN8" s="70">
        <f t="shared" si="23"/>
        <v>42614</v>
      </c>
      <c r="DO8" s="70">
        <f t="shared" si="23"/>
        <v>42705</v>
      </c>
      <c r="DP8" s="70">
        <f t="shared" si="23"/>
        <v>42795</v>
      </c>
      <c r="DQ8" s="70">
        <f t="shared" si="23"/>
        <v>42887</v>
      </c>
      <c r="DR8" s="70">
        <f t="shared" si="23"/>
        <v>42979</v>
      </c>
      <c r="DS8" s="70">
        <f t="shared" si="23"/>
        <v>43070</v>
      </c>
      <c r="DT8" s="70">
        <f t="shared" si="23"/>
        <v>43160</v>
      </c>
      <c r="DU8" s="70">
        <f t="shared" si="23"/>
        <v>43252</v>
      </c>
      <c r="DV8" s="70">
        <f t="shared" si="23"/>
        <v>43344</v>
      </c>
      <c r="DW8" s="70">
        <f t="shared" si="23"/>
        <v>43435</v>
      </c>
      <c r="DX8" s="70">
        <f t="shared" si="23"/>
        <v>43525</v>
      </c>
      <c r="DY8" s="70">
        <f t="shared" si="23"/>
        <v>43617</v>
      </c>
      <c r="DZ8" s="70">
        <f t="shared" si="23"/>
        <v>43709</v>
      </c>
      <c r="EA8" s="70">
        <f t="shared" si="23"/>
        <v>43800</v>
      </c>
      <c r="EB8" s="70">
        <f t="shared" si="23"/>
        <v>43891</v>
      </c>
      <c r="EC8" s="70">
        <f t="shared" si="23"/>
        <v>43983</v>
      </c>
      <c r="ED8" s="70">
        <f t="shared" si="23"/>
        <v>44075</v>
      </c>
      <c r="EE8" s="70">
        <f t="shared" si="23"/>
        <v>44166</v>
      </c>
      <c r="EF8" s="70">
        <f t="shared" si="23"/>
        <v>44256</v>
      </c>
      <c r="EG8" s="70">
        <f t="shared" si="23"/>
        <v>44348</v>
      </c>
      <c r="EH8" s="70">
        <f t="shared" si="23"/>
        <v>44440</v>
      </c>
      <c r="EI8" s="70">
        <f t="shared" si="23"/>
        <v>44531</v>
      </c>
      <c r="EJ8" s="70">
        <f t="shared" ref="EJ8:EU8" si="24">DATE(EJ3,EJ4,1)</f>
        <v>44621</v>
      </c>
      <c r="EK8" s="70">
        <f t="shared" si="24"/>
        <v>44713</v>
      </c>
      <c r="EL8" s="70">
        <f t="shared" si="24"/>
        <v>44805</v>
      </c>
      <c r="EM8" s="70">
        <f t="shared" si="24"/>
        <v>44896</v>
      </c>
      <c r="EN8" s="70">
        <f t="shared" si="24"/>
        <v>44986</v>
      </c>
      <c r="EO8" s="70">
        <f t="shared" si="24"/>
        <v>45078</v>
      </c>
      <c r="EP8" s="70">
        <f t="shared" si="24"/>
        <v>45170</v>
      </c>
      <c r="EQ8" s="70">
        <f t="shared" si="24"/>
        <v>45261</v>
      </c>
      <c r="ER8" s="70">
        <f t="shared" si="24"/>
        <v>45352</v>
      </c>
      <c r="ES8" s="70">
        <f t="shared" si="24"/>
        <v>45444</v>
      </c>
      <c r="ET8" s="70">
        <f t="shared" si="24"/>
        <v>45536</v>
      </c>
      <c r="EU8" s="70">
        <f t="shared" si="24"/>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c r="AMK8" s="70"/>
      <c r="AML8" s="70"/>
      <c r="AMM8" s="70"/>
      <c r="AMN8" s="70"/>
      <c r="AMO8" s="70"/>
      <c r="AMP8" s="70"/>
      <c r="AMQ8" s="70"/>
      <c r="AMR8" s="70"/>
      <c r="AMS8" s="70"/>
      <c r="AMT8" s="70"/>
      <c r="AMU8" s="70"/>
      <c r="AMV8" s="70"/>
      <c r="AMW8" s="70"/>
      <c r="AMX8" s="70"/>
      <c r="AMY8" s="70"/>
      <c r="AMZ8" s="70"/>
      <c r="ANA8" s="70"/>
      <c r="ANB8" s="70"/>
      <c r="ANC8" s="70"/>
      <c r="AND8" s="70"/>
      <c r="ANE8" s="70"/>
      <c r="ANF8" s="70"/>
      <c r="ANG8" s="70"/>
      <c r="ANH8" s="70"/>
      <c r="ANI8" s="70"/>
      <c r="ANJ8" s="70"/>
      <c r="ANK8" s="70"/>
      <c r="ANL8" s="70"/>
      <c r="ANM8" s="70"/>
      <c r="ANN8" s="70"/>
      <c r="ANO8" s="70"/>
      <c r="ANP8" s="70"/>
      <c r="ANQ8" s="70"/>
      <c r="ANR8" s="70"/>
      <c r="ANS8" s="70"/>
      <c r="ANT8" s="70"/>
      <c r="ANU8" s="70"/>
      <c r="ANV8" s="70"/>
      <c r="ANW8" s="70"/>
      <c r="ANX8" s="70"/>
      <c r="ANY8" s="70"/>
      <c r="ANZ8" s="70"/>
      <c r="AOA8" s="70"/>
      <c r="AOB8" s="70"/>
      <c r="AOC8" s="70"/>
      <c r="AOD8" s="70"/>
      <c r="AOE8" s="70"/>
      <c r="AOF8" s="70"/>
      <c r="AOG8" s="70"/>
      <c r="AOH8" s="70"/>
      <c r="AOI8" s="70"/>
      <c r="AOJ8" s="70"/>
      <c r="AOK8" s="70"/>
      <c r="AOL8" s="70"/>
      <c r="AOM8" s="70"/>
      <c r="AON8" s="70"/>
      <c r="AOO8" s="70"/>
      <c r="AOP8" s="70"/>
      <c r="AOQ8" s="70"/>
      <c r="AOR8" s="70"/>
      <c r="AOS8" s="70"/>
      <c r="AOT8" s="70"/>
      <c r="AOU8" s="70"/>
      <c r="AOV8" s="70"/>
      <c r="AOW8" s="70"/>
      <c r="AOX8" s="70"/>
      <c r="AOY8" s="70"/>
      <c r="AOZ8" s="70"/>
      <c r="APA8" s="70"/>
      <c r="APB8" s="70"/>
      <c r="APC8" s="70"/>
      <c r="APD8" s="70"/>
      <c r="APE8" s="70"/>
      <c r="APF8" s="70"/>
      <c r="APG8" s="70"/>
      <c r="APH8" s="70"/>
      <c r="API8" s="70"/>
      <c r="APJ8" s="70"/>
      <c r="APK8" s="70"/>
      <c r="APL8" s="70"/>
      <c r="APM8" s="70"/>
      <c r="APN8" s="70"/>
      <c r="APO8" s="70"/>
      <c r="APP8" s="70"/>
      <c r="APQ8" s="70"/>
      <c r="APR8" s="70"/>
      <c r="APS8" s="70"/>
      <c r="APT8" s="70"/>
      <c r="APU8" s="70"/>
      <c r="APV8" s="70"/>
      <c r="APW8" s="70"/>
      <c r="APX8" s="70"/>
      <c r="APY8" s="70"/>
      <c r="APZ8" s="70"/>
      <c r="AQA8" s="70"/>
      <c r="AQB8" s="70"/>
      <c r="AQC8" s="70"/>
      <c r="AQD8" s="70"/>
      <c r="AQE8" s="70"/>
      <c r="AQF8" s="70"/>
      <c r="AQG8" s="70"/>
      <c r="AQH8" s="70"/>
      <c r="AQI8" s="70"/>
      <c r="AQJ8" s="70"/>
      <c r="AQK8" s="70"/>
      <c r="AQL8" s="70"/>
      <c r="AQM8" s="70"/>
      <c r="AQN8" s="70"/>
      <c r="AQO8" s="70"/>
      <c r="AQP8" s="70"/>
      <c r="AQQ8" s="70"/>
      <c r="AQR8" s="70"/>
      <c r="AQS8" s="70"/>
      <c r="AQT8" s="70"/>
      <c r="AQU8" s="70"/>
      <c r="AQV8" s="70"/>
      <c r="AQW8" s="70"/>
      <c r="AQX8" s="70"/>
      <c r="AQY8" s="70"/>
      <c r="AQZ8" s="70"/>
      <c r="ARA8" s="70"/>
      <c r="ARB8" s="70"/>
      <c r="ARC8" s="70"/>
      <c r="ARD8" s="70"/>
      <c r="ARE8" s="70"/>
      <c r="ARF8" s="70"/>
      <c r="ARG8" s="70"/>
      <c r="ARH8" s="70"/>
      <c r="ARI8" s="70"/>
      <c r="ARJ8" s="70"/>
      <c r="ARK8" s="70"/>
      <c r="ARL8" s="70"/>
      <c r="ARM8" s="70"/>
      <c r="ARN8" s="70"/>
      <c r="ARO8" s="70"/>
      <c r="ARP8" s="70"/>
      <c r="ARQ8" s="70"/>
      <c r="ARR8" s="70"/>
      <c r="ARS8" s="70"/>
      <c r="ART8" s="70"/>
      <c r="ARU8" s="70"/>
      <c r="ARV8" s="70"/>
      <c r="ARW8" s="70"/>
      <c r="ARX8" s="70"/>
      <c r="ARY8" s="70"/>
      <c r="ARZ8" s="70"/>
      <c r="ASA8" s="70"/>
      <c r="ASB8" s="70"/>
      <c r="ASC8" s="70"/>
      <c r="ASD8" s="70"/>
      <c r="ASE8" s="70"/>
      <c r="ASF8" s="70"/>
      <c r="ASG8" s="70"/>
      <c r="ASH8" s="70"/>
      <c r="ASI8" s="70"/>
      <c r="ASJ8" s="70"/>
      <c r="ASK8" s="70"/>
      <c r="ASL8" s="70"/>
      <c r="ASM8" s="70"/>
      <c r="ASN8" s="70"/>
      <c r="ASO8" s="70"/>
      <c r="ASP8" s="70"/>
      <c r="ASQ8" s="70"/>
      <c r="ASR8" s="70"/>
      <c r="ASS8" s="70"/>
      <c r="AST8" s="70"/>
      <c r="ASU8" s="70"/>
      <c r="ASV8" s="70"/>
      <c r="ASW8" s="70"/>
      <c r="ASX8" s="70"/>
      <c r="ASY8" s="70"/>
      <c r="ASZ8" s="70"/>
      <c r="ATA8" s="70"/>
      <c r="ATB8" s="70"/>
      <c r="ATC8" s="70"/>
      <c r="ATD8" s="70"/>
      <c r="ATE8" s="70"/>
      <c r="ATF8" s="70"/>
      <c r="ATG8" s="70"/>
      <c r="ATH8" s="70"/>
      <c r="ATI8" s="70"/>
      <c r="ATJ8" s="70"/>
      <c r="ATK8" s="70"/>
      <c r="ATL8" s="70"/>
      <c r="ATM8" s="70"/>
      <c r="ATN8" s="70"/>
      <c r="ATO8" s="70"/>
      <c r="ATP8" s="70"/>
      <c r="ATQ8" s="70"/>
      <c r="ATR8" s="70"/>
      <c r="ATS8" s="70"/>
      <c r="ATT8" s="70"/>
      <c r="ATU8" s="70"/>
      <c r="ATV8" s="70"/>
      <c r="ATW8" s="70"/>
      <c r="ATX8" s="70"/>
      <c r="ATY8" s="70"/>
      <c r="ATZ8" s="70"/>
      <c r="AUA8" s="70"/>
      <c r="AUB8" s="70"/>
      <c r="AUC8" s="70"/>
      <c r="AUD8" s="70"/>
      <c r="AUE8" s="70"/>
      <c r="AUF8" s="70"/>
      <c r="AUG8" s="70"/>
      <c r="AUH8" s="70"/>
      <c r="AUI8" s="70"/>
      <c r="AUJ8" s="70"/>
      <c r="AUK8" s="70"/>
      <c r="AUL8" s="70"/>
      <c r="AUM8" s="70"/>
      <c r="AUN8" s="70"/>
      <c r="AUO8" s="70"/>
      <c r="AUP8" s="70"/>
      <c r="AUQ8" s="70"/>
      <c r="AUR8" s="70"/>
      <c r="AUS8" s="70"/>
      <c r="AUT8" s="70"/>
      <c r="AUU8" s="70"/>
      <c r="AUV8" s="70"/>
      <c r="AUW8" s="70"/>
      <c r="AUX8" s="70"/>
      <c r="AUY8" s="70"/>
      <c r="AUZ8" s="70"/>
      <c r="AVA8" s="70"/>
      <c r="AVB8" s="70"/>
      <c r="AVC8" s="70"/>
      <c r="AVD8" s="70"/>
      <c r="AVE8" s="70"/>
      <c r="AVF8" s="70"/>
      <c r="AVG8" s="70"/>
      <c r="AVH8" s="70"/>
      <c r="AVI8" s="70"/>
      <c r="AVJ8" s="70"/>
      <c r="AVK8" s="70"/>
      <c r="AVL8" s="70"/>
      <c r="AVM8" s="70"/>
      <c r="AVN8" s="70"/>
      <c r="AVO8" s="70"/>
      <c r="AVP8" s="70"/>
      <c r="AVQ8" s="70"/>
      <c r="AVR8" s="70"/>
      <c r="AVS8" s="70"/>
      <c r="AVT8" s="70"/>
      <c r="AVU8" s="70"/>
      <c r="AVV8" s="70"/>
      <c r="AVW8" s="70"/>
      <c r="AVX8" s="70"/>
      <c r="AVY8" s="70"/>
    </row>
    <row r="9" spans="1:1273" ht="28.15" customHeight="1">
      <c r="F9" s="35" t="s">
        <v>73</v>
      </c>
      <c r="G9" s="29"/>
      <c r="H9" s="36"/>
      <c r="I9" s="36"/>
      <c r="J9" s="36"/>
      <c r="K9" s="36"/>
      <c r="L9" s="36"/>
      <c r="M9" s="36"/>
      <c r="N9" s="36"/>
      <c r="O9" s="36"/>
      <c r="P9" s="36"/>
      <c r="Q9" s="36"/>
    </row>
    <row r="10" spans="1:1273" ht="20.100000000000001" customHeight="1">
      <c r="F10" s="28" t="s">
        <v>819</v>
      </c>
      <c r="G10" s="29"/>
      <c r="H10" s="36"/>
      <c r="I10" s="36"/>
      <c r="J10" s="36"/>
      <c r="K10" s="36"/>
      <c r="L10" s="36"/>
      <c r="M10" s="36"/>
      <c r="N10" s="36"/>
      <c r="O10" s="36"/>
      <c r="P10" s="36"/>
      <c r="Q10" s="36"/>
    </row>
    <row r="11" spans="1:1273" ht="20.100000000000001" customHeight="1">
      <c r="F11" s="37" t="s">
        <v>820</v>
      </c>
      <c r="G11" s="29" t="s">
        <v>145</v>
      </c>
      <c r="H11" s="38"/>
      <c r="I11" s="38"/>
      <c r="J11" s="38"/>
      <c r="K11" s="106" t="s">
        <v>481</v>
      </c>
      <c r="L11" s="94">
        <v>807</v>
      </c>
      <c r="M11" s="94">
        <v>1114</v>
      </c>
      <c r="N11" s="94">
        <v>1251.9817</v>
      </c>
      <c r="O11" s="94">
        <v>977.77365999999995</v>
      </c>
      <c r="P11" s="94">
        <v>954.61630000000002</v>
      </c>
      <c r="Q11" s="94">
        <v>1182.63554</v>
      </c>
      <c r="R11" s="94">
        <v>1238.1966</v>
      </c>
      <c r="S11" s="94">
        <v>1057.9338</v>
      </c>
      <c r="T11" s="94">
        <v>1011.8462</v>
      </c>
      <c r="U11" s="94">
        <v>1021.0359999999999</v>
      </c>
      <c r="V11" s="94">
        <v>295.03226999999998</v>
      </c>
      <c r="W11" s="94">
        <v>404.55930000000001</v>
      </c>
      <c r="X11" s="94">
        <v>996.14318000000003</v>
      </c>
      <c r="Y11" s="94">
        <v>990.09861999999998</v>
      </c>
      <c r="Z11" s="94">
        <v>343.07231999999999</v>
      </c>
      <c r="AA11" s="94">
        <v>312.51128</v>
      </c>
      <c r="AB11" s="94">
        <v>876.29888000000005</v>
      </c>
      <c r="AC11" s="94">
        <v>1200.86528</v>
      </c>
      <c r="AD11" s="94">
        <v>262.66269999999997</v>
      </c>
      <c r="AE11" s="94">
        <v>250.76854</v>
      </c>
      <c r="AF11" s="94">
        <v>964.31916000000001</v>
      </c>
      <c r="AG11" s="94">
        <v>1143.9175399999999</v>
      </c>
      <c r="AH11" s="94">
        <v>1398.05114</v>
      </c>
      <c r="AI11" s="94">
        <v>857.12391000000002</v>
      </c>
      <c r="AJ11" s="94">
        <v>1251.2851800000001</v>
      </c>
      <c r="AK11" s="94">
        <v>1581.39509</v>
      </c>
      <c r="AL11" s="94">
        <v>1457.9138</v>
      </c>
      <c r="AM11" s="94">
        <v>1557.0051800000001</v>
      </c>
      <c r="AN11" s="94">
        <v>1454.79619</v>
      </c>
      <c r="AO11" s="94">
        <v>1504.89545</v>
      </c>
      <c r="AP11" s="94">
        <v>1628.9715000000001</v>
      </c>
      <c r="AQ11" s="94">
        <v>1870.1010000000001</v>
      </c>
      <c r="AR11" s="94">
        <v>1153.5625</v>
      </c>
      <c r="AS11" s="94">
        <v>1135.3724999999999</v>
      </c>
      <c r="AT11" s="94">
        <v>1839.80214</v>
      </c>
      <c r="AU11" s="94">
        <v>1643.67886</v>
      </c>
      <c r="AV11" s="94">
        <v>1552.043545</v>
      </c>
      <c r="AW11" s="94">
        <v>1351.9030749999999</v>
      </c>
      <c r="AX11" s="94">
        <v>2016.57771</v>
      </c>
      <c r="AY11" s="94">
        <v>2146</v>
      </c>
      <c r="AZ11" s="94">
        <v>2134</v>
      </c>
      <c r="BA11" s="94">
        <v>1920.59132</v>
      </c>
      <c r="BB11" s="94">
        <v>2471.5231100000001</v>
      </c>
      <c r="BC11" s="94">
        <v>2420.7801599999998</v>
      </c>
      <c r="BD11" s="94">
        <v>2341</v>
      </c>
      <c r="BE11" s="94">
        <v>2316</v>
      </c>
      <c r="BF11" s="94">
        <v>2337</v>
      </c>
      <c r="BG11" s="94">
        <v>2028</v>
      </c>
      <c r="BH11" s="94">
        <v>1772.7165</v>
      </c>
      <c r="BI11" s="94">
        <v>1685.2</v>
      </c>
      <c r="BJ11" s="94">
        <v>2280</v>
      </c>
      <c r="BK11" s="94">
        <v>2465.4</v>
      </c>
      <c r="BL11" s="94">
        <v>2040</v>
      </c>
      <c r="BM11" s="94">
        <v>2386.1999999999998</v>
      </c>
      <c r="BN11" s="94">
        <v>2174.5</v>
      </c>
      <c r="BO11" s="94">
        <v>2356.5</v>
      </c>
      <c r="BP11" s="94">
        <v>2667.85</v>
      </c>
      <c r="BQ11" s="94">
        <v>2369.85</v>
      </c>
      <c r="BR11" s="94">
        <v>2690.3429999999998</v>
      </c>
      <c r="BS11" s="94">
        <v>2897.3429999999998</v>
      </c>
      <c r="BT11" s="94">
        <v>2786.66</v>
      </c>
      <c r="BU11" s="94">
        <v>2591.1710250000001</v>
      </c>
      <c r="BV11" s="94">
        <v>2922.1710250000001</v>
      </c>
      <c r="BW11" s="94">
        <v>2921.84</v>
      </c>
      <c r="BX11" s="94">
        <v>2510.1776</v>
      </c>
      <c r="BY11" s="94">
        <v>1666.1776</v>
      </c>
      <c r="BZ11" s="94">
        <v>2101.1776</v>
      </c>
      <c r="CA11" s="94">
        <v>2689.1776</v>
      </c>
      <c r="CB11" s="94">
        <v>2076.023475</v>
      </c>
      <c r="CC11" s="94">
        <v>2665.023475</v>
      </c>
      <c r="CD11" s="94">
        <v>2483.023475</v>
      </c>
      <c r="CE11" s="94">
        <v>2931.023475</v>
      </c>
      <c r="CF11" s="94">
        <v>2484.6974</v>
      </c>
      <c r="CG11" s="94">
        <v>2221.6974</v>
      </c>
      <c r="CH11" s="94">
        <v>2623.6974</v>
      </c>
      <c r="CI11" s="94">
        <v>2658.6974</v>
      </c>
      <c r="CJ11" s="94">
        <v>2253.4630499999998</v>
      </c>
      <c r="CK11" s="94">
        <v>2791.4630499999998</v>
      </c>
      <c r="CL11" s="94">
        <v>2691.4630499999998</v>
      </c>
      <c r="CM11" s="94">
        <v>1644.4630500000001</v>
      </c>
      <c r="CN11" s="94">
        <v>1081.3748000000001</v>
      </c>
      <c r="CO11" s="94">
        <v>1645.3748000000001</v>
      </c>
      <c r="CP11" s="94">
        <v>2025.3748000000001</v>
      </c>
      <c r="CQ11" s="94">
        <v>2226.3748000000001</v>
      </c>
      <c r="CR11" s="94">
        <v>1684.7243249999999</v>
      </c>
      <c r="CS11" s="94">
        <v>1201.7243249999999</v>
      </c>
      <c r="CT11" s="94">
        <v>2123.7243250000001</v>
      </c>
      <c r="CU11" s="94">
        <v>2054.7243250000001</v>
      </c>
      <c r="CV11" s="94">
        <v>1635.415</v>
      </c>
      <c r="CW11" s="94">
        <v>1849.415</v>
      </c>
      <c r="CX11" s="94">
        <v>2391.4966696914698</v>
      </c>
      <c r="CY11" s="94">
        <v>2390.2444010889299</v>
      </c>
      <c r="CZ11" s="94">
        <v>1968.91734505266</v>
      </c>
      <c r="DA11" s="94">
        <v>2203.7770737712199</v>
      </c>
      <c r="DB11" s="94">
        <v>1727.3995223787699</v>
      </c>
      <c r="DC11" s="94">
        <v>1638.3578</v>
      </c>
      <c r="DD11" s="94">
        <v>1068.3578</v>
      </c>
      <c r="DE11" s="94">
        <v>1268.7710232511399</v>
      </c>
      <c r="DF11" s="94">
        <v>1757.37087912125</v>
      </c>
      <c r="DG11" s="94">
        <v>1919.4060017854699</v>
      </c>
      <c r="DH11" s="94">
        <v>1250.1538206661401</v>
      </c>
      <c r="DI11" s="94">
        <v>1183.19310390637</v>
      </c>
      <c r="DJ11" s="94">
        <v>1899</v>
      </c>
      <c r="DK11" s="94">
        <v>2336</v>
      </c>
      <c r="DL11" s="94">
        <v>1741</v>
      </c>
      <c r="DM11" s="94">
        <v>1646.5</v>
      </c>
      <c r="DN11" s="94">
        <v>1941.5</v>
      </c>
      <c r="DO11" s="94">
        <v>2022.5</v>
      </c>
      <c r="DP11" s="94">
        <v>1845</v>
      </c>
      <c r="DQ11" s="94">
        <v>1486</v>
      </c>
      <c r="DR11" s="94">
        <v>2034.75</v>
      </c>
      <c r="DS11" s="94">
        <v>1369.75</v>
      </c>
      <c r="DT11" s="94">
        <v>2076.75</v>
      </c>
      <c r="DU11" s="94">
        <v>2039.75</v>
      </c>
      <c r="DV11" s="94">
        <v>1588.75</v>
      </c>
      <c r="DW11" s="94">
        <v>2031.75</v>
      </c>
      <c r="DX11" s="94">
        <v>2121.75</v>
      </c>
      <c r="DY11" s="94">
        <v>1875.75</v>
      </c>
      <c r="DZ11" s="94">
        <v>1839.3461500000001</v>
      </c>
      <c r="EA11" s="94">
        <v>1889.3461500000001</v>
      </c>
      <c r="EB11" s="94">
        <v>1689.4721500000001</v>
      </c>
      <c r="EC11" s="94">
        <v>1929.4721500000001</v>
      </c>
      <c r="ED11" s="94">
        <v>1789.6758</v>
      </c>
      <c r="EE11" s="94">
        <v>1864.6758</v>
      </c>
      <c r="EF11" s="94">
        <v>1406.18425</v>
      </c>
      <c r="EG11" s="94">
        <v>1152.18425</v>
      </c>
      <c r="EH11" s="94">
        <v>1079.9348</v>
      </c>
      <c r="EI11" s="94">
        <v>835.9348</v>
      </c>
      <c r="EJ11" s="94">
        <v>1286.9764500000001</v>
      </c>
      <c r="EK11" s="94">
        <v>1281.9764500000001</v>
      </c>
      <c r="EL11" s="94">
        <v>1340.9951000000001</v>
      </c>
      <c r="EM11" s="94">
        <v>1466.9951000000001</v>
      </c>
      <c r="EN11" s="94">
        <v>1310.3665000000001</v>
      </c>
      <c r="EO11" s="94">
        <v>1290.3665000000001</v>
      </c>
      <c r="EP11" s="94">
        <v>1374.9807490862099</v>
      </c>
      <c r="EQ11" s="94">
        <v>1535.9807490862099</v>
      </c>
      <c r="ER11" s="94">
        <v>1412.9807490862099</v>
      </c>
      <c r="ES11" s="94">
        <v>1473.31084445645</v>
      </c>
      <c r="ET11" s="94">
        <v>1441.4664435494201</v>
      </c>
      <c r="EU11" s="94">
        <v>1445.4664435494201</v>
      </c>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c r="LT11" s="94"/>
      <c r="LU11" s="94"/>
      <c r="LV11" s="94"/>
      <c r="LW11" s="94"/>
      <c r="LX11" s="94"/>
      <c r="LY11" s="94"/>
      <c r="LZ11" s="94"/>
      <c r="MA11" s="94"/>
      <c r="MB11" s="94"/>
      <c r="MC11" s="94"/>
      <c r="MD11" s="94"/>
      <c r="ME11" s="94"/>
      <c r="MF11" s="94"/>
      <c r="MG11" s="94"/>
      <c r="MH11" s="94"/>
      <c r="MI11" s="94"/>
      <c r="MJ11" s="94"/>
      <c r="MK11" s="94"/>
      <c r="ML11" s="94"/>
      <c r="MM11" s="94"/>
      <c r="MN11" s="94"/>
      <c r="MO11" s="94"/>
      <c r="MP11" s="94"/>
      <c r="MQ11" s="94"/>
      <c r="MR11" s="94"/>
      <c r="MS11" s="94"/>
      <c r="MT11" s="94"/>
      <c r="MU11" s="94"/>
      <c r="MV11" s="94"/>
      <c r="MW11" s="94"/>
      <c r="MX11" s="94"/>
      <c r="MY11" s="94"/>
      <c r="MZ11" s="94"/>
      <c r="NA11" s="94"/>
      <c r="NB11" s="94"/>
      <c r="NC11" s="94"/>
      <c r="ND11" s="94"/>
      <c r="NE11" s="94"/>
      <c r="NF11" s="94"/>
      <c r="NG11" s="94"/>
      <c r="NH11" s="94"/>
      <c r="NI11" s="94"/>
      <c r="NJ11" s="94"/>
      <c r="NK11" s="94"/>
      <c r="NL11" s="94"/>
      <c r="NM11" s="94"/>
      <c r="NN11" s="94"/>
      <c r="NO11" s="94"/>
      <c r="NP11" s="94"/>
      <c r="NQ11" s="94"/>
      <c r="NR11" s="94"/>
      <c r="NS11" s="94"/>
      <c r="NT11" s="94"/>
      <c r="NU11" s="94"/>
      <c r="NV11" s="94"/>
      <c r="NW11" s="94"/>
      <c r="NX11" s="94"/>
      <c r="NY11" s="94"/>
      <c r="NZ11" s="94"/>
      <c r="OA11" s="94"/>
      <c r="OB11" s="94"/>
      <c r="OC11" s="94"/>
      <c r="OD11" s="94"/>
      <c r="OE11" s="94"/>
      <c r="OF11" s="94"/>
      <c r="OG11" s="94"/>
      <c r="OH11" s="94"/>
      <c r="OI11" s="94"/>
      <c r="OJ11" s="94"/>
      <c r="OK11" s="94"/>
      <c r="OL11" s="94"/>
      <c r="OM11" s="94"/>
      <c r="ON11" s="94"/>
      <c r="OO11" s="94"/>
      <c r="OP11" s="94"/>
      <c r="OQ11" s="94"/>
      <c r="OR11" s="94"/>
      <c r="OS11" s="94"/>
      <c r="OT11" s="94"/>
      <c r="OU11" s="94"/>
      <c r="OV11" s="94"/>
      <c r="OW11" s="94"/>
      <c r="OX11" s="94"/>
      <c r="OY11" s="94"/>
      <c r="OZ11" s="94"/>
      <c r="PA11" s="94"/>
      <c r="PB11" s="94"/>
      <c r="PC11" s="94"/>
      <c r="PD11" s="94"/>
      <c r="PE11" s="94"/>
      <c r="PF11" s="94"/>
      <c r="PG11" s="94"/>
      <c r="PH11" s="94"/>
      <c r="PI11" s="94"/>
      <c r="PJ11" s="94"/>
      <c r="PK11" s="94"/>
      <c r="PL11" s="94"/>
      <c r="PM11" s="94"/>
      <c r="PN11" s="94"/>
      <c r="PO11" s="94"/>
      <c r="PP11" s="94"/>
      <c r="PQ11" s="94"/>
      <c r="PR11" s="94"/>
      <c r="PS11" s="94"/>
      <c r="PT11" s="94"/>
      <c r="PU11" s="94"/>
      <c r="PV11" s="94"/>
      <c r="PW11" s="94"/>
      <c r="PX11" s="94"/>
      <c r="PY11" s="94"/>
      <c r="PZ11" s="94"/>
      <c r="QA11" s="94"/>
      <c r="QB11" s="94"/>
      <c r="QC11" s="94"/>
      <c r="QD11" s="94"/>
      <c r="QE11" s="94"/>
      <c r="QF11" s="94"/>
      <c r="QG11" s="94"/>
      <c r="QH11" s="94"/>
      <c r="QI11" s="94"/>
      <c r="QJ11" s="94"/>
      <c r="QK11" s="94"/>
      <c r="QL11" s="94"/>
      <c r="QM11" s="94"/>
      <c r="QN11" s="94"/>
      <c r="QO11" s="94"/>
      <c r="QP11" s="94"/>
      <c r="QQ11" s="94"/>
      <c r="QR11" s="94"/>
      <c r="QS11" s="94"/>
      <c r="QT11" s="94"/>
      <c r="QU11" s="94"/>
      <c r="QV11" s="94"/>
      <c r="QW11" s="94"/>
      <c r="QX11" s="94"/>
      <c r="QY11" s="94"/>
      <c r="QZ11" s="94"/>
      <c r="RA11" s="94"/>
      <c r="RB11" s="94"/>
      <c r="RC11" s="94"/>
      <c r="RD11" s="94"/>
      <c r="RE11" s="94"/>
      <c r="RF11" s="94"/>
      <c r="RG11" s="94"/>
      <c r="RH11" s="94"/>
      <c r="RI11" s="94"/>
      <c r="RJ11" s="94"/>
      <c r="RK11" s="94"/>
      <c r="RL11" s="94"/>
      <c r="RM11" s="94"/>
      <c r="RN11" s="94"/>
      <c r="RO11" s="94"/>
      <c r="RP11" s="94"/>
      <c r="RQ11" s="94"/>
      <c r="RR11" s="94"/>
      <c r="RS11" s="94"/>
      <c r="RT11" s="94"/>
      <c r="RU11" s="94"/>
      <c r="RV11" s="94"/>
      <c r="RW11" s="94"/>
      <c r="RX11" s="94"/>
      <c r="RY11" s="94"/>
      <c r="RZ11" s="94"/>
      <c r="SA11" s="94"/>
      <c r="SB11" s="94"/>
      <c r="SC11" s="94"/>
      <c r="SD11" s="94"/>
      <c r="SE11" s="94"/>
      <c r="SF11" s="94"/>
      <c r="SG11" s="94"/>
      <c r="SH11" s="94"/>
      <c r="SI11" s="94"/>
      <c r="SJ11" s="94"/>
      <c r="SK11" s="94"/>
      <c r="SL11" s="94"/>
      <c r="SM11" s="94"/>
      <c r="SN11" s="94"/>
      <c r="SO11" s="94"/>
      <c r="SP11" s="94"/>
      <c r="SQ11" s="94"/>
      <c r="SR11" s="94"/>
      <c r="SS11" s="94"/>
      <c r="ST11" s="94"/>
      <c r="SU11" s="94"/>
      <c r="SV11" s="94"/>
      <c r="SW11" s="94"/>
      <c r="SX11" s="94"/>
      <c r="SY11" s="94"/>
      <c r="SZ11" s="94"/>
      <c r="TA11" s="94"/>
      <c r="TB11" s="94"/>
      <c r="TC11" s="94"/>
      <c r="TD11" s="94"/>
      <c r="TE11" s="94"/>
      <c r="TF11" s="94"/>
      <c r="TG11" s="94"/>
      <c r="TH11" s="94"/>
      <c r="TI11" s="94"/>
      <c r="TJ11" s="94"/>
      <c r="TK11" s="94"/>
      <c r="TL11" s="94"/>
      <c r="TM11" s="94"/>
      <c r="TN11" s="94"/>
      <c r="TO11" s="94"/>
      <c r="TP11" s="94"/>
      <c r="TQ11" s="94"/>
      <c r="TR11" s="94"/>
      <c r="TS11" s="94"/>
      <c r="TT11" s="94"/>
      <c r="TU11" s="94"/>
      <c r="TV11" s="94"/>
      <c r="TW11" s="94"/>
      <c r="TX11" s="94"/>
      <c r="TY11" s="94"/>
      <c r="TZ11" s="94"/>
      <c r="UA11" s="94"/>
      <c r="UB11" s="94"/>
      <c r="UC11" s="94"/>
      <c r="UD11" s="94"/>
      <c r="UE11" s="94"/>
      <c r="UF11" s="94"/>
      <c r="UG11" s="94"/>
      <c r="UH11" s="94"/>
      <c r="UI11" s="94"/>
      <c r="UJ11" s="94"/>
      <c r="UK11" s="94"/>
      <c r="UL11" s="94"/>
      <c r="UM11" s="94"/>
      <c r="UN11" s="94"/>
      <c r="UO11" s="94"/>
      <c r="UP11" s="94"/>
      <c r="UQ11" s="94"/>
      <c r="UR11" s="94"/>
      <c r="US11" s="94"/>
      <c r="UT11" s="94"/>
      <c r="UU11" s="94"/>
      <c r="UV11" s="94"/>
      <c r="UW11" s="94"/>
      <c r="UX11" s="94"/>
      <c r="UY11" s="94"/>
      <c r="UZ11" s="94"/>
      <c r="VA11" s="94"/>
      <c r="VB11" s="94"/>
      <c r="VC11" s="94"/>
      <c r="VD11" s="94"/>
      <c r="VE11" s="94"/>
      <c r="VF11" s="94"/>
      <c r="VG11" s="94"/>
      <c r="VH11" s="94"/>
      <c r="VI11" s="94"/>
      <c r="VJ11" s="94"/>
      <c r="VK11" s="94"/>
      <c r="VL11" s="94"/>
      <c r="VM11" s="94"/>
      <c r="VN11" s="94"/>
      <c r="VO11" s="94"/>
      <c r="VP11" s="94"/>
      <c r="VQ11" s="94"/>
      <c r="VR11" s="94"/>
      <c r="VS11" s="94"/>
      <c r="VT11" s="94"/>
      <c r="VU11" s="94"/>
      <c r="VV11" s="94"/>
      <c r="VW11" s="94"/>
      <c r="VX11" s="94"/>
      <c r="VY11" s="94"/>
      <c r="VZ11" s="94"/>
      <c r="WA11" s="94"/>
      <c r="WB11" s="94"/>
      <c r="WC11" s="94"/>
      <c r="WD11" s="94"/>
      <c r="WE11" s="94"/>
      <c r="WF11" s="94"/>
      <c r="WG11" s="94"/>
      <c r="WH11" s="94"/>
      <c r="WI11" s="94"/>
      <c r="WJ11" s="94"/>
      <c r="WK11" s="94"/>
      <c r="WL11" s="94"/>
      <c r="WM11" s="94"/>
      <c r="WN11" s="94"/>
      <c r="WO11" s="94"/>
      <c r="WP11" s="94"/>
      <c r="WQ11" s="94"/>
      <c r="WR11" s="94"/>
      <c r="WS11" s="94"/>
      <c r="WT11" s="94"/>
      <c r="WU11" s="94"/>
      <c r="WV11" s="94"/>
      <c r="WW11" s="94"/>
      <c r="WX11" s="94"/>
      <c r="WY11" s="94"/>
      <c r="WZ11" s="94"/>
      <c r="XA11" s="94"/>
      <c r="XB11" s="94"/>
      <c r="XC11" s="94"/>
      <c r="XD11" s="94"/>
      <c r="XE11" s="94"/>
      <c r="XF11" s="94"/>
      <c r="XG11" s="94"/>
      <c r="XH11" s="94"/>
      <c r="XI11" s="94"/>
      <c r="XJ11" s="94"/>
      <c r="XK11" s="94"/>
      <c r="XL11" s="94"/>
      <c r="XM11" s="94"/>
      <c r="XN11" s="94"/>
      <c r="XO11" s="94"/>
      <c r="XP11" s="94"/>
      <c r="XQ11" s="94"/>
      <c r="XR11" s="94"/>
      <c r="XS11" s="94"/>
      <c r="XT11" s="94"/>
      <c r="XU11" s="94"/>
      <c r="XV11" s="94"/>
      <c r="XW11" s="94"/>
      <c r="XX11" s="94"/>
      <c r="XY11" s="94"/>
      <c r="XZ11" s="94"/>
      <c r="YA11" s="94"/>
      <c r="YB11" s="94"/>
      <c r="YC11" s="94"/>
      <c r="YD11" s="94"/>
      <c r="YE11" s="94"/>
      <c r="YF11" s="94"/>
      <c r="YG11" s="94"/>
      <c r="YH11" s="94"/>
      <c r="YI11" s="94"/>
      <c r="YJ11" s="94"/>
      <c r="YK11" s="94"/>
      <c r="YL11" s="94"/>
      <c r="YM11" s="94"/>
      <c r="YN11" s="94"/>
      <c r="YO11" s="94"/>
      <c r="YP11" s="94"/>
      <c r="YQ11" s="94"/>
      <c r="YR11" s="94"/>
      <c r="YS11" s="94"/>
      <c r="YT11" s="94"/>
      <c r="YU11" s="94"/>
      <c r="YV11" s="94"/>
      <c r="YW11" s="94"/>
      <c r="YX11" s="94"/>
      <c r="YY11" s="94"/>
      <c r="YZ11" s="94"/>
      <c r="ZA11" s="94"/>
      <c r="ZB11" s="94"/>
      <c r="ZC11" s="94"/>
      <c r="ZD11" s="94"/>
      <c r="ZE11" s="94"/>
      <c r="ZF11" s="94"/>
      <c r="ZG11" s="94"/>
      <c r="ZH11" s="94"/>
      <c r="ZI11" s="94"/>
      <c r="ZJ11" s="94"/>
      <c r="ZK11" s="94"/>
      <c r="ZL11" s="94"/>
      <c r="ZM11" s="94"/>
      <c r="ZN11" s="94"/>
      <c r="ZO11" s="94"/>
      <c r="ZP11" s="94"/>
      <c r="ZQ11" s="94"/>
      <c r="ZR11" s="94"/>
      <c r="ZS11" s="94"/>
      <c r="ZT11" s="94"/>
      <c r="ZU11" s="94"/>
      <c r="ZV11" s="94"/>
      <c r="ZW11" s="94"/>
      <c r="ZX11" s="94"/>
      <c r="ZY11" s="94"/>
      <c r="ZZ11" s="94"/>
      <c r="AAA11" s="94"/>
      <c r="AAB11" s="94"/>
      <c r="AAC11" s="94"/>
      <c r="AAD11" s="94"/>
      <c r="AAE11" s="94"/>
      <c r="AAF11" s="94"/>
      <c r="AAG11" s="94"/>
      <c r="AAH11" s="94"/>
      <c r="AAI11" s="94"/>
      <c r="AAJ11" s="94"/>
      <c r="AAK11" s="94"/>
      <c r="AAL11" s="94"/>
      <c r="AAM11" s="94"/>
      <c r="AAN11" s="94"/>
      <c r="AAO11" s="94"/>
      <c r="AAP11" s="94"/>
      <c r="AAQ11" s="94"/>
      <c r="AAR11" s="94"/>
      <c r="AAS11" s="94"/>
      <c r="AAT11" s="94"/>
      <c r="AAU11" s="94"/>
      <c r="AAV11" s="94"/>
      <c r="AAW11" s="94"/>
      <c r="AAX11" s="94"/>
      <c r="AAY11" s="94"/>
      <c r="AAZ11" s="94"/>
      <c r="ABA11" s="94"/>
      <c r="ABB11" s="94"/>
      <c r="ABC11" s="94"/>
      <c r="ABD11" s="94"/>
      <c r="ABE11" s="94"/>
      <c r="ABF11" s="94"/>
      <c r="ABG11" s="94"/>
      <c r="ABH11" s="94"/>
      <c r="ABI11" s="94"/>
      <c r="ABJ11" s="94"/>
      <c r="ABK11" s="94"/>
      <c r="ABL11" s="94"/>
      <c r="ABM11" s="94"/>
      <c r="ABN11" s="94"/>
      <c r="ABO11" s="94"/>
      <c r="ABP11" s="94"/>
      <c r="ABQ11" s="94"/>
      <c r="ABR11" s="94"/>
      <c r="ABS11" s="94"/>
      <c r="ABT11" s="94"/>
      <c r="ABU11" s="94"/>
      <c r="ABV11" s="94"/>
      <c r="ABW11" s="94"/>
      <c r="ABX11" s="94"/>
      <c r="ABY11" s="94"/>
      <c r="ABZ11" s="94"/>
      <c r="ACA11" s="94"/>
      <c r="ACB11" s="94"/>
      <c r="ACC11" s="94"/>
      <c r="ACD11" s="94"/>
      <c r="ACE11" s="94"/>
      <c r="ACF11" s="94"/>
      <c r="ACG11" s="94"/>
      <c r="ACH11" s="94"/>
      <c r="ACI11" s="94"/>
      <c r="ACJ11" s="94"/>
      <c r="ACK11" s="94"/>
      <c r="ACL11" s="94"/>
      <c r="ACM11" s="94"/>
      <c r="ACN11" s="94"/>
      <c r="ACO11" s="94"/>
      <c r="ACP11" s="94"/>
      <c r="ACQ11" s="94"/>
      <c r="ACR11" s="94"/>
      <c r="ACS11" s="94"/>
      <c r="ACT11" s="94"/>
      <c r="ACU11" s="94"/>
      <c r="ACV11" s="94"/>
      <c r="ACW11" s="94"/>
      <c r="ACX11" s="94"/>
      <c r="ACY11" s="94"/>
      <c r="ACZ11" s="94"/>
      <c r="ADA11" s="94"/>
      <c r="ADB11" s="94"/>
      <c r="ADC11" s="94"/>
      <c r="ADD11" s="94"/>
      <c r="ADE11" s="94"/>
      <c r="ADF11" s="94"/>
      <c r="ADG11" s="94"/>
      <c r="ADH11" s="94"/>
      <c r="ADI11" s="94"/>
      <c r="ADJ11" s="94"/>
      <c r="ADK11" s="94"/>
      <c r="ADL11" s="94"/>
      <c r="ADM11" s="94"/>
      <c r="ADN11" s="94"/>
      <c r="ADO11" s="94"/>
      <c r="ADP11" s="94"/>
      <c r="ADQ11" s="94"/>
      <c r="ADR11" s="94"/>
      <c r="ADS11" s="94"/>
      <c r="ADT11" s="94"/>
      <c r="ADU11" s="94"/>
      <c r="ADV11" s="94"/>
      <c r="ADW11" s="94"/>
      <c r="ADX11" s="94"/>
      <c r="ADY11" s="94"/>
      <c r="ADZ11" s="94"/>
      <c r="AEA11" s="94"/>
      <c r="AEB11" s="94"/>
      <c r="AEC11" s="94"/>
      <c r="AED11" s="94"/>
      <c r="AEE11" s="94"/>
      <c r="AEF11" s="94"/>
      <c r="AEG11" s="94"/>
      <c r="AEH11" s="94"/>
      <c r="AEI11" s="94"/>
      <c r="AEJ11" s="94"/>
      <c r="AEK11" s="94"/>
      <c r="AEL11" s="94"/>
      <c r="AEM11" s="94"/>
      <c r="AEN11" s="94"/>
      <c r="AEO11" s="94"/>
      <c r="AEP11" s="94"/>
      <c r="AEQ11" s="94"/>
      <c r="AER11" s="94"/>
      <c r="AES11" s="94"/>
      <c r="AET11" s="94"/>
      <c r="AEU11" s="94"/>
      <c r="AEV11" s="94"/>
      <c r="AEW11" s="94"/>
      <c r="AEX11" s="94"/>
      <c r="AEY11" s="94"/>
      <c r="AEZ11" s="94"/>
      <c r="AFA11" s="94"/>
      <c r="AFB11" s="94"/>
      <c r="AFC11" s="94"/>
      <c r="AFD11" s="94"/>
      <c r="AFE11" s="94"/>
      <c r="AFF11" s="94"/>
      <c r="AFG11" s="94"/>
      <c r="AFH11" s="94"/>
      <c r="AFI11" s="94"/>
      <c r="AFJ11" s="94"/>
      <c r="AFK11" s="94"/>
      <c r="AFL11" s="94"/>
      <c r="AFM11" s="94"/>
      <c r="AFN11" s="94"/>
      <c r="AFO11" s="94"/>
      <c r="AFP11" s="94"/>
      <c r="AFQ11" s="94"/>
      <c r="AFR11" s="94"/>
      <c r="AFS11" s="94"/>
      <c r="AFT11" s="94"/>
      <c r="AFU11" s="94"/>
      <c r="AFV11" s="94"/>
      <c r="AFW11" s="94"/>
      <c r="AFX11" s="94"/>
      <c r="AFY11" s="94"/>
      <c r="AFZ11" s="94"/>
      <c r="AGA11" s="94"/>
      <c r="AGB11" s="94"/>
      <c r="AGC11" s="94"/>
      <c r="AGD11" s="94"/>
      <c r="AGE11" s="94"/>
      <c r="AGF11" s="94"/>
      <c r="AGG11" s="94"/>
      <c r="AGH11" s="94"/>
      <c r="AGI11" s="94"/>
      <c r="AGJ11" s="94"/>
      <c r="AGK11" s="94"/>
      <c r="AGL11" s="94"/>
      <c r="AGM11" s="94"/>
      <c r="AGN11" s="94"/>
      <c r="AGO11" s="94"/>
      <c r="AGP11" s="94"/>
      <c r="AGQ11" s="94"/>
      <c r="AGR11" s="94"/>
      <c r="AGS11" s="94"/>
      <c r="AGT11" s="94"/>
      <c r="AGU11" s="94"/>
      <c r="AGV11" s="94"/>
      <c r="AGW11" s="94"/>
      <c r="AGX11" s="94"/>
      <c r="AGY11" s="94"/>
      <c r="AGZ11" s="94"/>
      <c r="AHA11" s="94"/>
      <c r="AHB11" s="94"/>
      <c r="AHC11" s="94"/>
      <c r="AHD11" s="94"/>
      <c r="AHE11" s="94"/>
      <c r="AHF11" s="94"/>
      <c r="AHG11" s="94"/>
      <c r="AHH11" s="94"/>
      <c r="AHI11" s="94"/>
      <c r="AHJ11" s="94"/>
      <c r="AHK11" s="94"/>
      <c r="AHL11" s="94"/>
      <c r="AHM11" s="94"/>
      <c r="AHN11" s="94"/>
      <c r="AHO11" s="94"/>
      <c r="AHP11" s="94"/>
      <c r="AHQ11" s="94"/>
      <c r="AHR11" s="94"/>
      <c r="AHS11" s="94"/>
      <c r="AHT11" s="94"/>
      <c r="AHU11" s="94"/>
      <c r="AHV11" s="94"/>
      <c r="AHW11" s="94"/>
      <c r="AHX11" s="94"/>
      <c r="AHY11" s="94"/>
      <c r="AHZ11" s="94"/>
      <c r="AIA11" s="94"/>
      <c r="AIB11" s="94"/>
      <c r="AIC11" s="94"/>
      <c r="AID11" s="94"/>
      <c r="AIE11" s="94"/>
      <c r="AIF11" s="94"/>
      <c r="AIG11" s="94"/>
      <c r="AIH11" s="94"/>
      <c r="AII11" s="94"/>
      <c r="AIJ11" s="94"/>
      <c r="AIK11" s="94"/>
      <c r="AIL11" s="94"/>
      <c r="AIM11" s="94"/>
      <c r="AIN11" s="94"/>
      <c r="AIO11" s="94"/>
      <c r="AIP11" s="94"/>
      <c r="AIQ11" s="94"/>
      <c r="AIR11" s="94"/>
      <c r="AIS11" s="94"/>
      <c r="AIT11" s="94"/>
      <c r="AIU11" s="94"/>
      <c r="AIV11" s="94"/>
      <c r="AIW11" s="94"/>
      <c r="AIX11" s="94"/>
      <c r="AIY11" s="94"/>
      <c r="AIZ11" s="94"/>
      <c r="AJA11" s="94"/>
      <c r="AJB11" s="94"/>
      <c r="AJC11" s="94"/>
      <c r="AJD11" s="94"/>
      <c r="AJE11" s="94"/>
      <c r="AJF11" s="94"/>
      <c r="AJG11" s="94"/>
      <c r="AJH11" s="94"/>
      <c r="AJI11" s="94"/>
      <c r="AJJ11" s="94"/>
      <c r="AJK11" s="94"/>
      <c r="AJL11" s="94"/>
      <c r="AJM11" s="94"/>
      <c r="AJN11" s="94"/>
      <c r="AJO11" s="94"/>
      <c r="AJP11" s="94"/>
      <c r="AJQ11" s="94"/>
      <c r="AJR11" s="94"/>
      <c r="AJS11" s="94"/>
      <c r="AJT11" s="94"/>
      <c r="AJU11" s="94"/>
      <c r="AJV11" s="94"/>
      <c r="AJW11" s="94"/>
      <c r="AJX11" s="94"/>
      <c r="AJY11" s="94"/>
      <c r="AJZ11" s="94"/>
      <c r="AKA11" s="94"/>
      <c r="AKB11" s="94"/>
      <c r="AKC11" s="94"/>
      <c r="AKD11" s="94"/>
      <c r="AKE11" s="94"/>
      <c r="AKF11" s="94"/>
      <c r="AKG11" s="94"/>
      <c r="AKH11" s="94"/>
      <c r="AKI11" s="94"/>
      <c r="AKJ11" s="94"/>
      <c r="AKK11" s="94"/>
      <c r="AKL11" s="94"/>
      <c r="AKM11" s="94"/>
      <c r="AKN11" s="94"/>
      <c r="AKO11" s="94"/>
      <c r="AKP11" s="94"/>
      <c r="AKQ11" s="94"/>
      <c r="AKR11" s="94"/>
      <c r="AKS11" s="94"/>
      <c r="AKT11" s="94"/>
      <c r="AKU11" s="94"/>
      <c r="AKV11" s="94"/>
      <c r="AKW11" s="94"/>
      <c r="AKX11" s="94"/>
      <c r="AKY11" s="94"/>
      <c r="AKZ11" s="94"/>
      <c r="ALA11" s="94"/>
      <c r="ALB11" s="94"/>
      <c r="ALC11" s="94"/>
      <c r="ALD11" s="94"/>
      <c r="ALE11" s="94"/>
      <c r="ALF11" s="94"/>
      <c r="ALG11" s="94"/>
      <c r="ALH11" s="94"/>
      <c r="ALI11" s="94"/>
      <c r="ALJ11" s="94"/>
      <c r="ALK11" s="94"/>
      <c r="ALL11" s="94"/>
      <c r="ALM11" s="94"/>
      <c r="ALN11" s="94"/>
      <c r="ALO11" s="94"/>
      <c r="ALP11" s="94"/>
      <c r="ALQ11" s="94"/>
      <c r="ALR11" s="94"/>
      <c r="ALS11" s="94"/>
      <c r="ALT11" s="94"/>
      <c r="ALU11" s="94"/>
      <c r="ALV11" s="94"/>
      <c r="ALW11" s="94"/>
      <c r="ALX11" s="94"/>
      <c r="ALY11" s="94"/>
      <c r="ALZ11" s="94"/>
      <c r="AMA11" s="94"/>
      <c r="AMB11" s="94"/>
      <c r="AMC11" s="94"/>
      <c r="AMD11" s="94"/>
      <c r="AME11" s="94"/>
      <c r="AMF11" s="94"/>
      <c r="AMG11" s="94"/>
      <c r="AMH11" s="94"/>
      <c r="AMI11" s="94"/>
      <c r="AMJ11" s="94"/>
      <c r="AMK11" s="94"/>
      <c r="AML11" s="94"/>
      <c r="AMM11" s="94"/>
      <c r="AMN11" s="94"/>
      <c r="AMO11" s="94"/>
      <c r="AMP11" s="94"/>
      <c r="AMQ11" s="94"/>
      <c r="AMR11" s="94"/>
      <c r="AMS11" s="94"/>
      <c r="AMT11" s="94"/>
      <c r="AMU11" s="94"/>
      <c r="AMV11" s="94"/>
      <c r="AMW11" s="94"/>
      <c r="AMX11" s="94"/>
      <c r="AMY11" s="94"/>
      <c r="AMZ11" s="94"/>
      <c r="ANA11" s="94"/>
      <c r="ANB11" s="94"/>
      <c r="ANC11" s="94"/>
      <c r="AND11" s="94"/>
      <c r="ANE11" s="94"/>
      <c r="ANF11" s="94"/>
      <c r="ANG11" s="94"/>
      <c r="ANH11" s="94"/>
      <c r="ANI11" s="94"/>
      <c r="ANJ11" s="94"/>
      <c r="ANK11" s="94"/>
      <c r="ANL11" s="94"/>
      <c r="ANM11" s="94"/>
      <c r="ANN11" s="94"/>
      <c r="ANO11" s="94"/>
      <c r="ANP11" s="94"/>
      <c r="ANQ11" s="94"/>
      <c r="ANR11" s="94"/>
      <c r="ANS11" s="94"/>
      <c r="ANT11" s="94"/>
      <c r="ANU11" s="94"/>
      <c r="ANV11" s="94"/>
      <c r="ANW11" s="94"/>
      <c r="ANX11" s="94"/>
      <c r="ANY11" s="94"/>
      <c r="ANZ11" s="94"/>
      <c r="AOA11" s="94"/>
      <c r="AOB11" s="94"/>
      <c r="AOC11" s="94"/>
      <c r="AOD11" s="94"/>
      <c r="AOE11" s="94"/>
      <c r="AOF11" s="94"/>
      <c r="AOG11" s="94"/>
      <c r="AOH11" s="94"/>
      <c r="AOI11" s="94"/>
      <c r="AOJ11" s="94"/>
      <c r="AOK11" s="94"/>
      <c r="AOL11" s="94"/>
      <c r="AOM11" s="94"/>
      <c r="AON11" s="94"/>
      <c r="AOO11" s="94"/>
      <c r="AOP11" s="94"/>
      <c r="AOQ11" s="94"/>
      <c r="AOR11" s="94"/>
      <c r="AOS11" s="94"/>
      <c r="AOT11" s="94"/>
      <c r="AOU11" s="94"/>
      <c r="AOV11" s="94"/>
      <c r="AOW11" s="94"/>
      <c r="AOX11" s="94"/>
      <c r="AOY11" s="94"/>
      <c r="AOZ11" s="94"/>
      <c r="APA11" s="94"/>
      <c r="APB11" s="94"/>
      <c r="APC11" s="94"/>
      <c r="APD11" s="94"/>
      <c r="APE11" s="94"/>
      <c r="APF11" s="94"/>
      <c r="APG11" s="94"/>
      <c r="APH11" s="94"/>
      <c r="API11" s="94"/>
      <c r="APJ11" s="94"/>
      <c r="APK11" s="94"/>
      <c r="APL11" s="94"/>
      <c r="APM11" s="94"/>
      <c r="APN11" s="94"/>
      <c r="APO11" s="94"/>
      <c r="APP11" s="94"/>
      <c r="APQ11" s="94"/>
      <c r="APR11" s="94"/>
      <c r="APS11" s="94"/>
      <c r="APT11" s="94"/>
      <c r="APU11" s="94"/>
      <c r="APV11" s="94"/>
      <c r="APW11" s="94"/>
      <c r="APX11" s="94"/>
      <c r="APY11" s="94"/>
      <c r="APZ11" s="94"/>
      <c r="AQA11" s="94"/>
      <c r="AQB11" s="94"/>
      <c r="AQC11" s="94"/>
      <c r="AQD11" s="94"/>
      <c r="AQE11" s="94"/>
      <c r="AQF11" s="94"/>
      <c r="AQG11" s="94"/>
      <c r="AQH11" s="94"/>
      <c r="AQI11" s="94"/>
      <c r="AQJ11" s="94"/>
      <c r="AQK11" s="94"/>
      <c r="AQL11" s="94"/>
      <c r="AQM11" s="94"/>
      <c r="AQN11" s="94"/>
      <c r="AQO11" s="94"/>
      <c r="AQP11" s="94"/>
      <c r="AQQ11" s="94"/>
      <c r="AQR11" s="94"/>
      <c r="AQS11" s="94"/>
      <c r="AQT11" s="94"/>
      <c r="AQU11" s="94"/>
      <c r="AQV11" s="94"/>
      <c r="AQW11" s="94"/>
      <c r="AQX11" s="94"/>
      <c r="AQY11" s="94"/>
      <c r="AQZ11" s="94"/>
      <c r="ARA11" s="94"/>
      <c r="ARB11" s="94"/>
      <c r="ARC11" s="94"/>
      <c r="ARD11" s="94"/>
      <c r="ARE11" s="94"/>
      <c r="ARF11" s="94"/>
      <c r="ARG11" s="94"/>
      <c r="ARH11" s="94"/>
      <c r="ARI11" s="94"/>
      <c r="ARJ11" s="94"/>
      <c r="ARK11" s="94"/>
      <c r="ARL11" s="94"/>
      <c r="ARM11" s="94"/>
      <c r="ARN11" s="94"/>
      <c r="ARO11" s="94"/>
      <c r="ARP11" s="94"/>
      <c r="ARQ11" s="94"/>
      <c r="ARR11" s="94"/>
      <c r="ARS11" s="94"/>
      <c r="ART11" s="94"/>
      <c r="ARU11" s="94"/>
      <c r="ARV11" s="94"/>
      <c r="ARW11" s="94"/>
      <c r="ARX11" s="94"/>
      <c r="ARY11" s="94"/>
      <c r="ARZ11" s="94"/>
      <c r="ASA11" s="94"/>
      <c r="ASB11" s="94"/>
      <c r="ASC11" s="94"/>
      <c r="ASD11" s="94"/>
      <c r="ASE11" s="94"/>
      <c r="ASF11" s="94"/>
      <c r="ASG11" s="94"/>
      <c r="ASH11" s="94"/>
      <c r="ASI11" s="94"/>
      <c r="ASJ11" s="94"/>
      <c r="ASK11" s="94"/>
      <c r="ASL11" s="94"/>
      <c r="ASM11" s="94"/>
      <c r="ASN11" s="94"/>
      <c r="ASO11" s="94"/>
      <c r="ASP11" s="94"/>
      <c r="ASQ11" s="94"/>
      <c r="ASR11" s="94"/>
      <c r="ASS11" s="94"/>
      <c r="AST11" s="94"/>
      <c r="ASU11" s="94"/>
      <c r="ASV11" s="94"/>
      <c r="ASW11" s="94"/>
      <c r="ASX11" s="94"/>
      <c r="ASY11" s="94"/>
      <c r="ASZ11" s="94"/>
      <c r="ATA11" s="94"/>
      <c r="ATB11" s="94"/>
      <c r="ATC11" s="94"/>
      <c r="ATD11" s="94"/>
      <c r="ATE11" s="94"/>
      <c r="ATF11" s="94"/>
      <c r="ATG11" s="94"/>
      <c r="ATH11" s="94"/>
      <c r="ATI11" s="94"/>
      <c r="ATJ11" s="94"/>
      <c r="ATK11" s="94"/>
      <c r="ATL11" s="94"/>
      <c r="ATM11" s="94"/>
      <c r="ATN11" s="94"/>
      <c r="ATO11" s="94"/>
      <c r="ATP11" s="94"/>
      <c r="ATQ11" s="94"/>
      <c r="ATR11" s="94"/>
      <c r="ATS11" s="94"/>
      <c r="ATT11" s="94"/>
      <c r="ATU11" s="94"/>
      <c r="ATV11" s="94"/>
      <c r="ATW11" s="94"/>
      <c r="ATX11" s="94"/>
      <c r="ATY11" s="94"/>
      <c r="ATZ11" s="94"/>
      <c r="AUA11" s="94"/>
      <c r="AUB11" s="94"/>
      <c r="AUC11" s="94"/>
      <c r="AUD11" s="94"/>
      <c r="AUE11" s="94"/>
      <c r="AUF11" s="94"/>
      <c r="AUG11" s="94"/>
      <c r="AUH11" s="94"/>
      <c r="AUI11" s="94"/>
      <c r="AUJ11" s="94"/>
      <c r="AUK11" s="94"/>
      <c r="AUL11" s="94"/>
      <c r="AUM11" s="94"/>
      <c r="AUN11" s="94"/>
      <c r="AUO11" s="94"/>
      <c r="AUP11" s="94"/>
      <c r="AUQ11" s="94"/>
      <c r="AUR11" s="94"/>
      <c r="AUS11" s="94"/>
      <c r="AUT11" s="94"/>
      <c r="AUU11" s="94"/>
      <c r="AUV11" s="94"/>
      <c r="AUW11" s="94"/>
      <c r="AUX11" s="94"/>
      <c r="AUY11" s="94"/>
      <c r="AUZ11" s="94"/>
      <c r="AVA11" s="94"/>
      <c r="AVB11" s="94"/>
      <c r="AVC11" s="94"/>
      <c r="AVD11" s="94"/>
      <c r="AVE11" s="94"/>
      <c r="AVF11" s="94"/>
      <c r="AVG11" s="94"/>
      <c r="AVH11" s="94"/>
      <c r="AVI11" s="94"/>
      <c r="AVJ11" s="94"/>
      <c r="AVK11" s="94"/>
      <c r="AVL11" s="94"/>
      <c r="AVM11" s="94"/>
      <c r="AVN11" s="94"/>
      <c r="AVO11" s="94"/>
      <c r="AVP11" s="94"/>
      <c r="AVQ11" s="94"/>
      <c r="AVR11" s="94"/>
      <c r="AVS11" s="94"/>
      <c r="AVT11" s="94"/>
      <c r="AVU11" s="94"/>
      <c r="AVV11" s="94"/>
      <c r="AVW11" s="94"/>
      <c r="AVX11" s="94"/>
      <c r="AVY11" s="94"/>
    </row>
    <row r="12" spans="1:1273" ht="28.15" customHeight="1">
      <c r="B12" s="104"/>
      <c r="F12" s="37" t="s">
        <v>637</v>
      </c>
      <c r="G12" s="29" t="s">
        <v>145</v>
      </c>
      <c r="H12" s="38"/>
      <c r="I12" s="38"/>
      <c r="J12" s="38"/>
      <c r="K12" s="106" t="s">
        <v>821</v>
      </c>
      <c r="L12" s="94">
        <v>202</v>
      </c>
      <c r="M12" s="94">
        <v>242</v>
      </c>
      <c r="N12" s="94">
        <v>398.98169999999999</v>
      </c>
      <c r="O12" s="94">
        <v>412.77366000000001</v>
      </c>
      <c r="P12" s="94">
        <v>290.61630000000002</v>
      </c>
      <c r="Q12" s="94">
        <v>355.63553999999999</v>
      </c>
      <c r="R12" s="94">
        <v>324.19659999999999</v>
      </c>
      <c r="S12" s="94">
        <v>341.93380000000002</v>
      </c>
      <c r="T12" s="94">
        <v>347.84620000000001</v>
      </c>
      <c r="U12" s="94">
        <v>335.036</v>
      </c>
      <c r="V12" s="94">
        <v>295.03226999999998</v>
      </c>
      <c r="W12" s="94">
        <v>404.55930000000001</v>
      </c>
      <c r="X12" s="94">
        <v>361.14317999999997</v>
      </c>
      <c r="Y12" s="94">
        <v>290.09861999999998</v>
      </c>
      <c r="Z12" s="94">
        <v>343.07231999999999</v>
      </c>
      <c r="AA12" s="94">
        <v>312.51128</v>
      </c>
      <c r="AB12" s="94">
        <v>327.29888</v>
      </c>
      <c r="AC12" s="94">
        <v>287.86527999999998</v>
      </c>
      <c r="AD12" s="94">
        <v>262.66269999999997</v>
      </c>
      <c r="AE12" s="94">
        <v>250.76854</v>
      </c>
      <c r="AF12" s="94">
        <v>259.68916000000002</v>
      </c>
      <c r="AG12" s="94">
        <v>300.32754</v>
      </c>
      <c r="AH12" s="94">
        <v>350.25114000000002</v>
      </c>
      <c r="AI12" s="94">
        <v>446.22390999999999</v>
      </c>
      <c r="AJ12" s="94">
        <v>393.78518000000003</v>
      </c>
      <c r="AK12" s="94">
        <v>444.24509</v>
      </c>
      <c r="AL12" s="94">
        <v>414.91379999999998</v>
      </c>
      <c r="AM12" s="94">
        <v>456.40517999999997</v>
      </c>
      <c r="AN12" s="94">
        <v>465.29619000000002</v>
      </c>
      <c r="AO12" s="94">
        <v>400.09545000000003</v>
      </c>
      <c r="AP12" s="94">
        <v>384.87150000000003</v>
      </c>
      <c r="AQ12" s="94">
        <v>415.70100000000002</v>
      </c>
      <c r="AR12" s="94">
        <v>422.66250000000002</v>
      </c>
      <c r="AS12" s="94">
        <v>402.77249999999998</v>
      </c>
      <c r="AT12" s="94">
        <v>444.70213999999999</v>
      </c>
      <c r="AU12" s="94">
        <v>452.67885999999999</v>
      </c>
      <c r="AV12" s="94">
        <v>499.04354499999999</v>
      </c>
      <c r="AW12" s="94">
        <v>615.70307500000001</v>
      </c>
      <c r="AX12" s="94">
        <v>1107.2777100000001</v>
      </c>
      <c r="AY12" s="94">
        <v>987</v>
      </c>
      <c r="AZ12" s="94">
        <v>969</v>
      </c>
      <c r="BA12" s="94">
        <v>1009.59132</v>
      </c>
      <c r="BB12" s="94">
        <v>1342.5231100000001</v>
      </c>
      <c r="BC12" s="94">
        <v>1188.78016</v>
      </c>
      <c r="BD12" s="94">
        <v>1063</v>
      </c>
      <c r="BE12" s="94">
        <v>1369</v>
      </c>
      <c r="BF12" s="94">
        <v>1548</v>
      </c>
      <c r="BG12" s="94">
        <v>874</v>
      </c>
      <c r="BH12" s="94">
        <v>843.7165</v>
      </c>
      <c r="BI12" s="94">
        <v>751.2</v>
      </c>
      <c r="BJ12" s="94">
        <v>1092</v>
      </c>
      <c r="BK12" s="94">
        <v>1046.4000000000001</v>
      </c>
      <c r="BL12" s="94">
        <v>795</v>
      </c>
      <c r="BM12" s="94">
        <v>926.2</v>
      </c>
      <c r="BN12" s="94">
        <v>1089.5</v>
      </c>
      <c r="BO12" s="94">
        <v>1081.5</v>
      </c>
      <c r="BP12" s="94">
        <v>1457.85</v>
      </c>
      <c r="BQ12" s="94">
        <v>1272.8499999999999</v>
      </c>
      <c r="BR12" s="94">
        <v>1268.3430000000001</v>
      </c>
      <c r="BS12" s="94">
        <v>1489.3430000000001</v>
      </c>
      <c r="BT12" s="94">
        <v>1322.66</v>
      </c>
      <c r="BU12" s="94">
        <v>1341.1710250000001</v>
      </c>
      <c r="BV12" s="94">
        <v>1332.1710250000001</v>
      </c>
      <c r="BW12" s="94">
        <v>1315.84</v>
      </c>
      <c r="BX12" s="94">
        <v>1118.1776</v>
      </c>
      <c r="BY12" s="94">
        <v>1070.1776</v>
      </c>
      <c r="BZ12" s="94">
        <v>998.17759999999998</v>
      </c>
      <c r="CA12" s="94">
        <v>1027.1776</v>
      </c>
      <c r="CB12" s="94">
        <v>1070.023475</v>
      </c>
      <c r="CC12" s="94">
        <v>1175.023475</v>
      </c>
      <c r="CD12" s="94">
        <v>1120.023475</v>
      </c>
      <c r="CE12" s="94">
        <v>1378.023475</v>
      </c>
      <c r="CF12" s="94">
        <v>1157.6974</v>
      </c>
      <c r="CG12" s="94">
        <v>1191.6974</v>
      </c>
      <c r="CH12" s="94">
        <v>1274.6974</v>
      </c>
      <c r="CI12" s="94">
        <v>1024.6974</v>
      </c>
      <c r="CJ12" s="94">
        <v>1039.4630500000001</v>
      </c>
      <c r="CK12" s="94">
        <v>1310.4630500000001</v>
      </c>
      <c r="CL12" s="94">
        <v>1286.4630500000001</v>
      </c>
      <c r="CM12" s="94">
        <v>504.46305000000001</v>
      </c>
      <c r="CN12" s="94">
        <v>193.37479999999999</v>
      </c>
      <c r="CO12" s="94">
        <v>816.37480000000005</v>
      </c>
      <c r="CP12" s="94">
        <v>1114.3748000000001</v>
      </c>
      <c r="CQ12" s="94">
        <v>1061.3748000000001</v>
      </c>
      <c r="CR12" s="94">
        <v>1166.7243249999999</v>
      </c>
      <c r="CS12" s="94">
        <v>1118.7243249999999</v>
      </c>
      <c r="CT12" s="94">
        <v>1113.7243249999999</v>
      </c>
      <c r="CU12" s="94">
        <v>1024.7243249999999</v>
      </c>
      <c r="CV12" s="94">
        <v>1023.415</v>
      </c>
      <c r="CW12" s="94">
        <v>1217.415</v>
      </c>
      <c r="CX12" s="94">
        <v>1152.4966696914701</v>
      </c>
      <c r="CY12" s="94">
        <v>1163.2444010889301</v>
      </c>
      <c r="CZ12" s="94">
        <v>1071.91734505266</v>
      </c>
      <c r="DA12" s="94">
        <v>1253.7770737712201</v>
      </c>
      <c r="DB12" s="94">
        <v>1117.3995223787699</v>
      </c>
      <c r="DC12" s="94">
        <v>1135.3578</v>
      </c>
      <c r="DD12" s="94">
        <v>1068.3578</v>
      </c>
      <c r="DE12" s="94">
        <v>1268.7710232511399</v>
      </c>
      <c r="DF12" s="94">
        <v>1191.37087912125</v>
      </c>
      <c r="DG12" s="94">
        <v>1320.4060017854699</v>
      </c>
      <c r="DH12" s="94">
        <v>761.153820666142</v>
      </c>
      <c r="DI12" s="94">
        <v>793.19310390637304</v>
      </c>
      <c r="DJ12" s="94">
        <v>1442</v>
      </c>
      <c r="DK12" s="94">
        <v>1667</v>
      </c>
      <c r="DL12" s="94">
        <v>1200</v>
      </c>
      <c r="DM12" s="94">
        <v>1157.5</v>
      </c>
      <c r="DN12" s="94">
        <v>1275.5</v>
      </c>
      <c r="DO12" s="94">
        <v>1419.5</v>
      </c>
      <c r="DP12" s="94">
        <v>1248</v>
      </c>
      <c r="DQ12" s="94">
        <v>1037</v>
      </c>
      <c r="DR12" s="94">
        <v>1396.75</v>
      </c>
      <c r="DS12" s="94">
        <v>759.75</v>
      </c>
      <c r="DT12" s="94">
        <v>1634.75</v>
      </c>
      <c r="DU12" s="94">
        <v>1639.75</v>
      </c>
      <c r="DV12" s="94">
        <v>1044.75</v>
      </c>
      <c r="DW12" s="94">
        <v>1418.75</v>
      </c>
      <c r="DX12" s="94">
        <v>1595.75</v>
      </c>
      <c r="DY12" s="94">
        <v>1464.75</v>
      </c>
      <c r="DZ12" s="94">
        <v>1451.3461500000001</v>
      </c>
      <c r="EA12" s="94">
        <v>1463.3461500000001</v>
      </c>
      <c r="EB12" s="94">
        <v>1290.3461500000001</v>
      </c>
      <c r="EC12" s="94">
        <v>1530.3461500000001</v>
      </c>
      <c r="ED12" s="94">
        <v>1403.6758</v>
      </c>
      <c r="EE12" s="94">
        <v>1474.6758</v>
      </c>
      <c r="EF12" s="94">
        <v>1372.18425</v>
      </c>
      <c r="EG12" s="94">
        <v>1152.18425</v>
      </c>
      <c r="EH12" s="94">
        <v>1079.9348</v>
      </c>
      <c r="EI12" s="94">
        <v>835.9348</v>
      </c>
      <c r="EJ12" s="94">
        <v>1286.9764500000001</v>
      </c>
      <c r="EK12" s="94">
        <v>1281.9764500000001</v>
      </c>
      <c r="EL12" s="94">
        <v>1340.9951000000001</v>
      </c>
      <c r="EM12" s="94">
        <v>1466.9951000000001</v>
      </c>
      <c r="EN12" s="94">
        <v>1310.3665000000001</v>
      </c>
      <c r="EO12" s="94">
        <v>1290.3665000000001</v>
      </c>
      <c r="EP12" s="94">
        <v>1374.9807490862099</v>
      </c>
      <c r="EQ12" s="94">
        <v>1535.9807490862099</v>
      </c>
      <c r="ER12" s="94">
        <v>1412.9807490862099</v>
      </c>
      <c r="ES12" s="94">
        <v>1473.31084445645</v>
      </c>
      <c r="ET12" s="94">
        <v>1441.4664435494201</v>
      </c>
      <c r="EU12" s="94">
        <v>1445.4664435494201</v>
      </c>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c r="AMQ12" s="94"/>
      <c r="AMR12" s="94"/>
      <c r="AMS12" s="94"/>
      <c r="AMT12" s="94"/>
      <c r="AMU12" s="94"/>
      <c r="AMV12" s="94"/>
      <c r="AMW12" s="94"/>
      <c r="AMX12" s="94"/>
      <c r="AMY12" s="94"/>
      <c r="AMZ12" s="94"/>
      <c r="ANA12" s="94"/>
      <c r="ANB12" s="94"/>
      <c r="ANC12" s="94"/>
      <c r="AND12" s="94"/>
      <c r="ANE12" s="94"/>
      <c r="ANF12" s="94"/>
      <c r="ANG12" s="94"/>
      <c r="ANH12" s="94"/>
      <c r="ANI12" s="94"/>
      <c r="ANJ12" s="94"/>
      <c r="ANK12" s="94"/>
      <c r="ANL12" s="94"/>
      <c r="ANM12" s="94"/>
      <c r="ANN12" s="94"/>
      <c r="ANO12" s="94"/>
      <c r="ANP12" s="94"/>
      <c r="ANQ12" s="94"/>
      <c r="ANR12" s="94"/>
      <c r="ANS12" s="94"/>
      <c r="ANT12" s="94"/>
      <c r="ANU12" s="94"/>
      <c r="ANV12" s="94"/>
      <c r="ANW12" s="94"/>
      <c r="ANX12" s="94"/>
      <c r="ANY12" s="94"/>
      <c r="ANZ12" s="94"/>
      <c r="AOA12" s="94"/>
      <c r="AOB12" s="94"/>
      <c r="AOC12" s="94"/>
      <c r="AOD12" s="94"/>
      <c r="AOE12" s="94"/>
      <c r="AOF12" s="94"/>
      <c r="AOG12" s="94"/>
      <c r="AOH12" s="94"/>
      <c r="AOI12" s="94"/>
      <c r="AOJ12" s="94"/>
      <c r="AOK12" s="94"/>
      <c r="AOL12" s="94"/>
      <c r="AOM12" s="94"/>
      <c r="AON12" s="94"/>
      <c r="AOO12" s="94"/>
      <c r="AOP12" s="94"/>
      <c r="AOQ12" s="94"/>
      <c r="AOR12" s="94"/>
      <c r="AOS12" s="94"/>
      <c r="AOT12" s="94"/>
      <c r="AOU12" s="94"/>
      <c r="AOV12" s="94"/>
      <c r="AOW12" s="94"/>
      <c r="AOX12" s="94"/>
      <c r="AOY12" s="94"/>
      <c r="AOZ12" s="94"/>
      <c r="APA12" s="94"/>
      <c r="APB12" s="94"/>
      <c r="APC12" s="94"/>
      <c r="APD12" s="94"/>
      <c r="APE12" s="94"/>
      <c r="APF12" s="94"/>
      <c r="APG12" s="94"/>
      <c r="APH12" s="94"/>
      <c r="API12" s="94"/>
      <c r="APJ12" s="94"/>
      <c r="APK12" s="94"/>
      <c r="APL12" s="94"/>
      <c r="APM12" s="94"/>
      <c r="APN12" s="94"/>
      <c r="APO12" s="94"/>
      <c r="APP12" s="94"/>
      <c r="APQ12" s="94"/>
      <c r="APR12" s="94"/>
      <c r="APS12" s="94"/>
      <c r="APT12" s="94"/>
      <c r="APU12" s="94"/>
      <c r="APV12" s="94"/>
      <c r="APW12" s="94"/>
      <c r="APX12" s="94"/>
      <c r="APY12" s="94"/>
      <c r="APZ12" s="94"/>
      <c r="AQA12" s="94"/>
      <c r="AQB12" s="94"/>
      <c r="AQC12" s="94"/>
      <c r="AQD12" s="94"/>
      <c r="AQE12" s="94"/>
      <c r="AQF12" s="94"/>
      <c r="AQG12" s="94"/>
      <c r="AQH12" s="94"/>
      <c r="AQI12" s="94"/>
      <c r="AQJ12" s="94"/>
      <c r="AQK12" s="94"/>
      <c r="AQL12" s="94"/>
      <c r="AQM12" s="94"/>
      <c r="AQN12" s="94"/>
      <c r="AQO12" s="94"/>
      <c r="AQP12" s="94"/>
      <c r="AQQ12" s="94"/>
      <c r="AQR12" s="94"/>
      <c r="AQS12" s="94"/>
      <c r="AQT12" s="94"/>
      <c r="AQU12" s="94"/>
      <c r="AQV12" s="94"/>
      <c r="AQW12" s="94"/>
      <c r="AQX12" s="94"/>
      <c r="AQY12" s="94"/>
      <c r="AQZ12" s="94"/>
      <c r="ARA12" s="94"/>
      <c r="ARB12" s="94"/>
      <c r="ARC12" s="94"/>
      <c r="ARD12" s="94"/>
      <c r="ARE12" s="94"/>
      <c r="ARF12" s="94"/>
      <c r="ARG12" s="94"/>
      <c r="ARH12" s="94"/>
      <c r="ARI12" s="94"/>
      <c r="ARJ12" s="94"/>
      <c r="ARK12" s="94"/>
      <c r="ARL12" s="94"/>
      <c r="ARM12" s="94"/>
      <c r="ARN12" s="94"/>
      <c r="ARO12" s="94"/>
      <c r="ARP12" s="94"/>
      <c r="ARQ12" s="94"/>
      <c r="ARR12" s="94"/>
      <c r="ARS12" s="94"/>
      <c r="ART12" s="94"/>
      <c r="ARU12" s="94"/>
      <c r="ARV12" s="94"/>
      <c r="ARW12" s="94"/>
      <c r="ARX12" s="94"/>
      <c r="ARY12" s="94"/>
      <c r="ARZ12" s="94"/>
      <c r="ASA12" s="94"/>
      <c r="ASB12" s="94"/>
      <c r="ASC12" s="94"/>
      <c r="ASD12" s="94"/>
      <c r="ASE12" s="94"/>
      <c r="ASF12" s="94"/>
      <c r="ASG12" s="94"/>
      <c r="ASH12" s="94"/>
      <c r="ASI12" s="94"/>
      <c r="ASJ12" s="94"/>
      <c r="ASK12" s="94"/>
      <c r="ASL12" s="94"/>
      <c r="ASM12" s="94"/>
      <c r="ASN12" s="94"/>
      <c r="ASO12" s="94"/>
      <c r="ASP12" s="94"/>
      <c r="ASQ12" s="94"/>
      <c r="ASR12" s="94"/>
      <c r="ASS12" s="94"/>
      <c r="AST12" s="94"/>
      <c r="ASU12" s="94"/>
      <c r="ASV12" s="94"/>
      <c r="ASW12" s="94"/>
      <c r="ASX12" s="94"/>
      <c r="ASY12" s="94"/>
      <c r="ASZ12" s="94"/>
      <c r="ATA12" s="94"/>
      <c r="ATB12" s="94"/>
      <c r="ATC12" s="94"/>
      <c r="ATD12" s="94"/>
      <c r="ATE12" s="94"/>
      <c r="ATF12" s="94"/>
      <c r="ATG12" s="94"/>
      <c r="ATH12" s="94"/>
      <c r="ATI12" s="94"/>
      <c r="ATJ12" s="94"/>
      <c r="ATK12" s="94"/>
      <c r="ATL12" s="94"/>
      <c r="ATM12" s="94"/>
      <c r="ATN12" s="94"/>
      <c r="ATO12" s="94"/>
      <c r="ATP12" s="94"/>
      <c r="ATQ12" s="94"/>
      <c r="ATR12" s="94"/>
      <c r="ATS12" s="94"/>
      <c r="ATT12" s="94"/>
      <c r="ATU12" s="94"/>
      <c r="ATV12" s="94"/>
      <c r="ATW12" s="94"/>
      <c r="ATX12" s="94"/>
      <c r="ATY12" s="94"/>
      <c r="ATZ12" s="94"/>
      <c r="AUA12" s="94"/>
      <c r="AUB12" s="94"/>
      <c r="AUC12" s="94"/>
      <c r="AUD12" s="94"/>
      <c r="AUE12" s="94"/>
      <c r="AUF12" s="94"/>
      <c r="AUG12" s="94"/>
      <c r="AUH12" s="94"/>
      <c r="AUI12" s="94"/>
      <c r="AUJ12" s="94"/>
      <c r="AUK12" s="94"/>
      <c r="AUL12" s="94"/>
      <c r="AUM12" s="94"/>
      <c r="AUN12" s="94"/>
      <c r="AUO12" s="94"/>
      <c r="AUP12" s="94"/>
      <c r="AUQ12" s="94"/>
      <c r="AUR12" s="94"/>
      <c r="AUS12" s="94"/>
      <c r="AUT12" s="94"/>
      <c r="AUU12" s="94"/>
      <c r="AUV12" s="94"/>
      <c r="AUW12" s="94"/>
      <c r="AUX12" s="94"/>
      <c r="AUY12" s="94"/>
      <c r="AUZ12" s="94"/>
      <c r="AVA12" s="94"/>
      <c r="AVB12" s="94"/>
      <c r="AVC12" s="94"/>
      <c r="AVD12" s="94"/>
      <c r="AVE12" s="94"/>
      <c r="AVF12" s="94"/>
      <c r="AVG12" s="94"/>
      <c r="AVH12" s="94"/>
      <c r="AVI12" s="94"/>
      <c r="AVJ12" s="94"/>
      <c r="AVK12" s="94"/>
      <c r="AVL12" s="94"/>
      <c r="AVM12" s="94"/>
      <c r="AVN12" s="94"/>
      <c r="AVO12" s="94"/>
      <c r="AVP12" s="94"/>
      <c r="AVQ12" s="94"/>
      <c r="AVR12" s="94"/>
      <c r="AVS12" s="94"/>
      <c r="AVT12" s="94"/>
      <c r="AVU12" s="94"/>
      <c r="AVV12" s="94"/>
      <c r="AVW12" s="94"/>
      <c r="AVX12" s="94"/>
      <c r="AVY12" s="94"/>
    </row>
    <row r="13" spans="1:1273" ht="20.100000000000001" customHeight="1">
      <c r="B13" s="104"/>
      <c r="F13" s="37" t="s">
        <v>666</v>
      </c>
      <c r="G13" s="29" t="s">
        <v>145</v>
      </c>
      <c r="H13" s="38"/>
      <c r="I13" s="38"/>
      <c r="J13" s="38"/>
      <c r="K13" s="106" t="s">
        <v>822</v>
      </c>
      <c r="L13" s="94">
        <v>605</v>
      </c>
      <c r="M13" s="94">
        <v>872</v>
      </c>
      <c r="N13" s="94">
        <v>853</v>
      </c>
      <c r="O13" s="94">
        <v>565</v>
      </c>
      <c r="P13" s="94">
        <v>664</v>
      </c>
      <c r="Q13" s="94">
        <v>827</v>
      </c>
      <c r="R13" s="94">
        <v>914</v>
      </c>
      <c r="S13" s="94">
        <v>716</v>
      </c>
      <c r="T13" s="94">
        <v>664</v>
      </c>
      <c r="U13" s="94">
        <v>686</v>
      </c>
      <c r="V13" s="94">
        <v>0</v>
      </c>
      <c r="W13" s="94">
        <v>0</v>
      </c>
      <c r="X13" s="94">
        <v>635</v>
      </c>
      <c r="Y13" s="94">
        <v>700</v>
      </c>
      <c r="Z13" s="94">
        <v>0</v>
      </c>
      <c r="AA13" s="94">
        <v>0</v>
      </c>
      <c r="AB13" s="94">
        <v>549</v>
      </c>
      <c r="AC13" s="94">
        <v>913</v>
      </c>
      <c r="AD13" s="94">
        <v>0</v>
      </c>
      <c r="AE13" s="94">
        <v>0</v>
      </c>
      <c r="AF13" s="94">
        <v>704.63</v>
      </c>
      <c r="AG13" s="94">
        <v>843.59</v>
      </c>
      <c r="AH13" s="94">
        <v>1047.8</v>
      </c>
      <c r="AI13" s="94">
        <v>410.9</v>
      </c>
      <c r="AJ13" s="94">
        <v>857.5</v>
      </c>
      <c r="AK13" s="94">
        <v>1137.1500000000001</v>
      </c>
      <c r="AL13" s="94">
        <v>1043</v>
      </c>
      <c r="AM13" s="94">
        <v>1100.5999999999999</v>
      </c>
      <c r="AN13" s="94">
        <v>989.5</v>
      </c>
      <c r="AO13" s="94">
        <v>1104.8</v>
      </c>
      <c r="AP13" s="94">
        <v>1244.0999999999999</v>
      </c>
      <c r="AQ13" s="94">
        <v>1454.4</v>
      </c>
      <c r="AR13" s="94">
        <v>730.9</v>
      </c>
      <c r="AS13" s="94">
        <v>732.6</v>
      </c>
      <c r="AT13" s="94">
        <v>1395.1</v>
      </c>
      <c r="AU13" s="94">
        <v>1191</v>
      </c>
      <c r="AV13" s="94">
        <v>1053</v>
      </c>
      <c r="AW13" s="94">
        <v>736.2</v>
      </c>
      <c r="AX13" s="94">
        <v>909.3</v>
      </c>
      <c r="AY13" s="94">
        <v>1159</v>
      </c>
      <c r="AZ13" s="94">
        <v>1165</v>
      </c>
      <c r="BA13" s="94">
        <v>911</v>
      </c>
      <c r="BB13" s="94">
        <v>1129</v>
      </c>
      <c r="BC13" s="94">
        <v>1232</v>
      </c>
      <c r="BD13" s="94">
        <v>1278</v>
      </c>
      <c r="BE13" s="94">
        <v>947</v>
      </c>
      <c r="BF13" s="94">
        <v>789</v>
      </c>
      <c r="BG13" s="94">
        <v>1154</v>
      </c>
      <c r="BH13" s="94">
        <v>929</v>
      </c>
      <c r="BI13" s="94">
        <v>934</v>
      </c>
      <c r="BJ13" s="94">
        <v>1188</v>
      </c>
      <c r="BK13" s="94">
        <v>1419</v>
      </c>
      <c r="BL13" s="94">
        <v>1245</v>
      </c>
      <c r="BM13" s="94">
        <v>1460</v>
      </c>
      <c r="BN13" s="94">
        <v>1085</v>
      </c>
      <c r="BO13" s="94">
        <v>1275</v>
      </c>
      <c r="BP13" s="94">
        <v>1210</v>
      </c>
      <c r="BQ13" s="94">
        <v>1097</v>
      </c>
      <c r="BR13" s="94">
        <v>1422</v>
      </c>
      <c r="BS13" s="94">
        <v>1408</v>
      </c>
      <c r="BT13" s="94">
        <v>1464</v>
      </c>
      <c r="BU13" s="94">
        <v>1250</v>
      </c>
      <c r="BV13" s="94">
        <v>1590</v>
      </c>
      <c r="BW13" s="94">
        <v>1606</v>
      </c>
      <c r="BX13" s="94">
        <v>1392</v>
      </c>
      <c r="BY13" s="94">
        <v>596</v>
      </c>
      <c r="BZ13" s="94">
        <v>1103</v>
      </c>
      <c r="CA13" s="94">
        <v>1662</v>
      </c>
      <c r="CB13" s="94">
        <v>1006</v>
      </c>
      <c r="CC13" s="94">
        <v>1490</v>
      </c>
      <c r="CD13" s="94">
        <v>1363</v>
      </c>
      <c r="CE13" s="94">
        <v>1553</v>
      </c>
      <c r="CF13" s="94">
        <v>1327</v>
      </c>
      <c r="CG13" s="94">
        <v>1030</v>
      </c>
      <c r="CH13" s="94">
        <v>1349</v>
      </c>
      <c r="CI13" s="94">
        <v>1634</v>
      </c>
      <c r="CJ13" s="94">
        <v>1214</v>
      </c>
      <c r="CK13" s="94">
        <v>1481</v>
      </c>
      <c r="CL13" s="94">
        <v>1405</v>
      </c>
      <c r="CM13" s="94">
        <v>1140</v>
      </c>
      <c r="CN13" s="94">
        <v>888</v>
      </c>
      <c r="CO13" s="94">
        <v>829</v>
      </c>
      <c r="CP13" s="94">
        <v>911</v>
      </c>
      <c r="CQ13" s="94">
        <v>1165</v>
      </c>
      <c r="CR13" s="94">
        <v>518</v>
      </c>
      <c r="CS13" s="94">
        <v>83</v>
      </c>
      <c r="CT13" s="94">
        <v>1010</v>
      </c>
      <c r="CU13" s="94">
        <v>1030</v>
      </c>
      <c r="CV13" s="94">
        <v>612</v>
      </c>
      <c r="CW13" s="94">
        <v>632</v>
      </c>
      <c r="CX13" s="94">
        <v>1239</v>
      </c>
      <c r="CY13" s="94">
        <v>1227</v>
      </c>
      <c r="CZ13" s="94">
        <v>897</v>
      </c>
      <c r="DA13" s="94">
        <v>950</v>
      </c>
      <c r="DB13" s="94">
        <v>610</v>
      </c>
      <c r="DC13" s="94">
        <v>503</v>
      </c>
      <c r="DD13" s="94">
        <v>0</v>
      </c>
      <c r="DE13" s="94">
        <v>0</v>
      </c>
      <c r="DF13" s="94">
        <v>566</v>
      </c>
      <c r="DG13" s="94">
        <v>599</v>
      </c>
      <c r="DH13" s="94">
        <v>489</v>
      </c>
      <c r="DI13" s="94">
        <v>390</v>
      </c>
      <c r="DJ13" s="94">
        <v>457</v>
      </c>
      <c r="DK13" s="94">
        <v>669</v>
      </c>
      <c r="DL13" s="94">
        <v>541</v>
      </c>
      <c r="DM13" s="94">
        <v>489</v>
      </c>
      <c r="DN13" s="94">
        <v>666</v>
      </c>
      <c r="DO13" s="94">
        <v>603</v>
      </c>
      <c r="DP13" s="94">
        <v>597</v>
      </c>
      <c r="DQ13" s="94">
        <v>449</v>
      </c>
      <c r="DR13" s="94">
        <v>638</v>
      </c>
      <c r="DS13" s="94">
        <v>610</v>
      </c>
      <c r="DT13" s="94">
        <v>442</v>
      </c>
      <c r="DU13" s="94">
        <v>400</v>
      </c>
      <c r="DV13" s="94">
        <v>544</v>
      </c>
      <c r="DW13" s="94">
        <v>613</v>
      </c>
      <c r="DX13" s="94">
        <v>526</v>
      </c>
      <c r="DY13" s="94">
        <v>411</v>
      </c>
      <c r="DZ13" s="94">
        <v>388</v>
      </c>
      <c r="EA13" s="94">
        <v>426</v>
      </c>
      <c r="EB13" s="94">
        <v>399.12599999999998</v>
      </c>
      <c r="EC13" s="94">
        <v>399.12599999999998</v>
      </c>
      <c r="ED13" s="94">
        <v>386</v>
      </c>
      <c r="EE13" s="94">
        <v>390</v>
      </c>
      <c r="EF13" s="94">
        <v>34</v>
      </c>
      <c r="EG13" s="94">
        <v>0</v>
      </c>
      <c r="EH13" s="53">
        <v>0</v>
      </c>
      <c r="EI13" s="53">
        <v>0</v>
      </c>
      <c r="EJ13" s="53">
        <v>0</v>
      </c>
      <c r="EK13" s="53">
        <v>0</v>
      </c>
      <c r="EL13" s="53">
        <v>0</v>
      </c>
      <c r="EM13" s="53">
        <v>0</v>
      </c>
      <c r="EN13" s="53">
        <v>0</v>
      </c>
      <c r="EO13" s="53">
        <v>0</v>
      </c>
      <c r="EP13" s="53">
        <v>0</v>
      </c>
      <c r="EQ13" s="53">
        <v>0</v>
      </c>
      <c r="ER13" s="53">
        <v>0</v>
      </c>
      <c r="ES13" s="53">
        <v>0</v>
      </c>
      <c r="ET13" s="53">
        <v>0</v>
      </c>
      <c r="EU13" s="53">
        <v>0</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c r="TM13" s="53"/>
      <c r="TN13" s="53"/>
      <c r="TO13" s="53"/>
      <c r="TP13" s="53"/>
      <c r="TQ13" s="53"/>
      <c r="TR13" s="53"/>
      <c r="TS13" s="53"/>
      <c r="TT13" s="53"/>
      <c r="TU13" s="53"/>
      <c r="TV13" s="53"/>
      <c r="TW13" s="53"/>
      <c r="TX13" s="53"/>
      <c r="TY13" s="53"/>
      <c r="TZ13" s="53"/>
      <c r="UA13" s="53"/>
      <c r="UB13" s="53"/>
      <c r="UC13" s="53"/>
      <c r="UD13" s="53"/>
      <c r="UE13" s="53"/>
      <c r="UF13" s="53"/>
      <c r="UG13" s="53"/>
      <c r="UH13" s="53"/>
      <c r="UI13" s="53"/>
      <c r="UJ13" s="53"/>
      <c r="UK13" s="53"/>
      <c r="UL13" s="53"/>
      <c r="UM13" s="53"/>
      <c r="UN13" s="53"/>
      <c r="UO13" s="53"/>
      <c r="UP13" s="53"/>
      <c r="UQ13" s="53"/>
      <c r="UR13" s="53"/>
      <c r="US13" s="53"/>
      <c r="UT13" s="53"/>
      <c r="UU13" s="53"/>
      <c r="UV13" s="53"/>
      <c r="UW13" s="53"/>
      <c r="UX13" s="53"/>
      <c r="UY13" s="53"/>
      <c r="UZ13" s="53"/>
      <c r="VA13" s="53"/>
      <c r="VB13" s="53"/>
      <c r="VC13" s="53"/>
      <c r="VD13" s="53"/>
      <c r="VE13" s="53"/>
      <c r="VF13" s="53"/>
      <c r="VG13" s="53"/>
      <c r="VH13" s="53"/>
      <c r="VI13" s="53"/>
      <c r="VJ13" s="53"/>
      <c r="VK13" s="53"/>
      <c r="VL13" s="53"/>
      <c r="VM13" s="53"/>
      <c r="VN13" s="53"/>
      <c r="VO13" s="53"/>
      <c r="VP13" s="53"/>
      <c r="VQ13" s="53"/>
      <c r="VR13" s="53"/>
      <c r="VS13" s="53"/>
      <c r="VT13" s="53"/>
      <c r="VU13" s="53"/>
      <c r="VV13" s="53"/>
      <c r="VW13" s="53"/>
      <c r="VX13" s="53"/>
      <c r="VY13" s="53"/>
      <c r="VZ13" s="53"/>
      <c r="WA13" s="53"/>
      <c r="WB13" s="53"/>
      <c r="WC13" s="53"/>
      <c r="WD13" s="53"/>
      <c r="WE13" s="53"/>
      <c r="WF13" s="53"/>
      <c r="WG13" s="53"/>
      <c r="WH13" s="53"/>
      <c r="WI13" s="53"/>
      <c r="WJ13" s="53"/>
      <c r="WK13" s="53"/>
      <c r="WL13" s="53"/>
      <c r="WM13" s="53"/>
      <c r="WN13" s="53"/>
      <c r="WO13" s="53"/>
      <c r="WP13" s="53"/>
      <c r="WQ13" s="53"/>
      <c r="WR13" s="53"/>
      <c r="WS13" s="53"/>
      <c r="WT13" s="53"/>
      <c r="WU13" s="53"/>
      <c r="WV13" s="53"/>
      <c r="WW13" s="53"/>
      <c r="WX13" s="53"/>
      <c r="WY13" s="53"/>
      <c r="WZ13" s="53"/>
      <c r="XA13" s="53"/>
      <c r="XB13" s="53"/>
      <c r="XC13" s="53"/>
      <c r="XD13" s="53"/>
      <c r="XE13" s="53"/>
      <c r="XF13" s="53"/>
      <c r="XG13" s="53"/>
      <c r="XH13" s="53"/>
      <c r="XI13" s="53"/>
      <c r="XJ13" s="53"/>
      <c r="XK13" s="53"/>
      <c r="XL13" s="53"/>
      <c r="XM13" s="53"/>
      <c r="XN13" s="53"/>
      <c r="XO13" s="53"/>
      <c r="XP13" s="53"/>
      <c r="XQ13" s="53"/>
      <c r="XR13" s="53"/>
      <c r="XS13" s="53"/>
      <c r="XT13" s="53"/>
      <c r="XU13" s="53"/>
      <c r="XV13" s="53"/>
      <c r="XW13" s="53"/>
      <c r="XX13" s="53"/>
      <c r="XY13" s="53"/>
      <c r="XZ13" s="53"/>
      <c r="YA13" s="53"/>
      <c r="YB13" s="53"/>
      <c r="YC13" s="53"/>
      <c r="YD13" s="53"/>
      <c r="YE13" s="53"/>
      <c r="YF13" s="53"/>
      <c r="YG13" s="53"/>
      <c r="YH13" s="53"/>
      <c r="YI13" s="53"/>
      <c r="YJ13" s="53"/>
      <c r="YK13" s="53"/>
      <c r="YL13" s="53"/>
      <c r="YM13" s="53"/>
      <c r="YN13" s="53"/>
      <c r="YO13" s="53"/>
      <c r="YP13" s="53"/>
      <c r="YQ13" s="53"/>
      <c r="YR13" s="53"/>
      <c r="YS13" s="53"/>
      <c r="YT13" s="53"/>
      <c r="YU13" s="53"/>
      <c r="YV13" s="53"/>
      <c r="YW13" s="53"/>
      <c r="YX13" s="53"/>
      <c r="YY13" s="53"/>
      <c r="YZ13" s="53"/>
      <c r="ZA13" s="53"/>
      <c r="ZB13" s="53"/>
      <c r="ZC13" s="53"/>
      <c r="ZD13" s="53"/>
      <c r="ZE13" s="53"/>
      <c r="ZF13" s="53"/>
      <c r="ZG13" s="53"/>
      <c r="ZH13" s="53"/>
      <c r="ZI13" s="53"/>
      <c r="ZJ13" s="53"/>
      <c r="ZK13" s="53"/>
      <c r="ZL13" s="53"/>
      <c r="ZM13" s="53"/>
      <c r="ZN13" s="53"/>
      <c r="ZO13" s="53"/>
      <c r="ZP13" s="53"/>
      <c r="ZQ13" s="53"/>
      <c r="ZR13" s="53"/>
      <c r="ZS13" s="53"/>
      <c r="ZT13" s="53"/>
      <c r="ZU13" s="53"/>
      <c r="ZV13" s="53"/>
      <c r="ZW13" s="53"/>
      <c r="ZX13" s="53"/>
      <c r="ZY13" s="53"/>
      <c r="ZZ13" s="53"/>
      <c r="AAA13" s="53"/>
      <c r="AAB13" s="53"/>
      <c r="AAC13" s="53"/>
      <c r="AAD13" s="53"/>
      <c r="AAE13" s="53"/>
      <c r="AAF13" s="53"/>
      <c r="AAG13" s="53"/>
      <c r="AAH13" s="53"/>
      <c r="AAI13" s="53"/>
      <c r="AAJ13" s="53"/>
      <c r="AAK13" s="53"/>
      <c r="AAL13" s="53"/>
      <c r="AAM13" s="53"/>
      <c r="AAN13" s="53"/>
      <c r="AAO13" s="53"/>
      <c r="AAP13" s="53"/>
      <c r="AAQ13" s="53"/>
      <c r="AAR13" s="53"/>
      <c r="AAS13" s="53"/>
      <c r="AAT13" s="53"/>
      <c r="AAU13" s="53"/>
      <c r="AAV13" s="53"/>
      <c r="AAW13" s="53"/>
      <c r="AAX13" s="53"/>
      <c r="AAY13" s="53"/>
      <c r="AAZ13" s="53"/>
      <c r="ABA13" s="53"/>
      <c r="ABB13" s="53"/>
      <c r="ABC13" s="53"/>
      <c r="ABD13" s="53"/>
      <c r="ABE13" s="53"/>
      <c r="ABF13" s="53"/>
      <c r="ABG13" s="53"/>
      <c r="ABH13" s="53"/>
      <c r="ABI13" s="53"/>
      <c r="ABJ13" s="53"/>
      <c r="ABK13" s="53"/>
      <c r="ABL13" s="53"/>
      <c r="ABM13" s="53"/>
      <c r="ABN13" s="53"/>
      <c r="ABO13" s="53"/>
      <c r="ABP13" s="53"/>
      <c r="ABQ13" s="53"/>
      <c r="ABR13" s="53"/>
      <c r="ABS13" s="53"/>
      <c r="ABT13" s="53"/>
      <c r="ABU13" s="53"/>
      <c r="ABV13" s="53"/>
      <c r="ABW13" s="53"/>
      <c r="ABX13" s="53"/>
      <c r="ABY13" s="53"/>
      <c r="ABZ13" s="53"/>
      <c r="ACA13" s="53"/>
      <c r="ACB13" s="53"/>
      <c r="ACC13" s="53"/>
      <c r="ACD13" s="53"/>
      <c r="ACE13" s="53"/>
      <c r="ACF13" s="53"/>
      <c r="ACG13" s="53"/>
      <c r="ACH13" s="53"/>
      <c r="ACI13" s="53"/>
      <c r="ACJ13" s="53"/>
      <c r="ACK13" s="53"/>
      <c r="ACL13" s="53"/>
      <c r="ACM13" s="53"/>
      <c r="ACN13" s="53"/>
      <c r="ACO13" s="53"/>
      <c r="ACP13" s="53"/>
      <c r="ACQ13" s="53"/>
      <c r="ACR13" s="53"/>
      <c r="ACS13" s="53"/>
      <c r="ACT13" s="53"/>
      <c r="ACU13" s="53"/>
      <c r="ACV13" s="53"/>
      <c r="ACW13" s="53"/>
      <c r="ACX13" s="53"/>
      <c r="ACY13" s="53"/>
      <c r="ACZ13" s="53"/>
      <c r="ADA13" s="53"/>
      <c r="ADB13" s="53"/>
      <c r="ADC13" s="53"/>
      <c r="ADD13" s="53"/>
      <c r="ADE13" s="53"/>
      <c r="ADF13" s="53"/>
      <c r="ADG13" s="53"/>
      <c r="ADH13" s="53"/>
      <c r="ADI13" s="53"/>
      <c r="ADJ13" s="53"/>
      <c r="ADK13" s="53"/>
      <c r="ADL13" s="53"/>
      <c r="ADM13" s="53"/>
      <c r="ADN13" s="53"/>
      <c r="ADO13" s="53"/>
      <c r="ADP13" s="53"/>
      <c r="ADQ13" s="53"/>
      <c r="ADR13" s="53"/>
      <c r="ADS13" s="53"/>
      <c r="ADT13" s="53"/>
      <c r="ADU13" s="53"/>
      <c r="ADV13" s="53"/>
      <c r="ADW13" s="53"/>
      <c r="ADX13" s="53"/>
      <c r="ADY13" s="53"/>
      <c r="ADZ13" s="53"/>
      <c r="AEA13" s="53"/>
      <c r="AEB13" s="53"/>
      <c r="AEC13" s="53"/>
      <c r="AED13" s="53"/>
      <c r="AEE13" s="53"/>
      <c r="AEF13" s="53"/>
      <c r="AEG13" s="53"/>
      <c r="AEH13" s="53"/>
      <c r="AEI13" s="53"/>
      <c r="AEJ13" s="53"/>
      <c r="AEK13" s="53"/>
      <c r="AEL13" s="53"/>
      <c r="AEM13" s="53"/>
      <c r="AEN13" s="53"/>
      <c r="AEO13" s="53"/>
      <c r="AEP13" s="53"/>
      <c r="AEQ13" s="53"/>
      <c r="AER13" s="53"/>
      <c r="AES13" s="53"/>
      <c r="AET13" s="53"/>
      <c r="AEU13" s="53"/>
      <c r="AEV13" s="53"/>
      <c r="AEW13" s="53"/>
      <c r="AEX13" s="53"/>
      <c r="AEY13" s="53"/>
      <c r="AEZ13" s="53"/>
      <c r="AFA13" s="53"/>
      <c r="AFB13" s="53"/>
      <c r="AFC13" s="53"/>
      <c r="AFD13" s="53"/>
      <c r="AFE13" s="53"/>
      <c r="AFF13" s="53"/>
      <c r="AFG13" s="53"/>
      <c r="AFH13" s="53"/>
      <c r="AFI13" s="53"/>
      <c r="AFJ13" s="53"/>
      <c r="AFK13" s="53"/>
      <c r="AFL13" s="53"/>
      <c r="AFM13" s="53"/>
      <c r="AFN13" s="53"/>
      <c r="AFO13" s="53"/>
      <c r="AFP13" s="53"/>
      <c r="AFQ13" s="53"/>
      <c r="AFR13" s="53"/>
      <c r="AFS13" s="53"/>
      <c r="AFT13" s="53"/>
      <c r="AFU13" s="53"/>
      <c r="AFV13" s="53"/>
      <c r="AFW13" s="53"/>
      <c r="AFX13" s="53"/>
      <c r="AFY13" s="53"/>
      <c r="AFZ13" s="53"/>
      <c r="AGA13" s="53"/>
      <c r="AGB13" s="53"/>
      <c r="AGC13" s="53"/>
      <c r="AGD13" s="53"/>
      <c r="AGE13" s="53"/>
      <c r="AGF13" s="53"/>
      <c r="AGG13" s="53"/>
      <c r="AGH13" s="53"/>
      <c r="AGI13" s="53"/>
      <c r="AGJ13" s="53"/>
      <c r="AGK13" s="53"/>
      <c r="AGL13" s="53"/>
      <c r="AGM13" s="53"/>
      <c r="AGN13" s="53"/>
      <c r="AGO13" s="53"/>
      <c r="AGP13" s="53"/>
      <c r="AGQ13" s="53"/>
      <c r="AGR13" s="53"/>
      <c r="AGS13" s="53"/>
      <c r="AGT13" s="53"/>
      <c r="AGU13" s="53"/>
      <c r="AGV13" s="53"/>
      <c r="AGW13" s="53"/>
      <c r="AGX13" s="53"/>
      <c r="AGY13" s="53"/>
      <c r="AGZ13" s="53"/>
      <c r="AHA13" s="53"/>
      <c r="AHB13" s="53"/>
      <c r="AHC13" s="53"/>
      <c r="AHD13" s="53"/>
      <c r="AHE13" s="53"/>
      <c r="AHF13" s="53"/>
      <c r="AHG13" s="53"/>
      <c r="AHH13" s="53"/>
      <c r="AHI13" s="53"/>
      <c r="AHJ13" s="53"/>
      <c r="AHK13" s="53"/>
      <c r="AHL13" s="53"/>
      <c r="AHM13" s="53"/>
      <c r="AHN13" s="53"/>
      <c r="AHO13" s="53"/>
      <c r="AHP13" s="53"/>
      <c r="AHQ13" s="53"/>
      <c r="AHR13" s="53"/>
      <c r="AHS13" s="53"/>
      <c r="AHT13" s="53"/>
      <c r="AHU13" s="53"/>
      <c r="AHV13" s="53"/>
      <c r="AHW13" s="53"/>
      <c r="AHX13" s="53"/>
      <c r="AHY13" s="53"/>
      <c r="AHZ13" s="53"/>
      <c r="AIA13" s="53"/>
      <c r="AIB13" s="53"/>
      <c r="AIC13" s="53"/>
      <c r="AID13" s="53"/>
      <c r="AIE13" s="53"/>
      <c r="AIF13" s="53"/>
      <c r="AIG13" s="53"/>
      <c r="AIH13" s="53"/>
      <c r="AII13" s="53"/>
      <c r="AIJ13" s="53"/>
      <c r="AIK13" s="53"/>
      <c r="AIL13" s="53"/>
      <c r="AIM13" s="53"/>
      <c r="AIN13" s="53"/>
      <c r="AIO13" s="53"/>
      <c r="AIP13" s="53"/>
      <c r="AIQ13" s="53"/>
      <c r="AIR13" s="53"/>
      <c r="AIS13" s="53"/>
      <c r="AIT13" s="53"/>
      <c r="AIU13" s="53"/>
      <c r="AIV13" s="53"/>
      <c r="AIW13" s="53"/>
      <c r="AIX13" s="53"/>
      <c r="AIY13" s="53"/>
      <c r="AIZ13" s="53"/>
      <c r="AJA13" s="53"/>
      <c r="AJB13" s="53"/>
      <c r="AJC13" s="53"/>
      <c r="AJD13" s="53"/>
      <c r="AJE13" s="53"/>
      <c r="AJF13" s="53"/>
      <c r="AJG13" s="53"/>
      <c r="AJH13" s="53"/>
      <c r="AJI13" s="53"/>
      <c r="AJJ13" s="53"/>
      <c r="AJK13" s="53"/>
      <c r="AJL13" s="53"/>
      <c r="AJM13" s="53"/>
      <c r="AJN13" s="53"/>
      <c r="AJO13" s="53"/>
      <c r="AJP13" s="53"/>
      <c r="AJQ13" s="53"/>
      <c r="AJR13" s="53"/>
      <c r="AJS13" s="53"/>
      <c r="AJT13" s="53"/>
      <c r="AJU13" s="53"/>
      <c r="AJV13" s="53"/>
      <c r="AJW13" s="53"/>
      <c r="AJX13" s="53"/>
      <c r="AJY13" s="53"/>
      <c r="AJZ13" s="53"/>
      <c r="AKA13" s="53"/>
      <c r="AKB13" s="53"/>
      <c r="AKC13" s="53"/>
      <c r="AKD13" s="53"/>
      <c r="AKE13" s="53"/>
      <c r="AKF13" s="53"/>
      <c r="AKG13" s="53"/>
      <c r="AKH13" s="53"/>
      <c r="AKI13" s="53"/>
      <c r="AKJ13" s="53"/>
      <c r="AKK13" s="53"/>
      <c r="AKL13" s="53"/>
      <c r="AKM13" s="53"/>
      <c r="AKN13" s="53"/>
      <c r="AKO13" s="53"/>
      <c r="AKP13" s="53"/>
      <c r="AKQ13" s="53"/>
      <c r="AKR13" s="53"/>
      <c r="AKS13" s="53"/>
      <c r="AKT13" s="53"/>
      <c r="AKU13" s="53"/>
      <c r="AKV13" s="53"/>
      <c r="AKW13" s="53"/>
      <c r="AKX13" s="53"/>
      <c r="AKY13" s="53"/>
      <c r="AKZ13" s="53"/>
      <c r="ALA13" s="53"/>
      <c r="ALB13" s="53"/>
      <c r="ALC13" s="53"/>
      <c r="ALD13" s="53"/>
      <c r="ALE13" s="53"/>
      <c r="ALF13" s="53"/>
      <c r="ALG13" s="53"/>
      <c r="ALH13" s="53"/>
      <c r="ALI13" s="53"/>
      <c r="ALJ13" s="53"/>
      <c r="ALK13" s="53"/>
      <c r="ALL13" s="53"/>
      <c r="ALM13" s="53"/>
      <c r="ALN13" s="53"/>
      <c r="ALO13" s="53"/>
      <c r="ALP13" s="53"/>
      <c r="ALQ13" s="53"/>
      <c r="ALR13" s="53"/>
      <c r="ALS13" s="53"/>
      <c r="ALT13" s="53"/>
      <c r="ALU13" s="53"/>
      <c r="ALV13" s="53"/>
      <c r="ALW13" s="53"/>
      <c r="ALX13" s="53"/>
      <c r="ALY13" s="53"/>
      <c r="ALZ13" s="53"/>
      <c r="AMA13" s="53"/>
      <c r="AMB13" s="53"/>
      <c r="AMC13" s="53"/>
      <c r="AMD13" s="53"/>
      <c r="AME13" s="53"/>
      <c r="AMF13" s="53"/>
      <c r="AMG13" s="53"/>
      <c r="AMH13" s="53"/>
      <c r="AMI13" s="53"/>
      <c r="AMJ13" s="53"/>
      <c r="AMK13" s="53"/>
      <c r="AML13" s="53"/>
      <c r="AMM13" s="53"/>
      <c r="AMN13" s="53"/>
      <c r="AMO13" s="53"/>
      <c r="AMP13" s="53"/>
      <c r="AMQ13" s="53"/>
      <c r="AMR13" s="53"/>
      <c r="AMS13" s="53"/>
      <c r="AMT13" s="53"/>
      <c r="AMU13" s="53"/>
      <c r="AMV13" s="53"/>
      <c r="AMW13" s="53"/>
      <c r="AMX13" s="53"/>
      <c r="AMY13" s="53"/>
      <c r="AMZ13" s="53"/>
      <c r="ANA13" s="53"/>
      <c r="ANB13" s="53"/>
      <c r="ANC13" s="53"/>
      <c r="AND13" s="53"/>
      <c r="ANE13" s="53"/>
      <c r="ANF13" s="53"/>
      <c r="ANG13" s="53"/>
      <c r="ANH13" s="53"/>
      <c r="ANI13" s="53"/>
      <c r="ANJ13" s="53"/>
      <c r="ANK13" s="53"/>
      <c r="ANL13" s="53"/>
      <c r="ANM13" s="53"/>
      <c r="ANN13" s="53"/>
      <c r="ANO13" s="53"/>
      <c r="ANP13" s="53"/>
      <c r="ANQ13" s="53"/>
      <c r="ANR13" s="53"/>
      <c r="ANS13" s="53"/>
      <c r="ANT13" s="53"/>
      <c r="ANU13" s="53"/>
      <c r="ANV13" s="53"/>
      <c r="ANW13" s="53"/>
      <c r="ANX13" s="53"/>
      <c r="ANY13" s="53"/>
      <c r="ANZ13" s="53"/>
      <c r="AOA13" s="53"/>
      <c r="AOB13" s="53"/>
      <c r="AOC13" s="53"/>
      <c r="AOD13" s="53"/>
      <c r="AOE13" s="53"/>
      <c r="AOF13" s="53"/>
      <c r="AOG13" s="53"/>
      <c r="AOH13" s="53"/>
      <c r="AOI13" s="53"/>
      <c r="AOJ13" s="53"/>
      <c r="AOK13" s="53"/>
      <c r="AOL13" s="53"/>
      <c r="AOM13" s="53"/>
      <c r="AON13" s="53"/>
      <c r="AOO13" s="53"/>
      <c r="AOP13" s="53"/>
      <c r="AOQ13" s="53"/>
      <c r="AOR13" s="53"/>
      <c r="AOS13" s="53"/>
      <c r="AOT13" s="53"/>
      <c r="AOU13" s="53"/>
      <c r="AOV13" s="53"/>
      <c r="AOW13" s="53"/>
      <c r="AOX13" s="53"/>
      <c r="AOY13" s="53"/>
      <c r="AOZ13" s="53"/>
      <c r="APA13" s="53"/>
      <c r="APB13" s="53"/>
      <c r="APC13" s="53"/>
      <c r="APD13" s="53"/>
      <c r="APE13" s="53"/>
      <c r="APF13" s="53"/>
      <c r="APG13" s="53"/>
      <c r="APH13" s="53"/>
      <c r="API13" s="53"/>
      <c r="APJ13" s="53"/>
      <c r="APK13" s="53"/>
      <c r="APL13" s="53"/>
      <c r="APM13" s="53"/>
      <c r="APN13" s="53"/>
      <c r="APO13" s="53"/>
      <c r="APP13" s="53"/>
      <c r="APQ13" s="53"/>
      <c r="APR13" s="53"/>
      <c r="APS13" s="53"/>
      <c r="APT13" s="53"/>
      <c r="APU13" s="53"/>
      <c r="APV13" s="53"/>
      <c r="APW13" s="53"/>
      <c r="APX13" s="53"/>
      <c r="APY13" s="53"/>
      <c r="APZ13" s="53"/>
      <c r="AQA13" s="53"/>
      <c r="AQB13" s="53"/>
      <c r="AQC13" s="53"/>
      <c r="AQD13" s="53"/>
      <c r="AQE13" s="53"/>
      <c r="AQF13" s="53"/>
      <c r="AQG13" s="53"/>
      <c r="AQH13" s="53"/>
      <c r="AQI13" s="53"/>
      <c r="AQJ13" s="53"/>
      <c r="AQK13" s="53"/>
      <c r="AQL13" s="53"/>
      <c r="AQM13" s="53"/>
      <c r="AQN13" s="53"/>
      <c r="AQO13" s="53"/>
      <c r="AQP13" s="53"/>
      <c r="AQQ13" s="53"/>
      <c r="AQR13" s="53"/>
      <c r="AQS13" s="53"/>
      <c r="AQT13" s="53"/>
      <c r="AQU13" s="53"/>
      <c r="AQV13" s="53"/>
      <c r="AQW13" s="53"/>
      <c r="AQX13" s="53"/>
      <c r="AQY13" s="53"/>
      <c r="AQZ13" s="53"/>
      <c r="ARA13" s="53"/>
      <c r="ARB13" s="53"/>
      <c r="ARC13" s="53"/>
      <c r="ARD13" s="53"/>
      <c r="ARE13" s="53"/>
      <c r="ARF13" s="53"/>
      <c r="ARG13" s="53"/>
      <c r="ARH13" s="53"/>
      <c r="ARI13" s="53"/>
      <c r="ARJ13" s="53"/>
      <c r="ARK13" s="53"/>
      <c r="ARL13" s="53"/>
      <c r="ARM13" s="53"/>
      <c r="ARN13" s="53"/>
      <c r="ARO13" s="53"/>
      <c r="ARP13" s="53"/>
      <c r="ARQ13" s="53"/>
      <c r="ARR13" s="53"/>
      <c r="ARS13" s="53"/>
      <c r="ART13" s="53"/>
      <c r="ARU13" s="53"/>
      <c r="ARV13" s="53"/>
      <c r="ARW13" s="53"/>
      <c r="ARX13" s="53"/>
      <c r="ARY13" s="53"/>
      <c r="ARZ13" s="53"/>
      <c r="ASA13" s="53"/>
      <c r="ASB13" s="53"/>
      <c r="ASC13" s="53"/>
      <c r="ASD13" s="53"/>
      <c r="ASE13" s="53"/>
      <c r="ASF13" s="53"/>
      <c r="ASG13" s="53"/>
      <c r="ASH13" s="53"/>
      <c r="ASI13" s="53"/>
      <c r="ASJ13" s="53"/>
      <c r="ASK13" s="53"/>
      <c r="ASL13" s="53"/>
      <c r="ASM13" s="53"/>
      <c r="ASN13" s="53"/>
      <c r="ASO13" s="53"/>
      <c r="ASP13" s="53"/>
      <c r="ASQ13" s="53"/>
      <c r="ASR13" s="53"/>
      <c r="ASS13" s="53"/>
      <c r="AST13" s="53"/>
      <c r="ASU13" s="53"/>
      <c r="ASV13" s="53"/>
      <c r="ASW13" s="53"/>
      <c r="ASX13" s="53"/>
      <c r="ASY13" s="53"/>
      <c r="ASZ13" s="53"/>
      <c r="ATA13" s="53"/>
      <c r="ATB13" s="53"/>
      <c r="ATC13" s="53"/>
      <c r="ATD13" s="53"/>
      <c r="ATE13" s="53"/>
      <c r="ATF13" s="53"/>
      <c r="ATG13" s="53"/>
      <c r="ATH13" s="53"/>
      <c r="ATI13" s="53"/>
      <c r="ATJ13" s="53"/>
      <c r="ATK13" s="53"/>
      <c r="ATL13" s="53"/>
      <c r="ATM13" s="53"/>
      <c r="ATN13" s="53"/>
      <c r="ATO13" s="53"/>
      <c r="ATP13" s="53"/>
      <c r="ATQ13" s="53"/>
      <c r="ATR13" s="53"/>
      <c r="ATS13" s="53"/>
      <c r="ATT13" s="53"/>
      <c r="ATU13" s="53"/>
      <c r="ATV13" s="53"/>
      <c r="ATW13" s="53"/>
      <c r="ATX13" s="53"/>
      <c r="ATY13" s="53"/>
      <c r="ATZ13" s="53"/>
      <c r="AUA13" s="53"/>
      <c r="AUB13" s="53"/>
      <c r="AUC13" s="53"/>
      <c r="AUD13" s="53"/>
      <c r="AUE13" s="53"/>
      <c r="AUF13" s="53"/>
      <c r="AUG13" s="53"/>
      <c r="AUH13" s="53"/>
      <c r="AUI13" s="53"/>
      <c r="AUJ13" s="53"/>
      <c r="AUK13" s="53"/>
      <c r="AUL13" s="53"/>
      <c r="AUM13" s="53"/>
      <c r="AUN13" s="53"/>
      <c r="AUO13" s="53"/>
      <c r="AUP13" s="53"/>
      <c r="AUQ13" s="53"/>
      <c r="AUR13" s="53"/>
      <c r="AUS13" s="53"/>
      <c r="AUT13" s="53"/>
      <c r="AUU13" s="53"/>
      <c r="AUV13" s="53"/>
      <c r="AUW13" s="53"/>
      <c r="AUX13" s="53"/>
      <c r="AUY13" s="53"/>
      <c r="AUZ13" s="53"/>
      <c r="AVA13" s="53"/>
      <c r="AVB13" s="53"/>
      <c r="AVC13" s="53"/>
      <c r="AVD13" s="53"/>
      <c r="AVE13" s="53"/>
      <c r="AVF13" s="53"/>
      <c r="AVG13" s="53"/>
      <c r="AVH13" s="53"/>
      <c r="AVI13" s="53"/>
      <c r="AVJ13" s="53"/>
      <c r="AVK13" s="53"/>
      <c r="AVL13" s="53"/>
      <c r="AVM13" s="53"/>
      <c r="AVN13" s="53"/>
      <c r="AVO13" s="53"/>
      <c r="AVP13" s="53"/>
      <c r="AVQ13" s="53"/>
      <c r="AVR13" s="53"/>
      <c r="AVS13" s="53"/>
      <c r="AVT13" s="53"/>
      <c r="AVU13" s="53"/>
      <c r="AVV13" s="53"/>
      <c r="AVW13" s="53"/>
      <c r="AVX13" s="53"/>
      <c r="AVY13" s="53"/>
    </row>
    <row r="14" spans="1:1273" ht="34.15" customHeight="1">
      <c r="F14" s="35" t="s">
        <v>823</v>
      </c>
      <c r="G14" s="29"/>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c r="TM14" s="53"/>
      <c r="TN14" s="53"/>
      <c r="TO14" s="53"/>
      <c r="TP14" s="53"/>
      <c r="TQ14" s="53"/>
      <c r="TR14" s="53"/>
      <c r="TS14" s="53"/>
      <c r="TT14" s="53"/>
      <c r="TU14" s="53"/>
      <c r="TV14" s="53"/>
      <c r="TW14" s="53"/>
      <c r="TX14" s="53"/>
      <c r="TY14" s="53"/>
      <c r="TZ14" s="53"/>
      <c r="UA14" s="53"/>
      <c r="UB14" s="53"/>
      <c r="UC14" s="53"/>
      <c r="UD14" s="53"/>
      <c r="UE14" s="53"/>
      <c r="UF14" s="53"/>
      <c r="UG14" s="53"/>
      <c r="UH14" s="53"/>
      <c r="UI14" s="53"/>
      <c r="UJ14" s="53"/>
      <c r="UK14" s="53"/>
      <c r="UL14" s="53"/>
      <c r="UM14" s="53"/>
      <c r="UN14" s="53"/>
      <c r="UO14" s="53"/>
      <c r="UP14" s="53"/>
      <c r="UQ14" s="53"/>
      <c r="UR14" s="53"/>
      <c r="US14" s="53"/>
      <c r="UT14" s="53"/>
      <c r="UU14" s="53"/>
      <c r="UV14" s="53"/>
      <c r="UW14" s="53"/>
      <c r="UX14" s="53"/>
      <c r="UY14" s="53"/>
      <c r="UZ14" s="53"/>
      <c r="VA14" s="53"/>
      <c r="VB14" s="53"/>
      <c r="VC14" s="53"/>
      <c r="VD14" s="53"/>
      <c r="VE14" s="53"/>
      <c r="VF14" s="53"/>
      <c r="VG14" s="53"/>
      <c r="VH14" s="53"/>
      <c r="VI14" s="53"/>
      <c r="VJ14" s="53"/>
      <c r="VK14" s="53"/>
      <c r="VL14" s="53"/>
      <c r="VM14" s="53"/>
      <c r="VN14" s="53"/>
      <c r="VO14" s="53"/>
      <c r="VP14" s="53"/>
      <c r="VQ14" s="53"/>
      <c r="VR14" s="53"/>
      <c r="VS14" s="53"/>
      <c r="VT14" s="53"/>
      <c r="VU14" s="53"/>
      <c r="VV14" s="53"/>
      <c r="VW14" s="53"/>
      <c r="VX14" s="53"/>
      <c r="VY14" s="53"/>
      <c r="VZ14" s="53"/>
      <c r="WA14" s="53"/>
      <c r="WB14" s="53"/>
      <c r="WC14" s="53"/>
      <c r="WD14" s="53"/>
      <c r="WE14" s="53"/>
      <c r="WF14" s="53"/>
      <c r="WG14" s="53"/>
      <c r="WH14" s="53"/>
      <c r="WI14" s="53"/>
      <c r="WJ14" s="53"/>
      <c r="WK14" s="53"/>
      <c r="WL14" s="53"/>
      <c r="WM14" s="53"/>
      <c r="WN14" s="53"/>
      <c r="WO14" s="53"/>
      <c r="WP14" s="53"/>
      <c r="WQ14" s="53"/>
      <c r="WR14" s="53"/>
      <c r="WS14" s="53"/>
      <c r="WT14" s="53"/>
      <c r="WU14" s="53"/>
      <c r="WV14" s="53"/>
      <c r="WW14" s="53"/>
      <c r="WX14" s="53"/>
      <c r="WY14" s="53"/>
      <c r="WZ14" s="53"/>
      <c r="XA14" s="53"/>
      <c r="XB14" s="53"/>
      <c r="XC14" s="53"/>
      <c r="XD14" s="53"/>
      <c r="XE14" s="53"/>
      <c r="XF14" s="53"/>
      <c r="XG14" s="53"/>
      <c r="XH14" s="53"/>
      <c r="XI14" s="53"/>
      <c r="XJ14" s="53"/>
      <c r="XK14" s="53"/>
      <c r="XL14" s="53"/>
      <c r="XM14" s="53"/>
      <c r="XN14" s="53"/>
      <c r="XO14" s="53"/>
      <c r="XP14" s="53"/>
      <c r="XQ14" s="53"/>
      <c r="XR14" s="53"/>
      <c r="XS14" s="53"/>
      <c r="XT14" s="53"/>
      <c r="XU14" s="53"/>
      <c r="XV14" s="53"/>
      <c r="XW14" s="53"/>
      <c r="XX14" s="53"/>
      <c r="XY14" s="53"/>
      <c r="XZ14" s="53"/>
      <c r="YA14" s="53"/>
      <c r="YB14" s="53"/>
      <c r="YC14" s="53"/>
      <c r="YD14" s="53"/>
      <c r="YE14" s="53"/>
      <c r="YF14" s="53"/>
      <c r="YG14" s="53"/>
      <c r="YH14" s="53"/>
      <c r="YI14" s="53"/>
      <c r="YJ14" s="53"/>
      <c r="YK14" s="53"/>
      <c r="YL14" s="53"/>
      <c r="YM14" s="53"/>
      <c r="YN14" s="53"/>
      <c r="YO14" s="53"/>
      <c r="YP14" s="53"/>
      <c r="YQ14" s="53"/>
      <c r="YR14" s="53"/>
      <c r="YS14" s="53"/>
      <c r="YT14" s="53"/>
      <c r="YU14" s="53"/>
      <c r="YV14" s="53"/>
      <c r="YW14" s="53"/>
      <c r="YX14" s="53"/>
      <c r="YY14" s="53"/>
      <c r="YZ14" s="53"/>
      <c r="ZA14" s="53"/>
      <c r="ZB14" s="53"/>
      <c r="ZC14" s="53"/>
      <c r="ZD14" s="53"/>
      <c r="ZE14" s="53"/>
      <c r="ZF14" s="53"/>
      <c r="ZG14" s="53"/>
      <c r="ZH14" s="53"/>
      <c r="ZI14" s="53"/>
      <c r="ZJ14" s="53"/>
      <c r="ZK14" s="53"/>
      <c r="ZL14" s="53"/>
      <c r="ZM14" s="53"/>
      <c r="ZN14" s="53"/>
      <c r="ZO14" s="53"/>
      <c r="ZP14" s="53"/>
      <c r="ZQ14" s="53"/>
      <c r="ZR14" s="53"/>
      <c r="ZS14" s="53"/>
      <c r="ZT14" s="53"/>
      <c r="ZU14" s="53"/>
      <c r="ZV14" s="53"/>
      <c r="ZW14" s="53"/>
      <c r="ZX14" s="53"/>
      <c r="ZY14" s="53"/>
      <c r="ZZ14" s="53"/>
      <c r="AAA14" s="53"/>
      <c r="AAB14" s="53"/>
      <c r="AAC14" s="53"/>
      <c r="AAD14" s="53"/>
      <c r="AAE14" s="53"/>
      <c r="AAF14" s="53"/>
      <c r="AAG14" s="53"/>
      <c r="AAH14" s="53"/>
      <c r="AAI14" s="53"/>
      <c r="AAJ14" s="53"/>
      <c r="AAK14" s="53"/>
      <c r="AAL14" s="53"/>
      <c r="AAM14" s="53"/>
      <c r="AAN14" s="53"/>
      <c r="AAO14" s="53"/>
      <c r="AAP14" s="53"/>
      <c r="AAQ14" s="53"/>
      <c r="AAR14" s="53"/>
      <c r="AAS14" s="53"/>
      <c r="AAT14" s="53"/>
      <c r="AAU14" s="53"/>
      <c r="AAV14" s="53"/>
      <c r="AAW14" s="53"/>
      <c r="AAX14" s="53"/>
      <c r="AAY14" s="53"/>
      <c r="AAZ14" s="53"/>
      <c r="ABA14" s="53"/>
      <c r="ABB14" s="53"/>
      <c r="ABC14" s="53"/>
      <c r="ABD14" s="53"/>
      <c r="ABE14" s="53"/>
      <c r="ABF14" s="53"/>
      <c r="ABG14" s="53"/>
      <c r="ABH14" s="53"/>
      <c r="ABI14" s="53"/>
      <c r="ABJ14" s="53"/>
      <c r="ABK14" s="53"/>
      <c r="ABL14" s="53"/>
      <c r="ABM14" s="53"/>
      <c r="ABN14" s="53"/>
      <c r="ABO14" s="53"/>
      <c r="ABP14" s="53"/>
      <c r="ABQ14" s="53"/>
      <c r="ABR14" s="53"/>
      <c r="ABS14" s="53"/>
      <c r="ABT14" s="53"/>
      <c r="ABU14" s="53"/>
      <c r="ABV14" s="53"/>
      <c r="ABW14" s="53"/>
      <c r="ABX14" s="53"/>
      <c r="ABY14" s="53"/>
      <c r="ABZ14" s="53"/>
      <c r="ACA14" s="53"/>
      <c r="ACB14" s="53"/>
      <c r="ACC14" s="53"/>
      <c r="ACD14" s="53"/>
      <c r="ACE14" s="53"/>
      <c r="ACF14" s="53"/>
      <c r="ACG14" s="53"/>
      <c r="ACH14" s="53"/>
      <c r="ACI14" s="53"/>
      <c r="ACJ14" s="53"/>
      <c r="ACK14" s="53"/>
      <c r="ACL14" s="53"/>
      <c r="ACM14" s="53"/>
      <c r="ACN14" s="53"/>
      <c r="ACO14" s="53"/>
      <c r="ACP14" s="53"/>
      <c r="ACQ14" s="53"/>
      <c r="ACR14" s="53"/>
      <c r="ACS14" s="53"/>
      <c r="ACT14" s="53"/>
      <c r="ACU14" s="53"/>
      <c r="ACV14" s="53"/>
      <c r="ACW14" s="53"/>
      <c r="ACX14" s="53"/>
      <c r="ACY14" s="53"/>
      <c r="ACZ14" s="53"/>
      <c r="ADA14" s="53"/>
      <c r="ADB14" s="53"/>
      <c r="ADC14" s="53"/>
      <c r="ADD14" s="53"/>
      <c r="ADE14" s="53"/>
      <c r="ADF14" s="53"/>
      <c r="ADG14" s="53"/>
      <c r="ADH14" s="53"/>
      <c r="ADI14" s="53"/>
      <c r="ADJ14" s="53"/>
      <c r="ADK14" s="53"/>
      <c r="ADL14" s="53"/>
      <c r="ADM14" s="53"/>
      <c r="ADN14" s="53"/>
      <c r="ADO14" s="53"/>
      <c r="ADP14" s="53"/>
      <c r="ADQ14" s="53"/>
      <c r="ADR14" s="53"/>
      <c r="ADS14" s="53"/>
      <c r="ADT14" s="53"/>
      <c r="ADU14" s="53"/>
      <c r="ADV14" s="53"/>
      <c r="ADW14" s="53"/>
      <c r="ADX14" s="53"/>
      <c r="ADY14" s="53"/>
      <c r="ADZ14" s="53"/>
      <c r="AEA14" s="53"/>
      <c r="AEB14" s="53"/>
      <c r="AEC14" s="53"/>
      <c r="AED14" s="53"/>
      <c r="AEE14" s="53"/>
      <c r="AEF14" s="53"/>
      <c r="AEG14" s="53"/>
      <c r="AEH14" s="53"/>
      <c r="AEI14" s="53"/>
      <c r="AEJ14" s="53"/>
      <c r="AEK14" s="53"/>
      <c r="AEL14" s="53"/>
      <c r="AEM14" s="53"/>
      <c r="AEN14" s="53"/>
      <c r="AEO14" s="53"/>
      <c r="AEP14" s="53"/>
      <c r="AEQ14" s="53"/>
      <c r="AER14" s="53"/>
      <c r="AES14" s="53"/>
      <c r="AET14" s="53"/>
      <c r="AEU14" s="53"/>
      <c r="AEV14" s="53"/>
      <c r="AEW14" s="53"/>
      <c r="AEX14" s="53"/>
      <c r="AEY14" s="53"/>
      <c r="AEZ14" s="53"/>
      <c r="AFA14" s="53"/>
      <c r="AFB14" s="53"/>
      <c r="AFC14" s="53"/>
      <c r="AFD14" s="53"/>
      <c r="AFE14" s="53"/>
      <c r="AFF14" s="53"/>
      <c r="AFG14" s="53"/>
      <c r="AFH14" s="53"/>
      <c r="AFI14" s="53"/>
      <c r="AFJ14" s="53"/>
      <c r="AFK14" s="53"/>
      <c r="AFL14" s="53"/>
      <c r="AFM14" s="53"/>
      <c r="AFN14" s="53"/>
      <c r="AFO14" s="53"/>
      <c r="AFP14" s="53"/>
      <c r="AFQ14" s="53"/>
      <c r="AFR14" s="53"/>
      <c r="AFS14" s="53"/>
      <c r="AFT14" s="53"/>
      <c r="AFU14" s="53"/>
      <c r="AFV14" s="53"/>
      <c r="AFW14" s="53"/>
      <c r="AFX14" s="53"/>
      <c r="AFY14" s="53"/>
      <c r="AFZ14" s="53"/>
      <c r="AGA14" s="53"/>
      <c r="AGB14" s="53"/>
      <c r="AGC14" s="53"/>
      <c r="AGD14" s="53"/>
      <c r="AGE14" s="53"/>
      <c r="AGF14" s="53"/>
      <c r="AGG14" s="53"/>
      <c r="AGH14" s="53"/>
      <c r="AGI14" s="53"/>
      <c r="AGJ14" s="53"/>
      <c r="AGK14" s="53"/>
      <c r="AGL14" s="53"/>
      <c r="AGM14" s="53"/>
      <c r="AGN14" s="53"/>
      <c r="AGO14" s="53"/>
      <c r="AGP14" s="53"/>
      <c r="AGQ14" s="53"/>
      <c r="AGR14" s="53"/>
      <c r="AGS14" s="53"/>
      <c r="AGT14" s="53"/>
      <c r="AGU14" s="53"/>
      <c r="AGV14" s="53"/>
      <c r="AGW14" s="53"/>
      <c r="AGX14" s="53"/>
      <c r="AGY14" s="53"/>
      <c r="AGZ14" s="53"/>
      <c r="AHA14" s="53"/>
      <c r="AHB14" s="53"/>
      <c r="AHC14" s="53"/>
      <c r="AHD14" s="53"/>
      <c r="AHE14" s="53"/>
      <c r="AHF14" s="53"/>
      <c r="AHG14" s="53"/>
      <c r="AHH14" s="53"/>
      <c r="AHI14" s="53"/>
      <c r="AHJ14" s="53"/>
      <c r="AHK14" s="53"/>
      <c r="AHL14" s="53"/>
      <c r="AHM14" s="53"/>
      <c r="AHN14" s="53"/>
      <c r="AHO14" s="53"/>
      <c r="AHP14" s="53"/>
      <c r="AHQ14" s="53"/>
      <c r="AHR14" s="53"/>
      <c r="AHS14" s="53"/>
      <c r="AHT14" s="53"/>
      <c r="AHU14" s="53"/>
      <c r="AHV14" s="53"/>
      <c r="AHW14" s="53"/>
      <c r="AHX14" s="53"/>
      <c r="AHY14" s="53"/>
      <c r="AHZ14" s="53"/>
      <c r="AIA14" s="53"/>
      <c r="AIB14" s="53"/>
      <c r="AIC14" s="53"/>
      <c r="AID14" s="53"/>
      <c r="AIE14" s="53"/>
      <c r="AIF14" s="53"/>
      <c r="AIG14" s="53"/>
      <c r="AIH14" s="53"/>
      <c r="AII14" s="53"/>
      <c r="AIJ14" s="53"/>
      <c r="AIK14" s="53"/>
      <c r="AIL14" s="53"/>
      <c r="AIM14" s="53"/>
      <c r="AIN14" s="53"/>
      <c r="AIO14" s="53"/>
      <c r="AIP14" s="53"/>
      <c r="AIQ14" s="53"/>
      <c r="AIR14" s="53"/>
      <c r="AIS14" s="53"/>
      <c r="AIT14" s="53"/>
      <c r="AIU14" s="53"/>
      <c r="AIV14" s="53"/>
      <c r="AIW14" s="53"/>
      <c r="AIX14" s="53"/>
      <c r="AIY14" s="53"/>
      <c r="AIZ14" s="53"/>
      <c r="AJA14" s="53"/>
      <c r="AJB14" s="53"/>
      <c r="AJC14" s="53"/>
      <c r="AJD14" s="53"/>
      <c r="AJE14" s="53"/>
      <c r="AJF14" s="53"/>
      <c r="AJG14" s="53"/>
      <c r="AJH14" s="53"/>
      <c r="AJI14" s="53"/>
      <c r="AJJ14" s="53"/>
      <c r="AJK14" s="53"/>
      <c r="AJL14" s="53"/>
      <c r="AJM14" s="53"/>
      <c r="AJN14" s="53"/>
      <c r="AJO14" s="53"/>
      <c r="AJP14" s="53"/>
      <c r="AJQ14" s="53"/>
      <c r="AJR14" s="53"/>
      <c r="AJS14" s="53"/>
      <c r="AJT14" s="53"/>
      <c r="AJU14" s="53"/>
      <c r="AJV14" s="53"/>
      <c r="AJW14" s="53"/>
      <c r="AJX14" s="53"/>
      <c r="AJY14" s="53"/>
      <c r="AJZ14" s="53"/>
      <c r="AKA14" s="53"/>
      <c r="AKB14" s="53"/>
      <c r="AKC14" s="53"/>
      <c r="AKD14" s="53"/>
      <c r="AKE14" s="53"/>
      <c r="AKF14" s="53"/>
      <c r="AKG14" s="53"/>
      <c r="AKH14" s="53"/>
      <c r="AKI14" s="53"/>
      <c r="AKJ14" s="53"/>
      <c r="AKK14" s="53"/>
      <c r="AKL14" s="53"/>
      <c r="AKM14" s="53"/>
      <c r="AKN14" s="53"/>
      <c r="AKO14" s="53"/>
      <c r="AKP14" s="53"/>
      <c r="AKQ14" s="53"/>
      <c r="AKR14" s="53"/>
      <c r="AKS14" s="53"/>
      <c r="AKT14" s="53"/>
      <c r="AKU14" s="53"/>
      <c r="AKV14" s="53"/>
      <c r="AKW14" s="53"/>
      <c r="AKX14" s="53"/>
      <c r="AKY14" s="53"/>
      <c r="AKZ14" s="53"/>
      <c r="ALA14" s="53"/>
      <c r="ALB14" s="53"/>
      <c r="ALC14" s="53"/>
      <c r="ALD14" s="53"/>
      <c r="ALE14" s="53"/>
      <c r="ALF14" s="53"/>
      <c r="ALG14" s="53"/>
      <c r="ALH14" s="53"/>
      <c r="ALI14" s="53"/>
      <c r="ALJ14" s="53"/>
      <c r="ALK14" s="53"/>
      <c r="ALL14" s="53"/>
      <c r="ALM14" s="53"/>
      <c r="ALN14" s="53"/>
      <c r="ALO14" s="53"/>
      <c r="ALP14" s="53"/>
      <c r="ALQ14" s="53"/>
      <c r="ALR14" s="53"/>
      <c r="ALS14" s="53"/>
      <c r="ALT14" s="53"/>
      <c r="ALU14" s="53"/>
      <c r="ALV14" s="53"/>
      <c r="ALW14" s="53"/>
      <c r="ALX14" s="53"/>
      <c r="ALY14" s="53"/>
      <c r="ALZ14" s="53"/>
      <c r="AMA14" s="53"/>
      <c r="AMB14" s="53"/>
      <c r="AMC14" s="53"/>
      <c r="AMD14" s="53"/>
      <c r="AME14" s="53"/>
      <c r="AMF14" s="53"/>
      <c r="AMG14" s="53"/>
      <c r="AMH14" s="53"/>
      <c r="AMI14" s="53"/>
      <c r="AMJ14" s="53"/>
      <c r="AMK14" s="53"/>
      <c r="AML14" s="53"/>
      <c r="AMM14" s="53"/>
      <c r="AMN14" s="53"/>
      <c r="AMO14" s="53"/>
      <c r="AMP14" s="53"/>
      <c r="AMQ14" s="53"/>
      <c r="AMR14" s="53"/>
      <c r="AMS14" s="53"/>
      <c r="AMT14" s="53"/>
      <c r="AMU14" s="53"/>
      <c r="AMV14" s="53"/>
      <c r="AMW14" s="53"/>
      <c r="AMX14" s="53"/>
      <c r="AMY14" s="53"/>
      <c r="AMZ14" s="53"/>
      <c r="ANA14" s="53"/>
      <c r="ANB14" s="53"/>
      <c r="ANC14" s="53"/>
      <c r="AND14" s="53"/>
      <c r="ANE14" s="53"/>
      <c r="ANF14" s="53"/>
      <c r="ANG14" s="53"/>
      <c r="ANH14" s="53"/>
      <c r="ANI14" s="53"/>
      <c r="ANJ14" s="53"/>
      <c r="ANK14" s="53"/>
      <c r="ANL14" s="53"/>
      <c r="ANM14" s="53"/>
      <c r="ANN14" s="53"/>
      <c r="ANO14" s="53"/>
      <c r="ANP14" s="53"/>
      <c r="ANQ14" s="53"/>
      <c r="ANR14" s="53"/>
      <c r="ANS14" s="53"/>
      <c r="ANT14" s="53"/>
      <c r="ANU14" s="53"/>
      <c r="ANV14" s="53"/>
      <c r="ANW14" s="53"/>
      <c r="ANX14" s="53"/>
      <c r="ANY14" s="53"/>
      <c r="ANZ14" s="53"/>
      <c r="AOA14" s="53"/>
      <c r="AOB14" s="53"/>
      <c r="AOC14" s="53"/>
      <c r="AOD14" s="53"/>
      <c r="AOE14" s="53"/>
      <c r="AOF14" s="53"/>
      <c r="AOG14" s="53"/>
      <c r="AOH14" s="53"/>
      <c r="AOI14" s="53"/>
      <c r="AOJ14" s="53"/>
      <c r="AOK14" s="53"/>
      <c r="AOL14" s="53"/>
      <c r="AOM14" s="53"/>
      <c r="AON14" s="53"/>
      <c r="AOO14" s="53"/>
      <c r="AOP14" s="53"/>
      <c r="AOQ14" s="53"/>
      <c r="AOR14" s="53"/>
      <c r="AOS14" s="53"/>
      <c r="AOT14" s="53"/>
      <c r="AOU14" s="53"/>
      <c r="AOV14" s="53"/>
      <c r="AOW14" s="53"/>
      <c r="AOX14" s="53"/>
      <c r="AOY14" s="53"/>
      <c r="AOZ14" s="53"/>
      <c r="APA14" s="53"/>
      <c r="APB14" s="53"/>
      <c r="APC14" s="53"/>
      <c r="APD14" s="53"/>
      <c r="APE14" s="53"/>
      <c r="APF14" s="53"/>
      <c r="APG14" s="53"/>
      <c r="APH14" s="53"/>
      <c r="API14" s="53"/>
      <c r="APJ14" s="53"/>
      <c r="APK14" s="53"/>
      <c r="APL14" s="53"/>
      <c r="APM14" s="53"/>
      <c r="APN14" s="53"/>
      <c r="APO14" s="53"/>
      <c r="APP14" s="53"/>
      <c r="APQ14" s="53"/>
      <c r="APR14" s="53"/>
      <c r="APS14" s="53"/>
      <c r="APT14" s="53"/>
      <c r="APU14" s="53"/>
      <c r="APV14" s="53"/>
      <c r="APW14" s="53"/>
      <c r="APX14" s="53"/>
      <c r="APY14" s="53"/>
      <c r="APZ14" s="53"/>
      <c r="AQA14" s="53"/>
      <c r="AQB14" s="53"/>
      <c r="AQC14" s="53"/>
      <c r="AQD14" s="53"/>
      <c r="AQE14" s="53"/>
      <c r="AQF14" s="53"/>
      <c r="AQG14" s="53"/>
      <c r="AQH14" s="53"/>
      <c r="AQI14" s="53"/>
      <c r="AQJ14" s="53"/>
      <c r="AQK14" s="53"/>
      <c r="AQL14" s="53"/>
      <c r="AQM14" s="53"/>
      <c r="AQN14" s="53"/>
      <c r="AQO14" s="53"/>
      <c r="AQP14" s="53"/>
      <c r="AQQ14" s="53"/>
      <c r="AQR14" s="53"/>
      <c r="AQS14" s="53"/>
      <c r="AQT14" s="53"/>
      <c r="AQU14" s="53"/>
      <c r="AQV14" s="53"/>
      <c r="AQW14" s="53"/>
      <c r="AQX14" s="53"/>
      <c r="AQY14" s="53"/>
      <c r="AQZ14" s="53"/>
      <c r="ARA14" s="53"/>
      <c r="ARB14" s="53"/>
      <c r="ARC14" s="53"/>
      <c r="ARD14" s="53"/>
      <c r="ARE14" s="53"/>
      <c r="ARF14" s="53"/>
      <c r="ARG14" s="53"/>
      <c r="ARH14" s="53"/>
      <c r="ARI14" s="53"/>
      <c r="ARJ14" s="53"/>
      <c r="ARK14" s="53"/>
      <c r="ARL14" s="53"/>
      <c r="ARM14" s="53"/>
      <c r="ARN14" s="53"/>
      <c r="ARO14" s="53"/>
      <c r="ARP14" s="53"/>
      <c r="ARQ14" s="53"/>
      <c r="ARR14" s="53"/>
      <c r="ARS14" s="53"/>
      <c r="ART14" s="53"/>
      <c r="ARU14" s="53"/>
      <c r="ARV14" s="53"/>
      <c r="ARW14" s="53"/>
      <c r="ARX14" s="53"/>
      <c r="ARY14" s="53"/>
      <c r="ARZ14" s="53"/>
      <c r="ASA14" s="53"/>
      <c r="ASB14" s="53"/>
      <c r="ASC14" s="53"/>
      <c r="ASD14" s="53"/>
      <c r="ASE14" s="53"/>
      <c r="ASF14" s="53"/>
      <c r="ASG14" s="53"/>
      <c r="ASH14" s="53"/>
      <c r="ASI14" s="53"/>
      <c r="ASJ14" s="53"/>
      <c r="ASK14" s="53"/>
      <c r="ASL14" s="53"/>
      <c r="ASM14" s="53"/>
      <c r="ASN14" s="53"/>
      <c r="ASO14" s="53"/>
      <c r="ASP14" s="53"/>
      <c r="ASQ14" s="53"/>
      <c r="ASR14" s="53"/>
      <c r="ASS14" s="53"/>
      <c r="AST14" s="53"/>
      <c r="ASU14" s="53"/>
      <c r="ASV14" s="53"/>
      <c r="ASW14" s="53"/>
      <c r="ASX14" s="53"/>
      <c r="ASY14" s="53"/>
      <c r="ASZ14" s="53"/>
      <c r="ATA14" s="53"/>
      <c r="ATB14" s="53"/>
      <c r="ATC14" s="53"/>
      <c r="ATD14" s="53"/>
      <c r="ATE14" s="53"/>
      <c r="ATF14" s="53"/>
      <c r="ATG14" s="53"/>
      <c r="ATH14" s="53"/>
      <c r="ATI14" s="53"/>
      <c r="ATJ14" s="53"/>
      <c r="ATK14" s="53"/>
      <c r="ATL14" s="53"/>
      <c r="ATM14" s="53"/>
      <c r="ATN14" s="53"/>
      <c r="ATO14" s="53"/>
      <c r="ATP14" s="53"/>
      <c r="ATQ14" s="53"/>
      <c r="ATR14" s="53"/>
      <c r="ATS14" s="53"/>
      <c r="ATT14" s="53"/>
      <c r="ATU14" s="53"/>
      <c r="ATV14" s="53"/>
      <c r="ATW14" s="53"/>
      <c r="ATX14" s="53"/>
      <c r="ATY14" s="53"/>
      <c r="ATZ14" s="53"/>
      <c r="AUA14" s="53"/>
      <c r="AUB14" s="53"/>
      <c r="AUC14" s="53"/>
      <c r="AUD14" s="53"/>
      <c r="AUE14" s="53"/>
      <c r="AUF14" s="53"/>
      <c r="AUG14" s="53"/>
      <c r="AUH14" s="53"/>
      <c r="AUI14" s="53"/>
      <c r="AUJ14" s="53"/>
      <c r="AUK14" s="53"/>
      <c r="AUL14" s="53"/>
      <c r="AUM14" s="53"/>
      <c r="AUN14" s="53"/>
      <c r="AUO14" s="53"/>
      <c r="AUP14" s="53"/>
      <c r="AUQ14" s="53"/>
      <c r="AUR14" s="53"/>
      <c r="AUS14" s="53"/>
      <c r="AUT14" s="53"/>
      <c r="AUU14" s="53"/>
      <c r="AUV14" s="53"/>
      <c r="AUW14" s="53"/>
      <c r="AUX14" s="53"/>
      <c r="AUY14" s="53"/>
      <c r="AUZ14" s="53"/>
      <c r="AVA14" s="53"/>
      <c r="AVB14" s="53"/>
      <c r="AVC14" s="53"/>
      <c r="AVD14" s="53"/>
      <c r="AVE14" s="53"/>
      <c r="AVF14" s="53"/>
      <c r="AVG14" s="53"/>
      <c r="AVH14" s="53"/>
      <c r="AVI14" s="53"/>
      <c r="AVJ14" s="53"/>
      <c r="AVK14" s="53"/>
      <c r="AVL14" s="53"/>
      <c r="AVM14" s="53"/>
      <c r="AVN14" s="53"/>
      <c r="AVO14" s="53"/>
      <c r="AVP14" s="53"/>
      <c r="AVQ14" s="53"/>
      <c r="AVR14" s="53"/>
      <c r="AVS14" s="53"/>
      <c r="AVT14" s="53"/>
      <c r="AVU14" s="53"/>
      <c r="AVV14" s="53"/>
      <c r="AVW14" s="53"/>
      <c r="AVX14" s="53"/>
      <c r="AVY14" s="53"/>
    </row>
    <row r="15" spans="1:1273" ht="20.100000000000001" customHeight="1">
      <c r="F15" s="28" t="s">
        <v>533</v>
      </c>
      <c r="G15" s="29"/>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c r="AUL15" s="53"/>
      <c r="AUM15" s="53"/>
      <c r="AUN15" s="53"/>
      <c r="AUO15" s="53"/>
      <c r="AUP15" s="53"/>
      <c r="AUQ15" s="53"/>
      <c r="AUR15" s="53"/>
      <c r="AUS15" s="53"/>
      <c r="AUT15" s="53"/>
      <c r="AUU15" s="53"/>
      <c r="AUV15" s="53"/>
      <c r="AUW15" s="53"/>
      <c r="AUX15" s="53"/>
      <c r="AUY15" s="53"/>
      <c r="AUZ15" s="53"/>
      <c r="AVA15" s="53"/>
      <c r="AVB15" s="53"/>
      <c r="AVC15" s="53"/>
      <c r="AVD15" s="53"/>
      <c r="AVE15" s="53"/>
      <c r="AVF15" s="53"/>
      <c r="AVG15" s="53"/>
      <c r="AVH15" s="53"/>
      <c r="AVI15" s="53"/>
      <c r="AVJ15" s="53"/>
      <c r="AVK15" s="53"/>
      <c r="AVL15" s="53"/>
      <c r="AVM15" s="53"/>
      <c r="AVN15" s="53"/>
      <c r="AVO15" s="53"/>
      <c r="AVP15" s="53"/>
      <c r="AVQ15" s="53"/>
      <c r="AVR15" s="53"/>
      <c r="AVS15" s="53"/>
      <c r="AVT15" s="53"/>
      <c r="AVU15" s="53"/>
      <c r="AVV15" s="53"/>
      <c r="AVW15" s="53"/>
      <c r="AVX15" s="53"/>
      <c r="AVY15" s="53"/>
    </row>
    <row r="16" spans="1:1273" ht="20.100000000000001" customHeight="1">
      <c r="B16" s="105"/>
      <c r="F16" s="28" t="s">
        <v>825</v>
      </c>
      <c r="G16" s="29" t="s">
        <v>145</v>
      </c>
      <c r="H16" s="38"/>
      <c r="I16" s="38"/>
      <c r="J16" s="38"/>
      <c r="K16" s="106" t="s">
        <v>824</v>
      </c>
      <c r="L16">
        <v>1008</v>
      </c>
      <c r="M16">
        <v>2205</v>
      </c>
      <c r="N16">
        <v>804</v>
      </c>
      <c r="O16">
        <v>3424</v>
      </c>
      <c r="P16">
        <v>599</v>
      </c>
      <c r="Q16">
        <v>1302</v>
      </c>
      <c r="R16">
        <v>1450</v>
      </c>
      <c r="S16">
        <v>1657</v>
      </c>
      <c r="T16">
        <v>402</v>
      </c>
      <c r="U16">
        <v>1220</v>
      </c>
      <c r="V16">
        <v>869</v>
      </c>
      <c r="W16">
        <v>470</v>
      </c>
      <c r="X16">
        <v>632</v>
      </c>
      <c r="Y16">
        <v>318</v>
      </c>
      <c r="Z16">
        <v>1064</v>
      </c>
      <c r="AA16">
        <v>1642</v>
      </c>
      <c r="AB16">
        <v>320</v>
      </c>
      <c r="AC16">
        <v>966</v>
      </c>
      <c r="AD16">
        <v>1196</v>
      </c>
      <c r="AE16">
        <v>1285</v>
      </c>
      <c r="AF16">
        <v>728</v>
      </c>
      <c r="AG16">
        <v>860</v>
      </c>
      <c r="AH16">
        <v>1000</v>
      </c>
      <c r="AI16">
        <v>1138</v>
      </c>
      <c r="AJ16">
        <v>2043</v>
      </c>
      <c r="AK16">
        <v>1105</v>
      </c>
      <c r="AL16">
        <v>858</v>
      </c>
      <c r="AM16">
        <v>1419</v>
      </c>
      <c r="AN16">
        <v>1653</v>
      </c>
      <c r="AO16">
        <v>1771</v>
      </c>
      <c r="AP16">
        <v>1392</v>
      </c>
      <c r="AQ16">
        <v>2100</v>
      </c>
      <c r="AR16">
        <v>1702</v>
      </c>
      <c r="AS16">
        <v>1221</v>
      </c>
      <c r="AT16">
        <v>572</v>
      </c>
      <c r="AU16">
        <v>2058</v>
      </c>
      <c r="AV16">
        <v>2068</v>
      </c>
      <c r="AW16">
        <v>1291</v>
      </c>
      <c r="AX16">
        <v>1849</v>
      </c>
      <c r="AY16">
        <v>2370</v>
      </c>
      <c r="AZ16">
        <v>1827</v>
      </c>
      <c r="BA16">
        <v>1982</v>
      </c>
      <c r="BB16">
        <v>2746</v>
      </c>
      <c r="BC16">
        <v>2212</v>
      </c>
      <c r="BD16">
        <v>2572</v>
      </c>
      <c r="BE16">
        <v>2199</v>
      </c>
      <c r="BF16">
        <v>2574</v>
      </c>
      <c r="BG16">
        <v>1895</v>
      </c>
      <c r="BH16">
        <v>1454</v>
      </c>
      <c r="BI16">
        <v>1444</v>
      </c>
      <c r="BJ16">
        <v>3183</v>
      </c>
      <c r="BK16">
        <v>1556</v>
      </c>
      <c r="BL16">
        <v>2638</v>
      </c>
      <c r="BM16">
        <v>2216</v>
      </c>
      <c r="BN16">
        <v>2049</v>
      </c>
      <c r="BO16">
        <v>2710</v>
      </c>
      <c r="BP16">
        <v>2289</v>
      </c>
      <c r="BQ16">
        <v>2051</v>
      </c>
      <c r="BR16">
        <v>3308</v>
      </c>
      <c r="BS16">
        <v>2034</v>
      </c>
      <c r="BT16" s="94">
        <v>3845.5043500000002</v>
      </c>
      <c r="BU16" s="94">
        <v>2061.8408800000002</v>
      </c>
      <c r="BV16" s="94">
        <v>3098.97777</v>
      </c>
      <c r="BW16" s="94">
        <v>3353.9756600000001</v>
      </c>
      <c r="BX16" s="94">
        <v>2040.3628799999999</v>
      </c>
      <c r="BY16" s="94">
        <v>1759.55936</v>
      </c>
      <c r="BZ16" s="94">
        <v>1856.1102900000001</v>
      </c>
      <c r="CA16" s="94">
        <v>3004.30251</v>
      </c>
      <c r="CB16" s="94">
        <v>1724.70874</v>
      </c>
      <c r="CC16" s="94">
        <v>2932.98263</v>
      </c>
      <c r="CD16" s="94">
        <v>2485.9572499999999</v>
      </c>
      <c r="CE16" s="94">
        <v>3088.1096299999999</v>
      </c>
      <c r="CF16" s="94">
        <v>2385.6878000000002</v>
      </c>
      <c r="CG16" s="94">
        <v>2180.1144800000002</v>
      </c>
      <c r="CH16" s="94">
        <v>2572.2638569999999</v>
      </c>
      <c r="CI16" s="94">
        <v>2525.6025020000002</v>
      </c>
      <c r="CJ16" s="94">
        <v>2172.0986830000002</v>
      </c>
      <c r="CK16" s="94">
        <v>2843.9543600000002</v>
      </c>
      <c r="CL16" s="94">
        <v>1702.0311710000001</v>
      </c>
      <c r="CM16" s="94">
        <v>2987.6844329999999</v>
      </c>
      <c r="CN16" s="94">
        <v>1515.943066</v>
      </c>
      <c r="CO16" s="94">
        <v>1349.65933</v>
      </c>
      <c r="CP16" s="94">
        <v>1761.7425559999999</v>
      </c>
      <c r="CQ16" s="94">
        <v>2260.5792860000001</v>
      </c>
      <c r="CR16" s="94">
        <v>1810.37085</v>
      </c>
      <c r="CS16" s="94">
        <v>1117.6691699999999</v>
      </c>
      <c r="CT16" s="94">
        <v>2197.182397</v>
      </c>
      <c r="CU16" s="94">
        <v>1502.7984710000001</v>
      </c>
      <c r="CV16" s="94">
        <v>1393.574001</v>
      </c>
      <c r="CW16" s="94">
        <v>1823.9185359999999</v>
      </c>
      <c r="CX16" s="94">
        <v>2023.9002109999999</v>
      </c>
      <c r="CY16" s="94">
        <v>2875.0529929999998</v>
      </c>
      <c r="CZ16" s="94">
        <v>2151.7926499999999</v>
      </c>
      <c r="DA16" s="94">
        <v>1340.1864800000001</v>
      </c>
      <c r="DB16" s="94">
        <v>2434.7305999999999</v>
      </c>
      <c r="DC16" s="94">
        <v>1444.2970399999999</v>
      </c>
      <c r="DD16" s="94">
        <v>1456.3958439999999</v>
      </c>
      <c r="DE16" s="94">
        <v>1260.2560550000001</v>
      </c>
      <c r="DF16" s="94">
        <v>1560.2723559999999</v>
      </c>
      <c r="DG16" s="94">
        <v>1392.6064100000001</v>
      </c>
      <c r="DH16" s="94">
        <v>1176.1393869999999</v>
      </c>
      <c r="DI16" s="94">
        <v>1386.2520999999999</v>
      </c>
      <c r="DJ16" s="94">
        <v>1858.177134</v>
      </c>
      <c r="DK16" s="94">
        <v>2548.6537960000001</v>
      </c>
      <c r="DL16" s="94">
        <v>2140.5125469999998</v>
      </c>
      <c r="DM16" s="94">
        <v>1870.065237</v>
      </c>
      <c r="DN16" s="94">
        <v>1200.3103060000001</v>
      </c>
      <c r="DO16" s="94">
        <v>2467.8375470000001</v>
      </c>
      <c r="DP16" s="94">
        <v>1751.9749280000001</v>
      </c>
      <c r="DQ16" s="94">
        <v>1660.9965850000001</v>
      </c>
      <c r="DR16" s="94">
        <v>1673.7254867500001</v>
      </c>
      <c r="DS16" s="94">
        <v>1939.5565597499999</v>
      </c>
      <c r="DT16" s="94">
        <v>1712.30747675</v>
      </c>
      <c r="DU16" s="94">
        <v>2017.41047675</v>
      </c>
      <c r="DV16" s="94">
        <v>1679.0786224999999</v>
      </c>
      <c r="DW16" s="94">
        <v>1402.0298475</v>
      </c>
      <c r="DX16" s="94">
        <v>1681.2674305</v>
      </c>
      <c r="DY16" s="94">
        <v>2808.6240994999998</v>
      </c>
      <c r="DZ16" s="94">
        <v>1834.7962</v>
      </c>
      <c r="EA16" s="94">
        <v>1834.7962</v>
      </c>
      <c r="EB16" s="94">
        <v>1762.8579999999999</v>
      </c>
      <c r="EC16" s="94">
        <v>1762.8579999999999</v>
      </c>
      <c r="ED16" s="94">
        <v>1739.2352860000001</v>
      </c>
      <c r="EE16" s="94">
        <v>1750.18481</v>
      </c>
      <c r="EF16" s="94">
        <v>1734.891001</v>
      </c>
      <c r="EG16" s="94">
        <v>941.37777900000003</v>
      </c>
      <c r="EH16" s="94">
        <v>1320.5508930000001</v>
      </c>
      <c r="EI16" s="94">
        <v>883.57526600000006</v>
      </c>
      <c r="EJ16" s="94">
        <v>818.86865799999998</v>
      </c>
      <c r="EK16" s="94">
        <v>1910.182157</v>
      </c>
      <c r="EL16" s="94">
        <v>1083.585411</v>
      </c>
      <c r="EM16" s="94">
        <v>1612.3969070000001</v>
      </c>
      <c r="EN16" s="94">
        <v>1709.8978159999999</v>
      </c>
      <c r="EO16" s="94">
        <v>1079.3811599999999</v>
      </c>
      <c r="EP16" s="94">
        <v>1065.0796150000001</v>
      </c>
      <c r="EQ16" s="94">
        <v>1483.2881279999999</v>
      </c>
      <c r="ER16" s="94">
        <v>1569.009765</v>
      </c>
      <c r="ES16" s="94">
        <v>1624.3948419999999</v>
      </c>
      <c r="ET16" s="94">
        <v>1440.409901</v>
      </c>
      <c r="EU16" s="94">
        <v>1445.4664435494201</v>
      </c>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c r="AMQ16" s="94"/>
      <c r="AMR16" s="94"/>
      <c r="AMS16" s="94"/>
      <c r="AMT16" s="94"/>
      <c r="AMU16" s="94"/>
      <c r="AMV16" s="94"/>
      <c r="AMW16" s="94"/>
      <c r="AMX16" s="94"/>
      <c r="AMY16" s="94"/>
      <c r="AMZ16" s="94"/>
      <c r="ANA16" s="94"/>
      <c r="ANB16" s="94"/>
      <c r="ANC16" s="94"/>
      <c r="AND16" s="94"/>
      <c r="ANE16" s="94"/>
      <c r="ANF16" s="94"/>
      <c r="ANG16" s="94"/>
      <c r="ANH16" s="94"/>
      <c r="ANI16" s="94"/>
      <c r="ANJ16" s="94"/>
      <c r="ANK16" s="94"/>
      <c r="ANL16" s="94"/>
      <c r="ANM16" s="94"/>
      <c r="ANN16" s="94"/>
      <c r="ANO16" s="94"/>
      <c r="ANP16" s="94"/>
      <c r="ANQ16" s="94"/>
      <c r="ANR16" s="94"/>
      <c r="ANS16" s="94"/>
      <c r="ANT16" s="94"/>
      <c r="ANU16" s="94"/>
      <c r="ANV16" s="94"/>
      <c r="ANW16" s="94"/>
      <c r="ANX16" s="94"/>
      <c r="ANY16" s="94"/>
      <c r="ANZ16" s="94"/>
      <c r="AOA16" s="94"/>
      <c r="AOB16" s="94"/>
      <c r="AOC16" s="94"/>
      <c r="AOD16" s="94"/>
      <c r="AOE16" s="94"/>
      <c r="AOF16" s="94"/>
      <c r="AOG16" s="94"/>
      <c r="AOH16" s="94"/>
      <c r="AOI16" s="94"/>
      <c r="AOJ16" s="94"/>
      <c r="AOK16" s="94"/>
      <c r="AOL16" s="94"/>
      <c r="AOM16" s="94"/>
      <c r="AON16" s="94"/>
      <c r="AOO16" s="94"/>
      <c r="AOP16" s="94"/>
      <c r="AOQ16" s="94"/>
      <c r="AOR16" s="94"/>
      <c r="AOS16" s="94"/>
      <c r="AOT16" s="94"/>
      <c r="AOU16" s="94"/>
      <c r="AOV16" s="94"/>
      <c r="AOW16" s="94"/>
      <c r="AOX16" s="94"/>
      <c r="AOY16" s="94"/>
      <c r="AOZ16" s="94"/>
      <c r="APA16" s="94"/>
      <c r="APB16" s="94"/>
      <c r="APC16" s="94"/>
      <c r="APD16" s="94"/>
      <c r="APE16" s="94"/>
      <c r="APF16" s="94"/>
      <c r="APG16" s="94"/>
      <c r="APH16" s="94"/>
      <c r="API16" s="94"/>
      <c r="APJ16" s="94"/>
      <c r="APK16" s="94"/>
      <c r="APL16" s="94"/>
      <c r="APM16" s="94"/>
      <c r="APN16" s="94"/>
      <c r="APO16" s="94"/>
      <c r="APP16" s="94"/>
      <c r="APQ16" s="94"/>
      <c r="APR16" s="94"/>
      <c r="APS16" s="94"/>
      <c r="APT16" s="94"/>
      <c r="APU16" s="94"/>
      <c r="APV16" s="94"/>
      <c r="APW16" s="94"/>
      <c r="APX16" s="94"/>
      <c r="APY16" s="94"/>
      <c r="APZ16" s="94"/>
      <c r="AQA16" s="94"/>
      <c r="AQB16" s="94"/>
      <c r="AQC16" s="94"/>
      <c r="AQD16" s="94"/>
      <c r="AQE16" s="94"/>
      <c r="AQF16" s="94"/>
      <c r="AQG16" s="94"/>
      <c r="AQH16" s="94"/>
      <c r="AQI16" s="94"/>
      <c r="AQJ16" s="94"/>
      <c r="AQK16" s="94"/>
      <c r="AQL16" s="94"/>
      <c r="AQM16" s="94"/>
      <c r="AQN16" s="94"/>
      <c r="AQO16" s="94"/>
      <c r="AQP16" s="94"/>
      <c r="AQQ16" s="94"/>
      <c r="AQR16" s="94"/>
      <c r="AQS16" s="94"/>
      <c r="AQT16" s="94"/>
      <c r="AQU16" s="94"/>
      <c r="AQV16" s="94"/>
      <c r="AQW16" s="94"/>
      <c r="AQX16" s="94"/>
      <c r="AQY16" s="94"/>
      <c r="AQZ16" s="94"/>
      <c r="ARA16" s="94"/>
      <c r="ARB16" s="94"/>
      <c r="ARC16" s="94"/>
      <c r="ARD16" s="94"/>
      <c r="ARE16" s="94"/>
      <c r="ARF16" s="94"/>
      <c r="ARG16" s="94"/>
      <c r="ARH16" s="94"/>
      <c r="ARI16" s="94"/>
      <c r="ARJ16" s="94"/>
      <c r="ARK16" s="94"/>
      <c r="ARL16" s="94"/>
      <c r="ARM16" s="94"/>
      <c r="ARN16" s="94"/>
      <c r="ARO16" s="94"/>
      <c r="ARP16" s="94"/>
      <c r="ARQ16" s="94"/>
      <c r="ARR16" s="94"/>
      <c r="ARS16" s="94"/>
      <c r="ART16" s="94"/>
      <c r="ARU16" s="94"/>
      <c r="ARV16" s="94"/>
      <c r="ARW16" s="94"/>
      <c r="ARX16" s="94"/>
      <c r="ARY16" s="94"/>
      <c r="ARZ16" s="94"/>
      <c r="ASA16" s="94"/>
      <c r="ASB16" s="94"/>
      <c r="ASC16" s="94"/>
      <c r="ASD16" s="94"/>
      <c r="ASE16" s="94"/>
      <c r="ASF16" s="94"/>
      <c r="ASG16" s="94"/>
      <c r="ASH16" s="94"/>
      <c r="ASI16" s="94"/>
      <c r="ASJ16" s="94"/>
      <c r="ASK16" s="94"/>
      <c r="ASL16" s="94"/>
      <c r="ASM16" s="94"/>
      <c r="ASN16" s="94"/>
      <c r="ASO16" s="94"/>
      <c r="ASP16" s="94"/>
      <c r="ASQ16" s="94"/>
      <c r="ASR16" s="94"/>
      <c r="ASS16" s="94"/>
      <c r="AST16" s="94"/>
      <c r="ASU16" s="94"/>
      <c r="ASV16" s="94"/>
      <c r="ASW16" s="94"/>
      <c r="ASX16" s="94"/>
      <c r="ASY16" s="94"/>
      <c r="ASZ16" s="94"/>
      <c r="ATA16" s="94"/>
      <c r="ATB16" s="94"/>
      <c r="ATC16" s="94"/>
      <c r="ATD16" s="94"/>
      <c r="ATE16" s="94"/>
      <c r="ATF16" s="94"/>
      <c r="ATG16" s="94"/>
      <c r="ATH16" s="94"/>
      <c r="ATI16" s="94"/>
      <c r="ATJ16" s="94"/>
      <c r="ATK16" s="94"/>
      <c r="ATL16" s="94"/>
      <c r="ATM16" s="94"/>
      <c r="ATN16" s="94"/>
      <c r="ATO16" s="94"/>
      <c r="ATP16" s="94"/>
      <c r="ATQ16" s="94"/>
      <c r="ATR16" s="94"/>
      <c r="ATS16" s="94"/>
      <c r="ATT16" s="94"/>
      <c r="ATU16" s="94"/>
      <c r="ATV16" s="94"/>
      <c r="ATW16" s="94"/>
      <c r="ATX16" s="94"/>
      <c r="ATY16" s="94"/>
      <c r="ATZ16" s="94"/>
      <c r="AUA16" s="94"/>
      <c r="AUB16" s="94"/>
      <c r="AUC16" s="94"/>
      <c r="AUD16" s="94"/>
      <c r="AUE16" s="94"/>
      <c r="AUF16" s="94"/>
      <c r="AUG16" s="94"/>
      <c r="AUH16" s="94"/>
      <c r="AUI16" s="94"/>
      <c r="AUJ16" s="94"/>
      <c r="AUK16" s="94"/>
      <c r="AUL16" s="94"/>
      <c r="AUM16" s="94"/>
      <c r="AUN16" s="94"/>
      <c r="AUO16" s="94"/>
      <c r="AUP16" s="94"/>
      <c r="AUQ16" s="94"/>
      <c r="AUR16" s="94"/>
      <c r="AUS16" s="94"/>
      <c r="AUT16" s="94"/>
      <c r="AUU16" s="94"/>
      <c r="AUV16" s="94"/>
      <c r="AUW16" s="94"/>
      <c r="AUX16" s="94"/>
      <c r="AUY16" s="94"/>
      <c r="AUZ16" s="94"/>
      <c r="AVA16" s="94"/>
      <c r="AVB16" s="94"/>
      <c r="AVC16" s="94"/>
      <c r="AVD16" s="94"/>
      <c r="AVE16" s="94"/>
      <c r="AVF16" s="94"/>
      <c r="AVG16" s="94"/>
      <c r="AVH16" s="94"/>
      <c r="AVI16" s="94"/>
      <c r="AVJ16" s="94"/>
      <c r="AVK16" s="94"/>
      <c r="AVL16" s="94"/>
      <c r="AVM16" s="94"/>
      <c r="AVN16" s="94"/>
      <c r="AVO16" s="94"/>
      <c r="AVP16" s="94"/>
      <c r="AVQ16" s="94"/>
      <c r="AVR16" s="94"/>
      <c r="AVS16" s="94"/>
      <c r="AVT16" s="94"/>
      <c r="AVU16" s="94"/>
      <c r="AVV16" s="94"/>
      <c r="AVW16" s="94"/>
      <c r="AVX16" s="94"/>
      <c r="AVY16" s="94"/>
    </row>
    <row r="17" spans="2:1273" ht="34.15" customHeight="1">
      <c r="F17" s="28" t="s">
        <v>535</v>
      </c>
      <c r="G17" s="29"/>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c r="AUL17" s="53"/>
      <c r="AUM17" s="53"/>
      <c r="AUN17" s="53"/>
      <c r="AUO17" s="53"/>
      <c r="AUP17" s="53"/>
      <c r="AUQ17" s="53"/>
      <c r="AUR17" s="53"/>
      <c r="AUS17" s="53"/>
      <c r="AUT17" s="53"/>
      <c r="AUU17" s="53"/>
      <c r="AUV17" s="53"/>
      <c r="AUW17" s="53"/>
      <c r="AUX17" s="53"/>
      <c r="AUY17" s="53"/>
      <c r="AUZ17" s="53"/>
      <c r="AVA17" s="53"/>
      <c r="AVB17" s="53"/>
      <c r="AVC17" s="53"/>
      <c r="AVD17" s="53"/>
      <c r="AVE17" s="53"/>
      <c r="AVF17" s="53"/>
      <c r="AVG17" s="53"/>
      <c r="AVH17" s="53"/>
      <c r="AVI17" s="53"/>
      <c r="AVJ17" s="53"/>
      <c r="AVK17" s="53"/>
      <c r="AVL17" s="53"/>
      <c r="AVM17" s="53"/>
      <c r="AVN17" s="53"/>
      <c r="AVO17" s="53"/>
      <c r="AVP17" s="53"/>
      <c r="AVQ17" s="53"/>
      <c r="AVR17" s="53"/>
      <c r="AVS17" s="53"/>
      <c r="AVT17" s="53"/>
      <c r="AVU17" s="53"/>
      <c r="AVV17" s="53"/>
      <c r="AVW17" s="53"/>
      <c r="AVX17" s="53"/>
      <c r="AVY17" s="53"/>
    </row>
    <row r="18" spans="2:1273" ht="20.100000000000001" customHeight="1">
      <c r="B18" s="105"/>
      <c r="F18" s="28" t="s">
        <v>825</v>
      </c>
      <c r="G18" s="29" t="s">
        <v>200</v>
      </c>
      <c r="H18" s="38"/>
      <c r="I18" s="38"/>
      <c r="J18" s="38"/>
      <c r="K18" s="106" t="s">
        <v>826</v>
      </c>
      <c r="L18" s="94">
        <v>61.216186</v>
      </c>
      <c r="M18" s="94">
        <v>124.431532</v>
      </c>
      <c r="N18" s="94">
        <v>43.325991000000002</v>
      </c>
      <c r="O18" s="94">
        <v>156.30160799999999</v>
      </c>
      <c r="P18" s="94">
        <v>41.126308999999999</v>
      </c>
      <c r="Q18" s="94">
        <v>90.937043000000003</v>
      </c>
      <c r="R18" s="94">
        <v>83.342365000000001</v>
      </c>
      <c r="S18" s="94">
        <v>86.245620000000002</v>
      </c>
      <c r="T18" s="94">
        <v>24.430949999999999</v>
      </c>
      <c r="U18" s="94">
        <v>50.761422000000003</v>
      </c>
      <c r="V18" s="94">
        <v>47.780242999999999</v>
      </c>
      <c r="W18" s="94">
        <v>21.25797</v>
      </c>
      <c r="X18" s="94">
        <v>39.445228999999998</v>
      </c>
      <c r="Y18" s="94">
        <v>14.081436999999999</v>
      </c>
      <c r="Z18" s="94">
        <v>62.237394999999999</v>
      </c>
      <c r="AA18" s="94">
        <v>71.172922999999997</v>
      </c>
      <c r="AB18" s="94">
        <v>9.1296920000000004</v>
      </c>
      <c r="AC18" s="94">
        <v>50.741852000000002</v>
      </c>
      <c r="AD18" s="94">
        <v>46.246119999999998</v>
      </c>
      <c r="AE18" s="94">
        <v>63.389395</v>
      </c>
      <c r="AF18" s="94">
        <v>35.364558000000002</v>
      </c>
      <c r="AG18" s="94">
        <v>42.922147000000002</v>
      </c>
      <c r="AH18" s="94">
        <v>49.53819</v>
      </c>
      <c r="AI18" s="94">
        <v>48.323771999999998</v>
      </c>
      <c r="AJ18" s="94">
        <v>92.729954000000006</v>
      </c>
      <c r="AK18" s="94">
        <v>51.217055000000002</v>
      </c>
      <c r="AL18" s="94">
        <v>38.076636999999998</v>
      </c>
      <c r="AM18" s="94">
        <v>66.158724000000007</v>
      </c>
      <c r="AN18" s="94">
        <v>68.713958000000005</v>
      </c>
      <c r="AO18" s="94">
        <v>72.248517000000007</v>
      </c>
      <c r="AP18" s="94">
        <v>59.163088000000002</v>
      </c>
      <c r="AQ18" s="94">
        <v>86.861656999999994</v>
      </c>
      <c r="AR18" s="94">
        <v>77.771821000000003</v>
      </c>
      <c r="AS18" s="94">
        <v>64.414805000000001</v>
      </c>
      <c r="AT18" s="94">
        <v>30.149681000000001</v>
      </c>
      <c r="AU18" s="94">
        <v>97.407803999999999</v>
      </c>
      <c r="AV18" s="94">
        <v>99.830901999999995</v>
      </c>
      <c r="AW18" s="94">
        <v>60.395989</v>
      </c>
      <c r="AX18" s="94">
        <v>88.413255000000007</v>
      </c>
      <c r="AY18" s="94">
        <v>100.431543</v>
      </c>
      <c r="AZ18" s="94">
        <v>83.921339000000003</v>
      </c>
      <c r="BA18" s="94">
        <v>93.828241000000006</v>
      </c>
      <c r="BB18" s="94">
        <v>114.030726</v>
      </c>
      <c r="BC18" s="94">
        <v>134.238101</v>
      </c>
      <c r="BD18" s="94">
        <v>124.447926</v>
      </c>
      <c r="BE18" s="94">
        <v>124.597311</v>
      </c>
      <c r="BF18" s="94">
        <v>119.368385</v>
      </c>
      <c r="BG18" s="94">
        <v>94.395591999999994</v>
      </c>
      <c r="BH18" s="94">
        <v>71.154283000000007</v>
      </c>
      <c r="BI18" s="94">
        <v>75.772907000000004</v>
      </c>
      <c r="BJ18" s="94">
        <v>142.99101300000001</v>
      </c>
      <c r="BK18" s="94">
        <v>73.396764000000005</v>
      </c>
      <c r="BL18" s="94">
        <v>120.957914</v>
      </c>
      <c r="BM18" s="94">
        <v>89.702635999999998</v>
      </c>
      <c r="BN18" s="94">
        <v>79.901433999999995</v>
      </c>
      <c r="BO18" s="94">
        <v>107.464437</v>
      </c>
      <c r="BP18" s="94">
        <v>86.217035999999993</v>
      </c>
      <c r="BQ18" s="94">
        <v>90.871663999999996</v>
      </c>
      <c r="BR18" s="94">
        <v>147.28673599999999</v>
      </c>
      <c r="BS18" s="94">
        <v>86.706107000000003</v>
      </c>
      <c r="BT18" s="94">
        <v>149.01306749</v>
      </c>
      <c r="BU18" s="94">
        <v>92.097189</v>
      </c>
      <c r="BV18" s="94">
        <v>154.345382</v>
      </c>
      <c r="BW18" s="94">
        <v>177.723333</v>
      </c>
      <c r="BX18" s="94">
        <v>98.777298999999999</v>
      </c>
      <c r="BY18" s="94">
        <v>115.05377900000001</v>
      </c>
      <c r="BZ18" s="94">
        <v>125.12235200000001</v>
      </c>
      <c r="CA18" s="94">
        <v>189.819455</v>
      </c>
      <c r="CB18" s="94">
        <v>142.83052699999999</v>
      </c>
      <c r="CC18" s="94">
        <v>199.807638</v>
      </c>
      <c r="CD18" s="94">
        <v>284.86813799999999</v>
      </c>
      <c r="CE18" s="94">
        <v>253.577358</v>
      </c>
      <c r="CF18" s="94">
        <v>172.474332</v>
      </c>
      <c r="CG18" s="94">
        <v>170.90503799999999</v>
      </c>
      <c r="CH18" s="94">
        <v>159.41998799999999</v>
      </c>
      <c r="CI18" s="94">
        <v>246.544623</v>
      </c>
      <c r="CJ18" s="94">
        <v>285.67008956261401</v>
      </c>
      <c r="CK18" s="94">
        <v>305.021818816973</v>
      </c>
      <c r="CL18" s="94">
        <v>237.16362600100601</v>
      </c>
      <c r="CM18" s="94">
        <v>251.14886793086501</v>
      </c>
      <c r="CN18" s="94">
        <v>159.027752951087</v>
      </c>
      <c r="CO18" s="94">
        <v>110.20311176388699</v>
      </c>
      <c r="CP18" s="94">
        <v>146.43724747889601</v>
      </c>
      <c r="CQ18" s="94">
        <v>192.33790479999999</v>
      </c>
      <c r="CR18" s="94">
        <v>181.26185699999999</v>
      </c>
      <c r="CS18" s="94">
        <v>89.726324000000005</v>
      </c>
      <c r="CT18" s="94">
        <v>162.21578400000001</v>
      </c>
      <c r="CU18" s="94">
        <v>152.80004600000001</v>
      </c>
      <c r="CV18" s="94">
        <v>125.31285081</v>
      </c>
      <c r="CW18" s="94">
        <v>166.62580238000001</v>
      </c>
      <c r="CX18" s="94">
        <v>212.23614608</v>
      </c>
      <c r="CY18" s="94">
        <v>271.71830375000002</v>
      </c>
      <c r="CZ18" s="94">
        <v>187.73008400000001</v>
      </c>
      <c r="DA18" s="94">
        <v>150.834463</v>
      </c>
      <c r="DB18" s="94">
        <v>234.85196607</v>
      </c>
      <c r="DC18" s="94">
        <v>130.25916611</v>
      </c>
      <c r="DD18" s="94">
        <v>140.365101030858</v>
      </c>
      <c r="DE18" s="94">
        <v>108.70310934</v>
      </c>
      <c r="DF18" s="94">
        <v>129.27125093000001</v>
      </c>
      <c r="DG18" s="94">
        <v>126.10667223999999</v>
      </c>
      <c r="DH18" s="94">
        <v>119.82356224</v>
      </c>
      <c r="DI18" s="94">
        <v>156.69764085680001</v>
      </c>
      <c r="DJ18" s="94">
        <v>215.96815064501899</v>
      </c>
      <c r="DK18" s="94">
        <v>309.23000950040603</v>
      </c>
      <c r="DL18" s="94">
        <v>230.14641491</v>
      </c>
      <c r="DM18" s="94">
        <v>184.8863714</v>
      </c>
      <c r="DN18" s="94">
        <v>105.55615474</v>
      </c>
      <c r="DO18" s="94">
        <v>210.10374762000001</v>
      </c>
      <c r="DP18" s="94">
        <v>140.06572249000001</v>
      </c>
      <c r="DQ18" s="94">
        <v>140.276003</v>
      </c>
      <c r="DR18" s="94">
        <v>118.382534355</v>
      </c>
      <c r="DS18" s="94">
        <v>157.94595017500001</v>
      </c>
      <c r="DT18" s="94">
        <v>131.07557606500001</v>
      </c>
      <c r="DU18" s="94">
        <v>167.595939405</v>
      </c>
      <c r="DV18" s="94">
        <v>144.7244105</v>
      </c>
      <c r="DW18" s="94">
        <v>144.7244105</v>
      </c>
      <c r="DX18" s="94">
        <v>222.35738799999999</v>
      </c>
      <c r="DY18" s="94">
        <v>222.35738799999999</v>
      </c>
      <c r="DZ18" s="94">
        <v>152.36893599999999</v>
      </c>
      <c r="EA18" s="94">
        <v>152.36893599999999</v>
      </c>
      <c r="EB18" s="94">
        <v>191.7105</v>
      </c>
      <c r="EC18" s="94">
        <v>191.7105</v>
      </c>
      <c r="ED18" s="94">
        <v>194.81385341999999</v>
      </c>
      <c r="EE18" s="94">
        <v>171.44137774000001</v>
      </c>
      <c r="EF18" s="94">
        <v>156.69706246000001</v>
      </c>
      <c r="EG18" s="94">
        <v>83.320164020000007</v>
      </c>
      <c r="EH18" s="94">
        <v>112.96141953</v>
      </c>
      <c r="EI18" s="94">
        <v>106.38171268000001</v>
      </c>
      <c r="EJ18" s="94">
        <v>105.37092832</v>
      </c>
      <c r="EK18" s="94">
        <v>239.47193289000001</v>
      </c>
      <c r="EL18" s="94">
        <v>193.98291850000001</v>
      </c>
      <c r="EM18" s="94">
        <v>193.98291850000001</v>
      </c>
      <c r="EN18" s="94">
        <v>211.7682135</v>
      </c>
      <c r="EO18" s="94">
        <v>211.7682135</v>
      </c>
      <c r="EP18" s="94">
        <v>188.52880691999999</v>
      </c>
      <c r="EQ18" s="94">
        <v>299.34776027999999</v>
      </c>
      <c r="ER18" s="94">
        <v>362.4040554</v>
      </c>
      <c r="ES18" s="94">
        <v>350.03857790000001</v>
      </c>
      <c r="ET18" s="94">
        <v>347.3425153</v>
      </c>
      <c r="EU18" s="94">
        <v>338.11288876188598</v>
      </c>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c r="AMO18" s="94"/>
      <c r="AMP18" s="94"/>
      <c r="AMQ18" s="94"/>
      <c r="AMR18" s="94"/>
      <c r="AMS18" s="94"/>
      <c r="AMT18" s="94"/>
      <c r="AMU18" s="94"/>
      <c r="AMV18" s="94"/>
      <c r="AMW18" s="94"/>
      <c r="AMX18" s="94"/>
      <c r="AMY18" s="94"/>
      <c r="AMZ18" s="94"/>
      <c r="ANA18" s="94"/>
      <c r="ANB18" s="94"/>
      <c r="ANC18" s="94"/>
      <c r="AND18" s="94"/>
      <c r="ANE18" s="94"/>
      <c r="ANF18" s="94"/>
      <c r="ANG18" s="94"/>
      <c r="ANH18" s="94"/>
      <c r="ANI18" s="94"/>
      <c r="ANJ18" s="94"/>
      <c r="ANK18" s="94"/>
      <c r="ANL18" s="94"/>
      <c r="ANM18" s="94"/>
      <c r="ANN18" s="94"/>
      <c r="ANO18" s="94"/>
      <c r="ANP18" s="94"/>
      <c r="ANQ18" s="94"/>
      <c r="ANR18" s="94"/>
      <c r="ANS18" s="94"/>
      <c r="ANT18" s="94"/>
      <c r="ANU18" s="94"/>
      <c r="ANV18" s="94"/>
      <c r="ANW18" s="94"/>
      <c r="ANX18" s="94"/>
      <c r="ANY18" s="94"/>
      <c r="ANZ18" s="94"/>
      <c r="AOA18" s="94"/>
      <c r="AOB18" s="94"/>
      <c r="AOC18" s="94"/>
      <c r="AOD18" s="94"/>
      <c r="AOE18" s="94"/>
      <c r="AOF18" s="94"/>
      <c r="AOG18" s="94"/>
      <c r="AOH18" s="94"/>
      <c r="AOI18" s="94"/>
      <c r="AOJ18" s="94"/>
      <c r="AOK18" s="94"/>
      <c r="AOL18" s="94"/>
      <c r="AOM18" s="94"/>
      <c r="AON18" s="94"/>
      <c r="AOO18" s="94"/>
      <c r="AOP18" s="94"/>
      <c r="AOQ18" s="94"/>
      <c r="AOR18" s="94"/>
      <c r="AOS18" s="94"/>
      <c r="AOT18" s="94"/>
      <c r="AOU18" s="94"/>
      <c r="AOV18" s="94"/>
      <c r="AOW18" s="94"/>
      <c r="AOX18" s="94"/>
      <c r="AOY18" s="94"/>
      <c r="AOZ18" s="94"/>
      <c r="APA18" s="94"/>
      <c r="APB18" s="94"/>
      <c r="APC18" s="94"/>
      <c r="APD18" s="94"/>
      <c r="APE18" s="94"/>
      <c r="APF18" s="94"/>
      <c r="APG18" s="94"/>
      <c r="APH18" s="94"/>
      <c r="API18" s="94"/>
      <c r="APJ18" s="94"/>
      <c r="APK18" s="94"/>
      <c r="APL18" s="94"/>
      <c r="APM18" s="94"/>
      <c r="APN18" s="94"/>
      <c r="APO18" s="94"/>
      <c r="APP18" s="94"/>
      <c r="APQ18" s="94"/>
      <c r="APR18" s="94"/>
      <c r="APS18" s="94"/>
      <c r="APT18" s="94"/>
      <c r="APU18" s="94"/>
      <c r="APV18" s="94"/>
      <c r="APW18" s="94"/>
      <c r="APX18" s="94"/>
      <c r="APY18" s="94"/>
      <c r="APZ18" s="94"/>
      <c r="AQA18" s="94"/>
      <c r="AQB18" s="94"/>
      <c r="AQC18" s="94"/>
      <c r="AQD18" s="94"/>
      <c r="AQE18" s="94"/>
      <c r="AQF18" s="94"/>
      <c r="AQG18" s="94"/>
      <c r="AQH18" s="94"/>
      <c r="AQI18" s="94"/>
      <c r="AQJ18" s="94"/>
      <c r="AQK18" s="94"/>
      <c r="AQL18" s="94"/>
      <c r="AQM18" s="94"/>
      <c r="AQN18" s="94"/>
      <c r="AQO18" s="94"/>
      <c r="AQP18" s="94"/>
      <c r="AQQ18" s="94"/>
      <c r="AQR18" s="94"/>
      <c r="AQS18" s="94"/>
      <c r="AQT18" s="94"/>
      <c r="AQU18" s="94"/>
      <c r="AQV18" s="94"/>
      <c r="AQW18" s="94"/>
      <c r="AQX18" s="94"/>
      <c r="AQY18" s="94"/>
      <c r="AQZ18" s="94"/>
      <c r="ARA18" s="94"/>
      <c r="ARB18" s="94"/>
      <c r="ARC18" s="94"/>
      <c r="ARD18" s="94"/>
      <c r="ARE18" s="94"/>
      <c r="ARF18" s="94"/>
      <c r="ARG18" s="94"/>
      <c r="ARH18" s="94"/>
      <c r="ARI18" s="94"/>
      <c r="ARJ18" s="94"/>
      <c r="ARK18" s="94"/>
      <c r="ARL18" s="94"/>
      <c r="ARM18" s="94"/>
      <c r="ARN18" s="94"/>
      <c r="ARO18" s="94"/>
      <c r="ARP18" s="94"/>
      <c r="ARQ18" s="94"/>
      <c r="ARR18" s="94"/>
      <c r="ARS18" s="94"/>
      <c r="ART18" s="94"/>
      <c r="ARU18" s="94"/>
      <c r="ARV18" s="94"/>
      <c r="ARW18" s="94"/>
      <c r="ARX18" s="94"/>
      <c r="ARY18" s="94"/>
      <c r="ARZ18" s="94"/>
      <c r="ASA18" s="94"/>
      <c r="ASB18" s="94"/>
      <c r="ASC18" s="94"/>
      <c r="ASD18" s="94"/>
      <c r="ASE18" s="94"/>
      <c r="ASF18" s="94"/>
      <c r="ASG18" s="94"/>
      <c r="ASH18" s="94"/>
      <c r="ASI18" s="94"/>
      <c r="ASJ18" s="94"/>
      <c r="ASK18" s="94"/>
      <c r="ASL18" s="94"/>
      <c r="ASM18" s="94"/>
      <c r="ASN18" s="94"/>
      <c r="ASO18" s="94"/>
      <c r="ASP18" s="94"/>
      <c r="ASQ18" s="94"/>
      <c r="ASR18" s="94"/>
      <c r="ASS18" s="94"/>
      <c r="AST18" s="94"/>
      <c r="ASU18" s="94"/>
      <c r="ASV18" s="94"/>
      <c r="ASW18" s="94"/>
      <c r="ASX18" s="94"/>
      <c r="ASY18" s="94"/>
      <c r="ASZ18" s="94"/>
      <c r="ATA18" s="94"/>
      <c r="ATB18" s="94"/>
      <c r="ATC18" s="94"/>
      <c r="ATD18" s="94"/>
      <c r="ATE18" s="94"/>
      <c r="ATF18" s="94"/>
      <c r="ATG18" s="94"/>
      <c r="ATH18" s="94"/>
      <c r="ATI18" s="94"/>
      <c r="ATJ18" s="94"/>
      <c r="ATK18" s="94"/>
      <c r="ATL18" s="94"/>
      <c r="ATM18" s="94"/>
      <c r="ATN18" s="94"/>
      <c r="ATO18" s="94"/>
      <c r="ATP18" s="94"/>
      <c r="ATQ18" s="94"/>
      <c r="ATR18" s="94"/>
      <c r="ATS18" s="94"/>
      <c r="ATT18" s="94"/>
      <c r="ATU18" s="94"/>
      <c r="ATV18" s="94"/>
      <c r="ATW18" s="94"/>
      <c r="ATX18" s="94"/>
      <c r="ATY18" s="94"/>
      <c r="ATZ18" s="94"/>
      <c r="AUA18" s="94"/>
      <c r="AUB18" s="94"/>
      <c r="AUC18" s="94"/>
      <c r="AUD18" s="94"/>
      <c r="AUE18" s="94"/>
      <c r="AUF18" s="94"/>
      <c r="AUG18" s="94"/>
      <c r="AUH18" s="94"/>
      <c r="AUI18" s="94"/>
      <c r="AUJ18" s="94"/>
      <c r="AUK18" s="94"/>
      <c r="AUL18" s="94"/>
      <c r="AUM18" s="94"/>
      <c r="AUN18" s="94"/>
      <c r="AUO18" s="94"/>
      <c r="AUP18" s="94"/>
      <c r="AUQ18" s="94"/>
      <c r="AUR18" s="94"/>
      <c r="AUS18" s="94"/>
      <c r="AUT18" s="94"/>
      <c r="AUU18" s="94"/>
      <c r="AUV18" s="94"/>
      <c r="AUW18" s="94"/>
      <c r="AUX18" s="94"/>
      <c r="AUY18" s="94"/>
      <c r="AUZ18" s="94"/>
      <c r="AVA18" s="94"/>
      <c r="AVB18" s="94"/>
      <c r="AVC18" s="94"/>
      <c r="AVD18" s="94"/>
      <c r="AVE18" s="94"/>
      <c r="AVF18" s="94"/>
      <c r="AVG18" s="94"/>
      <c r="AVH18" s="94"/>
      <c r="AVI18" s="94"/>
      <c r="AVJ18" s="94"/>
      <c r="AVK18" s="94"/>
      <c r="AVL18" s="94"/>
      <c r="AVM18" s="94"/>
      <c r="AVN18" s="94"/>
      <c r="AVO18" s="94"/>
      <c r="AVP18" s="94"/>
      <c r="AVQ18" s="94"/>
      <c r="AVR18" s="94"/>
      <c r="AVS18" s="94"/>
      <c r="AVT18" s="94"/>
      <c r="AVU18" s="94"/>
      <c r="AVV18" s="94"/>
      <c r="AVW18" s="94"/>
      <c r="AVX18" s="94"/>
      <c r="AVY18" s="94"/>
    </row>
    <row r="19" spans="2:1273" ht="34.15" customHeight="1">
      <c r="F19" s="35" t="s">
        <v>82</v>
      </c>
      <c r="G19" s="29"/>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c r="TM19" s="53"/>
      <c r="TN19" s="53"/>
      <c r="TO19" s="53"/>
      <c r="TP19" s="53"/>
      <c r="TQ19" s="53"/>
      <c r="TR19" s="53"/>
      <c r="TS19" s="53"/>
      <c r="TT19" s="53"/>
      <c r="TU19" s="53"/>
      <c r="TV19" s="53"/>
      <c r="TW19" s="53"/>
      <c r="TX19" s="53"/>
      <c r="TY19" s="53"/>
      <c r="TZ19" s="53"/>
      <c r="UA19" s="53"/>
      <c r="UB19" s="53"/>
      <c r="UC19" s="53"/>
      <c r="UD19" s="53"/>
      <c r="UE19" s="53"/>
      <c r="UF19" s="53"/>
      <c r="UG19" s="53"/>
      <c r="UH19" s="53"/>
      <c r="UI19" s="53"/>
      <c r="UJ19" s="53"/>
      <c r="UK19" s="53"/>
      <c r="UL19" s="53"/>
      <c r="UM19" s="53"/>
      <c r="UN19" s="53"/>
      <c r="UO19" s="53"/>
      <c r="UP19" s="53"/>
      <c r="UQ19" s="53"/>
      <c r="UR19" s="53"/>
      <c r="US19" s="53"/>
      <c r="UT19" s="53"/>
      <c r="UU19" s="53"/>
      <c r="UV19" s="53"/>
      <c r="UW19" s="53"/>
      <c r="UX19" s="53"/>
      <c r="UY19" s="53"/>
      <c r="UZ19" s="53"/>
      <c r="VA19" s="53"/>
      <c r="VB19" s="53"/>
      <c r="VC19" s="53"/>
      <c r="VD19" s="53"/>
      <c r="VE19" s="53"/>
      <c r="VF19" s="53"/>
      <c r="VG19" s="53"/>
      <c r="VH19" s="53"/>
      <c r="VI19" s="53"/>
      <c r="VJ19" s="53"/>
      <c r="VK19" s="53"/>
      <c r="VL19" s="53"/>
      <c r="VM19" s="53"/>
      <c r="VN19" s="53"/>
      <c r="VO19" s="53"/>
      <c r="VP19" s="53"/>
      <c r="VQ19" s="53"/>
      <c r="VR19" s="53"/>
      <c r="VS19" s="53"/>
      <c r="VT19" s="53"/>
      <c r="VU19" s="53"/>
      <c r="VV19" s="53"/>
      <c r="VW19" s="53"/>
      <c r="VX19" s="53"/>
      <c r="VY19" s="53"/>
      <c r="VZ19" s="53"/>
      <c r="WA19" s="53"/>
      <c r="WB19" s="53"/>
      <c r="WC19" s="53"/>
      <c r="WD19" s="53"/>
      <c r="WE19" s="53"/>
      <c r="WF19" s="53"/>
      <c r="WG19" s="53"/>
      <c r="WH19" s="53"/>
      <c r="WI19" s="53"/>
      <c r="WJ19" s="53"/>
      <c r="WK19" s="53"/>
      <c r="WL19" s="53"/>
      <c r="WM19" s="53"/>
      <c r="WN19" s="53"/>
      <c r="WO19" s="53"/>
      <c r="WP19" s="53"/>
      <c r="WQ19" s="53"/>
      <c r="WR19" s="53"/>
      <c r="WS19" s="53"/>
      <c r="WT19" s="53"/>
      <c r="WU19" s="53"/>
      <c r="WV19" s="53"/>
      <c r="WW19" s="53"/>
      <c r="WX19" s="53"/>
      <c r="WY19" s="53"/>
      <c r="WZ19" s="53"/>
      <c r="XA19" s="53"/>
      <c r="XB19" s="53"/>
      <c r="XC19" s="53"/>
      <c r="XD19" s="53"/>
      <c r="XE19" s="53"/>
      <c r="XF19" s="53"/>
      <c r="XG19" s="53"/>
      <c r="XH19" s="53"/>
      <c r="XI19" s="53"/>
      <c r="XJ19" s="53"/>
      <c r="XK19" s="53"/>
      <c r="XL19" s="53"/>
      <c r="XM19" s="53"/>
      <c r="XN19" s="53"/>
      <c r="XO19" s="53"/>
      <c r="XP19" s="53"/>
      <c r="XQ19" s="53"/>
      <c r="XR19" s="53"/>
      <c r="XS19" s="53"/>
      <c r="XT19" s="53"/>
      <c r="XU19" s="53"/>
      <c r="XV19" s="53"/>
      <c r="XW19" s="53"/>
      <c r="XX19" s="53"/>
      <c r="XY19" s="53"/>
      <c r="XZ19" s="53"/>
      <c r="YA19" s="53"/>
      <c r="YB19" s="53"/>
      <c r="YC19" s="53"/>
      <c r="YD19" s="53"/>
      <c r="YE19" s="53"/>
      <c r="YF19" s="53"/>
      <c r="YG19" s="53"/>
      <c r="YH19" s="53"/>
      <c r="YI19" s="53"/>
      <c r="YJ19" s="53"/>
      <c r="YK19" s="53"/>
      <c r="YL19" s="53"/>
      <c r="YM19" s="53"/>
      <c r="YN19" s="53"/>
      <c r="YO19" s="53"/>
      <c r="YP19" s="53"/>
      <c r="YQ19" s="53"/>
      <c r="YR19" s="53"/>
      <c r="YS19" s="53"/>
      <c r="YT19" s="53"/>
      <c r="YU19" s="53"/>
      <c r="YV19" s="53"/>
      <c r="YW19" s="53"/>
      <c r="YX19" s="53"/>
      <c r="YY19" s="53"/>
      <c r="YZ19" s="53"/>
      <c r="ZA19" s="53"/>
      <c r="ZB19" s="53"/>
      <c r="ZC19" s="53"/>
      <c r="ZD19" s="53"/>
      <c r="ZE19" s="53"/>
      <c r="ZF19" s="53"/>
      <c r="ZG19" s="53"/>
      <c r="ZH19" s="53"/>
      <c r="ZI19" s="53"/>
      <c r="ZJ19" s="53"/>
      <c r="ZK19" s="53"/>
      <c r="ZL19" s="53"/>
      <c r="ZM19" s="53"/>
      <c r="ZN19" s="53"/>
      <c r="ZO19" s="53"/>
      <c r="ZP19" s="53"/>
      <c r="ZQ19" s="53"/>
      <c r="ZR19" s="53"/>
      <c r="ZS19" s="53"/>
      <c r="ZT19" s="53"/>
      <c r="ZU19" s="53"/>
      <c r="ZV19" s="53"/>
      <c r="ZW19" s="53"/>
      <c r="ZX19" s="53"/>
      <c r="ZY19" s="53"/>
      <c r="ZZ19" s="53"/>
      <c r="AAA19" s="53"/>
      <c r="AAB19" s="53"/>
      <c r="AAC19" s="53"/>
      <c r="AAD19" s="53"/>
      <c r="AAE19" s="53"/>
      <c r="AAF19" s="53"/>
      <c r="AAG19" s="53"/>
      <c r="AAH19" s="53"/>
      <c r="AAI19" s="53"/>
      <c r="AAJ19" s="53"/>
      <c r="AAK19" s="53"/>
      <c r="AAL19" s="53"/>
      <c r="AAM19" s="53"/>
      <c r="AAN19" s="53"/>
      <c r="AAO19" s="53"/>
      <c r="AAP19" s="53"/>
      <c r="AAQ19" s="53"/>
      <c r="AAR19" s="53"/>
      <c r="AAS19" s="53"/>
      <c r="AAT19" s="53"/>
      <c r="AAU19" s="53"/>
      <c r="AAV19" s="53"/>
      <c r="AAW19" s="53"/>
      <c r="AAX19" s="53"/>
      <c r="AAY19" s="53"/>
      <c r="AAZ19" s="53"/>
      <c r="ABA19" s="53"/>
      <c r="ABB19" s="53"/>
      <c r="ABC19" s="53"/>
      <c r="ABD19" s="53"/>
      <c r="ABE19" s="53"/>
      <c r="ABF19" s="53"/>
      <c r="ABG19" s="53"/>
      <c r="ABH19" s="53"/>
      <c r="ABI19" s="53"/>
      <c r="ABJ19" s="53"/>
      <c r="ABK19" s="53"/>
      <c r="ABL19" s="53"/>
      <c r="ABM19" s="53"/>
      <c r="ABN19" s="53"/>
      <c r="ABO19" s="53"/>
      <c r="ABP19" s="53"/>
      <c r="ABQ19" s="53"/>
      <c r="ABR19" s="53"/>
      <c r="ABS19" s="53"/>
      <c r="ABT19" s="53"/>
      <c r="ABU19" s="53"/>
      <c r="ABV19" s="53"/>
      <c r="ABW19" s="53"/>
      <c r="ABX19" s="53"/>
      <c r="ABY19" s="53"/>
      <c r="ABZ19" s="53"/>
      <c r="ACA19" s="53"/>
      <c r="ACB19" s="53"/>
      <c r="ACC19" s="53"/>
      <c r="ACD19" s="53"/>
      <c r="ACE19" s="53"/>
      <c r="ACF19" s="53"/>
      <c r="ACG19" s="53"/>
      <c r="ACH19" s="53"/>
      <c r="ACI19" s="53"/>
      <c r="ACJ19" s="53"/>
      <c r="ACK19" s="53"/>
      <c r="ACL19" s="53"/>
      <c r="ACM19" s="53"/>
      <c r="ACN19" s="53"/>
      <c r="ACO19" s="53"/>
      <c r="ACP19" s="53"/>
      <c r="ACQ19" s="53"/>
      <c r="ACR19" s="53"/>
      <c r="ACS19" s="53"/>
      <c r="ACT19" s="53"/>
      <c r="ACU19" s="53"/>
      <c r="ACV19" s="53"/>
      <c r="ACW19" s="53"/>
      <c r="ACX19" s="53"/>
      <c r="ACY19" s="53"/>
      <c r="ACZ19" s="53"/>
      <c r="ADA19" s="53"/>
      <c r="ADB19" s="53"/>
      <c r="ADC19" s="53"/>
      <c r="ADD19" s="53"/>
      <c r="ADE19" s="53"/>
      <c r="ADF19" s="53"/>
      <c r="ADG19" s="53"/>
      <c r="ADH19" s="53"/>
      <c r="ADI19" s="53"/>
      <c r="ADJ19" s="53"/>
      <c r="ADK19" s="53"/>
      <c r="ADL19" s="53"/>
      <c r="ADM19" s="53"/>
      <c r="ADN19" s="53"/>
      <c r="ADO19" s="53"/>
      <c r="ADP19" s="53"/>
      <c r="ADQ19" s="53"/>
      <c r="ADR19" s="53"/>
      <c r="ADS19" s="53"/>
      <c r="ADT19" s="53"/>
      <c r="ADU19" s="53"/>
      <c r="ADV19" s="53"/>
      <c r="ADW19" s="53"/>
      <c r="ADX19" s="53"/>
      <c r="ADY19" s="53"/>
      <c r="ADZ19" s="53"/>
      <c r="AEA19" s="53"/>
      <c r="AEB19" s="53"/>
      <c r="AEC19" s="53"/>
      <c r="AED19" s="53"/>
      <c r="AEE19" s="53"/>
      <c r="AEF19" s="53"/>
      <c r="AEG19" s="53"/>
      <c r="AEH19" s="53"/>
      <c r="AEI19" s="53"/>
      <c r="AEJ19" s="53"/>
      <c r="AEK19" s="53"/>
      <c r="AEL19" s="53"/>
      <c r="AEM19" s="53"/>
      <c r="AEN19" s="53"/>
      <c r="AEO19" s="53"/>
      <c r="AEP19" s="53"/>
      <c r="AEQ19" s="53"/>
      <c r="AER19" s="53"/>
      <c r="AES19" s="53"/>
      <c r="AET19" s="53"/>
      <c r="AEU19" s="53"/>
      <c r="AEV19" s="53"/>
      <c r="AEW19" s="53"/>
      <c r="AEX19" s="53"/>
      <c r="AEY19" s="53"/>
      <c r="AEZ19" s="53"/>
      <c r="AFA19" s="53"/>
      <c r="AFB19" s="53"/>
      <c r="AFC19" s="53"/>
      <c r="AFD19" s="53"/>
      <c r="AFE19" s="53"/>
      <c r="AFF19" s="53"/>
      <c r="AFG19" s="53"/>
      <c r="AFH19" s="53"/>
      <c r="AFI19" s="53"/>
      <c r="AFJ19" s="53"/>
      <c r="AFK19" s="53"/>
      <c r="AFL19" s="53"/>
      <c r="AFM19" s="53"/>
      <c r="AFN19" s="53"/>
      <c r="AFO19" s="53"/>
      <c r="AFP19" s="53"/>
      <c r="AFQ19" s="53"/>
      <c r="AFR19" s="53"/>
      <c r="AFS19" s="53"/>
      <c r="AFT19" s="53"/>
      <c r="AFU19" s="53"/>
      <c r="AFV19" s="53"/>
      <c r="AFW19" s="53"/>
      <c r="AFX19" s="53"/>
      <c r="AFY19" s="53"/>
      <c r="AFZ19" s="53"/>
      <c r="AGA19" s="53"/>
      <c r="AGB19" s="53"/>
      <c r="AGC19" s="53"/>
      <c r="AGD19" s="53"/>
      <c r="AGE19" s="53"/>
      <c r="AGF19" s="53"/>
      <c r="AGG19" s="53"/>
      <c r="AGH19" s="53"/>
      <c r="AGI19" s="53"/>
      <c r="AGJ19" s="53"/>
      <c r="AGK19" s="53"/>
      <c r="AGL19" s="53"/>
      <c r="AGM19" s="53"/>
      <c r="AGN19" s="53"/>
      <c r="AGO19" s="53"/>
      <c r="AGP19" s="53"/>
      <c r="AGQ19" s="53"/>
      <c r="AGR19" s="53"/>
      <c r="AGS19" s="53"/>
      <c r="AGT19" s="53"/>
      <c r="AGU19" s="53"/>
      <c r="AGV19" s="53"/>
      <c r="AGW19" s="53"/>
      <c r="AGX19" s="53"/>
      <c r="AGY19" s="53"/>
      <c r="AGZ19" s="53"/>
      <c r="AHA19" s="53"/>
      <c r="AHB19" s="53"/>
      <c r="AHC19" s="53"/>
      <c r="AHD19" s="53"/>
      <c r="AHE19" s="53"/>
      <c r="AHF19" s="53"/>
      <c r="AHG19" s="53"/>
      <c r="AHH19" s="53"/>
      <c r="AHI19" s="53"/>
      <c r="AHJ19" s="53"/>
      <c r="AHK19" s="53"/>
      <c r="AHL19" s="53"/>
      <c r="AHM19" s="53"/>
      <c r="AHN19" s="53"/>
      <c r="AHO19" s="53"/>
      <c r="AHP19" s="53"/>
      <c r="AHQ19" s="53"/>
      <c r="AHR19" s="53"/>
      <c r="AHS19" s="53"/>
      <c r="AHT19" s="53"/>
      <c r="AHU19" s="53"/>
      <c r="AHV19" s="53"/>
      <c r="AHW19" s="53"/>
      <c r="AHX19" s="53"/>
      <c r="AHY19" s="53"/>
      <c r="AHZ19" s="53"/>
      <c r="AIA19" s="53"/>
      <c r="AIB19" s="53"/>
      <c r="AIC19" s="53"/>
      <c r="AID19" s="53"/>
      <c r="AIE19" s="53"/>
      <c r="AIF19" s="53"/>
      <c r="AIG19" s="53"/>
      <c r="AIH19" s="53"/>
      <c r="AII19" s="53"/>
      <c r="AIJ19" s="53"/>
      <c r="AIK19" s="53"/>
      <c r="AIL19" s="53"/>
      <c r="AIM19" s="53"/>
      <c r="AIN19" s="53"/>
      <c r="AIO19" s="53"/>
      <c r="AIP19" s="53"/>
      <c r="AIQ19" s="53"/>
      <c r="AIR19" s="53"/>
      <c r="AIS19" s="53"/>
      <c r="AIT19" s="53"/>
      <c r="AIU19" s="53"/>
      <c r="AIV19" s="53"/>
      <c r="AIW19" s="53"/>
      <c r="AIX19" s="53"/>
      <c r="AIY19" s="53"/>
      <c r="AIZ19" s="53"/>
      <c r="AJA19" s="53"/>
      <c r="AJB19" s="53"/>
      <c r="AJC19" s="53"/>
      <c r="AJD19" s="53"/>
      <c r="AJE19" s="53"/>
      <c r="AJF19" s="53"/>
      <c r="AJG19" s="53"/>
      <c r="AJH19" s="53"/>
      <c r="AJI19" s="53"/>
      <c r="AJJ19" s="53"/>
      <c r="AJK19" s="53"/>
      <c r="AJL19" s="53"/>
      <c r="AJM19" s="53"/>
      <c r="AJN19" s="53"/>
      <c r="AJO19" s="53"/>
      <c r="AJP19" s="53"/>
      <c r="AJQ19" s="53"/>
      <c r="AJR19" s="53"/>
      <c r="AJS19" s="53"/>
      <c r="AJT19" s="53"/>
      <c r="AJU19" s="53"/>
      <c r="AJV19" s="53"/>
      <c r="AJW19" s="53"/>
      <c r="AJX19" s="53"/>
      <c r="AJY19" s="53"/>
      <c r="AJZ19" s="53"/>
      <c r="AKA19" s="53"/>
      <c r="AKB19" s="53"/>
      <c r="AKC19" s="53"/>
      <c r="AKD19" s="53"/>
      <c r="AKE19" s="53"/>
      <c r="AKF19" s="53"/>
      <c r="AKG19" s="53"/>
      <c r="AKH19" s="53"/>
      <c r="AKI19" s="53"/>
      <c r="AKJ19" s="53"/>
      <c r="AKK19" s="53"/>
      <c r="AKL19" s="53"/>
      <c r="AKM19" s="53"/>
      <c r="AKN19" s="53"/>
      <c r="AKO19" s="53"/>
      <c r="AKP19" s="53"/>
      <c r="AKQ19" s="53"/>
      <c r="AKR19" s="53"/>
      <c r="AKS19" s="53"/>
      <c r="AKT19" s="53"/>
      <c r="AKU19" s="53"/>
      <c r="AKV19" s="53"/>
      <c r="AKW19" s="53"/>
      <c r="AKX19" s="53"/>
      <c r="AKY19" s="53"/>
      <c r="AKZ19" s="53"/>
      <c r="ALA19" s="53"/>
      <c r="ALB19" s="53"/>
      <c r="ALC19" s="53"/>
      <c r="ALD19" s="53"/>
      <c r="ALE19" s="53"/>
      <c r="ALF19" s="53"/>
      <c r="ALG19" s="53"/>
      <c r="ALH19" s="53"/>
      <c r="ALI19" s="53"/>
      <c r="ALJ19" s="53"/>
      <c r="ALK19" s="53"/>
      <c r="ALL19" s="53"/>
      <c r="ALM19" s="53"/>
      <c r="ALN19" s="53"/>
      <c r="ALO19" s="53"/>
      <c r="ALP19" s="53"/>
      <c r="ALQ19" s="53"/>
      <c r="ALR19" s="53"/>
      <c r="ALS19" s="53"/>
      <c r="ALT19" s="53"/>
      <c r="ALU19" s="53"/>
      <c r="ALV19" s="53"/>
      <c r="ALW19" s="53"/>
      <c r="ALX19" s="53"/>
      <c r="ALY19" s="53"/>
      <c r="ALZ19" s="53"/>
      <c r="AMA19" s="53"/>
      <c r="AMB19" s="53"/>
      <c r="AMC19" s="53"/>
      <c r="AMD19" s="53"/>
      <c r="AME19" s="53"/>
      <c r="AMF19" s="53"/>
      <c r="AMG19" s="53"/>
      <c r="AMH19" s="53"/>
      <c r="AMI19" s="53"/>
      <c r="AMJ19" s="53"/>
      <c r="AMK19" s="53"/>
      <c r="AML19" s="53"/>
      <c r="AMM19" s="53"/>
      <c r="AMN19" s="53"/>
      <c r="AMO19" s="53"/>
      <c r="AMP19" s="53"/>
      <c r="AMQ19" s="53"/>
      <c r="AMR19" s="53"/>
      <c r="AMS19" s="53"/>
      <c r="AMT19" s="53"/>
      <c r="AMU19" s="53"/>
      <c r="AMV19" s="53"/>
      <c r="AMW19" s="53"/>
      <c r="AMX19" s="53"/>
      <c r="AMY19" s="53"/>
      <c r="AMZ19" s="53"/>
      <c r="ANA19" s="53"/>
      <c r="ANB19" s="53"/>
      <c r="ANC19" s="53"/>
      <c r="AND19" s="53"/>
      <c r="ANE19" s="53"/>
      <c r="ANF19" s="53"/>
      <c r="ANG19" s="53"/>
      <c r="ANH19" s="53"/>
      <c r="ANI19" s="53"/>
      <c r="ANJ19" s="53"/>
      <c r="ANK19" s="53"/>
      <c r="ANL19" s="53"/>
      <c r="ANM19" s="53"/>
      <c r="ANN19" s="53"/>
      <c r="ANO19" s="53"/>
      <c r="ANP19" s="53"/>
      <c r="ANQ19" s="53"/>
      <c r="ANR19" s="53"/>
      <c r="ANS19" s="53"/>
      <c r="ANT19" s="53"/>
      <c r="ANU19" s="53"/>
      <c r="ANV19" s="53"/>
      <c r="ANW19" s="53"/>
      <c r="ANX19" s="53"/>
      <c r="ANY19" s="53"/>
      <c r="ANZ19" s="53"/>
      <c r="AOA19" s="53"/>
      <c r="AOB19" s="53"/>
      <c r="AOC19" s="53"/>
      <c r="AOD19" s="53"/>
      <c r="AOE19" s="53"/>
      <c r="AOF19" s="53"/>
      <c r="AOG19" s="53"/>
      <c r="AOH19" s="53"/>
      <c r="AOI19" s="53"/>
      <c r="AOJ19" s="53"/>
      <c r="AOK19" s="53"/>
      <c r="AOL19" s="53"/>
      <c r="AOM19" s="53"/>
      <c r="AON19" s="53"/>
      <c r="AOO19" s="53"/>
      <c r="AOP19" s="53"/>
      <c r="AOQ19" s="53"/>
      <c r="AOR19" s="53"/>
      <c r="AOS19" s="53"/>
      <c r="AOT19" s="53"/>
      <c r="AOU19" s="53"/>
      <c r="AOV19" s="53"/>
      <c r="AOW19" s="53"/>
      <c r="AOX19" s="53"/>
      <c r="AOY19" s="53"/>
      <c r="AOZ19" s="53"/>
      <c r="APA19" s="53"/>
      <c r="APB19" s="53"/>
      <c r="APC19" s="53"/>
      <c r="APD19" s="53"/>
      <c r="APE19" s="53"/>
      <c r="APF19" s="53"/>
      <c r="APG19" s="53"/>
      <c r="APH19" s="53"/>
      <c r="API19" s="53"/>
      <c r="APJ19" s="53"/>
      <c r="APK19" s="53"/>
      <c r="APL19" s="53"/>
      <c r="APM19" s="53"/>
      <c r="APN19" s="53"/>
      <c r="APO19" s="53"/>
      <c r="APP19" s="53"/>
      <c r="APQ19" s="53"/>
      <c r="APR19" s="53"/>
      <c r="APS19" s="53"/>
      <c r="APT19" s="53"/>
      <c r="APU19" s="53"/>
      <c r="APV19" s="53"/>
      <c r="APW19" s="53"/>
      <c r="APX19" s="53"/>
      <c r="APY19" s="53"/>
      <c r="APZ19" s="53"/>
      <c r="AQA19" s="53"/>
      <c r="AQB19" s="53"/>
      <c r="AQC19" s="53"/>
      <c r="AQD19" s="53"/>
      <c r="AQE19" s="53"/>
      <c r="AQF19" s="53"/>
      <c r="AQG19" s="53"/>
      <c r="AQH19" s="53"/>
      <c r="AQI19" s="53"/>
      <c r="AQJ19" s="53"/>
      <c r="AQK19" s="53"/>
      <c r="AQL19" s="53"/>
      <c r="AQM19" s="53"/>
      <c r="AQN19" s="53"/>
      <c r="AQO19" s="53"/>
      <c r="AQP19" s="53"/>
      <c r="AQQ19" s="53"/>
      <c r="AQR19" s="53"/>
      <c r="AQS19" s="53"/>
      <c r="AQT19" s="53"/>
      <c r="AQU19" s="53"/>
      <c r="AQV19" s="53"/>
      <c r="AQW19" s="53"/>
      <c r="AQX19" s="53"/>
      <c r="AQY19" s="53"/>
      <c r="AQZ19" s="53"/>
      <c r="ARA19" s="53"/>
      <c r="ARB19" s="53"/>
      <c r="ARC19" s="53"/>
      <c r="ARD19" s="53"/>
      <c r="ARE19" s="53"/>
      <c r="ARF19" s="53"/>
      <c r="ARG19" s="53"/>
      <c r="ARH19" s="53"/>
      <c r="ARI19" s="53"/>
      <c r="ARJ19" s="53"/>
      <c r="ARK19" s="53"/>
      <c r="ARL19" s="53"/>
      <c r="ARM19" s="53"/>
      <c r="ARN19" s="53"/>
      <c r="ARO19" s="53"/>
      <c r="ARP19" s="53"/>
      <c r="ARQ19" s="53"/>
      <c r="ARR19" s="53"/>
      <c r="ARS19" s="53"/>
      <c r="ART19" s="53"/>
      <c r="ARU19" s="53"/>
      <c r="ARV19" s="53"/>
      <c r="ARW19" s="53"/>
      <c r="ARX19" s="53"/>
      <c r="ARY19" s="53"/>
      <c r="ARZ19" s="53"/>
      <c r="ASA19" s="53"/>
      <c r="ASB19" s="53"/>
      <c r="ASC19" s="53"/>
      <c r="ASD19" s="53"/>
      <c r="ASE19" s="53"/>
      <c r="ASF19" s="53"/>
      <c r="ASG19" s="53"/>
      <c r="ASH19" s="53"/>
      <c r="ASI19" s="53"/>
      <c r="ASJ19" s="53"/>
      <c r="ASK19" s="53"/>
      <c r="ASL19" s="53"/>
      <c r="ASM19" s="53"/>
      <c r="ASN19" s="53"/>
      <c r="ASO19" s="53"/>
      <c r="ASP19" s="53"/>
      <c r="ASQ19" s="53"/>
      <c r="ASR19" s="53"/>
      <c r="ASS19" s="53"/>
      <c r="AST19" s="53"/>
      <c r="ASU19" s="53"/>
      <c r="ASV19" s="53"/>
      <c r="ASW19" s="53"/>
      <c r="ASX19" s="53"/>
      <c r="ASY19" s="53"/>
      <c r="ASZ19" s="53"/>
      <c r="ATA19" s="53"/>
      <c r="ATB19" s="53"/>
      <c r="ATC19" s="53"/>
      <c r="ATD19" s="53"/>
      <c r="ATE19" s="53"/>
      <c r="ATF19" s="53"/>
      <c r="ATG19" s="53"/>
      <c r="ATH19" s="53"/>
      <c r="ATI19" s="53"/>
      <c r="ATJ19" s="53"/>
      <c r="ATK19" s="53"/>
      <c r="ATL19" s="53"/>
      <c r="ATM19" s="53"/>
      <c r="ATN19" s="53"/>
      <c r="ATO19" s="53"/>
      <c r="ATP19" s="53"/>
      <c r="ATQ19" s="53"/>
      <c r="ATR19" s="53"/>
      <c r="ATS19" s="53"/>
      <c r="ATT19" s="53"/>
      <c r="ATU19" s="53"/>
      <c r="ATV19" s="53"/>
      <c r="ATW19" s="53"/>
      <c r="ATX19" s="53"/>
      <c r="ATY19" s="53"/>
      <c r="ATZ19" s="53"/>
      <c r="AUA19" s="53"/>
      <c r="AUB19" s="53"/>
      <c r="AUC19" s="53"/>
      <c r="AUD19" s="53"/>
      <c r="AUE19" s="53"/>
      <c r="AUF19" s="53"/>
      <c r="AUG19" s="53"/>
      <c r="AUH19" s="53"/>
      <c r="AUI19" s="53"/>
      <c r="AUJ19" s="53"/>
      <c r="AUK19" s="53"/>
      <c r="AUL19" s="53"/>
      <c r="AUM19" s="53"/>
      <c r="AUN19" s="53"/>
      <c r="AUO19" s="53"/>
      <c r="AUP19" s="53"/>
      <c r="AUQ19" s="53"/>
      <c r="AUR19" s="53"/>
      <c r="AUS19" s="53"/>
      <c r="AUT19" s="53"/>
      <c r="AUU19" s="53"/>
      <c r="AUV19" s="53"/>
      <c r="AUW19" s="53"/>
      <c r="AUX19" s="53"/>
      <c r="AUY19" s="53"/>
      <c r="AUZ19" s="53"/>
      <c r="AVA19" s="53"/>
      <c r="AVB19" s="53"/>
      <c r="AVC19" s="53"/>
      <c r="AVD19" s="53"/>
      <c r="AVE19" s="53"/>
      <c r="AVF19" s="53"/>
      <c r="AVG19" s="53"/>
      <c r="AVH19" s="53"/>
      <c r="AVI19" s="53"/>
      <c r="AVJ19" s="53"/>
      <c r="AVK19" s="53"/>
      <c r="AVL19" s="53"/>
      <c r="AVM19" s="53"/>
      <c r="AVN19" s="53"/>
      <c r="AVO19" s="53"/>
      <c r="AVP19" s="53"/>
      <c r="AVQ19" s="53"/>
      <c r="AVR19" s="53"/>
      <c r="AVS19" s="53"/>
      <c r="AVT19" s="53"/>
      <c r="AVU19" s="53"/>
      <c r="AVV19" s="53"/>
      <c r="AVW19" s="53"/>
      <c r="AVX19" s="53"/>
      <c r="AVY19" s="53"/>
    </row>
    <row r="20" spans="2:1273" ht="20.100000000000001" customHeight="1">
      <c r="F20" s="28" t="s">
        <v>825</v>
      </c>
      <c r="G20" s="29"/>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row>
    <row r="21" spans="2:1273" ht="20.100000000000001" customHeight="1">
      <c r="F21" s="28" t="s">
        <v>827</v>
      </c>
      <c r="G21" s="29" t="s">
        <v>330</v>
      </c>
      <c r="H21" s="38"/>
      <c r="I21" s="38"/>
      <c r="J21" s="38"/>
      <c r="K21" s="38" t="s">
        <v>828</v>
      </c>
      <c r="L21" s="94">
        <v>8.8333333333299997</v>
      </c>
      <c r="M21" s="94">
        <v>9.75</v>
      </c>
      <c r="N21" s="94">
        <v>11.25</v>
      </c>
      <c r="O21" s="94">
        <v>9.2166666666699992</v>
      </c>
      <c r="P21" s="94">
        <v>9.3333333333299997</v>
      </c>
      <c r="Q21" s="94">
        <v>9.1166666666699996</v>
      </c>
      <c r="R21" s="94">
        <v>8.6666666666700003</v>
      </c>
      <c r="S21" s="94">
        <v>7.8833333333300004</v>
      </c>
      <c r="T21" s="94">
        <v>7.9333333333300002</v>
      </c>
      <c r="U21" s="94">
        <v>7.8333333333299997</v>
      </c>
      <c r="V21" s="94">
        <v>8.1999999999999993</v>
      </c>
      <c r="W21" s="94">
        <v>10.25</v>
      </c>
      <c r="X21" s="94">
        <v>10.033333333330001</v>
      </c>
      <c r="Y21" s="94">
        <v>10.25</v>
      </c>
      <c r="Z21" s="94">
        <v>10.1</v>
      </c>
      <c r="AA21" s="94">
        <v>10.066666666670001</v>
      </c>
      <c r="AB21" s="94">
        <v>9.5</v>
      </c>
      <c r="AC21" s="94">
        <v>9.3000000000000007</v>
      </c>
      <c r="AD21" s="94">
        <v>9.2333333333300001</v>
      </c>
      <c r="AE21" s="94">
        <v>9.4333333333299993</v>
      </c>
      <c r="AF21" s="94">
        <v>10.35</v>
      </c>
      <c r="AG21" s="94">
        <v>11.66666666667</v>
      </c>
      <c r="AH21" s="94">
        <v>11.86666666667</v>
      </c>
      <c r="AI21" s="94">
        <v>11.95</v>
      </c>
      <c r="AJ21" s="94">
        <v>14.683333333329999</v>
      </c>
      <c r="AK21" s="94">
        <v>16.41666666667</v>
      </c>
      <c r="AL21" s="94">
        <v>16.266666666670002</v>
      </c>
      <c r="AM21" s="94">
        <v>15.066666666670001</v>
      </c>
      <c r="AN21" s="94">
        <v>13.66666666667</v>
      </c>
      <c r="AO21" s="94">
        <v>11.48333333333</v>
      </c>
      <c r="AP21" s="94">
        <v>10.58333333333</v>
      </c>
      <c r="AQ21" s="94">
        <v>12.466666666669999</v>
      </c>
      <c r="AR21" s="94">
        <v>11.23333333333</v>
      </c>
      <c r="AS21" s="94">
        <v>10.86666666667</v>
      </c>
      <c r="AT21" s="94">
        <v>10.216666666669999</v>
      </c>
      <c r="AU21" s="94">
        <v>8.9166666666700003</v>
      </c>
      <c r="AV21" s="94">
        <v>10.61666666667</v>
      </c>
      <c r="AW21" s="94">
        <v>10.63333333333</v>
      </c>
      <c r="AX21" s="94">
        <v>10.1</v>
      </c>
      <c r="AY21" s="94">
        <v>9.6666666666700003</v>
      </c>
      <c r="AZ21" s="94">
        <v>9.3666666666699996</v>
      </c>
      <c r="BA21" s="94">
        <v>8.5333333333300008</v>
      </c>
      <c r="BB21" s="94">
        <v>7.7666666666699999</v>
      </c>
      <c r="BC21" s="94">
        <v>7.15</v>
      </c>
      <c r="BD21" s="94">
        <v>7.7833333333299999</v>
      </c>
      <c r="BE21" s="94">
        <v>8.8000000000000007</v>
      </c>
      <c r="BF21" s="94">
        <v>9.1</v>
      </c>
      <c r="BG21" s="94">
        <v>9.5166666666699999</v>
      </c>
      <c r="BH21" s="94">
        <v>9.8333333333299997</v>
      </c>
      <c r="BI21" s="94">
        <v>9.9</v>
      </c>
      <c r="BJ21" s="94">
        <v>9.8166666666700007</v>
      </c>
      <c r="BK21" s="94">
        <v>10</v>
      </c>
      <c r="BL21" s="94">
        <v>10.16666666667</v>
      </c>
      <c r="BM21" s="94">
        <v>10.88333333333</v>
      </c>
      <c r="BN21" s="94">
        <v>11.466666666669999</v>
      </c>
      <c r="BO21" s="94">
        <v>13.66666666667</v>
      </c>
      <c r="BP21" s="94">
        <v>16.5</v>
      </c>
      <c r="BQ21" s="94">
        <v>17.983333333329998</v>
      </c>
      <c r="BR21" s="94">
        <v>19.25</v>
      </c>
      <c r="BS21" s="94">
        <v>20.483333333329998</v>
      </c>
      <c r="BT21" s="94">
        <v>21.75</v>
      </c>
      <c r="BU21" s="94">
        <v>27.33333333333</v>
      </c>
      <c r="BV21" s="94">
        <v>30.316666666669999</v>
      </c>
      <c r="BW21" s="94">
        <v>34.666666666669997</v>
      </c>
      <c r="BX21" s="94">
        <v>38.833333333330003</v>
      </c>
      <c r="BY21" s="94">
        <v>43.333333333330003</v>
      </c>
      <c r="BZ21" s="94">
        <v>49.916666666669997</v>
      </c>
      <c r="CA21" s="94">
        <v>65</v>
      </c>
      <c r="CB21" s="94">
        <v>85</v>
      </c>
      <c r="CC21" s="94">
        <v>124.66666666667</v>
      </c>
      <c r="CD21" s="94">
        <v>98.333333333330003</v>
      </c>
      <c r="CE21" s="94">
        <v>89.333333333330003</v>
      </c>
      <c r="CF21" s="94">
        <v>74</v>
      </c>
      <c r="CG21" s="94">
        <v>61.333333333330003</v>
      </c>
      <c r="CH21" s="94">
        <v>60.666666666669997</v>
      </c>
      <c r="CI21" s="94">
        <v>51</v>
      </c>
      <c r="CJ21" s="94">
        <v>45</v>
      </c>
      <c r="CK21" s="94">
        <v>48.333333333330003</v>
      </c>
      <c r="CL21" s="94">
        <v>45.25</v>
      </c>
      <c r="CM21" s="94">
        <v>46.5</v>
      </c>
      <c r="CN21" s="94">
        <v>42.083333333330003</v>
      </c>
      <c r="CO21" s="94">
        <v>41.416666666669997</v>
      </c>
      <c r="CP21" s="94">
        <v>45.833333333330003</v>
      </c>
      <c r="CQ21" s="94">
        <v>58.5</v>
      </c>
      <c r="CR21" s="94">
        <v>68.416666666669997</v>
      </c>
      <c r="CS21" s="94">
        <v>55.75</v>
      </c>
      <c r="CT21" s="94">
        <v>51</v>
      </c>
      <c r="CU21" s="94">
        <v>51.833333333330003</v>
      </c>
      <c r="CV21" s="94">
        <v>51.726666666669999</v>
      </c>
      <c r="CW21" s="94">
        <v>51.336666666669998</v>
      </c>
      <c r="CX21" s="94">
        <v>48.083333333330003</v>
      </c>
      <c r="CY21" s="94">
        <v>42.46</v>
      </c>
      <c r="CZ21" s="94">
        <v>42.71</v>
      </c>
      <c r="DA21" s="94">
        <v>40.183333333329998</v>
      </c>
      <c r="DB21" s="94">
        <v>34.75</v>
      </c>
      <c r="DC21" s="94">
        <v>35.026666666670003</v>
      </c>
      <c r="DD21" s="94">
        <v>34.943333333330003</v>
      </c>
      <c r="DE21" s="94">
        <v>28.976666666669999</v>
      </c>
      <c r="DF21" s="94">
        <v>31.8</v>
      </c>
      <c r="DG21" s="94">
        <v>37.126666666669998</v>
      </c>
      <c r="DH21" s="94">
        <v>37.996666666670002</v>
      </c>
      <c r="DI21" s="94">
        <v>36.17</v>
      </c>
      <c r="DJ21" s="94">
        <v>36.21</v>
      </c>
      <c r="DK21" s="94">
        <v>35.453333333330001</v>
      </c>
      <c r="DL21" s="94">
        <v>31.85</v>
      </c>
      <c r="DM21" s="94">
        <v>27.15</v>
      </c>
      <c r="DN21" s="94">
        <v>24.566666666669999</v>
      </c>
      <c r="DO21" s="94">
        <v>19</v>
      </c>
      <c r="DP21" s="94">
        <v>23.793333333330001</v>
      </c>
      <c r="DQ21" s="94">
        <v>20.793333333330001</v>
      </c>
      <c r="DR21" s="94">
        <v>20.22</v>
      </c>
      <c r="DS21" s="94">
        <v>21.843333333330001</v>
      </c>
      <c r="DT21" s="94">
        <v>21.43666666667</v>
      </c>
      <c r="DU21" s="94">
        <v>22.126666666670001</v>
      </c>
      <c r="DV21" s="94">
        <v>26.52666666667</v>
      </c>
      <c r="DW21" s="94">
        <v>28.266666666670002</v>
      </c>
      <c r="DX21" s="94">
        <v>27.41</v>
      </c>
      <c r="DY21" s="94">
        <v>24.61666666667</v>
      </c>
      <c r="DZ21" s="94">
        <v>25.453333333330001</v>
      </c>
      <c r="EA21" s="94">
        <v>25.07666666667</v>
      </c>
      <c r="EB21" s="94">
        <v>25.593333333330001</v>
      </c>
      <c r="EC21" s="94">
        <v>33.32666666667</v>
      </c>
      <c r="ED21" s="94">
        <v>30.3266666666667</v>
      </c>
      <c r="EE21" s="94">
        <v>30.3266666666667</v>
      </c>
      <c r="EF21" s="94">
        <v>30.3266666666667</v>
      </c>
      <c r="EG21" s="94">
        <v>30.3266666666667</v>
      </c>
      <c r="EH21" s="94">
        <v>45.231666666666698</v>
      </c>
      <c r="EI21" s="94">
        <v>45.231666666666698</v>
      </c>
      <c r="EJ21" s="94">
        <v>45.231666666666698</v>
      </c>
      <c r="EK21" s="94">
        <v>45.231666666666698</v>
      </c>
      <c r="EL21" s="94">
        <v>51.07</v>
      </c>
      <c r="EM21" s="94">
        <v>51.07</v>
      </c>
      <c r="EN21" s="94">
        <v>51.07</v>
      </c>
      <c r="EO21" s="94">
        <v>51.07</v>
      </c>
      <c r="EP21" s="94">
        <v>81.762500000000003</v>
      </c>
      <c r="EQ21" s="94">
        <v>81.762500000000003</v>
      </c>
      <c r="ER21" s="94">
        <v>81.762500000000003</v>
      </c>
      <c r="ES21" s="94">
        <v>81.762500000000003</v>
      </c>
      <c r="ET21" s="94">
        <v>73.167043075989298</v>
      </c>
      <c r="EU21" s="94">
        <v>73.167043075989298</v>
      </c>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c r="AMO21" s="94"/>
      <c r="AMP21" s="94"/>
      <c r="AMQ21" s="94"/>
      <c r="AMR21" s="94"/>
      <c r="AMS21" s="94"/>
      <c r="AMT21" s="94"/>
      <c r="AMU21" s="94"/>
      <c r="AMV21" s="94"/>
      <c r="AMW21" s="94"/>
      <c r="AMX21" s="94"/>
      <c r="AMY21" s="94"/>
      <c r="AMZ21" s="94"/>
      <c r="ANA21" s="94"/>
      <c r="ANB21" s="94"/>
      <c r="ANC21" s="94"/>
      <c r="AND21" s="94"/>
      <c r="ANE21" s="94"/>
      <c r="ANF21" s="94"/>
      <c r="ANG21" s="94"/>
      <c r="ANH21" s="94"/>
      <c r="ANI21" s="94"/>
      <c r="ANJ21" s="94"/>
      <c r="ANK21" s="94"/>
      <c r="ANL21" s="94"/>
      <c r="ANM21" s="94"/>
      <c r="ANN21" s="94"/>
      <c r="ANO21" s="94"/>
      <c r="ANP21" s="94"/>
      <c r="ANQ21" s="94"/>
      <c r="ANR21" s="94"/>
      <c r="ANS21" s="94"/>
      <c r="ANT21" s="94"/>
      <c r="ANU21" s="94"/>
      <c r="ANV21" s="94"/>
      <c r="ANW21" s="94"/>
      <c r="ANX21" s="94"/>
      <c r="ANY21" s="94"/>
      <c r="ANZ21" s="94"/>
      <c r="AOA21" s="94"/>
      <c r="AOB21" s="94"/>
      <c r="AOC21" s="94"/>
      <c r="AOD21" s="94"/>
      <c r="AOE21" s="94"/>
      <c r="AOF21" s="94"/>
      <c r="AOG21" s="94"/>
      <c r="AOH21" s="94"/>
      <c r="AOI21" s="94"/>
      <c r="AOJ21" s="94"/>
      <c r="AOK21" s="94"/>
      <c r="AOL21" s="94"/>
      <c r="AOM21" s="94"/>
      <c r="AON21" s="94"/>
      <c r="AOO21" s="94"/>
      <c r="AOP21" s="94"/>
      <c r="AOQ21" s="94"/>
      <c r="AOR21" s="94"/>
      <c r="AOS21" s="94"/>
      <c r="AOT21" s="94"/>
      <c r="AOU21" s="94"/>
      <c r="AOV21" s="94"/>
      <c r="AOW21" s="94"/>
      <c r="AOX21" s="94"/>
      <c r="AOY21" s="94"/>
      <c r="AOZ21" s="94"/>
      <c r="APA21" s="94"/>
      <c r="APB21" s="94"/>
      <c r="APC21" s="94"/>
      <c r="APD21" s="94"/>
      <c r="APE21" s="94"/>
      <c r="APF21" s="94"/>
      <c r="APG21" s="94"/>
      <c r="APH21" s="94"/>
      <c r="API21" s="94"/>
      <c r="APJ21" s="94"/>
      <c r="APK21" s="94"/>
      <c r="APL21" s="94"/>
      <c r="APM21" s="94"/>
      <c r="APN21" s="94"/>
      <c r="APO21" s="94"/>
      <c r="APP21" s="94"/>
      <c r="APQ21" s="94"/>
      <c r="APR21" s="94"/>
      <c r="APS21" s="94"/>
      <c r="APT21" s="94"/>
      <c r="APU21" s="94"/>
      <c r="APV21" s="94"/>
      <c r="APW21" s="94"/>
      <c r="APX21" s="94"/>
      <c r="APY21" s="94"/>
      <c r="APZ21" s="94"/>
      <c r="AQA21" s="94"/>
      <c r="AQB21" s="94"/>
      <c r="AQC21" s="94"/>
      <c r="AQD21" s="94"/>
      <c r="AQE21" s="94"/>
      <c r="AQF21" s="94"/>
      <c r="AQG21" s="94"/>
      <c r="AQH21" s="94"/>
      <c r="AQI21" s="94"/>
      <c r="AQJ21" s="94"/>
      <c r="AQK21" s="94"/>
      <c r="AQL21" s="94"/>
      <c r="AQM21" s="94"/>
      <c r="AQN21" s="94"/>
      <c r="AQO21" s="94"/>
      <c r="AQP21" s="94"/>
      <c r="AQQ21" s="94"/>
      <c r="AQR21" s="94"/>
      <c r="AQS21" s="94"/>
      <c r="AQT21" s="94"/>
      <c r="AQU21" s="94"/>
      <c r="AQV21" s="94"/>
      <c r="AQW21" s="94"/>
      <c r="AQX21" s="94"/>
      <c r="AQY21" s="94"/>
      <c r="AQZ21" s="94"/>
      <c r="ARA21" s="94"/>
      <c r="ARB21" s="94"/>
      <c r="ARC21" s="94"/>
      <c r="ARD21" s="94"/>
      <c r="ARE21" s="94"/>
      <c r="ARF21" s="94"/>
      <c r="ARG21" s="94"/>
      <c r="ARH21" s="94"/>
      <c r="ARI21" s="94"/>
      <c r="ARJ21" s="94"/>
      <c r="ARK21" s="94"/>
      <c r="ARL21" s="94"/>
      <c r="ARM21" s="94"/>
      <c r="ARN21" s="94"/>
      <c r="ARO21" s="94"/>
      <c r="ARP21" s="94"/>
      <c r="ARQ21" s="94"/>
      <c r="ARR21" s="94"/>
      <c r="ARS21" s="94"/>
      <c r="ART21" s="94"/>
      <c r="ARU21" s="94"/>
      <c r="ARV21" s="94"/>
      <c r="ARW21" s="94"/>
      <c r="ARX21" s="94"/>
      <c r="ARY21" s="94"/>
      <c r="ARZ21" s="94"/>
      <c r="ASA21" s="94"/>
      <c r="ASB21" s="94"/>
      <c r="ASC21" s="94"/>
      <c r="ASD21" s="94"/>
      <c r="ASE21" s="94"/>
      <c r="ASF21" s="94"/>
      <c r="ASG21" s="94"/>
      <c r="ASH21" s="94"/>
      <c r="ASI21" s="94"/>
      <c r="ASJ21" s="94"/>
      <c r="ASK21" s="94"/>
      <c r="ASL21" s="94"/>
      <c r="ASM21" s="94"/>
      <c r="ASN21" s="94"/>
      <c r="ASO21" s="94"/>
      <c r="ASP21" s="94"/>
      <c r="ASQ21" s="94"/>
      <c r="ASR21" s="94"/>
      <c r="ASS21" s="94"/>
      <c r="AST21" s="94"/>
      <c r="ASU21" s="94"/>
      <c r="ASV21" s="94"/>
      <c r="ASW21" s="94"/>
      <c r="ASX21" s="94"/>
      <c r="ASY21" s="94"/>
      <c r="ASZ21" s="94"/>
      <c r="ATA21" s="94"/>
      <c r="ATB21" s="94"/>
      <c r="ATC21" s="94"/>
      <c r="ATD21" s="94"/>
      <c r="ATE21" s="94"/>
      <c r="ATF21" s="94"/>
      <c r="ATG21" s="94"/>
      <c r="ATH21" s="94"/>
      <c r="ATI21" s="94"/>
      <c r="ATJ21" s="94"/>
      <c r="ATK21" s="94"/>
      <c r="ATL21" s="94"/>
      <c r="ATM21" s="94"/>
      <c r="ATN21" s="94"/>
      <c r="ATO21" s="94"/>
      <c r="ATP21" s="94"/>
      <c r="ATQ21" s="94"/>
      <c r="ATR21" s="94"/>
      <c r="ATS21" s="94"/>
      <c r="ATT21" s="94"/>
      <c r="ATU21" s="94"/>
      <c r="ATV21" s="94"/>
      <c r="ATW21" s="94"/>
      <c r="ATX21" s="94"/>
      <c r="ATY21" s="94"/>
      <c r="ATZ21" s="94"/>
      <c r="AUA21" s="94"/>
      <c r="AUB21" s="94"/>
      <c r="AUC21" s="94"/>
      <c r="AUD21" s="94"/>
      <c r="AUE21" s="94"/>
      <c r="AUF21" s="94"/>
      <c r="AUG21" s="94"/>
      <c r="AUH21" s="94"/>
      <c r="AUI21" s="94"/>
      <c r="AUJ21" s="94"/>
      <c r="AUK21" s="94"/>
      <c r="AUL21" s="94"/>
      <c r="AUM21" s="94"/>
      <c r="AUN21" s="94"/>
      <c r="AUO21" s="94"/>
      <c r="AUP21" s="94"/>
      <c r="AUQ21" s="94"/>
      <c r="AUR21" s="94"/>
      <c r="AUS21" s="94"/>
      <c r="AUT21" s="94"/>
      <c r="AUU21" s="94"/>
      <c r="AUV21" s="94"/>
      <c r="AUW21" s="94"/>
      <c r="AUX21" s="94"/>
      <c r="AUY21" s="94"/>
      <c r="AUZ21" s="94"/>
      <c r="AVA21" s="94"/>
      <c r="AVB21" s="94"/>
      <c r="AVC21" s="94"/>
      <c r="AVD21" s="94"/>
      <c r="AVE21" s="94"/>
      <c r="AVF21" s="94"/>
      <c r="AVG21" s="94"/>
      <c r="AVH21" s="94"/>
      <c r="AVI21" s="94"/>
      <c r="AVJ21" s="94"/>
      <c r="AVK21" s="94"/>
      <c r="AVL21" s="94"/>
      <c r="AVM21" s="94"/>
      <c r="AVN21" s="94"/>
      <c r="AVO21" s="94"/>
      <c r="AVP21" s="94"/>
      <c r="AVQ21" s="94"/>
      <c r="AVR21" s="94"/>
      <c r="AVS21" s="94"/>
      <c r="AVT21" s="94"/>
      <c r="AVU21" s="94"/>
      <c r="AVV21" s="94"/>
      <c r="AVW21" s="94"/>
      <c r="AVX21" s="94"/>
      <c r="AVY21" s="94"/>
    </row>
    <row r="22" spans="2:1273" ht="20.100000000000001" customHeight="1">
      <c r="F22" s="28" t="s">
        <v>639</v>
      </c>
      <c r="G22" s="29" t="s">
        <v>555</v>
      </c>
      <c r="H22" s="38"/>
      <c r="I22" s="38"/>
      <c r="J22" s="38"/>
      <c r="K22" s="38" t="s">
        <v>829</v>
      </c>
      <c r="L22" s="94">
        <v>60.730343253969998</v>
      </c>
      <c r="M22" s="94">
        <v>56.431533786849997</v>
      </c>
      <c r="N22" s="94">
        <v>53.888048507459999</v>
      </c>
      <c r="O22" s="94">
        <v>45.648834112149999</v>
      </c>
      <c r="P22" s="94">
        <v>68.658278797999998</v>
      </c>
      <c r="Q22" s="94">
        <v>69.844119047619998</v>
      </c>
      <c r="R22" s="94">
        <v>57.477493103450001</v>
      </c>
      <c r="S22" s="94">
        <v>52.049257694630001</v>
      </c>
      <c r="T22" s="94">
        <v>60.773507462689999</v>
      </c>
      <c r="U22" s="94">
        <v>41.607722950819998</v>
      </c>
      <c r="V22" s="94">
        <v>54.983018411970001</v>
      </c>
      <c r="W22" s="94">
        <v>45.22972340426</v>
      </c>
      <c r="X22" s="94">
        <v>62.413337025319997</v>
      </c>
      <c r="Y22" s="94">
        <v>44.28124842767</v>
      </c>
      <c r="Z22" s="94">
        <v>58.493792293230001</v>
      </c>
      <c r="AA22" s="94">
        <v>43.345263702799997</v>
      </c>
      <c r="AB22" s="94">
        <v>28.5302875</v>
      </c>
      <c r="AC22" s="94">
        <v>52.527797101449998</v>
      </c>
      <c r="AD22" s="94">
        <v>38.667324414719999</v>
      </c>
      <c r="AE22" s="94">
        <v>49.330268482489998</v>
      </c>
      <c r="AF22" s="94">
        <v>48.57768956044</v>
      </c>
      <c r="AG22" s="94">
        <v>49.909473255809999</v>
      </c>
      <c r="AH22" s="94">
        <v>49.53819</v>
      </c>
      <c r="AI22" s="94">
        <v>42.463771528999999</v>
      </c>
      <c r="AJ22" s="94">
        <v>45.389111111109997</v>
      </c>
      <c r="AK22" s="94">
        <v>46.350276018099997</v>
      </c>
      <c r="AL22" s="94">
        <v>44.378364801860002</v>
      </c>
      <c r="AM22" s="94">
        <v>46.623484143760002</v>
      </c>
      <c r="AN22" s="94">
        <v>41.569242589230001</v>
      </c>
      <c r="AO22" s="94">
        <v>40.795322981369999</v>
      </c>
      <c r="AP22" s="94">
        <v>42.502218390800003</v>
      </c>
      <c r="AQ22" s="94">
        <v>41.362693809520003</v>
      </c>
      <c r="AR22" s="94">
        <v>45.694371915390001</v>
      </c>
      <c r="AS22" s="94">
        <v>52.755778050780002</v>
      </c>
      <c r="AT22" s="94">
        <v>52.709232517479997</v>
      </c>
      <c r="AU22" s="94">
        <v>47.331294460640002</v>
      </c>
      <c r="AV22" s="94">
        <v>48.274130560929997</v>
      </c>
      <c r="AW22" s="94">
        <v>46.78233075136</v>
      </c>
      <c r="AX22" s="94">
        <v>47.816795565169997</v>
      </c>
      <c r="AY22" s="94">
        <v>42.376178481010001</v>
      </c>
      <c r="AZ22" s="94">
        <v>45.933956759719997</v>
      </c>
      <c r="BA22" s="94">
        <v>47.340182139249997</v>
      </c>
      <c r="BB22" s="94">
        <v>41.526120174799999</v>
      </c>
      <c r="BC22" s="94">
        <v>60.686302441229998</v>
      </c>
      <c r="BD22" s="94">
        <v>48.385663297050002</v>
      </c>
      <c r="BE22" s="94">
        <v>56.660896316509998</v>
      </c>
      <c r="BF22" s="94">
        <v>46.374663947160002</v>
      </c>
      <c r="BG22" s="94">
        <v>49.812977308710003</v>
      </c>
      <c r="BH22" s="94">
        <v>48.936920907839998</v>
      </c>
      <c r="BI22" s="94">
        <v>52.474312326869999</v>
      </c>
      <c r="BJ22" s="94">
        <v>44.923346842599997</v>
      </c>
      <c r="BK22" s="94">
        <v>47.170156812339997</v>
      </c>
      <c r="BL22" s="94">
        <v>45.852128127370001</v>
      </c>
      <c r="BM22" s="94">
        <v>40.479528880869999</v>
      </c>
      <c r="BN22" s="94">
        <v>38.99533138116</v>
      </c>
      <c r="BO22" s="94">
        <v>39.654773800740003</v>
      </c>
      <c r="BP22" s="94">
        <v>37.665808650069998</v>
      </c>
      <c r="BQ22" s="94">
        <v>44.306028278889997</v>
      </c>
      <c r="BR22" s="94">
        <v>44.524406287790001</v>
      </c>
      <c r="BS22" s="94">
        <v>42.62837118977</v>
      </c>
      <c r="BT22" s="94">
        <v>38.749941211219998</v>
      </c>
      <c r="BU22" s="94">
        <v>44.667457073599998</v>
      </c>
      <c r="BV22" s="94">
        <v>49.805256266809998</v>
      </c>
      <c r="BW22" s="94">
        <v>52.988855917930003</v>
      </c>
      <c r="BX22" s="94">
        <v>48.411633032650002</v>
      </c>
      <c r="BY22" s="94">
        <v>65.387836077320003</v>
      </c>
      <c r="BZ22" s="94">
        <v>67.411054544609996</v>
      </c>
      <c r="CA22" s="94">
        <v>63.182537167340001</v>
      </c>
      <c r="CB22" s="94">
        <v>82.814288399790001</v>
      </c>
      <c r="CC22" s="94">
        <v>68.124385039399996</v>
      </c>
      <c r="CD22" s="94">
        <v>114.59092387852</v>
      </c>
      <c r="CE22" s="94">
        <v>82.114104867449996</v>
      </c>
      <c r="CF22" s="94">
        <v>72.295432788819994</v>
      </c>
      <c r="CG22" s="94">
        <v>78.392689727009994</v>
      </c>
      <c r="CH22" s="94">
        <v>61.976529960630003</v>
      </c>
      <c r="CI22" s="94">
        <v>97.61814173242</v>
      </c>
      <c r="CJ22" s="94">
        <v>131.51800689279</v>
      </c>
      <c r="CK22" s="94">
        <v>107.25271231743</v>
      </c>
      <c r="CL22" s="94">
        <v>139.34152913407999</v>
      </c>
      <c r="CM22" s="94">
        <v>84.061377151089999</v>
      </c>
      <c r="CN22" s="94">
        <v>104.90351288106</v>
      </c>
      <c r="CO22" s="94">
        <v>81.652539507049994</v>
      </c>
      <c r="CP22" s="94">
        <v>83.120684676750002</v>
      </c>
      <c r="CQ22" s="94">
        <v>85.083458913019996</v>
      </c>
      <c r="CR22" s="94">
        <v>100.12415798675001</v>
      </c>
      <c r="CS22" s="94">
        <v>80.279859558080005</v>
      </c>
      <c r="CT22" s="94">
        <v>73.829002190029996</v>
      </c>
      <c r="CU22" s="94">
        <v>101.67700390214</v>
      </c>
      <c r="CV22" s="94">
        <v>89.92192070179</v>
      </c>
      <c r="CW22" s="94">
        <v>91.35594550479</v>
      </c>
      <c r="CX22" s="94">
        <v>104.86492610974</v>
      </c>
      <c r="CY22" s="94">
        <v>94.508972325580004</v>
      </c>
      <c r="CZ22" s="94">
        <v>87.243575258050001</v>
      </c>
      <c r="DA22" s="94">
        <v>112.54736952726</v>
      </c>
      <c r="DB22" s="94">
        <v>96.459117928690006</v>
      </c>
      <c r="DC22" s="94">
        <v>90.188626371479998</v>
      </c>
      <c r="DD22" s="94">
        <v>96.378399876060001</v>
      </c>
      <c r="DE22" s="94">
        <v>86.254780454119995</v>
      </c>
      <c r="DF22" s="94">
        <v>82.851721645189997</v>
      </c>
      <c r="DG22" s="94">
        <v>90.554424663320006</v>
      </c>
      <c r="DH22" s="94">
        <v>101.8787089051</v>
      </c>
      <c r="DI22" s="94">
        <v>113.03690061627</v>
      </c>
      <c r="DJ22" s="94">
        <v>116.22581437116</v>
      </c>
      <c r="DK22" s="94">
        <v>121.33072368860999</v>
      </c>
      <c r="DL22" s="94">
        <v>107.51930196932</v>
      </c>
      <c r="DM22" s="94">
        <v>98.866268268050007</v>
      </c>
      <c r="DN22" s="94">
        <v>87.940721838640002</v>
      </c>
      <c r="DO22" s="94">
        <v>85.136782149789994</v>
      </c>
      <c r="DP22" s="94">
        <v>79.947332722330003</v>
      </c>
      <c r="DQ22" s="94">
        <v>84.452914754190004</v>
      </c>
      <c r="DR22" s="94">
        <v>70.729958581719998</v>
      </c>
      <c r="DS22" s="94">
        <v>81.434052222410003</v>
      </c>
      <c r="DT22" s="94">
        <v>76.549088201019998</v>
      </c>
      <c r="DU22" s="94">
        <v>83.074783905649994</v>
      </c>
      <c r="DV22" s="94">
        <v>86.192753907210005</v>
      </c>
      <c r="DW22" s="94">
        <v>103.22491404735</v>
      </c>
      <c r="DX22" s="94">
        <v>132.25581128035</v>
      </c>
      <c r="DY22" s="94">
        <v>79.169507959279997</v>
      </c>
      <c r="DZ22" s="94">
        <v>83.044065602489994</v>
      </c>
      <c r="EA22" s="94">
        <v>83.044065602489994</v>
      </c>
      <c r="EB22" s="94">
        <v>108.74982556735</v>
      </c>
      <c r="EC22" s="94">
        <v>108.74982556735</v>
      </c>
      <c r="ED22" s="94">
        <v>98.330043865807298</v>
      </c>
      <c r="EE22" s="94">
        <v>98.330043865807298</v>
      </c>
      <c r="EF22" s="94">
        <v>98.330043865807298</v>
      </c>
      <c r="EG22" s="94">
        <v>98.330043865807298</v>
      </c>
      <c r="EH22" s="94">
        <v>114.36565045071499</v>
      </c>
      <c r="EI22" s="94">
        <v>114.36565045071499</v>
      </c>
      <c r="EJ22" s="94">
        <v>114.36565045071499</v>
      </c>
      <c r="EK22" s="94">
        <v>114.36565045071499</v>
      </c>
      <c r="EL22" s="94">
        <v>147.94231678400701</v>
      </c>
      <c r="EM22" s="94">
        <v>147.94231678400701</v>
      </c>
      <c r="EN22" s="94">
        <v>147.94231678400701</v>
      </c>
      <c r="EO22" s="94">
        <v>147.94231678400701</v>
      </c>
      <c r="EP22" s="94">
        <v>209.050294461779</v>
      </c>
      <c r="EQ22" s="94">
        <v>209.050294461779</v>
      </c>
      <c r="ER22" s="94">
        <v>209.050294461779</v>
      </c>
      <c r="ES22" s="94">
        <v>209.050294461779</v>
      </c>
      <c r="ET22" s="94">
        <v>234.21272397542799</v>
      </c>
      <c r="EU22" s="94">
        <v>234.21272397542799</v>
      </c>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c r="AMQ22" s="94"/>
      <c r="AMR22" s="94"/>
      <c r="AMS22" s="94"/>
      <c r="AMT22" s="94"/>
      <c r="AMU22" s="94"/>
      <c r="AMV22" s="94"/>
      <c r="AMW22" s="94"/>
      <c r="AMX22" s="94"/>
      <c r="AMY22" s="94"/>
      <c r="AMZ22" s="94"/>
      <c r="ANA22" s="94"/>
      <c r="ANB22" s="94"/>
      <c r="ANC22" s="94"/>
      <c r="AND22" s="94"/>
      <c r="ANE22" s="94"/>
      <c r="ANF22" s="94"/>
      <c r="ANG22" s="94"/>
      <c r="ANH22" s="94"/>
      <c r="ANI22" s="94"/>
      <c r="ANJ22" s="94"/>
      <c r="ANK22" s="94"/>
      <c r="ANL22" s="94"/>
      <c r="ANM22" s="94"/>
      <c r="ANN22" s="94"/>
      <c r="ANO22" s="94"/>
      <c r="ANP22" s="94"/>
      <c r="ANQ22" s="94"/>
      <c r="ANR22" s="94"/>
      <c r="ANS22" s="94"/>
      <c r="ANT22" s="94"/>
      <c r="ANU22" s="94"/>
      <c r="ANV22" s="94"/>
      <c r="ANW22" s="94"/>
      <c r="ANX22" s="94"/>
      <c r="ANY22" s="94"/>
      <c r="ANZ22" s="94"/>
      <c r="AOA22" s="94"/>
      <c r="AOB22" s="94"/>
      <c r="AOC22" s="94"/>
      <c r="AOD22" s="94"/>
      <c r="AOE22" s="94"/>
      <c r="AOF22" s="94"/>
      <c r="AOG22" s="94"/>
      <c r="AOH22" s="94"/>
      <c r="AOI22" s="94"/>
      <c r="AOJ22" s="94"/>
      <c r="AOK22" s="94"/>
      <c r="AOL22" s="94"/>
      <c r="AOM22" s="94"/>
      <c r="AON22" s="94"/>
      <c r="AOO22" s="94"/>
      <c r="AOP22" s="94"/>
      <c r="AOQ22" s="94"/>
      <c r="AOR22" s="94"/>
      <c r="AOS22" s="94"/>
      <c r="AOT22" s="94"/>
      <c r="AOU22" s="94"/>
      <c r="AOV22" s="94"/>
      <c r="AOW22" s="94"/>
      <c r="AOX22" s="94"/>
      <c r="AOY22" s="94"/>
      <c r="AOZ22" s="94"/>
      <c r="APA22" s="94"/>
      <c r="APB22" s="94"/>
      <c r="APC22" s="94"/>
      <c r="APD22" s="94"/>
      <c r="APE22" s="94"/>
      <c r="APF22" s="94"/>
      <c r="APG22" s="94"/>
      <c r="APH22" s="94"/>
      <c r="API22" s="94"/>
      <c r="APJ22" s="94"/>
      <c r="APK22" s="94"/>
      <c r="APL22" s="94"/>
      <c r="APM22" s="94"/>
      <c r="APN22" s="94"/>
      <c r="APO22" s="94"/>
      <c r="APP22" s="94"/>
      <c r="APQ22" s="94"/>
      <c r="APR22" s="94"/>
      <c r="APS22" s="94"/>
      <c r="APT22" s="94"/>
      <c r="APU22" s="94"/>
      <c r="APV22" s="94"/>
      <c r="APW22" s="94"/>
      <c r="APX22" s="94"/>
      <c r="APY22" s="94"/>
      <c r="APZ22" s="94"/>
      <c r="AQA22" s="94"/>
      <c r="AQB22" s="94"/>
      <c r="AQC22" s="94"/>
      <c r="AQD22" s="94"/>
      <c r="AQE22" s="94"/>
      <c r="AQF22" s="94"/>
      <c r="AQG22" s="94"/>
      <c r="AQH22" s="94"/>
      <c r="AQI22" s="94"/>
      <c r="AQJ22" s="94"/>
      <c r="AQK22" s="94"/>
      <c r="AQL22" s="94"/>
      <c r="AQM22" s="94"/>
      <c r="AQN22" s="94"/>
      <c r="AQO22" s="94"/>
      <c r="AQP22" s="94"/>
      <c r="AQQ22" s="94"/>
      <c r="AQR22" s="94"/>
      <c r="AQS22" s="94"/>
      <c r="AQT22" s="94"/>
      <c r="AQU22" s="94"/>
      <c r="AQV22" s="94"/>
      <c r="AQW22" s="94"/>
      <c r="AQX22" s="94"/>
      <c r="AQY22" s="94"/>
      <c r="AQZ22" s="94"/>
      <c r="ARA22" s="94"/>
      <c r="ARB22" s="94"/>
      <c r="ARC22" s="94"/>
      <c r="ARD22" s="94"/>
      <c r="ARE22" s="94"/>
      <c r="ARF22" s="94"/>
      <c r="ARG22" s="94"/>
      <c r="ARH22" s="94"/>
      <c r="ARI22" s="94"/>
      <c r="ARJ22" s="94"/>
      <c r="ARK22" s="94"/>
      <c r="ARL22" s="94"/>
      <c r="ARM22" s="94"/>
      <c r="ARN22" s="94"/>
      <c r="ARO22" s="94"/>
      <c r="ARP22" s="94"/>
      <c r="ARQ22" s="94"/>
      <c r="ARR22" s="94"/>
      <c r="ARS22" s="94"/>
      <c r="ART22" s="94"/>
      <c r="ARU22" s="94"/>
      <c r="ARV22" s="94"/>
      <c r="ARW22" s="94"/>
      <c r="ARX22" s="94"/>
      <c r="ARY22" s="94"/>
      <c r="ARZ22" s="94"/>
      <c r="ASA22" s="94"/>
      <c r="ASB22" s="94"/>
      <c r="ASC22" s="94"/>
      <c r="ASD22" s="94"/>
      <c r="ASE22" s="94"/>
      <c r="ASF22" s="94"/>
      <c r="ASG22" s="94"/>
      <c r="ASH22" s="94"/>
      <c r="ASI22" s="94"/>
      <c r="ASJ22" s="94"/>
      <c r="ASK22" s="94"/>
      <c r="ASL22" s="94"/>
      <c r="ASM22" s="94"/>
      <c r="ASN22" s="94"/>
      <c r="ASO22" s="94"/>
      <c r="ASP22" s="94"/>
      <c r="ASQ22" s="94"/>
      <c r="ASR22" s="94"/>
      <c r="ASS22" s="94"/>
      <c r="AST22" s="94"/>
      <c r="ASU22" s="94"/>
      <c r="ASV22" s="94"/>
      <c r="ASW22" s="94"/>
      <c r="ASX22" s="94"/>
      <c r="ASY22" s="94"/>
      <c r="ASZ22" s="94"/>
      <c r="ATA22" s="94"/>
      <c r="ATB22" s="94"/>
      <c r="ATC22" s="94"/>
      <c r="ATD22" s="94"/>
      <c r="ATE22" s="94"/>
      <c r="ATF22" s="94"/>
      <c r="ATG22" s="94"/>
      <c r="ATH22" s="94"/>
      <c r="ATI22" s="94"/>
      <c r="ATJ22" s="94"/>
      <c r="ATK22" s="94"/>
      <c r="ATL22" s="94"/>
      <c r="ATM22" s="94"/>
      <c r="ATN22" s="94"/>
      <c r="ATO22" s="94"/>
      <c r="ATP22" s="94"/>
      <c r="ATQ22" s="94"/>
      <c r="ATR22" s="94"/>
      <c r="ATS22" s="94"/>
      <c r="ATT22" s="94"/>
      <c r="ATU22" s="94"/>
      <c r="ATV22" s="94"/>
      <c r="ATW22" s="94"/>
      <c r="ATX22" s="94"/>
      <c r="ATY22" s="94"/>
      <c r="ATZ22" s="94"/>
      <c r="AUA22" s="94"/>
      <c r="AUB22" s="94"/>
      <c r="AUC22" s="94"/>
      <c r="AUD22" s="94"/>
      <c r="AUE22" s="94"/>
      <c r="AUF22" s="94"/>
      <c r="AUG22" s="94"/>
      <c r="AUH22" s="94"/>
      <c r="AUI22" s="94"/>
      <c r="AUJ22" s="94"/>
      <c r="AUK22" s="94"/>
      <c r="AUL22" s="94"/>
      <c r="AUM22" s="94"/>
      <c r="AUN22" s="94"/>
      <c r="AUO22" s="94"/>
      <c r="AUP22" s="94"/>
      <c r="AUQ22" s="94"/>
      <c r="AUR22" s="94"/>
      <c r="AUS22" s="94"/>
      <c r="AUT22" s="94"/>
      <c r="AUU22" s="94"/>
      <c r="AUV22" s="94"/>
      <c r="AUW22" s="94"/>
      <c r="AUX22" s="94"/>
      <c r="AUY22" s="94"/>
      <c r="AUZ22" s="94"/>
      <c r="AVA22" s="94"/>
      <c r="AVB22" s="94"/>
      <c r="AVC22" s="94"/>
      <c r="AVD22" s="94"/>
      <c r="AVE22" s="94"/>
      <c r="AVF22" s="94"/>
      <c r="AVG22" s="94"/>
      <c r="AVH22" s="94"/>
      <c r="AVI22" s="94"/>
      <c r="AVJ22" s="94"/>
      <c r="AVK22" s="94"/>
      <c r="AVL22" s="94"/>
      <c r="AVM22" s="94"/>
      <c r="AVN22" s="94"/>
      <c r="AVO22" s="94"/>
      <c r="AVP22" s="94"/>
      <c r="AVQ22" s="94"/>
      <c r="AVR22" s="94"/>
      <c r="AVS22" s="94"/>
      <c r="AVT22" s="94"/>
      <c r="AVU22" s="94"/>
      <c r="AVV22" s="94"/>
      <c r="AVW22" s="94"/>
      <c r="AVX22" s="94"/>
      <c r="AVY22" s="94"/>
    </row>
    <row r="23" spans="2:1273" ht="10.15" customHeight="1">
      <c r="F23" s="39"/>
      <c r="G23" s="40"/>
      <c r="H23" s="39"/>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row>
    <row r="24" spans="2:1273" ht="10.15" customHeight="1">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row>
    <row r="26" spans="2:1273" ht="18" customHeight="1">
      <c r="F26" s="42" t="s">
        <v>830</v>
      </c>
    </row>
    <row r="27" spans="2:1273" ht="18" customHeight="1">
      <c r="F27" s="42" t="s">
        <v>831</v>
      </c>
    </row>
    <row r="28" spans="2:1273" ht="18" customHeight="1">
      <c r="F28" s="25" t="s">
        <v>489</v>
      </c>
    </row>
    <row r="29" spans="2:1273" ht="18" customHeight="1">
      <c r="F29" s="25" t="s">
        <v>832</v>
      </c>
    </row>
  </sheetData>
  <hyperlinks>
    <hyperlink ref="H1" location="Contents!A1" display="Back to Table of Contents" xr:uid="{1784805F-5DAE-4B51-8381-C889ECE76261}"/>
  </hyperlinks>
  <pageMargins left="0" right="0" top="0" bottom="0" header="0" footer="0"/>
  <pageSetup paperSize="9" scale="10" fitToHeight="0" orientation="portrait" r:id="rId1"/>
  <ignoredErrors>
    <ignoredError sqref="L4:EU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94BC1-610E-4611-8F68-CEB9719AC937}">
  <sheetPr>
    <pageSetUpPr fitToPage="1"/>
  </sheetPr>
  <dimension ref="A1:TL61"/>
  <sheetViews>
    <sheetView zoomScale="80" zoomScaleNormal="80" workbookViewId="0">
      <pane xSplit="7" ySplit="8" topLeftCell="ER9" activePane="bottomRight" state="frozen"/>
      <selection pane="topRight" activeCell="F17" sqref="F17"/>
      <selection pane="bottomLeft" activeCell="F17" sqref="F17"/>
      <selection pane="bottomRight" activeCell="EU8" sqref="EU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2" style="25" customWidth="1"/>
    <col min="7" max="7" width="12" style="26" bestFit="1" customWidth="1"/>
    <col min="8" max="8" width="14.42578125" style="25" customWidth="1"/>
    <col min="9" max="12" width="16.7109375" style="26" customWidth="1"/>
    <col min="13" max="124" width="14.42578125" style="26" customWidth="1"/>
    <col min="125" max="126" width="14.42578125" style="24" customWidth="1"/>
    <col min="127" max="127" width="13.140625" style="24" customWidth="1"/>
    <col min="128" max="129" width="14.42578125" style="24" customWidth="1"/>
    <col min="130" max="130" width="14.5703125" style="24" customWidth="1"/>
    <col min="131" max="131" width="14.42578125" style="24" customWidth="1"/>
    <col min="132" max="132" width="14.28515625" style="24" customWidth="1"/>
    <col min="133" max="183" width="14.42578125" style="24" customWidth="1"/>
    <col min="184" max="16384" width="10.28515625" style="24"/>
  </cols>
  <sheetData>
    <row r="1" spans="1:532" ht="57" customHeight="1">
      <c r="A1" s="23" t="s">
        <v>134</v>
      </c>
      <c r="H1" s="20" t="s">
        <v>113</v>
      </c>
    </row>
    <row r="2" spans="1:532" ht="18" customHeight="1">
      <c r="A2" s="110">
        <f ca="1">TODAY()</f>
        <v>45749</v>
      </c>
      <c r="H2" s="109">
        <f ca="1">IF(MONTH(A2) &gt; 6, YEAR(A2)-1, YEAR(A2)-2)</f>
        <v>2023</v>
      </c>
      <c r="I2" s="108">
        <f ca="1">H2+1</f>
        <v>2024</v>
      </c>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row>
    <row r="3" spans="1:532" ht="18" customHeight="1">
      <c r="F3" s="28"/>
      <c r="G3" s="29"/>
      <c r="H3" s="108" t="str">
        <f ca="1">CONCATENATE(H$2-1,"–",RIGHT(H$2,2))</f>
        <v>2022–23</v>
      </c>
      <c r="I3" s="108" t="str">
        <f ca="1">CONCATENATE(I$2-1,"–",RIGHT(I$2,2))</f>
        <v>2023–24</v>
      </c>
      <c r="J3" s="108"/>
      <c r="K3" s="111" t="s">
        <v>135</v>
      </c>
      <c r="L3" s="108">
        <v>1990</v>
      </c>
      <c r="M3" s="108">
        <f t="shared" ref="M3:BX3" si="0">IF(L4=12,L3+1,L3)</f>
        <v>1990</v>
      </c>
      <c r="N3" s="108">
        <f t="shared" si="0"/>
        <v>1990</v>
      </c>
      <c r="O3" s="108">
        <f t="shared" si="0"/>
        <v>1990</v>
      </c>
      <c r="P3" s="108">
        <f t="shared" si="0"/>
        <v>1991</v>
      </c>
      <c r="Q3" s="108">
        <f t="shared" si="0"/>
        <v>1991</v>
      </c>
      <c r="R3" s="108">
        <f t="shared" si="0"/>
        <v>1991</v>
      </c>
      <c r="S3" s="108">
        <f t="shared" si="0"/>
        <v>1991</v>
      </c>
      <c r="T3" s="108">
        <f t="shared" si="0"/>
        <v>1992</v>
      </c>
      <c r="U3" s="108">
        <f t="shared" si="0"/>
        <v>1992</v>
      </c>
      <c r="V3" s="108">
        <f t="shared" si="0"/>
        <v>1992</v>
      </c>
      <c r="W3" s="108">
        <f t="shared" si="0"/>
        <v>1992</v>
      </c>
      <c r="X3" s="108">
        <f t="shared" si="0"/>
        <v>1993</v>
      </c>
      <c r="Y3" s="108">
        <f t="shared" si="0"/>
        <v>1993</v>
      </c>
      <c r="Z3" s="108">
        <f t="shared" si="0"/>
        <v>1993</v>
      </c>
      <c r="AA3" s="108">
        <f t="shared" si="0"/>
        <v>1993</v>
      </c>
      <c r="AB3" s="108">
        <f t="shared" si="0"/>
        <v>1994</v>
      </c>
      <c r="AC3" s="108">
        <f t="shared" si="0"/>
        <v>1994</v>
      </c>
      <c r="AD3" s="108">
        <f t="shared" si="0"/>
        <v>1994</v>
      </c>
      <c r="AE3" s="108">
        <f t="shared" si="0"/>
        <v>1994</v>
      </c>
      <c r="AF3" s="108">
        <f t="shared" si="0"/>
        <v>1995</v>
      </c>
      <c r="AG3" s="108">
        <f t="shared" si="0"/>
        <v>1995</v>
      </c>
      <c r="AH3" s="108">
        <f t="shared" si="0"/>
        <v>1995</v>
      </c>
      <c r="AI3" s="108">
        <f t="shared" si="0"/>
        <v>1995</v>
      </c>
      <c r="AJ3" s="108">
        <f t="shared" si="0"/>
        <v>1996</v>
      </c>
      <c r="AK3" s="108">
        <f t="shared" si="0"/>
        <v>1996</v>
      </c>
      <c r="AL3" s="108">
        <f t="shared" si="0"/>
        <v>1996</v>
      </c>
      <c r="AM3" s="108">
        <f t="shared" si="0"/>
        <v>1996</v>
      </c>
      <c r="AN3" s="108">
        <f t="shared" si="0"/>
        <v>1997</v>
      </c>
      <c r="AO3" s="108">
        <f t="shared" si="0"/>
        <v>1997</v>
      </c>
      <c r="AP3" s="108">
        <f t="shared" si="0"/>
        <v>1997</v>
      </c>
      <c r="AQ3" s="108">
        <f t="shared" si="0"/>
        <v>1997</v>
      </c>
      <c r="AR3" s="108">
        <f t="shared" si="0"/>
        <v>1998</v>
      </c>
      <c r="AS3" s="108">
        <f t="shared" si="0"/>
        <v>1998</v>
      </c>
      <c r="AT3" s="108">
        <f t="shared" si="0"/>
        <v>1998</v>
      </c>
      <c r="AU3" s="108">
        <f t="shared" si="0"/>
        <v>1998</v>
      </c>
      <c r="AV3" s="108">
        <f t="shared" si="0"/>
        <v>1999</v>
      </c>
      <c r="AW3" s="108">
        <f t="shared" si="0"/>
        <v>1999</v>
      </c>
      <c r="AX3" s="108">
        <f t="shared" si="0"/>
        <v>1999</v>
      </c>
      <c r="AY3" s="108">
        <f t="shared" si="0"/>
        <v>1999</v>
      </c>
      <c r="AZ3" s="108">
        <f t="shared" si="0"/>
        <v>2000</v>
      </c>
      <c r="BA3" s="108">
        <f t="shared" si="0"/>
        <v>2000</v>
      </c>
      <c r="BB3" s="108">
        <f t="shared" si="0"/>
        <v>2000</v>
      </c>
      <c r="BC3" s="108">
        <f t="shared" si="0"/>
        <v>2000</v>
      </c>
      <c r="BD3" s="108">
        <f t="shared" si="0"/>
        <v>2001</v>
      </c>
      <c r="BE3" s="108">
        <f t="shared" si="0"/>
        <v>2001</v>
      </c>
      <c r="BF3" s="108">
        <f t="shared" si="0"/>
        <v>2001</v>
      </c>
      <c r="BG3" s="108">
        <f t="shared" si="0"/>
        <v>2001</v>
      </c>
      <c r="BH3" s="108">
        <f t="shared" si="0"/>
        <v>2002</v>
      </c>
      <c r="BI3" s="108">
        <f t="shared" si="0"/>
        <v>2002</v>
      </c>
      <c r="BJ3" s="108">
        <f t="shared" si="0"/>
        <v>2002</v>
      </c>
      <c r="BK3" s="108">
        <f t="shared" si="0"/>
        <v>2002</v>
      </c>
      <c r="BL3" s="108">
        <f t="shared" si="0"/>
        <v>2003</v>
      </c>
      <c r="BM3" s="108">
        <f t="shared" si="0"/>
        <v>2003</v>
      </c>
      <c r="BN3" s="108">
        <f t="shared" si="0"/>
        <v>2003</v>
      </c>
      <c r="BO3" s="108">
        <f t="shared" si="0"/>
        <v>2003</v>
      </c>
      <c r="BP3" s="108">
        <f t="shared" si="0"/>
        <v>2004</v>
      </c>
      <c r="BQ3" s="108">
        <f t="shared" si="0"/>
        <v>2004</v>
      </c>
      <c r="BR3" s="108">
        <f t="shared" si="0"/>
        <v>2004</v>
      </c>
      <c r="BS3" s="108">
        <f t="shared" si="0"/>
        <v>2004</v>
      </c>
      <c r="BT3" s="108">
        <f t="shared" si="0"/>
        <v>2005</v>
      </c>
      <c r="BU3" s="108">
        <f t="shared" si="0"/>
        <v>2005</v>
      </c>
      <c r="BV3" s="108">
        <f t="shared" si="0"/>
        <v>2005</v>
      </c>
      <c r="BW3" s="108">
        <f t="shared" si="0"/>
        <v>2005</v>
      </c>
      <c r="BX3" s="108">
        <f t="shared" si="0"/>
        <v>2006</v>
      </c>
      <c r="BY3" s="108">
        <f t="shared" ref="BY3:EJ3" si="1">IF(BX4=12,BX3+1,BX3)</f>
        <v>2006</v>
      </c>
      <c r="BZ3" s="108">
        <f t="shared" si="1"/>
        <v>2006</v>
      </c>
      <c r="CA3" s="108">
        <f t="shared" si="1"/>
        <v>2006</v>
      </c>
      <c r="CB3" s="108">
        <f t="shared" si="1"/>
        <v>2007</v>
      </c>
      <c r="CC3" s="108">
        <f t="shared" si="1"/>
        <v>2007</v>
      </c>
      <c r="CD3" s="108">
        <f t="shared" si="1"/>
        <v>2007</v>
      </c>
      <c r="CE3" s="108">
        <f t="shared" si="1"/>
        <v>2007</v>
      </c>
      <c r="CF3" s="108">
        <f t="shared" si="1"/>
        <v>2008</v>
      </c>
      <c r="CG3" s="108">
        <f t="shared" si="1"/>
        <v>2008</v>
      </c>
      <c r="CH3" s="108">
        <f t="shared" si="1"/>
        <v>2008</v>
      </c>
      <c r="CI3" s="108">
        <f t="shared" si="1"/>
        <v>2008</v>
      </c>
      <c r="CJ3" s="108">
        <f t="shared" si="1"/>
        <v>2009</v>
      </c>
      <c r="CK3" s="108">
        <f t="shared" si="1"/>
        <v>2009</v>
      </c>
      <c r="CL3" s="108">
        <f t="shared" si="1"/>
        <v>2009</v>
      </c>
      <c r="CM3" s="108">
        <f t="shared" si="1"/>
        <v>2009</v>
      </c>
      <c r="CN3" s="108">
        <f t="shared" si="1"/>
        <v>2010</v>
      </c>
      <c r="CO3" s="108">
        <f t="shared" si="1"/>
        <v>2010</v>
      </c>
      <c r="CP3" s="108">
        <f t="shared" si="1"/>
        <v>2010</v>
      </c>
      <c r="CQ3" s="108">
        <f t="shared" si="1"/>
        <v>2010</v>
      </c>
      <c r="CR3" s="108">
        <f t="shared" si="1"/>
        <v>2011</v>
      </c>
      <c r="CS3" s="108">
        <f t="shared" si="1"/>
        <v>2011</v>
      </c>
      <c r="CT3" s="108">
        <f t="shared" si="1"/>
        <v>2011</v>
      </c>
      <c r="CU3" s="108">
        <f t="shared" si="1"/>
        <v>2011</v>
      </c>
      <c r="CV3" s="108">
        <f t="shared" si="1"/>
        <v>2012</v>
      </c>
      <c r="CW3" s="108">
        <f t="shared" si="1"/>
        <v>2012</v>
      </c>
      <c r="CX3" s="108">
        <f t="shared" si="1"/>
        <v>2012</v>
      </c>
      <c r="CY3" s="108">
        <f t="shared" si="1"/>
        <v>2012</v>
      </c>
      <c r="CZ3" s="108">
        <f t="shared" si="1"/>
        <v>2013</v>
      </c>
      <c r="DA3" s="108">
        <f t="shared" si="1"/>
        <v>2013</v>
      </c>
      <c r="DB3" s="108">
        <f t="shared" si="1"/>
        <v>2013</v>
      </c>
      <c r="DC3" s="108">
        <f t="shared" si="1"/>
        <v>2013</v>
      </c>
      <c r="DD3" s="108">
        <f t="shared" si="1"/>
        <v>2014</v>
      </c>
      <c r="DE3" s="108">
        <f t="shared" si="1"/>
        <v>2014</v>
      </c>
      <c r="DF3" s="108">
        <f t="shared" si="1"/>
        <v>2014</v>
      </c>
      <c r="DG3" s="108">
        <f t="shared" si="1"/>
        <v>2014</v>
      </c>
      <c r="DH3" s="108">
        <f t="shared" si="1"/>
        <v>2015</v>
      </c>
      <c r="DI3" s="108">
        <f t="shared" si="1"/>
        <v>2015</v>
      </c>
      <c r="DJ3" s="108">
        <f t="shared" si="1"/>
        <v>2015</v>
      </c>
      <c r="DK3" s="108">
        <f t="shared" si="1"/>
        <v>2015</v>
      </c>
      <c r="DL3" s="108">
        <f t="shared" si="1"/>
        <v>2016</v>
      </c>
      <c r="DM3" s="108">
        <f t="shared" si="1"/>
        <v>2016</v>
      </c>
      <c r="DN3" s="108">
        <f t="shared" si="1"/>
        <v>2016</v>
      </c>
      <c r="DO3" s="108">
        <f t="shared" si="1"/>
        <v>2016</v>
      </c>
      <c r="DP3" s="108">
        <f t="shared" si="1"/>
        <v>2017</v>
      </c>
      <c r="DQ3" s="108">
        <f t="shared" si="1"/>
        <v>2017</v>
      </c>
      <c r="DR3" s="108">
        <f t="shared" si="1"/>
        <v>2017</v>
      </c>
      <c r="DS3" s="108">
        <f t="shared" si="1"/>
        <v>2017</v>
      </c>
      <c r="DT3" s="108">
        <f t="shared" si="1"/>
        <v>2018</v>
      </c>
      <c r="DU3" s="108">
        <f t="shared" si="1"/>
        <v>2018</v>
      </c>
      <c r="DV3" s="108">
        <f t="shared" si="1"/>
        <v>2018</v>
      </c>
      <c r="DW3" s="108">
        <f t="shared" si="1"/>
        <v>2018</v>
      </c>
      <c r="DX3" s="108">
        <f t="shared" si="1"/>
        <v>2019</v>
      </c>
      <c r="DY3" s="108">
        <f t="shared" si="1"/>
        <v>2019</v>
      </c>
      <c r="DZ3" s="108">
        <f t="shared" si="1"/>
        <v>2019</v>
      </c>
      <c r="EA3" s="108">
        <f t="shared" si="1"/>
        <v>2019</v>
      </c>
      <c r="EB3" s="108">
        <f t="shared" si="1"/>
        <v>2020</v>
      </c>
      <c r="EC3" s="108">
        <f t="shared" si="1"/>
        <v>2020</v>
      </c>
      <c r="ED3" s="108">
        <f t="shared" si="1"/>
        <v>2020</v>
      </c>
      <c r="EE3" s="108">
        <f t="shared" si="1"/>
        <v>2020</v>
      </c>
      <c r="EF3" s="108">
        <f t="shared" si="1"/>
        <v>2021</v>
      </c>
      <c r="EG3" s="108">
        <f t="shared" si="1"/>
        <v>2021</v>
      </c>
      <c r="EH3" s="108">
        <f t="shared" si="1"/>
        <v>2021</v>
      </c>
      <c r="EI3" s="108">
        <f t="shared" si="1"/>
        <v>2021</v>
      </c>
      <c r="EJ3" s="108">
        <f t="shared" si="1"/>
        <v>2022</v>
      </c>
      <c r="EK3" s="108">
        <f t="shared" ref="EK3:EL3" si="2">IF(EJ4=12,EJ3+1,EJ3)</f>
        <v>2022</v>
      </c>
      <c r="EL3" s="108">
        <f t="shared" si="2"/>
        <v>2022</v>
      </c>
      <c r="EM3" s="108">
        <f t="shared" ref="EM3" si="3">IF(EL4=12,EL3+1,EL3)</f>
        <v>2022</v>
      </c>
      <c r="EN3" s="108">
        <f t="shared" ref="EN3" si="4">IF(EM4=12,EM3+1,EM3)</f>
        <v>2023</v>
      </c>
      <c r="EO3" s="108">
        <f t="shared" ref="EO3" si="5">IF(EN4=12,EN3+1,EN3)</f>
        <v>2023</v>
      </c>
      <c r="EP3" s="108">
        <f t="shared" ref="EP3" si="6">IF(EO4=12,EO3+1,EO3)</f>
        <v>2023</v>
      </c>
      <c r="EQ3" s="108">
        <f t="shared" ref="EQ3" si="7">IF(EP4=12,EP3+1,EP3)</f>
        <v>2023</v>
      </c>
      <c r="ER3" s="108">
        <f t="shared" ref="ER3" si="8">IF(EQ4=12,EQ3+1,EQ3)</f>
        <v>2024</v>
      </c>
      <c r="ES3" s="108">
        <f t="shared" ref="ES3" si="9">IF(ER4=12,ER3+1,ER3)</f>
        <v>2024</v>
      </c>
      <c r="ET3" s="108">
        <f t="shared" ref="ET3" si="10">IF(ES4=12,ES3+1,ES3)</f>
        <v>2024</v>
      </c>
      <c r="EU3" s="108">
        <f t="shared" ref="EU3" si="11">IF(ET4=12,ET3+1,ET3)</f>
        <v>2024</v>
      </c>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row>
    <row r="4" spans="1:532" ht="18.75" customHeight="1">
      <c r="F4" s="28"/>
      <c r="G4" s="29"/>
      <c r="H4" s="112"/>
      <c r="I4" s="112"/>
      <c r="J4" s="113"/>
      <c r="K4" s="113" t="s">
        <v>136</v>
      </c>
      <c r="L4" s="113">
        <v>3</v>
      </c>
      <c r="M4" s="113">
        <f t="shared" ref="M4:BX4" si="12">IF(L4=12,3,L4+3)</f>
        <v>6</v>
      </c>
      <c r="N4" s="113">
        <f t="shared" si="12"/>
        <v>9</v>
      </c>
      <c r="O4" s="113">
        <f t="shared" si="12"/>
        <v>12</v>
      </c>
      <c r="P4" s="113">
        <f t="shared" si="12"/>
        <v>3</v>
      </c>
      <c r="Q4" s="113">
        <f t="shared" si="12"/>
        <v>6</v>
      </c>
      <c r="R4" s="113">
        <f t="shared" si="12"/>
        <v>9</v>
      </c>
      <c r="S4" s="113">
        <f t="shared" si="12"/>
        <v>12</v>
      </c>
      <c r="T4" s="113">
        <f t="shared" si="12"/>
        <v>3</v>
      </c>
      <c r="U4" s="113">
        <f t="shared" si="12"/>
        <v>6</v>
      </c>
      <c r="V4" s="113">
        <f t="shared" si="12"/>
        <v>9</v>
      </c>
      <c r="W4" s="113">
        <f t="shared" si="12"/>
        <v>12</v>
      </c>
      <c r="X4" s="113">
        <f t="shared" si="12"/>
        <v>3</v>
      </c>
      <c r="Y4" s="113">
        <f t="shared" si="12"/>
        <v>6</v>
      </c>
      <c r="Z4" s="113">
        <f t="shared" si="12"/>
        <v>9</v>
      </c>
      <c r="AA4" s="113">
        <f t="shared" si="12"/>
        <v>12</v>
      </c>
      <c r="AB4" s="113">
        <f t="shared" si="12"/>
        <v>3</v>
      </c>
      <c r="AC4" s="113">
        <f t="shared" si="12"/>
        <v>6</v>
      </c>
      <c r="AD4" s="113">
        <f t="shared" si="12"/>
        <v>9</v>
      </c>
      <c r="AE4" s="113">
        <f t="shared" si="12"/>
        <v>12</v>
      </c>
      <c r="AF4" s="113">
        <f t="shared" si="12"/>
        <v>3</v>
      </c>
      <c r="AG4" s="113">
        <f t="shared" si="12"/>
        <v>6</v>
      </c>
      <c r="AH4" s="113">
        <f t="shared" si="12"/>
        <v>9</v>
      </c>
      <c r="AI4" s="113">
        <f t="shared" si="12"/>
        <v>12</v>
      </c>
      <c r="AJ4" s="113">
        <f t="shared" si="12"/>
        <v>3</v>
      </c>
      <c r="AK4" s="113">
        <f t="shared" si="12"/>
        <v>6</v>
      </c>
      <c r="AL4" s="113">
        <f t="shared" si="12"/>
        <v>9</v>
      </c>
      <c r="AM4" s="113">
        <f t="shared" si="12"/>
        <v>12</v>
      </c>
      <c r="AN4" s="113">
        <f t="shared" si="12"/>
        <v>3</v>
      </c>
      <c r="AO4" s="113">
        <f t="shared" si="12"/>
        <v>6</v>
      </c>
      <c r="AP4" s="113">
        <f t="shared" si="12"/>
        <v>9</v>
      </c>
      <c r="AQ4" s="113">
        <f t="shared" si="12"/>
        <v>12</v>
      </c>
      <c r="AR4" s="113">
        <f t="shared" si="12"/>
        <v>3</v>
      </c>
      <c r="AS4" s="113">
        <f t="shared" si="12"/>
        <v>6</v>
      </c>
      <c r="AT4" s="113">
        <f t="shared" si="12"/>
        <v>9</v>
      </c>
      <c r="AU4" s="113">
        <f t="shared" si="12"/>
        <v>12</v>
      </c>
      <c r="AV4" s="113">
        <f t="shared" si="12"/>
        <v>3</v>
      </c>
      <c r="AW4" s="113">
        <f t="shared" si="12"/>
        <v>6</v>
      </c>
      <c r="AX4" s="113">
        <f t="shared" si="12"/>
        <v>9</v>
      </c>
      <c r="AY4" s="113">
        <f t="shared" si="12"/>
        <v>12</v>
      </c>
      <c r="AZ4" s="113">
        <f t="shared" si="12"/>
        <v>3</v>
      </c>
      <c r="BA4" s="113">
        <f t="shared" si="12"/>
        <v>6</v>
      </c>
      <c r="BB4" s="113">
        <f t="shared" si="12"/>
        <v>9</v>
      </c>
      <c r="BC4" s="113">
        <f t="shared" si="12"/>
        <v>12</v>
      </c>
      <c r="BD4" s="113">
        <f t="shared" si="12"/>
        <v>3</v>
      </c>
      <c r="BE4" s="113">
        <f t="shared" si="12"/>
        <v>6</v>
      </c>
      <c r="BF4" s="113">
        <f t="shared" si="12"/>
        <v>9</v>
      </c>
      <c r="BG4" s="113">
        <f t="shared" si="12"/>
        <v>12</v>
      </c>
      <c r="BH4" s="113">
        <f t="shared" si="12"/>
        <v>3</v>
      </c>
      <c r="BI4" s="113">
        <f t="shared" si="12"/>
        <v>6</v>
      </c>
      <c r="BJ4" s="113">
        <f t="shared" si="12"/>
        <v>9</v>
      </c>
      <c r="BK4" s="113">
        <f t="shared" si="12"/>
        <v>12</v>
      </c>
      <c r="BL4" s="113">
        <f t="shared" si="12"/>
        <v>3</v>
      </c>
      <c r="BM4" s="113">
        <f t="shared" si="12"/>
        <v>6</v>
      </c>
      <c r="BN4" s="113">
        <f t="shared" si="12"/>
        <v>9</v>
      </c>
      <c r="BO4" s="113">
        <f t="shared" si="12"/>
        <v>12</v>
      </c>
      <c r="BP4" s="113">
        <f t="shared" si="12"/>
        <v>3</v>
      </c>
      <c r="BQ4" s="113">
        <f t="shared" si="12"/>
        <v>6</v>
      </c>
      <c r="BR4" s="113">
        <f t="shared" si="12"/>
        <v>9</v>
      </c>
      <c r="BS4" s="113">
        <f t="shared" si="12"/>
        <v>12</v>
      </c>
      <c r="BT4" s="113">
        <f t="shared" si="12"/>
        <v>3</v>
      </c>
      <c r="BU4" s="113">
        <f t="shared" si="12"/>
        <v>6</v>
      </c>
      <c r="BV4" s="113">
        <f t="shared" si="12"/>
        <v>9</v>
      </c>
      <c r="BW4" s="113">
        <f t="shared" si="12"/>
        <v>12</v>
      </c>
      <c r="BX4" s="113">
        <f t="shared" si="12"/>
        <v>3</v>
      </c>
      <c r="BY4" s="113">
        <f t="shared" ref="BY4:EJ4" si="13">IF(BX4=12,3,BX4+3)</f>
        <v>6</v>
      </c>
      <c r="BZ4" s="113">
        <f t="shared" si="13"/>
        <v>9</v>
      </c>
      <c r="CA4" s="113">
        <f t="shared" si="13"/>
        <v>12</v>
      </c>
      <c r="CB4" s="113">
        <f t="shared" si="13"/>
        <v>3</v>
      </c>
      <c r="CC4" s="113">
        <f t="shared" si="13"/>
        <v>6</v>
      </c>
      <c r="CD4" s="113">
        <f t="shared" si="13"/>
        <v>9</v>
      </c>
      <c r="CE4" s="113">
        <f t="shared" si="13"/>
        <v>12</v>
      </c>
      <c r="CF4" s="113">
        <f t="shared" si="13"/>
        <v>3</v>
      </c>
      <c r="CG4" s="113">
        <f t="shared" si="13"/>
        <v>6</v>
      </c>
      <c r="CH4" s="113">
        <f t="shared" si="13"/>
        <v>9</v>
      </c>
      <c r="CI4" s="113">
        <f t="shared" si="13"/>
        <v>12</v>
      </c>
      <c r="CJ4" s="113">
        <f t="shared" si="13"/>
        <v>3</v>
      </c>
      <c r="CK4" s="113">
        <f t="shared" si="13"/>
        <v>6</v>
      </c>
      <c r="CL4" s="113">
        <f t="shared" si="13"/>
        <v>9</v>
      </c>
      <c r="CM4" s="113">
        <f t="shared" si="13"/>
        <v>12</v>
      </c>
      <c r="CN4" s="113">
        <f t="shared" si="13"/>
        <v>3</v>
      </c>
      <c r="CO4" s="113">
        <f t="shared" si="13"/>
        <v>6</v>
      </c>
      <c r="CP4" s="113">
        <f t="shared" si="13"/>
        <v>9</v>
      </c>
      <c r="CQ4" s="113">
        <f t="shared" si="13"/>
        <v>12</v>
      </c>
      <c r="CR4" s="113">
        <f t="shared" si="13"/>
        <v>3</v>
      </c>
      <c r="CS4" s="113">
        <f t="shared" si="13"/>
        <v>6</v>
      </c>
      <c r="CT4" s="113">
        <f t="shared" si="13"/>
        <v>9</v>
      </c>
      <c r="CU4" s="113">
        <f t="shared" si="13"/>
        <v>12</v>
      </c>
      <c r="CV4" s="113">
        <f t="shared" si="13"/>
        <v>3</v>
      </c>
      <c r="CW4" s="113">
        <f t="shared" si="13"/>
        <v>6</v>
      </c>
      <c r="CX4" s="113">
        <f t="shared" si="13"/>
        <v>9</v>
      </c>
      <c r="CY4" s="113">
        <f t="shared" si="13"/>
        <v>12</v>
      </c>
      <c r="CZ4" s="113">
        <f t="shared" si="13"/>
        <v>3</v>
      </c>
      <c r="DA4" s="113">
        <f t="shared" si="13"/>
        <v>6</v>
      </c>
      <c r="DB4" s="113">
        <f t="shared" si="13"/>
        <v>9</v>
      </c>
      <c r="DC4" s="113">
        <f t="shared" si="13"/>
        <v>12</v>
      </c>
      <c r="DD4" s="113">
        <f t="shared" si="13"/>
        <v>3</v>
      </c>
      <c r="DE4" s="113">
        <f t="shared" si="13"/>
        <v>6</v>
      </c>
      <c r="DF4" s="113">
        <f t="shared" si="13"/>
        <v>9</v>
      </c>
      <c r="DG4" s="113">
        <f t="shared" si="13"/>
        <v>12</v>
      </c>
      <c r="DH4" s="113">
        <f t="shared" si="13"/>
        <v>3</v>
      </c>
      <c r="DI4" s="113">
        <f t="shared" si="13"/>
        <v>6</v>
      </c>
      <c r="DJ4" s="113">
        <f t="shared" si="13"/>
        <v>9</v>
      </c>
      <c r="DK4" s="113">
        <f t="shared" si="13"/>
        <v>12</v>
      </c>
      <c r="DL4" s="113">
        <f t="shared" si="13"/>
        <v>3</v>
      </c>
      <c r="DM4" s="113">
        <f t="shared" si="13"/>
        <v>6</v>
      </c>
      <c r="DN4" s="113">
        <f t="shared" si="13"/>
        <v>9</v>
      </c>
      <c r="DO4" s="113">
        <f t="shared" si="13"/>
        <v>12</v>
      </c>
      <c r="DP4" s="113">
        <f t="shared" si="13"/>
        <v>3</v>
      </c>
      <c r="DQ4" s="113">
        <f t="shared" si="13"/>
        <v>6</v>
      </c>
      <c r="DR4" s="113">
        <f t="shared" si="13"/>
        <v>9</v>
      </c>
      <c r="DS4" s="113">
        <f t="shared" si="13"/>
        <v>12</v>
      </c>
      <c r="DT4" s="113">
        <f t="shared" si="13"/>
        <v>3</v>
      </c>
      <c r="DU4" s="113">
        <f t="shared" si="13"/>
        <v>6</v>
      </c>
      <c r="DV4" s="113">
        <f t="shared" si="13"/>
        <v>9</v>
      </c>
      <c r="DW4" s="113">
        <f t="shared" si="13"/>
        <v>12</v>
      </c>
      <c r="DX4" s="113">
        <f t="shared" si="13"/>
        <v>3</v>
      </c>
      <c r="DY4" s="113">
        <f t="shared" si="13"/>
        <v>6</v>
      </c>
      <c r="DZ4" s="113">
        <f t="shared" si="13"/>
        <v>9</v>
      </c>
      <c r="EA4" s="113">
        <f t="shared" si="13"/>
        <v>12</v>
      </c>
      <c r="EB4" s="113">
        <f t="shared" si="13"/>
        <v>3</v>
      </c>
      <c r="EC4" s="113">
        <f t="shared" si="13"/>
        <v>6</v>
      </c>
      <c r="ED4" s="113">
        <f t="shared" si="13"/>
        <v>9</v>
      </c>
      <c r="EE4" s="113">
        <f t="shared" si="13"/>
        <v>12</v>
      </c>
      <c r="EF4" s="113">
        <f t="shared" si="13"/>
        <v>3</v>
      </c>
      <c r="EG4" s="113">
        <f t="shared" si="13"/>
        <v>6</v>
      </c>
      <c r="EH4" s="113">
        <f t="shared" si="13"/>
        <v>9</v>
      </c>
      <c r="EI4" s="113">
        <f t="shared" si="13"/>
        <v>12</v>
      </c>
      <c r="EJ4" s="113">
        <f t="shared" si="13"/>
        <v>3</v>
      </c>
      <c r="EK4" s="113">
        <f t="shared" ref="EK4:EL4" si="14">IF(EJ4=12,3,EJ4+3)</f>
        <v>6</v>
      </c>
      <c r="EL4" s="113">
        <f t="shared" si="14"/>
        <v>9</v>
      </c>
      <c r="EM4" s="113">
        <f t="shared" ref="EM4" si="15">IF(EL4=12,3,EL4+3)</f>
        <v>12</v>
      </c>
      <c r="EN4" s="113">
        <f t="shared" ref="EN4" si="16">IF(EM4=12,3,EM4+3)</f>
        <v>3</v>
      </c>
      <c r="EO4" s="113">
        <f t="shared" ref="EO4" si="17">IF(EN4=12,3,EN4+3)</f>
        <v>6</v>
      </c>
      <c r="EP4" s="113">
        <f t="shared" ref="EP4" si="18">IF(EO4=12,3,EO4+3)</f>
        <v>9</v>
      </c>
      <c r="EQ4" s="113">
        <f t="shared" ref="EQ4" si="19">IF(EP4=12,3,EP4+3)</f>
        <v>12</v>
      </c>
      <c r="ER4" s="113">
        <f t="shared" ref="ER4" si="20">IF(EQ4=12,3,EQ4+3)</f>
        <v>3</v>
      </c>
      <c r="ES4" s="113">
        <f t="shared" ref="ES4" si="21">IF(ER4=12,3,ER4+3)</f>
        <v>6</v>
      </c>
      <c r="ET4" s="113">
        <f t="shared" ref="ET4" si="22">IF(ES4=12,3,ES4+3)</f>
        <v>9</v>
      </c>
      <c r="EU4" s="113">
        <f t="shared" ref="EU4" si="23">IF(ET4=12,3,ET4+3)</f>
        <v>12</v>
      </c>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row>
    <row r="5" spans="1:532" ht="18" customHeight="1">
      <c r="F5" s="28"/>
      <c r="G5" s="29"/>
      <c r="H5" s="28"/>
      <c r="DU5" s="26"/>
      <c r="DV5" s="26"/>
    </row>
    <row r="6" spans="1:532" ht="82.5" customHeight="1">
      <c r="F6" s="30" t="s">
        <v>41</v>
      </c>
      <c r="G6" s="31"/>
      <c r="H6" s="35"/>
      <c r="DU6" s="26"/>
      <c r="DV6" s="26"/>
    </row>
    <row r="7" spans="1:532" ht="22.15" customHeight="1">
      <c r="F7" s="35"/>
      <c r="G7" s="31"/>
      <c r="H7" s="35"/>
      <c r="J7" s="40"/>
      <c r="K7" s="40"/>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row>
    <row r="8" spans="1:532" ht="34.15" customHeight="1">
      <c r="F8" s="32"/>
      <c r="G8" s="33" t="s">
        <v>137</v>
      </c>
      <c r="H8" s="74" t="str">
        <f ca="1">H3</f>
        <v>2022–23</v>
      </c>
      <c r="I8" s="74" t="str">
        <f ca="1">I3</f>
        <v>2023–24</v>
      </c>
      <c r="J8" s="74"/>
      <c r="K8" s="74"/>
      <c r="L8" s="70">
        <f t="shared" ref="L8:BW8" si="24">DATE(L3,L4,1)</f>
        <v>32933</v>
      </c>
      <c r="M8" s="70">
        <f t="shared" si="24"/>
        <v>33025</v>
      </c>
      <c r="N8" s="70">
        <f t="shared" si="24"/>
        <v>33117</v>
      </c>
      <c r="O8" s="70">
        <f t="shared" si="24"/>
        <v>33208</v>
      </c>
      <c r="P8" s="70">
        <f t="shared" si="24"/>
        <v>33298</v>
      </c>
      <c r="Q8" s="70">
        <f t="shared" si="24"/>
        <v>33390</v>
      </c>
      <c r="R8" s="70">
        <f t="shared" si="24"/>
        <v>33482</v>
      </c>
      <c r="S8" s="70">
        <f t="shared" si="24"/>
        <v>33573</v>
      </c>
      <c r="T8" s="70">
        <f t="shared" si="24"/>
        <v>33664</v>
      </c>
      <c r="U8" s="70">
        <f t="shared" si="24"/>
        <v>33756</v>
      </c>
      <c r="V8" s="70">
        <f t="shared" si="24"/>
        <v>33848</v>
      </c>
      <c r="W8" s="70">
        <f t="shared" si="24"/>
        <v>33939</v>
      </c>
      <c r="X8" s="70">
        <f t="shared" si="24"/>
        <v>34029</v>
      </c>
      <c r="Y8" s="70">
        <f t="shared" si="24"/>
        <v>34121</v>
      </c>
      <c r="Z8" s="70">
        <f t="shared" si="24"/>
        <v>34213</v>
      </c>
      <c r="AA8" s="70">
        <f t="shared" si="24"/>
        <v>34304</v>
      </c>
      <c r="AB8" s="70">
        <f t="shared" si="24"/>
        <v>34394</v>
      </c>
      <c r="AC8" s="70">
        <f t="shared" si="24"/>
        <v>34486</v>
      </c>
      <c r="AD8" s="70">
        <f t="shared" si="24"/>
        <v>34578</v>
      </c>
      <c r="AE8" s="70">
        <f t="shared" si="24"/>
        <v>34669</v>
      </c>
      <c r="AF8" s="70">
        <f t="shared" si="24"/>
        <v>34759</v>
      </c>
      <c r="AG8" s="70">
        <f t="shared" si="24"/>
        <v>34851</v>
      </c>
      <c r="AH8" s="70">
        <f t="shared" si="24"/>
        <v>34943</v>
      </c>
      <c r="AI8" s="70">
        <f t="shared" si="24"/>
        <v>35034</v>
      </c>
      <c r="AJ8" s="70">
        <f t="shared" si="24"/>
        <v>35125</v>
      </c>
      <c r="AK8" s="70">
        <f t="shared" si="24"/>
        <v>35217</v>
      </c>
      <c r="AL8" s="70">
        <f t="shared" si="24"/>
        <v>35309</v>
      </c>
      <c r="AM8" s="70">
        <f t="shared" si="24"/>
        <v>35400</v>
      </c>
      <c r="AN8" s="70">
        <f t="shared" si="24"/>
        <v>35490</v>
      </c>
      <c r="AO8" s="70">
        <f t="shared" si="24"/>
        <v>35582</v>
      </c>
      <c r="AP8" s="70">
        <f t="shared" si="24"/>
        <v>35674</v>
      </c>
      <c r="AQ8" s="70">
        <f t="shared" si="24"/>
        <v>35765</v>
      </c>
      <c r="AR8" s="70">
        <f t="shared" si="24"/>
        <v>35855</v>
      </c>
      <c r="AS8" s="70">
        <f t="shared" si="24"/>
        <v>35947</v>
      </c>
      <c r="AT8" s="70">
        <f t="shared" si="24"/>
        <v>36039</v>
      </c>
      <c r="AU8" s="70">
        <f t="shared" si="24"/>
        <v>36130</v>
      </c>
      <c r="AV8" s="70">
        <f t="shared" si="24"/>
        <v>36220</v>
      </c>
      <c r="AW8" s="70">
        <f t="shared" si="24"/>
        <v>36312</v>
      </c>
      <c r="AX8" s="70">
        <f t="shared" si="24"/>
        <v>36404</v>
      </c>
      <c r="AY8" s="70">
        <f t="shared" si="24"/>
        <v>36495</v>
      </c>
      <c r="AZ8" s="70">
        <f t="shared" si="24"/>
        <v>36586</v>
      </c>
      <c r="BA8" s="70">
        <f t="shared" si="24"/>
        <v>36678</v>
      </c>
      <c r="BB8" s="70">
        <f t="shared" si="24"/>
        <v>36770</v>
      </c>
      <c r="BC8" s="70">
        <f t="shared" si="24"/>
        <v>36861</v>
      </c>
      <c r="BD8" s="70">
        <f t="shared" si="24"/>
        <v>36951</v>
      </c>
      <c r="BE8" s="70">
        <f t="shared" si="24"/>
        <v>37043</v>
      </c>
      <c r="BF8" s="70">
        <f t="shared" si="24"/>
        <v>37135</v>
      </c>
      <c r="BG8" s="70">
        <f t="shared" si="24"/>
        <v>37226</v>
      </c>
      <c r="BH8" s="70">
        <f t="shared" si="24"/>
        <v>37316</v>
      </c>
      <c r="BI8" s="70">
        <f t="shared" si="24"/>
        <v>37408</v>
      </c>
      <c r="BJ8" s="70">
        <f t="shared" si="24"/>
        <v>37500</v>
      </c>
      <c r="BK8" s="70">
        <f t="shared" si="24"/>
        <v>37591</v>
      </c>
      <c r="BL8" s="70">
        <f t="shared" si="24"/>
        <v>37681</v>
      </c>
      <c r="BM8" s="70">
        <f t="shared" si="24"/>
        <v>37773</v>
      </c>
      <c r="BN8" s="70">
        <f t="shared" si="24"/>
        <v>37865</v>
      </c>
      <c r="BO8" s="70">
        <f t="shared" si="24"/>
        <v>37956</v>
      </c>
      <c r="BP8" s="70">
        <f t="shared" si="24"/>
        <v>38047</v>
      </c>
      <c r="BQ8" s="70">
        <f t="shared" si="24"/>
        <v>38139</v>
      </c>
      <c r="BR8" s="70">
        <f t="shared" si="24"/>
        <v>38231</v>
      </c>
      <c r="BS8" s="70">
        <f t="shared" si="24"/>
        <v>38322</v>
      </c>
      <c r="BT8" s="70">
        <f t="shared" si="24"/>
        <v>38412</v>
      </c>
      <c r="BU8" s="70">
        <f t="shared" si="24"/>
        <v>38504</v>
      </c>
      <c r="BV8" s="70">
        <f t="shared" si="24"/>
        <v>38596</v>
      </c>
      <c r="BW8" s="70">
        <f t="shared" si="24"/>
        <v>38687</v>
      </c>
      <c r="BX8" s="70">
        <f t="shared" ref="BX8:EI8" si="25">DATE(BX3,BX4,1)</f>
        <v>38777</v>
      </c>
      <c r="BY8" s="70">
        <f t="shared" si="25"/>
        <v>38869</v>
      </c>
      <c r="BZ8" s="70">
        <f t="shared" si="25"/>
        <v>38961</v>
      </c>
      <c r="CA8" s="70">
        <f t="shared" si="25"/>
        <v>39052</v>
      </c>
      <c r="CB8" s="70">
        <f t="shared" si="25"/>
        <v>39142</v>
      </c>
      <c r="CC8" s="70">
        <f t="shared" si="25"/>
        <v>39234</v>
      </c>
      <c r="CD8" s="70">
        <f t="shared" si="25"/>
        <v>39326</v>
      </c>
      <c r="CE8" s="70">
        <f t="shared" si="25"/>
        <v>39417</v>
      </c>
      <c r="CF8" s="70">
        <f t="shared" si="25"/>
        <v>39508</v>
      </c>
      <c r="CG8" s="70">
        <f t="shared" si="25"/>
        <v>39600</v>
      </c>
      <c r="CH8" s="70">
        <f t="shared" si="25"/>
        <v>39692</v>
      </c>
      <c r="CI8" s="70">
        <f t="shared" si="25"/>
        <v>39783</v>
      </c>
      <c r="CJ8" s="70">
        <f t="shared" si="25"/>
        <v>39873</v>
      </c>
      <c r="CK8" s="70">
        <f t="shared" si="25"/>
        <v>39965</v>
      </c>
      <c r="CL8" s="70">
        <f t="shared" si="25"/>
        <v>40057</v>
      </c>
      <c r="CM8" s="70">
        <f t="shared" si="25"/>
        <v>40148</v>
      </c>
      <c r="CN8" s="70">
        <f t="shared" si="25"/>
        <v>40238</v>
      </c>
      <c r="CO8" s="70">
        <f t="shared" si="25"/>
        <v>40330</v>
      </c>
      <c r="CP8" s="70">
        <f t="shared" si="25"/>
        <v>40422</v>
      </c>
      <c r="CQ8" s="70">
        <f t="shared" si="25"/>
        <v>40513</v>
      </c>
      <c r="CR8" s="70">
        <f t="shared" si="25"/>
        <v>40603</v>
      </c>
      <c r="CS8" s="70">
        <f t="shared" si="25"/>
        <v>40695</v>
      </c>
      <c r="CT8" s="70">
        <f t="shared" si="25"/>
        <v>40787</v>
      </c>
      <c r="CU8" s="70">
        <f t="shared" si="25"/>
        <v>40878</v>
      </c>
      <c r="CV8" s="70">
        <f t="shared" si="25"/>
        <v>40969</v>
      </c>
      <c r="CW8" s="70">
        <f t="shared" si="25"/>
        <v>41061</v>
      </c>
      <c r="CX8" s="70">
        <f t="shared" si="25"/>
        <v>41153</v>
      </c>
      <c r="CY8" s="70">
        <f t="shared" si="25"/>
        <v>41244</v>
      </c>
      <c r="CZ8" s="70">
        <f t="shared" si="25"/>
        <v>41334</v>
      </c>
      <c r="DA8" s="70">
        <f t="shared" si="25"/>
        <v>41426</v>
      </c>
      <c r="DB8" s="70">
        <f t="shared" si="25"/>
        <v>41518</v>
      </c>
      <c r="DC8" s="70">
        <f t="shared" si="25"/>
        <v>41609</v>
      </c>
      <c r="DD8" s="70">
        <f t="shared" si="25"/>
        <v>41699</v>
      </c>
      <c r="DE8" s="70">
        <f t="shared" si="25"/>
        <v>41791</v>
      </c>
      <c r="DF8" s="70">
        <f t="shared" si="25"/>
        <v>41883</v>
      </c>
      <c r="DG8" s="70">
        <f t="shared" si="25"/>
        <v>41974</v>
      </c>
      <c r="DH8" s="70">
        <f t="shared" si="25"/>
        <v>42064</v>
      </c>
      <c r="DI8" s="70">
        <f t="shared" si="25"/>
        <v>42156</v>
      </c>
      <c r="DJ8" s="70">
        <f t="shared" si="25"/>
        <v>42248</v>
      </c>
      <c r="DK8" s="70">
        <f t="shared" si="25"/>
        <v>42339</v>
      </c>
      <c r="DL8" s="70">
        <f t="shared" si="25"/>
        <v>42430</v>
      </c>
      <c r="DM8" s="70">
        <f t="shared" si="25"/>
        <v>42522</v>
      </c>
      <c r="DN8" s="70">
        <f t="shared" si="25"/>
        <v>42614</v>
      </c>
      <c r="DO8" s="70">
        <f t="shared" si="25"/>
        <v>42705</v>
      </c>
      <c r="DP8" s="70">
        <f t="shared" si="25"/>
        <v>42795</v>
      </c>
      <c r="DQ8" s="70">
        <f t="shared" si="25"/>
        <v>42887</v>
      </c>
      <c r="DR8" s="70">
        <f t="shared" si="25"/>
        <v>42979</v>
      </c>
      <c r="DS8" s="70">
        <f t="shared" si="25"/>
        <v>43070</v>
      </c>
      <c r="DT8" s="70">
        <f t="shared" si="25"/>
        <v>43160</v>
      </c>
      <c r="DU8" s="70">
        <f t="shared" si="25"/>
        <v>43252</v>
      </c>
      <c r="DV8" s="70">
        <f t="shared" si="25"/>
        <v>43344</v>
      </c>
      <c r="DW8" s="70">
        <f t="shared" si="25"/>
        <v>43435</v>
      </c>
      <c r="DX8" s="70">
        <f t="shared" si="25"/>
        <v>43525</v>
      </c>
      <c r="DY8" s="70">
        <f t="shared" si="25"/>
        <v>43617</v>
      </c>
      <c r="DZ8" s="70">
        <f t="shared" si="25"/>
        <v>43709</v>
      </c>
      <c r="EA8" s="70">
        <f t="shared" si="25"/>
        <v>43800</v>
      </c>
      <c r="EB8" s="70">
        <f t="shared" si="25"/>
        <v>43891</v>
      </c>
      <c r="EC8" s="70">
        <f t="shared" si="25"/>
        <v>43983</v>
      </c>
      <c r="ED8" s="70">
        <f t="shared" si="25"/>
        <v>44075</v>
      </c>
      <c r="EE8" s="70">
        <f t="shared" si="25"/>
        <v>44166</v>
      </c>
      <c r="EF8" s="70">
        <f t="shared" si="25"/>
        <v>44256</v>
      </c>
      <c r="EG8" s="70">
        <f t="shared" si="25"/>
        <v>44348</v>
      </c>
      <c r="EH8" s="70">
        <f t="shared" si="25"/>
        <v>44440</v>
      </c>
      <c r="EI8" s="70">
        <f t="shared" si="25"/>
        <v>44531</v>
      </c>
      <c r="EJ8" s="70">
        <f t="shared" ref="EJ8:EU8" si="26">DATE(EJ3,EJ4,1)</f>
        <v>44621</v>
      </c>
      <c r="EK8" s="70">
        <f t="shared" si="26"/>
        <v>44713</v>
      </c>
      <c r="EL8" s="70">
        <f t="shared" si="26"/>
        <v>44805</v>
      </c>
      <c r="EM8" s="70">
        <f t="shared" si="26"/>
        <v>44896</v>
      </c>
      <c r="EN8" s="70">
        <f t="shared" si="26"/>
        <v>44986</v>
      </c>
      <c r="EO8" s="70">
        <f t="shared" si="26"/>
        <v>45078</v>
      </c>
      <c r="EP8" s="70">
        <f t="shared" si="26"/>
        <v>45170</v>
      </c>
      <c r="EQ8" s="70">
        <f t="shared" si="26"/>
        <v>45261</v>
      </c>
      <c r="ER8" s="70">
        <f t="shared" si="26"/>
        <v>45352</v>
      </c>
      <c r="ES8" s="70">
        <f t="shared" si="26"/>
        <v>45444</v>
      </c>
      <c r="ET8" s="70">
        <f t="shared" si="26"/>
        <v>45536</v>
      </c>
      <c r="EU8" s="70">
        <f t="shared" si="26"/>
        <v>45627</v>
      </c>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row>
    <row r="9" spans="1:532" ht="28.15" customHeight="1">
      <c r="F9" s="35" t="s">
        <v>73</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row>
    <row r="10" spans="1:532" ht="20.100000000000001" customHeight="1">
      <c r="F10" s="28" t="s">
        <v>681</v>
      </c>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532" ht="20.100000000000001" customHeight="1">
      <c r="F11" s="28" t="s">
        <v>833</v>
      </c>
      <c r="G11" s="36" t="s">
        <v>141</v>
      </c>
      <c r="H11" s="38">
        <v>2860.7703555245898</v>
      </c>
      <c r="I11" s="38">
        <v>2726.8177788831499</v>
      </c>
      <c r="J11" s="38"/>
      <c r="K11" s="38"/>
      <c r="L11" s="38">
        <v>395.048</v>
      </c>
      <c r="M11" s="38">
        <v>405.88499999999999</v>
      </c>
      <c r="N11" s="38">
        <v>474.01900000000001</v>
      </c>
      <c r="O11" s="38">
        <v>451.88799999999998</v>
      </c>
      <c r="P11" s="38">
        <v>439.66</v>
      </c>
      <c r="Q11" s="38">
        <v>470.21499999999997</v>
      </c>
      <c r="R11" s="38">
        <v>526.72900000000004</v>
      </c>
      <c r="S11" s="38">
        <v>490.83699999999999</v>
      </c>
      <c r="T11" s="38">
        <v>482.00299999999999</v>
      </c>
      <c r="U11" s="38">
        <v>497.41800000000001</v>
      </c>
      <c r="V11" s="38">
        <v>493.17399999999998</v>
      </c>
      <c r="W11" s="38">
        <v>471.95447999999999</v>
      </c>
      <c r="X11" s="38">
        <v>431.59100000000001</v>
      </c>
      <c r="Y11" s="38">
        <v>459.06019900000001</v>
      </c>
      <c r="Z11" s="38">
        <v>527.89287000000002</v>
      </c>
      <c r="AA11" s="38">
        <v>471.69200000000001</v>
      </c>
      <c r="AB11" s="38">
        <v>438.33497999999997</v>
      </c>
      <c r="AC11" s="38">
        <v>457.56697100000002</v>
      </c>
      <c r="AD11" s="38">
        <v>486.81400000000002</v>
      </c>
      <c r="AE11" s="38">
        <v>424.124369</v>
      </c>
      <c r="AF11" s="38">
        <v>405.77298000000002</v>
      </c>
      <c r="AG11" s="38">
        <v>373.274</v>
      </c>
      <c r="AH11" s="38">
        <v>474.83199999999999</v>
      </c>
      <c r="AI11" s="38">
        <v>447.88499999999999</v>
      </c>
      <c r="AJ11" s="38">
        <v>447.65</v>
      </c>
      <c r="AK11" s="38">
        <v>440.69600000000003</v>
      </c>
      <c r="AL11" s="38">
        <v>543.90899999999999</v>
      </c>
      <c r="AM11" s="38">
        <v>496.899</v>
      </c>
      <c r="AN11" s="38">
        <v>451.94600000000003</v>
      </c>
      <c r="AO11" s="38">
        <v>491.959</v>
      </c>
      <c r="AP11" s="38">
        <v>490.38799999999998</v>
      </c>
      <c r="AQ11" s="38">
        <v>528.01199999999994</v>
      </c>
      <c r="AR11" s="38">
        <v>469.61</v>
      </c>
      <c r="AS11" s="38">
        <v>485.39100000000002</v>
      </c>
      <c r="AT11" s="38">
        <v>547.072</v>
      </c>
      <c r="AU11" s="38">
        <v>499.35399999999998</v>
      </c>
      <c r="AV11" s="38">
        <v>530.18100000000004</v>
      </c>
      <c r="AW11" s="38">
        <v>567.04700000000003</v>
      </c>
      <c r="AX11" s="38">
        <v>533.38099999999997</v>
      </c>
      <c r="AY11" s="38">
        <v>551.55899999999997</v>
      </c>
      <c r="AZ11" s="38">
        <v>586.07899999999995</v>
      </c>
      <c r="BA11" s="38">
        <v>672.14</v>
      </c>
      <c r="BB11" s="38">
        <v>673.79499999999996</v>
      </c>
      <c r="BC11" s="38">
        <v>659.20699999999999</v>
      </c>
      <c r="BD11" s="38">
        <v>647.01199999999994</v>
      </c>
      <c r="BE11" s="38">
        <v>717.16399999999999</v>
      </c>
      <c r="BF11" s="38">
        <v>677.11500000000001</v>
      </c>
      <c r="BG11" s="38">
        <v>722.38400000000001</v>
      </c>
      <c r="BH11" s="38">
        <v>679.72299999999996</v>
      </c>
      <c r="BI11" s="38">
        <v>635.83100000000002</v>
      </c>
      <c r="BJ11" s="38">
        <v>675.351</v>
      </c>
      <c r="BK11" s="38">
        <v>688.92499999999995</v>
      </c>
      <c r="BL11" s="38">
        <v>704.21299999999997</v>
      </c>
      <c r="BM11" s="38">
        <v>737.47900000000004</v>
      </c>
      <c r="BN11" s="38">
        <v>688.66099999999994</v>
      </c>
      <c r="BO11" s="38">
        <v>607.29200000000003</v>
      </c>
      <c r="BP11" s="38">
        <v>612.74900000000002</v>
      </c>
      <c r="BQ11" s="38">
        <v>627.73500000000001</v>
      </c>
      <c r="BR11" s="38">
        <v>615.88599999999997</v>
      </c>
      <c r="BS11" s="38">
        <v>639.39499999999998</v>
      </c>
      <c r="BT11" s="38">
        <v>613.21400000000006</v>
      </c>
      <c r="BU11" s="38">
        <v>637.57799999999997</v>
      </c>
      <c r="BV11" s="38">
        <v>654.91099999999994</v>
      </c>
      <c r="BW11" s="38">
        <v>629.17700000000002</v>
      </c>
      <c r="BX11" s="38">
        <v>646.34900000000005</v>
      </c>
      <c r="BY11" s="38">
        <v>633.70699999999999</v>
      </c>
      <c r="BZ11" s="38">
        <v>606.74400000000003</v>
      </c>
      <c r="CA11" s="38">
        <v>667.154</v>
      </c>
      <c r="CB11" s="38">
        <v>605.26199999999994</v>
      </c>
      <c r="CC11" s="38">
        <v>705.57500000000005</v>
      </c>
      <c r="CD11" s="38">
        <v>702.78599999999994</v>
      </c>
      <c r="CE11" s="38">
        <v>672.85199999999998</v>
      </c>
      <c r="CF11" s="38">
        <v>697.31299999999999</v>
      </c>
      <c r="CG11" s="38">
        <v>736.07399999999996</v>
      </c>
      <c r="CH11" s="38">
        <v>695.53099999999995</v>
      </c>
      <c r="CI11" s="38">
        <v>742.29200000000003</v>
      </c>
      <c r="CJ11" s="38">
        <v>543.29899999999998</v>
      </c>
      <c r="CK11" s="38">
        <v>673.63599999999997</v>
      </c>
      <c r="CL11" s="38">
        <v>704.03203758041104</v>
      </c>
      <c r="CM11" s="38">
        <v>534.02924390402495</v>
      </c>
      <c r="CN11" s="38">
        <v>626.61199999999997</v>
      </c>
      <c r="CO11" s="38">
        <v>735.74199999999996</v>
      </c>
      <c r="CP11" s="38">
        <v>708.42200000000003</v>
      </c>
      <c r="CQ11" s="38">
        <v>771.274</v>
      </c>
      <c r="CR11" s="38">
        <v>647.38800000000003</v>
      </c>
      <c r="CS11" s="38">
        <v>813.65283013395197</v>
      </c>
      <c r="CT11" s="38">
        <v>871.105558055046</v>
      </c>
      <c r="CU11" s="38">
        <v>838.70905482387298</v>
      </c>
      <c r="CV11" s="38">
        <v>780.63537119520697</v>
      </c>
      <c r="CW11" s="38">
        <v>839.70790794082495</v>
      </c>
      <c r="CX11" s="38">
        <v>788.85033564728803</v>
      </c>
      <c r="CY11" s="38">
        <v>847.01700823719102</v>
      </c>
      <c r="CZ11" s="38">
        <v>740.17611685945803</v>
      </c>
      <c r="DA11" s="38">
        <v>824.90699241542995</v>
      </c>
      <c r="DB11" s="38">
        <v>812.66140216770305</v>
      </c>
      <c r="DC11" s="38">
        <v>853.83563131173605</v>
      </c>
      <c r="DD11" s="38">
        <v>693.97465607567699</v>
      </c>
      <c r="DE11" s="38">
        <v>756.34895146043095</v>
      </c>
      <c r="DF11" s="38">
        <v>758.09827690794896</v>
      </c>
      <c r="DG11" s="38">
        <v>970.96866784287897</v>
      </c>
      <c r="DH11" s="38">
        <v>827.74406475623402</v>
      </c>
      <c r="DI11" s="38">
        <v>923.45176298780495</v>
      </c>
      <c r="DJ11" s="38">
        <v>912.77933121721605</v>
      </c>
      <c r="DK11" s="38">
        <v>759.16460474676603</v>
      </c>
      <c r="DL11" s="38">
        <v>492.669035766977</v>
      </c>
      <c r="DM11" s="38">
        <v>484.47816758215203</v>
      </c>
      <c r="DN11" s="38">
        <v>523.16717353553304</v>
      </c>
      <c r="DO11" s="38">
        <v>554.11759100445295</v>
      </c>
      <c r="DP11" s="38">
        <v>437.01696954610799</v>
      </c>
      <c r="DQ11" s="38">
        <v>462.177406074663</v>
      </c>
      <c r="DR11" s="38">
        <v>517.87666355218198</v>
      </c>
      <c r="DS11" s="38">
        <v>580.72994429883795</v>
      </c>
      <c r="DT11" s="38">
        <v>560.24014423023903</v>
      </c>
      <c r="DU11" s="38">
        <v>550.20088330286296</v>
      </c>
      <c r="DV11" s="38">
        <v>738.06686221359701</v>
      </c>
      <c r="DW11" s="38">
        <v>790.674833826552</v>
      </c>
      <c r="DX11" s="53">
        <v>690.68727062774894</v>
      </c>
      <c r="DY11" s="53">
        <v>759.94788619557903</v>
      </c>
      <c r="DZ11" s="53">
        <v>788.85076028703998</v>
      </c>
      <c r="EA11" s="53">
        <v>805.05035753853997</v>
      </c>
      <c r="EB11" s="53">
        <v>655.40735240019501</v>
      </c>
      <c r="EC11" s="53">
        <v>748.62211886521004</v>
      </c>
      <c r="ED11" s="53">
        <v>681.94462757135</v>
      </c>
      <c r="EE11" s="53">
        <v>752.26115372705306</v>
      </c>
      <c r="EF11" s="53">
        <v>677.733263624031</v>
      </c>
      <c r="EG11" s="53">
        <v>743.89794212316303</v>
      </c>
      <c r="EH11" s="53">
        <v>737.26719778935501</v>
      </c>
      <c r="EI11" s="53">
        <v>696.64672100541202</v>
      </c>
      <c r="EJ11" s="53">
        <v>696.71043660042994</v>
      </c>
      <c r="EK11" s="53">
        <v>697.64010780962406</v>
      </c>
      <c r="EL11" s="53">
        <v>671.81529157810496</v>
      </c>
      <c r="EM11" s="53">
        <v>728.63735880987201</v>
      </c>
      <c r="EN11" s="53">
        <v>508.03825547127002</v>
      </c>
      <c r="EO11" s="53">
        <v>619.22572263704103</v>
      </c>
      <c r="EP11" s="53">
        <v>585.89400899234795</v>
      </c>
      <c r="EQ11" s="53">
        <v>653.49004472455795</v>
      </c>
      <c r="ER11" s="53">
        <v>541.87396201802301</v>
      </c>
      <c r="ES11" s="53">
        <v>605.43423299215897</v>
      </c>
      <c r="ET11" s="53">
        <v>579.59283254741604</v>
      </c>
      <c r="EU11" s="53">
        <v>647.237222744007</v>
      </c>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row>
    <row r="12" spans="1:532" ht="28.15" customHeight="1">
      <c r="F12" s="28" t="s">
        <v>834</v>
      </c>
      <c r="G12" s="36"/>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row>
    <row r="13" spans="1:532" ht="20.100000000000001" customHeight="1">
      <c r="F13" s="37" t="s">
        <v>603</v>
      </c>
      <c r="G13" s="36" t="s">
        <v>141</v>
      </c>
      <c r="H13" s="38">
        <v>112.09950000000001</v>
      </c>
      <c r="I13" s="38">
        <v>115.78616</v>
      </c>
      <c r="J13" s="38"/>
      <c r="K13" s="38"/>
      <c r="L13" s="38">
        <v>92.960999999999999</v>
      </c>
      <c r="M13" s="38">
        <v>97.349000000000004</v>
      </c>
      <c r="N13" s="38">
        <v>94.176000000000002</v>
      </c>
      <c r="O13" s="38">
        <v>98.165999999999997</v>
      </c>
      <c r="P13" s="38">
        <v>101.864</v>
      </c>
      <c r="Q13" s="38">
        <v>84.569000000000003</v>
      </c>
      <c r="R13" s="38">
        <v>78.95</v>
      </c>
      <c r="S13" s="38">
        <v>83.6</v>
      </c>
      <c r="T13" s="38">
        <v>75.709999999999994</v>
      </c>
      <c r="U13" s="38">
        <v>78.462000000000003</v>
      </c>
      <c r="V13" s="38">
        <v>90.027000000000001</v>
      </c>
      <c r="W13" s="38">
        <v>85.918000000000006</v>
      </c>
      <c r="X13" s="38">
        <v>68.39</v>
      </c>
      <c r="Y13" s="38">
        <v>78.677999999999997</v>
      </c>
      <c r="Z13" s="38">
        <v>83.828000000000003</v>
      </c>
      <c r="AA13" s="38">
        <v>88.85</v>
      </c>
      <c r="AB13" s="38">
        <v>76.852999999999994</v>
      </c>
      <c r="AC13" s="38">
        <v>82.231999999999999</v>
      </c>
      <c r="AD13" s="38">
        <v>88.114999999999995</v>
      </c>
      <c r="AE13" s="38">
        <v>84.775000000000006</v>
      </c>
      <c r="AF13" s="38">
        <v>80.783000000000001</v>
      </c>
      <c r="AG13" s="38">
        <v>76.572999999999993</v>
      </c>
      <c r="AH13" s="38">
        <v>74.614000000000004</v>
      </c>
      <c r="AI13" s="38">
        <v>80.674000000000007</v>
      </c>
      <c r="AJ13" s="38">
        <v>71.816999999999993</v>
      </c>
      <c r="AK13" s="38">
        <v>71.302999999999997</v>
      </c>
      <c r="AL13" s="38">
        <v>81.91</v>
      </c>
      <c r="AM13" s="38">
        <v>74.736999999999995</v>
      </c>
      <c r="AN13" s="38">
        <v>71.263000000000005</v>
      </c>
      <c r="AO13" s="38">
        <v>65.695999999999998</v>
      </c>
      <c r="AP13" s="38">
        <v>64.876999999999995</v>
      </c>
      <c r="AQ13" s="38">
        <v>70.760000000000005</v>
      </c>
      <c r="AR13" s="38">
        <v>59.220999999999997</v>
      </c>
      <c r="AS13" s="38">
        <v>56.999000000000002</v>
      </c>
      <c r="AT13" s="38">
        <v>70.489000000000004</v>
      </c>
      <c r="AU13" s="38">
        <v>64.063999999999993</v>
      </c>
      <c r="AV13" s="38">
        <v>61.134999999999998</v>
      </c>
      <c r="AW13" s="38">
        <v>69.275000000000006</v>
      </c>
      <c r="AX13" s="38">
        <v>63.716000000000001</v>
      </c>
      <c r="AY13" s="38">
        <v>64.168999999999997</v>
      </c>
      <c r="AZ13" s="38">
        <v>60.988999999999997</v>
      </c>
      <c r="BA13" s="38">
        <v>68.245000000000005</v>
      </c>
      <c r="BB13" s="38">
        <v>60.075000000000003</v>
      </c>
      <c r="BC13" s="38">
        <v>63.722999999999999</v>
      </c>
      <c r="BD13" s="38">
        <v>63.192</v>
      </c>
      <c r="BE13" s="38">
        <v>71.945999999999998</v>
      </c>
      <c r="BF13" s="38">
        <v>58.838000000000001</v>
      </c>
      <c r="BG13" s="38">
        <v>68.224000000000004</v>
      </c>
      <c r="BH13" s="38">
        <v>57.677999999999997</v>
      </c>
      <c r="BI13" s="38">
        <v>43.305</v>
      </c>
      <c r="BJ13" s="38">
        <v>42.581000000000003</v>
      </c>
      <c r="BK13" s="38">
        <v>54.012</v>
      </c>
      <c r="BL13" s="38">
        <v>69.367000000000004</v>
      </c>
      <c r="BM13" s="38">
        <v>67.28</v>
      </c>
      <c r="BN13" s="38">
        <v>63.436999999999998</v>
      </c>
      <c r="BO13" s="38">
        <v>53.905999999999999</v>
      </c>
      <c r="BP13" s="38">
        <v>45.567</v>
      </c>
      <c r="BQ13" s="38">
        <v>55.892000000000003</v>
      </c>
      <c r="BR13" s="38">
        <v>47.755000000000003</v>
      </c>
      <c r="BS13" s="38">
        <v>55.628999999999998</v>
      </c>
      <c r="BT13" s="38">
        <v>49.927</v>
      </c>
      <c r="BU13" s="38">
        <v>47.637999999999998</v>
      </c>
      <c r="BV13" s="38">
        <v>52.677999999999997</v>
      </c>
      <c r="BW13" s="38">
        <v>38.179000000000002</v>
      </c>
      <c r="BX13" s="38">
        <v>40.683</v>
      </c>
      <c r="BY13" s="38">
        <v>42.959000000000003</v>
      </c>
      <c r="BZ13" s="38">
        <v>41.195999999999998</v>
      </c>
      <c r="CA13" s="38">
        <v>44.305</v>
      </c>
      <c r="CB13" s="38">
        <v>26.094999999999999</v>
      </c>
      <c r="CC13" s="38">
        <v>32.091000000000001</v>
      </c>
      <c r="CD13" s="38">
        <v>34.603000000000002</v>
      </c>
      <c r="CE13" s="38">
        <v>30.385999999999999</v>
      </c>
      <c r="CF13" s="38">
        <v>31.928000000000001</v>
      </c>
      <c r="CG13" s="38">
        <v>40.493000000000002</v>
      </c>
      <c r="CH13" s="38">
        <v>39.332000000000001</v>
      </c>
      <c r="CI13" s="38">
        <v>26.01</v>
      </c>
      <c r="CJ13" s="38">
        <v>25.733891172313101</v>
      </c>
      <c r="CK13" s="38">
        <v>27.187999999999999</v>
      </c>
      <c r="CL13" s="38">
        <v>24.111000000000001</v>
      </c>
      <c r="CM13" s="38">
        <v>25.888866</v>
      </c>
      <c r="CN13" s="38">
        <v>22.602</v>
      </c>
      <c r="CO13" s="38">
        <v>25.336834199999998</v>
      </c>
      <c r="CP13" s="38">
        <v>24.535</v>
      </c>
      <c r="CQ13" s="38">
        <v>24.822132144833802</v>
      </c>
      <c r="CR13" s="38">
        <v>21.9950460371081</v>
      </c>
      <c r="CS13" s="38">
        <v>26.972000000000001</v>
      </c>
      <c r="CT13" s="38">
        <v>28.260999999999999</v>
      </c>
      <c r="CU13" s="38">
        <v>30.893999999999998</v>
      </c>
      <c r="CV13" s="38">
        <v>27.202000000000002</v>
      </c>
      <c r="CW13" s="38">
        <v>30.47</v>
      </c>
      <c r="CX13" s="38">
        <v>44.698999999999998</v>
      </c>
      <c r="CY13" s="38">
        <v>36.42</v>
      </c>
      <c r="CZ13" s="38">
        <v>35.103000000000002</v>
      </c>
      <c r="DA13" s="38">
        <v>36.924162696758799</v>
      </c>
      <c r="DB13" s="38">
        <v>42.391468914975299</v>
      </c>
      <c r="DC13" s="38">
        <v>35.337258752659302</v>
      </c>
      <c r="DD13" s="38">
        <v>34.787671066557799</v>
      </c>
      <c r="DE13" s="38">
        <v>33.31</v>
      </c>
      <c r="DF13" s="38">
        <v>39.283220131134897</v>
      </c>
      <c r="DG13" s="38">
        <v>34.300338177577302</v>
      </c>
      <c r="DH13" s="38">
        <v>39.145834449345699</v>
      </c>
      <c r="DI13" s="38">
        <v>37.441254786784597</v>
      </c>
      <c r="DJ13" s="38">
        <v>39.069000000000003</v>
      </c>
      <c r="DK13" s="38">
        <v>37.920088713602603</v>
      </c>
      <c r="DL13" s="38">
        <v>34.230935500000001</v>
      </c>
      <c r="DM13" s="38">
        <v>30.741737000000001</v>
      </c>
      <c r="DN13" s="38">
        <v>37.222034999999998</v>
      </c>
      <c r="DO13" s="38">
        <v>32.697916800000002</v>
      </c>
      <c r="DP13" s="38">
        <v>29.801334199999999</v>
      </c>
      <c r="DQ13" s="38">
        <v>37.577979999999997</v>
      </c>
      <c r="DR13" s="38">
        <v>40.596272499999998</v>
      </c>
      <c r="DS13" s="38">
        <v>38.605846451454703</v>
      </c>
      <c r="DT13" s="38">
        <v>29.669</v>
      </c>
      <c r="DU13" s="38">
        <v>34.387</v>
      </c>
      <c r="DV13" s="38">
        <v>32.792000000000002</v>
      </c>
      <c r="DW13" s="38">
        <v>34.624000000000002</v>
      </c>
      <c r="DX13" s="53">
        <v>23.555</v>
      </c>
      <c r="DY13" s="53">
        <v>30.97</v>
      </c>
      <c r="DZ13" s="53">
        <v>32.479999999999997</v>
      </c>
      <c r="EA13" s="53">
        <v>37.7196277669903</v>
      </c>
      <c r="EB13" s="53">
        <v>31.16422</v>
      </c>
      <c r="EC13" s="53">
        <v>31.554870000000001</v>
      </c>
      <c r="ED13" s="53">
        <v>26.24858</v>
      </c>
      <c r="EE13" s="53">
        <v>30.450500000000002</v>
      </c>
      <c r="EF13" s="53">
        <v>25.437560000000001</v>
      </c>
      <c r="EG13" s="53">
        <v>29.962859999999999</v>
      </c>
      <c r="EH13" s="53">
        <v>31.760950000000001</v>
      </c>
      <c r="EI13" s="53">
        <v>31.537600000000001</v>
      </c>
      <c r="EJ13" s="53">
        <v>26.523610000000001</v>
      </c>
      <c r="EK13" s="53">
        <v>25.963999999999999</v>
      </c>
      <c r="EL13" s="53">
        <v>26.752268333333301</v>
      </c>
      <c r="EM13" s="53">
        <v>24.130089444444401</v>
      </c>
      <c r="EN13" s="53">
        <v>24.294074537037002</v>
      </c>
      <c r="EO13" s="53">
        <v>23.195873086419699</v>
      </c>
      <c r="EP13" s="53">
        <v>24.1395812294239</v>
      </c>
      <c r="EQ13" s="53">
        <v>23.316728146433501</v>
      </c>
      <c r="ER13" s="53">
        <v>24.933006253715099</v>
      </c>
      <c r="ES13" s="53">
        <v>25.8842901089773</v>
      </c>
      <c r="ET13" s="53">
        <v>19.970212642159499</v>
      </c>
      <c r="EU13" s="53">
        <v>21.333013948595699</v>
      </c>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3"/>
      <c r="NU13" s="53"/>
      <c r="NV13" s="53"/>
      <c r="NW13" s="53"/>
      <c r="NX13" s="53"/>
      <c r="NY13" s="53"/>
      <c r="NZ13" s="53"/>
      <c r="OA13" s="53"/>
      <c r="OB13" s="53"/>
      <c r="OC13" s="53"/>
      <c r="OD13" s="53"/>
      <c r="OE13" s="53"/>
      <c r="OF13" s="53"/>
      <c r="OG13" s="53"/>
      <c r="OH13" s="53"/>
      <c r="OI13" s="53"/>
      <c r="OJ13" s="53"/>
      <c r="OK13" s="53"/>
      <c r="OL13" s="53"/>
      <c r="OM13" s="53"/>
      <c r="ON13" s="53"/>
      <c r="OO13" s="53"/>
      <c r="OP13" s="53"/>
      <c r="OQ13" s="53"/>
      <c r="OR13" s="53"/>
      <c r="OS13" s="53"/>
      <c r="OT13" s="53"/>
      <c r="OU13" s="53"/>
      <c r="OV13" s="53"/>
      <c r="OW13" s="53"/>
      <c r="OX13" s="53"/>
      <c r="OY13" s="53"/>
      <c r="OZ13" s="53"/>
      <c r="PA13" s="53"/>
      <c r="PB13" s="53"/>
      <c r="PC13" s="53"/>
      <c r="PD13" s="53"/>
      <c r="PE13" s="53"/>
      <c r="PF13" s="53"/>
      <c r="PG13" s="53"/>
      <c r="PH13" s="53"/>
      <c r="PI13" s="53"/>
      <c r="PJ13" s="53"/>
      <c r="PK13" s="53"/>
      <c r="PL13" s="53"/>
      <c r="PM13" s="53"/>
      <c r="PN13" s="53"/>
      <c r="PO13" s="53"/>
      <c r="PP13" s="53"/>
      <c r="PQ13" s="53"/>
      <c r="PR13" s="53"/>
      <c r="PS13" s="53"/>
      <c r="PT13" s="53"/>
      <c r="PU13" s="53"/>
      <c r="PV13" s="53"/>
      <c r="PW13" s="53"/>
      <c r="PX13" s="53"/>
      <c r="PY13" s="53"/>
      <c r="PZ13" s="53"/>
      <c r="QA13" s="53"/>
      <c r="QB13" s="53"/>
      <c r="QC13" s="53"/>
      <c r="QD13" s="53"/>
      <c r="QE13" s="53"/>
      <c r="QF13" s="53"/>
      <c r="QG13" s="53"/>
      <c r="QH13" s="53"/>
      <c r="QI13" s="53"/>
      <c r="QJ13" s="53"/>
      <c r="QK13" s="53"/>
      <c r="QL13" s="53"/>
      <c r="QM13" s="53"/>
      <c r="QN13" s="53"/>
      <c r="QO13" s="53"/>
      <c r="QP13" s="53"/>
      <c r="QQ13" s="53"/>
      <c r="QR13" s="53"/>
      <c r="QS13" s="53"/>
      <c r="QT13" s="53"/>
      <c r="QU13" s="53"/>
      <c r="QV13" s="53"/>
      <c r="QW13" s="53"/>
      <c r="QX13" s="53"/>
      <c r="QY13" s="53"/>
      <c r="QZ13" s="53"/>
      <c r="RA13" s="53"/>
      <c r="RB13" s="53"/>
      <c r="RC13" s="53"/>
      <c r="RD13" s="53"/>
      <c r="RE13" s="53"/>
      <c r="RF13" s="53"/>
      <c r="RG13" s="53"/>
      <c r="RH13" s="53"/>
      <c r="RI13" s="53"/>
      <c r="RJ13" s="53"/>
      <c r="RK13" s="53"/>
      <c r="RL13" s="53"/>
      <c r="RM13" s="53"/>
      <c r="RN13" s="53"/>
      <c r="RO13" s="53"/>
      <c r="RP13" s="53"/>
      <c r="RQ13" s="53"/>
      <c r="RR13" s="53"/>
      <c r="RS13" s="53"/>
      <c r="RT13" s="53"/>
      <c r="RU13" s="53"/>
      <c r="RV13" s="53"/>
      <c r="RW13" s="53"/>
      <c r="RX13" s="53"/>
      <c r="RY13" s="53"/>
      <c r="RZ13" s="53"/>
      <c r="SA13" s="53"/>
      <c r="SB13" s="53"/>
      <c r="SC13" s="53"/>
      <c r="SD13" s="53"/>
      <c r="SE13" s="53"/>
      <c r="SF13" s="53"/>
      <c r="SG13" s="53"/>
      <c r="SH13" s="53"/>
      <c r="SI13" s="53"/>
      <c r="SJ13" s="53"/>
      <c r="SK13" s="53"/>
      <c r="SL13" s="53"/>
      <c r="SM13" s="53"/>
      <c r="SN13" s="53"/>
      <c r="SO13" s="53"/>
      <c r="SP13" s="53"/>
      <c r="SQ13" s="53"/>
      <c r="SR13" s="53"/>
      <c r="SS13" s="53"/>
      <c r="ST13" s="53"/>
      <c r="SU13" s="53"/>
      <c r="SV13" s="53"/>
      <c r="SW13" s="53"/>
      <c r="SX13" s="53"/>
      <c r="SY13" s="53"/>
      <c r="SZ13" s="53"/>
      <c r="TA13" s="53"/>
      <c r="TB13" s="53"/>
      <c r="TC13" s="53"/>
      <c r="TD13" s="53"/>
      <c r="TE13" s="53"/>
      <c r="TF13" s="53"/>
      <c r="TG13" s="53"/>
      <c r="TH13" s="53"/>
      <c r="TI13" s="53"/>
      <c r="TJ13" s="53"/>
      <c r="TK13" s="53"/>
      <c r="TL13" s="53"/>
    </row>
    <row r="14" spans="1:532" ht="20.100000000000001" customHeight="1">
      <c r="F14" s="37" t="s">
        <v>684</v>
      </c>
      <c r="G14" s="36" t="s">
        <v>141</v>
      </c>
      <c r="H14" s="38">
        <v>773.12651513240701</v>
      </c>
      <c r="I14" s="38">
        <v>709.731116528028</v>
      </c>
      <c r="J14" s="38"/>
      <c r="K14" s="38"/>
      <c r="L14" s="38">
        <v>59.615000000000002</v>
      </c>
      <c r="M14" s="38">
        <v>64.152000000000001</v>
      </c>
      <c r="N14" s="38">
        <v>94.277000000000001</v>
      </c>
      <c r="O14" s="38">
        <v>69.747</v>
      </c>
      <c r="P14" s="38">
        <v>71.585999999999999</v>
      </c>
      <c r="Q14" s="38">
        <v>69.771000000000001</v>
      </c>
      <c r="R14" s="38">
        <v>98.043000000000006</v>
      </c>
      <c r="S14" s="38">
        <v>72.326999999999998</v>
      </c>
      <c r="T14" s="38">
        <v>70.322999999999993</v>
      </c>
      <c r="U14" s="38">
        <v>73.655000000000001</v>
      </c>
      <c r="V14" s="38">
        <v>100.68899999999999</v>
      </c>
      <c r="W14" s="38">
        <v>75.197999999999993</v>
      </c>
      <c r="X14" s="38">
        <v>75.212999999999994</v>
      </c>
      <c r="Y14" s="38">
        <v>80.831999999999994</v>
      </c>
      <c r="Z14" s="38">
        <v>106.983</v>
      </c>
      <c r="AA14" s="38">
        <v>76.123000000000005</v>
      </c>
      <c r="AB14" s="38">
        <v>78.536000000000001</v>
      </c>
      <c r="AC14" s="38">
        <v>77.248000000000005</v>
      </c>
      <c r="AD14" s="38">
        <v>83.528999999999996</v>
      </c>
      <c r="AE14" s="38">
        <v>58.069000000000003</v>
      </c>
      <c r="AF14" s="38">
        <v>54.969000000000001</v>
      </c>
      <c r="AG14" s="38">
        <v>39.491999999999997</v>
      </c>
      <c r="AH14" s="38">
        <v>73.668000000000006</v>
      </c>
      <c r="AI14" s="38">
        <v>67.662999999999997</v>
      </c>
      <c r="AJ14" s="38">
        <v>63.598999999999997</v>
      </c>
      <c r="AK14" s="38">
        <v>55.527999999999999</v>
      </c>
      <c r="AL14" s="38">
        <v>65.293999999999997</v>
      </c>
      <c r="AM14" s="38">
        <v>58.719000000000001</v>
      </c>
      <c r="AN14" s="38">
        <v>43.296999999999997</v>
      </c>
      <c r="AO14" s="38">
        <v>49.125</v>
      </c>
      <c r="AP14" s="38">
        <v>39.085999999999999</v>
      </c>
      <c r="AQ14" s="38">
        <v>51.74</v>
      </c>
      <c r="AR14" s="38">
        <v>53.435000000000002</v>
      </c>
      <c r="AS14" s="38">
        <v>54.414999999999999</v>
      </c>
      <c r="AT14" s="38">
        <v>52.027000000000001</v>
      </c>
      <c r="AU14" s="38">
        <v>40.829000000000001</v>
      </c>
      <c r="AV14" s="38">
        <v>49.228999999999999</v>
      </c>
      <c r="AW14" s="38">
        <v>54.448999999999998</v>
      </c>
      <c r="AX14" s="38">
        <v>51.789000000000001</v>
      </c>
      <c r="AY14" s="38">
        <v>59.045999999999999</v>
      </c>
      <c r="AZ14" s="38">
        <v>102.07299999999999</v>
      </c>
      <c r="BA14" s="38">
        <v>140.4</v>
      </c>
      <c r="BB14" s="38">
        <v>159.60499999999999</v>
      </c>
      <c r="BC14" s="38">
        <v>161.36199999999999</v>
      </c>
      <c r="BD14" s="38">
        <v>170.12</v>
      </c>
      <c r="BE14" s="38">
        <v>178.04599999999999</v>
      </c>
      <c r="BF14" s="38">
        <v>180.81100000000001</v>
      </c>
      <c r="BG14" s="38">
        <v>189.64699999999999</v>
      </c>
      <c r="BH14" s="38">
        <v>184.89599999999999</v>
      </c>
      <c r="BI14" s="38">
        <v>170.511</v>
      </c>
      <c r="BJ14" s="38">
        <v>196.80500000000001</v>
      </c>
      <c r="BK14" s="38">
        <v>190.74100000000001</v>
      </c>
      <c r="BL14" s="38">
        <v>185.86</v>
      </c>
      <c r="BM14" s="38">
        <v>195.809</v>
      </c>
      <c r="BN14" s="38">
        <v>187.24299999999999</v>
      </c>
      <c r="BO14" s="38">
        <v>182.834</v>
      </c>
      <c r="BP14" s="38">
        <v>189.887</v>
      </c>
      <c r="BQ14" s="38">
        <v>197.696</v>
      </c>
      <c r="BR14" s="38">
        <v>202.72900000000001</v>
      </c>
      <c r="BS14" s="38">
        <v>208.76599999999999</v>
      </c>
      <c r="BT14" s="38">
        <v>196.416</v>
      </c>
      <c r="BU14" s="38">
        <v>214.94800000000001</v>
      </c>
      <c r="BV14" s="38">
        <v>212.46700000000001</v>
      </c>
      <c r="BW14" s="38">
        <v>211.673</v>
      </c>
      <c r="BX14" s="38">
        <v>200.327</v>
      </c>
      <c r="BY14" s="38">
        <v>205.649</v>
      </c>
      <c r="BZ14" s="38">
        <v>196.642</v>
      </c>
      <c r="CA14" s="38">
        <v>198.1</v>
      </c>
      <c r="CB14" s="38">
        <v>206.392</v>
      </c>
      <c r="CC14" s="38">
        <v>218.28</v>
      </c>
      <c r="CD14" s="38">
        <v>220.78399999999999</v>
      </c>
      <c r="CE14" s="38">
        <v>212.166</v>
      </c>
      <c r="CF14" s="38">
        <v>214.16300000000001</v>
      </c>
      <c r="CG14" s="38">
        <v>227.04300000000001</v>
      </c>
      <c r="CH14" s="38">
        <v>221.24799999999999</v>
      </c>
      <c r="CI14" s="38">
        <v>231.13499999999999</v>
      </c>
      <c r="CJ14" s="38">
        <v>183.33973687887601</v>
      </c>
      <c r="CK14" s="38">
        <v>237.601</v>
      </c>
      <c r="CL14" s="38">
        <v>233.22900000000001</v>
      </c>
      <c r="CM14" s="38">
        <v>137.32599999999999</v>
      </c>
      <c r="CN14" s="38">
        <v>223.672</v>
      </c>
      <c r="CO14" s="38">
        <v>238.56700000000001</v>
      </c>
      <c r="CP14" s="38">
        <v>242.38557</v>
      </c>
      <c r="CQ14" s="38">
        <v>263.20745983597499</v>
      </c>
      <c r="CR14" s="38">
        <v>215.63399999999999</v>
      </c>
      <c r="CS14" s="38">
        <v>258.70100000000002</v>
      </c>
      <c r="CT14" s="38">
        <v>247.785</v>
      </c>
      <c r="CU14" s="38">
        <v>255.76900000000001</v>
      </c>
      <c r="CV14" s="38">
        <v>245.61199999999999</v>
      </c>
      <c r="CW14" s="38">
        <v>252.858</v>
      </c>
      <c r="CX14" s="38">
        <v>204.732</v>
      </c>
      <c r="CY14" s="38">
        <v>274.24799999999999</v>
      </c>
      <c r="CZ14" s="38">
        <v>213.56100000000001</v>
      </c>
      <c r="DA14" s="38">
        <v>251.30199999999999</v>
      </c>
      <c r="DB14" s="38">
        <v>235.346</v>
      </c>
      <c r="DC14" s="38">
        <v>259.13053878052398</v>
      </c>
      <c r="DD14" s="38">
        <v>223.56352039999999</v>
      </c>
      <c r="DE14" s="38">
        <v>229.43100000000001</v>
      </c>
      <c r="DF14" s="38">
        <v>218.30285073600899</v>
      </c>
      <c r="DG14" s="38">
        <v>294.75263886408698</v>
      </c>
      <c r="DH14" s="38">
        <v>257.23581278837901</v>
      </c>
      <c r="DI14" s="38">
        <v>274.40916199999998</v>
      </c>
      <c r="DJ14" s="38">
        <v>249.45599999999999</v>
      </c>
      <c r="DK14" s="38">
        <v>202.929017233232</v>
      </c>
      <c r="DL14" s="38">
        <v>104.794</v>
      </c>
      <c r="DM14" s="38">
        <v>86.878</v>
      </c>
      <c r="DN14" s="38">
        <v>94.608000000000004</v>
      </c>
      <c r="DO14" s="38">
        <v>103.58799999999999</v>
      </c>
      <c r="DP14" s="38">
        <v>83.787000000000006</v>
      </c>
      <c r="DQ14" s="38">
        <v>77.363</v>
      </c>
      <c r="DR14" s="38">
        <v>86.1</v>
      </c>
      <c r="DS14" s="38">
        <v>80.657744634292399</v>
      </c>
      <c r="DT14" s="38">
        <v>115.471812</v>
      </c>
      <c r="DU14" s="38">
        <v>122.90712000000001</v>
      </c>
      <c r="DV14" s="38">
        <v>167.06899999999999</v>
      </c>
      <c r="DW14" s="38">
        <v>179.49675999999999</v>
      </c>
      <c r="DX14" s="53">
        <v>176.67803599999999</v>
      </c>
      <c r="DY14" s="53">
        <v>178.869078</v>
      </c>
      <c r="DZ14" s="53">
        <v>206.07577599999999</v>
      </c>
      <c r="EA14" s="53">
        <v>189.50652500000001</v>
      </c>
      <c r="EB14" s="53">
        <v>171.88586827829999</v>
      </c>
      <c r="EC14" s="53">
        <v>189.75076000000001</v>
      </c>
      <c r="ED14" s="53">
        <v>189.514014</v>
      </c>
      <c r="EE14" s="53">
        <v>197.20204000000001</v>
      </c>
      <c r="EF14" s="53">
        <v>195.74337749959801</v>
      </c>
      <c r="EG14" s="53">
        <v>190.66708363280901</v>
      </c>
      <c r="EH14" s="53">
        <v>192.78770743198299</v>
      </c>
      <c r="EI14" s="53">
        <v>180.478896128</v>
      </c>
      <c r="EJ14" s="53">
        <v>161.23521696804499</v>
      </c>
      <c r="EK14" s="53">
        <v>178.76499999999999</v>
      </c>
      <c r="EL14" s="53">
        <v>178.43266666666699</v>
      </c>
      <c r="EM14" s="53">
        <v>190.022388888889</v>
      </c>
      <c r="EN14" s="53">
        <v>119.810111111111</v>
      </c>
      <c r="EO14" s="53">
        <v>156.18725925925901</v>
      </c>
      <c r="EP14" s="53">
        <v>170.63810493827199</v>
      </c>
      <c r="EQ14" s="53">
        <v>176.20807818930001</v>
      </c>
      <c r="ER14" s="53">
        <v>152.921376886145</v>
      </c>
      <c r="ES14" s="53">
        <v>157.79313866026499</v>
      </c>
      <c r="ET14" s="53">
        <v>146.98650518213699</v>
      </c>
      <c r="EU14" s="53">
        <v>166.49854794746699</v>
      </c>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3"/>
      <c r="NU14" s="53"/>
      <c r="NV14" s="53"/>
      <c r="NW14" s="53"/>
      <c r="NX14" s="53"/>
      <c r="NY14" s="53"/>
      <c r="NZ14" s="53"/>
      <c r="OA14" s="53"/>
      <c r="OB14" s="53"/>
      <c r="OC14" s="53"/>
      <c r="OD14" s="53"/>
      <c r="OE14" s="53"/>
      <c r="OF14" s="53"/>
      <c r="OG14" s="53"/>
      <c r="OH14" s="53"/>
      <c r="OI14" s="53"/>
      <c r="OJ14" s="53"/>
      <c r="OK14" s="53"/>
      <c r="OL14" s="53"/>
      <c r="OM14" s="53"/>
      <c r="ON14" s="53"/>
      <c r="OO14" s="53"/>
      <c r="OP14" s="53"/>
      <c r="OQ14" s="53"/>
      <c r="OR14" s="53"/>
      <c r="OS14" s="53"/>
      <c r="OT14" s="53"/>
      <c r="OU14" s="53"/>
      <c r="OV14" s="53"/>
      <c r="OW14" s="53"/>
      <c r="OX14" s="53"/>
      <c r="OY14" s="53"/>
      <c r="OZ14" s="53"/>
      <c r="PA14" s="53"/>
      <c r="PB14" s="53"/>
      <c r="PC14" s="53"/>
      <c r="PD14" s="53"/>
      <c r="PE14" s="53"/>
      <c r="PF14" s="53"/>
      <c r="PG14" s="53"/>
      <c r="PH14" s="53"/>
      <c r="PI14" s="53"/>
      <c r="PJ14" s="53"/>
      <c r="PK14" s="53"/>
      <c r="PL14" s="53"/>
      <c r="PM14" s="53"/>
      <c r="PN14" s="53"/>
      <c r="PO14" s="53"/>
      <c r="PP14" s="53"/>
      <c r="PQ14" s="53"/>
      <c r="PR14" s="53"/>
      <c r="PS14" s="53"/>
      <c r="PT14" s="53"/>
      <c r="PU14" s="53"/>
      <c r="PV14" s="53"/>
      <c r="PW14" s="53"/>
      <c r="PX14" s="53"/>
      <c r="PY14" s="53"/>
      <c r="PZ14" s="53"/>
      <c r="QA14" s="53"/>
      <c r="QB14" s="53"/>
      <c r="QC14" s="53"/>
      <c r="QD14" s="53"/>
      <c r="QE14" s="53"/>
      <c r="QF14" s="53"/>
      <c r="QG14" s="53"/>
      <c r="QH14" s="53"/>
      <c r="QI14" s="53"/>
      <c r="QJ14" s="53"/>
      <c r="QK14" s="53"/>
      <c r="QL14" s="53"/>
      <c r="QM14" s="53"/>
      <c r="QN14" s="53"/>
      <c r="QO14" s="53"/>
      <c r="QP14" s="53"/>
      <c r="QQ14" s="53"/>
      <c r="QR14" s="53"/>
      <c r="QS14" s="53"/>
      <c r="QT14" s="53"/>
      <c r="QU14" s="53"/>
      <c r="QV14" s="53"/>
      <c r="QW14" s="53"/>
      <c r="QX14" s="53"/>
      <c r="QY14" s="53"/>
      <c r="QZ14" s="53"/>
      <c r="RA14" s="53"/>
      <c r="RB14" s="53"/>
      <c r="RC14" s="53"/>
      <c r="RD14" s="53"/>
      <c r="RE14" s="53"/>
      <c r="RF14" s="53"/>
      <c r="RG14" s="53"/>
      <c r="RH14" s="53"/>
      <c r="RI14" s="53"/>
      <c r="RJ14" s="53"/>
      <c r="RK14" s="53"/>
      <c r="RL14" s="53"/>
      <c r="RM14" s="53"/>
      <c r="RN14" s="53"/>
      <c r="RO14" s="53"/>
      <c r="RP14" s="53"/>
      <c r="RQ14" s="53"/>
      <c r="RR14" s="53"/>
      <c r="RS14" s="53"/>
      <c r="RT14" s="53"/>
      <c r="RU14" s="53"/>
      <c r="RV14" s="53"/>
      <c r="RW14" s="53"/>
      <c r="RX14" s="53"/>
      <c r="RY14" s="53"/>
      <c r="RZ14" s="53"/>
      <c r="SA14" s="53"/>
      <c r="SB14" s="53"/>
      <c r="SC14" s="53"/>
      <c r="SD14" s="53"/>
      <c r="SE14" s="53"/>
      <c r="SF14" s="53"/>
      <c r="SG14" s="53"/>
      <c r="SH14" s="53"/>
      <c r="SI14" s="53"/>
      <c r="SJ14" s="53"/>
      <c r="SK14" s="53"/>
      <c r="SL14" s="53"/>
      <c r="SM14" s="53"/>
      <c r="SN14" s="53"/>
      <c r="SO14" s="53"/>
      <c r="SP14" s="53"/>
      <c r="SQ14" s="53"/>
      <c r="SR14" s="53"/>
      <c r="SS14" s="53"/>
      <c r="ST14" s="53"/>
      <c r="SU14" s="53"/>
      <c r="SV14" s="53"/>
      <c r="SW14" s="53"/>
      <c r="SX14" s="53"/>
      <c r="SY14" s="53"/>
      <c r="SZ14" s="53"/>
      <c r="TA14" s="53"/>
      <c r="TB14" s="53"/>
      <c r="TC14" s="53"/>
      <c r="TD14" s="53"/>
      <c r="TE14" s="53"/>
      <c r="TF14" s="53"/>
      <c r="TG14" s="53"/>
      <c r="TH14" s="53"/>
      <c r="TI14" s="53"/>
      <c r="TJ14" s="53"/>
      <c r="TK14" s="53"/>
      <c r="TL14" s="53"/>
    </row>
    <row r="15" spans="1:532" ht="20.100000000000001" customHeight="1">
      <c r="F15" s="37" t="s">
        <v>667</v>
      </c>
      <c r="G15" s="36" t="s">
        <v>141</v>
      </c>
      <c r="H15" s="38">
        <v>70.739550567627006</v>
      </c>
      <c r="I15" s="38">
        <v>83.896825782775906</v>
      </c>
      <c r="J15" s="38"/>
      <c r="K15" s="38"/>
      <c r="L15" s="38">
        <v>11.839</v>
      </c>
      <c r="M15" s="38">
        <v>8.5830000000000002</v>
      </c>
      <c r="N15" s="38">
        <v>11.439</v>
      </c>
      <c r="O15" s="38">
        <v>19.843</v>
      </c>
      <c r="P15" s="38">
        <v>1.0589999999999999</v>
      </c>
      <c r="Q15" s="38">
        <v>31.102</v>
      </c>
      <c r="R15" s="38">
        <v>32.347999999999999</v>
      </c>
      <c r="S15" s="38">
        <v>35.753999999999998</v>
      </c>
      <c r="T15" s="38">
        <v>34.058999999999997</v>
      </c>
      <c r="U15" s="38">
        <v>40.758000000000003</v>
      </c>
      <c r="V15" s="38">
        <v>22.085000000000001</v>
      </c>
      <c r="W15" s="38">
        <v>44.482999999999997</v>
      </c>
      <c r="X15" s="38">
        <v>35.823999999999998</v>
      </c>
      <c r="Y15" s="38">
        <v>25.571000000000002</v>
      </c>
      <c r="Z15" s="38">
        <v>36.572000000000003</v>
      </c>
      <c r="AA15" s="38">
        <v>40.451000000000001</v>
      </c>
      <c r="AB15" s="38">
        <v>37.389000000000003</v>
      </c>
      <c r="AC15" s="38">
        <v>30.44</v>
      </c>
      <c r="AD15" s="38">
        <v>33.390999999999998</v>
      </c>
      <c r="AE15" s="38">
        <v>32.776000000000003</v>
      </c>
      <c r="AF15" s="38">
        <v>23.657</v>
      </c>
      <c r="AG15" s="38">
        <v>28.599</v>
      </c>
      <c r="AH15" s="38">
        <v>42.7654</v>
      </c>
      <c r="AI15" s="38">
        <v>28.101357</v>
      </c>
      <c r="AJ15" s="38">
        <v>33.127000000000002</v>
      </c>
      <c r="AK15" s="38">
        <v>32.340000000000003</v>
      </c>
      <c r="AL15" s="38">
        <v>34.200000000000003</v>
      </c>
      <c r="AM15" s="38">
        <v>28.797999999999998</v>
      </c>
      <c r="AN15" s="38">
        <v>22.262</v>
      </c>
      <c r="AO15" s="38">
        <v>36.188000000000002</v>
      </c>
      <c r="AP15" s="38">
        <v>29.28</v>
      </c>
      <c r="AQ15" s="38">
        <v>44.061999999999998</v>
      </c>
      <c r="AR15" s="38">
        <v>31.323</v>
      </c>
      <c r="AS15" s="38">
        <v>38.328000000000003</v>
      </c>
      <c r="AT15" s="38">
        <v>55.783999999999999</v>
      </c>
      <c r="AU15" s="38">
        <v>58.125</v>
      </c>
      <c r="AV15" s="38">
        <v>61.201999999999998</v>
      </c>
      <c r="AW15" s="38">
        <v>74.808000000000007</v>
      </c>
      <c r="AX15" s="38">
        <v>67.587000000000003</v>
      </c>
      <c r="AY15" s="38">
        <v>74.861999999999995</v>
      </c>
      <c r="AZ15" s="38">
        <v>65.700999999999993</v>
      </c>
      <c r="BA15" s="38">
        <v>73.623999999999995</v>
      </c>
      <c r="BB15" s="38">
        <v>84.277000000000001</v>
      </c>
      <c r="BC15" s="38">
        <v>71.674000000000007</v>
      </c>
      <c r="BD15" s="38">
        <v>61.036999999999999</v>
      </c>
      <c r="BE15" s="38">
        <v>64.037215000000003</v>
      </c>
      <c r="BF15" s="38">
        <v>62.969776000000003</v>
      </c>
      <c r="BG15" s="38">
        <v>62.737867999999999</v>
      </c>
      <c r="BH15" s="38">
        <v>60.29</v>
      </c>
      <c r="BI15" s="38">
        <v>65.694999999999993</v>
      </c>
      <c r="BJ15" s="38">
        <v>62.633000000000003</v>
      </c>
      <c r="BK15" s="38">
        <v>61.698999999999998</v>
      </c>
      <c r="BL15" s="38">
        <v>60.314999999999998</v>
      </c>
      <c r="BM15" s="38">
        <v>59.216000000000001</v>
      </c>
      <c r="BN15" s="38">
        <v>50.045000000000002</v>
      </c>
      <c r="BO15" s="38">
        <v>15.013999999999999</v>
      </c>
      <c r="BP15" s="38">
        <v>16.581</v>
      </c>
      <c r="BQ15" s="38">
        <v>7.7290000000000001</v>
      </c>
      <c r="BR15" s="38">
        <v>12.189</v>
      </c>
      <c r="BS15" s="38">
        <v>5.4390000000000001</v>
      </c>
      <c r="BT15" s="38">
        <v>12.36</v>
      </c>
      <c r="BU15" s="38">
        <v>15.103999999999999</v>
      </c>
      <c r="BV15" s="38">
        <v>17.553999999999998</v>
      </c>
      <c r="BW15" s="38">
        <v>21.651</v>
      </c>
      <c r="BX15" s="38">
        <v>39.479999999999997</v>
      </c>
      <c r="BY15" s="38">
        <v>31.286999999999999</v>
      </c>
      <c r="BZ15" s="38">
        <v>21.481999999999999</v>
      </c>
      <c r="CA15" s="38">
        <v>46.610999999999997</v>
      </c>
      <c r="CB15" s="38">
        <v>24.513999999999999</v>
      </c>
      <c r="CC15" s="38">
        <v>48.078000000000003</v>
      </c>
      <c r="CD15" s="38">
        <v>56.436</v>
      </c>
      <c r="CE15" s="38">
        <v>50.121000000000002</v>
      </c>
      <c r="CF15" s="38">
        <v>40.192</v>
      </c>
      <c r="CG15" s="38">
        <v>55.097999999999999</v>
      </c>
      <c r="CH15" s="38">
        <v>33.774000000000001</v>
      </c>
      <c r="CI15" s="38">
        <v>65.820999999999998</v>
      </c>
      <c r="CJ15" s="38">
        <v>28.43</v>
      </c>
      <c r="CK15" s="38">
        <v>9.4320000000000004</v>
      </c>
      <c r="CL15" s="38">
        <v>26.213000000000001</v>
      </c>
      <c r="CM15" s="38">
        <v>22.363</v>
      </c>
      <c r="CN15" s="38">
        <v>8.7430000000000003</v>
      </c>
      <c r="CO15" s="38">
        <v>46.487749389822802</v>
      </c>
      <c r="CP15" s="38">
        <v>21.211182655542299</v>
      </c>
      <c r="CQ15" s="38">
        <v>18.417866322097201</v>
      </c>
      <c r="CR15" s="38">
        <v>22.899000000000001</v>
      </c>
      <c r="CS15" s="38">
        <v>12.13</v>
      </c>
      <c r="CT15" s="38">
        <v>32.587000000000003</v>
      </c>
      <c r="CU15" s="38">
        <v>17.123000000000001</v>
      </c>
      <c r="CV15" s="38">
        <v>13.295</v>
      </c>
      <c r="CW15" s="38">
        <v>19.821999999999999</v>
      </c>
      <c r="CX15" s="38">
        <v>29.329000000000001</v>
      </c>
      <c r="CY15" s="38">
        <v>8.9619999999999997</v>
      </c>
      <c r="CZ15" s="38">
        <v>10.6</v>
      </c>
      <c r="DA15" s="38">
        <v>15.800173046939401</v>
      </c>
      <c r="DB15" s="38">
        <v>11.148</v>
      </c>
      <c r="DC15" s="38">
        <v>24.186065239634601</v>
      </c>
      <c r="DD15" s="38">
        <v>8.9779999999999998</v>
      </c>
      <c r="DE15" s="38">
        <v>24.210999999999999</v>
      </c>
      <c r="DF15" s="38">
        <v>17.060554844666001</v>
      </c>
      <c r="DG15" s="38">
        <v>34.607970491158497</v>
      </c>
      <c r="DH15" s="38">
        <v>10.747</v>
      </c>
      <c r="DI15" s="38">
        <v>28.12</v>
      </c>
      <c r="DJ15" s="38">
        <v>27.722999999999999</v>
      </c>
      <c r="DK15" s="38">
        <v>35.267000000000003</v>
      </c>
      <c r="DL15" s="38">
        <v>20.207000000000001</v>
      </c>
      <c r="DM15" s="38">
        <v>18.023</v>
      </c>
      <c r="DN15" s="38">
        <v>16.895</v>
      </c>
      <c r="DO15" s="38">
        <v>23.251000000000001</v>
      </c>
      <c r="DP15" s="38">
        <v>16.32</v>
      </c>
      <c r="DQ15" s="38">
        <v>17.257000000000001</v>
      </c>
      <c r="DR15" s="38">
        <v>22.83</v>
      </c>
      <c r="DS15" s="38">
        <v>29.027367187500001</v>
      </c>
      <c r="DT15" s="38">
        <v>21.425999999999998</v>
      </c>
      <c r="DU15" s="38">
        <v>21.888999999999999</v>
      </c>
      <c r="DV15" s="38">
        <v>22.298999999999999</v>
      </c>
      <c r="DW15" s="38">
        <v>25.193999999999999</v>
      </c>
      <c r="DX15" s="53">
        <v>19.492000000000001</v>
      </c>
      <c r="DY15" s="53">
        <v>21.646000000000001</v>
      </c>
      <c r="DZ15" s="53">
        <v>20.382999999999999</v>
      </c>
      <c r="EA15" s="53">
        <v>27.15</v>
      </c>
      <c r="EB15" s="53">
        <v>22.627380554199199</v>
      </c>
      <c r="EC15" s="53">
        <v>18.8810343933105</v>
      </c>
      <c r="ED15" s="53">
        <v>21.843</v>
      </c>
      <c r="EE15" s="53">
        <v>16.428999999999998</v>
      </c>
      <c r="EF15" s="53">
        <v>13.791079261779799</v>
      </c>
      <c r="EG15" s="53">
        <v>18.676471305847201</v>
      </c>
      <c r="EH15" s="53">
        <v>21.794664733886702</v>
      </c>
      <c r="EI15" s="53">
        <v>21.869995422363299</v>
      </c>
      <c r="EJ15" s="53">
        <v>21.195165626525899</v>
      </c>
      <c r="EK15" s="53">
        <v>19.036999999999999</v>
      </c>
      <c r="EL15" s="53">
        <v>20.614000000000001</v>
      </c>
      <c r="EM15" s="53">
        <v>29.338999999999999</v>
      </c>
      <c r="EN15" s="53">
        <v>12.885999999999999</v>
      </c>
      <c r="EO15" s="53">
        <v>16.356000000000002</v>
      </c>
      <c r="EP15" s="53">
        <v>8.6069999999999993</v>
      </c>
      <c r="EQ15" s="53">
        <v>20.728999999999999</v>
      </c>
      <c r="ER15" s="53">
        <v>4.6970000000000001</v>
      </c>
      <c r="ES15" s="53">
        <v>15.287000000000001</v>
      </c>
      <c r="ET15" s="53">
        <v>20.350000000000001</v>
      </c>
      <c r="EU15" s="53">
        <v>19.2216666666667</v>
      </c>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row>
    <row r="16" spans="1:532" ht="20.100000000000001" customHeight="1">
      <c r="F16" s="83" t="s">
        <v>637</v>
      </c>
      <c r="G16" s="36" t="s">
        <v>141</v>
      </c>
      <c r="H16" s="38">
        <v>0</v>
      </c>
      <c r="I16" s="38">
        <v>0</v>
      </c>
      <c r="J16" s="38"/>
      <c r="K16" s="38"/>
      <c r="L16" s="38">
        <v>0</v>
      </c>
      <c r="M16" s="38">
        <v>2.8014000000000001</v>
      </c>
      <c r="N16" s="38">
        <v>0</v>
      </c>
      <c r="O16" s="38">
        <v>3.2351999999999999</v>
      </c>
      <c r="P16" s="38">
        <v>0</v>
      </c>
      <c r="Q16" s="38">
        <v>3.1734</v>
      </c>
      <c r="R16" s="38">
        <v>0</v>
      </c>
      <c r="S16" s="38">
        <v>3.7818000000000001</v>
      </c>
      <c r="T16" s="38">
        <v>0</v>
      </c>
      <c r="U16" s="38">
        <v>0.1716</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3.6</v>
      </c>
      <c r="CD16" s="38">
        <v>12.7</v>
      </c>
      <c r="CE16" s="38">
        <v>69.099999999999994</v>
      </c>
      <c r="CF16" s="38">
        <v>11.773</v>
      </c>
      <c r="CG16" s="38">
        <v>0</v>
      </c>
      <c r="CH16" s="38">
        <v>6.8289999999999997</v>
      </c>
      <c r="CI16" s="38">
        <v>3.3</v>
      </c>
      <c r="CJ16" s="38">
        <v>2.2229999999999999</v>
      </c>
      <c r="CK16" s="38">
        <v>5.1079999999999997</v>
      </c>
      <c r="CL16" s="38">
        <v>5.5759999999999996</v>
      </c>
      <c r="CM16" s="38">
        <v>7.1779999999999999</v>
      </c>
      <c r="CN16" s="38">
        <v>6.218</v>
      </c>
      <c r="CO16" s="38">
        <v>4.26</v>
      </c>
      <c r="CP16" s="38">
        <v>4.4030662200000004</v>
      </c>
      <c r="CQ16" s="38">
        <v>4.6925910719999999</v>
      </c>
      <c r="CR16" s="38">
        <v>4.056</v>
      </c>
      <c r="CS16" s="38">
        <v>4.26</v>
      </c>
      <c r="CT16" s="38">
        <v>4.9089999999999998</v>
      </c>
      <c r="CU16" s="38">
        <v>4.6929999999999996</v>
      </c>
      <c r="CV16" s="38">
        <v>5.8360000000000003</v>
      </c>
      <c r="CW16" s="38">
        <v>6.56</v>
      </c>
      <c r="CX16" s="38">
        <v>6.9649999999999999</v>
      </c>
      <c r="CY16" s="38">
        <v>6.5709999999999997</v>
      </c>
      <c r="CZ16" s="38">
        <v>4.32</v>
      </c>
      <c r="DA16" s="38">
        <v>6.2110000000000003</v>
      </c>
      <c r="DB16" s="38">
        <v>6.0361867</v>
      </c>
      <c r="DC16" s="38">
        <v>0</v>
      </c>
      <c r="DD16" s="38">
        <v>0</v>
      </c>
      <c r="DE16" s="38">
        <v>0</v>
      </c>
      <c r="DF16" s="38">
        <v>0</v>
      </c>
      <c r="DG16" s="38">
        <v>0</v>
      </c>
      <c r="DH16" s="38">
        <v>0</v>
      </c>
      <c r="DI16" s="38">
        <v>0</v>
      </c>
      <c r="DJ16" s="38">
        <v>0</v>
      </c>
      <c r="DK16" s="38">
        <v>0</v>
      </c>
      <c r="DL16" s="38">
        <v>0</v>
      </c>
      <c r="DM16" s="38">
        <v>0</v>
      </c>
      <c r="DN16" s="38">
        <v>0</v>
      </c>
      <c r="DO16" s="38">
        <v>0</v>
      </c>
      <c r="DP16" s="38">
        <v>0</v>
      </c>
      <c r="DQ16" s="38">
        <v>0</v>
      </c>
      <c r="DR16" s="38">
        <v>0</v>
      </c>
      <c r="DS16" s="38">
        <v>0</v>
      </c>
      <c r="DT16" s="38">
        <v>0</v>
      </c>
      <c r="DU16" s="38">
        <v>0</v>
      </c>
      <c r="DV16" s="38">
        <v>0</v>
      </c>
      <c r="DW16" s="38">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3">
        <v>0</v>
      </c>
      <c r="EN16" s="53">
        <v>0</v>
      </c>
      <c r="EO16" s="53">
        <v>0</v>
      </c>
      <c r="EP16" s="53">
        <v>0</v>
      </c>
      <c r="EQ16" s="53">
        <v>0</v>
      </c>
      <c r="ER16" s="53">
        <v>0</v>
      </c>
      <c r="ES16" s="53">
        <v>0</v>
      </c>
      <c r="ET16" s="53">
        <v>0</v>
      </c>
      <c r="EU16" s="53">
        <v>0</v>
      </c>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row>
    <row r="17" spans="6:532" ht="20.100000000000001" customHeight="1">
      <c r="F17" s="37" t="s">
        <v>638</v>
      </c>
      <c r="G17" s="36" t="s">
        <v>141</v>
      </c>
      <c r="H17" s="38">
        <v>91.339890278213602</v>
      </c>
      <c r="I17" s="38">
        <v>65.658000000000001</v>
      </c>
      <c r="J17" s="38"/>
      <c r="K17" s="38"/>
      <c r="L17" s="38">
        <v>45.241</v>
      </c>
      <c r="M17" s="38">
        <v>35.396000000000001</v>
      </c>
      <c r="N17" s="38">
        <v>38.646000000000001</v>
      </c>
      <c r="O17" s="38">
        <v>45.375999999999998</v>
      </c>
      <c r="P17" s="38">
        <v>48.856999999999999</v>
      </c>
      <c r="Q17" s="38">
        <v>44.345999999999997</v>
      </c>
      <c r="R17" s="38">
        <v>55.066000000000003</v>
      </c>
      <c r="S17" s="38">
        <v>48.716999999999999</v>
      </c>
      <c r="T17" s="38">
        <v>63.972000000000001</v>
      </c>
      <c r="U17" s="38">
        <v>87.497</v>
      </c>
      <c r="V17" s="38">
        <v>43.011659999999999</v>
      </c>
      <c r="W17" s="38">
        <v>38.593449999999997</v>
      </c>
      <c r="X17" s="38">
        <v>47.925454999999999</v>
      </c>
      <c r="Y17" s="38">
        <v>48.174460000000003</v>
      </c>
      <c r="Z17" s="38">
        <v>50.737819000000002</v>
      </c>
      <c r="AA17" s="38">
        <v>46.118000000000002</v>
      </c>
      <c r="AB17" s="38">
        <v>31.468799000000001</v>
      </c>
      <c r="AC17" s="38">
        <v>48.939098000000001</v>
      </c>
      <c r="AD17" s="38">
        <v>50.375950000000003</v>
      </c>
      <c r="AE17" s="38">
        <v>46.461779999999997</v>
      </c>
      <c r="AF17" s="38">
        <v>50.397419999999997</v>
      </c>
      <c r="AG17" s="38">
        <v>48.872999999999998</v>
      </c>
      <c r="AH17" s="38">
        <v>53.265000000000001</v>
      </c>
      <c r="AI17" s="38">
        <v>54.369</v>
      </c>
      <c r="AJ17" s="38">
        <v>46.451999999999998</v>
      </c>
      <c r="AK17" s="38">
        <v>46.704000000000001</v>
      </c>
      <c r="AL17" s="38">
        <v>48.948</v>
      </c>
      <c r="AM17" s="38">
        <v>49.427</v>
      </c>
      <c r="AN17" s="38">
        <v>47.024999999999999</v>
      </c>
      <c r="AO17" s="38">
        <v>49.822000000000003</v>
      </c>
      <c r="AP17" s="38">
        <v>46.764000000000003</v>
      </c>
      <c r="AQ17" s="38">
        <v>47.445999999999998</v>
      </c>
      <c r="AR17" s="38">
        <v>43.886000000000003</v>
      </c>
      <c r="AS17" s="38">
        <v>42.783999999999999</v>
      </c>
      <c r="AT17" s="38">
        <v>49.207000000000001</v>
      </c>
      <c r="AU17" s="38">
        <v>50.05</v>
      </c>
      <c r="AV17" s="38">
        <v>51.463999999999999</v>
      </c>
      <c r="AW17" s="38">
        <v>51.917000000000002</v>
      </c>
      <c r="AX17" s="38">
        <v>50.898000000000003</v>
      </c>
      <c r="AY17" s="38">
        <v>46.000500000000002</v>
      </c>
      <c r="AZ17" s="38">
        <v>37.539700000000003</v>
      </c>
      <c r="BA17" s="38">
        <v>32.121000000000002</v>
      </c>
      <c r="BB17" s="38">
        <v>15.151</v>
      </c>
      <c r="BC17" s="38">
        <v>16.45</v>
      </c>
      <c r="BD17" s="38">
        <v>19.699000000000002</v>
      </c>
      <c r="BE17" s="38">
        <v>21.38</v>
      </c>
      <c r="BF17" s="38">
        <v>19.401</v>
      </c>
      <c r="BG17" s="38">
        <v>21.477</v>
      </c>
      <c r="BH17" s="38">
        <v>18.719000000000001</v>
      </c>
      <c r="BI17" s="38">
        <v>18.527999999999999</v>
      </c>
      <c r="BJ17" s="38">
        <v>22.37</v>
      </c>
      <c r="BK17" s="38">
        <v>18.085000000000001</v>
      </c>
      <c r="BL17" s="38">
        <v>19.992000000000001</v>
      </c>
      <c r="BM17" s="38">
        <v>20.669</v>
      </c>
      <c r="BN17" s="38">
        <v>19.113</v>
      </c>
      <c r="BO17" s="38">
        <v>19.248999999999999</v>
      </c>
      <c r="BP17" s="38">
        <v>22.891999999999999</v>
      </c>
      <c r="BQ17" s="38">
        <v>24.593</v>
      </c>
      <c r="BR17" s="38">
        <v>24.579000000000001</v>
      </c>
      <c r="BS17" s="38">
        <v>20.242000000000001</v>
      </c>
      <c r="BT17" s="38">
        <v>22.253</v>
      </c>
      <c r="BU17" s="38">
        <v>21.058</v>
      </c>
      <c r="BV17" s="38">
        <v>19.916</v>
      </c>
      <c r="BW17" s="38">
        <v>21.053999999999998</v>
      </c>
      <c r="BX17" s="38">
        <v>21.251000000000001</v>
      </c>
      <c r="BY17" s="38">
        <v>21.295999999999999</v>
      </c>
      <c r="BZ17" s="38">
        <v>21.155999999999999</v>
      </c>
      <c r="CA17" s="38">
        <v>18.710999999999999</v>
      </c>
      <c r="CB17" s="38">
        <v>23.983000000000001</v>
      </c>
      <c r="CC17" s="38">
        <v>28.395</v>
      </c>
      <c r="CD17" s="38">
        <v>24.602</v>
      </c>
      <c r="CE17" s="38">
        <v>21.257000000000001</v>
      </c>
      <c r="CF17" s="38">
        <v>24.759</v>
      </c>
      <c r="CG17" s="38">
        <v>26.882999999999999</v>
      </c>
      <c r="CH17" s="38">
        <v>22.504999999999999</v>
      </c>
      <c r="CI17" s="38">
        <v>17.838999999999999</v>
      </c>
      <c r="CJ17" s="38">
        <v>19.684999999999999</v>
      </c>
      <c r="CK17" s="38">
        <v>21.774000000000001</v>
      </c>
      <c r="CL17" s="38">
        <v>23.023</v>
      </c>
      <c r="CM17" s="38">
        <v>20.484999999999999</v>
      </c>
      <c r="CN17" s="38">
        <v>19.055</v>
      </c>
      <c r="CO17" s="38">
        <v>16.888999999999999</v>
      </c>
      <c r="CP17" s="38">
        <v>22.828276930000001</v>
      </c>
      <c r="CQ17" s="38">
        <v>23.230107908000001</v>
      </c>
      <c r="CR17" s="38">
        <v>20.187480000000001</v>
      </c>
      <c r="CS17" s="38">
        <v>21.576879999999999</v>
      </c>
      <c r="CT17" s="38">
        <v>24.696000000000002</v>
      </c>
      <c r="CU17" s="38">
        <v>26.186</v>
      </c>
      <c r="CV17" s="38">
        <v>22.582000000000001</v>
      </c>
      <c r="CW17" s="38">
        <v>28.594000000000001</v>
      </c>
      <c r="CX17" s="38">
        <v>14.889239365</v>
      </c>
      <c r="CY17" s="38">
        <v>19.382000000000001</v>
      </c>
      <c r="CZ17" s="38">
        <v>19.013999999999999</v>
      </c>
      <c r="DA17" s="38">
        <v>20.837</v>
      </c>
      <c r="DB17" s="38">
        <v>21.916657271999998</v>
      </c>
      <c r="DC17" s="38">
        <v>26.6005141289493</v>
      </c>
      <c r="DD17" s="38">
        <v>21.23632388</v>
      </c>
      <c r="DE17" s="38">
        <v>13.782</v>
      </c>
      <c r="DF17" s="38">
        <v>22.195192666000001</v>
      </c>
      <c r="DG17" s="38">
        <v>26.296812373636399</v>
      </c>
      <c r="DH17" s="38">
        <v>24.995000000000001</v>
      </c>
      <c r="DI17" s="38">
        <v>26.937000000000001</v>
      </c>
      <c r="DJ17" s="38">
        <v>23.785</v>
      </c>
      <c r="DK17" s="38">
        <v>22.146999999999998</v>
      </c>
      <c r="DL17" s="38">
        <v>21.329000000000001</v>
      </c>
      <c r="DM17" s="38">
        <v>21.713999999999999</v>
      </c>
      <c r="DN17" s="38">
        <v>21.852</v>
      </c>
      <c r="DO17" s="38">
        <v>23.359000000000002</v>
      </c>
      <c r="DP17" s="38">
        <v>20.74</v>
      </c>
      <c r="DQ17" s="38">
        <v>20.058</v>
      </c>
      <c r="DR17" s="38">
        <v>19.190999999999999</v>
      </c>
      <c r="DS17" s="38">
        <v>22.272730196503801</v>
      </c>
      <c r="DT17" s="38">
        <v>20.884</v>
      </c>
      <c r="DU17" s="38">
        <v>21.934999999999999</v>
      </c>
      <c r="DV17" s="38">
        <v>21.434999999999999</v>
      </c>
      <c r="DW17" s="38">
        <v>21.021000000000001</v>
      </c>
      <c r="DX17" s="53">
        <v>22.835249999999998</v>
      </c>
      <c r="DY17" s="53">
        <v>25.552250000000001</v>
      </c>
      <c r="DZ17" s="53">
        <v>25.870249999999999</v>
      </c>
      <c r="EA17" s="53">
        <v>27.356249999999999</v>
      </c>
      <c r="EB17" s="53">
        <v>22.845543308041101</v>
      </c>
      <c r="EC17" s="53">
        <v>20.336865077783699</v>
      </c>
      <c r="ED17" s="53">
        <v>21.55</v>
      </c>
      <c r="EE17" s="53">
        <v>23.284127828014</v>
      </c>
      <c r="EF17" s="53">
        <v>25.0105624501996</v>
      </c>
      <c r="EG17" s="53">
        <v>21.495200000000001</v>
      </c>
      <c r="EH17" s="53">
        <v>15.965999999999999</v>
      </c>
      <c r="EI17" s="53">
        <v>21.029</v>
      </c>
      <c r="EJ17" s="53">
        <v>14.331</v>
      </c>
      <c r="EK17" s="53">
        <v>14.332000000000001</v>
      </c>
      <c r="EL17" s="53">
        <v>14.457000000000001</v>
      </c>
      <c r="EM17" s="53">
        <v>18.481666666666701</v>
      </c>
      <c r="EN17" s="53">
        <v>12.4513888888889</v>
      </c>
      <c r="EO17" s="53">
        <v>16.140907407407401</v>
      </c>
      <c r="EP17" s="53">
        <v>14.606867283950599</v>
      </c>
      <c r="EQ17" s="53">
        <v>19.3879403292181</v>
      </c>
      <c r="ER17" s="53">
        <v>17.542791323731102</v>
      </c>
      <c r="ES17" s="53">
        <v>18.938587162780099</v>
      </c>
      <c r="ET17" s="53">
        <v>14.7977928288371</v>
      </c>
      <c r="EU17" s="53">
        <v>17.695126663872401</v>
      </c>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row>
    <row r="18" spans="6:532" ht="20.100000000000001" customHeight="1">
      <c r="F18" s="37" t="s">
        <v>666</v>
      </c>
      <c r="G18" s="36" t="s">
        <v>141</v>
      </c>
      <c r="H18" s="38">
        <v>280.00200000000001</v>
      </c>
      <c r="I18" s="38">
        <v>282.24599999999998</v>
      </c>
      <c r="J18" s="38"/>
      <c r="K18" s="38"/>
      <c r="L18" s="38">
        <v>8.1829999999999998</v>
      </c>
      <c r="M18" s="38">
        <v>11.272</v>
      </c>
      <c r="N18" s="38">
        <v>10.752000000000001</v>
      </c>
      <c r="O18" s="38">
        <v>11.23</v>
      </c>
      <c r="P18" s="38">
        <v>11.531000000000001</v>
      </c>
      <c r="Q18" s="38">
        <v>11.465999999999999</v>
      </c>
      <c r="R18" s="38">
        <v>11.29</v>
      </c>
      <c r="S18" s="38">
        <v>13.119</v>
      </c>
      <c r="T18" s="38">
        <v>10.6355536</v>
      </c>
      <c r="U18" s="38">
        <v>8.7328799999999998</v>
      </c>
      <c r="V18" s="38">
        <v>11.270448</v>
      </c>
      <c r="W18" s="38">
        <v>10.058849</v>
      </c>
      <c r="X18" s="38">
        <v>3.3244159999999998</v>
      </c>
      <c r="Y18" s="38">
        <v>11.332000000000001</v>
      </c>
      <c r="Z18" s="38">
        <v>7.933611</v>
      </c>
      <c r="AA18" s="38">
        <v>8.6558119999999992</v>
      </c>
      <c r="AB18" s="38">
        <v>7.5339999999999998</v>
      </c>
      <c r="AC18" s="38">
        <v>6.1520000000000001</v>
      </c>
      <c r="AD18" s="38">
        <v>5.0449999999999999</v>
      </c>
      <c r="AE18" s="38">
        <v>6.1980000000000004</v>
      </c>
      <c r="AF18" s="38">
        <v>8.8320000000000007</v>
      </c>
      <c r="AG18" s="38">
        <v>8.3309999999999995</v>
      </c>
      <c r="AH18" s="38">
        <v>16.981285</v>
      </c>
      <c r="AI18" s="38">
        <v>20.943000000000001</v>
      </c>
      <c r="AJ18" s="38">
        <v>30.645</v>
      </c>
      <c r="AK18" s="38">
        <v>38.363</v>
      </c>
      <c r="AL18" s="38">
        <v>40.811</v>
      </c>
      <c r="AM18" s="38">
        <v>41.255000000000003</v>
      </c>
      <c r="AN18" s="38">
        <v>41.881</v>
      </c>
      <c r="AO18" s="38">
        <v>46.947000000000003</v>
      </c>
      <c r="AP18" s="38">
        <v>46.046999999999997</v>
      </c>
      <c r="AQ18" s="38">
        <v>43.868000000000002</v>
      </c>
      <c r="AR18" s="38">
        <v>48.463999999999999</v>
      </c>
      <c r="AS18" s="38">
        <v>50.680999999999997</v>
      </c>
      <c r="AT18" s="38">
        <v>51.106999999999999</v>
      </c>
      <c r="AU18" s="38">
        <v>48.14</v>
      </c>
      <c r="AV18" s="38">
        <v>47.629300000000001</v>
      </c>
      <c r="AW18" s="38">
        <v>39.198399999999999</v>
      </c>
      <c r="AX18" s="38">
        <v>39.859000000000002</v>
      </c>
      <c r="AY18" s="38">
        <v>41.433</v>
      </c>
      <c r="AZ18" s="38">
        <v>40.933999999999997</v>
      </c>
      <c r="BA18" s="38">
        <v>42.530999999999999</v>
      </c>
      <c r="BB18" s="38">
        <v>43.417000000000002</v>
      </c>
      <c r="BC18" s="38">
        <v>39.783000000000001</v>
      </c>
      <c r="BD18" s="38">
        <v>31.940999999999999</v>
      </c>
      <c r="BE18" s="38">
        <v>44.466999999999999</v>
      </c>
      <c r="BF18" s="38">
        <v>41.720999999999997</v>
      </c>
      <c r="BG18" s="38">
        <v>44.896999999999998</v>
      </c>
      <c r="BH18" s="38">
        <v>40.484999999999999</v>
      </c>
      <c r="BI18" s="38">
        <v>44.423000000000002</v>
      </c>
      <c r="BJ18" s="38">
        <v>40.015000000000001</v>
      </c>
      <c r="BK18" s="38">
        <v>46.46</v>
      </c>
      <c r="BL18" s="38">
        <v>39.811999999999998</v>
      </c>
      <c r="BM18" s="38">
        <v>44.792000000000002</v>
      </c>
      <c r="BN18" s="38">
        <v>44.347000000000001</v>
      </c>
      <c r="BO18" s="38">
        <v>43.835000000000001</v>
      </c>
      <c r="BP18" s="38">
        <v>38.756</v>
      </c>
      <c r="BQ18" s="38">
        <v>38.442</v>
      </c>
      <c r="BR18" s="38">
        <v>38.350999999999999</v>
      </c>
      <c r="BS18" s="38">
        <v>43.545000000000002</v>
      </c>
      <c r="BT18" s="38">
        <v>36.488999999999997</v>
      </c>
      <c r="BU18" s="38">
        <v>38.880000000000003</v>
      </c>
      <c r="BV18" s="38">
        <v>42.079000000000001</v>
      </c>
      <c r="BW18" s="38">
        <v>36.415999999999997</v>
      </c>
      <c r="BX18" s="38">
        <v>36.131</v>
      </c>
      <c r="BY18" s="38">
        <v>29.611000000000001</v>
      </c>
      <c r="BZ18" s="38">
        <v>33.807000000000002</v>
      </c>
      <c r="CA18" s="38">
        <v>35.991</v>
      </c>
      <c r="CB18" s="38">
        <v>34.570999999999998</v>
      </c>
      <c r="CC18" s="38">
        <v>35.966999999999999</v>
      </c>
      <c r="CD18" s="38">
        <v>34.688000000000002</v>
      </c>
      <c r="CE18" s="38">
        <v>32.515999999999998</v>
      </c>
      <c r="CF18" s="38">
        <v>33.316000000000003</v>
      </c>
      <c r="CG18" s="38">
        <v>33.241</v>
      </c>
      <c r="CH18" s="38">
        <v>37.347000000000001</v>
      </c>
      <c r="CI18" s="38">
        <v>38.548999999999999</v>
      </c>
      <c r="CJ18" s="38">
        <v>23.254999999999999</v>
      </c>
      <c r="CK18" s="38">
        <v>46.183999999999997</v>
      </c>
      <c r="CL18" s="38">
        <v>46.835999999999999</v>
      </c>
      <c r="CM18" s="38">
        <v>50.670999999999999</v>
      </c>
      <c r="CN18" s="38">
        <v>45.581000000000003</v>
      </c>
      <c r="CO18" s="38">
        <v>43.231000000000002</v>
      </c>
      <c r="CP18" s="38">
        <v>44.618000000000002</v>
      </c>
      <c r="CQ18" s="38">
        <v>46.097903506872498</v>
      </c>
      <c r="CR18" s="38">
        <v>42.402000000000001</v>
      </c>
      <c r="CS18" s="38">
        <v>47.929000000000002</v>
      </c>
      <c r="CT18" s="38">
        <v>51.792999999999999</v>
      </c>
      <c r="CU18" s="38">
        <v>48.67</v>
      </c>
      <c r="CV18" s="38">
        <v>47.76</v>
      </c>
      <c r="CW18" s="38">
        <v>50.488999999999997</v>
      </c>
      <c r="CX18" s="38">
        <v>48.237000000000002</v>
      </c>
      <c r="CY18" s="38">
        <v>53.423999999999999</v>
      </c>
      <c r="CZ18" s="38">
        <v>55.694000000000003</v>
      </c>
      <c r="DA18" s="38">
        <v>51.168999999999997</v>
      </c>
      <c r="DB18" s="38">
        <v>50.963000000000001</v>
      </c>
      <c r="DC18" s="38">
        <v>47.543999999999997</v>
      </c>
      <c r="DD18" s="38">
        <v>45.746000000000002</v>
      </c>
      <c r="DE18" s="38">
        <v>53.642000000000003</v>
      </c>
      <c r="DF18" s="38">
        <v>56.253999999999998</v>
      </c>
      <c r="DG18" s="38">
        <v>74.227000000000004</v>
      </c>
      <c r="DH18" s="38">
        <v>66.721999999999994</v>
      </c>
      <c r="DI18" s="38">
        <v>73.031000000000006</v>
      </c>
      <c r="DJ18" s="38">
        <v>78.906000000000006</v>
      </c>
      <c r="DK18" s="38">
        <v>54.018000000000001</v>
      </c>
      <c r="DL18" s="38">
        <v>43.722999999999999</v>
      </c>
      <c r="DM18" s="38">
        <v>45.475000000000001</v>
      </c>
      <c r="DN18" s="38">
        <v>48.177</v>
      </c>
      <c r="DO18" s="38">
        <v>56.06</v>
      </c>
      <c r="DP18" s="38">
        <v>46.902000000000001</v>
      </c>
      <c r="DQ18" s="38">
        <v>38.159999999999997</v>
      </c>
      <c r="DR18" s="38">
        <v>45.683</v>
      </c>
      <c r="DS18" s="38">
        <v>79.233999999999995</v>
      </c>
      <c r="DT18" s="38">
        <v>60.078000000000003</v>
      </c>
      <c r="DU18" s="38">
        <v>52.292999999999999</v>
      </c>
      <c r="DV18" s="38">
        <v>63.37</v>
      </c>
      <c r="DW18" s="38">
        <v>78.540000000000006</v>
      </c>
      <c r="DX18" s="53">
        <v>69.099999999999994</v>
      </c>
      <c r="DY18" s="53">
        <v>69.975999999999999</v>
      </c>
      <c r="DZ18" s="53">
        <v>61.741</v>
      </c>
      <c r="EA18" s="53">
        <v>70.364999999999995</v>
      </c>
      <c r="EB18" s="53">
        <v>68.542000000000002</v>
      </c>
      <c r="EC18" s="53">
        <v>68.599999999999994</v>
      </c>
      <c r="ED18" s="53">
        <v>65.8</v>
      </c>
      <c r="EE18" s="53">
        <v>76.400000000000006</v>
      </c>
      <c r="EF18" s="53">
        <v>63.625999999999998</v>
      </c>
      <c r="EG18" s="53">
        <v>74.176000000000002</v>
      </c>
      <c r="EH18" s="53">
        <v>70.870999999999995</v>
      </c>
      <c r="EI18" s="53">
        <v>72.013999999999996</v>
      </c>
      <c r="EJ18" s="53">
        <v>71.561000000000007</v>
      </c>
      <c r="EK18" s="53">
        <v>67.8</v>
      </c>
      <c r="EL18" s="53">
        <v>63.9</v>
      </c>
      <c r="EM18" s="53">
        <v>70.5</v>
      </c>
      <c r="EN18" s="53">
        <v>66.900000000000006</v>
      </c>
      <c r="EO18" s="53">
        <v>66.400000000000006</v>
      </c>
      <c r="EP18" s="53">
        <v>63.1</v>
      </c>
      <c r="EQ18" s="53">
        <v>65.8</v>
      </c>
      <c r="ER18" s="53">
        <v>61.3</v>
      </c>
      <c r="ES18" s="53">
        <v>58.6</v>
      </c>
      <c r="ET18" s="53">
        <v>65.599999999999994</v>
      </c>
      <c r="EU18" s="53">
        <v>74.2</v>
      </c>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row>
    <row r="19" spans="6:532" ht="20.100000000000001" customHeight="1">
      <c r="F19" s="37" t="s">
        <v>74</v>
      </c>
      <c r="G19" s="36" t="s">
        <v>141</v>
      </c>
      <c r="H19" s="38">
        <v>1327.3074559782499</v>
      </c>
      <c r="I19" s="38">
        <v>1257.3181023108</v>
      </c>
      <c r="J19" s="38"/>
      <c r="K19" s="38"/>
      <c r="L19" s="38">
        <v>217.839</v>
      </c>
      <c r="M19" s="38">
        <v>219.55340000000001</v>
      </c>
      <c r="N19" s="38">
        <v>249.29</v>
      </c>
      <c r="O19" s="38">
        <v>247.59719999999999</v>
      </c>
      <c r="P19" s="38">
        <v>234.89699999999999</v>
      </c>
      <c r="Q19" s="38">
        <v>244.42740000000001</v>
      </c>
      <c r="R19" s="38">
        <v>275.697</v>
      </c>
      <c r="S19" s="38">
        <v>257.29880000000003</v>
      </c>
      <c r="T19" s="38">
        <v>254.6995536</v>
      </c>
      <c r="U19" s="38">
        <v>289.27647999999999</v>
      </c>
      <c r="V19" s="38">
        <v>267.08310799999998</v>
      </c>
      <c r="W19" s="38">
        <v>254.25129899999999</v>
      </c>
      <c r="X19" s="38">
        <v>230.67687100000001</v>
      </c>
      <c r="Y19" s="38">
        <v>244.58745999999999</v>
      </c>
      <c r="Z19" s="38">
        <v>286.05443000000002</v>
      </c>
      <c r="AA19" s="38">
        <v>260.197812</v>
      </c>
      <c r="AB19" s="38">
        <v>232.02179899999999</v>
      </c>
      <c r="AC19" s="38">
        <v>246.279098</v>
      </c>
      <c r="AD19" s="38">
        <v>261.70594999999997</v>
      </c>
      <c r="AE19" s="38">
        <v>229.31077999999999</v>
      </c>
      <c r="AF19" s="38">
        <v>220.62942000000001</v>
      </c>
      <c r="AG19" s="38">
        <v>203.62299999999999</v>
      </c>
      <c r="AH19" s="38">
        <v>263.482685</v>
      </c>
      <c r="AI19" s="38">
        <v>255.945357</v>
      </c>
      <c r="AJ19" s="38">
        <v>245.64</v>
      </c>
      <c r="AK19" s="38">
        <v>244.238</v>
      </c>
      <c r="AL19" s="38">
        <v>271.16300000000001</v>
      </c>
      <c r="AM19" s="38">
        <v>252.93600000000001</v>
      </c>
      <c r="AN19" s="38">
        <v>225.72800000000001</v>
      </c>
      <c r="AO19" s="38">
        <v>247.77799999999999</v>
      </c>
      <c r="AP19" s="38">
        <v>226.054</v>
      </c>
      <c r="AQ19" s="38">
        <v>257.87599999999998</v>
      </c>
      <c r="AR19" s="38">
        <v>236.32900000000001</v>
      </c>
      <c r="AS19" s="38">
        <v>243.20699999999999</v>
      </c>
      <c r="AT19" s="38">
        <v>278.61399999999998</v>
      </c>
      <c r="AU19" s="38">
        <v>261.20800000000003</v>
      </c>
      <c r="AV19" s="38">
        <v>270.65929999999997</v>
      </c>
      <c r="AW19" s="38">
        <v>289.6474</v>
      </c>
      <c r="AX19" s="38">
        <v>273.84899999999999</v>
      </c>
      <c r="AY19" s="38">
        <v>285.51049999999998</v>
      </c>
      <c r="AZ19" s="38">
        <v>307.23669999999998</v>
      </c>
      <c r="BA19" s="38">
        <v>356.92099999999999</v>
      </c>
      <c r="BB19" s="38">
        <v>362.52499999999998</v>
      </c>
      <c r="BC19" s="38">
        <v>352.99200000000002</v>
      </c>
      <c r="BD19" s="38">
        <v>345.98899999999998</v>
      </c>
      <c r="BE19" s="38">
        <v>379.876215</v>
      </c>
      <c r="BF19" s="38">
        <v>363.74077599999998</v>
      </c>
      <c r="BG19" s="38">
        <v>386.982868</v>
      </c>
      <c r="BH19" s="38">
        <v>362.06799999999998</v>
      </c>
      <c r="BI19" s="38">
        <v>342.46199999999999</v>
      </c>
      <c r="BJ19" s="38">
        <v>364.404</v>
      </c>
      <c r="BK19" s="38">
        <v>370.99700000000001</v>
      </c>
      <c r="BL19" s="38">
        <v>375.346</v>
      </c>
      <c r="BM19" s="38">
        <v>387.76600000000002</v>
      </c>
      <c r="BN19" s="38">
        <v>364.185</v>
      </c>
      <c r="BO19" s="38">
        <v>314.83800000000002</v>
      </c>
      <c r="BP19" s="38">
        <v>313.68299999999999</v>
      </c>
      <c r="BQ19" s="38">
        <v>324.35199999999998</v>
      </c>
      <c r="BR19" s="38">
        <v>325.60300000000001</v>
      </c>
      <c r="BS19" s="38">
        <v>333.62099999999998</v>
      </c>
      <c r="BT19" s="38">
        <v>317.44499999999999</v>
      </c>
      <c r="BU19" s="38">
        <v>337.62799999999999</v>
      </c>
      <c r="BV19" s="38">
        <v>344.69400000000002</v>
      </c>
      <c r="BW19" s="38">
        <v>328.97300000000001</v>
      </c>
      <c r="BX19" s="38">
        <v>337.87200000000001</v>
      </c>
      <c r="BY19" s="38">
        <v>330.80200000000002</v>
      </c>
      <c r="BZ19" s="38">
        <v>314.28300000000002</v>
      </c>
      <c r="CA19" s="38">
        <v>343.71800000000002</v>
      </c>
      <c r="CB19" s="38">
        <v>315.55500000000001</v>
      </c>
      <c r="CC19" s="38">
        <v>366.411</v>
      </c>
      <c r="CD19" s="38">
        <v>383.81299999999999</v>
      </c>
      <c r="CE19" s="38">
        <v>415.54599999999999</v>
      </c>
      <c r="CF19" s="38">
        <v>356.13099999999997</v>
      </c>
      <c r="CG19" s="38">
        <v>382.75799999999998</v>
      </c>
      <c r="CH19" s="38">
        <v>361.03500000000003</v>
      </c>
      <c r="CI19" s="38">
        <v>382.654</v>
      </c>
      <c r="CJ19" s="38">
        <v>282.66662805118898</v>
      </c>
      <c r="CK19" s="38">
        <v>347.28699999999998</v>
      </c>
      <c r="CL19" s="38">
        <v>358.988</v>
      </c>
      <c r="CM19" s="38">
        <v>263.91186599999997</v>
      </c>
      <c r="CN19" s="38">
        <v>325.87099999999998</v>
      </c>
      <c r="CO19" s="38">
        <v>374.77158358982302</v>
      </c>
      <c r="CP19" s="38">
        <v>359.981095805542</v>
      </c>
      <c r="CQ19" s="38">
        <v>380.46806078977897</v>
      </c>
      <c r="CR19" s="38">
        <v>327.17352603710799</v>
      </c>
      <c r="CS19" s="38">
        <v>371.56887999999998</v>
      </c>
      <c r="CT19" s="38">
        <v>390.03100000000001</v>
      </c>
      <c r="CU19" s="38">
        <v>383.33499999999998</v>
      </c>
      <c r="CV19" s="38">
        <v>362.28699999999998</v>
      </c>
      <c r="CW19" s="38">
        <v>388.79300000000001</v>
      </c>
      <c r="CX19" s="38">
        <v>348.85123936500003</v>
      </c>
      <c r="CY19" s="38">
        <v>399.00700000000001</v>
      </c>
      <c r="CZ19" s="38">
        <v>338.29199999999997</v>
      </c>
      <c r="DA19" s="38">
        <v>382.24333574369803</v>
      </c>
      <c r="DB19" s="38">
        <v>367.80131288697498</v>
      </c>
      <c r="DC19" s="38">
        <v>392.79837690176703</v>
      </c>
      <c r="DD19" s="38">
        <v>334.311515346558</v>
      </c>
      <c r="DE19" s="38">
        <v>354.37599999999998</v>
      </c>
      <c r="DF19" s="38">
        <v>353.09581837781002</v>
      </c>
      <c r="DG19" s="38">
        <v>464.184759906458</v>
      </c>
      <c r="DH19" s="38">
        <v>398.84564723772502</v>
      </c>
      <c r="DI19" s="38">
        <v>439.93841678678501</v>
      </c>
      <c r="DJ19" s="38">
        <v>418.93900000000002</v>
      </c>
      <c r="DK19" s="38">
        <v>352.281105946835</v>
      </c>
      <c r="DL19" s="38">
        <v>224.28393550000001</v>
      </c>
      <c r="DM19" s="38">
        <v>202.831737</v>
      </c>
      <c r="DN19" s="38">
        <v>218.75403499999999</v>
      </c>
      <c r="DO19" s="38">
        <v>238.95591680000001</v>
      </c>
      <c r="DP19" s="38">
        <v>197.55033420000001</v>
      </c>
      <c r="DQ19" s="38">
        <v>190.41597999999999</v>
      </c>
      <c r="DR19" s="38">
        <v>214.4002725</v>
      </c>
      <c r="DS19" s="38">
        <v>249.79768846975099</v>
      </c>
      <c r="DT19" s="38">
        <v>247.52881199999999</v>
      </c>
      <c r="DU19" s="38">
        <v>253.41112000000001</v>
      </c>
      <c r="DV19" s="38">
        <v>306.96499999999997</v>
      </c>
      <c r="DW19" s="38">
        <v>338.87576000000001</v>
      </c>
      <c r="DX19" s="53">
        <v>311.66028599999999</v>
      </c>
      <c r="DY19" s="53">
        <v>327.013328</v>
      </c>
      <c r="DZ19" s="53">
        <v>346.550026</v>
      </c>
      <c r="EA19" s="53">
        <v>352.09740276699</v>
      </c>
      <c r="EB19" s="53">
        <v>317.06501214053998</v>
      </c>
      <c r="EC19" s="53">
        <v>329.12352947109503</v>
      </c>
      <c r="ED19" s="53">
        <v>324.95559400000002</v>
      </c>
      <c r="EE19" s="53">
        <v>343.76566782801399</v>
      </c>
      <c r="EF19" s="53">
        <v>323.60857921157799</v>
      </c>
      <c r="EG19" s="53">
        <v>334.97761493865602</v>
      </c>
      <c r="EH19" s="53">
        <v>333.18032216587</v>
      </c>
      <c r="EI19" s="53">
        <v>326.92949155036302</v>
      </c>
      <c r="EJ19" s="53">
        <v>294.84599259457099</v>
      </c>
      <c r="EK19" s="53">
        <v>305.89800000000002</v>
      </c>
      <c r="EL19" s="53">
        <v>304.155935</v>
      </c>
      <c r="EM19" s="53">
        <v>332.47314499999999</v>
      </c>
      <c r="EN19" s="53">
        <v>236.34157453703699</v>
      </c>
      <c r="EO19" s="53">
        <v>278.28003975308599</v>
      </c>
      <c r="EP19" s="53">
        <v>281.09155345164697</v>
      </c>
      <c r="EQ19" s="53">
        <v>305.44174666495201</v>
      </c>
      <c r="ER19" s="53">
        <v>261.39417446359101</v>
      </c>
      <c r="ES19" s="53">
        <v>276.50301593202198</v>
      </c>
      <c r="ET19" s="53">
        <v>267.70451065313398</v>
      </c>
      <c r="EU19" s="53">
        <v>298.94835522660202</v>
      </c>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c r="NU19" s="53"/>
      <c r="NV19" s="53"/>
      <c r="NW19" s="53"/>
      <c r="NX19" s="53"/>
      <c r="NY19" s="53"/>
      <c r="NZ19" s="53"/>
      <c r="OA19" s="53"/>
      <c r="OB19" s="53"/>
      <c r="OC19" s="53"/>
      <c r="OD19" s="53"/>
      <c r="OE19" s="53"/>
      <c r="OF19" s="53"/>
      <c r="OG19" s="53"/>
      <c r="OH19" s="53"/>
      <c r="OI19" s="53"/>
      <c r="OJ19" s="53"/>
      <c r="OK19" s="53"/>
      <c r="OL19" s="53"/>
      <c r="OM19" s="53"/>
      <c r="ON19" s="53"/>
      <c r="OO19" s="53"/>
      <c r="OP19" s="53"/>
      <c r="OQ19" s="53"/>
      <c r="OR19" s="53"/>
      <c r="OS19" s="53"/>
      <c r="OT19" s="53"/>
      <c r="OU19" s="53"/>
      <c r="OV19" s="53"/>
      <c r="OW19" s="53"/>
      <c r="OX19" s="53"/>
      <c r="OY19" s="53"/>
      <c r="OZ19" s="53"/>
      <c r="PA19" s="53"/>
      <c r="PB19" s="53"/>
      <c r="PC19" s="53"/>
      <c r="PD19" s="53"/>
      <c r="PE19" s="53"/>
      <c r="PF19" s="53"/>
      <c r="PG19" s="53"/>
      <c r="PH19" s="53"/>
      <c r="PI19" s="53"/>
      <c r="PJ19" s="53"/>
      <c r="PK19" s="53"/>
      <c r="PL19" s="53"/>
      <c r="PM19" s="53"/>
      <c r="PN19" s="53"/>
      <c r="PO19" s="53"/>
      <c r="PP19" s="53"/>
      <c r="PQ19" s="53"/>
      <c r="PR19" s="53"/>
      <c r="PS19" s="53"/>
      <c r="PT19" s="53"/>
      <c r="PU19" s="53"/>
      <c r="PV19" s="53"/>
      <c r="PW19" s="53"/>
      <c r="PX19" s="53"/>
      <c r="PY19" s="53"/>
      <c r="PZ19" s="53"/>
      <c r="QA19" s="53"/>
      <c r="QB19" s="53"/>
      <c r="QC19" s="53"/>
      <c r="QD19" s="53"/>
      <c r="QE19" s="53"/>
      <c r="QF19" s="53"/>
      <c r="QG19" s="53"/>
      <c r="QH19" s="53"/>
      <c r="QI19" s="53"/>
      <c r="QJ19" s="53"/>
      <c r="QK19" s="53"/>
      <c r="QL19" s="53"/>
      <c r="QM19" s="53"/>
      <c r="QN19" s="53"/>
      <c r="QO19" s="53"/>
      <c r="QP19" s="53"/>
      <c r="QQ19" s="53"/>
      <c r="QR19" s="53"/>
      <c r="QS19" s="53"/>
      <c r="QT19" s="53"/>
      <c r="QU19" s="53"/>
      <c r="QV19" s="53"/>
      <c r="QW19" s="53"/>
      <c r="QX19" s="53"/>
      <c r="QY19" s="53"/>
      <c r="QZ19" s="53"/>
      <c r="RA19" s="53"/>
      <c r="RB19" s="53"/>
      <c r="RC19" s="53"/>
      <c r="RD19" s="53"/>
      <c r="RE19" s="53"/>
      <c r="RF19" s="53"/>
      <c r="RG19" s="53"/>
      <c r="RH19" s="53"/>
      <c r="RI19" s="53"/>
      <c r="RJ19" s="53"/>
      <c r="RK19" s="53"/>
      <c r="RL19" s="53"/>
      <c r="RM19" s="53"/>
      <c r="RN19" s="53"/>
      <c r="RO19" s="53"/>
      <c r="RP19" s="53"/>
      <c r="RQ19" s="53"/>
      <c r="RR19" s="53"/>
      <c r="RS19" s="53"/>
      <c r="RT19" s="53"/>
      <c r="RU19" s="53"/>
      <c r="RV19" s="53"/>
      <c r="RW19" s="53"/>
      <c r="RX19" s="53"/>
      <c r="RY19" s="53"/>
      <c r="RZ19" s="53"/>
      <c r="SA19" s="53"/>
      <c r="SB19" s="53"/>
      <c r="SC19" s="53"/>
      <c r="SD19" s="53"/>
      <c r="SE19" s="53"/>
      <c r="SF19" s="53"/>
      <c r="SG19" s="53"/>
      <c r="SH19" s="53"/>
      <c r="SI19" s="53"/>
      <c r="SJ19" s="53"/>
      <c r="SK19" s="53"/>
      <c r="SL19" s="53"/>
      <c r="SM19" s="53"/>
      <c r="SN19" s="53"/>
      <c r="SO19" s="53"/>
      <c r="SP19" s="53"/>
      <c r="SQ19" s="53"/>
      <c r="SR19" s="53"/>
      <c r="SS19" s="53"/>
      <c r="ST19" s="53"/>
      <c r="SU19" s="53"/>
      <c r="SV19" s="53"/>
      <c r="SW19" s="53"/>
      <c r="SX19" s="53"/>
      <c r="SY19" s="53"/>
      <c r="SZ19" s="53"/>
      <c r="TA19" s="53"/>
      <c r="TB19" s="53"/>
      <c r="TC19" s="53"/>
      <c r="TD19" s="53"/>
      <c r="TE19" s="53"/>
      <c r="TF19" s="53"/>
      <c r="TG19" s="53"/>
      <c r="TH19" s="53"/>
      <c r="TI19" s="53"/>
      <c r="TJ19" s="53"/>
      <c r="TK19" s="53"/>
      <c r="TL19" s="53"/>
    </row>
    <row r="20" spans="6:532" ht="34.15" customHeight="1">
      <c r="F20" s="28" t="s">
        <v>588</v>
      </c>
      <c r="G20" s="36"/>
      <c r="H20" s="38"/>
      <c r="I20" s="95"/>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row>
    <row r="21" spans="6:532" ht="20.100000000000001" customHeight="1">
      <c r="F21" s="28" t="s">
        <v>835</v>
      </c>
      <c r="G21" s="36" t="s">
        <v>141</v>
      </c>
      <c r="H21" s="38">
        <v>457.60985575000001</v>
      </c>
      <c r="I21" s="38">
        <v>434.934060916992</v>
      </c>
      <c r="J21" s="38"/>
      <c r="K21" s="38"/>
      <c r="L21" s="38">
        <v>74.757999999999996</v>
      </c>
      <c r="M21" s="38">
        <v>72.132000000000005</v>
      </c>
      <c r="N21" s="38">
        <v>81.965000000000003</v>
      </c>
      <c r="O21" s="38">
        <v>75.421000000000006</v>
      </c>
      <c r="P21" s="38">
        <v>79.373000000000005</v>
      </c>
      <c r="Q21" s="38">
        <v>83.906000000000006</v>
      </c>
      <c r="R21" s="38">
        <v>79.307000000000002</v>
      </c>
      <c r="S21" s="38">
        <v>82.046999999999997</v>
      </c>
      <c r="T21" s="38">
        <v>76.233999999999995</v>
      </c>
      <c r="U21" s="38">
        <v>87.66</v>
      </c>
      <c r="V21" s="38">
        <v>86.525999999999996</v>
      </c>
      <c r="W21" s="38">
        <v>81.638999999999996</v>
      </c>
      <c r="X21" s="38">
        <v>76.338999999999999</v>
      </c>
      <c r="Y21" s="38">
        <v>87.653000000000006</v>
      </c>
      <c r="Z21" s="38">
        <v>69.459000000000003</v>
      </c>
      <c r="AA21" s="38">
        <v>79.462000000000003</v>
      </c>
      <c r="AB21" s="38">
        <v>74.721999999999994</v>
      </c>
      <c r="AC21" s="38">
        <v>82.697000000000003</v>
      </c>
      <c r="AD21" s="38">
        <v>81.94</v>
      </c>
      <c r="AE21" s="38">
        <v>77.641999999999996</v>
      </c>
      <c r="AF21" s="38">
        <v>71.677000000000007</v>
      </c>
      <c r="AG21" s="38">
        <v>81.192999999999998</v>
      </c>
      <c r="AH21" s="38">
        <v>81.578999999999994</v>
      </c>
      <c r="AI21" s="38">
        <v>85.325000000000003</v>
      </c>
      <c r="AJ21" s="38">
        <v>80.745999999999995</v>
      </c>
      <c r="AK21" s="38">
        <v>81.900000000000006</v>
      </c>
      <c r="AL21" s="38">
        <v>82.292000000000002</v>
      </c>
      <c r="AM21" s="38">
        <v>81.093999999999994</v>
      </c>
      <c r="AN21" s="38">
        <v>76.906000000000006</v>
      </c>
      <c r="AO21" s="38">
        <v>79.131</v>
      </c>
      <c r="AP21" s="38">
        <v>73.025999999999996</v>
      </c>
      <c r="AQ21" s="38">
        <v>78.225999999999999</v>
      </c>
      <c r="AR21" s="38">
        <v>73.748000000000005</v>
      </c>
      <c r="AS21" s="38">
        <v>78.575999999999993</v>
      </c>
      <c r="AT21" s="38">
        <v>81.471999999999994</v>
      </c>
      <c r="AU21" s="38">
        <v>77.576999999999998</v>
      </c>
      <c r="AV21" s="38">
        <v>78.748999999999995</v>
      </c>
      <c r="AW21" s="38">
        <v>84.891000000000005</v>
      </c>
      <c r="AX21" s="38">
        <v>90.19</v>
      </c>
      <c r="AY21" s="38">
        <v>90.376000000000005</v>
      </c>
      <c r="AZ21" s="38">
        <v>112.19199999999999</v>
      </c>
      <c r="BA21" s="38">
        <v>111.84</v>
      </c>
      <c r="BB21" s="38">
        <v>139.00200000000001</v>
      </c>
      <c r="BC21" s="38">
        <v>129.89500000000001</v>
      </c>
      <c r="BD21" s="38">
        <v>127.389</v>
      </c>
      <c r="BE21" s="38">
        <v>137.499</v>
      </c>
      <c r="BF21" s="38">
        <v>144.441</v>
      </c>
      <c r="BG21" s="38">
        <v>146.38499999999999</v>
      </c>
      <c r="BH21" s="38">
        <v>139.40600000000001</v>
      </c>
      <c r="BI21" s="38">
        <v>141.709</v>
      </c>
      <c r="BJ21" s="38">
        <v>141.57400000000001</v>
      </c>
      <c r="BK21" s="38">
        <v>143.81899999999999</v>
      </c>
      <c r="BL21" s="38">
        <v>146.38</v>
      </c>
      <c r="BM21" s="38">
        <v>139.673</v>
      </c>
      <c r="BN21" s="38">
        <v>140.89599999999999</v>
      </c>
      <c r="BO21" s="38">
        <v>126.20099999999999</v>
      </c>
      <c r="BP21" s="38">
        <v>114.051</v>
      </c>
      <c r="BQ21" s="38">
        <v>117.845</v>
      </c>
      <c r="BR21" s="38">
        <v>118.387</v>
      </c>
      <c r="BS21" s="38">
        <v>120.116</v>
      </c>
      <c r="BT21" s="38">
        <v>116.90900000000001</v>
      </c>
      <c r="BU21" s="38">
        <v>108.166</v>
      </c>
      <c r="BV21" s="38">
        <v>117.307</v>
      </c>
      <c r="BW21" s="38">
        <v>114.605</v>
      </c>
      <c r="BX21" s="38">
        <v>101.16800000000001</v>
      </c>
      <c r="BY21" s="38">
        <v>112.777</v>
      </c>
      <c r="BZ21" s="38">
        <v>120.509</v>
      </c>
      <c r="CA21" s="38">
        <v>128.68</v>
      </c>
      <c r="CB21" s="38">
        <v>119.008</v>
      </c>
      <c r="CC21" s="38">
        <v>127.42</v>
      </c>
      <c r="CD21" s="38">
        <v>126.693</v>
      </c>
      <c r="CE21" s="38">
        <v>129.13800000000001</v>
      </c>
      <c r="CF21" s="38">
        <v>120.601</v>
      </c>
      <c r="CG21" s="38">
        <v>130.81399999999999</v>
      </c>
      <c r="CH21" s="38">
        <v>121.661</v>
      </c>
      <c r="CI21" s="38">
        <v>126.04900000000001</v>
      </c>
      <c r="CJ21" s="38">
        <v>126.26300000000001</v>
      </c>
      <c r="CK21" s="38">
        <v>132.49019699999999</v>
      </c>
      <c r="CL21" s="38">
        <v>137.32920899999999</v>
      </c>
      <c r="CM21" s="38">
        <v>130.01089899999999</v>
      </c>
      <c r="CN21" s="38">
        <v>117.807</v>
      </c>
      <c r="CO21" s="38">
        <v>130.34055599999999</v>
      </c>
      <c r="CP21" s="38">
        <v>124.4478</v>
      </c>
      <c r="CQ21" s="38">
        <v>126.271</v>
      </c>
      <c r="CR21" s="38">
        <v>122.965</v>
      </c>
      <c r="CS21" s="38">
        <v>125.425</v>
      </c>
      <c r="CT21" s="38">
        <v>125.822</v>
      </c>
      <c r="CU21" s="38">
        <v>133.10400000000001</v>
      </c>
      <c r="CV21" s="38">
        <v>117.371</v>
      </c>
      <c r="CW21" s="38">
        <v>128.22999999999999</v>
      </c>
      <c r="CX21" s="38">
        <v>123.60599999999999</v>
      </c>
      <c r="CY21" s="38">
        <v>129.05199999999999</v>
      </c>
      <c r="CZ21" s="38">
        <v>115.008</v>
      </c>
      <c r="DA21" s="38">
        <v>128.11267599999999</v>
      </c>
      <c r="DB21" s="38">
        <v>123.1844</v>
      </c>
      <c r="DC21" s="38">
        <v>131.98557</v>
      </c>
      <c r="DD21" s="38">
        <v>118.88500000000001</v>
      </c>
      <c r="DE21" s="38">
        <v>117.54300000000001</v>
      </c>
      <c r="DF21" s="38">
        <v>124.454212</v>
      </c>
      <c r="DG21" s="38">
        <v>120.690967</v>
      </c>
      <c r="DH21" s="38">
        <v>116.356146</v>
      </c>
      <c r="DI21" s="38">
        <v>139.81875099999999</v>
      </c>
      <c r="DJ21" s="38">
        <v>119.776</v>
      </c>
      <c r="DK21" s="38">
        <v>113.07899999999999</v>
      </c>
      <c r="DL21" s="38">
        <v>115.104</v>
      </c>
      <c r="DM21" s="38">
        <v>110.922</v>
      </c>
      <c r="DN21" s="38">
        <v>120.108</v>
      </c>
      <c r="DO21" s="38">
        <v>118.041791</v>
      </c>
      <c r="DP21" s="38">
        <v>107.502</v>
      </c>
      <c r="DQ21" s="38">
        <v>120.38200000000001</v>
      </c>
      <c r="DR21" s="38">
        <v>110.509</v>
      </c>
      <c r="DS21" s="38">
        <v>123.702</v>
      </c>
      <c r="DT21" s="38">
        <v>108.789</v>
      </c>
      <c r="DU21" s="38">
        <v>130.876</v>
      </c>
      <c r="DV21" s="38">
        <v>125.58</v>
      </c>
      <c r="DW21" s="38">
        <v>124.72199999999999</v>
      </c>
      <c r="DX21" s="53">
        <v>110.79300000000001</v>
      </c>
      <c r="DY21" s="53">
        <v>118.55200000000001</v>
      </c>
      <c r="DZ21" s="53">
        <v>111.988</v>
      </c>
      <c r="EA21" s="53">
        <v>94.644000000000005</v>
      </c>
      <c r="EB21" s="53">
        <v>117.619</v>
      </c>
      <c r="EC21" s="53">
        <v>93.468000000000004</v>
      </c>
      <c r="ED21" s="53">
        <v>115.779</v>
      </c>
      <c r="EE21" s="53">
        <v>120.384</v>
      </c>
      <c r="EF21" s="53">
        <v>116.30022599999999</v>
      </c>
      <c r="EG21" s="53">
        <v>105.14662975</v>
      </c>
      <c r="EH21" s="53">
        <v>114.0647896875</v>
      </c>
      <c r="EI21" s="53">
        <v>97.391237109374998</v>
      </c>
      <c r="EJ21" s="53">
        <v>106.739296386719</v>
      </c>
      <c r="EK21" s="53">
        <v>88.040838733398402</v>
      </c>
      <c r="EL21" s="53">
        <v>95.273995642252601</v>
      </c>
      <c r="EM21" s="53">
        <v>87.683138336317299</v>
      </c>
      <c r="EN21" s="53">
        <v>113.770712052481</v>
      </c>
      <c r="EO21" s="53">
        <v>104.014427073547</v>
      </c>
      <c r="EP21" s="53">
        <v>102.868094366596</v>
      </c>
      <c r="EQ21" s="53">
        <v>109.82943596779</v>
      </c>
      <c r="ER21" s="53">
        <v>106.581661050363</v>
      </c>
      <c r="ES21" s="53">
        <v>115.178032339384</v>
      </c>
      <c r="ET21" s="53">
        <v>115.586564463249</v>
      </c>
      <c r="EU21" s="53">
        <v>119.298643378655</v>
      </c>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row>
    <row r="22" spans="6:532" ht="20.100000000000001" customHeight="1">
      <c r="F22" s="28" t="s">
        <v>724</v>
      </c>
      <c r="G22" s="36"/>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row>
    <row r="23" spans="6:532" ht="20.100000000000001" customHeight="1">
      <c r="F23" s="28" t="s">
        <v>836</v>
      </c>
      <c r="G23" s="36" t="s">
        <v>141</v>
      </c>
      <c r="H23" s="38">
        <v>48.982272000000002</v>
      </c>
      <c r="I23" s="38">
        <v>48.982272000000002</v>
      </c>
      <c r="J23" s="38"/>
      <c r="K23" s="38"/>
      <c r="L23" s="38">
        <v>20.161000000000001</v>
      </c>
      <c r="M23" s="38">
        <v>15.67</v>
      </c>
      <c r="N23" s="38">
        <v>18.077999999999999</v>
      </c>
      <c r="O23" s="38">
        <v>16.891999999999999</v>
      </c>
      <c r="P23" s="38">
        <v>17.28</v>
      </c>
      <c r="Q23" s="38">
        <v>17.544</v>
      </c>
      <c r="R23" s="38">
        <v>17.448</v>
      </c>
      <c r="S23" s="38">
        <v>18.847999999999999</v>
      </c>
      <c r="T23" s="38">
        <v>17.965</v>
      </c>
      <c r="U23" s="38">
        <v>20.158999999999999</v>
      </c>
      <c r="V23" s="38">
        <v>19.675999999999998</v>
      </c>
      <c r="W23" s="38">
        <v>16.085999999999999</v>
      </c>
      <c r="X23" s="38">
        <v>15.786</v>
      </c>
      <c r="Y23" s="38">
        <v>15.768000000000001</v>
      </c>
      <c r="Z23" s="38">
        <v>18.943000000000001</v>
      </c>
      <c r="AA23" s="38">
        <v>24.46</v>
      </c>
      <c r="AB23" s="38">
        <v>16.672000000000001</v>
      </c>
      <c r="AC23" s="38">
        <v>21.387</v>
      </c>
      <c r="AD23" s="38">
        <v>19.997</v>
      </c>
      <c r="AE23" s="38">
        <v>21.081</v>
      </c>
      <c r="AF23" s="38">
        <v>18.026</v>
      </c>
      <c r="AG23" s="38">
        <v>19.616</v>
      </c>
      <c r="AH23" s="38">
        <v>24.657</v>
      </c>
      <c r="AI23" s="38">
        <v>21.007000000000001</v>
      </c>
      <c r="AJ23" s="38">
        <v>14.842000000000001</v>
      </c>
      <c r="AK23" s="38">
        <v>20.463000000000001</v>
      </c>
      <c r="AL23" s="38">
        <v>18.231999999999999</v>
      </c>
      <c r="AM23" s="38">
        <v>19.606000000000002</v>
      </c>
      <c r="AN23" s="38">
        <v>18.925000000000001</v>
      </c>
      <c r="AO23" s="38">
        <v>21.283000000000001</v>
      </c>
      <c r="AP23" s="38">
        <v>19.436</v>
      </c>
      <c r="AQ23" s="38">
        <v>22.451000000000001</v>
      </c>
      <c r="AR23" s="38">
        <v>18.574999999999999</v>
      </c>
      <c r="AS23" s="38">
        <v>25.46</v>
      </c>
      <c r="AT23" s="38">
        <v>24.193999999999999</v>
      </c>
      <c r="AU23" s="38">
        <v>24.853999999999999</v>
      </c>
      <c r="AV23" s="38">
        <v>24.018999999999998</v>
      </c>
      <c r="AW23" s="38">
        <v>26.885999999999999</v>
      </c>
      <c r="AX23" s="38">
        <v>22.446000000000002</v>
      </c>
      <c r="AY23" s="38">
        <v>22.582999999999998</v>
      </c>
      <c r="AZ23" s="38">
        <v>20.306999999999999</v>
      </c>
      <c r="BA23" s="38">
        <v>23.222000000000001</v>
      </c>
      <c r="BB23" s="38">
        <v>22.876999999999999</v>
      </c>
      <c r="BC23" s="38">
        <v>19.268000000000001</v>
      </c>
      <c r="BD23" s="38">
        <v>19.379000000000001</v>
      </c>
      <c r="BE23" s="38">
        <v>19.895</v>
      </c>
      <c r="BF23" s="38">
        <v>21.777000000000001</v>
      </c>
      <c r="BG23" s="38">
        <v>22.234999999999999</v>
      </c>
      <c r="BH23" s="38">
        <v>21.79</v>
      </c>
      <c r="BI23" s="38">
        <v>22.277999999999999</v>
      </c>
      <c r="BJ23" s="38">
        <v>22.109000000000002</v>
      </c>
      <c r="BK23" s="38">
        <v>21.295999999999999</v>
      </c>
      <c r="BL23" s="38">
        <v>20.033000000000001</v>
      </c>
      <c r="BM23" s="38">
        <v>22.777000000000001</v>
      </c>
      <c r="BN23" s="38">
        <v>22.49</v>
      </c>
      <c r="BO23" s="38">
        <v>21.972999999999999</v>
      </c>
      <c r="BP23" s="38">
        <v>18.661000000000001</v>
      </c>
      <c r="BQ23" s="38">
        <v>20.835000000000001</v>
      </c>
      <c r="BR23" s="38">
        <v>21.433</v>
      </c>
      <c r="BS23" s="38">
        <v>19.923999999999999</v>
      </c>
      <c r="BT23" s="38">
        <v>18.204999999999998</v>
      </c>
      <c r="BU23" s="38">
        <v>19.11</v>
      </c>
      <c r="BV23" s="38">
        <v>20.916</v>
      </c>
      <c r="BW23" s="38">
        <v>17.643999999999998</v>
      </c>
      <c r="BX23" s="38">
        <v>18.995000000000001</v>
      </c>
      <c r="BY23" s="38">
        <v>20.876999999999999</v>
      </c>
      <c r="BZ23" s="38">
        <v>20.898</v>
      </c>
      <c r="CA23" s="38">
        <v>25.091999999999999</v>
      </c>
      <c r="CB23" s="38">
        <v>19.170000000000002</v>
      </c>
      <c r="CC23" s="38">
        <v>21.510999999999999</v>
      </c>
      <c r="CD23" s="38">
        <v>20.756</v>
      </c>
      <c r="CE23" s="38">
        <v>19.911261</v>
      </c>
      <c r="CF23" s="38">
        <v>21.109784000000001</v>
      </c>
      <c r="CG23" s="38">
        <v>23.128193</v>
      </c>
      <c r="CH23" s="38">
        <v>23.212807999999999</v>
      </c>
      <c r="CI23" s="38">
        <v>17.504999999999999</v>
      </c>
      <c r="CJ23" s="38">
        <v>14.238758000000001</v>
      </c>
      <c r="CK23" s="38">
        <v>15.938000000000001</v>
      </c>
      <c r="CL23" s="38">
        <v>17.707999999999998</v>
      </c>
      <c r="CM23" s="38">
        <v>19.47</v>
      </c>
      <c r="CN23" s="38">
        <v>16.875160000000001</v>
      </c>
      <c r="CO23" s="38">
        <v>16.552674</v>
      </c>
      <c r="CP23" s="38">
        <v>21.588719000000001</v>
      </c>
      <c r="CQ23" s="38">
        <v>7.22</v>
      </c>
      <c r="CR23" s="38">
        <v>16.631305000000001</v>
      </c>
      <c r="CS23" s="38">
        <v>19.278711000000001</v>
      </c>
      <c r="CT23" s="38">
        <v>15.08</v>
      </c>
      <c r="CU23" s="38">
        <v>16.672000000000001</v>
      </c>
      <c r="CV23" s="38">
        <v>14.047751999999999</v>
      </c>
      <c r="CW23" s="38">
        <v>14.298999999999999</v>
      </c>
      <c r="CX23" s="38">
        <v>17.159599</v>
      </c>
      <c r="CY23" s="38">
        <v>14.721</v>
      </c>
      <c r="CZ23" s="38">
        <v>15.186579999999999</v>
      </c>
      <c r="DA23" s="38">
        <v>15.439101000000001</v>
      </c>
      <c r="DB23" s="38">
        <v>14.206512999999999</v>
      </c>
      <c r="DC23" s="38">
        <v>17.694277</v>
      </c>
      <c r="DD23" s="38">
        <v>13.9679</v>
      </c>
      <c r="DE23" s="38">
        <v>11.376461000000001</v>
      </c>
      <c r="DF23" s="38">
        <v>14.459534</v>
      </c>
      <c r="DG23" s="38">
        <v>10.11782</v>
      </c>
      <c r="DH23" s="38">
        <v>10.936102</v>
      </c>
      <c r="DI23" s="38">
        <v>10.178964000000001</v>
      </c>
      <c r="DJ23" s="38">
        <v>8.1999999999999993</v>
      </c>
      <c r="DK23" s="38">
        <v>11.886032999999999</v>
      </c>
      <c r="DL23" s="38">
        <v>10.736000000000001</v>
      </c>
      <c r="DM23" s="38">
        <v>11.009990662037</v>
      </c>
      <c r="DN23" s="38">
        <v>10.4580059155093</v>
      </c>
      <c r="DO23" s="38">
        <v>11.022507394386601</v>
      </c>
      <c r="DP23" s="38">
        <v>10.5520894953221</v>
      </c>
      <c r="DQ23" s="38">
        <v>10.944104411209199</v>
      </c>
      <c r="DR23" s="38">
        <v>10.7871163130774</v>
      </c>
      <c r="DS23" s="38">
        <v>10.7956356985902</v>
      </c>
      <c r="DT23" s="38">
        <v>10.7599098713491</v>
      </c>
      <c r="DU23" s="38">
        <v>10.8102271973224</v>
      </c>
      <c r="DV23" s="38">
        <v>10.7748471644784</v>
      </c>
      <c r="DW23" s="38">
        <v>15.455804000000001</v>
      </c>
      <c r="DX23" s="53">
        <v>12.225928</v>
      </c>
      <c r="DY23" s="53">
        <v>11.900356</v>
      </c>
      <c r="DZ23" s="53">
        <v>14.051812</v>
      </c>
      <c r="EA23" s="53">
        <v>13.506899000000001</v>
      </c>
      <c r="EB23" s="53">
        <v>13.506899000000001</v>
      </c>
      <c r="EC23" s="53">
        <v>13.506899000000001</v>
      </c>
      <c r="ED23" s="53">
        <v>12.245568</v>
      </c>
      <c r="EE23" s="53">
        <v>12.245568</v>
      </c>
      <c r="EF23" s="53">
        <v>12.245568</v>
      </c>
      <c r="EG23" s="53">
        <v>12.245568</v>
      </c>
      <c r="EH23" s="53">
        <v>12.245568</v>
      </c>
      <c r="EI23" s="53">
        <v>12.245568</v>
      </c>
      <c r="EJ23" s="53">
        <v>12.245568</v>
      </c>
      <c r="EK23" s="53">
        <v>12.245568</v>
      </c>
      <c r="EL23" s="53">
        <v>12.245568</v>
      </c>
      <c r="EM23" s="53">
        <v>12.245568</v>
      </c>
      <c r="EN23" s="53">
        <v>12.245568</v>
      </c>
      <c r="EO23" s="53">
        <v>12.245568</v>
      </c>
      <c r="EP23" s="53">
        <v>4.1455390403665104</v>
      </c>
      <c r="EQ23" s="53">
        <v>6.0424361351492601</v>
      </c>
      <c r="ER23" s="53">
        <v>6.7822321465986803</v>
      </c>
      <c r="ES23" s="53">
        <v>6.9450550851314503</v>
      </c>
      <c r="ET23" s="53">
        <v>4.89468027478609</v>
      </c>
      <c r="EU23" s="53">
        <v>4.89468027478609</v>
      </c>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c r="OU23" s="53"/>
      <c r="OV23" s="53"/>
      <c r="OW23" s="53"/>
      <c r="OX23" s="53"/>
      <c r="OY23" s="53"/>
      <c r="OZ23" s="53"/>
      <c r="PA23" s="53"/>
      <c r="PB23" s="53"/>
      <c r="PC23" s="53"/>
      <c r="PD23" s="53"/>
      <c r="PE23" s="53"/>
      <c r="PF23" s="53"/>
      <c r="PG23" s="53"/>
      <c r="PH23" s="53"/>
      <c r="PI23" s="53"/>
      <c r="PJ23" s="53"/>
      <c r="PK23" s="53"/>
      <c r="PL23" s="53"/>
      <c r="PM23" s="53"/>
      <c r="PN23" s="53"/>
      <c r="PO23" s="53"/>
      <c r="PP23" s="53"/>
      <c r="PQ23" s="53"/>
      <c r="PR23" s="53"/>
      <c r="PS23" s="53"/>
      <c r="PT23" s="53"/>
      <c r="PU23" s="53"/>
      <c r="PV23" s="53"/>
      <c r="PW23" s="53"/>
      <c r="PX23" s="53"/>
      <c r="PY23" s="53"/>
      <c r="PZ23" s="53"/>
      <c r="QA23" s="53"/>
      <c r="QB23" s="53"/>
      <c r="QC23" s="53"/>
      <c r="QD23" s="53"/>
      <c r="QE23" s="53"/>
      <c r="QF23" s="53"/>
      <c r="QG23" s="53"/>
      <c r="QH23" s="53"/>
      <c r="QI23" s="53"/>
      <c r="QJ23" s="53"/>
      <c r="QK23" s="53"/>
      <c r="QL23" s="53"/>
      <c r="QM23" s="53"/>
      <c r="QN23" s="53"/>
      <c r="QO23" s="53"/>
      <c r="QP23" s="53"/>
      <c r="QQ23" s="53"/>
      <c r="QR23" s="53"/>
      <c r="QS23" s="53"/>
      <c r="QT23" s="53"/>
      <c r="QU23" s="53"/>
      <c r="QV23" s="53"/>
      <c r="QW23" s="53"/>
      <c r="QX23" s="53"/>
      <c r="QY23" s="53"/>
      <c r="QZ23" s="53"/>
      <c r="RA23" s="53"/>
      <c r="RB23" s="53"/>
      <c r="RC23" s="53"/>
      <c r="RD23" s="53"/>
      <c r="RE23" s="53"/>
      <c r="RF23" s="53"/>
      <c r="RG23" s="53"/>
      <c r="RH23" s="53"/>
      <c r="RI23" s="53"/>
      <c r="RJ23" s="53"/>
      <c r="RK23" s="53"/>
      <c r="RL23" s="53"/>
      <c r="RM23" s="53"/>
      <c r="RN23" s="53"/>
      <c r="RO23" s="53"/>
      <c r="RP23" s="53"/>
      <c r="RQ23" s="53"/>
      <c r="RR23" s="53"/>
      <c r="RS23" s="53"/>
      <c r="RT23" s="53"/>
      <c r="RU23" s="53"/>
      <c r="RV23" s="53"/>
      <c r="RW23" s="53"/>
      <c r="RX23" s="53"/>
      <c r="RY23" s="53"/>
      <c r="RZ23" s="53"/>
      <c r="SA23" s="53"/>
      <c r="SB23" s="53"/>
      <c r="SC23" s="53"/>
      <c r="SD23" s="53"/>
      <c r="SE23" s="53"/>
      <c r="SF23" s="53"/>
      <c r="SG23" s="53"/>
      <c r="SH23" s="53"/>
      <c r="SI23" s="53"/>
      <c r="SJ23" s="53"/>
      <c r="SK23" s="53"/>
      <c r="SL23" s="53"/>
      <c r="SM23" s="53"/>
      <c r="SN23" s="53"/>
      <c r="SO23" s="53"/>
      <c r="SP23" s="53"/>
      <c r="SQ23" s="53"/>
      <c r="SR23" s="53"/>
      <c r="SS23" s="53"/>
      <c r="ST23" s="53"/>
      <c r="SU23" s="53"/>
      <c r="SV23" s="53"/>
      <c r="SW23" s="53"/>
      <c r="SX23" s="53"/>
      <c r="SY23" s="53"/>
      <c r="SZ23" s="53"/>
      <c r="TA23" s="53"/>
      <c r="TB23" s="53"/>
      <c r="TC23" s="53"/>
      <c r="TD23" s="53"/>
      <c r="TE23" s="53"/>
      <c r="TF23" s="53"/>
      <c r="TG23" s="53"/>
      <c r="TH23" s="53"/>
      <c r="TI23" s="53"/>
      <c r="TJ23" s="53"/>
      <c r="TK23" s="53"/>
      <c r="TL23" s="53"/>
    </row>
    <row r="24" spans="6:532" ht="34.15" customHeight="1">
      <c r="F24" s="35" t="s">
        <v>49</v>
      </c>
      <c r="G24" s="36"/>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row>
    <row r="25" spans="6:532" ht="20.100000000000001" customHeight="1">
      <c r="F25" s="28" t="s">
        <v>533</v>
      </c>
      <c r="G25" s="36"/>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row>
    <row r="26" spans="6:532" ht="20.100000000000001" customHeight="1">
      <c r="F26" s="28" t="s">
        <v>837</v>
      </c>
      <c r="G26" s="36" t="s">
        <v>616</v>
      </c>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c r="OU26" s="53"/>
      <c r="OV26" s="53"/>
      <c r="OW26" s="53"/>
      <c r="OX26" s="53"/>
      <c r="OY26" s="53"/>
      <c r="OZ26" s="53"/>
      <c r="PA26" s="53"/>
      <c r="PB26" s="53"/>
      <c r="PC26" s="53"/>
      <c r="PD26" s="53"/>
      <c r="PE26" s="53"/>
      <c r="PF26" s="53"/>
      <c r="PG26" s="53"/>
      <c r="PH26" s="53"/>
      <c r="PI26" s="53"/>
      <c r="PJ26" s="53"/>
      <c r="PK26" s="53"/>
      <c r="PL26" s="53"/>
      <c r="PM26" s="53"/>
      <c r="PN26" s="53"/>
      <c r="PO26" s="53"/>
      <c r="PP26" s="53"/>
      <c r="PQ26" s="53"/>
      <c r="PR26" s="53"/>
      <c r="PS26" s="53"/>
      <c r="PT26" s="53"/>
      <c r="PU26" s="53"/>
      <c r="PV26" s="53"/>
      <c r="PW26" s="53"/>
      <c r="PX26" s="53"/>
      <c r="PY26" s="53"/>
      <c r="PZ26" s="53"/>
      <c r="QA26" s="53"/>
      <c r="QB26" s="53"/>
      <c r="QC26" s="53"/>
      <c r="QD26" s="53"/>
      <c r="QE26" s="53"/>
      <c r="QF26" s="53"/>
      <c r="QG26" s="53"/>
      <c r="QH26" s="53"/>
      <c r="QI26" s="53"/>
      <c r="QJ26" s="53"/>
      <c r="QK26" s="53"/>
      <c r="QL26" s="53"/>
      <c r="QM26" s="53"/>
      <c r="QN26" s="53"/>
      <c r="QO26" s="53"/>
      <c r="QP26" s="53"/>
      <c r="QQ26" s="53"/>
      <c r="QR26" s="53"/>
      <c r="QS26" s="53"/>
      <c r="QT26" s="53"/>
      <c r="QU26" s="53"/>
      <c r="QV26" s="53"/>
      <c r="QW26" s="53"/>
      <c r="QX26" s="53"/>
      <c r="QY26" s="53"/>
      <c r="QZ26" s="53"/>
      <c r="RA26" s="53"/>
      <c r="RB26" s="53"/>
      <c r="RC26" s="53"/>
      <c r="RD26" s="53"/>
      <c r="RE26" s="53"/>
      <c r="RF26" s="53"/>
      <c r="RG26" s="53"/>
      <c r="RH26" s="53"/>
      <c r="RI26" s="53"/>
      <c r="RJ26" s="53"/>
      <c r="RK26" s="53"/>
      <c r="RL26" s="53"/>
      <c r="RM26" s="53"/>
      <c r="RN26" s="53"/>
      <c r="RO26" s="53"/>
      <c r="RP26" s="53"/>
      <c r="RQ26" s="53"/>
      <c r="RR26" s="53"/>
      <c r="RS26" s="53"/>
      <c r="RT26" s="53"/>
      <c r="RU26" s="53"/>
      <c r="RV26" s="53"/>
      <c r="RW26" s="53"/>
      <c r="RX26" s="53"/>
      <c r="RY26" s="53"/>
      <c r="RZ26" s="53"/>
      <c r="SA26" s="53"/>
      <c r="SB26" s="53"/>
      <c r="SC26" s="53"/>
      <c r="SD26" s="53"/>
      <c r="SE26" s="53"/>
      <c r="SF26" s="53"/>
      <c r="SG26" s="53"/>
      <c r="SH26" s="53"/>
      <c r="SI26" s="53"/>
      <c r="SJ26" s="53"/>
      <c r="SK26" s="53"/>
      <c r="SL26" s="53"/>
      <c r="SM26" s="53"/>
      <c r="SN26" s="53"/>
      <c r="SO26" s="53"/>
      <c r="SP26" s="53"/>
      <c r="SQ26" s="53"/>
      <c r="SR26" s="53"/>
      <c r="SS26" s="53"/>
      <c r="ST26" s="53"/>
      <c r="SU26" s="53"/>
      <c r="SV26" s="53"/>
      <c r="SW26" s="53"/>
      <c r="SX26" s="53"/>
      <c r="SY26" s="53"/>
      <c r="SZ26" s="53"/>
      <c r="TA26" s="53"/>
      <c r="TB26" s="53"/>
      <c r="TC26" s="53"/>
      <c r="TD26" s="53"/>
      <c r="TE26" s="53"/>
      <c r="TF26" s="53"/>
      <c r="TG26" s="53"/>
      <c r="TH26" s="53"/>
      <c r="TI26" s="53"/>
      <c r="TJ26" s="53"/>
      <c r="TK26" s="53"/>
      <c r="TL26" s="53"/>
    </row>
    <row r="27" spans="6:532" ht="20.100000000000001" customHeight="1">
      <c r="F27" s="37" t="s">
        <v>838</v>
      </c>
      <c r="G27" s="36" t="s">
        <v>141</v>
      </c>
      <c r="H27" s="38">
        <v>0</v>
      </c>
      <c r="I27" s="38">
        <v>9.8111999999999995</v>
      </c>
      <c r="J27" s="38"/>
      <c r="K27" s="38"/>
      <c r="L27" s="38">
        <v>20.960999999999999</v>
      </c>
      <c r="M27" s="38">
        <v>18.52</v>
      </c>
      <c r="N27" s="38">
        <v>30.504000000000001</v>
      </c>
      <c r="O27" s="38">
        <v>50.905999999999999</v>
      </c>
      <c r="P27" s="38">
        <v>20.603000000000002</v>
      </c>
      <c r="Q27" s="38">
        <v>61.66</v>
      </c>
      <c r="R27" s="38">
        <v>50.686999999999998</v>
      </c>
      <c r="S27" s="38">
        <v>21.202999999999999</v>
      </c>
      <c r="T27" s="38">
        <v>85.581000000000003</v>
      </c>
      <c r="U27" s="38">
        <v>5.0019999999999998</v>
      </c>
      <c r="V27" s="38">
        <v>37.457000000000001</v>
      </c>
      <c r="W27" s="38">
        <v>50.104999999999997</v>
      </c>
      <c r="X27" s="38">
        <v>40.762</v>
      </c>
      <c r="Y27" s="38">
        <v>37.582000000000001</v>
      </c>
      <c r="Z27" s="38">
        <v>65.058999999999997</v>
      </c>
      <c r="AA27" s="38">
        <v>28.323</v>
      </c>
      <c r="AB27" s="38">
        <v>20.771999999999998</v>
      </c>
      <c r="AC27" s="38">
        <v>20.353999999999999</v>
      </c>
      <c r="AD27" s="38">
        <v>22.824999999999999</v>
      </c>
      <c r="AE27" s="38">
        <v>4.8630000000000004</v>
      </c>
      <c r="AF27" s="38">
        <v>10.015000000000001</v>
      </c>
      <c r="AG27" s="38">
        <v>15.108000000000001</v>
      </c>
      <c r="AH27" s="38">
        <v>23.454999999999998</v>
      </c>
      <c r="AI27" s="38">
        <v>11.426</v>
      </c>
      <c r="AJ27" s="38">
        <v>46.161999999999999</v>
      </c>
      <c r="AK27" s="38">
        <v>78.881</v>
      </c>
      <c r="AL27" s="38">
        <v>42.073999999999998</v>
      </c>
      <c r="AM27" s="38">
        <v>61</v>
      </c>
      <c r="AN27" s="38">
        <v>50.585999999999999</v>
      </c>
      <c r="AO27" s="38">
        <v>38.024999999999999</v>
      </c>
      <c r="AP27" s="38">
        <v>62.540999999999997</v>
      </c>
      <c r="AQ27" s="38">
        <v>58.378</v>
      </c>
      <c r="AR27" s="38">
        <v>56.253</v>
      </c>
      <c r="AS27" s="38">
        <v>49.715000000000003</v>
      </c>
      <c r="AT27" s="38">
        <v>41.146999999999998</v>
      </c>
      <c r="AU27" s="38">
        <v>62.505000000000003</v>
      </c>
      <c r="AV27" s="38">
        <v>59.853000000000002</v>
      </c>
      <c r="AW27" s="38">
        <v>63.558</v>
      </c>
      <c r="AX27" s="38">
        <v>40.750999999999998</v>
      </c>
      <c r="AY27" s="38">
        <v>42.783999999999999</v>
      </c>
      <c r="AZ27" s="38">
        <v>22.972999999999999</v>
      </c>
      <c r="BA27" s="38">
        <v>11.315</v>
      </c>
      <c r="BB27" s="38">
        <v>24.693000000000001</v>
      </c>
      <c r="BC27" s="38">
        <v>26.029</v>
      </c>
      <c r="BD27" s="38">
        <v>31.218</v>
      </c>
      <c r="BE27" s="38">
        <v>0</v>
      </c>
      <c r="BF27" s="38">
        <v>0</v>
      </c>
      <c r="BG27" s="38">
        <v>25.523</v>
      </c>
      <c r="BH27" s="38">
        <v>37.209000000000003</v>
      </c>
      <c r="BI27" s="38">
        <v>40.463000000000001</v>
      </c>
      <c r="BJ27" s="38">
        <v>49.514000000000003</v>
      </c>
      <c r="BK27" s="38">
        <v>45.524000000000001</v>
      </c>
      <c r="BL27" s="38">
        <v>45.192</v>
      </c>
      <c r="BM27" s="38">
        <v>23.661999999999999</v>
      </c>
      <c r="BN27" s="38">
        <v>30.684999999999999</v>
      </c>
      <c r="BO27" s="38">
        <v>30.942</v>
      </c>
      <c r="BP27" s="38">
        <v>31.669</v>
      </c>
      <c r="BQ27" s="38">
        <v>0</v>
      </c>
      <c r="BR27" s="38">
        <v>16.759</v>
      </c>
      <c r="BS27" s="38">
        <v>49.6</v>
      </c>
      <c r="BT27" s="38">
        <v>12.8</v>
      </c>
      <c r="BU27" s="38">
        <v>12.8</v>
      </c>
      <c r="BV27" s="38">
        <v>9.6</v>
      </c>
      <c r="BW27" s="38">
        <v>0</v>
      </c>
      <c r="BX27" s="38">
        <v>0</v>
      </c>
      <c r="BY27" s="38">
        <v>0</v>
      </c>
      <c r="BZ27" s="38">
        <v>12.8</v>
      </c>
      <c r="CA27" s="38">
        <v>11.28</v>
      </c>
      <c r="CB27" s="38">
        <v>13.858000000000001</v>
      </c>
      <c r="CC27" s="38">
        <v>12.8</v>
      </c>
      <c r="CD27" s="38">
        <v>25.6</v>
      </c>
      <c r="CE27" s="38">
        <v>22.4</v>
      </c>
      <c r="CF27" s="38">
        <v>25.6</v>
      </c>
      <c r="CG27" s="38">
        <v>19.2</v>
      </c>
      <c r="CH27" s="38">
        <v>12.8</v>
      </c>
      <c r="CI27" s="38">
        <v>19.2</v>
      </c>
      <c r="CJ27" s="38">
        <v>0</v>
      </c>
      <c r="CK27" s="38">
        <v>0</v>
      </c>
      <c r="CL27" s="38">
        <v>12.8</v>
      </c>
      <c r="CM27" s="38">
        <v>12.8</v>
      </c>
      <c r="CN27" s="38">
        <v>0</v>
      </c>
      <c r="CO27" s="38">
        <v>0</v>
      </c>
      <c r="CP27" s="38">
        <v>12.8</v>
      </c>
      <c r="CQ27" s="38">
        <v>12.8</v>
      </c>
      <c r="CR27" s="38">
        <v>12.8</v>
      </c>
      <c r="CS27" s="38">
        <v>12.8</v>
      </c>
      <c r="CT27" s="38">
        <v>12.8</v>
      </c>
      <c r="CU27" s="38">
        <v>11.26</v>
      </c>
      <c r="CV27" s="38">
        <v>12.8</v>
      </c>
      <c r="CW27" s="38">
        <v>11.045959999999999</v>
      </c>
      <c r="CX27" s="38">
        <v>12.8</v>
      </c>
      <c r="CY27" s="38">
        <v>11.18951</v>
      </c>
      <c r="CZ27" s="38">
        <v>71.437910000000002</v>
      </c>
      <c r="DA27" s="38">
        <v>36.799999999999997</v>
      </c>
      <c r="DB27" s="38">
        <v>25.6</v>
      </c>
      <c r="DC27" s="38">
        <v>75.802670000000006</v>
      </c>
      <c r="DD27" s="38">
        <v>107.73694</v>
      </c>
      <c r="DE27" s="38">
        <v>46.446469999999998</v>
      </c>
      <c r="DF27" s="38">
        <v>95.404799999999994</v>
      </c>
      <c r="DG27" s="38">
        <v>16.5</v>
      </c>
      <c r="DH27" s="38">
        <v>0</v>
      </c>
      <c r="DI27" s="38">
        <v>44</v>
      </c>
      <c r="DJ27" s="38">
        <v>0</v>
      </c>
      <c r="DK27" s="38">
        <v>0</v>
      </c>
      <c r="DL27" s="38">
        <v>0</v>
      </c>
      <c r="DM27" s="38">
        <v>0</v>
      </c>
      <c r="DN27" s="38">
        <v>0</v>
      </c>
      <c r="DO27" s="38">
        <v>0</v>
      </c>
      <c r="DP27" s="38">
        <v>0</v>
      </c>
      <c r="DQ27" s="38">
        <v>9.8309999999999995</v>
      </c>
      <c r="DR27" s="38">
        <v>0</v>
      </c>
      <c r="DS27" s="38">
        <v>4.7439999999999998</v>
      </c>
      <c r="DT27" s="38">
        <v>1.1579999999999999</v>
      </c>
      <c r="DU27" s="38">
        <v>11.107609999999999</v>
      </c>
      <c r="DV27" s="38">
        <v>9.9344800000000006</v>
      </c>
      <c r="DW27" s="38">
        <v>0</v>
      </c>
      <c r="DX27" s="53">
        <v>39.799999999999997</v>
      </c>
      <c r="DY27" s="53">
        <v>21.078240000000001</v>
      </c>
      <c r="DZ27" s="53">
        <v>30.640999999999998</v>
      </c>
      <c r="EA27" s="53">
        <v>20.46312</v>
      </c>
      <c r="EB27" s="53">
        <v>11.5</v>
      </c>
      <c r="EC27" s="53">
        <v>0</v>
      </c>
      <c r="ED27" s="53">
        <v>0</v>
      </c>
      <c r="EE27" s="53">
        <v>0</v>
      </c>
      <c r="EF27" s="53">
        <v>0</v>
      </c>
      <c r="EG27" s="53">
        <v>0</v>
      </c>
      <c r="EH27" s="53">
        <v>9.8111999999999995</v>
      </c>
      <c r="EI27" s="53">
        <v>0</v>
      </c>
      <c r="EJ27" s="53">
        <v>0</v>
      </c>
      <c r="EK27" s="53">
        <v>0</v>
      </c>
      <c r="EL27" s="53">
        <v>0</v>
      </c>
      <c r="EM27" s="53">
        <v>0</v>
      </c>
      <c r="EN27" s="53">
        <v>0</v>
      </c>
      <c r="EO27" s="53">
        <v>0</v>
      </c>
      <c r="EP27" s="53">
        <v>19.287400000000002</v>
      </c>
      <c r="EQ27" s="53">
        <v>0</v>
      </c>
      <c r="ER27" s="53">
        <v>0</v>
      </c>
      <c r="ES27" s="53">
        <v>0</v>
      </c>
      <c r="ET27" s="53">
        <v>0</v>
      </c>
      <c r="EU27" s="53">
        <v>0</v>
      </c>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row>
    <row r="28" spans="6:532" ht="20.100000000000001" customHeight="1">
      <c r="F28" s="37" t="s">
        <v>611</v>
      </c>
      <c r="G28" s="36" t="s">
        <v>141</v>
      </c>
      <c r="H28" s="38">
        <v>1046.9762700000001</v>
      </c>
      <c r="I28" s="38">
        <v>981.21861999999999</v>
      </c>
      <c r="J28" s="38"/>
      <c r="K28" s="38"/>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26.434999999999999</v>
      </c>
      <c r="AF28" s="38">
        <v>17.45</v>
      </c>
      <c r="AG28" s="38">
        <v>0</v>
      </c>
      <c r="AH28" s="38">
        <v>0</v>
      </c>
      <c r="AI28" s="38">
        <v>20.803999999999998</v>
      </c>
      <c r="AJ28" s="38">
        <v>29.081</v>
      </c>
      <c r="AK28" s="38">
        <v>21.46</v>
      </c>
      <c r="AL28" s="38">
        <v>47.298000000000002</v>
      </c>
      <c r="AM28" s="38">
        <v>38.031999999999996</v>
      </c>
      <c r="AN28" s="38">
        <v>5</v>
      </c>
      <c r="AO28" s="38">
        <v>50.786000000000001</v>
      </c>
      <c r="AP28" s="38">
        <v>25.763999999999999</v>
      </c>
      <c r="AQ28" s="38">
        <v>32</v>
      </c>
      <c r="AR28" s="38">
        <v>0</v>
      </c>
      <c r="AS28" s="38">
        <v>10.75</v>
      </c>
      <c r="AT28" s="38">
        <v>10.904</v>
      </c>
      <c r="AU28" s="38">
        <v>10.8</v>
      </c>
      <c r="AV28" s="38">
        <v>0</v>
      </c>
      <c r="AW28" s="38">
        <v>0</v>
      </c>
      <c r="AX28" s="38">
        <v>0</v>
      </c>
      <c r="AY28" s="38">
        <v>0</v>
      </c>
      <c r="AZ28" s="38">
        <v>0</v>
      </c>
      <c r="BA28" s="38">
        <v>0</v>
      </c>
      <c r="BB28" s="38">
        <v>0</v>
      </c>
      <c r="BC28" s="38">
        <v>9.1</v>
      </c>
      <c r="BD28" s="38">
        <v>76.173000000000002</v>
      </c>
      <c r="BE28" s="38">
        <v>29.699000000000002</v>
      </c>
      <c r="BF28" s="38">
        <v>27.577000000000002</v>
      </c>
      <c r="BG28" s="38">
        <v>39.606999999999999</v>
      </c>
      <c r="BH28" s="38">
        <v>32.140999999999998</v>
      </c>
      <c r="BI28" s="38">
        <v>17.64</v>
      </c>
      <c r="BJ28" s="38">
        <v>26.934000000000001</v>
      </c>
      <c r="BK28" s="38">
        <v>51.93</v>
      </c>
      <c r="BL28" s="38">
        <v>28.332999999999998</v>
      </c>
      <c r="BM28" s="38">
        <v>40.034999999999997</v>
      </c>
      <c r="BN28" s="38">
        <v>105.89700000000001</v>
      </c>
      <c r="BO28" s="38">
        <v>65.492000000000004</v>
      </c>
      <c r="BP28" s="38">
        <v>47.381</v>
      </c>
      <c r="BQ28" s="38">
        <v>48.872</v>
      </c>
      <c r="BR28" s="38">
        <v>80.375</v>
      </c>
      <c r="BS28" s="38">
        <v>104.116</v>
      </c>
      <c r="BT28" s="38">
        <v>53.100999999999999</v>
      </c>
      <c r="BU28" s="38">
        <v>50.984999999999999</v>
      </c>
      <c r="BV28" s="38">
        <v>49.524999999999999</v>
      </c>
      <c r="BW28" s="38">
        <v>73.795000000000002</v>
      </c>
      <c r="BX28" s="38">
        <v>36.979999999999997</v>
      </c>
      <c r="BY28" s="38">
        <v>38.049999999999997</v>
      </c>
      <c r="BZ28" s="38">
        <v>69.894999999999996</v>
      </c>
      <c r="CA28" s="38">
        <v>93.454999999999998</v>
      </c>
      <c r="CB28" s="38">
        <v>55.738</v>
      </c>
      <c r="CC28" s="38">
        <v>207.154</v>
      </c>
      <c r="CD28" s="38">
        <v>203.77199999999999</v>
      </c>
      <c r="CE28" s="38">
        <v>248.38</v>
      </c>
      <c r="CF28" s="38">
        <v>153.42099999999999</v>
      </c>
      <c r="CG28" s="38">
        <v>217.14699999999999</v>
      </c>
      <c r="CH28" s="38">
        <v>262.88400000000001</v>
      </c>
      <c r="CI28" s="38">
        <v>175.489</v>
      </c>
      <c r="CJ28" s="38">
        <v>201.529</v>
      </c>
      <c r="CK28" s="38">
        <v>305.09800000000001</v>
      </c>
      <c r="CL28" s="38">
        <v>306.74200000000002</v>
      </c>
      <c r="CM28" s="38">
        <v>413.846</v>
      </c>
      <c r="CN28" s="38">
        <v>169.863</v>
      </c>
      <c r="CO28" s="38">
        <v>255.499</v>
      </c>
      <c r="CP28" s="38">
        <v>247.68600000000001</v>
      </c>
      <c r="CQ28" s="38">
        <v>373.95</v>
      </c>
      <c r="CR28" s="38">
        <v>163.91499999999999</v>
      </c>
      <c r="CS28" s="38">
        <v>187.18</v>
      </c>
      <c r="CT28" s="38">
        <v>268.50200000000001</v>
      </c>
      <c r="CU28" s="38">
        <v>358.97</v>
      </c>
      <c r="CV28" s="38">
        <v>145.40799999999999</v>
      </c>
      <c r="CW28" s="38">
        <v>164.75433000000001</v>
      </c>
      <c r="CX28" s="38">
        <v>179.80670000000001</v>
      </c>
      <c r="CY28" s="38">
        <v>243.60509999999999</v>
      </c>
      <c r="CZ28" s="38">
        <v>150.88668999999999</v>
      </c>
      <c r="DA28" s="38">
        <v>252.1326</v>
      </c>
      <c r="DB28" s="38">
        <v>187.33331000000001</v>
      </c>
      <c r="DC28" s="38">
        <v>316.05959000000001</v>
      </c>
      <c r="DD28" s="38">
        <v>190.79455999999999</v>
      </c>
      <c r="DE28" s="38">
        <v>135.76560000000001</v>
      </c>
      <c r="DF28" s="38">
        <v>165.24565999999999</v>
      </c>
      <c r="DG28" s="38">
        <v>403.80081000000001</v>
      </c>
      <c r="DH28" s="38">
        <v>215.39567</v>
      </c>
      <c r="DI28" s="38">
        <v>363.11846000000003</v>
      </c>
      <c r="DJ28" s="38">
        <v>380.49565000000001</v>
      </c>
      <c r="DK28" s="38">
        <v>360.24588</v>
      </c>
      <c r="DL28" s="38">
        <v>161.65268</v>
      </c>
      <c r="DM28" s="38">
        <v>99.602119999999999</v>
      </c>
      <c r="DN28" s="38">
        <v>123.52298</v>
      </c>
      <c r="DO28" s="38">
        <v>224.46718999999999</v>
      </c>
      <c r="DP28" s="38">
        <v>162.80494999999999</v>
      </c>
      <c r="DQ28" s="38">
        <v>57.687049999999999</v>
      </c>
      <c r="DR28" s="38">
        <v>135.87357</v>
      </c>
      <c r="DS28" s="38">
        <v>219.32516000000001</v>
      </c>
      <c r="DT28" s="38">
        <v>201.12259</v>
      </c>
      <c r="DU28" s="38">
        <v>164.50867</v>
      </c>
      <c r="DV28" s="38">
        <v>124.65499</v>
      </c>
      <c r="DW28" s="38">
        <v>358.47856999999999</v>
      </c>
      <c r="DX28" s="53">
        <v>216.70769999999999</v>
      </c>
      <c r="DY28" s="53">
        <v>235.89203000000001</v>
      </c>
      <c r="DZ28" s="53">
        <v>289.81259</v>
      </c>
      <c r="EA28" s="53">
        <v>445.54894999999999</v>
      </c>
      <c r="EB28" s="53">
        <v>334.39134000000001</v>
      </c>
      <c r="EC28" s="53">
        <v>424.34280999999999</v>
      </c>
      <c r="ED28" s="53">
        <v>232.43187</v>
      </c>
      <c r="EE28" s="53">
        <v>348.56975</v>
      </c>
      <c r="EF28" s="53">
        <v>218.43726000000001</v>
      </c>
      <c r="EG28" s="53">
        <v>247.53738999999999</v>
      </c>
      <c r="EH28" s="53">
        <v>247.62578999999999</v>
      </c>
      <c r="EI28" s="53">
        <v>316.13130999999998</v>
      </c>
      <c r="EJ28" s="53">
        <v>259.40393999999998</v>
      </c>
      <c r="EK28" s="53">
        <v>158.05758</v>
      </c>
      <c r="EL28" s="53">
        <v>308.78735</v>
      </c>
      <c r="EM28" s="53">
        <v>433.91906999999998</v>
      </c>
      <c r="EN28" s="53">
        <v>222.40387999999999</v>
      </c>
      <c r="EO28" s="53">
        <v>271.00599999999997</v>
      </c>
      <c r="EP28" s="53">
        <v>291.67739999999998</v>
      </c>
      <c r="EQ28" s="53">
        <v>389.24671000000001</v>
      </c>
      <c r="ER28" s="53">
        <v>147.58909</v>
      </c>
      <c r="ES28" s="53">
        <v>167.54551000000001</v>
      </c>
      <c r="ET28" s="53">
        <v>331.81585000000001</v>
      </c>
      <c r="EU28" s="53">
        <v>368.25589000000002</v>
      </c>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row>
    <row r="29" spans="6:532" ht="20.100000000000001" customHeight="1">
      <c r="F29" s="37" t="s">
        <v>648</v>
      </c>
      <c r="G29" s="36" t="s">
        <v>141</v>
      </c>
      <c r="H29" s="38">
        <v>78.871049999999997</v>
      </c>
      <c r="I29" s="38">
        <v>49.548229999999997</v>
      </c>
      <c r="J29" s="38"/>
      <c r="K29" s="38"/>
      <c r="L29" s="38">
        <v>49.228999999999999</v>
      </c>
      <c r="M29" s="38">
        <v>20</v>
      </c>
      <c r="N29" s="38">
        <v>23.457999999999998</v>
      </c>
      <c r="O29" s="38">
        <v>49.384999999999998</v>
      </c>
      <c r="P29" s="38">
        <v>25.963000000000001</v>
      </c>
      <c r="Q29" s="38">
        <v>55.11</v>
      </c>
      <c r="R29" s="38">
        <v>39.165999999999997</v>
      </c>
      <c r="S29" s="38">
        <v>37.057000000000002</v>
      </c>
      <c r="T29" s="38">
        <v>46.777000000000001</v>
      </c>
      <c r="U29" s="38">
        <v>27.74</v>
      </c>
      <c r="V29" s="38">
        <v>7.21</v>
      </c>
      <c r="W29" s="38">
        <v>15.118</v>
      </c>
      <c r="X29" s="38">
        <v>5.01</v>
      </c>
      <c r="Y29" s="38">
        <v>6.35</v>
      </c>
      <c r="Z29" s="38">
        <v>32.055</v>
      </c>
      <c r="AA29" s="38">
        <v>13.02</v>
      </c>
      <c r="AB29" s="38">
        <v>15.058</v>
      </c>
      <c r="AC29" s="38">
        <v>34.012999999999998</v>
      </c>
      <c r="AD29" s="38">
        <v>5.0510000000000002</v>
      </c>
      <c r="AE29" s="38">
        <v>8.3919999999999995</v>
      </c>
      <c r="AF29" s="38">
        <v>28.331</v>
      </c>
      <c r="AG29" s="38">
        <v>0</v>
      </c>
      <c r="AH29" s="38">
        <v>13.515000000000001</v>
      </c>
      <c r="AI29" s="38">
        <v>25.382999999999999</v>
      </c>
      <c r="AJ29" s="38">
        <v>10.189</v>
      </c>
      <c r="AK29" s="38">
        <v>5.0750000000000002</v>
      </c>
      <c r="AL29" s="38">
        <v>0</v>
      </c>
      <c r="AM29" s="38">
        <v>0</v>
      </c>
      <c r="AN29" s="38">
        <v>26.027000000000001</v>
      </c>
      <c r="AO29" s="38">
        <v>15.896000000000001</v>
      </c>
      <c r="AP29" s="38">
        <v>5.0309999999999997</v>
      </c>
      <c r="AQ29" s="38">
        <v>9.9450000000000003</v>
      </c>
      <c r="AR29" s="38">
        <v>10.331</v>
      </c>
      <c r="AS29" s="38">
        <v>10.787000000000001</v>
      </c>
      <c r="AT29" s="38">
        <v>10.611000000000001</v>
      </c>
      <c r="AU29" s="38">
        <v>5.5</v>
      </c>
      <c r="AV29" s="38">
        <v>5.45</v>
      </c>
      <c r="AW29" s="38">
        <v>0</v>
      </c>
      <c r="AX29" s="38">
        <v>5.8</v>
      </c>
      <c r="AY29" s="38">
        <v>0</v>
      </c>
      <c r="AZ29" s="38">
        <v>5.6440000000000001</v>
      </c>
      <c r="BA29" s="38">
        <v>9.9890000000000008</v>
      </c>
      <c r="BB29" s="38">
        <v>10.32</v>
      </c>
      <c r="BC29" s="38">
        <v>22.15</v>
      </c>
      <c r="BD29" s="38">
        <v>0</v>
      </c>
      <c r="BE29" s="38">
        <v>39.997</v>
      </c>
      <c r="BF29" s="38">
        <v>11.52</v>
      </c>
      <c r="BG29" s="38">
        <v>16.887</v>
      </c>
      <c r="BH29" s="38">
        <v>4</v>
      </c>
      <c r="BI29" s="38">
        <v>14.244999999999999</v>
      </c>
      <c r="BJ29" s="38">
        <v>22.405000000000001</v>
      </c>
      <c r="BK29" s="38">
        <v>8.9469999999999992</v>
      </c>
      <c r="BL29" s="38">
        <v>12.481999999999999</v>
      </c>
      <c r="BM29" s="38">
        <v>12.427</v>
      </c>
      <c r="BN29" s="38">
        <v>8.5</v>
      </c>
      <c r="BO29" s="38">
        <v>13.829000000000001</v>
      </c>
      <c r="BP29" s="38">
        <v>18.391999999999999</v>
      </c>
      <c r="BQ29" s="38">
        <v>23.385000000000002</v>
      </c>
      <c r="BR29" s="38">
        <v>12.518000000000001</v>
      </c>
      <c r="BS29" s="38">
        <v>0</v>
      </c>
      <c r="BT29" s="38">
        <v>0</v>
      </c>
      <c r="BU29" s="38">
        <v>0</v>
      </c>
      <c r="BV29" s="38">
        <v>0</v>
      </c>
      <c r="BW29" s="38">
        <v>15</v>
      </c>
      <c r="BX29" s="38">
        <v>5.0999999999999996</v>
      </c>
      <c r="BY29" s="38">
        <v>10</v>
      </c>
      <c r="BZ29" s="38">
        <v>0</v>
      </c>
      <c r="CA29" s="38">
        <v>30.710999999999999</v>
      </c>
      <c r="CB29" s="38">
        <v>5.5</v>
      </c>
      <c r="CC29" s="38">
        <v>0</v>
      </c>
      <c r="CD29" s="38">
        <v>0</v>
      </c>
      <c r="CE29" s="38">
        <v>0</v>
      </c>
      <c r="CF29" s="38">
        <v>0</v>
      </c>
      <c r="CG29" s="38">
        <v>0</v>
      </c>
      <c r="CH29" s="38">
        <v>0</v>
      </c>
      <c r="CI29" s="38">
        <v>0</v>
      </c>
      <c r="CJ29" s="38">
        <v>0</v>
      </c>
      <c r="CK29" s="38">
        <v>0</v>
      </c>
      <c r="CL29" s="38">
        <v>0</v>
      </c>
      <c r="CM29" s="38">
        <v>0</v>
      </c>
      <c r="CN29" s="38">
        <v>0</v>
      </c>
      <c r="CO29" s="38">
        <v>11.015000000000001</v>
      </c>
      <c r="CP29" s="38">
        <v>10</v>
      </c>
      <c r="CQ29" s="38">
        <v>0</v>
      </c>
      <c r="CR29" s="38">
        <v>43.648000000000003</v>
      </c>
      <c r="CS29" s="38">
        <v>30.798999999999999</v>
      </c>
      <c r="CT29" s="38">
        <v>18.530999999999999</v>
      </c>
      <c r="CU29" s="38">
        <v>11.4</v>
      </c>
      <c r="CV29" s="38">
        <v>35.5</v>
      </c>
      <c r="CW29" s="38">
        <v>49.10886</v>
      </c>
      <c r="CX29" s="38">
        <v>0</v>
      </c>
      <c r="CY29" s="38">
        <v>29.7</v>
      </c>
      <c r="CZ29" s="38">
        <v>10</v>
      </c>
      <c r="DA29" s="38">
        <v>30</v>
      </c>
      <c r="DB29" s="38">
        <v>32</v>
      </c>
      <c r="DC29" s="38">
        <v>30</v>
      </c>
      <c r="DD29" s="38">
        <v>30</v>
      </c>
      <c r="DE29" s="38">
        <v>26.972999999999999</v>
      </c>
      <c r="DF29" s="38">
        <v>18.196480000000001</v>
      </c>
      <c r="DG29" s="38">
        <v>17.998290000000001</v>
      </c>
      <c r="DH29" s="38">
        <v>11.242419999999999</v>
      </c>
      <c r="DI29" s="38">
        <v>17.756730000000001</v>
      </c>
      <c r="DJ29" s="38">
        <v>21.572949999999999</v>
      </c>
      <c r="DK29" s="38">
        <v>20</v>
      </c>
      <c r="DL29" s="38">
        <v>48.924999999999997</v>
      </c>
      <c r="DM29" s="38">
        <v>9.1</v>
      </c>
      <c r="DN29" s="38">
        <v>9.0090400000000006</v>
      </c>
      <c r="DO29" s="38">
        <v>18.357469999999999</v>
      </c>
      <c r="DP29" s="38">
        <v>9.1151499999999999</v>
      </c>
      <c r="DQ29" s="38">
        <v>17.661999999999999</v>
      </c>
      <c r="DR29" s="38">
        <v>27.19304</v>
      </c>
      <c r="DS29" s="38">
        <v>17.931000000000001</v>
      </c>
      <c r="DT29" s="38">
        <v>17.951000000000001</v>
      </c>
      <c r="DU29" s="38">
        <v>9.2344200000000001</v>
      </c>
      <c r="DV29" s="38">
        <v>38.203490000000002</v>
      </c>
      <c r="DW29" s="38">
        <v>19.72</v>
      </c>
      <c r="DX29" s="53">
        <v>27.463999999999999</v>
      </c>
      <c r="DY29" s="53">
        <v>13.53997</v>
      </c>
      <c r="DZ29" s="53">
        <v>23.405000000000001</v>
      </c>
      <c r="EA29" s="53">
        <v>23.283200000000001</v>
      </c>
      <c r="EB29" s="53">
        <v>46.197769999999998</v>
      </c>
      <c r="EC29" s="53">
        <v>26.786210000000001</v>
      </c>
      <c r="ED29" s="53">
        <v>22.459990000000001</v>
      </c>
      <c r="EE29" s="53">
        <v>0</v>
      </c>
      <c r="EF29" s="53">
        <v>26.615210000000001</v>
      </c>
      <c r="EG29" s="53">
        <v>29.795850000000002</v>
      </c>
      <c r="EH29" s="53">
        <v>13.208629999999999</v>
      </c>
      <c r="EI29" s="53">
        <v>8.85</v>
      </c>
      <c r="EJ29" s="53">
        <v>17.725999999999999</v>
      </c>
      <c r="EK29" s="53">
        <v>9.7636000000000003</v>
      </c>
      <c r="EL29" s="53">
        <v>26.579000000000001</v>
      </c>
      <c r="EM29" s="53">
        <v>0</v>
      </c>
      <c r="EN29" s="53">
        <v>0</v>
      </c>
      <c r="EO29" s="53">
        <v>12.935</v>
      </c>
      <c r="EP29" s="53">
        <v>0</v>
      </c>
      <c r="EQ29" s="53">
        <v>0</v>
      </c>
      <c r="ER29" s="53">
        <v>12</v>
      </c>
      <c r="ES29" s="53">
        <v>10.016999999999999</v>
      </c>
      <c r="ET29" s="53">
        <v>10.49339</v>
      </c>
      <c r="EU29" s="53">
        <v>0</v>
      </c>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row>
    <row r="30" spans="6:532" ht="20.100000000000001" customHeight="1">
      <c r="F30" s="37" t="s">
        <v>614</v>
      </c>
      <c r="G30" s="36" t="s">
        <v>141</v>
      </c>
      <c r="H30" s="38">
        <v>0</v>
      </c>
      <c r="I30" s="38">
        <v>0</v>
      </c>
      <c r="J30" s="38"/>
      <c r="K30" s="38"/>
      <c r="L30" s="38">
        <v>9.4499999999999993</v>
      </c>
      <c r="M30" s="38">
        <v>0</v>
      </c>
      <c r="N30" s="38">
        <v>0</v>
      </c>
      <c r="O30" s="38">
        <v>20.024999999999999</v>
      </c>
      <c r="P30" s="38">
        <v>0</v>
      </c>
      <c r="Q30" s="38">
        <v>0</v>
      </c>
      <c r="R30" s="38">
        <v>0</v>
      </c>
      <c r="S30" s="38">
        <v>0</v>
      </c>
      <c r="T30" s="38">
        <v>0</v>
      </c>
      <c r="U30" s="38">
        <v>18</v>
      </c>
      <c r="V30" s="38">
        <v>6</v>
      </c>
      <c r="W30" s="38">
        <v>0</v>
      </c>
      <c r="X30" s="38">
        <v>21</v>
      </c>
      <c r="Y30" s="38">
        <v>0</v>
      </c>
      <c r="Z30" s="38">
        <v>11.5</v>
      </c>
      <c r="AA30" s="38">
        <v>0</v>
      </c>
      <c r="AB30" s="38">
        <v>9.9</v>
      </c>
      <c r="AC30" s="38">
        <v>10</v>
      </c>
      <c r="AD30" s="38">
        <v>12.074999999999999</v>
      </c>
      <c r="AE30" s="38">
        <v>15.704000000000001</v>
      </c>
      <c r="AF30" s="38">
        <v>20.9</v>
      </c>
      <c r="AG30" s="38">
        <v>17.399999999999999</v>
      </c>
      <c r="AH30" s="38">
        <v>17.5</v>
      </c>
      <c r="AI30" s="38">
        <v>11.007999999999999</v>
      </c>
      <c r="AJ30" s="38">
        <v>17.928000000000001</v>
      </c>
      <c r="AK30" s="38">
        <v>10.887</v>
      </c>
      <c r="AL30" s="38">
        <v>6.6</v>
      </c>
      <c r="AM30" s="38">
        <v>30.85</v>
      </c>
      <c r="AN30" s="38">
        <v>0</v>
      </c>
      <c r="AO30" s="38">
        <v>27.321999999999999</v>
      </c>
      <c r="AP30" s="38">
        <v>10.8</v>
      </c>
      <c r="AQ30" s="38">
        <v>14.063000000000001</v>
      </c>
      <c r="AR30" s="38">
        <v>11.983000000000001</v>
      </c>
      <c r="AS30" s="38">
        <v>8.3379999999999992</v>
      </c>
      <c r="AT30" s="38">
        <v>20.962</v>
      </c>
      <c r="AU30" s="38">
        <v>22.119</v>
      </c>
      <c r="AV30" s="38">
        <v>10.895</v>
      </c>
      <c r="AW30" s="38">
        <v>10.987</v>
      </c>
      <c r="AX30" s="38">
        <v>11.265000000000001</v>
      </c>
      <c r="AY30" s="38">
        <v>11.057</v>
      </c>
      <c r="AZ30" s="38">
        <v>11.531000000000001</v>
      </c>
      <c r="BA30" s="38">
        <v>11.55</v>
      </c>
      <c r="BB30" s="38">
        <v>0</v>
      </c>
      <c r="BC30" s="38">
        <v>0</v>
      </c>
      <c r="BD30" s="38">
        <v>0</v>
      </c>
      <c r="BE30" s="38">
        <v>0</v>
      </c>
      <c r="BF30" s="38">
        <v>0</v>
      </c>
      <c r="BG30" s="38">
        <v>0</v>
      </c>
      <c r="BH30" s="38">
        <v>10.032999999999999</v>
      </c>
      <c r="BI30" s="38">
        <v>0</v>
      </c>
      <c r="BJ30" s="38">
        <v>22.007000000000001</v>
      </c>
      <c r="BK30" s="38">
        <v>0</v>
      </c>
      <c r="BL30" s="38">
        <v>11</v>
      </c>
      <c r="BM30" s="38">
        <v>12</v>
      </c>
      <c r="BN30" s="38">
        <v>0</v>
      </c>
      <c r="BO30" s="38">
        <v>11.023</v>
      </c>
      <c r="BP30" s="38">
        <v>0</v>
      </c>
      <c r="BQ30" s="38">
        <v>16.324999999999999</v>
      </c>
      <c r="BR30" s="38">
        <v>25</v>
      </c>
      <c r="BS30" s="38">
        <v>28.574999999999999</v>
      </c>
      <c r="BT30" s="38">
        <v>10</v>
      </c>
      <c r="BU30" s="38">
        <v>0</v>
      </c>
      <c r="BV30" s="38">
        <v>8.9670000000000005</v>
      </c>
      <c r="BW30" s="38">
        <v>16</v>
      </c>
      <c r="BX30" s="38">
        <v>15.135999999999999</v>
      </c>
      <c r="BY30" s="38">
        <v>17.981999999999999</v>
      </c>
      <c r="BZ30" s="38">
        <v>10</v>
      </c>
      <c r="CA30" s="38">
        <v>15.000999999999999</v>
      </c>
      <c r="CB30" s="38">
        <v>10</v>
      </c>
      <c r="CC30" s="38">
        <v>15.013</v>
      </c>
      <c r="CD30" s="38">
        <v>10</v>
      </c>
      <c r="CE30" s="38">
        <v>0</v>
      </c>
      <c r="CF30" s="38">
        <v>0</v>
      </c>
      <c r="CG30" s="38">
        <v>15</v>
      </c>
      <c r="CH30" s="38">
        <v>15</v>
      </c>
      <c r="CI30" s="38">
        <v>0</v>
      </c>
      <c r="CJ30" s="38">
        <v>20</v>
      </c>
      <c r="CK30" s="38">
        <v>0</v>
      </c>
      <c r="CL30" s="38">
        <v>10</v>
      </c>
      <c r="CM30" s="38">
        <v>10</v>
      </c>
      <c r="CN30" s="38">
        <v>10</v>
      </c>
      <c r="CO30" s="38">
        <v>9.0069999999999997</v>
      </c>
      <c r="CP30" s="38">
        <v>20</v>
      </c>
      <c r="CQ30" s="38">
        <v>5</v>
      </c>
      <c r="CR30" s="38">
        <v>9.0619999999999994</v>
      </c>
      <c r="CS30" s="38">
        <v>9.6</v>
      </c>
      <c r="CT30" s="38">
        <v>9.1649999999999991</v>
      </c>
      <c r="CU30" s="38">
        <v>8.9429999999999996</v>
      </c>
      <c r="CV30" s="38">
        <v>10.593</v>
      </c>
      <c r="CW30" s="38">
        <v>22.091180000000001</v>
      </c>
      <c r="CX30" s="38">
        <v>24.664670000000001</v>
      </c>
      <c r="CY30" s="38">
        <v>9.9954699999999992</v>
      </c>
      <c r="CZ30" s="38">
        <v>0</v>
      </c>
      <c r="DA30" s="38">
        <v>9.9724699999999995</v>
      </c>
      <c r="DB30" s="38">
        <v>0</v>
      </c>
      <c r="DC30" s="38">
        <v>9.9996700000000001</v>
      </c>
      <c r="DD30" s="38">
        <v>0</v>
      </c>
      <c r="DE30" s="38">
        <v>0</v>
      </c>
      <c r="DF30" s="38">
        <v>9.7733899999999991</v>
      </c>
      <c r="DG30" s="38">
        <v>0</v>
      </c>
      <c r="DH30" s="38">
        <v>0</v>
      </c>
      <c r="DI30" s="38">
        <v>0</v>
      </c>
      <c r="DJ30" s="38">
        <v>0</v>
      </c>
      <c r="DK30" s="38">
        <v>0</v>
      </c>
      <c r="DL30" s="38">
        <v>0</v>
      </c>
      <c r="DM30" s="38">
        <v>0</v>
      </c>
      <c r="DN30" s="38">
        <v>0</v>
      </c>
      <c r="DO30" s="38">
        <v>0</v>
      </c>
      <c r="DP30" s="38">
        <v>0</v>
      </c>
      <c r="DQ30" s="38">
        <v>0</v>
      </c>
      <c r="DR30" s="38">
        <v>0</v>
      </c>
      <c r="DS30" s="38">
        <v>0</v>
      </c>
      <c r="DT30" s="38">
        <v>0</v>
      </c>
      <c r="DU30" s="38">
        <v>0</v>
      </c>
      <c r="DV30" s="38">
        <v>0</v>
      </c>
      <c r="DW30" s="38">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3">
        <v>0</v>
      </c>
      <c r="EN30" s="53">
        <v>0</v>
      </c>
      <c r="EO30" s="53">
        <v>0</v>
      </c>
      <c r="EP30" s="53">
        <v>0</v>
      </c>
      <c r="EQ30" s="53">
        <v>0</v>
      </c>
      <c r="ER30" s="53">
        <v>0</v>
      </c>
      <c r="ES30" s="53">
        <v>0</v>
      </c>
      <c r="ET30" s="53">
        <v>0</v>
      </c>
      <c r="EU30" s="53">
        <v>0</v>
      </c>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row>
    <row r="31" spans="6:532" ht="20.100000000000001" customHeight="1">
      <c r="F31" s="37" t="s">
        <v>592</v>
      </c>
      <c r="G31" s="36" t="s">
        <v>141</v>
      </c>
      <c r="H31" s="38">
        <v>155.57973999999999</v>
      </c>
      <c r="I31" s="38">
        <v>196.42733000000001</v>
      </c>
      <c r="J31" s="38"/>
      <c r="K31" s="38"/>
      <c r="L31" s="38">
        <v>126.599</v>
      </c>
      <c r="M31" s="38">
        <v>118.35899999999999</v>
      </c>
      <c r="N31" s="38">
        <v>136.51</v>
      </c>
      <c r="O31" s="38">
        <v>178.08500000000001</v>
      </c>
      <c r="P31" s="38">
        <v>101.84</v>
      </c>
      <c r="Q31" s="38">
        <v>197.55600000000001</v>
      </c>
      <c r="R31" s="38">
        <v>160.56</v>
      </c>
      <c r="S31" s="38">
        <v>186.77799999999999</v>
      </c>
      <c r="T31" s="38">
        <v>124.379</v>
      </c>
      <c r="U31" s="38">
        <v>237.20699999999999</v>
      </c>
      <c r="V31" s="38">
        <v>113.483</v>
      </c>
      <c r="W31" s="38">
        <v>206.68199999999999</v>
      </c>
      <c r="X31" s="38">
        <v>73.174000000000007</v>
      </c>
      <c r="Y31" s="38">
        <v>204.56299999999999</v>
      </c>
      <c r="Z31" s="38">
        <v>157.041</v>
      </c>
      <c r="AA31" s="38">
        <v>187.077</v>
      </c>
      <c r="AB31" s="38">
        <v>146.02600000000001</v>
      </c>
      <c r="AC31" s="38">
        <v>156.44999999999999</v>
      </c>
      <c r="AD31" s="38">
        <v>120.9</v>
      </c>
      <c r="AE31" s="38">
        <v>156.5</v>
      </c>
      <c r="AF31" s="38">
        <v>98.183999999999997</v>
      </c>
      <c r="AG31" s="38">
        <v>135.63399999999999</v>
      </c>
      <c r="AH31" s="38">
        <v>150.86000000000001</v>
      </c>
      <c r="AI31" s="38">
        <v>174.88</v>
      </c>
      <c r="AJ31" s="38">
        <v>141.09200000000001</v>
      </c>
      <c r="AK31" s="38">
        <v>126.014</v>
      </c>
      <c r="AL31" s="38">
        <v>119.294</v>
      </c>
      <c r="AM31" s="38">
        <v>129.923</v>
      </c>
      <c r="AN31" s="38">
        <v>113.241</v>
      </c>
      <c r="AO31" s="38">
        <v>126.41</v>
      </c>
      <c r="AP31" s="38">
        <v>104.254</v>
      </c>
      <c r="AQ31" s="38">
        <v>131.52699999999999</v>
      </c>
      <c r="AR31" s="38">
        <v>95.974999999999994</v>
      </c>
      <c r="AS31" s="38">
        <v>153.12299999999999</v>
      </c>
      <c r="AT31" s="38">
        <v>93.477999999999994</v>
      </c>
      <c r="AU31" s="38">
        <v>140.75800000000001</v>
      </c>
      <c r="AV31" s="38">
        <v>99.134</v>
      </c>
      <c r="AW31" s="38">
        <v>136.52600000000001</v>
      </c>
      <c r="AX31" s="38">
        <v>87.531999999999996</v>
      </c>
      <c r="AY31" s="38">
        <v>138.387</v>
      </c>
      <c r="AZ31" s="38">
        <v>113.63200000000001</v>
      </c>
      <c r="BA31" s="38">
        <v>103.899</v>
      </c>
      <c r="BB31" s="38">
        <v>91.221999999999994</v>
      </c>
      <c r="BC31" s="38">
        <v>123.907</v>
      </c>
      <c r="BD31" s="38">
        <v>116.49299999999999</v>
      </c>
      <c r="BE31" s="38">
        <v>118.33499999999999</v>
      </c>
      <c r="BF31" s="38">
        <v>86.114999999999995</v>
      </c>
      <c r="BG31" s="38">
        <v>93.316999999999993</v>
      </c>
      <c r="BH31" s="38">
        <v>99.974999999999994</v>
      </c>
      <c r="BI31" s="38">
        <v>87.954999999999998</v>
      </c>
      <c r="BJ31" s="38">
        <v>69.084999999999994</v>
      </c>
      <c r="BK31" s="38">
        <v>91.453999999999994</v>
      </c>
      <c r="BL31" s="38">
        <v>84.899000000000001</v>
      </c>
      <c r="BM31" s="38">
        <v>114.74299999999999</v>
      </c>
      <c r="BN31" s="38">
        <v>98.954999999999998</v>
      </c>
      <c r="BO31" s="38">
        <v>87.891999999999996</v>
      </c>
      <c r="BP31" s="38">
        <v>110.994</v>
      </c>
      <c r="BQ31" s="38">
        <v>106.131</v>
      </c>
      <c r="BR31" s="38">
        <v>73.188999999999993</v>
      </c>
      <c r="BS31" s="38">
        <v>82.643000000000001</v>
      </c>
      <c r="BT31" s="38">
        <v>82.304000000000002</v>
      </c>
      <c r="BU31" s="38">
        <v>104.465</v>
      </c>
      <c r="BV31" s="38">
        <v>64.198999999999998</v>
      </c>
      <c r="BW31" s="38">
        <v>130.55799999999999</v>
      </c>
      <c r="BX31" s="38">
        <v>102.30200000000001</v>
      </c>
      <c r="BY31" s="38">
        <v>78.120999999999995</v>
      </c>
      <c r="BZ31" s="38">
        <v>114.652</v>
      </c>
      <c r="CA31" s="38">
        <v>76.659000000000006</v>
      </c>
      <c r="CB31" s="38">
        <v>48.604999999999997</v>
      </c>
      <c r="CC31" s="38">
        <v>75.105999999999995</v>
      </c>
      <c r="CD31" s="38">
        <v>71.798000000000002</v>
      </c>
      <c r="CE31" s="38">
        <v>92.427000000000007</v>
      </c>
      <c r="CF31" s="38">
        <v>69.221999999999994</v>
      </c>
      <c r="CG31" s="38">
        <v>77.927999999999997</v>
      </c>
      <c r="CH31" s="38">
        <v>69.840999999999994</v>
      </c>
      <c r="CI31" s="38">
        <v>102.58799999999999</v>
      </c>
      <c r="CJ31" s="38">
        <v>38.420999999999999</v>
      </c>
      <c r="CK31" s="38">
        <v>62.069000000000003</v>
      </c>
      <c r="CL31" s="38">
        <v>83.551000000000002</v>
      </c>
      <c r="CM31" s="38">
        <v>94.388000000000005</v>
      </c>
      <c r="CN31" s="38">
        <v>42.976999999999997</v>
      </c>
      <c r="CO31" s="38">
        <v>64.453999999999994</v>
      </c>
      <c r="CP31" s="38">
        <v>44.494999999999997</v>
      </c>
      <c r="CQ31" s="38">
        <v>107.655</v>
      </c>
      <c r="CR31" s="38">
        <v>26.494</v>
      </c>
      <c r="CS31" s="38">
        <v>70.078999999999994</v>
      </c>
      <c r="CT31" s="38">
        <v>76.789000000000001</v>
      </c>
      <c r="CU31" s="38">
        <v>83.102999999999994</v>
      </c>
      <c r="CV31" s="38">
        <v>56.819000000000003</v>
      </c>
      <c r="CW31" s="38">
        <v>58.915309999999998</v>
      </c>
      <c r="CX31" s="38">
        <v>70.399270000000001</v>
      </c>
      <c r="CY31" s="38">
        <v>100.49363</v>
      </c>
      <c r="CZ31" s="38">
        <v>47.697200000000002</v>
      </c>
      <c r="DA31" s="38">
        <v>85.821150000000003</v>
      </c>
      <c r="DB31" s="38">
        <v>52.196010000000001</v>
      </c>
      <c r="DC31" s="38">
        <v>99.656509999999997</v>
      </c>
      <c r="DD31" s="38">
        <v>53.146819999999998</v>
      </c>
      <c r="DE31" s="38">
        <v>65.233959999999996</v>
      </c>
      <c r="DF31" s="38">
        <v>46.564689999999999</v>
      </c>
      <c r="DG31" s="38">
        <v>80.095590000000001</v>
      </c>
      <c r="DH31" s="38">
        <v>45.35754</v>
      </c>
      <c r="DI31" s="38">
        <v>83.708250000000007</v>
      </c>
      <c r="DJ31" s="38">
        <v>47.302720000000001</v>
      </c>
      <c r="DK31" s="38">
        <v>112.20125</v>
      </c>
      <c r="DL31" s="38">
        <v>20.178000000000001</v>
      </c>
      <c r="DM31" s="38">
        <v>53.536000000000001</v>
      </c>
      <c r="DN31" s="38">
        <v>42.411490000000001</v>
      </c>
      <c r="DO31" s="38">
        <v>52.646140000000003</v>
      </c>
      <c r="DP31" s="38">
        <v>29.757760000000001</v>
      </c>
      <c r="DQ31" s="38">
        <v>48.941789999999997</v>
      </c>
      <c r="DR31" s="38">
        <v>34.789119999999997</v>
      </c>
      <c r="DS31" s="38">
        <v>51.586979999999997</v>
      </c>
      <c r="DT31" s="38">
        <v>32.982529999999997</v>
      </c>
      <c r="DU31" s="38">
        <v>56.185020000000002</v>
      </c>
      <c r="DV31" s="38">
        <v>27.994340000000001</v>
      </c>
      <c r="DW31" s="38">
        <v>39.085999999999999</v>
      </c>
      <c r="DX31" s="53">
        <v>39.735329999999998</v>
      </c>
      <c r="DY31" s="53">
        <v>31.10745</v>
      </c>
      <c r="DZ31" s="53">
        <v>40.588389999999997</v>
      </c>
      <c r="EA31" s="53">
        <v>45.791780000000003</v>
      </c>
      <c r="EB31" s="53">
        <v>21.862100000000002</v>
      </c>
      <c r="EC31" s="53">
        <v>31.688199999999998</v>
      </c>
      <c r="ED31" s="53">
        <v>42.106169999999999</v>
      </c>
      <c r="EE31" s="53">
        <v>40.98301</v>
      </c>
      <c r="EF31" s="53">
        <v>26.475000000000001</v>
      </c>
      <c r="EG31" s="53">
        <v>46.015560000000001</v>
      </c>
      <c r="EH31" s="53">
        <v>26.642900000000001</v>
      </c>
      <c r="EI31" s="53">
        <v>58.536250000000003</v>
      </c>
      <c r="EJ31" s="53">
        <v>51.813899999999997</v>
      </c>
      <c r="EK31" s="53">
        <v>59.434280000000001</v>
      </c>
      <c r="EL31" s="53">
        <v>37.140009999999997</v>
      </c>
      <c r="EM31" s="53">
        <v>55.169759999999997</v>
      </c>
      <c r="EN31" s="53">
        <v>25.978999999999999</v>
      </c>
      <c r="EO31" s="53">
        <v>43.33</v>
      </c>
      <c r="EP31" s="53">
        <v>32</v>
      </c>
      <c r="EQ31" s="53">
        <v>26.524000000000001</v>
      </c>
      <c r="ER31" s="53">
        <v>27.7</v>
      </c>
      <c r="ES31" s="53">
        <v>41.985810000000001</v>
      </c>
      <c r="ET31" s="53">
        <v>26.473769999999998</v>
      </c>
      <c r="EU31" s="53">
        <v>21</v>
      </c>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row>
    <row r="32" spans="6:532" ht="20.100000000000001" customHeight="1">
      <c r="F32" s="37" t="s">
        <v>593</v>
      </c>
      <c r="G32" s="36" t="s">
        <v>141</v>
      </c>
      <c r="H32" s="38">
        <v>569.09117000000003</v>
      </c>
      <c r="I32" s="38">
        <v>567.87189000000001</v>
      </c>
      <c r="J32" s="38"/>
      <c r="K32" s="38"/>
      <c r="L32" s="38">
        <v>56.639000000000003</v>
      </c>
      <c r="M32" s="38">
        <v>72.108999999999995</v>
      </c>
      <c r="N32" s="38">
        <v>57.665999999999997</v>
      </c>
      <c r="O32" s="38">
        <v>71.561999999999998</v>
      </c>
      <c r="P32" s="38">
        <v>63.091999999999999</v>
      </c>
      <c r="Q32" s="38">
        <v>55.177</v>
      </c>
      <c r="R32" s="38">
        <v>65.120999999999995</v>
      </c>
      <c r="S32" s="38">
        <v>88.465999999999994</v>
      </c>
      <c r="T32" s="38">
        <v>89.225999999999999</v>
      </c>
      <c r="U32" s="38">
        <v>49.601999999999997</v>
      </c>
      <c r="V32" s="38">
        <v>90.57</v>
      </c>
      <c r="W32" s="38">
        <v>98.59</v>
      </c>
      <c r="X32" s="38">
        <v>89.194000000000003</v>
      </c>
      <c r="Y32" s="38">
        <v>84.241</v>
      </c>
      <c r="Z32" s="38">
        <v>55.387</v>
      </c>
      <c r="AA32" s="38">
        <v>122.008</v>
      </c>
      <c r="AB32" s="38">
        <v>61.654000000000003</v>
      </c>
      <c r="AC32" s="38">
        <v>88.674000000000007</v>
      </c>
      <c r="AD32" s="38">
        <v>68.884</v>
      </c>
      <c r="AE32" s="38">
        <v>64.024000000000001</v>
      </c>
      <c r="AF32" s="38">
        <v>96.081000000000003</v>
      </c>
      <c r="AG32" s="38">
        <v>92.748000000000005</v>
      </c>
      <c r="AH32" s="38">
        <v>89.418000000000006</v>
      </c>
      <c r="AI32" s="38">
        <v>74.617999999999995</v>
      </c>
      <c r="AJ32" s="38">
        <v>71.858000000000004</v>
      </c>
      <c r="AK32" s="38">
        <v>69.212999999999994</v>
      </c>
      <c r="AL32" s="38">
        <v>116.744</v>
      </c>
      <c r="AM32" s="38">
        <v>70.048000000000002</v>
      </c>
      <c r="AN32" s="38">
        <v>79.009</v>
      </c>
      <c r="AO32" s="38">
        <v>110.691</v>
      </c>
      <c r="AP32" s="38">
        <v>81.352999999999994</v>
      </c>
      <c r="AQ32" s="38">
        <v>52.345999999999997</v>
      </c>
      <c r="AR32" s="38">
        <v>102.964</v>
      </c>
      <c r="AS32" s="38">
        <v>124.265</v>
      </c>
      <c r="AT32" s="38">
        <v>131.24100000000001</v>
      </c>
      <c r="AU32" s="38">
        <v>103.148</v>
      </c>
      <c r="AV32" s="38">
        <v>148.148</v>
      </c>
      <c r="AW32" s="38">
        <v>148.578</v>
      </c>
      <c r="AX32" s="38">
        <v>77.102999999999994</v>
      </c>
      <c r="AY32" s="38">
        <v>123.56100000000001</v>
      </c>
      <c r="AZ32" s="38">
        <v>74</v>
      </c>
      <c r="BA32" s="38">
        <v>106.116</v>
      </c>
      <c r="BB32" s="38">
        <v>55.567</v>
      </c>
      <c r="BC32" s="38">
        <v>100.643</v>
      </c>
      <c r="BD32" s="38">
        <v>121.971</v>
      </c>
      <c r="BE32" s="38">
        <v>122.961</v>
      </c>
      <c r="BF32" s="38">
        <v>101.94799999999999</v>
      </c>
      <c r="BG32" s="38">
        <v>134.012</v>
      </c>
      <c r="BH32" s="38">
        <v>75.400000000000006</v>
      </c>
      <c r="BI32" s="38">
        <v>88.082999999999998</v>
      </c>
      <c r="BJ32" s="38">
        <v>67.284999999999997</v>
      </c>
      <c r="BK32" s="38">
        <v>100.21899999999999</v>
      </c>
      <c r="BL32" s="38">
        <v>109.179</v>
      </c>
      <c r="BM32" s="38">
        <v>103.657</v>
      </c>
      <c r="BN32" s="38">
        <v>57.603999999999999</v>
      </c>
      <c r="BO32" s="38">
        <v>86.643000000000001</v>
      </c>
      <c r="BP32" s="38">
        <v>94.058999999999997</v>
      </c>
      <c r="BQ32" s="38">
        <v>111.32299999999999</v>
      </c>
      <c r="BR32" s="38">
        <v>117.649</v>
      </c>
      <c r="BS32" s="38">
        <v>144.934</v>
      </c>
      <c r="BT32" s="38">
        <v>165.15899999999999</v>
      </c>
      <c r="BU32" s="38">
        <v>137.279</v>
      </c>
      <c r="BV32" s="38">
        <v>121.92</v>
      </c>
      <c r="BW32" s="38">
        <v>151.87299999999999</v>
      </c>
      <c r="BX32" s="38">
        <v>96.555000000000007</v>
      </c>
      <c r="BY32" s="38">
        <v>133.767</v>
      </c>
      <c r="BZ32" s="38">
        <v>63.844000000000001</v>
      </c>
      <c r="CA32" s="38">
        <v>111.476</v>
      </c>
      <c r="CB32" s="38">
        <v>77.063000000000002</v>
      </c>
      <c r="CC32" s="38">
        <v>90.361999999999995</v>
      </c>
      <c r="CD32" s="38">
        <v>78.611999999999995</v>
      </c>
      <c r="CE32" s="38">
        <v>89.468000000000004</v>
      </c>
      <c r="CF32" s="38">
        <v>79.522000000000006</v>
      </c>
      <c r="CG32" s="38">
        <v>97.662000000000006</v>
      </c>
      <c r="CH32" s="38">
        <v>101.889</v>
      </c>
      <c r="CI32" s="38">
        <v>78.204999999999998</v>
      </c>
      <c r="CJ32" s="38">
        <v>47.204000000000001</v>
      </c>
      <c r="CK32" s="38">
        <v>63.875999999999998</v>
      </c>
      <c r="CL32" s="38">
        <v>51.792000000000002</v>
      </c>
      <c r="CM32" s="38">
        <v>98.819000000000003</v>
      </c>
      <c r="CN32" s="38">
        <v>94.88</v>
      </c>
      <c r="CO32" s="38">
        <v>87.037999999999997</v>
      </c>
      <c r="CP32" s="38">
        <v>29.315999999999999</v>
      </c>
      <c r="CQ32" s="38">
        <v>52.218000000000004</v>
      </c>
      <c r="CR32" s="38">
        <v>115.931</v>
      </c>
      <c r="CS32" s="38">
        <v>118.96899999999999</v>
      </c>
      <c r="CT32" s="38">
        <v>101.121</v>
      </c>
      <c r="CU32" s="38">
        <v>98.784000000000006</v>
      </c>
      <c r="CV32" s="38">
        <v>117.21</v>
      </c>
      <c r="CW32" s="38">
        <v>128.28406000000001</v>
      </c>
      <c r="CX32" s="38">
        <v>98.484080000000006</v>
      </c>
      <c r="CY32" s="38">
        <v>103.20388</v>
      </c>
      <c r="CZ32" s="38">
        <v>107.97431</v>
      </c>
      <c r="DA32" s="38">
        <v>185.41935000000001</v>
      </c>
      <c r="DB32" s="38">
        <v>117.29824000000001</v>
      </c>
      <c r="DC32" s="38">
        <v>72.168099999999995</v>
      </c>
      <c r="DD32" s="38">
        <v>158.32511</v>
      </c>
      <c r="DE32" s="38">
        <v>80.176659999999998</v>
      </c>
      <c r="DF32" s="38">
        <v>102.23634</v>
      </c>
      <c r="DG32" s="38">
        <v>157.03963999999999</v>
      </c>
      <c r="DH32" s="38">
        <v>158.4452</v>
      </c>
      <c r="DI32" s="38">
        <v>142.50378000000001</v>
      </c>
      <c r="DJ32" s="38">
        <v>152.99915999999999</v>
      </c>
      <c r="DK32" s="38">
        <v>175.90538000000001</v>
      </c>
      <c r="DL32" s="38">
        <v>107.38509000000001</v>
      </c>
      <c r="DM32" s="38">
        <v>156.31950000000001</v>
      </c>
      <c r="DN32" s="38">
        <v>114.35569</v>
      </c>
      <c r="DO32" s="38">
        <v>138.67393999999999</v>
      </c>
      <c r="DP32" s="38">
        <v>92.312349999999995</v>
      </c>
      <c r="DQ32" s="38">
        <v>147.26455999999999</v>
      </c>
      <c r="DR32" s="38">
        <v>157.29661999999999</v>
      </c>
      <c r="DS32" s="38">
        <v>155.39775</v>
      </c>
      <c r="DT32" s="38">
        <v>135.29951</v>
      </c>
      <c r="DU32" s="38">
        <v>153.46275</v>
      </c>
      <c r="DV32" s="38">
        <v>219.72783999999999</v>
      </c>
      <c r="DW32" s="38">
        <v>189.39372</v>
      </c>
      <c r="DX32" s="53">
        <v>94.740700000000004</v>
      </c>
      <c r="DY32" s="53">
        <v>127.43852</v>
      </c>
      <c r="DZ32" s="53">
        <v>157.13005000000001</v>
      </c>
      <c r="EA32" s="53">
        <v>193.04876999999999</v>
      </c>
      <c r="EB32" s="53">
        <v>74.317850000000007</v>
      </c>
      <c r="EC32" s="53">
        <v>110.1841</v>
      </c>
      <c r="ED32" s="53">
        <v>115.54470999999999</v>
      </c>
      <c r="EE32" s="53">
        <v>125.82328</v>
      </c>
      <c r="EF32" s="53">
        <v>135.81983</v>
      </c>
      <c r="EG32" s="53">
        <v>191.90334999999999</v>
      </c>
      <c r="EH32" s="53">
        <v>124.26724</v>
      </c>
      <c r="EI32" s="53">
        <v>126.44035</v>
      </c>
      <c r="EJ32" s="53">
        <v>166.88910000000001</v>
      </c>
      <c r="EK32" s="53">
        <v>150.27520000000001</v>
      </c>
      <c r="EL32" s="53">
        <v>68.17859</v>
      </c>
      <c r="EM32" s="53">
        <v>30.776</v>
      </c>
      <c r="EN32" s="53">
        <v>126.02923</v>
      </c>
      <c r="EO32" s="53">
        <v>72.778499999999994</v>
      </c>
      <c r="EP32" s="53">
        <v>72.216430000000003</v>
      </c>
      <c r="EQ32" s="53">
        <v>64.352599999999995</v>
      </c>
      <c r="ER32" s="53">
        <v>96.351309999999998</v>
      </c>
      <c r="ES32" s="53">
        <v>93.036090000000002</v>
      </c>
      <c r="ET32" s="53">
        <v>65.830150000000003</v>
      </c>
      <c r="EU32" s="53">
        <v>47.18497</v>
      </c>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row>
    <row r="33" spans="6:532" ht="20.100000000000001" customHeight="1">
      <c r="F33" s="37" t="s">
        <v>839</v>
      </c>
      <c r="G33" s="36" t="s">
        <v>141</v>
      </c>
      <c r="H33" s="38">
        <v>0</v>
      </c>
      <c r="I33" s="38">
        <v>0</v>
      </c>
      <c r="J33" s="38"/>
      <c r="K33" s="38"/>
      <c r="L33" s="38">
        <v>16.524999999999999</v>
      </c>
      <c r="M33" s="38">
        <v>13</v>
      </c>
      <c r="N33" s="38">
        <v>4.5999999999999996</v>
      </c>
      <c r="O33" s="38">
        <v>16.207000000000001</v>
      </c>
      <c r="P33" s="38">
        <v>0</v>
      </c>
      <c r="Q33" s="38">
        <v>8</v>
      </c>
      <c r="R33" s="38">
        <v>5.069</v>
      </c>
      <c r="S33" s="38">
        <v>4.9640000000000004</v>
      </c>
      <c r="T33" s="38">
        <v>5.0590000000000002</v>
      </c>
      <c r="U33" s="38">
        <v>5</v>
      </c>
      <c r="V33" s="38">
        <v>10.004</v>
      </c>
      <c r="W33" s="38">
        <v>9.9610000000000003</v>
      </c>
      <c r="X33" s="38">
        <v>5.0250000000000004</v>
      </c>
      <c r="Y33" s="38">
        <v>0</v>
      </c>
      <c r="Z33" s="38">
        <v>5.1360000000000001</v>
      </c>
      <c r="AA33" s="38">
        <v>5.05</v>
      </c>
      <c r="AB33" s="38">
        <v>12.506</v>
      </c>
      <c r="AC33" s="38">
        <v>33.058</v>
      </c>
      <c r="AD33" s="38">
        <v>43.534999999999997</v>
      </c>
      <c r="AE33" s="38">
        <v>20.905000000000001</v>
      </c>
      <c r="AF33" s="38">
        <v>10.006</v>
      </c>
      <c r="AG33" s="38">
        <v>13.042999999999999</v>
      </c>
      <c r="AH33" s="38">
        <v>1.698</v>
      </c>
      <c r="AI33" s="38">
        <v>0.18</v>
      </c>
      <c r="AJ33" s="38">
        <v>21.344999999999999</v>
      </c>
      <c r="AK33" s="38">
        <v>0</v>
      </c>
      <c r="AL33" s="38">
        <v>0</v>
      </c>
      <c r="AM33" s="38">
        <v>0</v>
      </c>
      <c r="AN33" s="38">
        <v>5.0940000000000003</v>
      </c>
      <c r="AO33" s="38">
        <v>5.05</v>
      </c>
      <c r="AP33" s="38">
        <v>0</v>
      </c>
      <c r="AQ33" s="38">
        <v>0</v>
      </c>
      <c r="AR33" s="38">
        <v>0</v>
      </c>
      <c r="AS33" s="38">
        <v>10.159000000000001</v>
      </c>
      <c r="AT33" s="38">
        <v>0</v>
      </c>
      <c r="AU33" s="38">
        <v>10.031000000000001</v>
      </c>
      <c r="AV33" s="38">
        <v>11.409000000000001</v>
      </c>
      <c r="AW33" s="38">
        <v>10.62</v>
      </c>
      <c r="AX33" s="38">
        <v>0</v>
      </c>
      <c r="AY33" s="38">
        <v>18.7</v>
      </c>
      <c r="AZ33" s="38">
        <v>52.009</v>
      </c>
      <c r="BA33" s="38">
        <v>115.2</v>
      </c>
      <c r="BB33" s="38">
        <v>137.96899999999999</v>
      </c>
      <c r="BC33" s="38">
        <v>108.21899999999999</v>
      </c>
      <c r="BD33" s="38">
        <v>60.98</v>
      </c>
      <c r="BE33" s="38">
        <v>98.200999999999993</v>
      </c>
      <c r="BF33" s="38">
        <v>90.225999999999999</v>
      </c>
      <c r="BG33" s="38">
        <v>75.5</v>
      </c>
      <c r="BH33" s="38">
        <v>111.01300000000001</v>
      </c>
      <c r="BI33" s="38">
        <v>90.367999999999995</v>
      </c>
      <c r="BJ33" s="38">
        <v>78.245000000000005</v>
      </c>
      <c r="BK33" s="38">
        <v>100.992</v>
      </c>
      <c r="BL33" s="38">
        <v>77.611999999999995</v>
      </c>
      <c r="BM33" s="38">
        <v>91.494</v>
      </c>
      <c r="BN33" s="38">
        <v>124.17</v>
      </c>
      <c r="BO33" s="38">
        <v>94.942999999999998</v>
      </c>
      <c r="BP33" s="38">
        <v>106.34</v>
      </c>
      <c r="BQ33" s="38">
        <v>85.245999999999995</v>
      </c>
      <c r="BR33" s="38">
        <v>97.433000000000007</v>
      </c>
      <c r="BS33" s="38">
        <v>108.026</v>
      </c>
      <c r="BT33" s="38">
        <v>92.718999999999994</v>
      </c>
      <c r="BU33" s="38">
        <v>93.477000000000004</v>
      </c>
      <c r="BV33" s="38">
        <v>86.742999999999995</v>
      </c>
      <c r="BW33" s="38">
        <v>86.777000000000001</v>
      </c>
      <c r="BX33" s="38">
        <v>102.1</v>
      </c>
      <c r="BY33" s="38">
        <v>108.28100000000001</v>
      </c>
      <c r="BZ33" s="38">
        <v>89.353999999999999</v>
      </c>
      <c r="CA33" s="38">
        <v>80.265000000000001</v>
      </c>
      <c r="CB33" s="38">
        <v>58.176000000000002</v>
      </c>
      <c r="CC33" s="38">
        <v>56.009</v>
      </c>
      <c r="CD33" s="38">
        <v>96.603999999999999</v>
      </c>
      <c r="CE33" s="38">
        <v>89.819000000000003</v>
      </c>
      <c r="CF33" s="38">
        <v>83.569000000000003</v>
      </c>
      <c r="CG33" s="38">
        <v>80.537999999999997</v>
      </c>
      <c r="CH33" s="38">
        <v>79.888000000000005</v>
      </c>
      <c r="CI33" s="38">
        <v>66.81</v>
      </c>
      <c r="CJ33" s="38">
        <v>22.315999999999999</v>
      </c>
      <c r="CK33" s="38">
        <v>61.606000000000002</v>
      </c>
      <c r="CL33" s="38">
        <v>45.497999999999998</v>
      </c>
      <c r="CM33" s="38">
        <v>0</v>
      </c>
      <c r="CN33" s="38">
        <v>72.417000000000002</v>
      </c>
      <c r="CO33" s="38">
        <v>98.616</v>
      </c>
      <c r="CP33" s="38">
        <v>79.623000000000005</v>
      </c>
      <c r="CQ33" s="38">
        <v>71.739999999999995</v>
      </c>
      <c r="CR33" s="38">
        <v>69.962999999999994</v>
      </c>
      <c r="CS33" s="38">
        <v>71.188000000000002</v>
      </c>
      <c r="CT33" s="38">
        <v>50.094000000000001</v>
      </c>
      <c r="CU33" s="38">
        <v>53.884999999999998</v>
      </c>
      <c r="CV33" s="38">
        <v>97.799000000000007</v>
      </c>
      <c r="CW33" s="38">
        <v>71.421149999999997</v>
      </c>
      <c r="CX33" s="38">
        <v>75.062299999999993</v>
      </c>
      <c r="CY33" s="38">
        <v>97.85324</v>
      </c>
      <c r="CZ33" s="38">
        <v>35.6</v>
      </c>
      <c r="DA33" s="38">
        <v>70.695189999999997</v>
      </c>
      <c r="DB33" s="38">
        <v>71.996110000000002</v>
      </c>
      <c r="DC33" s="38">
        <v>0</v>
      </c>
      <c r="DD33" s="38">
        <v>0</v>
      </c>
      <c r="DE33" s="38">
        <v>26.720109999999998</v>
      </c>
      <c r="DF33" s="38">
        <v>0</v>
      </c>
      <c r="DG33" s="38">
        <v>106.79900000000001</v>
      </c>
      <c r="DH33" s="38">
        <v>114.67</v>
      </c>
      <c r="DI33" s="38">
        <v>40</v>
      </c>
      <c r="DJ33" s="38">
        <v>56.7</v>
      </c>
      <c r="DK33" s="38">
        <v>26.7</v>
      </c>
      <c r="DL33" s="38">
        <v>0</v>
      </c>
      <c r="DM33" s="38">
        <v>0</v>
      </c>
      <c r="DN33" s="38">
        <v>0</v>
      </c>
      <c r="DO33" s="38">
        <v>0</v>
      </c>
      <c r="DP33" s="38">
        <v>0</v>
      </c>
      <c r="DQ33" s="38">
        <v>0</v>
      </c>
      <c r="DR33" s="38">
        <v>0</v>
      </c>
      <c r="DS33" s="38">
        <v>0</v>
      </c>
      <c r="DT33" s="38">
        <v>0</v>
      </c>
      <c r="DU33" s="38">
        <v>0</v>
      </c>
      <c r="DV33" s="38">
        <v>0</v>
      </c>
      <c r="DW33" s="38">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3">
        <v>0</v>
      </c>
      <c r="EN33" s="53">
        <v>0</v>
      </c>
      <c r="EO33" s="53">
        <v>0</v>
      </c>
      <c r="EP33" s="53">
        <v>0</v>
      </c>
      <c r="EQ33" s="53">
        <v>0</v>
      </c>
      <c r="ER33" s="53">
        <v>0</v>
      </c>
      <c r="ES33" s="53">
        <v>0</v>
      </c>
      <c r="ET33" s="53">
        <v>0</v>
      </c>
      <c r="EU33" s="53">
        <v>0</v>
      </c>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row>
    <row r="34" spans="6:532" ht="20.100000000000001" customHeight="1">
      <c r="F34" s="37" t="s">
        <v>840</v>
      </c>
      <c r="G34" s="36" t="s">
        <v>141</v>
      </c>
      <c r="H34" s="38">
        <v>151.24191999999999</v>
      </c>
      <c r="I34" s="38">
        <v>141.02916999999999</v>
      </c>
      <c r="J34" s="38"/>
      <c r="K34" s="38"/>
      <c r="L34" s="38">
        <v>0</v>
      </c>
      <c r="M34" s="38">
        <v>0</v>
      </c>
      <c r="N34" s="38">
        <v>0</v>
      </c>
      <c r="O34" s="38">
        <v>0</v>
      </c>
      <c r="P34" s="38">
        <v>0</v>
      </c>
      <c r="Q34" s="38">
        <v>0</v>
      </c>
      <c r="R34" s="38">
        <v>0</v>
      </c>
      <c r="S34" s="38">
        <v>0</v>
      </c>
      <c r="T34" s="38">
        <v>0</v>
      </c>
      <c r="U34" s="38">
        <v>0</v>
      </c>
      <c r="V34" s="38">
        <v>0</v>
      </c>
      <c r="W34" s="38">
        <v>0</v>
      </c>
      <c r="X34" s="38">
        <v>0</v>
      </c>
      <c r="Y34" s="38">
        <v>0</v>
      </c>
      <c r="Z34" s="38">
        <v>0</v>
      </c>
      <c r="AA34" s="38">
        <v>11</v>
      </c>
      <c r="AB34" s="38">
        <v>0</v>
      </c>
      <c r="AC34" s="38">
        <v>0</v>
      </c>
      <c r="AD34" s="38">
        <v>0</v>
      </c>
      <c r="AE34" s="38">
        <v>0</v>
      </c>
      <c r="AF34" s="38">
        <v>0</v>
      </c>
      <c r="AG34" s="38">
        <v>0</v>
      </c>
      <c r="AH34" s="38">
        <v>0</v>
      </c>
      <c r="AI34" s="38">
        <v>0</v>
      </c>
      <c r="AJ34" s="38">
        <v>0</v>
      </c>
      <c r="AK34" s="38">
        <v>0</v>
      </c>
      <c r="AL34" s="38">
        <v>0</v>
      </c>
      <c r="AM34" s="38">
        <v>0</v>
      </c>
      <c r="AN34" s="38">
        <v>0</v>
      </c>
      <c r="AO34" s="38">
        <v>7</v>
      </c>
      <c r="AP34" s="38">
        <v>5.4429999999999996</v>
      </c>
      <c r="AQ34" s="38">
        <v>29.542000000000002</v>
      </c>
      <c r="AR34" s="38">
        <v>0</v>
      </c>
      <c r="AS34" s="38">
        <v>0</v>
      </c>
      <c r="AT34" s="38">
        <v>0</v>
      </c>
      <c r="AU34" s="38">
        <v>0</v>
      </c>
      <c r="AV34" s="38">
        <v>0</v>
      </c>
      <c r="AW34" s="38">
        <v>12.082000000000001</v>
      </c>
      <c r="AX34" s="38">
        <v>12.039</v>
      </c>
      <c r="AY34" s="38">
        <v>0</v>
      </c>
      <c r="AZ34" s="38">
        <v>0</v>
      </c>
      <c r="BA34" s="38">
        <v>11.571</v>
      </c>
      <c r="BB34" s="38">
        <v>12</v>
      </c>
      <c r="BC34" s="38">
        <v>13.515000000000001</v>
      </c>
      <c r="BD34" s="38">
        <v>0</v>
      </c>
      <c r="BE34" s="38">
        <v>22.273</v>
      </c>
      <c r="BF34" s="38">
        <v>25.5</v>
      </c>
      <c r="BG34" s="38">
        <v>45</v>
      </c>
      <c r="BH34" s="38">
        <v>17.8</v>
      </c>
      <c r="BI34" s="38">
        <v>0</v>
      </c>
      <c r="BJ34" s="38">
        <v>0</v>
      </c>
      <c r="BK34" s="38">
        <v>0</v>
      </c>
      <c r="BL34" s="38">
        <v>0</v>
      </c>
      <c r="BM34" s="38">
        <v>0</v>
      </c>
      <c r="BN34" s="38">
        <v>0</v>
      </c>
      <c r="BO34" s="38">
        <v>26.585999999999999</v>
      </c>
      <c r="BP34" s="38">
        <v>10</v>
      </c>
      <c r="BQ34" s="38">
        <v>10</v>
      </c>
      <c r="BR34" s="38">
        <v>6.4</v>
      </c>
      <c r="BS34" s="38">
        <v>20.686</v>
      </c>
      <c r="BT34" s="38">
        <v>30</v>
      </c>
      <c r="BU34" s="38">
        <v>38.738</v>
      </c>
      <c r="BV34" s="38">
        <v>39.524999999999999</v>
      </c>
      <c r="BW34" s="38">
        <v>30.5</v>
      </c>
      <c r="BX34" s="38">
        <v>40.450000000000003</v>
      </c>
      <c r="BY34" s="38">
        <v>9.0589999999999993</v>
      </c>
      <c r="BZ34" s="38">
        <v>49.576999999999998</v>
      </c>
      <c r="CA34" s="38">
        <v>84.061999999999998</v>
      </c>
      <c r="CB34" s="38">
        <v>60.902999999999999</v>
      </c>
      <c r="CC34" s="38">
        <v>62.57</v>
      </c>
      <c r="CD34" s="38">
        <v>44</v>
      </c>
      <c r="CE34" s="38">
        <v>64</v>
      </c>
      <c r="CF34" s="38">
        <v>19.399999999999999</v>
      </c>
      <c r="CG34" s="38">
        <v>34</v>
      </c>
      <c r="CH34" s="38">
        <v>55.69</v>
      </c>
      <c r="CI34" s="38">
        <v>48.171999999999997</v>
      </c>
      <c r="CJ34" s="38">
        <v>17.042999999999999</v>
      </c>
      <c r="CK34" s="38">
        <v>24.8</v>
      </c>
      <c r="CL34" s="38">
        <v>0</v>
      </c>
      <c r="CM34" s="38">
        <v>0</v>
      </c>
      <c r="CN34" s="38">
        <v>30.5</v>
      </c>
      <c r="CO34" s="38">
        <v>85</v>
      </c>
      <c r="CP34" s="38">
        <v>79</v>
      </c>
      <c r="CQ34" s="38">
        <v>0</v>
      </c>
      <c r="CR34" s="38">
        <v>63.466000000000001</v>
      </c>
      <c r="CS34" s="38">
        <v>91.57</v>
      </c>
      <c r="CT34" s="38">
        <v>57.268999999999998</v>
      </c>
      <c r="CU34" s="38">
        <v>0</v>
      </c>
      <c r="CV34" s="38">
        <v>56.207999999999998</v>
      </c>
      <c r="CW34" s="38">
        <v>83.804640000000006</v>
      </c>
      <c r="CX34" s="38">
        <v>57</v>
      </c>
      <c r="CY34" s="38">
        <v>34</v>
      </c>
      <c r="CZ34" s="38">
        <v>43.92</v>
      </c>
      <c r="DA34" s="38">
        <v>20</v>
      </c>
      <c r="DB34" s="38">
        <v>25</v>
      </c>
      <c r="DC34" s="38">
        <v>60</v>
      </c>
      <c r="DD34" s="38">
        <v>45</v>
      </c>
      <c r="DE34" s="38">
        <v>75.48554</v>
      </c>
      <c r="DF34" s="38">
        <v>128.16478000000001</v>
      </c>
      <c r="DG34" s="38">
        <v>25</v>
      </c>
      <c r="DH34" s="38">
        <v>25.7821</v>
      </c>
      <c r="DI34" s="38">
        <v>54.726170000000003</v>
      </c>
      <c r="DJ34" s="38">
        <v>26.336300000000001</v>
      </c>
      <c r="DK34" s="38">
        <v>20</v>
      </c>
      <c r="DL34" s="38">
        <v>36.240859999999998</v>
      </c>
      <c r="DM34" s="38">
        <v>13.64165</v>
      </c>
      <c r="DN34" s="38">
        <v>36.491190000000003</v>
      </c>
      <c r="DO34" s="38">
        <v>17.229469999999999</v>
      </c>
      <c r="DP34" s="38">
        <v>36.218609999999998</v>
      </c>
      <c r="DQ34" s="38">
        <v>40.87979</v>
      </c>
      <c r="DR34" s="38">
        <v>18.2</v>
      </c>
      <c r="DS34" s="38">
        <v>39.585000000000001</v>
      </c>
      <c r="DT34" s="38">
        <v>36.4</v>
      </c>
      <c r="DU34" s="38">
        <v>31.586749999999999</v>
      </c>
      <c r="DV34" s="38">
        <v>32.933039999999998</v>
      </c>
      <c r="DW34" s="38">
        <v>55.134239999999998</v>
      </c>
      <c r="DX34" s="53">
        <v>15.379770000000001</v>
      </c>
      <c r="DY34" s="53">
        <v>16.071090000000002</v>
      </c>
      <c r="DZ34" s="53">
        <v>36.315800000000003</v>
      </c>
      <c r="EA34" s="53">
        <v>0</v>
      </c>
      <c r="EB34" s="53">
        <v>0</v>
      </c>
      <c r="EC34" s="53">
        <v>41.124499999999998</v>
      </c>
      <c r="ED34" s="53">
        <v>32.158499999999997</v>
      </c>
      <c r="EE34" s="53">
        <v>61.769419999999997</v>
      </c>
      <c r="EF34" s="53">
        <v>34.137869999999999</v>
      </c>
      <c r="EG34" s="53">
        <v>23.176130000000001</v>
      </c>
      <c r="EH34" s="53">
        <v>43.579569999999997</v>
      </c>
      <c r="EI34" s="53">
        <v>17.978000000000002</v>
      </c>
      <c r="EJ34" s="53">
        <v>26.806000000000001</v>
      </c>
      <c r="EK34" s="53">
        <v>52.665599999999998</v>
      </c>
      <c r="EL34" s="53">
        <v>8.65</v>
      </c>
      <c r="EM34" s="53">
        <v>13.156499999999999</v>
      </c>
      <c r="EN34" s="53">
        <v>13.125</v>
      </c>
      <c r="EO34" s="53">
        <v>0</v>
      </c>
      <c r="EP34" s="53">
        <v>0</v>
      </c>
      <c r="EQ34" s="53">
        <v>0</v>
      </c>
      <c r="ER34" s="53">
        <v>21.831250000000001</v>
      </c>
      <c r="ES34" s="53">
        <v>50.142380000000003</v>
      </c>
      <c r="ET34" s="53">
        <v>0</v>
      </c>
      <c r="EU34" s="53">
        <v>0</v>
      </c>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row>
    <row r="35" spans="6:532" ht="20.100000000000001" customHeight="1">
      <c r="F35" s="37" t="s">
        <v>595</v>
      </c>
      <c r="G35" s="36" t="s">
        <v>141</v>
      </c>
      <c r="H35" s="38">
        <v>0</v>
      </c>
      <c r="I35" s="38">
        <v>0</v>
      </c>
      <c r="J35" s="38"/>
      <c r="K35" s="38"/>
      <c r="L35" s="38">
        <v>0</v>
      </c>
      <c r="M35" s="38">
        <v>0</v>
      </c>
      <c r="N35" s="38">
        <v>0</v>
      </c>
      <c r="O35" s="38">
        <v>0</v>
      </c>
      <c r="P35" s="38">
        <v>0</v>
      </c>
      <c r="Q35" s="38">
        <v>0</v>
      </c>
      <c r="R35" s="38">
        <v>0</v>
      </c>
      <c r="S35" s="38">
        <v>14.8</v>
      </c>
      <c r="T35" s="38">
        <v>0</v>
      </c>
      <c r="U35" s="38">
        <v>0</v>
      </c>
      <c r="V35" s="38">
        <v>0</v>
      </c>
      <c r="W35" s="38">
        <v>0</v>
      </c>
      <c r="X35" s="38">
        <v>0</v>
      </c>
      <c r="Y35" s="38">
        <v>0</v>
      </c>
      <c r="Z35" s="38">
        <v>0</v>
      </c>
      <c r="AA35" s="38">
        <v>0</v>
      </c>
      <c r="AB35" s="38">
        <v>0</v>
      </c>
      <c r="AC35" s="38">
        <v>0</v>
      </c>
      <c r="AD35" s="38">
        <v>0</v>
      </c>
      <c r="AE35" s="38">
        <v>9.5</v>
      </c>
      <c r="AF35" s="38">
        <v>11.7</v>
      </c>
      <c r="AG35" s="38">
        <v>10.9</v>
      </c>
      <c r="AH35" s="38">
        <v>15.53</v>
      </c>
      <c r="AI35" s="38">
        <v>38.030999999999999</v>
      </c>
      <c r="AJ35" s="38">
        <v>10.7</v>
      </c>
      <c r="AK35" s="38">
        <v>16.561</v>
      </c>
      <c r="AL35" s="38">
        <v>31.972999999999999</v>
      </c>
      <c r="AM35" s="38">
        <v>21.65</v>
      </c>
      <c r="AN35" s="38">
        <v>10.7</v>
      </c>
      <c r="AO35" s="38">
        <v>20.646999999999998</v>
      </c>
      <c r="AP35" s="38">
        <v>0</v>
      </c>
      <c r="AQ35" s="38">
        <v>16.184000000000001</v>
      </c>
      <c r="AR35" s="38">
        <v>4.5019999999999998</v>
      </c>
      <c r="AS35" s="38">
        <v>10.8</v>
      </c>
      <c r="AT35" s="38">
        <v>16.204999999999998</v>
      </c>
      <c r="AU35" s="38">
        <v>20.876999999999999</v>
      </c>
      <c r="AV35" s="38">
        <v>15</v>
      </c>
      <c r="AW35" s="38">
        <v>38.524000000000001</v>
      </c>
      <c r="AX35" s="38">
        <v>8.99</v>
      </c>
      <c r="AY35" s="38">
        <v>20</v>
      </c>
      <c r="AZ35" s="38">
        <v>26</v>
      </c>
      <c r="BA35" s="38">
        <v>10.194000000000001</v>
      </c>
      <c r="BB35" s="38">
        <v>24</v>
      </c>
      <c r="BC35" s="38">
        <v>36.738999999999997</v>
      </c>
      <c r="BD35" s="38">
        <v>12</v>
      </c>
      <c r="BE35" s="38">
        <v>22.064</v>
      </c>
      <c r="BF35" s="38">
        <v>15.143000000000001</v>
      </c>
      <c r="BG35" s="38">
        <v>10</v>
      </c>
      <c r="BH35" s="38">
        <v>23.009</v>
      </c>
      <c r="BI35" s="38">
        <v>4.431</v>
      </c>
      <c r="BJ35" s="38">
        <v>18.05</v>
      </c>
      <c r="BK35" s="38">
        <v>0</v>
      </c>
      <c r="BL35" s="38">
        <v>4.5999999999999996</v>
      </c>
      <c r="BM35" s="38">
        <v>0</v>
      </c>
      <c r="BN35" s="38">
        <v>17.716000000000001</v>
      </c>
      <c r="BO35" s="38">
        <v>24</v>
      </c>
      <c r="BP35" s="38">
        <v>0</v>
      </c>
      <c r="BQ35" s="38">
        <v>0</v>
      </c>
      <c r="BR35" s="38">
        <v>0</v>
      </c>
      <c r="BS35" s="38">
        <v>0</v>
      </c>
      <c r="BT35" s="38">
        <v>0</v>
      </c>
      <c r="BU35" s="38">
        <v>8.9459999999999997</v>
      </c>
      <c r="BV35" s="38">
        <v>11</v>
      </c>
      <c r="BW35" s="38">
        <v>14.85</v>
      </c>
      <c r="BX35" s="38">
        <v>5</v>
      </c>
      <c r="BY35" s="38">
        <v>14.974</v>
      </c>
      <c r="BZ35" s="38">
        <v>11.326000000000001</v>
      </c>
      <c r="CA35" s="38">
        <v>14.993</v>
      </c>
      <c r="CB35" s="38">
        <v>44.085000000000001</v>
      </c>
      <c r="CC35" s="38">
        <v>24.602</v>
      </c>
      <c r="CD35" s="38">
        <v>25.324000000000002</v>
      </c>
      <c r="CE35" s="38">
        <v>24.4</v>
      </c>
      <c r="CF35" s="38">
        <v>18.693999999999999</v>
      </c>
      <c r="CG35" s="38">
        <v>39.685000000000002</v>
      </c>
      <c r="CH35" s="38">
        <v>30.329000000000001</v>
      </c>
      <c r="CI35" s="38">
        <v>25.236999999999998</v>
      </c>
      <c r="CJ35" s="38">
        <v>29.026</v>
      </c>
      <c r="CK35" s="38">
        <v>46.048000000000002</v>
      </c>
      <c r="CL35" s="38">
        <v>24.492000000000001</v>
      </c>
      <c r="CM35" s="38">
        <v>10</v>
      </c>
      <c r="CN35" s="38">
        <v>23.184999999999999</v>
      </c>
      <c r="CO35" s="38">
        <v>42.207999999999998</v>
      </c>
      <c r="CP35" s="38">
        <v>18.704999999999998</v>
      </c>
      <c r="CQ35" s="38">
        <v>11</v>
      </c>
      <c r="CR35" s="38">
        <v>9.0670000000000002</v>
      </c>
      <c r="CS35" s="38">
        <v>25.138999999999999</v>
      </c>
      <c r="CT35" s="38">
        <v>0</v>
      </c>
      <c r="CU35" s="38">
        <v>21</v>
      </c>
      <c r="CV35" s="38">
        <v>10</v>
      </c>
      <c r="CW35" s="38">
        <v>9.00366</v>
      </c>
      <c r="CX35" s="38">
        <v>18.34422</v>
      </c>
      <c r="CY35" s="38">
        <v>11</v>
      </c>
      <c r="CZ35" s="38">
        <v>6.6</v>
      </c>
      <c r="DA35" s="38">
        <v>21.074999999999999</v>
      </c>
      <c r="DB35" s="38">
        <v>9.9826800000000002</v>
      </c>
      <c r="DC35" s="38">
        <v>21.01173</v>
      </c>
      <c r="DD35" s="38">
        <v>4.3301800000000004</v>
      </c>
      <c r="DE35" s="38">
        <v>9.2940500000000004</v>
      </c>
      <c r="DF35" s="38">
        <v>9.9413</v>
      </c>
      <c r="DG35" s="38">
        <v>10.7</v>
      </c>
      <c r="DH35" s="38">
        <v>21.147490000000001</v>
      </c>
      <c r="DI35" s="38">
        <v>42.453240000000001</v>
      </c>
      <c r="DJ35" s="38">
        <v>11</v>
      </c>
      <c r="DK35" s="38">
        <v>0</v>
      </c>
      <c r="DL35" s="38">
        <v>8.19</v>
      </c>
      <c r="DM35" s="38">
        <v>16.303879999999999</v>
      </c>
      <c r="DN35" s="38">
        <v>0</v>
      </c>
      <c r="DO35" s="38">
        <v>0</v>
      </c>
      <c r="DP35" s="38">
        <v>0</v>
      </c>
      <c r="DQ35" s="38">
        <v>0</v>
      </c>
      <c r="DR35" s="38">
        <v>0</v>
      </c>
      <c r="DS35" s="38">
        <v>0</v>
      </c>
      <c r="DT35" s="38">
        <v>0</v>
      </c>
      <c r="DU35" s="38">
        <v>0</v>
      </c>
      <c r="DV35" s="38">
        <v>0</v>
      </c>
      <c r="DW35" s="38">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3">
        <v>0</v>
      </c>
      <c r="EN35" s="53">
        <v>0</v>
      </c>
      <c r="EO35" s="53">
        <v>0</v>
      </c>
      <c r="EP35" s="53">
        <v>0</v>
      </c>
      <c r="EQ35" s="53">
        <v>0</v>
      </c>
      <c r="ER35" s="53">
        <v>0</v>
      </c>
      <c r="ES35" s="53">
        <v>0</v>
      </c>
      <c r="ET35" s="53">
        <v>0</v>
      </c>
      <c r="EU35" s="53">
        <v>0</v>
      </c>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row>
    <row r="36" spans="6:532" ht="28.15" customHeight="1">
      <c r="F36" s="37" t="s">
        <v>407</v>
      </c>
      <c r="G36" s="36" t="s">
        <v>141</v>
      </c>
      <c r="H36" s="38">
        <v>2117.85187</v>
      </c>
      <c r="I36" s="38">
        <v>2033.02151</v>
      </c>
      <c r="J36" s="38"/>
      <c r="K36" s="38"/>
      <c r="L36" s="38">
        <v>305.053</v>
      </c>
      <c r="M36" s="38">
        <v>282.89100000000002</v>
      </c>
      <c r="N36" s="38">
        <v>268.44200000000001</v>
      </c>
      <c r="O36" s="38">
        <v>398.77</v>
      </c>
      <c r="P36" s="38">
        <v>238.53899999999999</v>
      </c>
      <c r="Q36" s="38">
        <v>390.00299999999999</v>
      </c>
      <c r="R36" s="38">
        <v>381.291</v>
      </c>
      <c r="S36" s="38">
        <v>396.17399999999998</v>
      </c>
      <c r="T36" s="38">
        <v>377.47500000000002</v>
      </c>
      <c r="U36" s="38">
        <v>405.15</v>
      </c>
      <c r="V36" s="38">
        <v>292.11399999999998</v>
      </c>
      <c r="W36" s="38">
        <v>415.01299999999998</v>
      </c>
      <c r="X36" s="38">
        <v>251.67500000000001</v>
      </c>
      <c r="Y36" s="38">
        <v>371.52</v>
      </c>
      <c r="Z36" s="38">
        <v>372.60500000000002</v>
      </c>
      <c r="AA36" s="38">
        <v>416.83300000000003</v>
      </c>
      <c r="AB36" s="38">
        <v>322.04899999999998</v>
      </c>
      <c r="AC36" s="38">
        <v>404.71600000000001</v>
      </c>
      <c r="AD36" s="38">
        <v>315.94200000000001</v>
      </c>
      <c r="AE36" s="38">
        <v>342.44099999999997</v>
      </c>
      <c r="AF36" s="38">
        <v>307.08499999999998</v>
      </c>
      <c r="AG36" s="38">
        <v>320.78699999999998</v>
      </c>
      <c r="AH36" s="38">
        <v>341.99299999999999</v>
      </c>
      <c r="AI36" s="38">
        <v>383.851</v>
      </c>
      <c r="AJ36" s="38">
        <v>356.84699999999998</v>
      </c>
      <c r="AK36" s="38">
        <v>355.75200000000001</v>
      </c>
      <c r="AL36" s="38">
        <v>403.54199999999997</v>
      </c>
      <c r="AM36" s="38">
        <v>371.50599999999997</v>
      </c>
      <c r="AN36" s="38">
        <v>322.61799999999999</v>
      </c>
      <c r="AO36" s="38">
        <v>457.09699999999998</v>
      </c>
      <c r="AP36" s="38">
        <v>309.18599999999998</v>
      </c>
      <c r="AQ36" s="38">
        <v>389.88799999999998</v>
      </c>
      <c r="AR36" s="38">
        <v>343.97800000000001</v>
      </c>
      <c r="AS36" s="38">
        <v>407.37900000000002</v>
      </c>
      <c r="AT36" s="38">
        <v>374.64100000000002</v>
      </c>
      <c r="AU36" s="38">
        <v>429.16899999999998</v>
      </c>
      <c r="AV36" s="38">
        <v>422.00599999999997</v>
      </c>
      <c r="AW36" s="38">
        <v>503.14699999999999</v>
      </c>
      <c r="AX36" s="38">
        <v>289.423</v>
      </c>
      <c r="AY36" s="38">
        <v>406.92099999999999</v>
      </c>
      <c r="AZ36" s="38">
        <v>367.79199999999997</v>
      </c>
      <c r="BA36" s="38">
        <v>431.86399999999998</v>
      </c>
      <c r="BB36" s="38">
        <v>401.13099999999997</v>
      </c>
      <c r="BC36" s="38">
        <v>501.39</v>
      </c>
      <c r="BD36" s="38">
        <v>469.27800000000002</v>
      </c>
      <c r="BE36" s="38">
        <v>531.101</v>
      </c>
      <c r="BF36" s="38">
        <v>409.82600000000002</v>
      </c>
      <c r="BG36" s="38">
        <v>519.35299999999995</v>
      </c>
      <c r="BH36" s="38">
        <v>477.36500000000001</v>
      </c>
      <c r="BI36" s="38">
        <v>442.34</v>
      </c>
      <c r="BJ36" s="38">
        <v>470.26499999999999</v>
      </c>
      <c r="BK36" s="38">
        <v>523.32500000000005</v>
      </c>
      <c r="BL36" s="38">
        <v>435.62900000000002</v>
      </c>
      <c r="BM36" s="38">
        <v>483.63</v>
      </c>
      <c r="BN36" s="38">
        <v>486.69499999999999</v>
      </c>
      <c r="BO36" s="38">
        <v>499.28</v>
      </c>
      <c r="BP36" s="38">
        <v>457.07799999999997</v>
      </c>
      <c r="BQ36" s="38">
        <v>401.28199999999998</v>
      </c>
      <c r="BR36" s="38">
        <v>447.18599999999998</v>
      </c>
      <c r="BS36" s="38">
        <v>575.41399999999999</v>
      </c>
      <c r="BT36" s="38">
        <v>472.27199999999999</v>
      </c>
      <c r="BU36" s="38">
        <v>458.09500000000003</v>
      </c>
      <c r="BV36" s="38">
        <v>405.56799999999998</v>
      </c>
      <c r="BW36" s="38">
        <v>556.34400000000005</v>
      </c>
      <c r="BX36" s="38">
        <v>412.1</v>
      </c>
      <c r="BY36" s="38">
        <v>447.33499999999998</v>
      </c>
      <c r="BZ36" s="38">
        <v>441.09199999999998</v>
      </c>
      <c r="CA36" s="38">
        <v>530.702</v>
      </c>
      <c r="CB36" s="38">
        <v>398.02600000000001</v>
      </c>
      <c r="CC36" s="38">
        <v>578.12300000000005</v>
      </c>
      <c r="CD36" s="38">
        <v>568.30999999999995</v>
      </c>
      <c r="CE36" s="38">
        <v>669.29399999999998</v>
      </c>
      <c r="CF36" s="38">
        <v>484.62799999999999</v>
      </c>
      <c r="CG36" s="38">
        <v>600.36</v>
      </c>
      <c r="CH36" s="38">
        <v>628.32100000000003</v>
      </c>
      <c r="CI36" s="38">
        <v>532.697</v>
      </c>
      <c r="CJ36" s="38">
        <v>375.53899999999999</v>
      </c>
      <c r="CK36" s="38">
        <v>564.38699999999994</v>
      </c>
      <c r="CL36" s="38">
        <v>534.875</v>
      </c>
      <c r="CM36" s="38">
        <v>639.85299999999995</v>
      </c>
      <c r="CN36" s="38">
        <v>443.822</v>
      </c>
      <c r="CO36" s="38">
        <v>652.83699999999999</v>
      </c>
      <c r="CP36" s="38">
        <v>545.77599999999995</v>
      </c>
      <c r="CQ36" s="38">
        <v>639.36300000000006</v>
      </c>
      <c r="CR36" s="38">
        <v>514.346</v>
      </c>
      <c r="CS36" s="38">
        <v>617.32399999999996</v>
      </c>
      <c r="CT36" s="38">
        <v>594.27099999999996</v>
      </c>
      <c r="CU36" s="38">
        <v>647.34500000000003</v>
      </c>
      <c r="CV36" s="38">
        <v>542.33699999999999</v>
      </c>
      <c r="CW36" s="38">
        <v>598.42915000000005</v>
      </c>
      <c r="CX36" s="38">
        <v>571.51490999999999</v>
      </c>
      <c r="CY36" s="38">
        <v>641.04083000000003</v>
      </c>
      <c r="CZ36" s="38">
        <v>507.08301999999998</v>
      </c>
      <c r="DA36" s="38">
        <v>751.91575999999998</v>
      </c>
      <c r="DB36" s="38">
        <v>521.40634999999997</v>
      </c>
      <c r="DC36" s="38">
        <v>714.69826999999998</v>
      </c>
      <c r="DD36" s="38">
        <v>613.53983000000005</v>
      </c>
      <c r="DE36" s="38">
        <v>479.09539000000001</v>
      </c>
      <c r="DF36" s="38">
        <v>621.02743999999996</v>
      </c>
      <c r="DG36" s="38">
        <v>842.38810999999998</v>
      </c>
      <c r="DH36" s="38">
        <v>633.53234999999995</v>
      </c>
      <c r="DI36" s="38">
        <v>821.77113999999995</v>
      </c>
      <c r="DJ36" s="38">
        <v>728.18583999999998</v>
      </c>
      <c r="DK36" s="38">
        <v>739.54984999999999</v>
      </c>
      <c r="DL36" s="38">
        <v>393.04575999999997</v>
      </c>
      <c r="DM36" s="38">
        <v>360.96314999999998</v>
      </c>
      <c r="DN36" s="38">
        <v>350.55318999999997</v>
      </c>
      <c r="DO36" s="38">
        <v>451.37421000000001</v>
      </c>
      <c r="DP36" s="38">
        <v>342.57222000000002</v>
      </c>
      <c r="DQ36" s="38">
        <v>334.62959000000001</v>
      </c>
      <c r="DR36" s="38">
        <v>385.71575000000001</v>
      </c>
      <c r="DS36" s="38">
        <v>488.56988999999999</v>
      </c>
      <c r="DT36" s="38">
        <v>424.91363000000001</v>
      </c>
      <c r="DU36" s="38">
        <v>438.47521999999998</v>
      </c>
      <c r="DV36" s="38">
        <v>465.95531999999997</v>
      </c>
      <c r="DW36" s="38">
        <v>688.06253000000004</v>
      </c>
      <c r="DX36" s="53">
        <v>468.21749999999997</v>
      </c>
      <c r="DY36" s="53">
        <v>468.97829999999999</v>
      </c>
      <c r="DZ36" s="53">
        <v>595.09718999999996</v>
      </c>
      <c r="EA36" s="53">
        <v>778.08461999999997</v>
      </c>
      <c r="EB36" s="53">
        <v>508.06905999999998</v>
      </c>
      <c r="EC36" s="53">
        <v>674.95073000000002</v>
      </c>
      <c r="ED36" s="53">
        <v>457.13324</v>
      </c>
      <c r="EE36" s="53">
        <v>599.58016999999995</v>
      </c>
      <c r="EF36" s="53">
        <v>497.85737999999998</v>
      </c>
      <c r="EG36" s="53">
        <v>563.28107999999997</v>
      </c>
      <c r="EH36" s="53">
        <v>476.13533000000001</v>
      </c>
      <c r="EI36" s="53">
        <v>565.30196999999998</v>
      </c>
      <c r="EJ36" s="53">
        <v>560.37174000000005</v>
      </c>
      <c r="EK36" s="53">
        <v>431.21247</v>
      </c>
      <c r="EL36" s="53">
        <v>496.55076000000003</v>
      </c>
      <c r="EM36" s="53">
        <v>551.10132999999996</v>
      </c>
      <c r="EN36" s="53">
        <v>398.39711</v>
      </c>
      <c r="EO36" s="53">
        <v>439.75452999999999</v>
      </c>
      <c r="EP36" s="53">
        <v>654.47622999999999</v>
      </c>
      <c r="EQ36" s="53">
        <v>514.33010999999999</v>
      </c>
      <c r="ER36" s="53">
        <v>353.47629999999998</v>
      </c>
      <c r="ES36" s="53">
        <v>384.77805000000001</v>
      </c>
      <c r="ET36" s="53">
        <v>456.76661999999999</v>
      </c>
      <c r="EU36" s="53">
        <v>502.33488</v>
      </c>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row>
    <row r="37" spans="6:532" ht="28.15" customHeight="1">
      <c r="F37" s="28" t="s">
        <v>836</v>
      </c>
      <c r="G37" s="36" t="s">
        <v>616</v>
      </c>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row>
    <row r="38" spans="6:532" ht="20.100000000000001" customHeight="1">
      <c r="F38" s="37" t="s">
        <v>611</v>
      </c>
      <c r="G38" s="36" t="s">
        <v>141</v>
      </c>
      <c r="H38" s="38">
        <v>154.49476999999999</v>
      </c>
      <c r="I38" s="38">
        <v>56.888350000000003</v>
      </c>
      <c r="J38" s="38"/>
      <c r="K38" s="38"/>
      <c r="L38" s="38">
        <v>0</v>
      </c>
      <c r="M38" s="38">
        <v>0</v>
      </c>
      <c r="N38" s="38">
        <v>0</v>
      </c>
      <c r="O38" s="38">
        <v>0</v>
      </c>
      <c r="P38" s="38">
        <v>0</v>
      </c>
      <c r="Q38" s="38">
        <v>0</v>
      </c>
      <c r="R38" s="38">
        <v>0</v>
      </c>
      <c r="S38" s="38">
        <v>0</v>
      </c>
      <c r="T38" s="38">
        <v>0</v>
      </c>
      <c r="U38" s="38">
        <v>0</v>
      </c>
      <c r="V38" s="38">
        <v>0</v>
      </c>
      <c r="W38" s="38">
        <v>0</v>
      </c>
      <c r="X38" s="38">
        <v>2.1000000000000001E-2</v>
      </c>
      <c r="Y38" s="38">
        <v>0</v>
      </c>
      <c r="Z38" s="38">
        <v>0</v>
      </c>
      <c r="AA38" s="38">
        <v>0</v>
      </c>
      <c r="AB38" s="38">
        <v>0</v>
      </c>
      <c r="AC38" s="38">
        <v>0</v>
      </c>
      <c r="AD38" s="38">
        <v>0.13200000000000001</v>
      </c>
      <c r="AE38" s="38">
        <v>0</v>
      </c>
      <c r="AF38" s="38">
        <v>0</v>
      </c>
      <c r="AG38" s="38">
        <v>0.77</v>
      </c>
      <c r="AH38" s="38">
        <v>0.66</v>
      </c>
      <c r="AI38" s="38">
        <v>0.66</v>
      </c>
      <c r="AJ38" s="38">
        <v>0</v>
      </c>
      <c r="AK38" s="38">
        <v>0</v>
      </c>
      <c r="AL38" s="38">
        <v>0</v>
      </c>
      <c r="AM38" s="38">
        <v>5.0000000000000001E-3</v>
      </c>
      <c r="AN38" s="38">
        <v>5.0000000000000001E-3</v>
      </c>
      <c r="AO38" s="38">
        <v>0</v>
      </c>
      <c r="AP38" s="38">
        <v>3.0000000000000001E-3</v>
      </c>
      <c r="AQ38" s="38">
        <v>0</v>
      </c>
      <c r="AR38" s="38">
        <v>4.2000000000000003E-2</v>
      </c>
      <c r="AS38" s="38">
        <v>4.2000000000000003E-2</v>
      </c>
      <c r="AT38" s="38">
        <v>0.21</v>
      </c>
      <c r="AU38" s="38">
        <v>0</v>
      </c>
      <c r="AV38" s="38">
        <v>0</v>
      </c>
      <c r="AW38" s="38">
        <v>6.3E-2</v>
      </c>
      <c r="AX38" s="38">
        <v>6.3E-2</v>
      </c>
      <c r="AY38" s="38">
        <v>4.2000000000000003E-2</v>
      </c>
      <c r="AZ38" s="38">
        <v>6.3E-2</v>
      </c>
      <c r="BA38" s="38">
        <v>6.3E-2</v>
      </c>
      <c r="BB38" s="38">
        <v>8.4000000000000005E-2</v>
      </c>
      <c r="BC38" s="38">
        <v>0.125</v>
      </c>
      <c r="BD38" s="38">
        <v>8.4000000000000005E-2</v>
      </c>
      <c r="BE38" s="38">
        <v>0.123</v>
      </c>
      <c r="BF38" s="38">
        <v>0.06</v>
      </c>
      <c r="BG38" s="38">
        <v>0.18099999999999999</v>
      </c>
      <c r="BH38" s="38">
        <v>0.125</v>
      </c>
      <c r="BI38" s="38">
        <v>6.3E-2</v>
      </c>
      <c r="BJ38" s="38">
        <v>0.16700000000000001</v>
      </c>
      <c r="BK38" s="38">
        <v>0.16500000000000001</v>
      </c>
      <c r="BL38" s="38">
        <v>0.72099999999999997</v>
      </c>
      <c r="BM38" s="38">
        <v>1</v>
      </c>
      <c r="BN38" s="38">
        <v>2.1930000000000001</v>
      </c>
      <c r="BO38" s="38">
        <v>1.3140000000000001</v>
      </c>
      <c r="BP38" s="38">
        <v>2.379</v>
      </c>
      <c r="BQ38" s="38">
        <v>5.6210000000000004</v>
      </c>
      <c r="BR38" s="38">
        <v>4.3529999999999998</v>
      </c>
      <c r="BS38" s="38">
        <v>5.9539999999999997</v>
      </c>
      <c r="BT38" s="38">
        <v>18.495999999999999</v>
      </c>
      <c r="BU38" s="38">
        <v>1.141</v>
      </c>
      <c r="BV38" s="38">
        <v>6.2359999999999998</v>
      </c>
      <c r="BW38" s="38">
        <v>22.411999999999999</v>
      </c>
      <c r="BX38" s="38">
        <v>8.7970000000000006</v>
      </c>
      <c r="BY38" s="38">
        <v>8.827</v>
      </c>
      <c r="BZ38" s="38">
        <v>4.3170000000000002</v>
      </c>
      <c r="CA38" s="38">
        <v>11.182</v>
      </c>
      <c r="CB38" s="38">
        <v>2.65</v>
      </c>
      <c r="CC38" s="38">
        <v>10.052</v>
      </c>
      <c r="CD38" s="38">
        <v>7.8659999999999997</v>
      </c>
      <c r="CE38" s="38">
        <v>4.5999999999999996</v>
      </c>
      <c r="CF38" s="38">
        <v>6.5780000000000003</v>
      </c>
      <c r="CG38" s="38">
        <v>11.536099999999999</v>
      </c>
      <c r="CH38" s="38">
        <v>14.12754</v>
      </c>
      <c r="CI38" s="38">
        <v>2.0045700000000002</v>
      </c>
      <c r="CJ38" s="38">
        <v>44.300229999999999</v>
      </c>
      <c r="CK38" s="38">
        <v>54.344000000000001</v>
      </c>
      <c r="CL38" s="38">
        <v>31.689509999999999</v>
      </c>
      <c r="CM38" s="38">
        <v>19.150200000000002</v>
      </c>
      <c r="CN38" s="38">
        <v>23.075009999999999</v>
      </c>
      <c r="CO38" s="38">
        <v>35.403869999999998</v>
      </c>
      <c r="CP38" s="38">
        <v>20.801169999999999</v>
      </c>
      <c r="CQ38" s="38">
        <v>7.8547900000000004</v>
      </c>
      <c r="CR38" s="38">
        <v>16.8719</v>
      </c>
      <c r="CS38" s="38">
        <v>27.85031</v>
      </c>
      <c r="CT38" s="38">
        <v>25.084489999999999</v>
      </c>
      <c r="CU38" s="38">
        <v>43.559269999999998</v>
      </c>
      <c r="CV38" s="38">
        <v>26.414719999999999</v>
      </c>
      <c r="CW38" s="38">
        <v>28.09938</v>
      </c>
      <c r="CX38" s="38">
        <v>49.360280000000003</v>
      </c>
      <c r="CY38" s="38">
        <v>36.861499999999999</v>
      </c>
      <c r="CZ38" s="38">
        <v>40.132179999999998</v>
      </c>
      <c r="DA38" s="38">
        <v>36.228909999999999</v>
      </c>
      <c r="DB38" s="38">
        <v>28.584350000000001</v>
      </c>
      <c r="DC38" s="38">
        <v>44.117370000000001</v>
      </c>
      <c r="DD38" s="38">
        <v>27.150939999999999</v>
      </c>
      <c r="DE38" s="38">
        <v>26.935929999999999</v>
      </c>
      <c r="DF38" s="38">
        <v>12.801119999999999</v>
      </c>
      <c r="DG38" s="38">
        <v>15.41098</v>
      </c>
      <c r="DH38" s="38">
        <v>8.20458</v>
      </c>
      <c r="DI38" s="38">
        <v>9.6385199999999998</v>
      </c>
      <c r="DJ38" s="38">
        <v>23.176670000000001</v>
      </c>
      <c r="DK38" s="38">
        <v>106.60647</v>
      </c>
      <c r="DL38" s="38">
        <v>68.692340000000002</v>
      </c>
      <c r="DM38" s="38">
        <v>39.778190000000002</v>
      </c>
      <c r="DN38" s="38">
        <v>16.02787</v>
      </c>
      <c r="DO38" s="38">
        <v>18.543289999999999</v>
      </c>
      <c r="DP38" s="38">
        <v>20.558769999999999</v>
      </c>
      <c r="DQ38" s="38">
        <v>58.349229999999999</v>
      </c>
      <c r="DR38" s="38">
        <v>40.606180000000002</v>
      </c>
      <c r="DS38" s="38">
        <v>54.682119999999998</v>
      </c>
      <c r="DT38" s="38">
        <v>26.479340000000001</v>
      </c>
      <c r="DU38" s="38">
        <v>38.033760000000001</v>
      </c>
      <c r="DV38" s="38">
        <v>44.973759999999999</v>
      </c>
      <c r="DW38" s="38">
        <v>59.001269999999998</v>
      </c>
      <c r="DX38" s="53">
        <v>34.76717</v>
      </c>
      <c r="DY38" s="53">
        <v>37.49192</v>
      </c>
      <c r="DZ38" s="53">
        <v>26.982130000000002</v>
      </c>
      <c r="EA38" s="53">
        <v>24.554510000000001</v>
      </c>
      <c r="EB38" s="53">
        <v>13.752319999999999</v>
      </c>
      <c r="EC38" s="53">
        <v>31.788959999999999</v>
      </c>
      <c r="ED38" s="53">
        <v>35.698889999999999</v>
      </c>
      <c r="EE38" s="53">
        <v>50.321770000000001</v>
      </c>
      <c r="EF38" s="53">
        <v>32.310650000000003</v>
      </c>
      <c r="EG38" s="53">
        <v>36.163460000000001</v>
      </c>
      <c r="EH38" s="53">
        <v>25.593060000000001</v>
      </c>
      <c r="EI38" s="53">
        <v>21.973330000000001</v>
      </c>
      <c r="EJ38" s="53">
        <v>7.0434599999999996</v>
      </c>
      <c r="EK38" s="53">
        <v>2.2785000000000002</v>
      </c>
      <c r="EL38" s="53">
        <v>4.6181099999999997</v>
      </c>
      <c r="EM38" s="53">
        <v>4.5070800000000002</v>
      </c>
      <c r="EN38" s="53">
        <v>7.9693800000000001</v>
      </c>
      <c r="EO38" s="53">
        <v>29.795169999999999</v>
      </c>
      <c r="EP38" s="53">
        <v>48.354970000000002</v>
      </c>
      <c r="EQ38" s="53">
        <v>27.336099999999998</v>
      </c>
      <c r="ER38" s="53">
        <v>36.710129999999999</v>
      </c>
      <c r="ES38" s="53">
        <v>41.69379</v>
      </c>
      <c r="ET38" s="53">
        <v>41.051670000000001</v>
      </c>
      <c r="EU38" s="53">
        <v>18.696580000000001</v>
      </c>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row>
    <row r="39" spans="6:532" ht="20.100000000000001" customHeight="1">
      <c r="F39" s="37" t="s">
        <v>612</v>
      </c>
      <c r="G39" s="36" t="s">
        <v>141</v>
      </c>
      <c r="H39" s="38">
        <v>53.614809999999999</v>
      </c>
      <c r="I39" s="38">
        <v>66.345119999999994</v>
      </c>
      <c r="J39" s="38"/>
      <c r="K39" s="38"/>
      <c r="L39" s="38">
        <v>4.4349999999999996</v>
      </c>
      <c r="M39" s="38">
        <v>2.6360000000000001</v>
      </c>
      <c r="N39" s="38">
        <v>5.63</v>
      </c>
      <c r="O39" s="38">
        <v>7.0140000000000002</v>
      </c>
      <c r="P39" s="38">
        <v>5.7009999999999996</v>
      </c>
      <c r="Q39" s="38">
        <v>4.5990000000000002</v>
      </c>
      <c r="R39" s="38">
        <v>0</v>
      </c>
      <c r="S39" s="38">
        <v>1.8069999999999999</v>
      </c>
      <c r="T39" s="38">
        <v>2.9830000000000001</v>
      </c>
      <c r="U39" s="38">
        <v>3.4289999999999998</v>
      </c>
      <c r="V39" s="38">
        <v>4.6950000000000003</v>
      </c>
      <c r="W39" s="38">
        <v>4.4889999999999999</v>
      </c>
      <c r="X39" s="38">
        <v>8.19</v>
      </c>
      <c r="Y39" s="38">
        <v>6.4470000000000001</v>
      </c>
      <c r="Z39" s="38">
        <v>5.7960000000000003</v>
      </c>
      <c r="AA39" s="38">
        <v>6.1109999999999998</v>
      </c>
      <c r="AB39" s="38">
        <v>5.1870000000000003</v>
      </c>
      <c r="AC39" s="38">
        <v>4.641</v>
      </c>
      <c r="AD39" s="38">
        <v>4.0140000000000002</v>
      </c>
      <c r="AE39" s="38">
        <v>7.1020000000000003</v>
      </c>
      <c r="AF39" s="38">
        <v>6.4829999999999997</v>
      </c>
      <c r="AG39" s="38">
        <v>6.1139999999999999</v>
      </c>
      <c r="AH39" s="38">
        <v>6.05</v>
      </c>
      <c r="AI39" s="38">
        <v>2.86</v>
      </c>
      <c r="AJ39" s="38">
        <v>2.86</v>
      </c>
      <c r="AK39" s="38">
        <v>6.71</v>
      </c>
      <c r="AL39" s="38">
        <v>6.3470000000000004</v>
      </c>
      <c r="AM39" s="38">
        <v>6.1059999999999999</v>
      </c>
      <c r="AN39" s="38">
        <v>7.2009999999999996</v>
      </c>
      <c r="AO39" s="38">
        <v>4.851</v>
      </c>
      <c r="AP39" s="38">
        <v>4.4939999999999998</v>
      </c>
      <c r="AQ39" s="38">
        <v>5.5759999999999996</v>
      </c>
      <c r="AR39" s="38">
        <v>5.7279999999999998</v>
      </c>
      <c r="AS39" s="38">
        <v>5.33</v>
      </c>
      <c r="AT39" s="38">
        <v>9.8279999999999994</v>
      </c>
      <c r="AU39" s="38">
        <v>12.359</v>
      </c>
      <c r="AV39" s="38">
        <v>17.803000000000001</v>
      </c>
      <c r="AW39" s="38">
        <v>15.353</v>
      </c>
      <c r="AX39" s="38">
        <v>12.680999999999999</v>
      </c>
      <c r="AY39" s="38">
        <v>13.39</v>
      </c>
      <c r="AZ39" s="38">
        <v>15.731999999999999</v>
      </c>
      <c r="BA39" s="38">
        <v>10.4</v>
      </c>
      <c r="BB39" s="38">
        <v>12.717000000000001</v>
      </c>
      <c r="BC39" s="38">
        <v>10.847</v>
      </c>
      <c r="BD39" s="38">
        <v>10.846</v>
      </c>
      <c r="BE39" s="38">
        <v>9.23</v>
      </c>
      <c r="BF39" s="38">
        <v>6.4630000000000001</v>
      </c>
      <c r="BG39" s="38">
        <v>10.917999999999999</v>
      </c>
      <c r="BH39" s="38">
        <v>7.9139999999999997</v>
      </c>
      <c r="BI39" s="38">
        <v>10.125</v>
      </c>
      <c r="BJ39" s="38">
        <v>9.5259999999999998</v>
      </c>
      <c r="BK39" s="38">
        <v>7.657</v>
      </c>
      <c r="BL39" s="38">
        <v>7.165</v>
      </c>
      <c r="BM39" s="38">
        <v>6.7350000000000003</v>
      </c>
      <c r="BN39" s="38">
        <v>5.3769999999999998</v>
      </c>
      <c r="BO39" s="38">
        <v>4.29</v>
      </c>
      <c r="BP39" s="38">
        <v>5.2190000000000003</v>
      </c>
      <c r="BQ39" s="38">
        <v>9.9809999999999999</v>
      </c>
      <c r="BR39" s="38">
        <v>5.375</v>
      </c>
      <c r="BS39" s="38">
        <v>4.3780000000000001</v>
      </c>
      <c r="BT39" s="38">
        <v>8.577</v>
      </c>
      <c r="BU39" s="38">
        <v>16.475999999999999</v>
      </c>
      <c r="BV39" s="38">
        <v>16.253</v>
      </c>
      <c r="BW39" s="38">
        <v>12.285</v>
      </c>
      <c r="BX39" s="38">
        <v>14.6</v>
      </c>
      <c r="BY39" s="38">
        <v>16.986000000000001</v>
      </c>
      <c r="BZ39" s="38">
        <v>12.316000000000001</v>
      </c>
      <c r="CA39" s="38">
        <v>23.773</v>
      </c>
      <c r="CB39" s="38">
        <v>16.545999999999999</v>
      </c>
      <c r="CC39" s="38">
        <v>19.896000000000001</v>
      </c>
      <c r="CD39" s="38">
        <v>18.391999999999999</v>
      </c>
      <c r="CE39" s="38">
        <v>18.952999999999999</v>
      </c>
      <c r="CF39" s="38">
        <v>23.821000000000002</v>
      </c>
      <c r="CG39" s="38">
        <v>21.674320000000002</v>
      </c>
      <c r="CH39" s="38">
        <v>21.876840000000001</v>
      </c>
      <c r="CI39" s="38">
        <v>16.79609</v>
      </c>
      <c r="CJ39" s="38">
        <v>5.1414799999999996</v>
      </c>
      <c r="CK39" s="38">
        <v>15.66977</v>
      </c>
      <c r="CL39" s="38">
        <v>21.357469999999999</v>
      </c>
      <c r="CM39" s="38">
        <v>21.16403</v>
      </c>
      <c r="CN39" s="38">
        <v>20.317409999999999</v>
      </c>
      <c r="CO39" s="38">
        <v>27.817990000000002</v>
      </c>
      <c r="CP39" s="38">
        <v>22.669699999999999</v>
      </c>
      <c r="CQ39" s="38">
        <v>22.664459999999998</v>
      </c>
      <c r="CR39" s="38">
        <v>15.234489999999999</v>
      </c>
      <c r="CS39" s="38">
        <v>23.21406</v>
      </c>
      <c r="CT39" s="38">
        <v>17.076720000000002</v>
      </c>
      <c r="CU39" s="38">
        <v>21.512419999999999</v>
      </c>
      <c r="CV39" s="38">
        <v>15.759259999999999</v>
      </c>
      <c r="CW39" s="38">
        <v>15.933009999999999</v>
      </c>
      <c r="CX39" s="38">
        <v>12.381209999999999</v>
      </c>
      <c r="CY39" s="38">
        <v>9.4293700000000005</v>
      </c>
      <c r="CZ39" s="38">
        <v>8.9601699999999997</v>
      </c>
      <c r="DA39" s="38">
        <v>14.8756</v>
      </c>
      <c r="DB39" s="38">
        <v>17.139250000000001</v>
      </c>
      <c r="DC39" s="38">
        <v>13.21692</v>
      </c>
      <c r="DD39" s="38">
        <v>15.049200000000001</v>
      </c>
      <c r="DE39" s="38">
        <v>16.790089999999999</v>
      </c>
      <c r="DF39" s="38">
        <v>15.71429</v>
      </c>
      <c r="DG39" s="38">
        <v>15.46293</v>
      </c>
      <c r="DH39" s="38">
        <v>10.075530000000001</v>
      </c>
      <c r="DI39" s="38">
        <v>11.9818</v>
      </c>
      <c r="DJ39" s="38">
        <v>11.39076</v>
      </c>
      <c r="DK39" s="38">
        <v>14.15208</v>
      </c>
      <c r="DL39" s="38">
        <v>10.6021</v>
      </c>
      <c r="DM39" s="38">
        <v>15.263479999999999</v>
      </c>
      <c r="DN39" s="38">
        <v>18.936050000000002</v>
      </c>
      <c r="DO39" s="38">
        <v>16.21397</v>
      </c>
      <c r="DP39" s="38">
        <v>12.93826</v>
      </c>
      <c r="DQ39" s="38">
        <v>17.801290000000002</v>
      </c>
      <c r="DR39" s="38">
        <v>17.73198</v>
      </c>
      <c r="DS39" s="38">
        <v>18.243929999999999</v>
      </c>
      <c r="DT39" s="38">
        <v>12.866239999999999</v>
      </c>
      <c r="DU39" s="38">
        <v>15.98211</v>
      </c>
      <c r="DV39" s="38">
        <v>17.02814</v>
      </c>
      <c r="DW39" s="38">
        <v>12.360799999999999</v>
      </c>
      <c r="DX39" s="53">
        <v>14.086069999999999</v>
      </c>
      <c r="DY39" s="53">
        <v>13.93854</v>
      </c>
      <c r="DZ39" s="53">
        <v>15.335330000000001</v>
      </c>
      <c r="EA39" s="53">
        <v>13.097619999999999</v>
      </c>
      <c r="EB39" s="53">
        <v>11.238810000000001</v>
      </c>
      <c r="EC39" s="53">
        <v>8.7985199999999999</v>
      </c>
      <c r="ED39" s="53">
        <v>8.9851399999999995</v>
      </c>
      <c r="EE39" s="53">
        <v>13.649940000000001</v>
      </c>
      <c r="EF39" s="53">
        <v>12.42244</v>
      </c>
      <c r="EG39" s="53">
        <v>18.557289999999998</v>
      </c>
      <c r="EH39" s="53">
        <v>17.600159999999999</v>
      </c>
      <c r="EI39" s="53">
        <v>17.88955</v>
      </c>
      <c r="EJ39" s="53">
        <v>16.039159999999999</v>
      </c>
      <c r="EK39" s="53">
        <v>14.81625</v>
      </c>
      <c r="EL39" s="53">
        <v>10.650510000000001</v>
      </c>
      <c r="EM39" s="53">
        <v>9.6696299999999997</v>
      </c>
      <c r="EN39" s="53">
        <v>7.7791699999999997</v>
      </c>
      <c r="EO39" s="53">
        <v>15.887460000000001</v>
      </c>
      <c r="EP39" s="53">
        <v>16.77628</v>
      </c>
      <c r="EQ39" s="53">
        <v>15.66433</v>
      </c>
      <c r="ER39" s="53">
        <v>17.233709999999999</v>
      </c>
      <c r="ES39" s="53">
        <v>15.257680000000001</v>
      </c>
      <c r="ET39" s="53">
        <v>13.98357</v>
      </c>
      <c r="EU39" s="53">
        <v>13.30167</v>
      </c>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row>
    <row r="40" spans="6:532" ht="20.100000000000001" customHeight="1">
      <c r="F40" s="37" t="s">
        <v>841</v>
      </c>
      <c r="G40" s="36" t="s">
        <v>141</v>
      </c>
      <c r="H40" s="38">
        <v>22.441849999999999</v>
      </c>
      <c r="I40" s="38">
        <v>7.5486500000000003</v>
      </c>
      <c r="J40" s="38"/>
      <c r="K40" s="38"/>
      <c r="L40" s="38">
        <v>0.27700000000000002</v>
      </c>
      <c r="M40" s="38">
        <v>1.298</v>
      </c>
      <c r="N40" s="38">
        <v>3.9E-2</v>
      </c>
      <c r="O40" s="38">
        <v>5.8999999999999997E-2</v>
      </c>
      <c r="P40" s="38">
        <v>0.55400000000000005</v>
      </c>
      <c r="Q40" s="38">
        <v>1.329</v>
      </c>
      <c r="R40" s="38">
        <v>0</v>
      </c>
      <c r="S40" s="38">
        <v>0.04</v>
      </c>
      <c r="T40" s="38">
        <v>0.57999999999999996</v>
      </c>
      <c r="U40" s="38">
        <v>0.2</v>
      </c>
      <c r="V40" s="38">
        <v>0.28999999999999998</v>
      </c>
      <c r="W40" s="38">
        <v>0.52100000000000002</v>
      </c>
      <c r="X40" s="38">
        <v>0.47899999999999998</v>
      </c>
      <c r="Y40" s="38">
        <v>0.35699999999999998</v>
      </c>
      <c r="Z40" s="38">
        <v>0.21</v>
      </c>
      <c r="AA40" s="38">
        <v>0.23100000000000001</v>
      </c>
      <c r="AB40" s="38">
        <v>0.105</v>
      </c>
      <c r="AC40" s="38">
        <v>0.315</v>
      </c>
      <c r="AD40" s="38">
        <v>0.17599999999999999</v>
      </c>
      <c r="AE40" s="38">
        <v>0.495</v>
      </c>
      <c r="AF40" s="38">
        <v>0.28199999999999997</v>
      </c>
      <c r="AG40" s="38">
        <v>0.19800000000000001</v>
      </c>
      <c r="AH40" s="38">
        <v>0.50600000000000001</v>
      </c>
      <c r="AI40" s="38">
        <v>0.72599999999999998</v>
      </c>
      <c r="AJ40" s="38">
        <v>0.75900000000000001</v>
      </c>
      <c r="AK40" s="38">
        <v>2.8170000000000002</v>
      </c>
      <c r="AL40" s="38">
        <v>0.89600000000000002</v>
      </c>
      <c r="AM40" s="38">
        <v>0.67100000000000004</v>
      </c>
      <c r="AN40" s="38">
        <v>0.52800000000000002</v>
      </c>
      <c r="AO40" s="38">
        <v>0.71499999999999997</v>
      </c>
      <c r="AP40" s="38">
        <v>0.28399999999999997</v>
      </c>
      <c r="AQ40" s="38">
        <v>1.034</v>
      </c>
      <c r="AR40" s="38">
        <v>0.72699999999999998</v>
      </c>
      <c r="AS40" s="38">
        <v>0.92400000000000004</v>
      </c>
      <c r="AT40" s="38">
        <v>1.5229999999999999</v>
      </c>
      <c r="AU40" s="38">
        <v>0.73299999999999998</v>
      </c>
      <c r="AV40" s="38">
        <v>0.56200000000000006</v>
      </c>
      <c r="AW40" s="38">
        <v>3.028</v>
      </c>
      <c r="AX40" s="38">
        <v>2.95</v>
      </c>
      <c r="AY40" s="38">
        <v>1.17</v>
      </c>
      <c r="AZ40" s="38">
        <v>1.915</v>
      </c>
      <c r="BA40" s="38">
        <v>0.44</v>
      </c>
      <c r="BB40" s="38">
        <v>1.88</v>
      </c>
      <c r="BC40" s="38">
        <v>0.439</v>
      </c>
      <c r="BD40" s="38">
        <v>1.7070000000000001</v>
      </c>
      <c r="BE40" s="38">
        <v>0.10299999999999999</v>
      </c>
      <c r="BF40" s="38">
        <v>1.8939999999999999</v>
      </c>
      <c r="BG40" s="38">
        <v>0</v>
      </c>
      <c r="BH40" s="38">
        <v>0.90800000000000003</v>
      </c>
      <c r="BI40" s="38">
        <v>0.73399999999999999</v>
      </c>
      <c r="BJ40" s="38">
        <v>0.83699999999999997</v>
      </c>
      <c r="BK40" s="38">
        <v>0.311</v>
      </c>
      <c r="BL40" s="38">
        <v>0.94399999999999995</v>
      </c>
      <c r="BM40" s="38">
        <v>1.268</v>
      </c>
      <c r="BN40" s="38">
        <v>1.1499999999999999</v>
      </c>
      <c r="BO40" s="38">
        <v>1.1140000000000001</v>
      </c>
      <c r="BP40" s="38">
        <v>0.57499999999999996</v>
      </c>
      <c r="BQ40" s="38">
        <v>1.216</v>
      </c>
      <c r="BR40" s="38">
        <v>1.6259999999999999</v>
      </c>
      <c r="BS40" s="38">
        <v>3.5609999999999999</v>
      </c>
      <c r="BT40" s="38">
        <v>1.06</v>
      </c>
      <c r="BU40" s="38">
        <v>1.17</v>
      </c>
      <c r="BV40" s="38">
        <v>5.0129999999999999</v>
      </c>
      <c r="BW40" s="38">
        <v>5.024</v>
      </c>
      <c r="BX40" s="38">
        <v>1.8919999999999999</v>
      </c>
      <c r="BY40" s="38">
        <v>2.9790000000000001</v>
      </c>
      <c r="BZ40" s="38">
        <v>2.907</v>
      </c>
      <c r="CA40" s="38">
        <v>5.2370000000000001</v>
      </c>
      <c r="CB40" s="38">
        <v>1.2490000000000001</v>
      </c>
      <c r="CC40" s="38">
        <v>0.875</v>
      </c>
      <c r="CD40" s="38">
        <v>0.7</v>
      </c>
      <c r="CE40" s="38">
        <v>1.45</v>
      </c>
      <c r="CF40" s="38">
        <v>0.875</v>
      </c>
      <c r="CG40" s="38">
        <v>1.75</v>
      </c>
      <c r="CH40" s="38">
        <v>18.099599999999999</v>
      </c>
      <c r="CI40" s="38">
        <v>10.727919999999999</v>
      </c>
      <c r="CJ40" s="38">
        <v>12.29383</v>
      </c>
      <c r="CK40" s="38">
        <v>16.2057</v>
      </c>
      <c r="CL40" s="38">
        <v>15.55068</v>
      </c>
      <c r="CM40" s="38">
        <v>16.571739999999998</v>
      </c>
      <c r="CN40" s="38">
        <v>11.95</v>
      </c>
      <c r="CO40" s="38">
        <v>16.502079999999999</v>
      </c>
      <c r="CP40" s="38">
        <v>16.615739999999999</v>
      </c>
      <c r="CQ40" s="38">
        <v>13.454330000000001</v>
      </c>
      <c r="CR40" s="38">
        <v>15.41006</v>
      </c>
      <c r="CS40" s="38">
        <v>15.69745</v>
      </c>
      <c r="CT40" s="38">
        <v>18.117789999999999</v>
      </c>
      <c r="CU40" s="38">
        <v>15.65038</v>
      </c>
      <c r="CV40" s="38">
        <v>5.5095900000000002</v>
      </c>
      <c r="CW40" s="38">
        <v>6.91153</v>
      </c>
      <c r="CX40" s="38">
        <v>15.608599999999999</v>
      </c>
      <c r="CY40" s="38">
        <v>11.358890000000001</v>
      </c>
      <c r="CZ40" s="38">
        <v>12.40868</v>
      </c>
      <c r="DA40" s="38">
        <v>17.84395</v>
      </c>
      <c r="DB40" s="38">
        <v>19.37623</v>
      </c>
      <c r="DC40" s="38">
        <v>16.087109999999999</v>
      </c>
      <c r="DD40" s="38">
        <v>13.37317</v>
      </c>
      <c r="DE40" s="38">
        <v>15.16222</v>
      </c>
      <c r="DF40" s="38">
        <v>16.17137</v>
      </c>
      <c r="DG40" s="38">
        <v>14.63687</v>
      </c>
      <c r="DH40" s="38">
        <v>9.2386599999999994</v>
      </c>
      <c r="DI40" s="38">
        <v>5.78118</v>
      </c>
      <c r="DJ40" s="38">
        <v>4.9485999999999999</v>
      </c>
      <c r="DK40" s="38">
        <v>6.7153700000000001</v>
      </c>
      <c r="DL40" s="38">
        <v>6.4088200000000004</v>
      </c>
      <c r="DM40" s="38">
        <v>4.70526</v>
      </c>
      <c r="DN40" s="38">
        <v>6.4714799999999997</v>
      </c>
      <c r="DO40" s="38">
        <v>4.6700299999999997</v>
      </c>
      <c r="DP40" s="38">
        <v>5.1708600000000002</v>
      </c>
      <c r="DQ40" s="38">
        <v>7.9642799999999996</v>
      </c>
      <c r="DR40" s="38">
        <v>8.0736699999999999</v>
      </c>
      <c r="DS40" s="38">
        <v>5.4640199999999997</v>
      </c>
      <c r="DT40" s="38">
        <v>6.4363599999999996</v>
      </c>
      <c r="DU40" s="38">
        <v>7.4975100000000001</v>
      </c>
      <c r="DV40" s="38">
        <v>7.41655</v>
      </c>
      <c r="DW40" s="38">
        <v>6.0192199999999998</v>
      </c>
      <c r="DX40" s="53">
        <v>4.2165600000000003</v>
      </c>
      <c r="DY40" s="53">
        <v>6.5042900000000001</v>
      </c>
      <c r="DZ40" s="53">
        <v>6.7076399999999996</v>
      </c>
      <c r="EA40" s="53">
        <v>4.7983799999999999</v>
      </c>
      <c r="EB40" s="53">
        <v>2.7075</v>
      </c>
      <c r="EC40" s="53">
        <v>5.7043200000000001</v>
      </c>
      <c r="ED40" s="53">
        <v>4.7233499999999999</v>
      </c>
      <c r="EE40" s="53">
        <v>7.9916</v>
      </c>
      <c r="EF40" s="53">
        <v>5.2787800000000002</v>
      </c>
      <c r="EG40" s="53">
        <v>4.4481200000000003</v>
      </c>
      <c r="EH40" s="53">
        <v>3.2172399999999999</v>
      </c>
      <c r="EI40" s="53">
        <v>2.8813</v>
      </c>
      <c r="EJ40" s="53">
        <v>1.24444</v>
      </c>
      <c r="EK40" s="53">
        <v>0.20566999999999999</v>
      </c>
      <c r="EL40" s="53">
        <v>0</v>
      </c>
      <c r="EM40" s="53">
        <v>0.24843999999999999</v>
      </c>
      <c r="EN40" s="53">
        <v>2.4879999999999999E-2</v>
      </c>
      <c r="EO40" s="53">
        <v>0.19985</v>
      </c>
      <c r="EP40" s="53">
        <v>7.4370000000000006E-2</v>
      </c>
      <c r="EQ40" s="53">
        <v>4.9700000000000001E-2</v>
      </c>
      <c r="ER40" s="53">
        <v>2.4289999999999999E-2</v>
      </c>
      <c r="ES40" s="53">
        <v>0.30104999999999998</v>
      </c>
      <c r="ET40" s="53">
        <v>7.4279999999999999E-2</v>
      </c>
      <c r="EU40" s="53">
        <v>7.3529999999999998E-2</v>
      </c>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row>
    <row r="41" spans="6:532" ht="20.100000000000001" customHeight="1">
      <c r="F41" s="37" t="s">
        <v>614</v>
      </c>
      <c r="G41" s="36" t="s">
        <v>141</v>
      </c>
      <c r="H41" s="38">
        <v>5.1893599999999998</v>
      </c>
      <c r="I41" s="38">
        <v>6.7010100000000001</v>
      </c>
      <c r="J41" s="38"/>
      <c r="K41" s="38"/>
      <c r="L41" s="38">
        <v>3.0169999999999999</v>
      </c>
      <c r="M41" s="38">
        <v>0.83199999999999996</v>
      </c>
      <c r="N41" s="38">
        <v>3.7410000000000001</v>
      </c>
      <c r="O41" s="38">
        <v>4.577</v>
      </c>
      <c r="P41" s="38">
        <v>4.6070000000000002</v>
      </c>
      <c r="Q41" s="38">
        <v>1.944</v>
      </c>
      <c r="R41" s="38">
        <v>0.105</v>
      </c>
      <c r="S41" s="38">
        <v>0.57699999999999996</v>
      </c>
      <c r="T41" s="38">
        <v>1.0389999999999999</v>
      </c>
      <c r="U41" s="38">
        <v>0.56000000000000005</v>
      </c>
      <c r="V41" s="38">
        <v>2.2290000000000001</v>
      </c>
      <c r="W41" s="38">
        <v>4.6840000000000002</v>
      </c>
      <c r="X41" s="38">
        <v>2.089</v>
      </c>
      <c r="Y41" s="38">
        <v>1.1120000000000001</v>
      </c>
      <c r="Z41" s="38">
        <v>1.4910000000000001</v>
      </c>
      <c r="AA41" s="38">
        <v>1.401</v>
      </c>
      <c r="AB41" s="38">
        <v>0.60399999999999998</v>
      </c>
      <c r="AC41" s="38">
        <v>1.002</v>
      </c>
      <c r="AD41" s="38">
        <v>1.663</v>
      </c>
      <c r="AE41" s="38">
        <v>1.865</v>
      </c>
      <c r="AF41" s="38">
        <v>4.3999999999999997E-2</v>
      </c>
      <c r="AG41" s="38">
        <v>0.30299999999999999</v>
      </c>
      <c r="AH41" s="38">
        <v>0.69899999999999995</v>
      </c>
      <c r="AI41" s="38">
        <v>1.0649999999999999</v>
      </c>
      <c r="AJ41" s="38">
        <v>0.84</v>
      </c>
      <c r="AK41" s="38">
        <v>6.2229999999999999</v>
      </c>
      <c r="AL41" s="38">
        <v>2.657</v>
      </c>
      <c r="AM41" s="38">
        <v>0.998</v>
      </c>
      <c r="AN41" s="38">
        <v>3.2490000000000001</v>
      </c>
      <c r="AO41" s="38">
        <v>2.7509999999999999</v>
      </c>
      <c r="AP41" s="38">
        <v>1.2230000000000001</v>
      </c>
      <c r="AQ41" s="38">
        <v>0.94499999999999995</v>
      </c>
      <c r="AR41" s="38">
        <v>1.155</v>
      </c>
      <c r="AS41" s="38">
        <v>1.2290000000000001</v>
      </c>
      <c r="AT41" s="38">
        <v>1.554</v>
      </c>
      <c r="AU41" s="38">
        <v>0.16800000000000001</v>
      </c>
      <c r="AV41" s="38">
        <v>8.4000000000000005E-2</v>
      </c>
      <c r="AW41" s="38">
        <v>0.16800000000000001</v>
      </c>
      <c r="AX41" s="38">
        <v>0.79400000000000004</v>
      </c>
      <c r="AY41" s="38">
        <v>2.1419999999999999</v>
      </c>
      <c r="AZ41" s="38">
        <v>2.8140000000000001</v>
      </c>
      <c r="BA41" s="38">
        <v>1.5329999999999999</v>
      </c>
      <c r="BB41" s="38">
        <v>0.65</v>
      </c>
      <c r="BC41" s="38">
        <v>2.0550000000000002</v>
      </c>
      <c r="BD41" s="38">
        <v>1.7250000000000001</v>
      </c>
      <c r="BE41" s="38">
        <v>2.4969999999999999</v>
      </c>
      <c r="BF41" s="38">
        <v>3.9390000000000001</v>
      </c>
      <c r="BG41" s="38">
        <v>2.6640000000000001</v>
      </c>
      <c r="BH41" s="38">
        <v>2.1110000000000002</v>
      </c>
      <c r="BI41" s="38">
        <v>2.3210000000000002</v>
      </c>
      <c r="BJ41" s="38">
        <v>2.3540000000000001</v>
      </c>
      <c r="BK41" s="38">
        <v>3.06</v>
      </c>
      <c r="BL41" s="38">
        <v>2.5419999999999998</v>
      </c>
      <c r="BM41" s="38">
        <v>2.82</v>
      </c>
      <c r="BN41" s="38">
        <v>2.3490000000000002</v>
      </c>
      <c r="BO41" s="38">
        <v>2.5720000000000001</v>
      </c>
      <c r="BP41" s="38">
        <v>0.53500000000000003</v>
      </c>
      <c r="BQ41" s="38">
        <v>0.48099999999999998</v>
      </c>
      <c r="BR41" s="38">
        <v>1.1479999999999999</v>
      </c>
      <c r="BS41" s="38">
        <v>1</v>
      </c>
      <c r="BT41" s="38">
        <v>1.25</v>
      </c>
      <c r="BU41" s="38">
        <v>2.5619999999999998</v>
      </c>
      <c r="BV41" s="38">
        <v>2.6019999999999999</v>
      </c>
      <c r="BW41" s="38">
        <v>1.7070000000000001</v>
      </c>
      <c r="BX41" s="38">
        <v>3.589</v>
      </c>
      <c r="BY41" s="38">
        <v>1.123</v>
      </c>
      <c r="BZ41" s="38">
        <v>0.96799999999999997</v>
      </c>
      <c r="CA41" s="38">
        <v>2.9990000000000001</v>
      </c>
      <c r="CB41" s="38">
        <v>1.35</v>
      </c>
      <c r="CC41" s="38">
        <v>1.5349999999999999</v>
      </c>
      <c r="CD41" s="38">
        <v>2.2170000000000001</v>
      </c>
      <c r="CE41" s="38">
        <v>0.64400000000000002</v>
      </c>
      <c r="CF41" s="38">
        <v>0.51200000000000001</v>
      </c>
      <c r="CG41" s="38">
        <v>1.238</v>
      </c>
      <c r="CH41" s="38">
        <v>2.5518299999999998</v>
      </c>
      <c r="CI41" s="38">
        <v>0.91703000000000001</v>
      </c>
      <c r="CJ41" s="38">
        <v>0.2001</v>
      </c>
      <c r="CK41" s="38">
        <v>0.82</v>
      </c>
      <c r="CL41" s="38">
        <v>1.1820999999999999</v>
      </c>
      <c r="CM41" s="38">
        <v>1.2979400000000001</v>
      </c>
      <c r="CN41" s="38">
        <v>1.4341600000000001</v>
      </c>
      <c r="CO41" s="38">
        <v>2.2012399999999999</v>
      </c>
      <c r="CP41" s="38">
        <v>1.8778999999999999</v>
      </c>
      <c r="CQ41" s="38">
        <v>0.77617999999999998</v>
      </c>
      <c r="CR41" s="38">
        <v>1.8585</v>
      </c>
      <c r="CS41" s="38">
        <v>1.9169</v>
      </c>
      <c r="CT41" s="38">
        <v>1.16133</v>
      </c>
      <c r="CU41" s="38">
        <v>0.83914</v>
      </c>
      <c r="CV41" s="38">
        <v>1.1146</v>
      </c>
      <c r="CW41" s="38">
        <v>1.6539699999999999</v>
      </c>
      <c r="CX41" s="38">
        <v>0.83819999999999995</v>
      </c>
      <c r="CY41" s="38">
        <v>2.1943199999999998</v>
      </c>
      <c r="CZ41" s="38">
        <v>2.03172</v>
      </c>
      <c r="DA41" s="38">
        <v>1.6118699999999999</v>
      </c>
      <c r="DB41" s="38">
        <v>1.0904499999999999</v>
      </c>
      <c r="DC41" s="38">
        <v>1.69415</v>
      </c>
      <c r="DD41" s="38">
        <v>1.79114</v>
      </c>
      <c r="DE41" s="38">
        <v>1.9718100000000001</v>
      </c>
      <c r="DF41" s="38">
        <v>2.6243500000000002</v>
      </c>
      <c r="DG41" s="38">
        <v>1.14954</v>
      </c>
      <c r="DH41" s="38">
        <v>4.2953200000000002</v>
      </c>
      <c r="DI41" s="38">
        <v>1.7110799999999999</v>
      </c>
      <c r="DJ41" s="38">
        <v>1.06165</v>
      </c>
      <c r="DK41" s="38">
        <v>1.7232000000000001</v>
      </c>
      <c r="DL41" s="38">
        <v>3.46488</v>
      </c>
      <c r="DM41" s="38">
        <v>1.99953</v>
      </c>
      <c r="DN41" s="38">
        <v>1.6623399999999999</v>
      </c>
      <c r="DO41" s="38">
        <v>1.05243</v>
      </c>
      <c r="DP41" s="38">
        <v>1.26905</v>
      </c>
      <c r="DQ41" s="38">
        <v>1.6321000000000001</v>
      </c>
      <c r="DR41" s="38">
        <v>2.76545</v>
      </c>
      <c r="DS41" s="38">
        <v>2.5813199999999998</v>
      </c>
      <c r="DT41" s="38">
        <v>1.6383700000000001</v>
      </c>
      <c r="DU41" s="38">
        <v>1.91113</v>
      </c>
      <c r="DV41" s="38">
        <v>3.82674</v>
      </c>
      <c r="DW41" s="38">
        <v>4.97241</v>
      </c>
      <c r="DX41" s="53">
        <v>1.94855</v>
      </c>
      <c r="DY41" s="53">
        <v>0.89385999999999999</v>
      </c>
      <c r="DZ41" s="53">
        <v>2.03193</v>
      </c>
      <c r="EA41" s="53">
        <v>1.9200600000000001</v>
      </c>
      <c r="EB41" s="53">
        <v>0.93908000000000003</v>
      </c>
      <c r="EC41" s="53">
        <v>0.34588000000000002</v>
      </c>
      <c r="ED41" s="53">
        <v>1.19086</v>
      </c>
      <c r="EE41" s="53">
        <v>1.8361499999999999</v>
      </c>
      <c r="EF41" s="53">
        <v>1.14436</v>
      </c>
      <c r="EG41" s="53">
        <v>1.01799</v>
      </c>
      <c r="EH41" s="53">
        <v>2.2591999999999999</v>
      </c>
      <c r="EI41" s="53">
        <v>2.14255</v>
      </c>
      <c r="EJ41" s="53">
        <v>1.1625300000000001</v>
      </c>
      <c r="EK41" s="53">
        <v>1.13673</v>
      </c>
      <c r="EL41" s="53">
        <v>1.24152</v>
      </c>
      <c r="EM41" s="53">
        <v>1.1163700000000001</v>
      </c>
      <c r="EN41" s="53">
        <v>1.0632200000000001</v>
      </c>
      <c r="EO41" s="53">
        <v>1.4300600000000001</v>
      </c>
      <c r="EP41" s="53">
        <v>1.4106799999999999</v>
      </c>
      <c r="EQ41" s="53">
        <v>0.93559999999999999</v>
      </c>
      <c r="ER41" s="53">
        <v>0.76420999999999994</v>
      </c>
      <c r="ES41" s="53">
        <v>0.84158999999999995</v>
      </c>
      <c r="ET41" s="53">
        <v>1.7815700000000001</v>
      </c>
      <c r="EU41" s="53">
        <v>2.1310899999999999</v>
      </c>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row>
    <row r="42" spans="6:532" ht="20.100000000000001" customHeight="1">
      <c r="F42" s="37" t="s">
        <v>591</v>
      </c>
      <c r="G42" s="36" t="s">
        <v>141</v>
      </c>
      <c r="H42" s="38">
        <v>28.287140000000001</v>
      </c>
      <c r="I42" s="38">
        <v>32.415759999999999</v>
      </c>
      <c r="J42" s="38"/>
      <c r="K42" s="38"/>
      <c r="L42" s="38">
        <v>4.1790000000000003</v>
      </c>
      <c r="M42" s="38">
        <v>6.9770000000000003</v>
      </c>
      <c r="N42" s="38">
        <v>5.31</v>
      </c>
      <c r="O42" s="38">
        <v>7.4770000000000003</v>
      </c>
      <c r="P42" s="38">
        <v>8.7040000000000006</v>
      </c>
      <c r="Q42" s="38">
        <v>6.7140000000000004</v>
      </c>
      <c r="R42" s="38">
        <v>4.2000000000000003E-2</v>
      </c>
      <c r="S42" s="38">
        <v>2.976</v>
      </c>
      <c r="T42" s="38">
        <v>8.5739999999999998</v>
      </c>
      <c r="U42" s="38">
        <v>6.6319999999999997</v>
      </c>
      <c r="V42" s="38">
        <v>7.3239999999999998</v>
      </c>
      <c r="W42" s="38">
        <v>7.9009999999999998</v>
      </c>
      <c r="X42" s="38">
        <v>9.7159999999999993</v>
      </c>
      <c r="Y42" s="38">
        <v>11.016999999999999</v>
      </c>
      <c r="Z42" s="38">
        <v>5.875</v>
      </c>
      <c r="AA42" s="38">
        <v>7.3789999999999996</v>
      </c>
      <c r="AB42" s="38">
        <v>7.4039999999999999</v>
      </c>
      <c r="AC42" s="38">
        <v>8.6479999999999997</v>
      </c>
      <c r="AD42" s="38">
        <v>7.72</v>
      </c>
      <c r="AE42" s="38">
        <v>6.6189999999999998</v>
      </c>
      <c r="AF42" s="38">
        <v>8.3460000000000001</v>
      </c>
      <c r="AG42" s="38">
        <v>6.93</v>
      </c>
      <c r="AH42" s="38">
        <v>8.44</v>
      </c>
      <c r="AI42" s="38">
        <v>6.5149999999999997</v>
      </c>
      <c r="AJ42" s="38">
        <v>6.4050000000000002</v>
      </c>
      <c r="AK42" s="38">
        <v>7.5270000000000001</v>
      </c>
      <c r="AL42" s="38">
        <v>8.8480000000000008</v>
      </c>
      <c r="AM42" s="38">
        <v>8.2159999999999993</v>
      </c>
      <c r="AN42" s="38">
        <v>7.1210000000000004</v>
      </c>
      <c r="AO42" s="38">
        <v>8.0559999999999992</v>
      </c>
      <c r="AP42" s="38">
        <v>4.1890000000000001</v>
      </c>
      <c r="AQ42" s="38">
        <v>4.1210000000000004</v>
      </c>
      <c r="AR42" s="38">
        <v>3.24</v>
      </c>
      <c r="AS42" s="38">
        <v>2.0720000000000001</v>
      </c>
      <c r="AT42" s="38">
        <v>4.1619999999999999</v>
      </c>
      <c r="AU42" s="38">
        <v>7.6429999999999998</v>
      </c>
      <c r="AV42" s="38">
        <v>9.1240000000000006</v>
      </c>
      <c r="AW42" s="38">
        <v>7.9619999999999997</v>
      </c>
      <c r="AX42" s="38">
        <v>7.8719999999999999</v>
      </c>
      <c r="AY42" s="38">
        <v>8.77</v>
      </c>
      <c r="AZ42" s="38">
        <v>8.4719999999999995</v>
      </c>
      <c r="BA42" s="38">
        <v>3.99</v>
      </c>
      <c r="BB42" s="38">
        <v>5.3879999999999999</v>
      </c>
      <c r="BC42" s="38">
        <v>4.8220000000000001</v>
      </c>
      <c r="BD42" s="38">
        <v>4.9939999999999998</v>
      </c>
      <c r="BE42" s="38">
        <v>3.4820000000000002</v>
      </c>
      <c r="BF42" s="38">
        <v>4.1769999999999996</v>
      </c>
      <c r="BG42" s="38">
        <v>3.98</v>
      </c>
      <c r="BH42" s="38">
        <v>5.7450000000000001</v>
      </c>
      <c r="BI42" s="38">
        <v>5.4320000000000004</v>
      </c>
      <c r="BJ42" s="38">
        <v>5.6550000000000002</v>
      </c>
      <c r="BK42" s="38">
        <v>4.4530000000000003</v>
      </c>
      <c r="BL42" s="38">
        <v>5.85</v>
      </c>
      <c r="BM42" s="38">
        <v>6.7519999999999998</v>
      </c>
      <c r="BN42" s="38">
        <v>5.5380000000000003</v>
      </c>
      <c r="BO42" s="38">
        <v>2.64</v>
      </c>
      <c r="BP42" s="38">
        <v>0.99099999999999999</v>
      </c>
      <c r="BQ42" s="38">
        <v>2.2599999999999998</v>
      </c>
      <c r="BR42" s="38">
        <v>2.4489999999999998</v>
      </c>
      <c r="BS42" s="38">
        <v>1.9179999999999999</v>
      </c>
      <c r="BT42" s="38">
        <v>4.5960000000000001</v>
      </c>
      <c r="BU42" s="38">
        <v>4.1210000000000004</v>
      </c>
      <c r="BV42" s="38">
        <v>2.448</v>
      </c>
      <c r="BW42" s="38">
        <v>2.1930000000000001</v>
      </c>
      <c r="BX42" s="38">
        <v>1.2589999999999999</v>
      </c>
      <c r="BY42" s="38">
        <v>3.0840000000000001</v>
      </c>
      <c r="BZ42" s="38">
        <v>4.319</v>
      </c>
      <c r="CA42" s="38">
        <v>3.375</v>
      </c>
      <c r="CB42" s="38">
        <v>3.1579999999999999</v>
      </c>
      <c r="CC42" s="38">
        <v>3.9660000000000002</v>
      </c>
      <c r="CD42" s="38">
        <v>3.786</v>
      </c>
      <c r="CE42" s="38">
        <v>3.3170000000000002</v>
      </c>
      <c r="CF42" s="38">
        <v>4.0709999999999997</v>
      </c>
      <c r="CG42" s="38">
        <v>4.024</v>
      </c>
      <c r="CH42" s="38">
        <v>3.5993599999999999</v>
      </c>
      <c r="CI42" s="38">
        <v>1.8239000000000001</v>
      </c>
      <c r="CJ42" s="38">
        <v>1.762</v>
      </c>
      <c r="CK42" s="38">
        <v>3.19</v>
      </c>
      <c r="CL42" s="38">
        <v>2.8096800000000002</v>
      </c>
      <c r="CM42" s="38">
        <v>4.7216800000000001</v>
      </c>
      <c r="CN42" s="38">
        <v>5.8201700000000001</v>
      </c>
      <c r="CO42" s="38">
        <v>6.1694300000000002</v>
      </c>
      <c r="CP42" s="38">
        <v>6.2732200000000002</v>
      </c>
      <c r="CQ42" s="38">
        <v>6.3260100000000001</v>
      </c>
      <c r="CR42" s="38">
        <v>4.9749999999999996</v>
      </c>
      <c r="CS42" s="38">
        <v>4.2249299999999996</v>
      </c>
      <c r="CT42" s="38">
        <v>3.88266</v>
      </c>
      <c r="CU42" s="38">
        <v>3.52738</v>
      </c>
      <c r="CV42" s="38">
        <v>3.0008499999999998</v>
      </c>
      <c r="CW42" s="38">
        <v>2.5346700000000002</v>
      </c>
      <c r="CX42" s="38">
        <v>3.6462500000000002</v>
      </c>
      <c r="CY42" s="38">
        <v>3.9698199999999999</v>
      </c>
      <c r="CZ42" s="38">
        <v>6.9321999999999999</v>
      </c>
      <c r="DA42" s="38">
        <v>10.99892</v>
      </c>
      <c r="DB42" s="38">
        <v>8.6747099999999993</v>
      </c>
      <c r="DC42" s="38">
        <v>6.8387900000000004</v>
      </c>
      <c r="DD42" s="38">
        <v>8.5062999999999995</v>
      </c>
      <c r="DE42" s="38">
        <v>6.2274700000000003</v>
      </c>
      <c r="DF42" s="38">
        <v>6.60466</v>
      </c>
      <c r="DG42" s="38">
        <v>6.8427800000000003</v>
      </c>
      <c r="DH42" s="38">
        <v>4.0949900000000001</v>
      </c>
      <c r="DI42" s="38">
        <v>4.1905299999999999</v>
      </c>
      <c r="DJ42" s="38">
        <v>4.8489000000000004</v>
      </c>
      <c r="DK42" s="38">
        <v>7.3922699999999999</v>
      </c>
      <c r="DL42" s="38">
        <v>7.9188499999999999</v>
      </c>
      <c r="DM42" s="38">
        <v>5.5358599999999996</v>
      </c>
      <c r="DN42" s="38">
        <v>5.9936999999999996</v>
      </c>
      <c r="DO42" s="38">
        <v>7.0933999999999999</v>
      </c>
      <c r="DP42" s="38">
        <v>5.5719200000000004</v>
      </c>
      <c r="DQ42" s="38">
        <v>6.4679500000000001</v>
      </c>
      <c r="DR42" s="38">
        <v>9.4266799999999993</v>
      </c>
      <c r="DS42" s="38">
        <v>8.8679000000000006</v>
      </c>
      <c r="DT42" s="38">
        <v>8.2634399999999992</v>
      </c>
      <c r="DU42" s="38">
        <v>6.5683800000000003</v>
      </c>
      <c r="DV42" s="38">
        <v>8.2347800000000007</v>
      </c>
      <c r="DW42" s="38">
        <v>8.8837600000000005</v>
      </c>
      <c r="DX42" s="53">
        <v>12.60561</v>
      </c>
      <c r="DY42" s="53">
        <v>7.9253999999999998</v>
      </c>
      <c r="DZ42" s="53">
        <v>11.739560000000001</v>
      </c>
      <c r="EA42" s="53">
        <v>8.0631199999999996</v>
      </c>
      <c r="EB42" s="53">
        <v>8.4871499999999997</v>
      </c>
      <c r="EC42" s="53">
        <v>3.5456500000000002</v>
      </c>
      <c r="ED42" s="53">
        <v>6.2180200000000001</v>
      </c>
      <c r="EE42" s="53">
        <v>6.0921099999999999</v>
      </c>
      <c r="EF42" s="53">
        <v>8.03688</v>
      </c>
      <c r="EG42" s="53">
        <v>7.9401299999999999</v>
      </c>
      <c r="EH42" s="53">
        <v>7.2281300000000002</v>
      </c>
      <c r="EI42" s="53">
        <v>8.1583699999999997</v>
      </c>
      <c r="EJ42" s="53">
        <v>10.0396</v>
      </c>
      <c r="EK42" s="53">
        <v>6.9896599999999998</v>
      </c>
      <c r="EL42" s="53">
        <v>7.12622</v>
      </c>
      <c r="EM42" s="53">
        <v>7.7573600000000003</v>
      </c>
      <c r="EN42" s="53">
        <v>8.0980399999999992</v>
      </c>
      <c r="EO42" s="53">
        <v>11.43515</v>
      </c>
      <c r="EP42" s="53">
        <v>13.47907</v>
      </c>
      <c r="EQ42" s="53">
        <v>11.66583</v>
      </c>
      <c r="ER42" s="53">
        <v>11.65062</v>
      </c>
      <c r="ES42" s="53">
        <v>8.4429700000000008</v>
      </c>
      <c r="ET42" s="53">
        <v>13.8887</v>
      </c>
      <c r="EU42" s="53">
        <v>11.181559999999999</v>
      </c>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row>
    <row r="43" spans="6:532" ht="20.100000000000001" customHeight="1">
      <c r="F43" s="37" t="s">
        <v>594</v>
      </c>
      <c r="G43" s="36" t="s">
        <v>141</v>
      </c>
      <c r="H43" s="38">
        <v>16.57621</v>
      </c>
      <c r="I43" s="38">
        <v>12.679740000000001</v>
      </c>
      <c r="J43" s="38"/>
      <c r="K43" s="38"/>
      <c r="L43" s="38">
        <v>1.6890000000000001</v>
      </c>
      <c r="M43" s="38">
        <v>1.806</v>
      </c>
      <c r="N43" s="38">
        <v>2.8010000000000002</v>
      </c>
      <c r="O43" s="38">
        <v>3.347</v>
      </c>
      <c r="P43" s="38">
        <v>1.0940000000000001</v>
      </c>
      <c r="Q43" s="38">
        <v>1.0820000000000001</v>
      </c>
      <c r="R43" s="38">
        <v>0</v>
      </c>
      <c r="S43" s="38">
        <v>1.3520000000000001</v>
      </c>
      <c r="T43" s="38">
        <v>3.7440000000000002</v>
      </c>
      <c r="U43" s="38">
        <v>3.6120000000000001</v>
      </c>
      <c r="V43" s="38">
        <v>3.4710000000000001</v>
      </c>
      <c r="W43" s="38">
        <v>2.9409999999999998</v>
      </c>
      <c r="X43" s="38">
        <v>2.6459999999999999</v>
      </c>
      <c r="Y43" s="38">
        <v>3.4550000000000001</v>
      </c>
      <c r="Z43" s="38">
        <v>2.427</v>
      </c>
      <c r="AA43" s="38">
        <v>4.6630000000000003</v>
      </c>
      <c r="AB43" s="38">
        <v>3.129</v>
      </c>
      <c r="AC43" s="38">
        <v>4.032</v>
      </c>
      <c r="AD43" s="38">
        <v>3.161</v>
      </c>
      <c r="AE43" s="38">
        <v>4.3710000000000004</v>
      </c>
      <c r="AF43" s="38">
        <v>2.8740000000000001</v>
      </c>
      <c r="AG43" s="38">
        <v>2.944</v>
      </c>
      <c r="AH43" s="38">
        <v>5.2919999999999998</v>
      </c>
      <c r="AI43" s="38">
        <v>4.08</v>
      </c>
      <c r="AJ43" s="38">
        <v>3.0219999999999998</v>
      </c>
      <c r="AK43" s="38">
        <v>4.3129999999999997</v>
      </c>
      <c r="AL43" s="38">
        <v>3.746</v>
      </c>
      <c r="AM43" s="38">
        <v>5.5960000000000001</v>
      </c>
      <c r="AN43" s="38">
        <v>4.2389999999999999</v>
      </c>
      <c r="AO43" s="38">
        <v>5.2389999999999999</v>
      </c>
      <c r="AP43" s="38">
        <v>3.62</v>
      </c>
      <c r="AQ43" s="38">
        <v>5.5730000000000004</v>
      </c>
      <c r="AR43" s="38">
        <v>3.2490000000000001</v>
      </c>
      <c r="AS43" s="38">
        <v>2.69</v>
      </c>
      <c r="AT43" s="38">
        <v>8.4860000000000007</v>
      </c>
      <c r="AU43" s="38">
        <v>13.474</v>
      </c>
      <c r="AV43" s="38">
        <v>17.855</v>
      </c>
      <c r="AW43" s="38">
        <v>11.901999999999999</v>
      </c>
      <c r="AX43" s="38">
        <v>12.532</v>
      </c>
      <c r="AY43" s="38">
        <v>9.7430000000000003</v>
      </c>
      <c r="AZ43" s="38">
        <v>5.52</v>
      </c>
      <c r="BA43" s="38">
        <v>3.8</v>
      </c>
      <c r="BB43" s="38">
        <v>8.6289999999999996</v>
      </c>
      <c r="BC43" s="38">
        <v>4.1050000000000004</v>
      </c>
      <c r="BD43" s="38">
        <v>4.8330000000000002</v>
      </c>
      <c r="BE43" s="38">
        <v>5.1660000000000004</v>
      </c>
      <c r="BF43" s="38">
        <v>8.4049999999999994</v>
      </c>
      <c r="BG43" s="38">
        <v>4.827</v>
      </c>
      <c r="BH43" s="38">
        <v>4.5380000000000003</v>
      </c>
      <c r="BI43" s="38">
        <v>4.8689999999999998</v>
      </c>
      <c r="BJ43" s="38">
        <v>5.64</v>
      </c>
      <c r="BK43" s="38">
        <v>4.5540000000000003</v>
      </c>
      <c r="BL43" s="38">
        <v>3.4239999999999999</v>
      </c>
      <c r="BM43" s="38">
        <v>5.19</v>
      </c>
      <c r="BN43" s="38">
        <v>2.5510000000000002</v>
      </c>
      <c r="BO43" s="38">
        <v>1.4119999999999999</v>
      </c>
      <c r="BP43" s="38">
        <v>0.497</v>
      </c>
      <c r="BQ43" s="38">
        <v>30.359000000000002</v>
      </c>
      <c r="BR43" s="38">
        <v>1.671</v>
      </c>
      <c r="BS43" s="38">
        <v>1.099</v>
      </c>
      <c r="BT43" s="38">
        <v>37.244999999999997</v>
      </c>
      <c r="BU43" s="38">
        <v>26.702000000000002</v>
      </c>
      <c r="BV43" s="38">
        <v>0.497</v>
      </c>
      <c r="BW43" s="38">
        <v>22.649000000000001</v>
      </c>
      <c r="BX43" s="38">
        <v>1.726</v>
      </c>
      <c r="BY43" s="38">
        <v>1.867</v>
      </c>
      <c r="BZ43" s="38">
        <v>2.5</v>
      </c>
      <c r="CA43" s="38">
        <v>1.321</v>
      </c>
      <c r="CB43" s="38">
        <v>2.2639999999999998</v>
      </c>
      <c r="CC43" s="38">
        <v>1.9970000000000001</v>
      </c>
      <c r="CD43" s="38">
        <v>2.7749999999999999</v>
      </c>
      <c r="CE43" s="38">
        <v>2.7989999999999999</v>
      </c>
      <c r="CF43" s="38">
        <v>2.1520000000000001</v>
      </c>
      <c r="CG43" s="38">
        <v>7.7910000000000004</v>
      </c>
      <c r="CH43" s="38">
        <v>21.678270000000001</v>
      </c>
      <c r="CI43" s="38">
        <v>24.037939999999999</v>
      </c>
      <c r="CJ43" s="38">
        <v>19.077729999999999</v>
      </c>
      <c r="CK43" s="38">
        <v>5.8626699999999996</v>
      </c>
      <c r="CL43" s="38">
        <v>6.7453200000000004</v>
      </c>
      <c r="CM43" s="38">
        <v>5.1173400000000004</v>
      </c>
      <c r="CN43" s="38">
        <v>6.77902</v>
      </c>
      <c r="CO43" s="38">
        <v>7.8186</v>
      </c>
      <c r="CP43" s="38">
        <v>7.6369300000000004</v>
      </c>
      <c r="CQ43" s="38">
        <v>6.8840500000000002</v>
      </c>
      <c r="CR43" s="38">
        <v>6.5322699999999996</v>
      </c>
      <c r="CS43" s="38">
        <v>7.6909000000000001</v>
      </c>
      <c r="CT43" s="38">
        <v>7.1095100000000002</v>
      </c>
      <c r="CU43" s="38">
        <v>6.4637200000000004</v>
      </c>
      <c r="CV43" s="38">
        <v>7.0498799999999999</v>
      </c>
      <c r="CW43" s="38">
        <v>6.5507</v>
      </c>
      <c r="CX43" s="38">
        <v>4.4426699999999997</v>
      </c>
      <c r="CY43" s="38">
        <v>3.3206899999999999</v>
      </c>
      <c r="CZ43" s="38">
        <v>2.9537800000000001</v>
      </c>
      <c r="DA43" s="38">
        <v>5.1623900000000003</v>
      </c>
      <c r="DB43" s="38">
        <v>4.53972</v>
      </c>
      <c r="DC43" s="38">
        <v>5.02536</v>
      </c>
      <c r="DD43" s="38">
        <v>5.7481999999999998</v>
      </c>
      <c r="DE43" s="38">
        <v>4.6778500000000003</v>
      </c>
      <c r="DF43" s="38">
        <v>6.4995200000000004</v>
      </c>
      <c r="DG43" s="38">
        <v>4.82639</v>
      </c>
      <c r="DH43" s="38">
        <v>4.6881700000000004</v>
      </c>
      <c r="DI43" s="38">
        <v>3.4653299999999998</v>
      </c>
      <c r="DJ43" s="38">
        <v>5.4420599999999997</v>
      </c>
      <c r="DK43" s="38">
        <v>5.5765500000000001</v>
      </c>
      <c r="DL43" s="38">
        <v>3.5022500000000001</v>
      </c>
      <c r="DM43" s="38">
        <v>5.6870000000000003</v>
      </c>
      <c r="DN43" s="38">
        <v>4.7054799999999997</v>
      </c>
      <c r="DO43" s="38">
        <v>3.6511900000000002</v>
      </c>
      <c r="DP43" s="38">
        <v>3.63443</v>
      </c>
      <c r="DQ43" s="38">
        <v>4.4756299999999998</v>
      </c>
      <c r="DR43" s="38">
        <v>4.3583600000000002</v>
      </c>
      <c r="DS43" s="38">
        <v>4.38924</v>
      </c>
      <c r="DT43" s="38">
        <v>4.9212100000000003</v>
      </c>
      <c r="DU43" s="38">
        <v>5.7007300000000001</v>
      </c>
      <c r="DV43" s="38">
        <v>5.8612200000000003</v>
      </c>
      <c r="DW43" s="38">
        <v>4.4534399999999996</v>
      </c>
      <c r="DX43" s="53">
        <v>6.2573299999999996</v>
      </c>
      <c r="DY43" s="53">
        <v>6.5130600000000003</v>
      </c>
      <c r="DZ43" s="53">
        <v>5.1737599999999997</v>
      </c>
      <c r="EA43" s="53">
        <v>3.4929100000000002</v>
      </c>
      <c r="EB43" s="53">
        <v>4.9301300000000001</v>
      </c>
      <c r="EC43" s="53">
        <v>4.47715</v>
      </c>
      <c r="ED43" s="53">
        <v>5.3589700000000002</v>
      </c>
      <c r="EE43" s="53">
        <v>4.3834099999999996</v>
      </c>
      <c r="EF43" s="53" t="s">
        <v>156</v>
      </c>
      <c r="EG43" s="53">
        <v>3.4923500000000001</v>
      </c>
      <c r="EH43" s="53">
        <v>1.28129</v>
      </c>
      <c r="EI43" s="53">
        <v>3.2836400000000001</v>
      </c>
      <c r="EJ43" s="53">
        <v>3.1906400000000001</v>
      </c>
      <c r="EK43" s="53">
        <v>4.9241700000000002</v>
      </c>
      <c r="EL43" s="53">
        <v>1.98169</v>
      </c>
      <c r="EM43" s="53">
        <v>1.8349899999999999</v>
      </c>
      <c r="EN43" s="53">
        <v>6.8083099999999996</v>
      </c>
      <c r="EO43" s="53">
        <v>5.4040600000000003</v>
      </c>
      <c r="EP43" s="53">
        <v>6.7214400000000003</v>
      </c>
      <c r="EQ43" s="53">
        <v>4.4600999999999997</v>
      </c>
      <c r="ER43" s="53">
        <v>4.9446199999999996</v>
      </c>
      <c r="ES43" s="53">
        <v>5.3683500000000004</v>
      </c>
      <c r="ET43" s="53">
        <v>6.8632900000000001</v>
      </c>
      <c r="EU43" s="53">
        <v>4.7273300000000003</v>
      </c>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row>
    <row r="44" spans="6:532" ht="20.100000000000001" customHeight="1">
      <c r="F44" s="37" t="s">
        <v>693</v>
      </c>
      <c r="G44" s="36" t="s">
        <v>141</v>
      </c>
      <c r="H44" s="38">
        <v>1.40385</v>
      </c>
      <c r="I44" s="38">
        <v>13.5303</v>
      </c>
      <c r="J44" s="38"/>
      <c r="K44" s="38"/>
      <c r="L44" s="38">
        <v>8.5060000000000002</v>
      </c>
      <c r="M44" s="38">
        <v>7.8070000000000004</v>
      </c>
      <c r="N44" s="38">
        <v>13.066000000000001</v>
      </c>
      <c r="O44" s="38">
        <v>2.399</v>
      </c>
      <c r="P44" s="38">
        <v>6.2270000000000003</v>
      </c>
      <c r="Q44" s="38">
        <v>1.5389999999999999</v>
      </c>
      <c r="R44" s="38">
        <v>0</v>
      </c>
      <c r="S44" s="38">
        <v>2.98</v>
      </c>
      <c r="T44" s="38">
        <v>4.7949999999999999</v>
      </c>
      <c r="U44" s="38">
        <v>6.3949999999999996</v>
      </c>
      <c r="V44" s="38">
        <v>10.06</v>
      </c>
      <c r="W44" s="38">
        <v>9.5449999999999999</v>
      </c>
      <c r="X44" s="38">
        <v>1.9730000000000001</v>
      </c>
      <c r="Y44" s="38">
        <v>2.77</v>
      </c>
      <c r="Z44" s="38">
        <v>2.75</v>
      </c>
      <c r="AA44" s="38">
        <v>2.5150000000000001</v>
      </c>
      <c r="AB44" s="38">
        <v>2.9350000000000001</v>
      </c>
      <c r="AC44" s="38">
        <v>4.0010000000000003</v>
      </c>
      <c r="AD44" s="38">
        <v>0.92</v>
      </c>
      <c r="AE44" s="38">
        <v>1.21</v>
      </c>
      <c r="AF44" s="38">
        <v>0.58499999999999996</v>
      </c>
      <c r="AG44" s="38">
        <v>1E-3</v>
      </c>
      <c r="AH44" s="38">
        <v>0</v>
      </c>
      <c r="AI44" s="38">
        <v>2.5</v>
      </c>
      <c r="AJ44" s="38">
        <v>5.44</v>
      </c>
      <c r="AK44" s="38">
        <v>3.6779999999999999</v>
      </c>
      <c r="AL44" s="38">
        <v>0</v>
      </c>
      <c r="AM44" s="38">
        <v>0</v>
      </c>
      <c r="AN44" s="38">
        <v>7.2</v>
      </c>
      <c r="AO44" s="38">
        <v>0</v>
      </c>
      <c r="AP44" s="38">
        <v>0</v>
      </c>
      <c r="AQ44" s="38">
        <v>0</v>
      </c>
      <c r="AR44" s="38">
        <v>0</v>
      </c>
      <c r="AS44" s="38">
        <v>0</v>
      </c>
      <c r="AT44" s="38">
        <v>6</v>
      </c>
      <c r="AU44" s="38">
        <v>0</v>
      </c>
      <c r="AV44" s="38">
        <v>0</v>
      </c>
      <c r="AW44" s="38">
        <v>0</v>
      </c>
      <c r="AX44" s="38">
        <v>0.5</v>
      </c>
      <c r="AY44" s="38">
        <v>0</v>
      </c>
      <c r="AZ44" s="38">
        <v>14.08</v>
      </c>
      <c r="BA44" s="38">
        <v>21.2</v>
      </c>
      <c r="BB44" s="38">
        <v>34.000999999999998</v>
      </c>
      <c r="BC44" s="38">
        <v>54.540999999999997</v>
      </c>
      <c r="BD44" s="38">
        <v>7.01</v>
      </c>
      <c r="BE44" s="38">
        <v>36.021999999999998</v>
      </c>
      <c r="BF44" s="38">
        <v>42.055</v>
      </c>
      <c r="BG44" s="38">
        <v>3.984</v>
      </c>
      <c r="BH44" s="38">
        <v>36.996000000000002</v>
      </c>
      <c r="BI44" s="38">
        <v>7</v>
      </c>
      <c r="BJ44" s="38">
        <v>0</v>
      </c>
      <c r="BK44" s="38">
        <v>14.003</v>
      </c>
      <c r="BL44" s="38">
        <v>0</v>
      </c>
      <c r="BM44" s="38">
        <v>0</v>
      </c>
      <c r="BN44" s="38">
        <v>8.0069999999999997</v>
      </c>
      <c r="BO44" s="38">
        <v>0</v>
      </c>
      <c r="BP44" s="38">
        <v>8</v>
      </c>
      <c r="BQ44" s="38">
        <v>0</v>
      </c>
      <c r="BR44" s="38">
        <v>0</v>
      </c>
      <c r="BS44" s="38">
        <v>0</v>
      </c>
      <c r="BT44" s="38">
        <v>0</v>
      </c>
      <c r="BU44" s="38">
        <v>0</v>
      </c>
      <c r="BV44" s="38">
        <v>0</v>
      </c>
      <c r="BW44" s="38">
        <v>0</v>
      </c>
      <c r="BX44" s="38">
        <v>0</v>
      </c>
      <c r="BY44" s="38">
        <v>10</v>
      </c>
      <c r="BZ44" s="38">
        <v>0</v>
      </c>
      <c r="CA44" s="38">
        <v>5</v>
      </c>
      <c r="CB44" s="38">
        <v>0</v>
      </c>
      <c r="CC44" s="38">
        <v>0</v>
      </c>
      <c r="CD44" s="38">
        <v>0</v>
      </c>
      <c r="CE44" s="38">
        <v>0</v>
      </c>
      <c r="CF44" s="38">
        <v>0</v>
      </c>
      <c r="CG44" s="38">
        <v>0</v>
      </c>
      <c r="CH44" s="38">
        <v>0</v>
      </c>
      <c r="CI44" s="38">
        <v>0</v>
      </c>
      <c r="CJ44" s="38">
        <v>0</v>
      </c>
      <c r="CK44" s="38">
        <v>0</v>
      </c>
      <c r="CL44" s="38">
        <v>0</v>
      </c>
      <c r="CM44" s="38">
        <v>0</v>
      </c>
      <c r="CN44" s="38">
        <v>21.002800000000001</v>
      </c>
      <c r="CO44" s="38">
        <v>0</v>
      </c>
      <c r="CP44" s="38">
        <v>22</v>
      </c>
      <c r="CQ44" s="38">
        <v>0</v>
      </c>
      <c r="CR44" s="38">
        <v>30.7</v>
      </c>
      <c r="CS44" s="38">
        <v>20</v>
      </c>
      <c r="CT44" s="38">
        <v>20</v>
      </c>
      <c r="CU44" s="38">
        <v>20</v>
      </c>
      <c r="CV44" s="38">
        <v>48</v>
      </c>
      <c r="CW44" s="38">
        <v>45.209580000000003</v>
      </c>
      <c r="CX44" s="38">
        <v>20.021000000000001</v>
      </c>
      <c r="CY44" s="38">
        <v>23</v>
      </c>
      <c r="CZ44" s="38">
        <v>23.7</v>
      </c>
      <c r="DA44" s="38">
        <v>2.1000000000000001E-2</v>
      </c>
      <c r="DB44" s="38">
        <v>24.021000000000001</v>
      </c>
      <c r="DC44" s="38">
        <v>0</v>
      </c>
      <c r="DD44" s="38">
        <v>24</v>
      </c>
      <c r="DE44" s="38">
        <v>21</v>
      </c>
      <c r="DF44" s="38">
        <v>0</v>
      </c>
      <c r="DG44" s="38">
        <v>39.9238</v>
      </c>
      <c r="DH44" s="38">
        <v>0</v>
      </c>
      <c r="DI44" s="38">
        <v>25</v>
      </c>
      <c r="DJ44" s="38">
        <v>19.600000000000001</v>
      </c>
      <c r="DK44" s="38">
        <v>24.3</v>
      </c>
      <c r="DL44" s="38">
        <v>26</v>
      </c>
      <c r="DM44" s="38">
        <v>0.02</v>
      </c>
      <c r="DN44" s="38">
        <v>4.3999999999999997E-2</v>
      </c>
      <c r="DO44" s="38">
        <v>26.02</v>
      </c>
      <c r="DP44" s="38">
        <v>21.76</v>
      </c>
      <c r="DQ44" s="38">
        <v>0.04</v>
      </c>
      <c r="DR44" s="38">
        <v>0.14480000000000001</v>
      </c>
      <c r="DS44" s="38">
        <v>0.02</v>
      </c>
      <c r="DT44" s="38">
        <v>0</v>
      </c>
      <c r="DU44" s="38">
        <v>0</v>
      </c>
      <c r="DV44" s="38">
        <v>0</v>
      </c>
      <c r="DW44" s="38">
        <v>0</v>
      </c>
      <c r="DX44" s="53">
        <v>0</v>
      </c>
      <c r="DY44" s="53">
        <v>0.04</v>
      </c>
      <c r="DZ44" s="53">
        <v>0</v>
      </c>
      <c r="EA44" s="53">
        <v>0.02</v>
      </c>
      <c r="EB44" s="53">
        <v>0.1024</v>
      </c>
      <c r="EC44" s="53">
        <v>33.020000000000003</v>
      </c>
      <c r="ED44" s="53">
        <v>0.02</v>
      </c>
      <c r="EE44" s="53">
        <v>4.0039999999999999E-2</v>
      </c>
      <c r="EF44" s="53">
        <v>0.59782000000000002</v>
      </c>
      <c r="EG44" s="53">
        <v>0.74599000000000004</v>
      </c>
      <c r="EH44" s="53">
        <v>0.88785999999999998</v>
      </c>
      <c r="EI44" s="53">
        <v>0.64280000000000004</v>
      </c>
      <c r="EJ44" s="53">
        <v>0</v>
      </c>
      <c r="EK44" s="53">
        <v>11.999639999999999</v>
      </c>
      <c r="EL44" s="53">
        <v>22.563310000000001</v>
      </c>
      <c r="EM44" s="53">
        <v>56.163820000000001</v>
      </c>
      <c r="EN44" s="53">
        <v>13.305260000000001</v>
      </c>
      <c r="EO44" s="53">
        <v>0.4</v>
      </c>
      <c r="EP44" s="53">
        <v>0</v>
      </c>
      <c r="EQ44" s="53">
        <v>0</v>
      </c>
      <c r="ER44" s="53">
        <v>0.49506</v>
      </c>
      <c r="ES44" s="53">
        <v>4.0199699999999998</v>
      </c>
      <c r="ET44" s="53">
        <v>4.1907899999999998</v>
      </c>
      <c r="EU44" s="53">
        <v>1.9889300000000001</v>
      </c>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row>
    <row r="45" spans="6:532" ht="28.15" customHeight="1">
      <c r="F45" s="37" t="s">
        <v>407</v>
      </c>
      <c r="G45" s="36" t="s">
        <v>141</v>
      </c>
      <c r="H45" s="38">
        <v>495.96476000000001</v>
      </c>
      <c r="I45" s="38">
        <v>313.22829000000002</v>
      </c>
      <c r="J45" s="38"/>
      <c r="K45" s="38"/>
      <c r="L45" s="38">
        <v>38.244</v>
      </c>
      <c r="M45" s="38">
        <v>35.161999999999999</v>
      </c>
      <c r="N45" s="38">
        <v>46.906999999999996</v>
      </c>
      <c r="O45" s="38">
        <v>40.616</v>
      </c>
      <c r="P45" s="38">
        <v>42.457999999999998</v>
      </c>
      <c r="Q45" s="38">
        <v>29.542999999999999</v>
      </c>
      <c r="R45" s="38">
        <v>0.26700000000000002</v>
      </c>
      <c r="S45" s="38">
        <v>15.135</v>
      </c>
      <c r="T45" s="38">
        <v>35.841000000000001</v>
      </c>
      <c r="U45" s="38">
        <v>40.728000000000002</v>
      </c>
      <c r="V45" s="38">
        <v>40.683999999999997</v>
      </c>
      <c r="W45" s="38">
        <v>44.719000000000001</v>
      </c>
      <c r="X45" s="38">
        <v>45.970999999999997</v>
      </c>
      <c r="Y45" s="38">
        <v>37.670999999999999</v>
      </c>
      <c r="Z45" s="38">
        <v>30.881</v>
      </c>
      <c r="AA45" s="38">
        <v>34.265000000000001</v>
      </c>
      <c r="AB45" s="38">
        <v>34.857999999999997</v>
      </c>
      <c r="AC45" s="38">
        <v>40.131</v>
      </c>
      <c r="AD45" s="38">
        <v>35.037999999999997</v>
      </c>
      <c r="AE45" s="38">
        <v>32.369</v>
      </c>
      <c r="AF45" s="38">
        <v>26.724</v>
      </c>
      <c r="AG45" s="38">
        <v>24.943999999999999</v>
      </c>
      <c r="AH45" s="38">
        <v>29.475999999999999</v>
      </c>
      <c r="AI45" s="38">
        <v>30.603000000000002</v>
      </c>
      <c r="AJ45" s="38">
        <v>33.276000000000003</v>
      </c>
      <c r="AK45" s="38">
        <v>51.046999999999997</v>
      </c>
      <c r="AL45" s="38">
        <v>36.884</v>
      </c>
      <c r="AM45" s="38">
        <v>33.985999999999997</v>
      </c>
      <c r="AN45" s="38">
        <v>42.052</v>
      </c>
      <c r="AO45" s="38">
        <v>36.128999999999998</v>
      </c>
      <c r="AP45" s="38">
        <v>28.56</v>
      </c>
      <c r="AQ45" s="38">
        <v>27.696000000000002</v>
      </c>
      <c r="AR45" s="38">
        <v>23.158000000000001</v>
      </c>
      <c r="AS45" s="38">
        <v>25.369</v>
      </c>
      <c r="AT45" s="38">
        <v>41.645000000000003</v>
      </c>
      <c r="AU45" s="38">
        <v>40.701000000000001</v>
      </c>
      <c r="AV45" s="38">
        <v>50.802999999999997</v>
      </c>
      <c r="AW45" s="38">
        <v>50.35</v>
      </c>
      <c r="AX45" s="38">
        <v>50.128</v>
      </c>
      <c r="AY45" s="38">
        <v>49.174999999999997</v>
      </c>
      <c r="AZ45" s="38">
        <v>71.667000000000002</v>
      </c>
      <c r="BA45" s="38">
        <v>48.731000000000002</v>
      </c>
      <c r="BB45" s="38">
        <v>75.007000000000005</v>
      </c>
      <c r="BC45" s="38">
        <v>102.983</v>
      </c>
      <c r="BD45" s="38">
        <v>60.576000000000001</v>
      </c>
      <c r="BE45" s="38">
        <v>79.341999999999999</v>
      </c>
      <c r="BF45" s="38">
        <v>85.040999999999997</v>
      </c>
      <c r="BG45" s="38">
        <v>89.209000000000003</v>
      </c>
      <c r="BH45" s="38">
        <v>102.089</v>
      </c>
      <c r="BI45" s="38">
        <v>74.147000000000006</v>
      </c>
      <c r="BJ45" s="38">
        <v>72.882000000000005</v>
      </c>
      <c r="BK45" s="38">
        <v>77.662999999999997</v>
      </c>
      <c r="BL45" s="38">
        <v>60.584000000000003</v>
      </c>
      <c r="BM45" s="38">
        <v>111.60899999999999</v>
      </c>
      <c r="BN45" s="38">
        <v>49.383000000000003</v>
      </c>
      <c r="BO45" s="38">
        <v>83.602000000000004</v>
      </c>
      <c r="BP45" s="38">
        <v>27.658999999999999</v>
      </c>
      <c r="BQ45" s="38">
        <v>79.698999999999998</v>
      </c>
      <c r="BR45" s="38">
        <v>25.959</v>
      </c>
      <c r="BS45" s="38">
        <v>26.06</v>
      </c>
      <c r="BT45" s="38">
        <v>95.527000000000001</v>
      </c>
      <c r="BU45" s="38">
        <v>55.59</v>
      </c>
      <c r="BV45" s="38">
        <v>45.073</v>
      </c>
      <c r="BW45" s="38">
        <v>71.632999999999996</v>
      </c>
      <c r="BX45" s="38">
        <v>42.017000000000003</v>
      </c>
      <c r="BY45" s="38">
        <v>55.503999999999998</v>
      </c>
      <c r="BZ45" s="38">
        <v>31.651</v>
      </c>
      <c r="CA45" s="38">
        <v>58.271000000000001</v>
      </c>
      <c r="CB45" s="38">
        <v>63.863</v>
      </c>
      <c r="CC45" s="38">
        <v>72.03</v>
      </c>
      <c r="CD45" s="38">
        <v>86.119</v>
      </c>
      <c r="CE45" s="38">
        <v>61.555999999999997</v>
      </c>
      <c r="CF45" s="38">
        <v>74.173000000000002</v>
      </c>
      <c r="CG45" s="38">
        <v>76.991870000000006</v>
      </c>
      <c r="CH45" s="38">
        <v>116.11754999999999</v>
      </c>
      <c r="CI45" s="38">
        <v>93.000749999999996</v>
      </c>
      <c r="CJ45" s="38">
        <v>104.2963</v>
      </c>
      <c r="CK45" s="38">
        <v>137.96863999999999</v>
      </c>
      <c r="CL45" s="38">
        <v>106.80546</v>
      </c>
      <c r="CM45" s="38">
        <v>107.26442</v>
      </c>
      <c r="CN45" s="38">
        <v>101.85834</v>
      </c>
      <c r="CO45" s="38">
        <v>109.41713</v>
      </c>
      <c r="CP45" s="38">
        <v>112.53751</v>
      </c>
      <c r="CQ45" s="38">
        <v>72.852559999999997</v>
      </c>
      <c r="CR45" s="38">
        <v>103.48275</v>
      </c>
      <c r="CS45" s="38">
        <v>121.39664</v>
      </c>
      <c r="CT45" s="38">
        <v>100.36185</v>
      </c>
      <c r="CU45" s="38">
        <v>121.58902</v>
      </c>
      <c r="CV45" s="38">
        <v>115.02495999999999</v>
      </c>
      <c r="CW45" s="38">
        <v>119.30145</v>
      </c>
      <c r="CX45" s="38">
        <v>121.3708</v>
      </c>
      <c r="CY45" s="38">
        <v>99.855180000000004</v>
      </c>
      <c r="CZ45" s="38">
        <v>107.89111</v>
      </c>
      <c r="DA45" s="38">
        <v>103.67155</v>
      </c>
      <c r="DB45" s="38">
        <v>119.41284</v>
      </c>
      <c r="DC45" s="38">
        <v>101.11221</v>
      </c>
      <c r="DD45" s="38">
        <v>108.88211</v>
      </c>
      <c r="DE45" s="38">
        <v>108.71075999999999</v>
      </c>
      <c r="DF45" s="38">
        <v>83.079189999999997</v>
      </c>
      <c r="DG45" s="38">
        <v>115.55114</v>
      </c>
      <c r="DH45" s="38">
        <v>50.954680000000003</v>
      </c>
      <c r="DI45" s="38">
        <v>79.24776</v>
      </c>
      <c r="DJ45" s="38">
        <v>83.593360000000004</v>
      </c>
      <c r="DK45" s="38">
        <v>181.37431000000001</v>
      </c>
      <c r="DL45" s="38">
        <v>141.78464</v>
      </c>
      <c r="DM45" s="38">
        <v>90.555070000000001</v>
      </c>
      <c r="DN45" s="38">
        <v>70.304910000000007</v>
      </c>
      <c r="DO45" s="38">
        <v>94.762619999999998</v>
      </c>
      <c r="DP45" s="38">
        <v>89.435879999999997</v>
      </c>
      <c r="DQ45" s="38">
        <v>118.16683</v>
      </c>
      <c r="DR45" s="38">
        <v>107.24937</v>
      </c>
      <c r="DS45" s="38">
        <v>120.66398</v>
      </c>
      <c r="DT45" s="38">
        <v>86.018600000000006</v>
      </c>
      <c r="DU45" s="38">
        <v>103.45834000000001</v>
      </c>
      <c r="DV45" s="38">
        <v>110.73182</v>
      </c>
      <c r="DW45" s="38">
        <v>117.90951</v>
      </c>
      <c r="DX45" s="53">
        <v>95.696510000000004</v>
      </c>
      <c r="DY45" s="53">
        <v>96.032499999999999</v>
      </c>
      <c r="DZ45" s="53">
        <v>105.92371900000001</v>
      </c>
      <c r="EA45" s="53">
        <v>81.810640000000006</v>
      </c>
      <c r="EB45" s="53">
        <v>85.775670000000005</v>
      </c>
      <c r="EC45" s="53">
        <v>116.10225</v>
      </c>
      <c r="ED45" s="53">
        <v>101.58767</v>
      </c>
      <c r="EE45" s="53">
        <v>161.01485</v>
      </c>
      <c r="EF45" s="53">
        <v>129.18170000000001</v>
      </c>
      <c r="EG45" s="53">
        <v>104.18053999999999</v>
      </c>
      <c r="EH45" s="53">
        <v>86.47551</v>
      </c>
      <c r="EI45" s="53">
        <v>85.086100000000002</v>
      </c>
      <c r="EJ45" s="53">
        <v>72.805170000000004</v>
      </c>
      <c r="EK45" s="53">
        <v>68.861509999999996</v>
      </c>
      <c r="EL45" s="53">
        <v>66.221890000000002</v>
      </c>
      <c r="EM45" s="53">
        <v>106.78452</v>
      </c>
      <c r="EN45" s="53">
        <v>104.7959</v>
      </c>
      <c r="EO45" s="53">
        <v>110.42331</v>
      </c>
      <c r="EP45" s="53">
        <v>116.62542000000001</v>
      </c>
      <c r="EQ45" s="53">
        <v>104.72154999999999</v>
      </c>
      <c r="ER45" s="53">
        <v>105.71973</v>
      </c>
      <c r="ES45" s="53">
        <v>105.63816</v>
      </c>
      <c r="ET45" s="53">
        <v>113.88284</v>
      </c>
      <c r="EU45" s="53">
        <v>73.328720000000004</v>
      </c>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row>
    <row r="46" spans="6:532" ht="42.75" customHeight="1">
      <c r="F46" s="65" t="s">
        <v>842</v>
      </c>
      <c r="G46" s="36" t="s">
        <v>141</v>
      </c>
      <c r="H46" s="38">
        <v>1480.2736873188601</v>
      </c>
      <c r="I46" s="38">
        <v>1219.9143861646101</v>
      </c>
      <c r="J46" s="38"/>
      <c r="K46" s="38"/>
      <c r="L46" s="38">
        <v>186.39070460303</v>
      </c>
      <c r="M46" s="38">
        <v>174.16510397330001</v>
      </c>
      <c r="N46" s="38">
        <v>179.40760622598</v>
      </c>
      <c r="O46" s="38">
        <v>234.8578918389</v>
      </c>
      <c r="P46" s="38">
        <v>159.24430900999999</v>
      </c>
      <c r="Q46" s="38">
        <v>227.05836573728001</v>
      </c>
      <c r="R46" s="38">
        <v>180.98109339410999</v>
      </c>
      <c r="S46" s="38">
        <v>205.54312971281999</v>
      </c>
      <c r="T46" s="38">
        <v>215.0818858065</v>
      </c>
      <c r="U46" s="38">
        <v>239.54589414450001</v>
      </c>
      <c r="V46" s="38">
        <v>182.45011700602001</v>
      </c>
      <c r="W46" s="38">
        <v>252.21549403656999</v>
      </c>
      <c r="X46" s="38">
        <v>176.72471441650001</v>
      </c>
      <c r="Y46" s="38">
        <v>230.33459207039999</v>
      </c>
      <c r="Z46" s="38">
        <v>218.04652397494999</v>
      </c>
      <c r="AA46" s="38">
        <v>249.04936186941001</v>
      </c>
      <c r="AB46" s="38">
        <v>203.41864949087</v>
      </c>
      <c r="AC46" s="38">
        <v>255.52553371696001</v>
      </c>
      <c r="AD46" s="38">
        <v>195.43435087893999</v>
      </c>
      <c r="AE46" s="38">
        <v>204.18671367959001</v>
      </c>
      <c r="AF46" s="38">
        <v>179.8687512246</v>
      </c>
      <c r="AG46" s="38">
        <v>185.9635158305</v>
      </c>
      <c r="AH46" s="38">
        <v>199.5741185883</v>
      </c>
      <c r="AI46" s="38">
        <v>222.78636726329</v>
      </c>
      <c r="AJ46" s="38">
        <v>210.89406420476999</v>
      </c>
      <c r="AK46" s="38">
        <v>223.35586185464001</v>
      </c>
      <c r="AL46" s="38">
        <v>235.94695877143999</v>
      </c>
      <c r="AM46" s="38">
        <v>219.15839184789999</v>
      </c>
      <c r="AN46" s="38">
        <v>204.13778994186001</v>
      </c>
      <c r="AO46" s="38">
        <v>264.10371070687</v>
      </c>
      <c r="AP46" s="38">
        <v>182.97599410686001</v>
      </c>
      <c r="AQ46" s="38">
        <v>221.24302739711999</v>
      </c>
      <c r="AR46" s="38">
        <v>193.07914185519999</v>
      </c>
      <c r="AS46" s="38">
        <v>226.65684599098</v>
      </c>
      <c r="AT46" s="38">
        <v>231.65669428619501</v>
      </c>
      <c r="AU46" s="38">
        <v>248.20576466261099</v>
      </c>
      <c r="AV46" s="38">
        <v>254.22955916762399</v>
      </c>
      <c r="AW46" s="38">
        <v>298.45043173142301</v>
      </c>
      <c r="AX46" s="38">
        <v>226.65788722982199</v>
      </c>
      <c r="AY46" s="38">
        <v>248.20541048346601</v>
      </c>
      <c r="AZ46" s="38">
        <v>256.69770415476802</v>
      </c>
      <c r="BA46" s="38">
        <v>274.851721621384</v>
      </c>
      <c r="BB46" s="38">
        <v>287.43352168018799</v>
      </c>
      <c r="BC46" s="38">
        <v>368.36770266023001</v>
      </c>
      <c r="BD46" s="38">
        <v>306.24491762044801</v>
      </c>
      <c r="BE46" s="38">
        <v>357.52080341989301</v>
      </c>
      <c r="BF46" s="38">
        <v>308.45958688506602</v>
      </c>
      <c r="BG46" s="38">
        <v>365.47629754283099</v>
      </c>
      <c r="BH46" s="38">
        <v>356.80762865074502</v>
      </c>
      <c r="BI46" s="38">
        <v>292.36490069183998</v>
      </c>
      <c r="BJ46" s="38">
        <v>327.08304364435497</v>
      </c>
      <c r="BK46" s="38">
        <v>355.51284812557498</v>
      </c>
      <c r="BL46" s="38">
        <v>293.99405217906201</v>
      </c>
      <c r="BM46" s="38">
        <v>368.34939828696002</v>
      </c>
      <c r="BN46" s="38">
        <v>302.446207827595</v>
      </c>
      <c r="BO46" s="38">
        <v>344.54643014592</v>
      </c>
      <c r="BP46" s="38">
        <v>266.67679562420398</v>
      </c>
      <c r="BQ46" s="38">
        <v>288.29769132022199</v>
      </c>
      <c r="BR46" s="38">
        <v>258.63978320582999</v>
      </c>
      <c r="BS46" s="38">
        <v>315.37180835568199</v>
      </c>
      <c r="BT46" s="38">
        <v>339.50912251422398</v>
      </c>
      <c r="BU46" s="38">
        <v>291.07540817103501</v>
      </c>
      <c r="BV46" s="38">
        <v>253.66422679999999</v>
      </c>
      <c r="BW46" s="38">
        <v>353.71472359397598</v>
      </c>
      <c r="BX46" s="38">
        <v>256.02587823379997</v>
      </c>
      <c r="BY46" s="38">
        <v>288.24155083690999</v>
      </c>
      <c r="BZ46" s="38">
        <v>252.35433310548001</v>
      </c>
      <c r="CA46" s="38">
        <v>312.091918992714</v>
      </c>
      <c r="CB46" s="38">
        <v>256.968618709878</v>
      </c>
      <c r="CC46" s="38">
        <v>345.207014420674</v>
      </c>
      <c r="CD46" s="38">
        <v>361.00918476093</v>
      </c>
      <c r="CE46" s="38">
        <v>371.91559507577603</v>
      </c>
      <c r="CF46" s="38">
        <v>305.153618987676</v>
      </c>
      <c r="CG46" s="38">
        <v>354.18930152768002</v>
      </c>
      <c r="CH46" s="38">
        <v>424.55436299210498</v>
      </c>
      <c r="CI46" s="38">
        <v>354.873938384599</v>
      </c>
      <c r="CJ46" s="38">
        <v>290.10300823813901</v>
      </c>
      <c r="CK46" s="38">
        <v>397.28247854686703</v>
      </c>
      <c r="CL46" s="38">
        <v>348.29968618556501</v>
      </c>
      <c r="CM46" s="38">
        <v>383.07721989623502</v>
      </c>
      <c r="CN46" s="38">
        <v>316.32566509710199</v>
      </c>
      <c r="CO46" s="38">
        <v>431.060793556943</v>
      </c>
      <c r="CP46" s="38">
        <v>382.18673928037998</v>
      </c>
      <c r="CQ46" s="38">
        <v>356.68819651129598</v>
      </c>
      <c r="CR46" s="38">
        <v>341.91896049615099</v>
      </c>
      <c r="CS46" s="38">
        <v>410.13762620469703</v>
      </c>
      <c r="CT46" s="38">
        <v>371.23063090506901</v>
      </c>
      <c r="CU46" s="38">
        <v>422.39472933263602</v>
      </c>
      <c r="CV46" s="38">
        <v>371.789676974217</v>
      </c>
      <c r="CW46" s="38">
        <v>402.12408537011498</v>
      </c>
      <c r="CX46" s="38">
        <v>379.49260046597499</v>
      </c>
      <c r="CY46" s="38">
        <v>406.78648031715801</v>
      </c>
      <c r="CZ46" s="38">
        <v>343.37307334013201</v>
      </c>
      <c r="DA46" s="38">
        <v>458.98709684856999</v>
      </c>
      <c r="DB46" s="38">
        <v>361.48039405913801</v>
      </c>
      <c r="DC46" s="38">
        <v>429.90186240559899</v>
      </c>
      <c r="DD46" s="38">
        <v>404.44539678147299</v>
      </c>
      <c r="DE46" s="38">
        <v>333.183746442055</v>
      </c>
      <c r="DF46" s="38">
        <v>372.33217848621803</v>
      </c>
      <c r="DG46" s="38">
        <v>518.26621777600201</v>
      </c>
      <c r="DH46" s="38">
        <v>356.22007656457703</v>
      </c>
      <c r="DI46" s="38">
        <v>470.74486768102702</v>
      </c>
      <c r="DJ46" s="38">
        <v>417.80934976934202</v>
      </c>
      <c r="DK46" s="38">
        <v>524.55342745598296</v>
      </c>
      <c r="DL46" s="38">
        <v>320.715815869724</v>
      </c>
      <c r="DM46" s="38">
        <v>241.67598236820601</v>
      </c>
      <c r="DN46" s="38">
        <v>216.88315243136199</v>
      </c>
      <c r="DO46" s="38">
        <v>289.41180624025202</v>
      </c>
      <c r="DP46" s="38">
        <v>244.293153892417</v>
      </c>
      <c r="DQ46" s="38">
        <v>256.03341646518697</v>
      </c>
      <c r="DR46" s="38">
        <v>266.935194304785</v>
      </c>
      <c r="DS46" s="38">
        <v>330.81954434802702</v>
      </c>
      <c r="DT46" s="38">
        <v>267.33495738925899</v>
      </c>
      <c r="DU46" s="38">
        <v>299.03773819199898</v>
      </c>
      <c r="DV46" s="38">
        <v>304.52452649656499</v>
      </c>
      <c r="DW46" s="38">
        <v>412.80660651290401</v>
      </c>
      <c r="DX46" s="53">
        <v>306.97128827639301</v>
      </c>
      <c r="DY46" s="53">
        <v>297.83864674848002</v>
      </c>
      <c r="DZ46" s="53">
        <v>367.35586440603998</v>
      </c>
      <c r="EA46" s="53">
        <v>422.11428842341599</v>
      </c>
      <c r="EB46" s="53">
        <v>329.81896110191002</v>
      </c>
      <c r="EC46" s="53">
        <v>410.80837980100199</v>
      </c>
      <c r="ED46" s="53">
        <v>319.92881034612901</v>
      </c>
      <c r="EE46" s="53">
        <v>435.616637441308</v>
      </c>
      <c r="EF46" s="53">
        <v>366.90194783067801</v>
      </c>
      <c r="EG46" s="53">
        <v>357.82629170074898</v>
      </c>
      <c r="EH46" s="53">
        <v>301.64705583795501</v>
      </c>
      <c r="EI46" s="53">
        <v>350.37678472150702</v>
      </c>
      <c r="EJ46" s="53">
        <v>309.95299099210098</v>
      </c>
      <c r="EK46" s="53">
        <v>257.93755461304198</v>
      </c>
      <c r="EL46" s="53">
        <v>291.029009718861</v>
      </c>
      <c r="EM46" s="53">
        <v>358.248969610514</v>
      </c>
      <c r="EN46" s="53">
        <v>290.13194360376701</v>
      </c>
      <c r="EO46" s="53">
        <v>308.04899578200002</v>
      </c>
      <c r="EP46" s="53">
        <v>429.090590390697</v>
      </c>
      <c r="EQ46" s="53">
        <v>343.94290373857899</v>
      </c>
      <c r="ER46" s="53">
        <v>274.46236673740498</v>
      </c>
      <c r="ES46" s="53">
        <v>279.37053315686001</v>
      </c>
      <c r="ET46" s="53">
        <v>324.855919070612</v>
      </c>
      <c r="EU46" s="53">
        <v>305.34903785546402</v>
      </c>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row>
    <row r="47" spans="6:532" ht="34.15" customHeight="1">
      <c r="F47" s="28" t="s">
        <v>535</v>
      </c>
      <c r="G47" s="36"/>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row>
    <row r="48" spans="6:532" ht="20.100000000000001" customHeight="1">
      <c r="F48" s="28" t="s">
        <v>837</v>
      </c>
      <c r="G48" s="36" t="s">
        <v>200</v>
      </c>
      <c r="H48" s="38">
        <v>2118.6541870000001</v>
      </c>
      <c r="I48" s="38">
        <v>3008.2966670000001</v>
      </c>
      <c r="J48" s="38"/>
      <c r="K48" s="38"/>
      <c r="L48" s="38">
        <v>173.945989</v>
      </c>
      <c r="M48" s="38">
        <v>212.78172000000001</v>
      </c>
      <c r="N48" s="38">
        <v>174.19447199999999</v>
      </c>
      <c r="O48" s="38">
        <v>208.518373</v>
      </c>
      <c r="P48" s="38">
        <v>116.054659</v>
      </c>
      <c r="Q48" s="38">
        <v>151.65946500000001</v>
      </c>
      <c r="R48" s="38">
        <v>138.02139600000001</v>
      </c>
      <c r="S48" s="38">
        <v>148.004502</v>
      </c>
      <c r="T48" s="38">
        <v>150.33151599999999</v>
      </c>
      <c r="U48" s="38">
        <v>190.619719</v>
      </c>
      <c r="V48" s="38">
        <v>145.51950199999999</v>
      </c>
      <c r="W48" s="38">
        <v>175.192126</v>
      </c>
      <c r="X48" s="38">
        <v>96.785696999999999</v>
      </c>
      <c r="Y48" s="38">
        <v>121.43607799999999</v>
      </c>
      <c r="Z48" s="38">
        <v>100.598445</v>
      </c>
      <c r="AA48" s="38">
        <v>119.113061</v>
      </c>
      <c r="AB48" s="38">
        <v>94.397649000000001</v>
      </c>
      <c r="AC48" s="38">
        <v>114.742017</v>
      </c>
      <c r="AD48" s="38">
        <v>87.625028999999998</v>
      </c>
      <c r="AE48" s="38">
        <v>108.251592</v>
      </c>
      <c r="AF48" s="38">
        <v>101.516392</v>
      </c>
      <c r="AG48" s="38">
        <v>106.294172</v>
      </c>
      <c r="AH48" s="38">
        <v>105.298726</v>
      </c>
      <c r="AI48" s="38">
        <v>116.32881999999999</v>
      </c>
      <c r="AJ48" s="38">
        <v>110.183708</v>
      </c>
      <c r="AK48" s="38">
        <v>101.801483</v>
      </c>
      <c r="AL48" s="38">
        <v>118.042603</v>
      </c>
      <c r="AM48" s="38">
        <v>114.89946500000001</v>
      </c>
      <c r="AN48" s="38">
        <v>108.689944</v>
      </c>
      <c r="AO48" s="38">
        <v>149.260481</v>
      </c>
      <c r="AP48" s="38">
        <v>136.14130599999999</v>
      </c>
      <c r="AQ48" s="38">
        <v>152.92777000000001</v>
      </c>
      <c r="AR48" s="38">
        <v>135.90064799999999</v>
      </c>
      <c r="AS48" s="38">
        <v>156.484781</v>
      </c>
      <c r="AT48" s="38">
        <v>151.67040499999999</v>
      </c>
      <c r="AU48" s="38">
        <v>162.59230600000001</v>
      </c>
      <c r="AV48" s="38">
        <v>176.92976100000001</v>
      </c>
      <c r="AW48" s="38">
        <v>198.60568499999999</v>
      </c>
      <c r="AX48" s="38">
        <v>122.361323</v>
      </c>
      <c r="AY48" s="38">
        <v>175.410436</v>
      </c>
      <c r="AZ48" s="38">
        <v>169.83594600000001</v>
      </c>
      <c r="BA48" s="38">
        <v>214.853983</v>
      </c>
      <c r="BB48" s="38">
        <v>219.01601600000001</v>
      </c>
      <c r="BC48" s="38">
        <v>276.92598199999998</v>
      </c>
      <c r="BD48" s="38">
        <v>232.53189800000001</v>
      </c>
      <c r="BE48" s="38">
        <v>248.72374099999999</v>
      </c>
      <c r="BF48" s="38">
        <v>174.813849</v>
      </c>
      <c r="BG48" s="38">
        <v>206.11340300000001</v>
      </c>
      <c r="BH48" s="38">
        <v>190.081444</v>
      </c>
      <c r="BI48" s="38">
        <v>163.99893499999999</v>
      </c>
      <c r="BJ48" s="38">
        <v>172.70378099999999</v>
      </c>
      <c r="BK48" s="38">
        <v>179.16801799999999</v>
      </c>
      <c r="BL48" s="38">
        <v>158.12559999999999</v>
      </c>
      <c r="BM48" s="38">
        <v>160.04813300000001</v>
      </c>
      <c r="BN48" s="38">
        <v>167.49827500000001</v>
      </c>
      <c r="BO48" s="38">
        <v>176.50220400000001</v>
      </c>
      <c r="BP48" s="38">
        <v>172.50229100000001</v>
      </c>
      <c r="BQ48" s="38">
        <v>160.26734099999999</v>
      </c>
      <c r="BR48" s="38">
        <v>185.14042499999999</v>
      </c>
      <c r="BS48" s="38">
        <v>238.20061999999999</v>
      </c>
      <c r="BT48" s="38">
        <v>209.83309499999999</v>
      </c>
      <c r="BU48" s="38">
        <v>218.80512100000001</v>
      </c>
      <c r="BV48" s="38">
        <v>205.943758</v>
      </c>
      <c r="BW48" s="38">
        <v>335.310137</v>
      </c>
      <c r="BX48" s="38">
        <v>386.81107500000002</v>
      </c>
      <c r="BY48" s="38">
        <v>613.97993799999995</v>
      </c>
      <c r="BZ48" s="38">
        <v>609.14974299999994</v>
      </c>
      <c r="CA48" s="38">
        <v>771.02441399999998</v>
      </c>
      <c r="CB48" s="38">
        <v>513.62267899999995</v>
      </c>
      <c r="CC48" s="38">
        <v>696.41844400000002</v>
      </c>
      <c r="CD48" s="38">
        <v>684.47265000000004</v>
      </c>
      <c r="CE48" s="38">
        <v>618.80033400000002</v>
      </c>
      <c r="CF48" s="38">
        <v>370.20509800000002</v>
      </c>
      <c r="CG48" s="38">
        <v>357.262226</v>
      </c>
      <c r="CH48" s="38">
        <v>308.23476699999998</v>
      </c>
      <c r="CI48" s="38">
        <v>241.75794999999999</v>
      </c>
      <c r="CJ48" s="38">
        <v>170.132834</v>
      </c>
      <c r="CK48" s="38">
        <v>214.826346</v>
      </c>
      <c r="CL48" s="38">
        <v>226.21337600000001</v>
      </c>
      <c r="CM48" s="38">
        <v>308.44181700000001</v>
      </c>
      <c r="CN48" s="38">
        <v>274.11927500000002</v>
      </c>
      <c r="CO48" s="38">
        <v>428.201572</v>
      </c>
      <c r="CP48" s="38">
        <v>368.40257700000001</v>
      </c>
      <c r="CQ48" s="38">
        <v>387.68003199999998</v>
      </c>
      <c r="CR48" s="38">
        <v>334.39014400000002</v>
      </c>
      <c r="CS48" s="38">
        <v>388.620566</v>
      </c>
      <c r="CT48" s="38">
        <v>350.17999600000002</v>
      </c>
      <c r="CU48" s="38">
        <v>380.50593600000002</v>
      </c>
      <c r="CV48" s="38">
        <v>302.16109599999999</v>
      </c>
      <c r="CW48" s="38">
        <v>342.19064500000002</v>
      </c>
      <c r="CX48" s="38">
        <v>300.70932699999997</v>
      </c>
      <c r="CY48" s="38">
        <v>377.86233900000002</v>
      </c>
      <c r="CZ48" s="38">
        <v>285.95914499999998</v>
      </c>
      <c r="DA48" s="38">
        <v>418.73047300000002</v>
      </c>
      <c r="DB48" s="38">
        <v>315.172776</v>
      </c>
      <c r="DC48" s="38">
        <v>404.64903099999998</v>
      </c>
      <c r="DD48" s="38">
        <v>411.73479500000002</v>
      </c>
      <c r="DE48" s="38">
        <v>304.16614600000003</v>
      </c>
      <c r="DF48" s="38">
        <v>416.80561999999998</v>
      </c>
      <c r="DG48" s="38">
        <v>642.02523299999996</v>
      </c>
      <c r="DH48" s="38">
        <v>488.78441900000001</v>
      </c>
      <c r="DI48" s="38">
        <v>633.87466300000006</v>
      </c>
      <c r="DJ48" s="38">
        <v>475.90163200000001</v>
      </c>
      <c r="DK48" s="38">
        <v>417.46422799999999</v>
      </c>
      <c r="DL48" s="38">
        <v>234.38572500000001</v>
      </c>
      <c r="DM48" s="38">
        <v>269.46205300000003</v>
      </c>
      <c r="DN48" s="38">
        <v>291.84980899999999</v>
      </c>
      <c r="DO48" s="38">
        <v>424.08617400000003</v>
      </c>
      <c r="DP48" s="38">
        <v>368.251081</v>
      </c>
      <c r="DQ48" s="38">
        <v>351.76965100000001</v>
      </c>
      <c r="DR48" s="38">
        <v>437.24145800000002</v>
      </c>
      <c r="DS48" s="38">
        <v>642.41128400000002</v>
      </c>
      <c r="DT48" s="38">
        <v>577.05755599999998</v>
      </c>
      <c r="DU48" s="38">
        <v>614.85882700000002</v>
      </c>
      <c r="DV48" s="38">
        <v>527.16697599999998</v>
      </c>
      <c r="DW48" s="38">
        <v>758.07998399999997</v>
      </c>
      <c r="DX48" s="53">
        <v>539.72828900000002</v>
      </c>
      <c r="DY48" s="53">
        <v>521.76101200000005</v>
      </c>
      <c r="DZ48" s="53">
        <v>593.53583900000001</v>
      </c>
      <c r="EA48" s="53">
        <v>745.85195299999998</v>
      </c>
      <c r="EB48" s="53">
        <v>459.84481599999998</v>
      </c>
      <c r="EC48" s="53">
        <v>502.08463599999999</v>
      </c>
      <c r="ED48" s="53">
        <v>377.50230299999998</v>
      </c>
      <c r="EE48" s="53">
        <v>588.90921500000002</v>
      </c>
      <c r="EF48" s="53">
        <v>524.23618299999998</v>
      </c>
      <c r="EG48" s="53">
        <v>628.006486</v>
      </c>
      <c r="EH48" s="53">
        <v>617.68206599999996</v>
      </c>
      <c r="EI48" s="53">
        <v>800.36177499999997</v>
      </c>
      <c r="EJ48" s="53">
        <v>867.54548399999999</v>
      </c>
      <c r="EK48" s="53">
        <v>722.70734200000004</v>
      </c>
      <c r="EL48" s="53">
        <v>675.14437699999996</v>
      </c>
      <c r="EM48" s="53">
        <v>734.21643400000005</v>
      </c>
      <c r="EN48" s="53">
        <v>529.33845899999994</v>
      </c>
      <c r="EO48" s="53">
        <v>484.089384</v>
      </c>
      <c r="EP48" s="53">
        <v>597.95250599999997</v>
      </c>
      <c r="EQ48" s="53">
        <v>522.72331499999996</v>
      </c>
      <c r="ER48" s="53">
        <v>386.16031400000003</v>
      </c>
      <c r="ES48" s="53">
        <v>457.765488</v>
      </c>
      <c r="ET48" s="53">
        <v>613.12157999999999</v>
      </c>
      <c r="EU48" s="53">
        <v>767.19525099999998</v>
      </c>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row>
    <row r="49" spans="6:532" ht="20.100000000000001" customHeight="1">
      <c r="F49" s="28" t="s">
        <v>836</v>
      </c>
      <c r="G49" s="36" t="s">
        <v>200</v>
      </c>
      <c r="H49" s="38">
        <v>1504.819798</v>
      </c>
      <c r="I49" s="38">
        <v>1497.863681</v>
      </c>
      <c r="J49" s="38"/>
      <c r="K49" s="38"/>
      <c r="L49" s="38">
        <v>72.970132000000007</v>
      </c>
      <c r="M49" s="38">
        <v>78.214805999999996</v>
      </c>
      <c r="N49" s="38">
        <v>96.602005000000005</v>
      </c>
      <c r="O49" s="38">
        <v>72.817549999999997</v>
      </c>
      <c r="P49" s="38">
        <v>68.869428999999997</v>
      </c>
      <c r="Q49" s="38">
        <v>46.067062</v>
      </c>
      <c r="R49" s="38">
        <v>0.423989</v>
      </c>
      <c r="S49" s="38">
        <v>21.997710999999999</v>
      </c>
      <c r="T49" s="38">
        <v>58.707639999999998</v>
      </c>
      <c r="U49" s="38">
        <v>72.480495000000005</v>
      </c>
      <c r="V49" s="38">
        <v>78.621752000000001</v>
      </c>
      <c r="W49" s="38">
        <v>83.220928000000001</v>
      </c>
      <c r="X49" s="38">
        <v>76.672882000000001</v>
      </c>
      <c r="Y49" s="38">
        <v>58.921281</v>
      </c>
      <c r="Z49" s="38">
        <v>47.361291999999999</v>
      </c>
      <c r="AA49" s="38">
        <v>51.102432999999998</v>
      </c>
      <c r="AB49" s="38">
        <v>51.767471999999998</v>
      </c>
      <c r="AC49" s="38">
        <v>56.250962000000001</v>
      </c>
      <c r="AD49" s="38">
        <v>48.991453</v>
      </c>
      <c r="AE49" s="38">
        <v>47.132717</v>
      </c>
      <c r="AF49" s="38">
        <v>42.989351999999997</v>
      </c>
      <c r="AG49" s="38">
        <v>40.163136999999999</v>
      </c>
      <c r="AH49" s="38">
        <v>45.694887999999999</v>
      </c>
      <c r="AI49" s="38">
        <v>45.931280999999998</v>
      </c>
      <c r="AJ49" s="38">
        <v>49.813183000000002</v>
      </c>
      <c r="AK49" s="38">
        <v>73.985410999999999</v>
      </c>
      <c r="AL49" s="38">
        <v>53.203296999999999</v>
      </c>
      <c r="AM49" s="38">
        <v>48.062697</v>
      </c>
      <c r="AN49" s="38">
        <v>62.560457999999997</v>
      </c>
      <c r="AO49" s="38">
        <v>59.653365999999998</v>
      </c>
      <c r="AP49" s="38">
        <v>58.467413999999998</v>
      </c>
      <c r="AQ49" s="38">
        <v>59.122878999999998</v>
      </c>
      <c r="AR49" s="38">
        <v>42.074365999999998</v>
      </c>
      <c r="AS49" s="38">
        <v>47.028996999999997</v>
      </c>
      <c r="AT49" s="38">
        <v>75.206388000000004</v>
      </c>
      <c r="AU49" s="38">
        <v>64.265873999999997</v>
      </c>
      <c r="AV49" s="38">
        <v>76.078643999999997</v>
      </c>
      <c r="AW49" s="38">
        <v>75.155582999999993</v>
      </c>
      <c r="AX49" s="38">
        <v>75.805127999999996</v>
      </c>
      <c r="AY49" s="38">
        <v>80.777241000000004</v>
      </c>
      <c r="AZ49" s="38">
        <v>126.00794399999999</v>
      </c>
      <c r="BA49" s="38">
        <v>92.078722999999997</v>
      </c>
      <c r="BB49" s="38">
        <v>145.96411699999999</v>
      </c>
      <c r="BC49" s="38">
        <v>221.043228</v>
      </c>
      <c r="BD49" s="38">
        <v>118.6387</v>
      </c>
      <c r="BE49" s="38">
        <v>153.485095</v>
      </c>
      <c r="BF49" s="38">
        <v>145.66796099999999</v>
      </c>
      <c r="BG49" s="38">
        <v>135.11259899999999</v>
      </c>
      <c r="BH49" s="38">
        <v>154.10396499999999</v>
      </c>
      <c r="BI49" s="38">
        <v>115.291158</v>
      </c>
      <c r="BJ49" s="38">
        <v>112.675256</v>
      </c>
      <c r="BK49" s="38">
        <v>114.22663900000001</v>
      </c>
      <c r="BL49" s="38">
        <v>86.524522000000005</v>
      </c>
      <c r="BM49" s="38">
        <v>145.81927200000001</v>
      </c>
      <c r="BN49" s="38">
        <v>63.581682999999998</v>
      </c>
      <c r="BO49" s="38">
        <v>101.17979699999999</v>
      </c>
      <c r="BP49" s="38">
        <v>35.824866999999998</v>
      </c>
      <c r="BQ49" s="38">
        <v>117.27332800000001</v>
      </c>
      <c r="BR49" s="38">
        <v>37.367204999999998</v>
      </c>
      <c r="BS49" s="38">
        <v>35.904887000000002</v>
      </c>
      <c r="BT49" s="38">
        <v>137.06823199999999</v>
      </c>
      <c r="BU49" s="38">
        <v>94.822158999999999</v>
      </c>
      <c r="BV49" s="38">
        <v>75.831288000000001</v>
      </c>
      <c r="BW49" s="38">
        <v>137.62394499999999</v>
      </c>
      <c r="BX49" s="38">
        <v>117.69804999999999</v>
      </c>
      <c r="BY49" s="38">
        <v>217.408176</v>
      </c>
      <c r="BZ49" s="38">
        <v>138.12667099999999</v>
      </c>
      <c r="CA49" s="38">
        <v>283.92598500000003</v>
      </c>
      <c r="CB49" s="38">
        <v>318.61021899999997</v>
      </c>
      <c r="CC49" s="38">
        <v>307.898729</v>
      </c>
      <c r="CD49" s="38">
        <v>351.42157099999997</v>
      </c>
      <c r="CE49" s="38">
        <v>209.133904</v>
      </c>
      <c r="CF49" s="38">
        <v>196.752793</v>
      </c>
      <c r="CG49" s="38">
        <v>209.11156299999999</v>
      </c>
      <c r="CH49" s="38">
        <v>260.61518100000001</v>
      </c>
      <c r="CI49" s="38">
        <v>224.82250500000001</v>
      </c>
      <c r="CJ49" s="38">
        <v>193.05745899999999</v>
      </c>
      <c r="CK49" s="38">
        <v>244.875495</v>
      </c>
      <c r="CL49" s="38">
        <v>209.21446700000001</v>
      </c>
      <c r="CM49" s="38">
        <v>236.87238199999999</v>
      </c>
      <c r="CN49" s="38">
        <v>258.52245699999997</v>
      </c>
      <c r="CO49" s="38">
        <v>272.70345500000002</v>
      </c>
      <c r="CP49" s="38">
        <v>231.659458</v>
      </c>
      <c r="CQ49" s="38">
        <v>163.70648600000001</v>
      </c>
      <c r="CR49" s="38">
        <v>235.39312100000001</v>
      </c>
      <c r="CS49" s="38">
        <v>262.73800799999998</v>
      </c>
      <c r="CT49" s="38">
        <v>217.28756999999999</v>
      </c>
      <c r="CU49" s="38">
        <v>244.77275499999999</v>
      </c>
      <c r="CV49" s="38">
        <v>218.19677100000001</v>
      </c>
      <c r="CW49" s="38">
        <v>236.26274000000001</v>
      </c>
      <c r="CX49" s="38">
        <v>217.34259499999999</v>
      </c>
      <c r="CY49" s="38">
        <v>184.019904</v>
      </c>
      <c r="CZ49" s="38">
        <v>213.19282699999999</v>
      </c>
      <c r="DA49" s="38">
        <v>195.62865600000001</v>
      </c>
      <c r="DB49" s="38">
        <v>244.33950100000001</v>
      </c>
      <c r="DC49" s="38">
        <v>204.51900900000001</v>
      </c>
      <c r="DD49" s="38">
        <v>244.55125699999999</v>
      </c>
      <c r="DE49" s="38">
        <v>237.30202199999999</v>
      </c>
      <c r="DF49" s="38">
        <v>208.16824800000001</v>
      </c>
      <c r="DG49" s="38">
        <v>313.73463900000002</v>
      </c>
      <c r="DH49" s="38">
        <v>140.057391</v>
      </c>
      <c r="DI49" s="38">
        <v>229.43168800000001</v>
      </c>
      <c r="DJ49" s="38">
        <v>229.69091</v>
      </c>
      <c r="DK49" s="38">
        <v>445.683087</v>
      </c>
      <c r="DL49" s="38">
        <v>323.99438800000001</v>
      </c>
      <c r="DM49" s="38">
        <v>231.32564199999999</v>
      </c>
      <c r="DN49" s="38">
        <v>205.95013499999999</v>
      </c>
      <c r="DO49" s="38">
        <v>294.78524700000003</v>
      </c>
      <c r="DP49" s="38">
        <v>323.20087000000001</v>
      </c>
      <c r="DQ49" s="38">
        <v>428.546358</v>
      </c>
      <c r="DR49" s="38">
        <v>378.26084200000003</v>
      </c>
      <c r="DS49" s="38">
        <v>502.00651900000003</v>
      </c>
      <c r="DT49" s="38">
        <v>371.68270699999999</v>
      </c>
      <c r="DU49" s="38">
        <v>450.55507399999999</v>
      </c>
      <c r="DV49" s="38">
        <v>425.69043599999998</v>
      </c>
      <c r="DW49" s="38">
        <v>426.902985</v>
      </c>
      <c r="DX49" s="53">
        <v>362.02928500000002</v>
      </c>
      <c r="DY49" s="53">
        <v>390.41446300000001</v>
      </c>
      <c r="DZ49" s="53">
        <v>382.21578299999999</v>
      </c>
      <c r="EA49" s="53">
        <v>291.04392100000001</v>
      </c>
      <c r="EB49" s="53">
        <v>286.59353900000002</v>
      </c>
      <c r="EC49" s="53">
        <v>331.04212699999999</v>
      </c>
      <c r="ED49" s="53">
        <v>306.68296900000001</v>
      </c>
      <c r="EE49" s="53">
        <v>440.60357199999999</v>
      </c>
      <c r="EF49" s="53">
        <v>373.89053999999999</v>
      </c>
      <c r="EG49" s="53">
        <v>383.642717</v>
      </c>
      <c r="EH49" s="53">
        <v>350.25104299999998</v>
      </c>
      <c r="EI49" s="53">
        <v>378.47214100000002</v>
      </c>
      <c r="EJ49" s="53">
        <v>354.00194099999999</v>
      </c>
      <c r="EK49" s="53">
        <v>415.13855599999999</v>
      </c>
      <c r="EL49" s="53">
        <v>362.13763699999998</v>
      </c>
      <c r="EM49" s="53">
        <v>536.70330300000001</v>
      </c>
      <c r="EN49" s="53">
        <v>514.91281900000001</v>
      </c>
      <c r="EO49" s="53">
        <v>478.72912200000002</v>
      </c>
      <c r="EP49" s="53">
        <v>487.91802000000001</v>
      </c>
      <c r="EQ49" s="53">
        <v>422.988292</v>
      </c>
      <c r="ER49" s="53">
        <v>440.71559300000001</v>
      </c>
      <c r="ES49" s="53">
        <v>456.70918399999999</v>
      </c>
      <c r="ET49" s="53">
        <v>494.78900800000002</v>
      </c>
      <c r="EU49" s="53">
        <v>342.69336600000003</v>
      </c>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row>
    <row r="50" spans="6:532" ht="28.15" customHeight="1">
      <c r="F50" s="28" t="s">
        <v>407</v>
      </c>
      <c r="G50" s="36" t="s">
        <v>200</v>
      </c>
      <c r="H50" s="38">
        <v>3623.4739850000001</v>
      </c>
      <c r="I50" s="38">
        <v>4506.1603480000003</v>
      </c>
      <c r="J50" s="38"/>
      <c r="K50" s="38"/>
      <c r="L50" s="38">
        <v>246.916121</v>
      </c>
      <c r="M50" s="38">
        <v>290.99652600000002</v>
      </c>
      <c r="N50" s="38">
        <v>270.79647699999998</v>
      </c>
      <c r="O50" s="38">
        <v>281.33592299999998</v>
      </c>
      <c r="P50" s="38">
        <v>184.92408800000001</v>
      </c>
      <c r="Q50" s="38">
        <v>197.726527</v>
      </c>
      <c r="R50" s="38">
        <v>138.44538499999999</v>
      </c>
      <c r="S50" s="38">
        <v>170.00221300000001</v>
      </c>
      <c r="T50" s="38">
        <v>209.03915599999999</v>
      </c>
      <c r="U50" s="38">
        <v>263.10021399999999</v>
      </c>
      <c r="V50" s="38">
        <v>224.141254</v>
      </c>
      <c r="W50" s="38">
        <v>258.41305399999999</v>
      </c>
      <c r="X50" s="38">
        <v>173.45857899999999</v>
      </c>
      <c r="Y50" s="38">
        <v>180.357359</v>
      </c>
      <c r="Z50" s="38">
        <v>147.95973699999999</v>
      </c>
      <c r="AA50" s="38">
        <v>170.21549400000001</v>
      </c>
      <c r="AB50" s="38">
        <v>146.165121</v>
      </c>
      <c r="AC50" s="38">
        <v>170.99297899999999</v>
      </c>
      <c r="AD50" s="38">
        <v>136.61648199999999</v>
      </c>
      <c r="AE50" s="38">
        <v>155.384309</v>
      </c>
      <c r="AF50" s="38">
        <v>144.50574399999999</v>
      </c>
      <c r="AG50" s="38">
        <v>146.45730900000001</v>
      </c>
      <c r="AH50" s="38">
        <v>150.99361400000001</v>
      </c>
      <c r="AI50" s="38">
        <v>162.26010099999999</v>
      </c>
      <c r="AJ50" s="38">
        <v>159.99689100000001</v>
      </c>
      <c r="AK50" s="38">
        <v>175.78689399999999</v>
      </c>
      <c r="AL50" s="38">
        <v>171.24590000000001</v>
      </c>
      <c r="AM50" s="38">
        <v>162.96216200000001</v>
      </c>
      <c r="AN50" s="38">
        <v>171.25040200000001</v>
      </c>
      <c r="AO50" s="38">
        <v>208.913847</v>
      </c>
      <c r="AP50" s="38">
        <v>194.60872000000001</v>
      </c>
      <c r="AQ50" s="38">
        <v>212.05064899999999</v>
      </c>
      <c r="AR50" s="38">
        <v>177.97501399999999</v>
      </c>
      <c r="AS50" s="38">
        <v>203.513778</v>
      </c>
      <c r="AT50" s="38">
        <v>226.87679299999999</v>
      </c>
      <c r="AU50" s="38">
        <v>226.85818</v>
      </c>
      <c r="AV50" s="38">
        <v>253.00840500000001</v>
      </c>
      <c r="AW50" s="38">
        <v>273.76126799999997</v>
      </c>
      <c r="AX50" s="38">
        <v>198.166451</v>
      </c>
      <c r="AY50" s="38">
        <v>256.18767700000001</v>
      </c>
      <c r="AZ50" s="38">
        <v>295.84388999999999</v>
      </c>
      <c r="BA50" s="38">
        <v>306.932706</v>
      </c>
      <c r="BB50" s="38">
        <v>364.98013300000002</v>
      </c>
      <c r="BC50" s="38">
        <v>497.96920999999998</v>
      </c>
      <c r="BD50" s="38">
        <v>351.17059799999998</v>
      </c>
      <c r="BE50" s="38">
        <v>402.20883600000002</v>
      </c>
      <c r="BF50" s="38">
        <v>320.48181</v>
      </c>
      <c r="BG50" s="38">
        <v>341.22600199999999</v>
      </c>
      <c r="BH50" s="38">
        <v>344.18540899999999</v>
      </c>
      <c r="BI50" s="38">
        <v>279.29009300000001</v>
      </c>
      <c r="BJ50" s="38">
        <v>285.37903699999998</v>
      </c>
      <c r="BK50" s="38">
        <v>293.394657</v>
      </c>
      <c r="BL50" s="38">
        <v>244.65012200000001</v>
      </c>
      <c r="BM50" s="38">
        <v>305.86740500000002</v>
      </c>
      <c r="BN50" s="38">
        <v>231.079958</v>
      </c>
      <c r="BO50" s="38">
        <v>277.68200100000001</v>
      </c>
      <c r="BP50" s="38">
        <v>208.327158</v>
      </c>
      <c r="BQ50" s="38">
        <v>277.54066899999998</v>
      </c>
      <c r="BR50" s="38">
        <v>222.50763000000001</v>
      </c>
      <c r="BS50" s="38">
        <v>274.10550699999999</v>
      </c>
      <c r="BT50" s="38">
        <v>346.90132699999998</v>
      </c>
      <c r="BU50" s="38">
        <v>313.62727999999998</v>
      </c>
      <c r="BV50" s="38">
        <v>281.77504599999997</v>
      </c>
      <c r="BW50" s="38">
        <v>472.93408199999999</v>
      </c>
      <c r="BX50" s="38">
        <v>504.50912499999998</v>
      </c>
      <c r="BY50" s="38">
        <v>831.38811399999997</v>
      </c>
      <c r="BZ50" s="38">
        <v>747.27641400000005</v>
      </c>
      <c r="CA50" s="38">
        <v>1054.9503990000001</v>
      </c>
      <c r="CB50" s="38">
        <v>832.23289799999998</v>
      </c>
      <c r="CC50" s="38">
        <v>1004.317173</v>
      </c>
      <c r="CD50" s="38">
        <v>1035.894221</v>
      </c>
      <c r="CE50" s="38">
        <v>827.93423800000005</v>
      </c>
      <c r="CF50" s="38">
        <v>566.95789100000002</v>
      </c>
      <c r="CG50" s="38">
        <v>566.37378899999999</v>
      </c>
      <c r="CH50" s="38">
        <v>568.84994800000004</v>
      </c>
      <c r="CI50" s="38">
        <v>466.58045499999997</v>
      </c>
      <c r="CJ50" s="38">
        <v>363.190293</v>
      </c>
      <c r="CK50" s="38">
        <v>459.701841</v>
      </c>
      <c r="CL50" s="38">
        <v>435.427843</v>
      </c>
      <c r="CM50" s="38">
        <v>545.31419900000003</v>
      </c>
      <c r="CN50" s="38">
        <v>532.64173200000005</v>
      </c>
      <c r="CO50" s="38">
        <v>700.90502700000002</v>
      </c>
      <c r="CP50" s="38">
        <v>600.06203500000004</v>
      </c>
      <c r="CQ50" s="38">
        <v>551.38651800000002</v>
      </c>
      <c r="CR50" s="38">
        <v>569.78326500000003</v>
      </c>
      <c r="CS50" s="38">
        <v>651.35857399999998</v>
      </c>
      <c r="CT50" s="38">
        <v>567.46756600000003</v>
      </c>
      <c r="CU50" s="38">
        <v>625.27869099999998</v>
      </c>
      <c r="CV50" s="38">
        <v>520.35786700000006</v>
      </c>
      <c r="CW50" s="38">
        <v>578.45338500000003</v>
      </c>
      <c r="CX50" s="38">
        <v>518.05192199999999</v>
      </c>
      <c r="CY50" s="38">
        <v>561.88224300000002</v>
      </c>
      <c r="CZ50" s="38">
        <v>499.151972</v>
      </c>
      <c r="DA50" s="38">
        <v>614.35912900000005</v>
      </c>
      <c r="DB50" s="38">
        <v>559.51227700000004</v>
      </c>
      <c r="DC50" s="38">
        <v>609.16804000000002</v>
      </c>
      <c r="DD50" s="38">
        <v>656.28605200000004</v>
      </c>
      <c r="DE50" s="38">
        <v>541.46816799999999</v>
      </c>
      <c r="DF50" s="38">
        <v>624.97386800000004</v>
      </c>
      <c r="DG50" s="38">
        <v>955.75987199999997</v>
      </c>
      <c r="DH50" s="38">
        <v>628.84181000000001</v>
      </c>
      <c r="DI50" s="38">
        <v>863.30635099999995</v>
      </c>
      <c r="DJ50" s="38">
        <v>705.59254199999998</v>
      </c>
      <c r="DK50" s="38">
        <v>863.14731500000005</v>
      </c>
      <c r="DL50" s="38">
        <v>558.38011300000005</v>
      </c>
      <c r="DM50" s="38">
        <v>500.78769499999999</v>
      </c>
      <c r="DN50" s="38">
        <v>497.79994399999998</v>
      </c>
      <c r="DO50" s="38">
        <v>718.87142100000005</v>
      </c>
      <c r="DP50" s="38">
        <v>691.45195100000001</v>
      </c>
      <c r="DQ50" s="38">
        <v>780.31600900000001</v>
      </c>
      <c r="DR50" s="38">
        <v>815.50229999999999</v>
      </c>
      <c r="DS50" s="38">
        <v>1144.417803</v>
      </c>
      <c r="DT50" s="38">
        <v>948.74026300000003</v>
      </c>
      <c r="DU50" s="38">
        <v>1065.4139009999999</v>
      </c>
      <c r="DV50" s="38">
        <v>952.85741199999995</v>
      </c>
      <c r="DW50" s="38">
        <v>1184.9829689999999</v>
      </c>
      <c r="DX50" s="53">
        <v>901.75757399999998</v>
      </c>
      <c r="DY50" s="53">
        <v>912.17547500000001</v>
      </c>
      <c r="DZ50" s="53">
        <v>975.751622</v>
      </c>
      <c r="EA50" s="53">
        <v>1036.895874</v>
      </c>
      <c r="EB50" s="53">
        <v>746.438355</v>
      </c>
      <c r="EC50" s="53">
        <v>833.12676299999998</v>
      </c>
      <c r="ED50" s="53">
        <v>684.18527200000005</v>
      </c>
      <c r="EE50" s="53">
        <v>1029.5127869999999</v>
      </c>
      <c r="EF50" s="53">
        <v>898.12672299999997</v>
      </c>
      <c r="EG50" s="53">
        <v>1011.6492030000001</v>
      </c>
      <c r="EH50" s="53">
        <v>967.93310899999994</v>
      </c>
      <c r="EI50" s="53">
        <v>1178.833916</v>
      </c>
      <c r="EJ50" s="53">
        <v>1221.547425</v>
      </c>
      <c r="EK50" s="53">
        <v>1137.845898</v>
      </c>
      <c r="EL50" s="53">
        <v>1037.2820139999999</v>
      </c>
      <c r="EM50" s="53">
        <v>1270.9197369999999</v>
      </c>
      <c r="EN50" s="53">
        <v>1044.251278</v>
      </c>
      <c r="EO50" s="53">
        <v>962.81850599999996</v>
      </c>
      <c r="EP50" s="53">
        <v>1085.8705259999999</v>
      </c>
      <c r="EQ50" s="53">
        <v>945.71160699999996</v>
      </c>
      <c r="ER50" s="53">
        <v>826.87590699999998</v>
      </c>
      <c r="ES50" s="53">
        <v>914.47467200000006</v>
      </c>
      <c r="ET50" s="53">
        <v>1107.910588</v>
      </c>
      <c r="EU50" s="53">
        <v>1109.8886170000001</v>
      </c>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row>
    <row r="51" spans="6:532" ht="34.15" customHeight="1">
      <c r="F51" s="35" t="s">
        <v>82</v>
      </c>
      <c r="G51" s="36"/>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row>
    <row r="52" spans="6:532" ht="20.100000000000001" customHeight="1">
      <c r="F52" s="28" t="s">
        <v>843</v>
      </c>
      <c r="G52" s="36" t="s">
        <v>317</v>
      </c>
      <c r="H52" s="38">
        <v>2657.26152715539</v>
      </c>
      <c r="I52" s="38">
        <v>3506.0409273885898</v>
      </c>
      <c r="J52" s="38"/>
      <c r="K52" s="38"/>
      <c r="L52" s="38">
        <v>1454.15625</v>
      </c>
      <c r="M52" s="38">
        <v>1727.39344262295</v>
      </c>
      <c r="N52" s="38">
        <v>1599.5625</v>
      </c>
      <c r="O52" s="38">
        <v>1302.8709677419399</v>
      </c>
      <c r="P52" s="38">
        <v>1198.5483870967701</v>
      </c>
      <c r="Q52" s="38">
        <v>1137.6048387096801</v>
      </c>
      <c r="R52" s="38">
        <v>1045.20769230769</v>
      </c>
      <c r="S52" s="38">
        <v>1085.2063492063501</v>
      </c>
      <c r="T52" s="38">
        <v>1167.859375</v>
      </c>
      <c r="U52" s="38">
        <v>1355.50819672131</v>
      </c>
      <c r="V52" s="38">
        <v>1365.2380952381</v>
      </c>
      <c r="W52" s="38">
        <v>1088.66935483871</v>
      </c>
      <c r="X52" s="38">
        <v>1041.3333333333301</v>
      </c>
      <c r="Y52" s="38">
        <v>969.02459016393402</v>
      </c>
      <c r="Z52" s="38">
        <v>895.76923076923094</v>
      </c>
      <c r="AA52" s="38">
        <v>939.4921875</v>
      </c>
      <c r="AB52" s="38">
        <v>966</v>
      </c>
      <c r="AC52" s="38">
        <v>949.75</v>
      </c>
      <c r="AD52" s="38">
        <v>967.56153846153802</v>
      </c>
      <c r="AE52" s="38">
        <v>1109.0952380952399</v>
      </c>
      <c r="AF52" s="38">
        <v>1069.765625</v>
      </c>
      <c r="AG52" s="38">
        <v>1034.4426229508199</v>
      </c>
      <c r="AH52" s="38">
        <v>1009.5546875</v>
      </c>
      <c r="AI52" s="38">
        <v>1009.21428571429</v>
      </c>
      <c r="AJ52" s="38">
        <v>1039.625</v>
      </c>
      <c r="AK52" s="38">
        <v>1030.3360655737699</v>
      </c>
      <c r="AL52" s="38">
        <v>1002.75384615385</v>
      </c>
      <c r="AM52" s="38">
        <v>1028.046875</v>
      </c>
      <c r="AN52" s="38">
        <v>1169.7786885245901</v>
      </c>
      <c r="AO52" s="38">
        <v>1300.94444444444</v>
      </c>
      <c r="AP52" s="38">
        <v>1602.3769230769201</v>
      </c>
      <c r="AQ52" s="38">
        <v>1190.19047619048</v>
      </c>
      <c r="AR52" s="38">
        <v>1062.4516129032299</v>
      </c>
      <c r="AS52" s="38">
        <v>1054.3606557377</v>
      </c>
      <c r="AT52" s="38">
        <v>1023.53076923077</v>
      </c>
      <c r="AU52" s="38">
        <v>955.3515625</v>
      </c>
      <c r="AV52" s="38">
        <v>995.10317460317503</v>
      </c>
      <c r="AW52" s="38">
        <v>1019.0901639344301</v>
      </c>
      <c r="AX52" s="38">
        <v>1132.17692307692</v>
      </c>
      <c r="AY52" s="38">
        <v>1158.6209677419399</v>
      </c>
      <c r="AZ52" s="38">
        <v>1128.828125</v>
      </c>
      <c r="BA52" s="38">
        <v>1134.2049180327899</v>
      </c>
      <c r="BB52" s="38">
        <v>1176.6953125</v>
      </c>
      <c r="BC52" s="38">
        <v>1072.12698412698</v>
      </c>
      <c r="BD52" s="38">
        <v>1019.6171875</v>
      </c>
      <c r="BE52" s="38">
        <v>932.95081967213105</v>
      </c>
      <c r="BF52" s="38">
        <v>826.90625</v>
      </c>
      <c r="BG52" s="38">
        <v>763.67903225806401</v>
      </c>
      <c r="BH52" s="38">
        <v>794.54838709677404</v>
      </c>
      <c r="BI52" s="38">
        <v>782.28225806451599</v>
      </c>
      <c r="BJ52" s="38">
        <v>767.10769230769199</v>
      </c>
      <c r="BK52" s="38">
        <v>771.19047619047603</v>
      </c>
      <c r="BL52" s="38">
        <v>785.77777777777806</v>
      </c>
      <c r="BM52" s="38">
        <v>773.94262295082001</v>
      </c>
      <c r="BN52" s="38">
        <v>821.4</v>
      </c>
      <c r="BO52" s="38">
        <v>929.3203125</v>
      </c>
      <c r="BP52" s="38">
        <v>1070.9921875</v>
      </c>
      <c r="BQ52" s="38">
        <v>1027.2786885245901</v>
      </c>
      <c r="BR52" s="38">
        <v>979.83076923076896</v>
      </c>
      <c r="BS52" s="38">
        <v>1113.3203125</v>
      </c>
      <c r="BT52" s="38">
        <v>1317.74590163934</v>
      </c>
      <c r="BU52" s="38">
        <v>1273.515625</v>
      </c>
      <c r="BV52" s="38">
        <v>1298.3538461538501</v>
      </c>
      <c r="BW52" s="38">
        <v>1637.1111111111099</v>
      </c>
      <c r="BX52" s="38">
        <v>2247.765625</v>
      </c>
      <c r="BY52" s="38">
        <v>3301.1557377049198</v>
      </c>
      <c r="BZ52" s="38">
        <v>3363.140625</v>
      </c>
      <c r="CA52" s="38">
        <v>4193.3306451612898</v>
      </c>
      <c r="CB52" s="38">
        <v>3460.390625</v>
      </c>
      <c r="CC52" s="38">
        <v>3667.1557377049198</v>
      </c>
      <c r="CD52" s="38">
        <v>3239.58870967742</v>
      </c>
      <c r="CE52" s="38">
        <v>2645.9841269841299</v>
      </c>
      <c r="CF52" s="38">
        <v>2425.2361290322601</v>
      </c>
      <c r="CG52" s="38">
        <v>2114.75396825397</v>
      </c>
      <c r="CH52" s="38">
        <v>1773.54615384615</v>
      </c>
      <c r="CI52" s="38">
        <v>1189.8671875</v>
      </c>
      <c r="CJ52" s="38">
        <v>1173.7301587301599</v>
      </c>
      <c r="CK52" s="38">
        <v>1475.8606557377</v>
      </c>
      <c r="CL52" s="38">
        <v>1756.7384615384599</v>
      </c>
      <c r="CM52" s="38">
        <v>2203.140625</v>
      </c>
      <c r="CN52" s="38">
        <v>2288.1507936507901</v>
      </c>
      <c r="CO52" s="38">
        <v>2017.0655737704899</v>
      </c>
      <c r="CP52" s="38">
        <v>2012.8</v>
      </c>
      <c r="CQ52" s="38">
        <v>2314.5421875000002</v>
      </c>
      <c r="CR52" s="38">
        <v>2393.0952380952399</v>
      </c>
      <c r="CS52" s="38">
        <v>2249.6916666666698</v>
      </c>
      <c r="CT52" s="38">
        <v>2224.1692307692301</v>
      </c>
      <c r="CU52" s="38">
        <v>1895.9921875</v>
      </c>
      <c r="CV52" s="38">
        <v>2021.61538461538</v>
      </c>
      <c r="CW52" s="38">
        <v>1927.6</v>
      </c>
      <c r="CX52" s="38">
        <v>1885.4921875</v>
      </c>
      <c r="CY52" s="38">
        <v>1946.5546875</v>
      </c>
      <c r="CZ52" s="38">
        <v>2032.7903225806499</v>
      </c>
      <c r="DA52" s="38">
        <v>1840.4032258064501</v>
      </c>
      <c r="DB52" s="38">
        <v>1858.9153846153799</v>
      </c>
      <c r="DC52" s="38">
        <v>1906.734375</v>
      </c>
      <c r="DD52" s="38">
        <v>2030.69047619048</v>
      </c>
      <c r="DE52" s="38">
        <v>2073.4508196721299</v>
      </c>
      <c r="DF52" s="38">
        <v>2311.4393939393899</v>
      </c>
      <c r="DG52" s="38">
        <v>2235.4140625</v>
      </c>
      <c r="DH52" s="38">
        <v>2079.7619047619</v>
      </c>
      <c r="DI52" s="38">
        <v>2192.0317460317501</v>
      </c>
      <c r="DJ52" s="38">
        <v>1847.1076923076901</v>
      </c>
      <c r="DK52" s="38">
        <v>1613.484375</v>
      </c>
      <c r="DL52" s="38">
        <v>1679.6557377049201</v>
      </c>
      <c r="DM52" s="38">
        <v>1917.6507936507901</v>
      </c>
      <c r="DN52" s="38">
        <v>2254.5230769230802</v>
      </c>
      <c r="DO52" s="38">
        <v>2516.5952380952399</v>
      </c>
      <c r="DP52" s="38">
        <v>2780.0234375</v>
      </c>
      <c r="DQ52" s="38">
        <v>2597.0338983050801</v>
      </c>
      <c r="DR52" s="38">
        <v>2962.546875</v>
      </c>
      <c r="DS52" s="38">
        <v>3236.1825396825402</v>
      </c>
      <c r="DT52" s="38">
        <v>3421.0158730158701</v>
      </c>
      <c r="DU52" s="38">
        <v>3112.2661290322599</v>
      </c>
      <c r="DV52" s="38">
        <v>2537.3046875</v>
      </c>
      <c r="DW52" s="38">
        <v>2630.9765625</v>
      </c>
      <c r="DX52" s="53">
        <v>2702.1984126984098</v>
      </c>
      <c r="DY52" s="53">
        <v>2762.6229508196702</v>
      </c>
      <c r="DZ52" s="53">
        <v>2348.3769230769199</v>
      </c>
      <c r="EA52" s="53">
        <v>2387.828125</v>
      </c>
      <c r="EB52" s="53">
        <v>2128.015625</v>
      </c>
      <c r="EC52" s="53">
        <v>1961.3032786885201</v>
      </c>
      <c r="ED52" s="53">
        <v>2335.0615384615398</v>
      </c>
      <c r="EE52" s="53">
        <v>2628.234375</v>
      </c>
      <c r="EF52" s="53">
        <v>2749.61904761905</v>
      </c>
      <c r="EG52" s="53">
        <v>2916.1311475409798</v>
      </c>
      <c r="EH52" s="53">
        <v>2991.3384615384598</v>
      </c>
      <c r="EI52" s="53">
        <v>3364.359375</v>
      </c>
      <c r="EJ52" s="53">
        <v>3753.8492063492099</v>
      </c>
      <c r="EK52" s="53">
        <v>3914.61666666667</v>
      </c>
      <c r="EL52" s="53">
        <v>3271.4923076923101</v>
      </c>
      <c r="EM52" s="53">
        <v>3000.6507936507901</v>
      </c>
      <c r="EN52" s="53">
        <v>3124.15625</v>
      </c>
      <c r="EO52" s="53">
        <v>2526.0500000000002</v>
      </c>
      <c r="EP52" s="53">
        <v>2428.15625</v>
      </c>
      <c r="EQ52" s="53">
        <v>2498.0634920634898</v>
      </c>
      <c r="ER52" s="53">
        <v>2450.38095238095</v>
      </c>
      <c r="ES52" s="53">
        <v>2833.3467741935501</v>
      </c>
      <c r="ET52" s="53">
        <v>2778.7846153846199</v>
      </c>
      <c r="EU52" s="53">
        <v>3050.1171875</v>
      </c>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row>
    <row r="53" spans="6:532" ht="10.15" customHeight="1">
      <c r="F53" s="39"/>
      <c r="G53" s="40"/>
      <c r="H53" s="39"/>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c r="OI53" s="40"/>
      <c r="OJ53" s="40"/>
      <c r="OK53" s="40"/>
      <c r="OL53" s="40"/>
      <c r="OM53" s="40"/>
      <c r="ON53" s="40"/>
      <c r="OO53" s="40"/>
      <c r="OP53" s="40"/>
      <c r="OQ53" s="40"/>
      <c r="OR53" s="40"/>
      <c r="OS53" s="40"/>
      <c r="OT53" s="40"/>
      <c r="OU53" s="40"/>
      <c r="OV53" s="40"/>
      <c r="OW53" s="40"/>
      <c r="OX53" s="40"/>
      <c r="OY53" s="40"/>
      <c r="OZ53" s="40"/>
      <c r="PA53" s="40"/>
      <c r="PB53" s="40"/>
      <c r="PC53" s="40"/>
      <c r="PD53" s="40"/>
      <c r="PE53" s="40"/>
      <c r="PF53" s="40"/>
      <c r="PG53" s="40"/>
      <c r="PH53" s="40"/>
      <c r="PI53" s="40"/>
      <c r="PJ53" s="40"/>
      <c r="PK53" s="40"/>
      <c r="PL53" s="40"/>
      <c r="PM53" s="40"/>
      <c r="PN53" s="40"/>
      <c r="PO53" s="40"/>
      <c r="PP53" s="40"/>
      <c r="PQ53" s="40"/>
      <c r="PR53" s="40"/>
      <c r="PS53" s="40"/>
      <c r="PT53" s="40"/>
      <c r="PU53" s="40"/>
      <c r="PV53" s="40"/>
      <c r="PW53" s="40"/>
      <c r="PX53" s="40"/>
      <c r="PY53" s="40"/>
      <c r="PZ53" s="40"/>
      <c r="QA53" s="40"/>
      <c r="QB53" s="40"/>
      <c r="QC53" s="40"/>
      <c r="QD53" s="40"/>
      <c r="QE53" s="40"/>
      <c r="QF53" s="40"/>
      <c r="QG53" s="40"/>
      <c r="QH53" s="40"/>
      <c r="QI53" s="40"/>
      <c r="QJ53" s="40"/>
      <c r="QK53" s="40"/>
      <c r="QL53" s="40"/>
      <c r="QM53" s="40"/>
      <c r="QN53" s="40"/>
      <c r="QO53" s="40"/>
      <c r="QP53" s="40"/>
      <c r="QQ53" s="40"/>
      <c r="QR53" s="40"/>
      <c r="QS53" s="40"/>
      <c r="QT53" s="40"/>
      <c r="QU53" s="40"/>
      <c r="QV53" s="40"/>
      <c r="QW53" s="40"/>
      <c r="QX53" s="40"/>
      <c r="QY53" s="40"/>
      <c r="QZ53" s="40"/>
      <c r="RA53" s="40"/>
      <c r="RB53" s="40"/>
      <c r="RC53" s="40"/>
      <c r="RD53" s="40"/>
      <c r="RE53" s="40"/>
      <c r="RF53" s="40"/>
      <c r="RG53" s="40"/>
      <c r="RH53" s="40"/>
      <c r="RI53" s="40"/>
      <c r="RJ53" s="40"/>
      <c r="RK53" s="40"/>
      <c r="RL53" s="40"/>
      <c r="RM53" s="40"/>
      <c r="RN53" s="40"/>
      <c r="RO53" s="40"/>
      <c r="RP53" s="40"/>
      <c r="RQ53" s="40"/>
      <c r="RR53" s="40"/>
      <c r="RS53" s="40"/>
      <c r="RT53" s="40"/>
      <c r="RU53" s="40"/>
      <c r="RV53" s="40"/>
      <c r="RW53" s="40"/>
      <c r="RX53" s="40"/>
      <c r="RY53" s="40"/>
      <c r="RZ53" s="40"/>
      <c r="SA53" s="40"/>
      <c r="SB53" s="40"/>
      <c r="SC53" s="40"/>
      <c r="SD53" s="40"/>
      <c r="SE53" s="40"/>
      <c r="SF53" s="40"/>
      <c r="SG53" s="40"/>
      <c r="SH53" s="40"/>
      <c r="SI53" s="40"/>
      <c r="SJ53" s="40"/>
      <c r="SK53" s="40"/>
      <c r="SL53" s="40"/>
      <c r="SM53" s="40"/>
      <c r="SN53" s="40"/>
      <c r="SO53" s="40"/>
      <c r="SP53" s="40"/>
      <c r="SQ53" s="40"/>
      <c r="SR53" s="40"/>
      <c r="SS53" s="40"/>
      <c r="ST53" s="40"/>
      <c r="SU53" s="40"/>
      <c r="SV53" s="40"/>
      <c r="SW53" s="40"/>
      <c r="SX53" s="40"/>
      <c r="SY53" s="40"/>
      <c r="SZ53" s="40"/>
      <c r="TA53" s="40"/>
      <c r="TB53" s="40"/>
      <c r="TC53" s="40"/>
      <c r="TD53" s="40"/>
      <c r="TE53" s="40"/>
      <c r="TF53" s="40"/>
      <c r="TG53" s="40"/>
      <c r="TH53" s="40"/>
      <c r="TI53" s="40"/>
      <c r="TJ53" s="40"/>
      <c r="TK53" s="40"/>
      <c r="TL53" s="40"/>
    </row>
    <row r="54" spans="6:532" ht="10.15" customHeight="1">
      <c r="EA54" s="26"/>
    </row>
    <row r="55" spans="6:532" ht="18" customHeight="1">
      <c r="DW55" s="26"/>
    </row>
    <row r="56" spans="6:532" ht="18" customHeight="1">
      <c r="F56" s="42" t="s">
        <v>844</v>
      </c>
      <c r="DW56" s="26"/>
    </row>
    <row r="57" spans="6:532" ht="18" customHeight="1">
      <c r="F57" s="42" t="s">
        <v>845</v>
      </c>
      <c r="DW57" s="26"/>
    </row>
    <row r="58" spans="6:532" ht="18" customHeight="1">
      <c r="F58" s="42" t="s">
        <v>510</v>
      </c>
      <c r="DW58" s="26"/>
    </row>
    <row r="59" spans="6:532" ht="18" customHeight="1">
      <c r="F59" s="25" t="s">
        <v>489</v>
      </c>
      <c r="DW59" s="26"/>
    </row>
    <row r="60" spans="6:532" ht="18" customHeight="1">
      <c r="F60" s="25" t="s">
        <v>846</v>
      </c>
      <c r="DW60" s="26"/>
    </row>
    <row r="61" spans="6:532" ht="18" customHeight="1">
      <c r="F61" s="24"/>
      <c r="EA61" s="26"/>
    </row>
  </sheetData>
  <hyperlinks>
    <hyperlink ref="H1" location="Contents!A1" display="Back to Table of Contents" xr:uid="{10369EA6-4AA2-4807-A0DF-E4609155E940}"/>
  </hyperlinks>
  <pageMargins left="0" right="0" top="0" bottom="0" header="0" footer="0"/>
  <pageSetup paperSize="9" scale="10" fitToHeight="0" orientation="portrait" r:id="rId1"/>
  <ignoredErrors>
    <ignoredError sqref="J3:EU4"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0AE1-05F1-4EA8-89A6-31BFB7E0F0A3}">
  <sheetPr>
    <pageSetUpPr fitToPage="1"/>
  </sheetPr>
  <dimension ref="A1:VP100"/>
  <sheetViews>
    <sheetView zoomScale="80" zoomScaleNormal="80" workbookViewId="0">
      <pane xSplit="6" ySplit="7" topLeftCell="AM68" activePane="bottomRight" state="frozen"/>
      <selection pane="topRight" activeCell="F17" sqref="F17"/>
      <selection pane="bottomLeft" activeCell="F17" sqref="F17"/>
      <selection pane="bottomRight" activeCell="AO69" sqref="AO69"/>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5703125" style="26" customWidth="1"/>
    <col min="14" max="66" width="14.5703125" style="24" customWidth="1"/>
    <col min="67" max="16384" width="10.28515625" style="24"/>
  </cols>
  <sheetData>
    <row r="1" spans="1:494"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row>
    <row r="2" spans="1:494"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c r="AT2" s="26"/>
      <c r="AU2" s="26"/>
      <c r="AV2" s="26"/>
      <c r="AW2" s="26"/>
      <c r="AX2" s="26"/>
      <c r="AY2" s="26"/>
      <c r="AZ2" s="26"/>
      <c r="BA2" s="26"/>
      <c r="BB2" s="26"/>
      <c r="BC2" s="26"/>
      <c r="BD2" s="26"/>
      <c r="BE2" s="26"/>
      <c r="BF2" s="26"/>
      <c r="BG2" s="26"/>
      <c r="BH2" s="26"/>
      <c r="BI2" s="26"/>
      <c r="BJ2" s="26"/>
      <c r="BK2" s="26"/>
      <c r="BL2" s="26"/>
      <c r="BM2" s="26"/>
      <c r="BN2" s="26"/>
    </row>
    <row r="3" spans="1:494"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c r="AT3" s="26"/>
      <c r="AU3" s="26"/>
      <c r="AV3" s="26"/>
      <c r="AW3" s="26"/>
      <c r="AX3" s="26"/>
      <c r="AY3" s="26"/>
      <c r="AZ3" s="26"/>
      <c r="BA3" s="26"/>
      <c r="BB3" s="26"/>
      <c r="BC3" s="26"/>
      <c r="BD3" s="26"/>
      <c r="BE3" s="26"/>
      <c r="BF3" s="26"/>
      <c r="BG3" s="26"/>
      <c r="BH3" s="26"/>
      <c r="BI3" s="26"/>
      <c r="BJ3" s="26"/>
      <c r="BK3" s="26"/>
      <c r="BL3" s="26"/>
      <c r="BM3" s="26"/>
      <c r="BN3" s="26"/>
    </row>
    <row r="4" spans="1:494" ht="18" customHeight="1">
      <c r="F4" s="28"/>
      <c r="G4" s="29"/>
      <c r="N4" s="26"/>
      <c r="O4" s="26"/>
      <c r="P4" s="26"/>
      <c r="Q4" s="26"/>
      <c r="R4" s="26"/>
      <c r="S4" s="26"/>
      <c r="T4" s="26"/>
      <c r="U4" s="26"/>
      <c r="V4" s="26"/>
      <c r="W4" s="26"/>
      <c r="X4" s="26"/>
      <c r="Y4" s="26"/>
      <c r="Z4" s="26"/>
      <c r="AA4" s="26"/>
      <c r="AB4" s="26"/>
      <c r="AC4" s="26"/>
      <c r="AD4" s="26"/>
      <c r="AE4" s="26"/>
      <c r="AF4" s="26"/>
      <c r="AG4" s="26"/>
      <c r="AH4" s="26"/>
    </row>
    <row r="5" spans="1:494" ht="18" customHeight="1">
      <c r="A5" s="30"/>
      <c r="F5" s="28"/>
      <c r="N5" s="26"/>
      <c r="O5" s="26"/>
      <c r="P5" s="26"/>
      <c r="Q5" s="26"/>
      <c r="R5" s="26"/>
      <c r="S5" s="26"/>
      <c r="T5" s="26"/>
      <c r="U5" s="26"/>
      <c r="V5" s="26"/>
      <c r="W5" s="26"/>
      <c r="X5" s="26"/>
      <c r="Y5" s="26"/>
      <c r="Z5" s="26"/>
      <c r="AA5" s="26"/>
      <c r="AB5" s="26"/>
      <c r="AC5" s="26"/>
      <c r="AD5" s="26"/>
      <c r="AE5" s="26"/>
      <c r="AF5" s="26"/>
      <c r="AG5" s="26"/>
      <c r="AH5" s="26"/>
    </row>
    <row r="6" spans="1:494" ht="82.5" customHeight="1">
      <c r="F6" s="30" t="s">
        <v>42</v>
      </c>
      <c r="N6" s="26"/>
      <c r="O6" s="26"/>
      <c r="P6" s="26"/>
      <c r="Q6" s="26"/>
      <c r="R6" s="26"/>
      <c r="S6" s="26"/>
      <c r="T6" s="26"/>
      <c r="U6" s="26"/>
      <c r="V6" s="26"/>
      <c r="W6" s="26"/>
      <c r="X6" s="26"/>
      <c r="Y6" s="26"/>
      <c r="Z6" s="26"/>
      <c r="AA6" s="26"/>
      <c r="AB6" s="26"/>
      <c r="AC6" s="26"/>
      <c r="AD6" s="26"/>
      <c r="AE6" s="26"/>
      <c r="AF6" s="26"/>
      <c r="AG6" s="26"/>
      <c r="AH6" s="26"/>
    </row>
    <row r="7" spans="1:494" ht="34.15" customHeight="1">
      <c r="F7" s="32" t="s">
        <v>200</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row>
    <row r="8" spans="1:494" ht="18" customHeight="1">
      <c r="F8" s="28" t="s">
        <v>210</v>
      </c>
      <c r="G8" s="38">
        <v>2186.9833189999999</v>
      </c>
      <c r="H8" s="38">
        <v>2562.3953540000002</v>
      </c>
      <c r="I8" s="38">
        <v>2849.5084729999999</v>
      </c>
      <c r="J8" s="38">
        <v>2895.3178680000001</v>
      </c>
      <c r="K8" s="38">
        <v>2777.1727110000002</v>
      </c>
      <c r="L8" s="38">
        <v>2773.5165969999998</v>
      </c>
      <c r="M8" s="38">
        <v>2864.721039</v>
      </c>
      <c r="N8" s="38">
        <v>3155.1985840000002</v>
      </c>
      <c r="O8" s="38">
        <v>3791.029935</v>
      </c>
      <c r="P8" s="38">
        <v>3844.1070420000001</v>
      </c>
      <c r="Q8" s="38">
        <v>3817.2631369999999</v>
      </c>
      <c r="R8" s="38">
        <v>4902.7221600000003</v>
      </c>
      <c r="S8" s="38">
        <v>5159.6703399999997</v>
      </c>
      <c r="T8" s="38">
        <v>5342.1907600000004</v>
      </c>
      <c r="U8" s="38">
        <v>5276.7869600000004</v>
      </c>
      <c r="V8" s="38">
        <v>8120.3173589999997</v>
      </c>
      <c r="W8" s="38">
        <v>12854.407961999999</v>
      </c>
      <c r="X8" s="38">
        <v>15512.385706999999</v>
      </c>
      <c r="Y8" s="38">
        <v>20510.819327000001</v>
      </c>
      <c r="Z8" s="38">
        <v>34238.976686000002</v>
      </c>
      <c r="AA8" s="38">
        <v>35074.642094000003</v>
      </c>
      <c r="AB8" s="38">
        <v>58386.539511000003</v>
      </c>
      <c r="AC8" s="38">
        <v>62695.080393999997</v>
      </c>
      <c r="AD8" s="38">
        <v>57074.529261999996</v>
      </c>
      <c r="AE8" s="38">
        <v>74670.859867000006</v>
      </c>
      <c r="AF8" s="38">
        <v>54518.990920999997</v>
      </c>
      <c r="AG8" s="38">
        <v>47798.873909000002</v>
      </c>
      <c r="AH8" s="38">
        <v>62617.201341</v>
      </c>
      <c r="AI8" s="38">
        <v>61392.006108000001</v>
      </c>
      <c r="AJ8" s="38">
        <v>77553.231818999993</v>
      </c>
      <c r="AK8" s="38">
        <v>102861.28877299999</v>
      </c>
      <c r="AL8" s="38">
        <v>152974.84047200001</v>
      </c>
      <c r="AM8" s="38">
        <v>132488.709412</v>
      </c>
      <c r="AN8" s="38">
        <v>124131.188825</v>
      </c>
      <c r="AO8" s="38">
        <v>137849.69451500001</v>
      </c>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row>
    <row r="9" spans="1:494" ht="18" customHeight="1">
      <c r="F9" s="86" t="s">
        <v>611</v>
      </c>
      <c r="G9" s="38">
        <v>140.43582599999999</v>
      </c>
      <c r="H9" s="38">
        <v>215.96065999999999</v>
      </c>
      <c r="I9" s="38">
        <v>407.74747300000001</v>
      </c>
      <c r="J9" s="38">
        <v>428.319275</v>
      </c>
      <c r="K9" s="38">
        <v>439.76268800000003</v>
      </c>
      <c r="L9" s="38">
        <v>484.32621</v>
      </c>
      <c r="M9" s="38">
        <v>573.88221299999998</v>
      </c>
      <c r="N9" s="38">
        <v>659.64522399999998</v>
      </c>
      <c r="O9" s="38">
        <v>869.84427200000005</v>
      </c>
      <c r="P9" s="38">
        <v>763.27750500000002</v>
      </c>
      <c r="Q9" s="38">
        <v>861.38331700000003</v>
      </c>
      <c r="R9" s="38">
        <v>1213.8037099999999</v>
      </c>
      <c r="S9" s="38">
        <v>1380.4285199999999</v>
      </c>
      <c r="T9" s="38">
        <v>1695.6446000000001</v>
      </c>
      <c r="U9" s="38">
        <v>1910.85356</v>
      </c>
      <c r="V9" s="38">
        <v>3838.8602999999998</v>
      </c>
      <c r="W9" s="38">
        <v>6818.2776800000001</v>
      </c>
      <c r="X9" s="38">
        <v>8352.3676500000001</v>
      </c>
      <c r="Y9" s="38">
        <v>12531.2194</v>
      </c>
      <c r="Z9" s="38">
        <v>22114.026972</v>
      </c>
      <c r="AA9" s="38">
        <v>25169.71629</v>
      </c>
      <c r="AB9" s="38">
        <v>39957.704279999998</v>
      </c>
      <c r="AC9" s="38">
        <v>43464.562790000004</v>
      </c>
      <c r="AD9" s="38">
        <v>41937.557432000001</v>
      </c>
      <c r="AE9" s="38">
        <v>57028.894804000003</v>
      </c>
      <c r="AF9" s="38">
        <v>42103.333963999998</v>
      </c>
      <c r="AG9" s="38">
        <v>38775.776591000002</v>
      </c>
      <c r="AH9" s="38">
        <v>51536.669586999997</v>
      </c>
      <c r="AI9" s="38">
        <v>50118.585265000002</v>
      </c>
      <c r="AJ9" s="38">
        <v>63467.024813999997</v>
      </c>
      <c r="AK9" s="38">
        <v>84786.487345000001</v>
      </c>
      <c r="AL9" s="38">
        <v>124819.58895999999</v>
      </c>
      <c r="AM9" s="38">
        <v>108306.779843</v>
      </c>
      <c r="AN9" s="38">
        <v>104777.276048</v>
      </c>
      <c r="AO9" s="38">
        <v>116279.50369699999</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row>
    <row r="10" spans="1:494" ht="18" customHeight="1">
      <c r="F10" s="86" t="s">
        <v>592</v>
      </c>
      <c r="G10" s="38">
        <v>1174.3150599999999</v>
      </c>
      <c r="H10" s="38">
        <v>1389.42338</v>
      </c>
      <c r="I10" s="38">
        <v>1403.09268</v>
      </c>
      <c r="J10" s="38">
        <v>1424.19931</v>
      </c>
      <c r="K10" s="38">
        <v>1295.2579699999999</v>
      </c>
      <c r="L10" s="38">
        <v>1269.12628</v>
      </c>
      <c r="M10" s="38">
        <v>1275.6991</v>
      </c>
      <c r="N10" s="38">
        <v>1424.18841</v>
      </c>
      <c r="O10" s="38">
        <v>1663.81053</v>
      </c>
      <c r="P10" s="38">
        <v>1777.5348300000001</v>
      </c>
      <c r="Q10" s="38">
        <v>1727.8926300000001</v>
      </c>
      <c r="R10" s="38">
        <v>2125.2632800000001</v>
      </c>
      <c r="S10" s="38">
        <v>2176.4977100000001</v>
      </c>
      <c r="T10" s="38">
        <v>2191.26098</v>
      </c>
      <c r="U10" s="38">
        <v>2052.0207999999998</v>
      </c>
      <c r="V10" s="38">
        <v>2660.2504199999998</v>
      </c>
      <c r="W10" s="38">
        <v>3782.34013</v>
      </c>
      <c r="X10" s="38">
        <v>4434.0901700000004</v>
      </c>
      <c r="Y10" s="38">
        <v>4909.2456400000001</v>
      </c>
      <c r="Z10" s="38">
        <v>7342.7547800000002</v>
      </c>
      <c r="AA10" s="38">
        <v>5999.2826679999998</v>
      </c>
      <c r="AB10" s="38">
        <v>10339.67445</v>
      </c>
      <c r="AC10" s="38">
        <v>10875.357968</v>
      </c>
      <c r="AD10" s="38">
        <v>8615.2794180000001</v>
      </c>
      <c r="AE10" s="38">
        <v>9664.2615650000007</v>
      </c>
      <c r="AF10" s="38">
        <v>6696.0837009999996</v>
      </c>
      <c r="AG10" s="38">
        <v>4682.083869</v>
      </c>
      <c r="AH10" s="38">
        <v>5386.8151289999996</v>
      </c>
      <c r="AI10" s="38">
        <v>5331.4361559999998</v>
      </c>
      <c r="AJ10" s="38">
        <v>5757.0372429999998</v>
      </c>
      <c r="AK10" s="38">
        <v>7037.6879099999996</v>
      </c>
      <c r="AL10" s="38">
        <v>9080.4630379999999</v>
      </c>
      <c r="AM10" s="38">
        <v>10256.663567</v>
      </c>
      <c r="AN10" s="38">
        <v>8072.7723109999997</v>
      </c>
      <c r="AO10" s="38">
        <v>8191.0011560000003</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row>
    <row r="11" spans="1:494" ht="18" customHeight="1">
      <c r="F11" s="86" t="s">
        <v>593</v>
      </c>
      <c r="G11" s="38">
        <v>146.80482699999999</v>
      </c>
      <c r="H11" s="38">
        <v>239.708797</v>
      </c>
      <c r="I11" s="38">
        <v>368.949994</v>
      </c>
      <c r="J11" s="38">
        <v>477.88002</v>
      </c>
      <c r="K11" s="38">
        <v>449.68112500000001</v>
      </c>
      <c r="L11" s="38">
        <v>424.33617299999997</v>
      </c>
      <c r="M11" s="38">
        <v>415.89829500000002</v>
      </c>
      <c r="N11" s="38">
        <v>423.76077700000002</v>
      </c>
      <c r="O11" s="38">
        <v>480.01945499999999</v>
      </c>
      <c r="P11" s="38">
        <v>561.496309</v>
      </c>
      <c r="Q11" s="38">
        <v>534.51674800000001</v>
      </c>
      <c r="R11" s="38">
        <v>743.314615</v>
      </c>
      <c r="S11" s="38">
        <v>844.24022000000002</v>
      </c>
      <c r="T11" s="38">
        <v>760.77086299999996</v>
      </c>
      <c r="U11" s="38">
        <v>738.65718200000003</v>
      </c>
      <c r="V11" s="38">
        <v>861.48098300000004</v>
      </c>
      <c r="W11" s="38">
        <v>1296.13186</v>
      </c>
      <c r="X11" s="38">
        <v>1692.8603599999999</v>
      </c>
      <c r="Y11" s="38">
        <v>2052.5830500000002</v>
      </c>
      <c r="Z11" s="38">
        <v>3438.0890490000002</v>
      </c>
      <c r="AA11" s="38">
        <v>2873.925956</v>
      </c>
      <c r="AB11" s="38">
        <v>6051.2180189999999</v>
      </c>
      <c r="AC11" s="38">
        <v>6467.2750079999996</v>
      </c>
      <c r="AD11" s="38">
        <v>4927.4237450000001</v>
      </c>
      <c r="AE11" s="38">
        <v>6097.4968239999998</v>
      </c>
      <c r="AF11" s="38">
        <v>4047.0736489999999</v>
      </c>
      <c r="AG11" s="38">
        <v>3052.8716209999998</v>
      </c>
      <c r="AH11" s="38">
        <v>3907.797411</v>
      </c>
      <c r="AI11" s="38">
        <v>3606.4161819999999</v>
      </c>
      <c r="AJ11" s="38">
        <v>4666.7775819999997</v>
      </c>
      <c r="AK11" s="38">
        <v>6221.7831040000001</v>
      </c>
      <c r="AL11" s="38">
        <v>9033.0162099999998</v>
      </c>
      <c r="AM11" s="38">
        <v>8293.3561300000001</v>
      </c>
      <c r="AN11" s="38">
        <v>6931.5944339999996</v>
      </c>
      <c r="AO11" s="38">
        <v>7723.9511220000004</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row>
    <row r="12" spans="1:494" ht="18" customHeight="1">
      <c r="F12" s="86" t="s">
        <v>590</v>
      </c>
      <c r="G12" s="38">
        <v>129.59348399999999</v>
      </c>
      <c r="H12" s="38">
        <v>112.09746800000001</v>
      </c>
      <c r="I12" s="38">
        <v>156.839912</v>
      </c>
      <c r="J12" s="38">
        <v>141.56939299999999</v>
      </c>
      <c r="K12" s="38">
        <v>161.788771</v>
      </c>
      <c r="L12" s="38">
        <v>126.701408</v>
      </c>
      <c r="M12" s="38">
        <v>149.545399</v>
      </c>
      <c r="N12" s="38">
        <v>164.608285</v>
      </c>
      <c r="O12" s="38">
        <v>228.691057</v>
      </c>
      <c r="P12" s="38">
        <v>279.19050499999997</v>
      </c>
      <c r="Q12" s="38">
        <v>262.61693300000002</v>
      </c>
      <c r="R12" s="38">
        <v>350.51467600000001</v>
      </c>
      <c r="S12" s="38">
        <v>362.53097000000002</v>
      </c>
      <c r="T12" s="38">
        <v>326.06885299999999</v>
      </c>
      <c r="U12" s="38">
        <v>258.407284</v>
      </c>
      <c r="V12" s="38">
        <v>358.53098899999998</v>
      </c>
      <c r="W12" s="38">
        <v>517.95470799999998</v>
      </c>
      <c r="X12" s="38">
        <v>643.66613500000005</v>
      </c>
      <c r="Y12" s="38">
        <v>712.33979299999999</v>
      </c>
      <c r="Z12" s="38">
        <v>1020.57176</v>
      </c>
      <c r="AA12" s="38">
        <v>905.67312300000003</v>
      </c>
      <c r="AB12" s="38">
        <v>1936.9393210000001</v>
      </c>
      <c r="AC12" s="38">
        <v>1794.450546</v>
      </c>
      <c r="AD12" s="38">
        <v>1496.6952180000001</v>
      </c>
      <c r="AE12" s="38">
        <v>1709.5658080000001</v>
      </c>
      <c r="AF12" s="38">
        <v>1297.2663869999999</v>
      </c>
      <c r="AG12" s="38">
        <v>1021.497823</v>
      </c>
      <c r="AH12" s="38">
        <v>1431.8444010000001</v>
      </c>
      <c r="AI12" s="38">
        <v>1234.705604</v>
      </c>
      <c r="AJ12" s="38">
        <v>1767.9113070000001</v>
      </c>
      <c r="AK12" s="38">
        <v>1875.9507980000001</v>
      </c>
      <c r="AL12" s="38">
        <v>3069.8396809999999</v>
      </c>
      <c r="AM12" s="38">
        <v>2793.2558939999999</v>
      </c>
      <c r="AN12" s="38">
        <v>1974.4829810000001</v>
      </c>
      <c r="AO12" s="38">
        <v>2234.5338040000001</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row>
    <row r="13" spans="1:494" ht="18" customHeight="1">
      <c r="F13" s="86" t="s">
        <v>847</v>
      </c>
      <c r="G13" s="38">
        <v>0</v>
      </c>
      <c r="H13" s="38">
        <v>0</v>
      </c>
      <c r="I13" s="38">
        <v>0</v>
      </c>
      <c r="J13" s="38">
        <v>0</v>
      </c>
      <c r="K13" s="38">
        <v>0</v>
      </c>
      <c r="L13" s="38">
        <v>0</v>
      </c>
      <c r="M13" s="38">
        <v>0</v>
      </c>
      <c r="N13" s="38">
        <v>0</v>
      </c>
      <c r="O13" s="38">
        <v>0</v>
      </c>
      <c r="P13" s="38">
        <v>0</v>
      </c>
      <c r="Q13" s="38">
        <v>0</v>
      </c>
      <c r="R13" s="38">
        <v>0</v>
      </c>
      <c r="S13" s="38">
        <v>0</v>
      </c>
      <c r="T13" s="38">
        <v>5.1657849999999996</v>
      </c>
      <c r="U13" s="38">
        <v>0</v>
      </c>
      <c r="V13" s="38">
        <v>0</v>
      </c>
      <c r="W13" s="38">
        <v>0</v>
      </c>
      <c r="X13" s="38">
        <v>0.15962000000000001</v>
      </c>
      <c r="Y13" s="38">
        <v>0.161135</v>
      </c>
      <c r="Z13" s="38">
        <v>6.8462990000000001</v>
      </c>
      <c r="AA13" s="38">
        <v>14.461788</v>
      </c>
      <c r="AB13" s="38">
        <v>0</v>
      </c>
      <c r="AC13" s="38">
        <v>0</v>
      </c>
      <c r="AD13" s="38">
        <v>47.316859000000001</v>
      </c>
      <c r="AE13" s="38">
        <v>40.870710000000003</v>
      </c>
      <c r="AF13" s="38">
        <v>108.809589</v>
      </c>
      <c r="AG13" s="38">
        <v>6.3148809999999997</v>
      </c>
      <c r="AH13" s="38">
        <v>5.250203</v>
      </c>
      <c r="AI13" s="38">
        <v>299.73366700000003</v>
      </c>
      <c r="AJ13" s="38">
        <v>237.375057</v>
      </c>
      <c r="AK13" s="38">
        <v>20.654741000000001</v>
      </c>
      <c r="AL13" s="38">
        <v>9.3902739999999998</v>
      </c>
      <c r="AM13" s="38">
        <v>34.421857000000003</v>
      </c>
      <c r="AN13" s="38">
        <v>67.084906000000004</v>
      </c>
      <c r="AO13" s="38">
        <v>498.16451599999999</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row>
    <row r="14" spans="1:494" ht="18" customHeight="1">
      <c r="F14" s="35"/>
      <c r="G14" s="36"/>
      <c r="H14" s="36"/>
      <c r="I14" s="36"/>
      <c r="J14" s="36"/>
      <c r="K14" s="36"/>
      <c r="L14" s="36"/>
      <c r="M14" s="36"/>
    </row>
    <row r="15" spans="1:494" ht="18" customHeight="1">
      <c r="F15" s="28" t="s">
        <v>848</v>
      </c>
      <c r="G15" s="38">
        <v>338.29847000000001</v>
      </c>
      <c r="H15" s="38">
        <v>830.302098</v>
      </c>
      <c r="I15" s="38">
        <v>842.90569600000003</v>
      </c>
      <c r="J15" s="38">
        <v>1051.267407</v>
      </c>
      <c r="K15" s="38">
        <v>1046.616307</v>
      </c>
      <c r="L15" s="38">
        <v>1200.9139869999999</v>
      </c>
      <c r="M15" s="38">
        <v>1372.3721310000001</v>
      </c>
      <c r="N15" s="38">
        <v>1536.763342</v>
      </c>
      <c r="O15" s="38">
        <v>1598.571443</v>
      </c>
      <c r="P15" s="38">
        <v>1424.5532330000001</v>
      </c>
      <c r="Q15" s="38">
        <v>1949.4397819999999</v>
      </c>
      <c r="R15" s="38">
        <v>2670.9969890000002</v>
      </c>
      <c r="S15" s="38">
        <v>2612.5023759999999</v>
      </c>
      <c r="T15" s="38">
        <v>2607.1019500000002</v>
      </c>
      <c r="U15" s="38">
        <v>2174.278233</v>
      </c>
      <c r="V15" s="38">
        <v>3198.6623439999998</v>
      </c>
      <c r="W15" s="38">
        <v>4415.6295760000003</v>
      </c>
      <c r="X15" s="38">
        <v>5221.9956700000002</v>
      </c>
      <c r="Y15" s="38">
        <v>5854.24035</v>
      </c>
      <c r="Z15" s="38">
        <v>10078.740820999999</v>
      </c>
      <c r="AA15" s="38">
        <v>7788.6639969999997</v>
      </c>
      <c r="AB15" s="38">
        <v>10437.139502349401</v>
      </c>
      <c r="AC15" s="38">
        <v>11949.465661</v>
      </c>
      <c r="AD15" s="38">
        <v>14270.618779</v>
      </c>
      <c r="AE15" s="38">
        <v>16304.696856</v>
      </c>
      <c r="AF15" s="38">
        <v>16894.712146999998</v>
      </c>
      <c r="AG15" s="38">
        <v>16575.580115000001</v>
      </c>
      <c r="AH15" s="38">
        <v>22307.841396</v>
      </c>
      <c r="AI15" s="38">
        <v>30906.565695000001</v>
      </c>
      <c r="AJ15" s="38">
        <v>49727.220879</v>
      </c>
      <c r="AK15" s="38">
        <v>47524.584878000001</v>
      </c>
      <c r="AL15" s="38">
        <v>30477.168553</v>
      </c>
      <c r="AM15" s="38">
        <v>70571.442429999996</v>
      </c>
      <c r="AN15" s="38">
        <v>92237.252301</v>
      </c>
      <c r="AO15" s="38">
        <v>68588.095371999996</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row>
    <row r="16" spans="1:494" ht="18" customHeight="1">
      <c r="F16" s="86" t="s">
        <v>592</v>
      </c>
      <c r="G16" s="38" t="s">
        <v>156</v>
      </c>
      <c r="H16" s="38" t="s">
        <v>156</v>
      </c>
      <c r="I16" s="38" t="s">
        <v>156</v>
      </c>
      <c r="J16" s="38" t="s">
        <v>156</v>
      </c>
      <c r="K16" s="38" t="s">
        <v>156</v>
      </c>
      <c r="L16" s="38" t="s">
        <v>156</v>
      </c>
      <c r="M16" s="38">
        <v>1202.8525999999999</v>
      </c>
      <c r="N16" s="38">
        <v>1512.6765600000001</v>
      </c>
      <c r="O16" s="38">
        <v>1565.4194500000001</v>
      </c>
      <c r="P16" s="38">
        <v>1396.0288800000001</v>
      </c>
      <c r="Q16" s="38">
        <v>1919.7896000000001</v>
      </c>
      <c r="R16" s="38">
        <v>2643.4377100000002</v>
      </c>
      <c r="S16" s="38">
        <v>2535.0855000000001</v>
      </c>
      <c r="T16" s="38">
        <v>2552.2585800000002</v>
      </c>
      <c r="U16" s="38">
        <v>1997.1907900000001</v>
      </c>
      <c r="V16" s="38">
        <v>2942.7594100000001</v>
      </c>
      <c r="W16" s="38">
        <v>3832.42863166508</v>
      </c>
      <c r="X16" s="38">
        <v>4685</v>
      </c>
      <c r="Y16" s="38">
        <v>5153.0069843756801</v>
      </c>
      <c r="Z16" s="38">
        <v>8335.5480082045906</v>
      </c>
      <c r="AA16" s="38">
        <v>6430.9860667958601</v>
      </c>
      <c r="AB16" s="38">
        <v>8729.3082207870793</v>
      </c>
      <c r="AC16" s="38">
        <v>11068.041400448299</v>
      </c>
      <c r="AD16" s="38">
        <v>12784.2139191971</v>
      </c>
      <c r="AE16" s="38">
        <v>15055.113268999099</v>
      </c>
      <c r="AF16" s="38">
        <v>14315.586272316699</v>
      </c>
      <c r="AG16" s="38">
        <v>10531.7588843091</v>
      </c>
      <c r="AH16" s="38">
        <v>11311.861983999999</v>
      </c>
      <c r="AI16" s="38">
        <v>14511.6121565552</v>
      </c>
      <c r="AJ16" s="38">
        <v>21210.392700738699</v>
      </c>
      <c r="AK16" s="38">
        <v>19927.7562452085</v>
      </c>
      <c r="AL16" s="38">
        <v>11648.801487384</v>
      </c>
      <c r="AM16" s="38">
        <v>24800.126518871399</v>
      </c>
      <c r="AN16" s="38">
        <v>34507.518663565002</v>
      </c>
      <c r="AO16" s="38" t="s">
        <v>156</v>
      </c>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row>
    <row r="17" spans="6:494" ht="18" customHeight="1">
      <c r="F17" s="86" t="s">
        <v>849</v>
      </c>
      <c r="G17" s="38" t="s">
        <v>156</v>
      </c>
      <c r="H17" s="38" t="s">
        <v>156</v>
      </c>
      <c r="I17" s="38" t="s">
        <v>156</v>
      </c>
      <c r="J17" s="38" t="s">
        <v>156</v>
      </c>
      <c r="K17" s="38" t="s">
        <v>156</v>
      </c>
      <c r="L17" s="38" t="s">
        <v>156</v>
      </c>
      <c r="M17" s="38">
        <v>0</v>
      </c>
      <c r="N17" s="38">
        <v>0</v>
      </c>
      <c r="O17" s="38">
        <v>0</v>
      </c>
      <c r="P17" s="38">
        <v>0</v>
      </c>
      <c r="Q17" s="38">
        <v>0</v>
      </c>
      <c r="R17" s="38">
        <v>0</v>
      </c>
      <c r="S17" s="38">
        <v>0</v>
      </c>
      <c r="T17" s="38">
        <v>0</v>
      </c>
      <c r="U17" s="38">
        <v>0</v>
      </c>
      <c r="V17" s="38">
        <v>0</v>
      </c>
      <c r="W17" s="38">
        <v>88.312512799999993</v>
      </c>
      <c r="X17" s="38">
        <v>153.60641700531801</v>
      </c>
      <c r="Y17" s="38">
        <v>490.664971285962</v>
      </c>
      <c r="Z17" s="38">
        <v>532.85075213664197</v>
      </c>
      <c r="AA17" s="38">
        <v>618.48489842298602</v>
      </c>
      <c r="AB17" s="38">
        <v>729.87035758548495</v>
      </c>
      <c r="AC17" s="38">
        <v>614.81669048831202</v>
      </c>
      <c r="AD17" s="38">
        <v>596.903216143912</v>
      </c>
      <c r="AE17" s="38">
        <v>637.54260064835</v>
      </c>
      <c r="AF17" s="38">
        <v>1307.3443357762401</v>
      </c>
      <c r="AG17" s="38">
        <v>2939.2807246327702</v>
      </c>
      <c r="AH17" s="38">
        <v>5703.7375410000004</v>
      </c>
      <c r="AI17" s="38">
        <v>9560.4053642715498</v>
      </c>
      <c r="AJ17" s="38">
        <v>17481.926303984099</v>
      </c>
      <c r="AK17" s="38">
        <v>16276.539478025499</v>
      </c>
      <c r="AL17" s="38">
        <v>11376.617443900999</v>
      </c>
      <c r="AM17" s="38">
        <v>21420.098911473298</v>
      </c>
      <c r="AN17" s="38">
        <v>19832.672111726799</v>
      </c>
      <c r="AO17" s="38" t="s">
        <v>156</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row>
    <row r="18" spans="6:494" ht="18" customHeight="1">
      <c r="F18" s="86" t="s">
        <v>593</v>
      </c>
      <c r="G18" s="38" t="s">
        <v>156</v>
      </c>
      <c r="H18" s="38" t="s">
        <v>156</v>
      </c>
      <c r="I18" s="38" t="s">
        <v>156</v>
      </c>
      <c r="J18" s="38" t="s">
        <v>156</v>
      </c>
      <c r="K18" s="38" t="s">
        <v>156</v>
      </c>
      <c r="L18" s="38" t="s">
        <v>156</v>
      </c>
      <c r="M18" s="38">
        <v>9.4345265200000004</v>
      </c>
      <c r="N18" s="38">
        <v>0</v>
      </c>
      <c r="O18" s="38">
        <v>0</v>
      </c>
      <c r="P18" s="38">
        <v>0</v>
      </c>
      <c r="Q18" s="38">
        <v>11.1001086</v>
      </c>
      <c r="R18" s="38">
        <v>24.009021000000001</v>
      </c>
      <c r="S18" s="38">
        <v>66.365417199999996</v>
      </c>
      <c r="T18" s="38">
        <v>40.047733999999998</v>
      </c>
      <c r="U18" s="38">
        <v>74.451272399999993</v>
      </c>
      <c r="V18" s="38">
        <v>191.91909200000001</v>
      </c>
      <c r="W18" s="38">
        <v>341.38874100051697</v>
      </c>
      <c r="X18" s="38">
        <v>274.07912340070402</v>
      </c>
      <c r="Y18" s="38">
        <v>146.58862162972</v>
      </c>
      <c r="Z18" s="38">
        <v>174.17250894275099</v>
      </c>
      <c r="AA18" s="38">
        <v>247.559962417756</v>
      </c>
      <c r="AB18" s="38">
        <v>630.16879993638497</v>
      </c>
      <c r="AC18" s="38">
        <v>264.84734726126101</v>
      </c>
      <c r="AD18" s="38">
        <v>628.80033759989703</v>
      </c>
      <c r="AE18" s="38">
        <v>438.62462417509801</v>
      </c>
      <c r="AF18" s="38">
        <v>950.78439334187999</v>
      </c>
      <c r="AG18" s="38">
        <v>1678.5883238661199</v>
      </c>
      <c r="AH18" s="38">
        <v>2555.235369</v>
      </c>
      <c r="AI18" s="38">
        <v>3687.4365775553501</v>
      </c>
      <c r="AJ18" s="38">
        <v>5307.0198572895197</v>
      </c>
      <c r="AK18" s="38">
        <v>5161.2650483009602</v>
      </c>
      <c r="AL18" s="38">
        <v>3342.6589288075702</v>
      </c>
      <c r="AM18" s="38">
        <v>11473.298916678101</v>
      </c>
      <c r="AN18" s="38">
        <v>18309.812532555101</v>
      </c>
      <c r="AO18" s="38" t="s">
        <v>156</v>
      </c>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row>
    <row r="19" spans="6:494" ht="18" customHeight="1">
      <c r="F19" s="86" t="s">
        <v>590</v>
      </c>
      <c r="G19" s="38" t="s">
        <v>156</v>
      </c>
      <c r="H19" s="38" t="s">
        <v>156</v>
      </c>
      <c r="I19" s="38" t="s">
        <v>156</v>
      </c>
      <c r="J19" s="38" t="s">
        <v>156</v>
      </c>
      <c r="K19" s="38" t="s">
        <v>156</v>
      </c>
      <c r="L19" s="38" t="s">
        <v>156</v>
      </c>
      <c r="M19" s="38">
        <v>0</v>
      </c>
      <c r="N19" s="38">
        <v>0</v>
      </c>
      <c r="O19" s="38">
        <v>0</v>
      </c>
      <c r="P19" s="38">
        <v>0</v>
      </c>
      <c r="Q19" s="38">
        <v>0</v>
      </c>
      <c r="R19" s="38">
        <v>0</v>
      </c>
      <c r="S19" s="38">
        <v>0</v>
      </c>
      <c r="T19" s="38">
        <v>0</v>
      </c>
      <c r="U19" s="38">
        <v>0</v>
      </c>
      <c r="V19" s="38">
        <v>15.993257699999999</v>
      </c>
      <c r="W19" s="38">
        <v>44</v>
      </c>
      <c r="X19" s="38">
        <v>42.463808999999998</v>
      </c>
      <c r="Y19" s="38">
        <v>24.5610301</v>
      </c>
      <c r="Z19" s="38">
        <v>116.039079</v>
      </c>
      <c r="AA19" s="38">
        <v>352.03809560225397</v>
      </c>
      <c r="AB19" s="38">
        <v>403.36757796261702</v>
      </c>
      <c r="AC19" s="38">
        <v>1.7602228021625801</v>
      </c>
      <c r="AD19" s="38">
        <v>260.70130605905598</v>
      </c>
      <c r="AE19" s="38">
        <v>173.411512534471</v>
      </c>
      <c r="AF19" s="38">
        <v>40.291490853562699</v>
      </c>
      <c r="AG19" s="38">
        <v>159.84621854096201</v>
      </c>
      <c r="AH19" s="38">
        <v>253.91096684714699</v>
      </c>
      <c r="AI19" s="38">
        <v>747.20661966425303</v>
      </c>
      <c r="AJ19" s="38">
        <v>2343.3128751940499</v>
      </c>
      <c r="AK19" s="38">
        <v>2593.06061648983</v>
      </c>
      <c r="AL19" s="38">
        <v>2237.2613866750899</v>
      </c>
      <c r="AM19" s="38">
        <v>7521.0700963073796</v>
      </c>
      <c r="AN19" s="38">
        <v>12069.8464951941</v>
      </c>
      <c r="AO19" s="38" t="s">
        <v>156</v>
      </c>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row>
    <row r="20" spans="6:494" ht="18" customHeight="1">
      <c r="F20" s="86" t="s">
        <v>614</v>
      </c>
      <c r="G20" s="38" t="s">
        <v>156</v>
      </c>
      <c r="H20" s="38" t="s">
        <v>156</v>
      </c>
      <c r="I20" s="38" t="s">
        <v>156</v>
      </c>
      <c r="J20" s="38" t="s">
        <v>156</v>
      </c>
      <c r="K20" s="38" t="s">
        <v>156</v>
      </c>
      <c r="L20" s="38" t="s">
        <v>156</v>
      </c>
      <c r="M20" s="38" t="s">
        <v>156</v>
      </c>
      <c r="N20" s="38" t="s">
        <v>156</v>
      </c>
      <c r="O20" s="38" t="s">
        <v>156</v>
      </c>
      <c r="P20" s="38" t="s">
        <v>156</v>
      </c>
      <c r="Q20" s="38" t="s">
        <v>156</v>
      </c>
      <c r="R20" s="38" t="s">
        <v>156</v>
      </c>
      <c r="S20" s="38" t="s">
        <v>156</v>
      </c>
      <c r="T20" s="38" t="s">
        <v>156</v>
      </c>
      <c r="U20" s="38" t="s">
        <v>156</v>
      </c>
      <c r="V20" s="38" t="s">
        <v>156</v>
      </c>
      <c r="W20" s="38" t="s">
        <v>156</v>
      </c>
      <c r="X20" s="38" t="s">
        <v>156</v>
      </c>
      <c r="Y20" s="38" t="s">
        <v>156</v>
      </c>
      <c r="Z20" s="38" t="s">
        <v>156</v>
      </c>
      <c r="AA20" s="38">
        <v>139.565447840232</v>
      </c>
      <c r="AB20" s="38">
        <v>22.3064077747391</v>
      </c>
      <c r="AC20" s="38">
        <v>0</v>
      </c>
      <c r="AD20" s="38">
        <v>0</v>
      </c>
      <c r="AE20" s="38">
        <v>0</v>
      </c>
      <c r="AF20" s="38">
        <v>0</v>
      </c>
      <c r="AG20" s="38">
        <v>504.05495900031099</v>
      </c>
      <c r="AH20" s="38">
        <v>614.70601699999997</v>
      </c>
      <c r="AI20" s="38">
        <v>841.870646540042</v>
      </c>
      <c r="AJ20" s="38">
        <v>861.98182586478799</v>
      </c>
      <c r="AK20" s="38">
        <v>563.59716668150998</v>
      </c>
      <c r="AL20" s="38">
        <v>295.42906813056101</v>
      </c>
      <c r="AM20" s="38">
        <v>0</v>
      </c>
      <c r="AN20" s="38">
        <v>62.6889895285438</v>
      </c>
      <c r="AO20" s="38" t="s">
        <v>156</v>
      </c>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row>
    <row r="21" spans="6:494" ht="18" customHeight="1">
      <c r="F21" s="2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row>
    <row r="22" spans="6:494" ht="18" customHeight="1">
      <c r="F22" s="28" t="s">
        <v>187</v>
      </c>
      <c r="G22" s="38">
        <v>3678.1651430000002</v>
      </c>
      <c r="H22" s="38">
        <v>3827.1669729999999</v>
      </c>
      <c r="I22" s="38">
        <v>4005.2687030000002</v>
      </c>
      <c r="J22" s="38">
        <v>4545.9211299999997</v>
      </c>
      <c r="K22" s="38">
        <v>4331.1453350000002</v>
      </c>
      <c r="L22" s="38">
        <v>4097.8842119999999</v>
      </c>
      <c r="M22" s="38">
        <v>4745.3175099999999</v>
      </c>
      <c r="N22" s="38">
        <v>4814.0554700000002</v>
      </c>
      <c r="O22" s="38">
        <v>5741.9241300000003</v>
      </c>
      <c r="P22" s="38">
        <v>5472.2192999999997</v>
      </c>
      <c r="Q22" s="38">
        <v>5183.5331299999998</v>
      </c>
      <c r="R22" s="38">
        <v>6596.58</v>
      </c>
      <c r="S22" s="38">
        <v>8037.9906199999996</v>
      </c>
      <c r="T22" s="38">
        <v>7447.7627599999996</v>
      </c>
      <c r="U22" s="38">
        <v>6509.9049400000004</v>
      </c>
      <c r="V22" s="38">
        <v>10758.334849999999</v>
      </c>
      <c r="W22" s="38">
        <v>17003.424599999998</v>
      </c>
      <c r="X22" s="38">
        <v>15039.42794</v>
      </c>
      <c r="Y22" s="38">
        <v>16038.47604</v>
      </c>
      <c r="Z22" s="38">
        <v>36813.039359000002</v>
      </c>
      <c r="AA22" s="38">
        <v>24525.672523000001</v>
      </c>
      <c r="AB22" s="38">
        <v>29792.814568000002</v>
      </c>
      <c r="AC22" s="38">
        <v>30700.031432</v>
      </c>
      <c r="AD22" s="38">
        <v>22434.343874999999</v>
      </c>
      <c r="AE22" s="38">
        <v>23254.256046999999</v>
      </c>
      <c r="AF22" s="38">
        <v>21813.273585999999</v>
      </c>
      <c r="AG22" s="38">
        <v>19789.974779</v>
      </c>
      <c r="AH22" s="38">
        <v>35334.619480000001</v>
      </c>
      <c r="AI22" s="38">
        <v>37792.845481999997</v>
      </c>
      <c r="AJ22" s="38">
        <v>43637.025970000002</v>
      </c>
      <c r="AK22" s="38">
        <v>34244.822473</v>
      </c>
      <c r="AL22" s="38">
        <v>23186.862712999999</v>
      </c>
      <c r="AM22" s="38">
        <v>67588.170671999993</v>
      </c>
      <c r="AN22" s="38">
        <v>61922.230387000003</v>
      </c>
      <c r="AO22" s="38">
        <v>54175.771870999997</v>
      </c>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row>
    <row r="23" spans="6:494" ht="18" customHeight="1">
      <c r="F23" s="86" t="s">
        <v>614</v>
      </c>
      <c r="G23" s="38">
        <v>0</v>
      </c>
      <c r="H23" s="38">
        <v>2.7316820000000002</v>
      </c>
      <c r="I23" s="38">
        <v>209.05782199999999</v>
      </c>
      <c r="J23" s="38">
        <v>370.42694999999998</v>
      </c>
      <c r="K23" s="38">
        <v>485.48639900000001</v>
      </c>
      <c r="L23" s="38">
        <v>536.63669400000003</v>
      </c>
      <c r="M23" s="38">
        <v>636.87231599999996</v>
      </c>
      <c r="N23" s="38">
        <v>629.65809200000001</v>
      </c>
      <c r="O23" s="38">
        <v>725.02697000000001</v>
      </c>
      <c r="P23" s="38">
        <v>606.33557199999996</v>
      </c>
      <c r="Q23" s="38">
        <v>545.64746100000002</v>
      </c>
      <c r="R23" s="38">
        <v>715.85837200000003</v>
      </c>
      <c r="S23" s="38">
        <v>975.96359900000004</v>
      </c>
      <c r="T23" s="38">
        <v>1063.7476799999999</v>
      </c>
      <c r="U23" s="38">
        <v>853.45514000000003</v>
      </c>
      <c r="V23" s="38">
        <v>1553.5044</v>
      </c>
      <c r="W23" s="38">
        <v>2419.7726899999998</v>
      </c>
      <c r="X23" s="38">
        <v>2427.5744</v>
      </c>
      <c r="Y23" s="38">
        <v>2676.2099600000001</v>
      </c>
      <c r="Z23" s="38">
        <v>6600.6502229999996</v>
      </c>
      <c r="AA23" s="38">
        <v>5468.3764689999998</v>
      </c>
      <c r="AB23" s="38">
        <v>7078.3008149999996</v>
      </c>
      <c r="AC23" s="38">
        <v>6461.6347379999997</v>
      </c>
      <c r="AD23" s="38">
        <v>4587.1853860000001</v>
      </c>
      <c r="AE23" s="38">
        <v>4810.6577660000003</v>
      </c>
      <c r="AF23" s="38">
        <v>5015.9274750000004</v>
      </c>
      <c r="AG23" s="38">
        <v>4612.0324170000004</v>
      </c>
      <c r="AH23" s="38">
        <v>8369.1413300000004</v>
      </c>
      <c r="AI23" s="38">
        <v>9482.4959390000004</v>
      </c>
      <c r="AJ23" s="38">
        <v>11242.392849</v>
      </c>
      <c r="AK23" s="38">
        <v>7489.4513029999998</v>
      </c>
      <c r="AL23" s="38">
        <v>7579.986801</v>
      </c>
      <c r="AM23" s="38">
        <v>20888.924379</v>
      </c>
      <c r="AN23" s="38">
        <v>17078.326525</v>
      </c>
      <c r="AO23" s="38">
        <v>15376.325768999999</v>
      </c>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row>
    <row r="24" spans="6:494" ht="18" customHeight="1">
      <c r="F24" s="86" t="s">
        <v>611</v>
      </c>
      <c r="G24" s="38">
        <v>33.90916</v>
      </c>
      <c r="H24" s="38">
        <v>21.057696</v>
      </c>
      <c r="I24" s="38">
        <v>20.430582999999999</v>
      </c>
      <c r="J24" s="38">
        <v>37.910136000000001</v>
      </c>
      <c r="K24" s="38">
        <v>35.767277999999997</v>
      </c>
      <c r="L24" s="38">
        <v>15.633255</v>
      </c>
      <c r="M24" s="38">
        <v>10.953252000000001</v>
      </c>
      <c r="N24" s="38">
        <v>24.594743999999999</v>
      </c>
      <c r="O24" s="38">
        <v>22.344092</v>
      </c>
      <c r="P24" s="38">
        <v>93.163973999999996</v>
      </c>
      <c r="Q24" s="38">
        <v>94.525186000000005</v>
      </c>
      <c r="R24" s="38">
        <v>43.681125000000002</v>
      </c>
      <c r="S24" s="38">
        <v>9.5555669999999999</v>
      </c>
      <c r="T24" s="38">
        <v>54.964826000000002</v>
      </c>
      <c r="U24" s="38">
        <v>230.14616100000001</v>
      </c>
      <c r="V24" s="38">
        <v>399.05757199999999</v>
      </c>
      <c r="W24" s="38">
        <v>390.23201299999999</v>
      </c>
      <c r="X24" s="38">
        <v>351.49061799999998</v>
      </c>
      <c r="Y24" s="38">
        <v>156.833687</v>
      </c>
      <c r="Z24" s="38">
        <v>2413.4039769999999</v>
      </c>
      <c r="AA24" s="38">
        <v>3963.2442839999999</v>
      </c>
      <c r="AB24" s="38">
        <v>2814.9120389999998</v>
      </c>
      <c r="AC24" s="38">
        <v>3583.2789189999999</v>
      </c>
      <c r="AD24" s="38">
        <v>4604.7648600000002</v>
      </c>
      <c r="AE24" s="38">
        <v>5856.636614</v>
      </c>
      <c r="AF24" s="38">
        <v>4773.8149320000002</v>
      </c>
      <c r="AG24" s="38">
        <v>3875.1825389999999</v>
      </c>
      <c r="AH24" s="38">
        <v>7653.4121690000002</v>
      </c>
      <c r="AI24" s="38">
        <v>8376.7701589999997</v>
      </c>
      <c r="AJ24" s="38">
        <v>9889.5013799999997</v>
      </c>
      <c r="AK24" s="38">
        <v>9777.1133279999995</v>
      </c>
      <c r="AL24" s="38">
        <v>1668.2417390000001</v>
      </c>
      <c r="AM24" s="38">
        <v>0</v>
      </c>
      <c r="AN24" s="38">
        <v>491.54522100000003</v>
      </c>
      <c r="AO24" s="38">
        <v>1981.5160840000001</v>
      </c>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row>
    <row r="25" spans="6:494" ht="18" customHeight="1">
      <c r="F25" s="86" t="s">
        <v>592</v>
      </c>
      <c r="G25" s="38">
        <v>1843.75954</v>
      </c>
      <c r="H25" s="38">
        <v>1912.93922</v>
      </c>
      <c r="I25" s="38">
        <v>1753.75515</v>
      </c>
      <c r="J25" s="38">
        <v>2015.5016499999999</v>
      </c>
      <c r="K25" s="38">
        <v>1757.16769</v>
      </c>
      <c r="L25" s="38">
        <v>1642.6265000000001</v>
      </c>
      <c r="M25" s="38">
        <v>1531.6211900000001</v>
      </c>
      <c r="N25" s="38">
        <v>1929.14644</v>
      </c>
      <c r="O25" s="38">
        <v>2183.5311000000002</v>
      </c>
      <c r="P25" s="38">
        <v>2100.5012900000002</v>
      </c>
      <c r="Q25" s="38">
        <v>2076.6964600000001</v>
      </c>
      <c r="R25" s="38">
        <v>2586.2837300000001</v>
      </c>
      <c r="S25" s="38">
        <v>2835.2894700000002</v>
      </c>
      <c r="T25" s="38">
        <v>2601.1152499999998</v>
      </c>
      <c r="U25" s="38">
        <v>2236.2510499999999</v>
      </c>
      <c r="V25" s="38">
        <v>3633.7441399999998</v>
      </c>
      <c r="W25" s="38">
        <v>6039.3861399999996</v>
      </c>
      <c r="X25" s="38">
        <v>5266.12536</v>
      </c>
      <c r="Y25" s="38">
        <v>5752.5878499999999</v>
      </c>
      <c r="Z25" s="38">
        <v>13948.075074</v>
      </c>
      <c r="AA25" s="38">
        <v>6888.6613139999999</v>
      </c>
      <c r="AB25" s="38">
        <v>8548.22199</v>
      </c>
      <c r="AC25" s="38">
        <v>8821.3271189999996</v>
      </c>
      <c r="AD25" s="38">
        <v>5955.775079</v>
      </c>
      <c r="AE25" s="38">
        <v>5499.8648640000001</v>
      </c>
      <c r="AF25" s="38">
        <v>4613.9721879999997</v>
      </c>
      <c r="AG25" s="38">
        <v>4360.9493579999998</v>
      </c>
      <c r="AH25" s="38">
        <v>6938.7960730000004</v>
      </c>
      <c r="AI25" s="38">
        <v>7263.9488099999999</v>
      </c>
      <c r="AJ25" s="38">
        <v>7657.373036</v>
      </c>
      <c r="AK25" s="38">
        <v>6084.0937869999998</v>
      </c>
      <c r="AL25" s="38">
        <v>4743.5424620000003</v>
      </c>
      <c r="AM25" s="38">
        <v>14131.365722</v>
      </c>
      <c r="AN25" s="38">
        <v>15642.003519</v>
      </c>
      <c r="AO25" s="38">
        <v>12897.100621</v>
      </c>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row>
    <row r="26" spans="6:494" ht="18" customHeight="1">
      <c r="F26" s="86" t="s">
        <v>593</v>
      </c>
      <c r="G26" s="38">
        <v>314.621466</v>
      </c>
      <c r="H26" s="38">
        <v>355.03975800000001</v>
      </c>
      <c r="I26" s="38">
        <v>423.00873999999999</v>
      </c>
      <c r="J26" s="38">
        <v>582.02516100000003</v>
      </c>
      <c r="K26" s="38">
        <v>492.28770700000001</v>
      </c>
      <c r="L26" s="38">
        <v>483.24761000000001</v>
      </c>
      <c r="M26" s="38">
        <v>497.63059800000002</v>
      </c>
      <c r="N26" s="38">
        <v>430.00367399999999</v>
      </c>
      <c r="O26" s="38">
        <v>431.59082899999999</v>
      </c>
      <c r="P26" s="38">
        <v>384.58594399999998</v>
      </c>
      <c r="Q26" s="38">
        <v>315.19879500000002</v>
      </c>
      <c r="R26" s="38">
        <v>451.83778100000001</v>
      </c>
      <c r="S26" s="38">
        <v>530.93861300000003</v>
      </c>
      <c r="T26" s="38">
        <v>584.57039699999996</v>
      </c>
      <c r="U26" s="38">
        <v>613.81273299999998</v>
      </c>
      <c r="V26" s="38">
        <v>1059.1073100000001</v>
      </c>
      <c r="W26" s="38">
        <v>1204.63534</v>
      </c>
      <c r="X26" s="38">
        <v>853.38185199999998</v>
      </c>
      <c r="Y26" s="38">
        <v>1207.83672</v>
      </c>
      <c r="Z26" s="38">
        <v>3714.6220370000001</v>
      </c>
      <c r="AA26" s="38">
        <v>2143.8722699999998</v>
      </c>
      <c r="AB26" s="38">
        <v>3380.80861</v>
      </c>
      <c r="AC26" s="38">
        <v>3602.4315999999999</v>
      </c>
      <c r="AD26" s="38">
        <v>2384.3066979999999</v>
      </c>
      <c r="AE26" s="38">
        <v>2457.6601460000002</v>
      </c>
      <c r="AF26" s="38">
        <v>2380.6979919999999</v>
      </c>
      <c r="AG26" s="38">
        <v>2087.2762299999999</v>
      </c>
      <c r="AH26" s="38">
        <v>3688.9690529999998</v>
      </c>
      <c r="AI26" s="38">
        <v>3667.4313470000002</v>
      </c>
      <c r="AJ26" s="38">
        <v>4023.4560900000001</v>
      </c>
      <c r="AK26" s="38">
        <v>3033.3542929999999</v>
      </c>
      <c r="AL26" s="38">
        <v>2731.9104550000002</v>
      </c>
      <c r="AM26" s="38">
        <v>9429.5980679999993</v>
      </c>
      <c r="AN26" s="38">
        <v>8248.6320749999995</v>
      </c>
      <c r="AO26" s="38">
        <v>6829.4911149999998</v>
      </c>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row>
    <row r="27" spans="6:494" ht="18" customHeight="1">
      <c r="F27" s="86" t="s">
        <v>590</v>
      </c>
      <c r="G27" s="38">
        <v>175.97472500000001</v>
      </c>
      <c r="H27" s="38">
        <v>206.31661</v>
      </c>
      <c r="I27" s="38">
        <v>179.01493600000001</v>
      </c>
      <c r="J27" s="38">
        <v>195.63211899999999</v>
      </c>
      <c r="K27" s="38">
        <v>177.59759500000001</v>
      </c>
      <c r="L27" s="38">
        <v>171.95401899999999</v>
      </c>
      <c r="M27" s="38">
        <v>202.20523700000001</v>
      </c>
      <c r="N27" s="38">
        <v>249.864339</v>
      </c>
      <c r="O27" s="38">
        <v>308.79459200000002</v>
      </c>
      <c r="P27" s="38">
        <v>194.348615</v>
      </c>
      <c r="Q27" s="38">
        <v>165.97157000000001</v>
      </c>
      <c r="R27" s="38">
        <v>267.11230599999999</v>
      </c>
      <c r="S27" s="38">
        <v>311.09983699999998</v>
      </c>
      <c r="T27" s="38">
        <v>289.43496399999998</v>
      </c>
      <c r="U27" s="38">
        <v>314.64009499999997</v>
      </c>
      <c r="V27" s="38">
        <v>568.27642700000001</v>
      </c>
      <c r="W27" s="38">
        <v>918.937139</v>
      </c>
      <c r="X27" s="38">
        <v>777.03890799999999</v>
      </c>
      <c r="Y27" s="38">
        <v>778.38453300000003</v>
      </c>
      <c r="Z27" s="38">
        <v>925.53279499999996</v>
      </c>
      <c r="AA27" s="38">
        <v>910.066462</v>
      </c>
      <c r="AB27" s="38">
        <v>1688.046278</v>
      </c>
      <c r="AC27" s="38">
        <v>1837.5556899999999</v>
      </c>
      <c r="AD27" s="38">
        <v>1154.3864590000001</v>
      </c>
      <c r="AE27" s="38">
        <v>1164.4803850000001</v>
      </c>
      <c r="AF27" s="38">
        <v>1140.1025219999999</v>
      </c>
      <c r="AG27" s="38">
        <v>971.62482499999999</v>
      </c>
      <c r="AH27" s="38">
        <v>1821.861617</v>
      </c>
      <c r="AI27" s="38">
        <v>1933.0606769999999</v>
      </c>
      <c r="AJ27" s="38">
        <v>2597.1250770000001</v>
      </c>
      <c r="AK27" s="38">
        <v>1993.3976319999999</v>
      </c>
      <c r="AL27" s="38">
        <v>1332.160631</v>
      </c>
      <c r="AM27" s="38">
        <v>3966.9041769999999</v>
      </c>
      <c r="AN27" s="38">
        <v>3751.9402960000002</v>
      </c>
      <c r="AO27" s="38">
        <v>3057.3822960000002</v>
      </c>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row>
    <row r="28" spans="6:494" ht="18" customHeight="1">
      <c r="F28" s="2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row>
    <row r="29" spans="6:494" ht="18" customHeight="1">
      <c r="F29" s="28" t="s">
        <v>188</v>
      </c>
      <c r="G29" s="38">
        <v>2169.9496810000001</v>
      </c>
      <c r="H29" s="38">
        <v>2542.046245</v>
      </c>
      <c r="I29" s="38">
        <v>2842.7476689999999</v>
      </c>
      <c r="J29" s="38">
        <v>2992.1261319999999</v>
      </c>
      <c r="K29" s="38">
        <v>2844.4695409999999</v>
      </c>
      <c r="L29" s="38">
        <v>2790.4455720000001</v>
      </c>
      <c r="M29" s="38">
        <v>3029.6189209999998</v>
      </c>
      <c r="N29" s="38">
        <v>3142.726807</v>
      </c>
      <c r="O29" s="38">
        <v>3815.3804700000001</v>
      </c>
      <c r="P29" s="38">
        <v>3797.6350819999998</v>
      </c>
      <c r="Q29" s="38">
        <v>3139.1202619999999</v>
      </c>
      <c r="R29" s="38">
        <v>4232.5673530000004</v>
      </c>
      <c r="S29" s="38">
        <v>5365.4150090000003</v>
      </c>
      <c r="T29" s="38">
        <v>4492.5120809999999</v>
      </c>
      <c r="U29" s="38">
        <v>4406.4833630000003</v>
      </c>
      <c r="V29" s="38">
        <v>6386.1639729999997</v>
      </c>
      <c r="W29" s="38">
        <v>7286.2021489999997</v>
      </c>
      <c r="X29" s="38">
        <v>6805.8707990000003</v>
      </c>
      <c r="Y29" s="38">
        <v>8377.6059949999999</v>
      </c>
      <c r="Z29" s="38">
        <v>17899.459057</v>
      </c>
      <c r="AA29" s="38">
        <v>11921.324408</v>
      </c>
      <c r="AB29" s="38">
        <v>14060.415872</v>
      </c>
      <c r="AC29" s="38">
        <v>17211.714602</v>
      </c>
      <c r="AD29" s="38">
        <v>16205.479979</v>
      </c>
      <c r="AE29" s="38">
        <v>16705.379132999999</v>
      </c>
      <c r="AF29" s="38">
        <v>16069.098676</v>
      </c>
      <c r="AG29" s="38">
        <v>14751.216383000001</v>
      </c>
      <c r="AH29" s="38">
        <v>18901.554026999998</v>
      </c>
      <c r="AI29" s="38">
        <v>22585.964306999998</v>
      </c>
      <c r="AJ29" s="38">
        <v>25958.438584</v>
      </c>
      <c r="AK29" s="38">
        <v>20375.603483999999</v>
      </c>
      <c r="AL29" s="38">
        <v>16008.674231000001</v>
      </c>
      <c r="AM29" s="38">
        <v>46257.559430000001</v>
      </c>
      <c r="AN29" s="38">
        <v>65500.100702000003</v>
      </c>
      <c r="AO29" s="38">
        <v>37214.073914000001</v>
      </c>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row>
    <row r="30" spans="6:494" ht="18" customHeight="1">
      <c r="F30" s="86" t="s">
        <v>592</v>
      </c>
      <c r="G30" s="38">
        <v>1294.3804769999999</v>
      </c>
      <c r="H30" s="38">
        <v>1394.2969250000001</v>
      </c>
      <c r="I30" s="38">
        <v>1627.0850129999999</v>
      </c>
      <c r="J30" s="38">
        <v>1745.9868839999999</v>
      </c>
      <c r="K30" s="38">
        <v>1632.9430139999999</v>
      </c>
      <c r="L30" s="38">
        <v>1584.0597540000001</v>
      </c>
      <c r="M30" s="38">
        <v>1800.4177299999999</v>
      </c>
      <c r="N30" s="38">
        <v>1692.8637639999999</v>
      </c>
      <c r="O30" s="38">
        <v>1987.9254510000001</v>
      </c>
      <c r="P30" s="38">
        <v>1835.710908</v>
      </c>
      <c r="Q30" s="38">
        <v>1735.3176269999999</v>
      </c>
      <c r="R30" s="38">
        <v>2436.6237190000002</v>
      </c>
      <c r="S30" s="38">
        <v>3033.1907339999998</v>
      </c>
      <c r="T30" s="38">
        <v>2446.7029280000002</v>
      </c>
      <c r="U30" s="38">
        <v>2479.443769</v>
      </c>
      <c r="V30" s="38">
        <v>3471.8174960000001</v>
      </c>
      <c r="W30" s="38">
        <v>4062.584613</v>
      </c>
      <c r="X30" s="38">
        <v>3847.1409800000001</v>
      </c>
      <c r="Y30" s="38">
        <v>5231.0155100000002</v>
      </c>
      <c r="Z30" s="38">
        <v>9610.6600999999991</v>
      </c>
      <c r="AA30" s="38">
        <v>6056.4759700000004</v>
      </c>
      <c r="AB30" s="38">
        <v>6899.2732740000001</v>
      </c>
      <c r="AC30" s="38">
        <v>8217.6688809999996</v>
      </c>
      <c r="AD30" s="38">
        <v>7734.393736</v>
      </c>
      <c r="AE30" s="38">
        <v>7670.2770979999996</v>
      </c>
      <c r="AF30" s="38">
        <v>7099.7568520000004</v>
      </c>
      <c r="AG30" s="38">
        <v>6841.7291050000003</v>
      </c>
      <c r="AH30" s="38">
        <v>8234.5796300000002</v>
      </c>
      <c r="AI30" s="38">
        <v>9837.3929260000004</v>
      </c>
      <c r="AJ30" s="38">
        <v>11630.015389</v>
      </c>
      <c r="AK30" s="38">
        <v>8347.1071570000004</v>
      </c>
      <c r="AL30" s="38">
        <v>7009.2853800000003</v>
      </c>
      <c r="AM30" s="38">
        <v>23818.993426000001</v>
      </c>
      <c r="AN30" s="38">
        <v>37711.847456000003</v>
      </c>
      <c r="AO30" s="38">
        <v>15972.011281999999</v>
      </c>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row>
    <row r="31" spans="6:494" ht="18" customHeight="1">
      <c r="F31" s="86" t="s">
        <v>611</v>
      </c>
      <c r="G31" s="38">
        <v>2.808675</v>
      </c>
      <c r="H31" s="38">
        <v>0</v>
      </c>
      <c r="I31" s="38">
        <v>0</v>
      </c>
      <c r="J31" s="38">
        <v>2.9178310000000001</v>
      </c>
      <c r="K31" s="38">
        <v>1.518483</v>
      </c>
      <c r="L31" s="38">
        <v>40.815617000000003</v>
      </c>
      <c r="M31" s="38">
        <v>61.593957000000003</v>
      </c>
      <c r="N31" s="38">
        <v>63.047832</v>
      </c>
      <c r="O31" s="38">
        <v>67.169162999999998</v>
      </c>
      <c r="P31" s="38">
        <v>67.909152000000006</v>
      </c>
      <c r="Q31" s="38">
        <v>34.032353999999998</v>
      </c>
      <c r="R31" s="38">
        <v>26.018886999999999</v>
      </c>
      <c r="S31" s="38">
        <v>148.998234</v>
      </c>
      <c r="T31" s="38">
        <v>160.33623499999999</v>
      </c>
      <c r="U31" s="38">
        <v>94.615983</v>
      </c>
      <c r="V31" s="38">
        <v>90.317836</v>
      </c>
      <c r="W31" s="38">
        <v>198.48522299999999</v>
      </c>
      <c r="X31" s="38">
        <v>155.45630800000001</v>
      </c>
      <c r="Y31" s="38">
        <v>78.809532000000004</v>
      </c>
      <c r="Z31" s="38">
        <v>735.564032</v>
      </c>
      <c r="AA31" s="38">
        <v>1105.92046</v>
      </c>
      <c r="AB31" s="38">
        <v>1669.4452180000001</v>
      </c>
      <c r="AC31" s="38">
        <v>2794.1751800000002</v>
      </c>
      <c r="AD31" s="38">
        <v>2894.7020969999999</v>
      </c>
      <c r="AE31" s="38">
        <v>3454.5219929999998</v>
      </c>
      <c r="AF31" s="38">
        <v>2736.69067</v>
      </c>
      <c r="AG31" s="38">
        <v>1732.5695209999999</v>
      </c>
      <c r="AH31" s="38">
        <v>3506.8613599999999</v>
      </c>
      <c r="AI31" s="38">
        <v>4737.774547</v>
      </c>
      <c r="AJ31" s="38">
        <v>4230.0031849999996</v>
      </c>
      <c r="AK31" s="38">
        <v>3929.7882709999999</v>
      </c>
      <c r="AL31" s="38">
        <v>486.66337499999997</v>
      </c>
      <c r="AM31" s="38">
        <v>0</v>
      </c>
      <c r="AN31" s="38">
        <v>3505.4498250000001</v>
      </c>
      <c r="AO31" s="38">
        <v>8813.9755129999994</v>
      </c>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row>
    <row r="32" spans="6:494" ht="18" customHeight="1">
      <c r="F32" s="86" t="s">
        <v>593</v>
      </c>
      <c r="G32" s="38">
        <v>174.82760200000001</v>
      </c>
      <c r="H32" s="38">
        <v>245.39936800000001</v>
      </c>
      <c r="I32" s="38">
        <v>246.88203799999999</v>
      </c>
      <c r="J32" s="38">
        <v>335.37323700000002</v>
      </c>
      <c r="K32" s="38">
        <v>437.26583499999998</v>
      </c>
      <c r="L32" s="38">
        <v>397.64414699999998</v>
      </c>
      <c r="M32" s="38">
        <v>482.95735999999999</v>
      </c>
      <c r="N32" s="38">
        <v>535.88304900000003</v>
      </c>
      <c r="O32" s="38">
        <v>757.17190100000005</v>
      </c>
      <c r="P32" s="38">
        <v>663.58810700000004</v>
      </c>
      <c r="Q32" s="38">
        <v>466.04996299999999</v>
      </c>
      <c r="R32" s="38">
        <v>625.19442800000002</v>
      </c>
      <c r="S32" s="38">
        <v>732.52067899999997</v>
      </c>
      <c r="T32" s="38">
        <v>591.52031299999999</v>
      </c>
      <c r="U32" s="38">
        <v>689.45849999999996</v>
      </c>
      <c r="V32" s="38">
        <v>1067.2540039999999</v>
      </c>
      <c r="W32" s="38">
        <v>1250.7357939999999</v>
      </c>
      <c r="X32" s="38">
        <v>857.27474900000004</v>
      </c>
      <c r="Y32" s="38">
        <v>1158.9220640000001</v>
      </c>
      <c r="Z32" s="38">
        <v>3277.8031980000001</v>
      </c>
      <c r="AA32" s="38">
        <v>2167.2777470000001</v>
      </c>
      <c r="AB32" s="38">
        <v>2579.2107139999998</v>
      </c>
      <c r="AC32" s="38">
        <v>2935.8059029999999</v>
      </c>
      <c r="AD32" s="38">
        <v>2704.596716</v>
      </c>
      <c r="AE32" s="38">
        <v>2758.5476939999999</v>
      </c>
      <c r="AF32" s="38">
        <v>2668.8614950000001</v>
      </c>
      <c r="AG32" s="38">
        <v>2521.9142769999999</v>
      </c>
      <c r="AH32" s="38">
        <v>2563.8898650000001</v>
      </c>
      <c r="AI32" s="38">
        <v>2971.614145</v>
      </c>
      <c r="AJ32" s="38">
        <v>3812.1577309999998</v>
      </c>
      <c r="AK32" s="38">
        <v>2842.834758</v>
      </c>
      <c r="AL32" s="38">
        <v>2568.094251</v>
      </c>
      <c r="AM32" s="38">
        <v>6818.8480589999999</v>
      </c>
      <c r="AN32" s="38">
        <v>4774.2033629999996</v>
      </c>
      <c r="AO32" s="38">
        <v>2310.5024910000002</v>
      </c>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row>
    <row r="33" spans="6:494" ht="18" customHeight="1">
      <c r="F33" s="86" t="s">
        <v>590</v>
      </c>
      <c r="G33" s="38">
        <v>151.303876</v>
      </c>
      <c r="H33" s="38">
        <v>190.23837399999999</v>
      </c>
      <c r="I33" s="38">
        <v>170.657849</v>
      </c>
      <c r="J33" s="38">
        <v>245.06207800000001</v>
      </c>
      <c r="K33" s="38">
        <v>255.766324</v>
      </c>
      <c r="L33" s="38">
        <v>227.593692</v>
      </c>
      <c r="M33" s="38">
        <v>316.84686699999997</v>
      </c>
      <c r="N33" s="38">
        <v>345.63176600000003</v>
      </c>
      <c r="O33" s="38">
        <v>491.79849200000001</v>
      </c>
      <c r="P33" s="38">
        <v>395.03051099999999</v>
      </c>
      <c r="Q33" s="38">
        <v>366.320243</v>
      </c>
      <c r="R33" s="38">
        <v>409.30397900000003</v>
      </c>
      <c r="S33" s="38">
        <v>542.95494199999996</v>
      </c>
      <c r="T33" s="38">
        <v>475.666631</v>
      </c>
      <c r="U33" s="38">
        <v>363.21244200000001</v>
      </c>
      <c r="V33" s="38">
        <v>750.44591000000003</v>
      </c>
      <c r="W33" s="38">
        <v>785.67638599999998</v>
      </c>
      <c r="X33" s="38">
        <v>812.42496400000005</v>
      </c>
      <c r="Y33" s="38">
        <v>1173.024093</v>
      </c>
      <c r="Z33" s="38">
        <v>2518.2350759999999</v>
      </c>
      <c r="AA33" s="38">
        <v>1687.025971</v>
      </c>
      <c r="AB33" s="38">
        <v>1829.2906519999999</v>
      </c>
      <c r="AC33" s="38">
        <v>1817.4855210000001</v>
      </c>
      <c r="AD33" s="38">
        <v>1664.286071</v>
      </c>
      <c r="AE33" s="38">
        <v>1651.7314100000001</v>
      </c>
      <c r="AF33" s="38">
        <v>1767.5836019999999</v>
      </c>
      <c r="AG33" s="38">
        <v>1575.702241</v>
      </c>
      <c r="AH33" s="38">
        <v>2259.338456</v>
      </c>
      <c r="AI33" s="38">
        <v>2570.6639759999998</v>
      </c>
      <c r="AJ33" s="38">
        <v>3162.1782539999999</v>
      </c>
      <c r="AK33" s="38">
        <v>2385.8204989999999</v>
      </c>
      <c r="AL33" s="38">
        <v>2060.3572789999998</v>
      </c>
      <c r="AM33" s="38">
        <v>6636.0114990000002</v>
      </c>
      <c r="AN33" s="38">
        <v>9455.6760780000004</v>
      </c>
      <c r="AO33" s="38">
        <v>4840.2205009999998</v>
      </c>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row>
    <row r="34" spans="6:494" ht="18" customHeight="1">
      <c r="F34" s="86" t="s">
        <v>614</v>
      </c>
      <c r="G34" s="38">
        <v>0</v>
      </c>
      <c r="H34" s="38">
        <v>0.338119</v>
      </c>
      <c r="I34" s="38">
        <v>0</v>
      </c>
      <c r="J34" s="38">
        <v>6.8023509999999998</v>
      </c>
      <c r="K34" s="38">
        <v>1.310789</v>
      </c>
      <c r="L34" s="38">
        <v>0.67963499999999999</v>
      </c>
      <c r="M34" s="38">
        <v>19.831685</v>
      </c>
      <c r="N34" s="38">
        <v>22.110704999999999</v>
      </c>
      <c r="O34" s="38">
        <v>16.491807999999999</v>
      </c>
      <c r="P34" s="38">
        <v>41.436923</v>
      </c>
      <c r="Q34" s="38">
        <v>53.271197000000001</v>
      </c>
      <c r="R34" s="38">
        <v>114.367789</v>
      </c>
      <c r="S34" s="38">
        <v>80.192774999999997</v>
      </c>
      <c r="T34" s="38">
        <v>68.647819999999996</v>
      </c>
      <c r="U34" s="38">
        <v>96.159081999999998</v>
      </c>
      <c r="V34" s="38">
        <v>90.723071000000004</v>
      </c>
      <c r="W34" s="38">
        <v>121.010133</v>
      </c>
      <c r="X34" s="38">
        <v>55.018788999999998</v>
      </c>
      <c r="Y34" s="38">
        <v>38.006096999999997</v>
      </c>
      <c r="Z34" s="38">
        <v>76.700194999999994</v>
      </c>
      <c r="AA34" s="38">
        <v>63.890853999999997</v>
      </c>
      <c r="AB34" s="38">
        <v>41.577948999999997</v>
      </c>
      <c r="AC34" s="38">
        <v>102.992486</v>
      </c>
      <c r="AD34" s="38">
        <v>167.682211</v>
      </c>
      <c r="AE34" s="38">
        <v>138.80559</v>
      </c>
      <c r="AF34" s="38">
        <v>500.43603300000001</v>
      </c>
      <c r="AG34" s="38">
        <v>397.98657900000001</v>
      </c>
      <c r="AH34" s="38">
        <v>361.70898</v>
      </c>
      <c r="AI34" s="38">
        <v>424.83515399999999</v>
      </c>
      <c r="AJ34" s="38">
        <v>381.438106</v>
      </c>
      <c r="AK34" s="38">
        <v>300.91672399999999</v>
      </c>
      <c r="AL34" s="38">
        <v>1076.6759609999999</v>
      </c>
      <c r="AM34" s="38">
        <v>1871.997852</v>
      </c>
      <c r="AN34" s="38">
        <v>1209.1021929999999</v>
      </c>
      <c r="AO34" s="38">
        <v>739.52299900000003</v>
      </c>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row>
    <row r="35" spans="6:494" ht="18" customHeight="1">
      <c r="F35" s="35"/>
      <c r="G35" s="36"/>
      <c r="H35" s="36"/>
      <c r="I35" s="36"/>
      <c r="J35" s="36"/>
      <c r="K35" s="36"/>
      <c r="L35" s="36"/>
      <c r="M35" s="36"/>
    </row>
    <row r="36" spans="6:494" ht="18" customHeight="1">
      <c r="F36" s="28" t="s">
        <v>209</v>
      </c>
      <c r="G36" s="38">
        <v>2871.9472000000001</v>
      </c>
      <c r="H36" s="38">
        <v>3672.3123000000001</v>
      </c>
      <c r="I36" s="38">
        <v>4023.0327000000002</v>
      </c>
      <c r="J36" s="38">
        <v>4314.8374999999996</v>
      </c>
      <c r="K36" s="38">
        <v>5268.5559999999996</v>
      </c>
      <c r="L36" s="38">
        <v>4699.482</v>
      </c>
      <c r="M36" s="38">
        <v>5545.3310000000001</v>
      </c>
      <c r="N36" s="38">
        <v>4716.8860000000004</v>
      </c>
      <c r="O36" s="38">
        <v>6262.9359999999997</v>
      </c>
      <c r="P36" s="38">
        <v>6335.4889999999996</v>
      </c>
      <c r="Q36" s="38">
        <v>5031.3540000000003</v>
      </c>
      <c r="R36" s="38">
        <v>5110.3190000000004</v>
      </c>
      <c r="S36" s="38">
        <v>5128.5590000000002</v>
      </c>
      <c r="T36" s="38">
        <v>5583.7849999999999</v>
      </c>
      <c r="U36" s="38">
        <v>5651.51</v>
      </c>
      <c r="V36" s="38">
        <v>5641.5739999999996</v>
      </c>
      <c r="W36" s="38">
        <v>7245.7330000000002</v>
      </c>
      <c r="X36" s="38">
        <v>10559.008</v>
      </c>
      <c r="Y36" s="38">
        <v>12045.888000000001</v>
      </c>
      <c r="Z36" s="38">
        <v>16892.780999999999</v>
      </c>
      <c r="AA36" s="38">
        <v>13797.468999999999</v>
      </c>
      <c r="AB36" s="38">
        <v>13607.683000000001</v>
      </c>
      <c r="AC36" s="38">
        <v>15814.334999999999</v>
      </c>
      <c r="AD36" s="38">
        <v>15299.829</v>
      </c>
      <c r="AE36" s="38">
        <v>13261.341</v>
      </c>
      <c r="AF36" s="38">
        <v>13505.843999999999</v>
      </c>
      <c r="AG36" s="38">
        <v>16585.177</v>
      </c>
      <c r="AH36" s="38">
        <v>18978.819</v>
      </c>
      <c r="AI36" s="38">
        <v>19292.602999999999</v>
      </c>
      <c r="AJ36" s="38">
        <v>18866.942999999999</v>
      </c>
      <c r="AK36" s="38">
        <v>24393.843255</v>
      </c>
      <c r="AL36" s="38">
        <v>26104.731863000001</v>
      </c>
      <c r="AM36" s="38">
        <v>23200.059375000001</v>
      </c>
      <c r="AN36" s="38">
        <v>24405.662744000001</v>
      </c>
      <c r="AO36" s="38">
        <v>32930.784652000002</v>
      </c>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row>
    <row r="37" spans="6:494" ht="18" customHeight="1">
      <c r="F37" s="86" t="s">
        <v>691</v>
      </c>
      <c r="G37" s="38">
        <v>411.24239799999998</v>
      </c>
      <c r="H37" s="38">
        <v>431.51576899999998</v>
      </c>
      <c r="I37" s="38">
        <v>624.68547000000001</v>
      </c>
      <c r="J37" s="38">
        <v>611.82856600000002</v>
      </c>
      <c r="K37" s="38">
        <v>654.89187500000003</v>
      </c>
      <c r="L37" s="38">
        <v>240.317353</v>
      </c>
      <c r="M37" s="38">
        <v>185.499965</v>
      </c>
      <c r="N37" s="38">
        <v>360.07499100000001</v>
      </c>
      <c r="O37" s="38">
        <v>912.20155999999997</v>
      </c>
      <c r="P37" s="38">
        <v>457.38198499999999</v>
      </c>
      <c r="Q37" s="38">
        <v>380.59028499999999</v>
      </c>
      <c r="R37" s="38">
        <v>582.84741299999996</v>
      </c>
      <c r="S37" s="38">
        <v>782.67787399999997</v>
      </c>
      <c r="T37" s="38">
        <v>328.76549</v>
      </c>
      <c r="U37" s="38">
        <v>92.382686000000007</v>
      </c>
      <c r="V37" s="38">
        <v>23.763342000000002</v>
      </c>
      <c r="W37" s="38">
        <v>12.245982</v>
      </c>
      <c r="X37" s="38">
        <v>2.0210439999999998</v>
      </c>
      <c r="Y37" s="38">
        <v>26.228981999999998</v>
      </c>
      <c r="Z37" s="38">
        <v>80.686194</v>
      </c>
      <c r="AA37" s="38">
        <v>40.167161</v>
      </c>
      <c r="AB37" s="38">
        <v>633.54220799999996</v>
      </c>
      <c r="AC37" s="38">
        <v>183.129085</v>
      </c>
      <c r="AD37" s="38">
        <v>117.326678</v>
      </c>
      <c r="AE37" s="38">
        <v>182.38647800000001</v>
      </c>
      <c r="AF37" s="38">
        <v>232.40573699999999</v>
      </c>
      <c r="AG37" s="38">
        <v>2582.4997090000002</v>
      </c>
      <c r="AH37" s="38">
        <v>9614.7717090000006</v>
      </c>
      <c r="AI37" s="38">
        <v>8044.3639919999996</v>
      </c>
      <c r="AJ37" s="38">
        <v>4370.4278800000002</v>
      </c>
      <c r="AK37" s="38">
        <v>3340.6599919999999</v>
      </c>
      <c r="AL37" s="38">
        <v>1410.22011</v>
      </c>
      <c r="AM37" s="38">
        <v>4892.6447310000003</v>
      </c>
      <c r="AN37" s="38">
        <v>3777.9852350000001</v>
      </c>
      <c r="AO37" s="38">
        <v>11223.456733000001</v>
      </c>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row>
    <row r="38" spans="6:494" ht="18" customHeight="1">
      <c r="F38" s="86" t="s">
        <v>692</v>
      </c>
      <c r="G38" s="38">
        <v>158.88834900000001</v>
      </c>
      <c r="H38" s="38">
        <v>126.848535</v>
      </c>
      <c r="I38" s="38">
        <v>35.824803000000003</v>
      </c>
      <c r="J38" s="38">
        <v>116.69069399999999</v>
      </c>
      <c r="K38" s="38">
        <v>631.13075800000001</v>
      </c>
      <c r="L38" s="38">
        <v>1.9833E-2</v>
      </c>
      <c r="M38" s="38">
        <v>275.275801</v>
      </c>
      <c r="N38" s="38">
        <v>10.502563</v>
      </c>
      <c r="O38" s="38">
        <v>319.286385</v>
      </c>
      <c r="P38" s="38">
        <v>1638.3536670000001</v>
      </c>
      <c r="Q38" s="38">
        <v>768.56785200000002</v>
      </c>
      <c r="R38" s="38">
        <v>696.99648000000002</v>
      </c>
      <c r="S38" s="38">
        <v>1180.1849179999999</v>
      </c>
      <c r="T38" s="38">
        <v>2125.779043</v>
      </c>
      <c r="U38" s="38">
        <v>1237.501853</v>
      </c>
      <c r="V38" s="38">
        <v>790.66550099999995</v>
      </c>
      <c r="W38" s="38">
        <v>2409.9706329999999</v>
      </c>
      <c r="X38" s="38">
        <v>1861.4920119999999</v>
      </c>
      <c r="Y38" s="38">
        <v>4114.2519849999999</v>
      </c>
      <c r="Z38" s="38">
        <v>7016.9659410000004</v>
      </c>
      <c r="AA38" s="38">
        <v>4178.4498000000003</v>
      </c>
      <c r="AB38" s="38">
        <v>3501.0777589999998</v>
      </c>
      <c r="AC38" s="38">
        <v>4522.7321490000004</v>
      </c>
      <c r="AD38" s="38">
        <v>2616.0177370000001</v>
      </c>
      <c r="AE38" s="38">
        <v>640.146074</v>
      </c>
      <c r="AF38" s="38">
        <v>582.83969300000001</v>
      </c>
      <c r="AG38" s="38">
        <v>3938.6037240000001</v>
      </c>
      <c r="AH38" s="38">
        <v>3912.7640919999999</v>
      </c>
      <c r="AI38" s="38">
        <v>3268.7251740000002</v>
      </c>
      <c r="AJ38" s="38">
        <v>4317.3552529999997</v>
      </c>
      <c r="AK38" s="38">
        <v>12706.762161000001</v>
      </c>
      <c r="AL38" s="38">
        <v>8933.5404660000004</v>
      </c>
      <c r="AM38" s="38">
        <v>196.23004800000001</v>
      </c>
      <c r="AN38" s="38">
        <v>1217.408653</v>
      </c>
      <c r="AO38" s="38">
        <v>3496.98081</v>
      </c>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row>
    <row r="39" spans="6:494" ht="18" customHeight="1">
      <c r="F39" s="86" t="s">
        <v>611</v>
      </c>
      <c r="G39" s="38">
        <v>0</v>
      </c>
      <c r="H39" s="38">
        <v>0</v>
      </c>
      <c r="I39" s="38">
        <v>0</v>
      </c>
      <c r="J39" s="38">
        <v>0</v>
      </c>
      <c r="K39" s="38">
        <v>0</v>
      </c>
      <c r="L39" s="38">
        <v>0</v>
      </c>
      <c r="M39" s="38">
        <v>1.0500000000000001E-2</v>
      </c>
      <c r="N39" s="38">
        <v>0</v>
      </c>
      <c r="O39" s="38">
        <v>4.6733999999999998E-2</v>
      </c>
      <c r="P39" s="38">
        <v>83.319316000000001</v>
      </c>
      <c r="Q39" s="38">
        <v>1.89E-3</v>
      </c>
      <c r="R39" s="38">
        <v>0</v>
      </c>
      <c r="S39" s="38">
        <v>0</v>
      </c>
      <c r="T39" s="38">
        <v>0.22795399999999999</v>
      </c>
      <c r="U39" s="38">
        <v>0</v>
      </c>
      <c r="V39" s="38">
        <v>80.272227999999998</v>
      </c>
      <c r="W39" s="38">
        <v>18.96818</v>
      </c>
      <c r="X39" s="38">
        <v>0.34928100000000001</v>
      </c>
      <c r="Y39" s="38">
        <v>5.714137</v>
      </c>
      <c r="Z39" s="38">
        <v>0.63512500000000005</v>
      </c>
      <c r="AA39" s="38">
        <v>1.0017419999999999</v>
      </c>
      <c r="AB39" s="38">
        <v>632.67225900000005</v>
      </c>
      <c r="AC39" s="38">
        <v>4262.400095</v>
      </c>
      <c r="AD39" s="38">
        <v>5985.6734029999998</v>
      </c>
      <c r="AE39" s="38">
        <v>8084.3940750000002</v>
      </c>
      <c r="AF39" s="38">
        <v>6954.4130510000005</v>
      </c>
      <c r="AG39" s="38">
        <v>6546.8798049999996</v>
      </c>
      <c r="AH39" s="38">
        <v>2319.4855929999999</v>
      </c>
      <c r="AI39" s="38">
        <v>2938.1913869999998</v>
      </c>
      <c r="AJ39" s="38">
        <v>5071.8564319999996</v>
      </c>
      <c r="AK39" s="38">
        <v>823.66439700000001</v>
      </c>
      <c r="AL39" s="38">
        <v>2028.1480610000001</v>
      </c>
      <c r="AM39" s="38">
        <v>8179.2208540000001</v>
      </c>
      <c r="AN39" s="38">
        <v>8141.3731299999999</v>
      </c>
      <c r="AO39" s="38">
        <v>5118.535124</v>
      </c>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row>
    <row r="40" spans="6:494" ht="18" customHeight="1">
      <c r="F40" s="86" t="s">
        <v>649</v>
      </c>
      <c r="G40" s="38">
        <v>845.68684499999995</v>
      </c>
      <c r="H40" s="38">
        <v>1060.074474</v>
      </c>
      <c r="I40" s="38">
        <v>1625.0820020000001</v>
      </c>
      <c r="J40" s="38">
        <v>1910.2842310000001</v>
      </c>
      <c r="K40" s="38">
        <v>1186.7028769999999</v>
      </c>
      <c r="L40" s="38">
        <v>1536.3559170000001</v>
      </c>
      <c r="M40" s="38">
        <v>1174.0176650000001</v>
      </c>
      <c r="N40" s="38">
        <v>1068.9694689999999</v>
      </c>
      <c r="O40" s="38">
        <v>1276.5863850000001</v>
      </c>
      <c r="P40" s="38">
        <v>1288.7289969999999</v>
      </c>
      <c r="Q40" s="38">
        <v>2054.5788029999999</v>
      </c>
      <c r="R40" s="38">
        <v>1682.768014</v>
      </c>
      <c r="S40" s="38">
        <v>932.491355</v>
      </c>
      <c r="T40" s="38">
        <v>636.01973299999997</v>
      </c>
      <c r="U40" s="38">
        <v>302.67469</v>
      </c>
      <c r="V40" s="38">
        <v>235.22182000000001</v>
      </c>
      <c r="W40" s="38">
        <v>306.68253499999997</v>
      </c>
      <c r="X40" s="38">
        <v>472.06718699999999</v>
      </c>
      <c r="Y40" s="38">
        <v>528.79967499999998</v>
      </c>
      <c r="Z40" s="38">
        <v>733.43506100000002</v>
      </c>
      <c r="AA40" s="38">
        <v>442.91831200000001</v>
      </c>
      <c r="AB40" s="38">
        <v>1119.655133</v>
      </c>
      <c r="AC40" s="38">
        <v>1122.2581520000001</v>
      </c>
      <c r="AD40" s="38">
        <v>944.85060499999997</v>
      </c>
      <c r="AE40" s="38">
        <v>2273.258284</v>
      </c>
      <c r="AF40" s="38">
        <v>3115.8269829999999</v>
      </c>
      <c r="AG40" s="38">
        <v>1195.93407</v>
      </c>
      <c r="AH40" s="38">
        <v>305.435002</v>
      </c>
      <c r="AI40" s="38">
        <v>1157.2311119999999</v>
      </c>
      <c r="AJ40" s="38">
        <v>1589.2658349999999</v>
      </c>
      <c r="AK40" s="38">
        <v>1422.8732010000001</v>
      </c>
      <c r="AL40" s="38">
        <v>2932.9930690000001</v>
      </c>
      <c r="AM40" s="38">
        <v>1606.808577</v>
      </c>
      <c r="AN40" s="38">
        <v>3480.0581750000001</v>
      </c>
      <c r="AO40" s="38">
        <v>3053.6944830000002</v>
      </c>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row>
    <row r="41" spans="6:494" ht="18" customHeight="1">
      <c r="F41" s="86" t="s">
        <v>693</v>
      </c>
      <c r="G41" s="38">
        <v>1.540052</v>
      </c>
      <c r="H41" s="38">
        <v>1.8291059999999999</v>
      </c>
      <c r="I41" s="38">
        <v>2.231455</v>
      </c>
      <c r="J41" s="38">
        <v>1.3254870000000001</v>
      </c>
      <c r="K41" s="38">
        <v>7.7097709999999999</v>
      </c>
      <c r="L41" s="38">
        <v>0.167404</v>
      </c>
      <c r="M41" s="38">
        <v>0.20564499999999999</v>
      </c>
      <c r="N41" s="38">
        <v>9.7592800000000004</v>
      </c>
      <c r="O41" s="38">
        <v>757.33838000000003</v>
      </c>
      <c r="P41" s="38">
        <v>32.594337000000003</v>
      </c>
      <c r="Q41" s="38">
        <v>49.033413000000003</v>
      </c>
      <c r="R41" s="38">
        <v>3.56426</v>
      </c>
      <c r="S41" s="38">
        <v>2.5577740000000002</v>
      </c>
      <c r="T41" s="38">
        <v>1.876312</v>
      </c>
      <c r="U41" s="38">
        <v>3.5957159999999999</v>
      </c>
      <c r="V41" s="38">
        <v>5.3145499999999997</v>
      </c>
      <c r="W41" s="38">
        <v>3.0177079999999998</v>
      </c>
      <c r="X41" s="38">
        <v>1.802589</v>
      </c>
      <c r="Y41" s="38">
        <v>3.3990499999999999</v>
      </c>
      <c r="Z41" s="38">
        <v>6.513312</v>
      </c>
      <c r="AA41" s="38">
        <v>84.873289</v>
      </c>
      <c r="AB41" s="38">
        <v>166.146514</v>
      </c>
      <c r="AC41" s="38">
        <v>339.83475499999997</v>
      </c>
      <c r="AD41" s="38">
        <v>260.28022800000002</v>
      </c>
      <c r="AE41" s="38">
        <v>125.05634499999999</v>
      </c>
      <c r="AF41" s="38">
        <v>101.97490500000001</v>
      </c>
      <c r="AG41" s="38">
        <v>147.12799999999999</v>
      </c>
      <c r="AH41" s="38">
        <v>146.86742000000001</v>
      </c>
      <c r="AI41" s="38">
        <v>73.792269000000005</v>
      </c>
      <c r="AJ41" s="38">
        <v>127.182615</v>
      </c>
      <c r="AK41" s="38">
        <v>3079.1708039999999</v>
      </c>
      <c r="AL41" s="38">
        <v>3937.0825369999998</v>
      </c>
      <c r="AM41" s="38">
        <v>1381.723976</v>
      </c>
      <c r="AN41" s="38">
        <v>1251.0364629999999</v>
      </c>
      <c r="AO41" s="38">
        <v>1709.3440949999999</v>
      </c>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row>
    <row r="42" spans="6:494" ht="18" customHeight="1">
      <c r="F42" s="86"/>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row>
    <row r="43" spans="6:494" ht="18" customHeight="1">
      <c r="F43" s="37" t="s">
        <v>143</v>
      </c>
      <c r="G43" s="38">
        <v>2108.75614</v>
      </c>
      <c r="H43" s="38">
        <v>1927.8218979999999</v>
      </c>
      <c r="I43" s="38">
        <v>1571.9290920000001</v>
      </c>
      <c r="J43" s="38">
        <v>1725.1572349999999</v>
      </c>
      <c r="K43" s="38">
        <v>1822.7054599999999</v>
      </c>
      <c r="L43" s="38">
        <v>2172.8277819999998</v>
      </c>
      <c r="M43" s="38">
        <v>2379.0175819999999</v>
      </c>
      <c r="N43" s="38">
        <v>2088.1412660000001</v>
      </c>
      <c r="O43" s="38">
        <v>2828.2492139999999</v>
      </c>
      <c r="P43" s="38">
        <v>2840.4822389999999</v>
      </c>
      <c r="Q43" s="38">
        <v>3301.885061</v>
      </c>
      <c r="R43" s="38">
        <v>4229.0698869999997</v>
      </c>
      <c r="S43" s="38">
        <v>3964.9847</v>
      </c>
      <c r="T43" s="38">
        <v>3695.878694</v>
      </c>
      <c r="U43" s="38">
        <v>3440.8844770000001</v>
      </c>
      <c r="V43" s="38">
        <v>3725.6724669999999</v>
      </c>
      <c r="W43" s="38">
        <v>4788.3437599999997</v>
      </c>
      <c r="X43" s="38">
        <v>5650.13771</v>
      </c>
      <c r="Y43" s="38">
        <v>4967.3954400000002</v>
      </c>
      <c r="Z43" s="38">
        <v>4724.4139770000002</v>
      </c>
      <c r="AA43" s="38">
        <v>3837.5560959999998</v>
      </c>
      <c r="AB43" s="38">
        <v>4178.1643320000003</v>
      </c>
      <c r="AC43" s="38">
        <v>3796.8406639999998</v>
      </c>
      <c r="AD43" s="38">
        <v>3276.4215490000001</v>
      </c>
      <c r="AE43" s="38">
        <v>3478.9351929999998</v>
      </c>
      <c r="AF43" s="38">
        <v>3822.9946909999999</v>
      </c>
      <c r="AG43" s="38">
        <v>3241.0639230000002</v>
      </c>
      <c r="AH43" s="38">
        <v>3166.893004</v>
      </c>
      <c r="AI43" s="38">
        <v>4013.2300220000002</v>
      </c>
      <c r="AJ43" s="38">
        <v>4165.6055610000003</v>
      </c>
      <c r="AK43" s="38">
        <v>3691.9518069999999</v>
      </c>
      <c r="AL43" s="38">
        <v>3762.9361560000002</v>
      </c>
      <c r="AM43" s="38">
        <v>5709.5050529999999</v>
      </c>
      <c r="AN43" s="38">
        <v>5281.4405729999999</v>
      </c>
      <c r="AO43" s="38">
        <v>5091.7423390000004</v>
      </c>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row>
    <row r="44" spans="6:494" ht="18" customHeight="1">
      <c r="F44" s="86" t="s">
        <v>592</v>
      </c>
      <c r="G44" s="38">
        <v>1234.4786300000001</v>
      </c>
      <c r="H44" s="38">
        <v>893.65905899999996</v>
      </c>
      <c r="I44" s="38">
        <v>797.85189700000001</v>
      </c>
      <c r="J44" s="38">
        <v>657.68989999999997</v>
      </c>
      <c r="K44" s="38">
        <v>757.437318</v>
      </c>
      <c r="L44" s="38">
        <v>858.62882999999999</v>
      </c>
      <c r="M44" s="38">
        <v>976.67350299999998</v>
      </c>
      <c r="N44" s="38">
        <v>796.90396299999998</v>
      </c>
      <c r="O44" s="38">
        <v>1348.1076399999999</v>
      </c>
      <c r="P44" s="38">
        <v>1082.02568</v>
      </c>
      <c r="Q44" s="38">
        <v>1335.4195099999999</v>
      </c>
      <c r="R44" s="38">
        <v>1884.1465800000001</v>
      </c>
      <c r="S44" s="38">
        <v>1447.57963</v>
      </c>
      <c r="T44" s="38">
        <v>1461.98209</v>
      </c>
      <c r="U44" s="38">
        <v>1185.7813200000001</v>
      </c>
      <c r="V44" s="38">
        <v>1338.48443</v>
      </c>
      <c r="W44" s="38">
        <v>1536.9852900000001</v>
      </c>
      <c r="X44" s="38">
        <v>2126.7821800000002</v>
      </c>
      <c r="Y44" s="38">
        <v>1810.4286500000001</v>
      </c>
      <c r="Z44" s="38">
        <v>1416.4074519999999</v>
      </c>
      <c r="AA44" s="38">
        <v>1302.5834150000001</v>
      </c>
      <c r="AB44" s="38">
        <v>1403.509266</v>
      </c>
      <c r="AC44" s="38">
        <v>1322.219456</v>
      </c>
      <c r="AD44" s="38">
        <v>1003.781808</v>
      </c>
      <c r="AE44" s="38">
        <v>1114.2639489999999</v>
      </c>
      <c r="AF44" s="38">
        <v>1456.934252</v>
      </c>
      <c r="AG44" s="38">
        <v>696.73477300000002</v>
      </c>
      <c r="AH44" s="38">
        <v>932.31399899999997</v>
      </c>
      <c r="AI44" s="38">
        <v>1373.563922</v>
      </c>
      <c r="AJ44" s="38">
        <v>1319.575926</v>
      </c>
      <c r="AK44" s="38">
        <v>1016.123394</v>
      </c>
      <c r="AL44" s="38">
        <v>956.02070800000001</v>
      </c>
      <c r="AM44" s="38">
        <v>1504.833727</v>
      </c>
      <c r="AN44" s="38">
        <v>1318.8535589999999</v>
      </c>
      <c r="AO44" s="38">
        <v>1075.9392049999999</v>
      </c>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row>
    <row r="45" spans="6:494" ht="18" customHeight="1">
      <c r="F45" s="86" t="s">
        <v>593</v>
      </c>
      <c r="G45" s="38">
        <v>284.41669999999999</v>
      </c>
      <c r="H45" s="38">
        <v>355.79693600000002</v>
      </c>
      <c r="I45" s="38">
        <v>252.83946399999999</v>
      </c>
      <c r="J45" s="38">
        <v>312.47447099999999</v>
      </c>
      <c r="K45" s="38">
        <v>367.59973000000002</v>
      </c>
      <c r="L45" s="38">
        <v>383.57428099999998</v>
      </c>
      <c r="M45" s="38">
        <v>354.23787099999998</v>
      </c>
      <c r="N45" s="38">
        <v>341.213144</v>
      </c>
      <c r="O45" s="38">
        <v>364.34534000000002</v>
      </c>
      <c r="P45" s="38">
        <v>486.27190899999999</v>
      </c>
      <c r="Q45" s="38">
        <v>564.82565899999997</v>
      </c>
      <c r="R45" s="38">
        <v>622.25704299999995</v>
      </c>
      <c r="S45" s="38">
        <v>593.73926800000004</v>
      </c>
      <c r="T45" s="38">
        <v>542.27691300000004</v>
      </c>
      <c r="U45" s="38">
        <v>459.334292</v>
      </c>
      <c r="V45" s="38">
        <v>518.013867</v>
      </c>
      <c r="W45" s="38">
        <v>733.988922</v>
      </c>
      <c r="X45" s="38">
        <v>746.94029599999999</v>
      </c>
      <c r="Y45" s="38">
        <v>702.62273400000004</v>
      </c>
      <c r="Z45" s="38">
        <v>895.24797999999998</v>
      </c>
      <c r="AA45" s="38">
        <v>776.90600500000005</v>
      </c>
      <c r="AB45" s="38">
        <v>868.83045000000004</v>
      </c>
      <c r="AC45" s="38">
        <v>585.42323199999998</v>
      </c>
      <c r="AD45" s="38">
        <v>677.46504100000004</v>
      </c>
      <c r="AE45" s="38">
        <v>681.27119800000003</v>
      </c>
      <c r="AF45" s="38">
        <v>768.21799599999997</v>
      </c>
      <c r="AG45" s="38">
        <v>1115.298939</v>
      </c>
      <c r="AH45" s="38">
        <v>740.71531800000002</v>
      </c>
      <c r="AI45" s="38">
        <v>843.78282000000002</v>
      </c>
      <c r="AJ45" s="38">
        <v>767.58722899999998</v>
      </c>
      <c r="AK45" s="38">
        <v>1138.2183889999999</v>
      </c>
      <c r="AL45" s="38">
        <v>905.43212500000004</v>
      </c>
      <c r="AM45" s="38">
        <v>1029.0980930000001</v>
      </c>
      <c r="AN45" s="38">
        <v>1537.5155769999999</v>
      </c>
      <c r="AO45" s="38">
        <v>1428.8929989999999</v>
      </c>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row>
    <row r="46" spans="6:494" ht="18" customHeight="1">
      <c r="F46" s="86" t="s">
        <v>595</v>
      </c>
      <c r="G46" s="38">
        <v>172.869316</v>
      </c>
      <c r="H46" s="38">
        <v>173.282522</v>
      </c>
      <c r="I46" s="38">
        <v>134.23741699999999</v>
      </c>
      <c r="J46" s="38">
        <v>171.42095900000001</v>
      </c>
      <c r="K46" s="38">
        <v>176.48256599999999</v>
      </c>
      <c r="L46" s="38">
        <v>259.44606399999998</v>
      </c>
      <c r="M46" s="38">
        <v>275.92998299999999</v>
      </c>
      <c r="N46" s="38">
        <v>168.69335000000001</v>
      </c>
      <c r="O46" s="38">
        <v>188.45486099999999</v>
      </c>
      <c r="P46" s="38">
        <v>123.699393</v>
      </c>
      <c r="Q46" s="38">
        <v>190.32133300000001</v>
      </c>
      <c r="R46" s="38">
        <v>276.91316599999999</v>
      </c>
      <c r="S46" s="38">
        <v>330.23238600000002</v>
      </c>
      <c r="T46" s="38">
        <v>330.85284799999999</v>
      </c>
      <c r="U46" s="38">
        <v>330.75660199999999</v>
      </c>
      <c r="V46" s="38">
        <v>402.78473400000001</v>
      </c>
      <c r="W46" s="38">
        <v>587.78294200000005</v>
      </c>
      <c r="X46" s="38">
        <v>701.02643899999998</v>
      </c>
      <c r="Y46" s="38">
        <v>674.14905099999999</v>
      </c>
      <c r="Z46" s="38">
        <v>539.98824300000001</v>
      </c>
      <c r="AA46" s="38">
        <v>386.87591300000003</v>
      </c>
      <c r="AB46" s="38">
        <v>324.54646400000001</v>
      </c>
      <c r="AC46" s="38">
        <v>327.54623199999997</v>
      </c>
      <c r="AD46" s="38">
        <v>364.50554699999998</v>
      </c>
      <c r="AE46" s="38">
        <v>303.25121200000001</v>
      </c>
      <c r="AF46" s="38">
        <v>286.288476</v>
      </c>
      <c r="AG46" s="38">
        <v>268.68756999999999</v>
      </c>
      <c r="AH46" s="38">
        <v>307.24153000000001</v>
      </c>
      <c r="AI46" s="38">
        <v>374.06000999999998</v>
      </c>
      <c r="AJ46" s="38">
        <v>391.87989499999998</v>
      </c>
      <c r="AK46" s="38">
        <v>289.587221</v>
      </c>
      <c r="AL46" s="38">
        <v>348.63069300000001</v>
      </c>
      <c r="AM46" s="38">
        <v>521.19908399999997</v>
      </c>
      <c r="AN46" s="38">
        <v>347.42154900000003</v>
      </c>
      <c r="AO46" s="38">
        <v>404.26694300000003</v>
      </c>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row>
    <row r="47" spans="6:494" ht="18" customHeight="1">
      <c r="F47" s="86" t="s">
        <v>590</v>
      </c>
      <c r="G47" s="38">
        <v>234.19670600000001</v>
      </c>
      <c r="H47" s="38">
        <v>290.721428</v>
      </c>
      <c r="I47" s="38">
        <v>222.652299</v>
      </c>
      <c r="J47" s="38">
        <v>255.474268</v>
      </c>
      <c r="K47" s="38">
        <v>257.36370299999999</v>
      </c>
      <c r="L47" s="38">
        <v>287.85677800000002</v>
      </c>
      <c r="M47" s="38">
        <v>295.21589</v>
      </c>
      <c r="N47" s="38">
        <v>321.50780600000002</v>
      </c>
      <c r="O47" s="38">
        <v>415.06947700000001</v>
      </c>
      <c r="P47" s="38">
        <v>433.62212399999999</v>
      </c>
      <c r="Q47" s="38">
        <v>552.75427400000001</v>
      </c>
      <c r="R47" s="38">
        <v>578.02274299999999</v>
      </c>
      <c r="S47" s="38">
        <v>462.25480700000003</v>
      </c>
      <c r="T47" s="38">
        <v>486.217851</v>
      </c>
      <c r="U47" s="38">
        <v>444.22083500000002</v>
      </c>
      <c r="V47" s="38">
        <v>416.64955800000001</v>
      </c>
      <c r="W47" s="38">
        <v>565.42057399999999</v>
      </c>
      <c r="X47" s="38">
        <v>534.32143799999994</v>
      </c>
      <c r="Y47" s="38">
        <v>588.19965500000001</v>
      </c>
      <c r="Z47" s="38">
        <v>456.62901499999998</v>
      </c>
      <c r="AA47" s="38">
        <v>452.64658800000001</v>
      </c>
      <c r="AB47" s="38">
        <v>520.28634099999999</v>
      </c>
      <c r="AC47" s="38">
        <v>371.868652</v>
      </c>
      <c r="AD47" s="38">
        <v>455.92840000000001</v>
      </c>
      <c r="AE47" s="38">
        <v>443.73677199999997</v>
      </c>
      <c r="AF47" s="38">
        <v>488.700467</v>
      </c>
      <c r="AG47" s="38">
        <v>297.946754</v>
      </c>
      <c r="AH47" s="38">
        <v>206.37860900000001</v>
      </c>
      <c r="AI47" s="38">
        <v>327.00688400000001</v>
      </c>
      <c r="AJ47" s="38">
        <v>293.10561799999999</v>
      </c>
      <c r="AK47" s="38">
        <v>360.05000699999999</v>
      </c>
      <c r="AL47" s="38">
        <v>416.56000599999999</v>
      </c>
      <c r="AM47" s="38">
        <v>617.54738699999996</v>
      </c>
      <c r="AN47" s="38">
        <v>318.78510199999999</v>
      </c>
      <c r="AO47" s="38">
        <v>432.793657</v>
      </c>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row>
    <row r="48" spans="6:494" ht="18" customHeight="1">
      <c r="F48" s="86" t="s">
        <v>693</v>
      </c>
      <c r="G48" s="38">
        <v>23.796990000000001</v>
      </c>
      <c r="H48" s="38">
        <v>7.7662129999999996</v>
      </c>
      <c r="I48" s="38">
        <v>1.0617589999999999</v>
      </c>
      <c r="J48" s="38">
        <v>6.5529529999999996</v>
      </c>
      <c r="K48" s="38">
        <v>1.7724549999999999</v>
      </c>
      <c r="L48" s="38">
        <v>3.220129</v>
      </c>
      <c r="M48" s="38">
        <v>4.0180639999999999</v>
      </c>
      <c r="N48" s="38">
        <v>3.927956</v>
      </c>
      <c r="O48" s="38">
        <v>52.466769999999997</v>
      </c>
      <c r="P48" s="38">
        <v>169.56367299999999</v>
      </c>
      <c r="Q48" s="38">
        <v>62.644337</v>
      </c>
      <c r="R48" s="38">
        <v>180.95895100000001</v>
      </c>
      <c r="S48" s="38">
        <v>301.871105</v>
      </c>
      <c r="T48" s="38">
        <v>161.84423100000001</v>
      </c>
      <c r="U48" s="38">
        <v>130.28616199999999</v>
      </c>
      <c r="V48" s="38">
        <v>184.671077</v>
      </c>
      <c r="W48" s="38">
        <v>172.22868399999999</v>
      </c>
      <c r="X48" s="38">
        <v>198.68086700000001</v>
      </c>
      <c r="Y48" s="38">
        <v>153.33427</v>
      </c>
      <c r="Z48" s="38">
        <v>71.802761000000004</v>
      </c>
      <c r="AA48" s="38">
        <v>38.980781999999998</v>
      </c>
      <c r="AB48" s="38">
        <v>89.826530000000005</v>
      </c>
      <c r="AC48" s="38">
        <v>83.164192</v>
      </c>
      <c r="AD48" s="38">
        <v>63.104557999999997</v>
      </c>
      <c r="AE48" s="38">
        <v>77.298835999999994</v>
      </c>
      <c r="AF48" s="38">
        <v>66.207595999999995</v>
      </c>
      <c r="AG48" s="38">
        <v>18.281672</v>
      </c>
      <c r="AH48" s="38">
        <v>127.396277</v>
      </c>
      <c r="AI48" s="38">
        <v>185.11451099999999</v>
      </c>
      <c r="AJ48" s="38">
        <v>841.05086600000004</v>
      </c>
      <c r="AK48" s="38">
        <v>246.666269</v>
      </c>
      <c r="AL48" s="38">
        <v>256.37520499999999</v>
      </c>
      <c r="AM48" s="38">
        <v>595.59714499999995</v>
      </c>
      <c r="AN48" s="38">
        <v>533.37290099999996</v>
      </c>
      <c r="AO48" s="38">
        <v>257.250632</v>
      </c>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row>
    <row r="49" spans="6:494" ht="18" customHeight="1">
      <c r="F49" s="37"/>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row>
    <row r="50" spans="6:494" ht="18" customHeight="1">
      <c r="F50" s="28" t="s">
        <v>332</v>
      </c>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row>
    <row r="51" spans="6:494" ht="18" customHeight="1">
      <c r="F51" s="37" t="s">
        <v>204</v>
      </c>
      <c r="G51" s="38">
        <v>205.274135</v>
      </c>
      <c r="H51" s="38">
        <v>205.845629</v>
      </c>
      <c r="I51" s="38">
        <v>165.28017800000001</v>
      </c>
      <c r="J51" s="38">
        <v>267.544713</v>
      </c>
      <c r="K51" s="38">
        <v>259.41937899999999</v>
      </c>
      <c r="L51" s="38">
        <v>377.08512999999999</v>
      </c>
      <c r="M51" s="38">
        <v>486.14311800000002</v>
      </c>
      <c r="N51" s="38">
        <v>655.49749799999995</v>
      </c>
      <c r="O51" s="38">
        <v>821.75471600000003</v>
      </c>
      <c r="P51" s="38">
        <v>968.33583699999997</v>
      </c>
      <c r="Q51" s="38">
        <v>775.92284299999994</v>
      </c>
      <c r="R51" s="38">
        <v>1036.9439729999999</v>
      </c>
      <c r="S51" s="38">
        <v>1027.964211</v>
      </c>
      <c r="T51" s="38">
        <v>1048.2739509999999</v>
      </c>
      <c r="U51" s="38">
        <v>1242.1793749999999</v>
      </c>
      <c r="V51" s="38">
        <v>1749.616246</v>
      </c>
      <c r="W51" s="38">
        <v>3492.4155390000001</v>
      </c>
      <c r="X51" s="38">
        <v>3914.4469960000001</v>
      </c>
      <c r="Y51" s="38">
        <v>4151.2662790000004</v>
      </c>
      <c r="Z51" s="38">
        <v>3617.7468090000002</v>
      </c>
      <c r="AA51" s="38">
        <v>4526.1254900000004</v>
      </c>
      <c r="AB51" s="38">
        <v>5129.7409550000002</v>
      </c>
      <c r="AC51" s="38">
        <v>5385.8756219999996</v>
      </c>
      <c r="AD51" s="38">
        <v>5336.798726</v>
      </c>
      <c r="AE51" s="38">
        <v>5219.3919599999999</v>
      </c>
      <c r="AF51" s="38">
        <v>5242.3445009999996</v>
      </c>
      <c r="AG51" s="38">
        <v>4664.0144319999999</v>
      </c>
      <c r="AH51" s="38">
        <v>4576.8882299999996</v>
      </c>
      <c r="AI51" s="38">
        <v>5696.7614880000001</v>
      </c>
      <c r="AJ51" s="38">
        <v>5976.2300210000003</v>
      </c>
      <c r="AK51" s="38">
        <v>6854.0008639999996</v>
      </c>
      <c r="AL51" s="38">
        <v>7328.2517120000002</v>
      </c>
      <c r="AM51" s="38">
        <v>7758.0644869999996</v>
      </c>
      <c r="AN51" s="38">
        <v>7244.5638070000005</v>
      </c>
      <c r="AO51" s="38">
        <v>6269.3310769999998</v>
      </c>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row>
    <row r="52" spans="6:494" ht="18" customHeight="1">
      <c r="F52" s="86" t="s">
        <v>850</v>
      </c>
      <c r="G52" s="38">
        <v>1.113961</v>
      </c>
      <c r="H52" s="38">
        <v>14.755896999999999</v>
      </c>
      <c r="I52" s="38">
        <v>26.209213999999999</v>
      </c>
      <c r="J52" s="38">
        <v>18.872229999999998</v>
      </c>
      <c r="K52" s="38">
        <v>9.2620450000000005</v>
      </c>
      <c r="L52" s="38">
        <v>89.140765000000002</v>
      </c>
      <c r="M52" s="38">
        <v>114.735404</v>
      </c>
      <c r="N52" s="38">
        <v>96.747259</v>
      </c>
      <c r="O52" s="38">
        <v>150.44264699999999</v>
      </c>
      <c r="P52" s="38">
        <v>171.99100200000001</v>
      </c>
      <c r="Q52" s="38">
        <v>140.25023999999999</v>
      </c>
      <c r="R52" s="38">
        <v>358.26967400000001</v>
      </c>
      <c r="S52" s="38">
        <v>283.91193500000003</v>
      </c>
      <c r="T52" s="38">
        <v>243.563714</v>
      </c>
      <c r="U52" s="38">
        <v>286.40536400000002</v>
      </c>
      <c r="V52" s="38">
        <v>487.75276300000002</v>
      </c>
      <c r="W52" s="38">
        <v>1205.1253400000001</v>
      </c>
      <c r="X52" s="38">
        <v>1096.21775</v>
      </c>
      <c r="Y52" s="38">
        <v>1277.98341</v>
      </c>
      <c r="Z52" s="38">
        <v>1798.8757439999999</v>
      </c>
      <c r="AA52" s="38">
        <v>2050.3531939999998</v>
      </c>
      <c r="AB52" s="38">
        <v>2457.1928830000002</v>
      </c>
      <c r="AC52" s="38">
        <v>2496.2357259999999</v>
      </c>
      <c r="AD52" s="38">
        <v>3036.4952939999998</v>
      </c>
      <c r="AE52" s="38">
        <v>3938.5309609999999</v>
      </c>
      <c r="AF52" s="38">
        <v>3645.5209410000002</v>
      </c>
      <c r="AG52" s="38">
        <v>3586.7383679999998</v>
      </c>
      <c r="AH52" s="38">
        <v>2697.9346829999999</v>
      </c>
      <c r="AI52" s="38">
        <v>3767.1819110000001</v>
      </c>
      <c r="AJ52" s="38">
        <v>3606.3271089999998</v>
      </c>
      <c r="AK52" s="38">
        <v>3787.2439020000002</v>
      </c>
      <c r="AL52" s="38">
        <v>843.91309799999999</v>
      </c>
      <c r="AM52" s="38">
        <v>0</v>
      </c>
      <c r="AN52" s="38">
        <v>131.126677</v>
      </c>
      <c r="AO52" s="38">
        <v>264.09361799999999</v>
      </c>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row>
    <row r="53" spans="6:494" ht="18" customHeight="1">
      <c r="F53" s="86" t="s">
        <v>851</v>
      </c>
      <c r="G53" s="38">
        <v>290.86806200000001</v>
      </c>
      <c r="H53" s="38">
        <v>348.19167800000002</v>
      </c>
      <c r="I53" s="38">
        <v>243.38775999999999</v>
      </c>
      <c r="J53" s="38">
        <v>245.770298</v>
      </c>
      <c r="K53" s="38">
        <v>298.82179600000001</v>
      </c>
      <c r="L53" s="38">
        <v>316.50682799999998</v>
      </c>
      <c r="M53" s="38">
        <v>332.017066</v>
      </c>
      <c r="N53" s="38">
        <v>354.61398000000003</v>
      </c>
      <c r="O53" s="38">
        <v>409.52684099999999</v>
      </c>
      <c r="P53" s="38">
        <v>417.76223900000002</v>
      </c>
      <c r="Q53" s="38">
        <v>358.03372000000002</v>
      </c>
      <c r="R53" s="38">
        <v>406.26942700000001</v>
      </c>
      <c r="S53" s="38">
        <v>424.64575100000002</v>
      </c>
      <c r="T53" s="38">
        <v>489.28886599999998</v>
      </c>
      <c r="U53" s="38">
        <v>554.07919100000004</v>
      </c>
      <c r="V53" s="38">
        <v>723.18415200000004</v>
      </c>
      <c r="W53" s="38">
        <v>1315.7440799999999</v>
      </c>
      <c r="X53" s="38">
        <v>1474.1561400000001</v>
      </c>
      <c r="Y53" s="38">
        <v>1334.22594</v>
      </c>
      <c r="Z53" s="38">
        <v>1108.0860379999999</v>
      </c>
      <c r="AA53" s="38">
        <v>1182.6287299999999</v>
      </c>
      <c r="AB53" s="38">
        <v>1366.6722580000001</v>
      </c>
      <c r="AC53" s="38">
        <v>1485.771657</v>
      </c>
      <c r="AD53" s="38">
        <v>1614.872732</v>
      </c>
      <c r="AE53" s="38">
        <v>1624.215733</v>
      </c>
      <c r="AF53" s="38">
        <v>1989.6513480000001</v>
      </c>
      <c r="AG53" s="38">
        <v>1427.9965560000001</v>
      </c>
      <c r="AH53" s="38">
        <v>1356.1653240000001</v>
      </c>
      <c r="AI53" s="38">
        <v>1525.1613689999999</v>
      </c>
      <c r="AJ53" s="38">
        <v>1833.1872499999999</v>
      </c>
      <c r="AK53" s="38">
        <v>2126.01595</v>
      </c>
      <c r="AL53" s="38">
        <v>0</v>
      </c>
      <c r="AM53" s="38">
        <v>0</v>
      </c>
      <c r="AN53" s="38">
        <v>0</v>
      </c>
      <c r="AO53" s="38">
        <v>0</v>
      </c>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row>
    <row r="54" spans="6:494" ht="18" customHeight="1">
      <c r="F54" s="86" t="s">
        <v>614</v>
      </c>
      <c r="G54" s="38">
        <v>0</v>
      </c>
      <c r="H54" s="38">
        <v>0</v>
      </c>
      <c r="I54" s="38">
        <v>0</v>
      </c>
      <c r="J54" s="38">
        <v>1.405967</v>
      </c>
      <c r="K54" s="38">
        <v>0</v>
      </c>
      <c r="L54" s="38">
        <v>0</v>
      </c>
      <c r="M54" s="38">
        <v>2.781094</v>
      </c>
      <c r="N54" s="38">
        <v>19.259340999999999</v>
      </c>
      <c r="O54" s="38">
        <v>39.018402999999999</v>
      </c>
      <c r="P54" s="38">
        <v>176.19072499999999</v>
      </c>
      <c r="Q54" s="38">
        <v>178.93226899999999</v>
      </c>
      <c r="R54" s="38">
        <v>255.470268</v>
      </c>
      <c r="S54" s="38">
        <v>286.18792200000001</v>
      </c>
      <c r="T54" s="38">
        <v>234.34834799999999</v>
      </c>
      <c r="U54" s="38">
        <v>315.66972600000003</v>
      </c>
      <c r="V54" s="38">
        <v>466.30764900000003</v>
      </c>
      <c r="W54" s="38">
        <v>869.32364299999995</v>
      </c>
      <c r="X54" s="38">
        <v>1049.68004</v>
      </c>
      <c r="Y54" s="38">
        <v>999.33938599999999</v>
      </c>
      <c r="Z54" s="38">
        <v>770.19659300000001</v>
      </c>
      <c r="AA54" s="38">
        <v>1180.125094</v>
      </c>
      <c r="AB54" s="38">
        <v>1347.131991</v>
      </c>
      <c r="AC54" s="38">
        <v>1451.2758309999999</v>
      </c>
      <c r="AD54" s="38">
        <v>1109.6303290000001</v>
      </c>
      <c r="AE54" s="38">
        <v>945.016389</v>
      </c>
      <c r="AF54" s="38">
        <v>803.20230400000003</v>
      </c>
      <c r="AG54" s="38">
        <v>512.991128</v>
      </c>
      <c r="AH54" s="38">
        <v>682.95159799999999</v>
      </c>
      <c r="AI54" s="38">
        <v>837.59430099999997</v>
      </c>
      <c r="AJ54" s="38">
        <v>444.29265600000002</v>
      </c>
      <c r="AK54" s="38">
        <v>462.783435</v>
      </c>
      <c r="AL54" s="38">
        <v>626.19165599999997</v>
      </c>
      <c r="AM54" s="38">
        <v>937.28661499999998</v>
      </c>
      <c r="AN54" s="38">
        <v>457.07590099999999</v>
      </c>
      <c r="AO54" s="38">
        <v>708.589742</v>
      </c>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row>
    <row r="55" spans="6:494" ht="18" customHeight="1">
      <c r="F55" s="86" t="s">
        <v>593</v>
      </c>
      <c r="G55" s="38">
        <v>7.379982</v>
      </c>
      <c r="H55" s="38">
        <v>52.999834</v>
      </c>
      <c r="I55" s="38">
        <v>31.486685999999999</v>
      </c>
      <c r="J55" s="38">
        <v>31.787430000000001</v>
      </c>
      <c r="K55" s="38">
        <v>25.074059999999999</v>
      </c>
      <c r="L55" s="38">
        <v>28.837060999999999</v>
      </c>
      <c r="M55" s="38">
        <v>45.258018999999997</v>
      </c>
      <c r="N55" s="38">
        <v>34.209896000000001</v>
      </c>
      <c r="O55" s="38">
        <v>105.900209</v>
      </c>
      <c r="P55" s="38">
        <v>164.62896599999999</v>
      </c>
      <c r="Q55" s="38">
        <v>157.10849200000001</v>
      </c>
      <c r="R55" s="38">
        <v>207.410741</v>
      </c>
      <c r="S55" s="38">
        <v>178.21128100000001</v>
      </c>
      <c r="T55" s="38">
        <v>218.40213499999999</v>
      </c>
      <c r="U55" s="38">
        <v>120.97953099999999</v>
      </c>
      <c r="V55" s="38">
        <v>254.79400699999999</v>
      </c>
      <c r="W55" s="38">
        <v>366.88469199999997</v>
      </c>
      <c r="X55" s="38">
        <v>542.95029099999999</v>
      </c>
      <c r="Y55" s="38">
        <v>911.38846699999999</v>
      </c>
      <c r="Z55" s="38">
        <v>714.92636100000004</v>
      </c>
      <c r="AA55" s="38">
        <v>806.48861299999999</v>
      </c>
      <c r="AB55" s="38">
        <v>1009.054761</v>
      </c>
      <c r="AC55" s="38">
        <v>860.72426299999995</v>
      </c>
      <c r="AD55" s="38">
        <v>438.222689</v>
      </c>
      <c r="AE55" s="38">
        <v>584.37156500000003</v>
      </c>
      <c r="AF55" s="38">
        <v>365.22053</v>
      </c>
      <c r="AG55" s="38">
        <v>490.307931</v>
      </c>
      <c r="AH55" s="38">
        <v>446.07369299999999</v>
      </c>
      <c r="AI55" s="38">
        <v>290.27855599999998</v>
      </c>
      <c r="AJ55" s="38">
        <v>683.04396299999996</v>
      </c>
      <c r="AK55" s="38">
        <v>650.84963100000004</v>
      </c>
      <c r="AL55" s="38">
        <v>1060.0550519999999</v>
      </c>
      <c r="AM55" s="38">
        <v>1286.3631459999999</v>
      </c>
      <c r="AN55" s="38">
        <v>1060.005737</v>
      </c>
      <c r="AO55" s="38">
        <v>716.31151199999999</v>
      </c>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row>
    <row r="56" spans="6:494" ht="18" customHeight="1">
      <c r="F56" s="86" t="s">
        <v>852</v>
      </c>
      <c r="G56" s="38">
        <v>35.274900000000002</v>
      </c>
      <c r="H56" s="38">
        <v>0</v>
      </c>
      <c r="I56" s="38">
        <v>0</v>
      </c>
      <c r="J56" s="38">
        <v>0.24568999999999999</v>
      </c>
      <c r="K56" s="38">
        <v>0</v>
      </c>
      <c r="L56" s="38">
        <v>3.7399999999999998E-3</v>
      </c>
      <c r="M56" s="38">
        <v>3.8835000000000001E-2</v>
      </c>
      <c r="N56" s="38">
        <v>41.625503000000002</v>
      </c>
      <c r="O56" s="38">
        <v>55.025877000000001</v>
      </c>
      <c r="P56" s="38">
        <v>46.054200000000002</v>
      </c>
      <c r="Q56" s="38">
        <v>43.114713999999999</v>
      </c>
      <c r="R56" s="38">
        <v>15.965652</v>
      </c>
      <c r="S56" s="38">
        <v>55.477769000000002</v>
      </c>
      <c r="T56" s="38">
        <v>10.561372</v>
      </c>
      <c r="U56" s="38">
        <v>61.082782999999999</v>
      </c>
      <c r="V56" s="38">
        <v>32.203313999999999</v>
      </c>
      <c r="W56" s="38">
        <v>51.525095999999998</v>
      </c>
      <c r="X56" s="38">
        <v>148.24855400000001</v>
      </c>
      <c r="Y56" s="38">
        <v>155.26235299999999</v>
      </c>
      <c r="Z56" s="38">
        <v>157.507586</v>
      </c>
      <c r="AA56" s="38">
        <v>167.213167</v>
      </c>
      <c r="AB56" s="38">
        <v>183.183076</v>
      </c>
      <c r="AC56" s="38">
        <v>19.223396000000001</v>
      </c>
      <c r="AD56" s="38">
        <v>140.61671699999999</v>
      </c>
      <c r="AE56" s="38">
        <v>284.96705500000002</v>
      </c>
      <c r="AF56" s="38">
        <v>250.77407099999999</v>
      </c>
      <c r="AG56" s="38">
        <v>219.85853299999999</v>
      </c>
      <c r="AH56" s="38">
        <v>396.94245699999999</v>
      </c>
      <c r="AI56" s="38">
        <v>167.03952899999999</v>
      </c>
      <c r="AJ56" s="38">
        <v>611.71148900000003</v>
      </c>
      <c r="AK56" s="38">
        <v>360.33963399999999</v>
      </c>
      <c r="AL56" s="38">
        <v>0</v>
      </c>
      <c r="AM56" s="38">
        <v>0</v>
      </c>
      <c r="AN56" s="38">
        <v>0</v>
      </c>
      <c r="AO56" s="38">
        <v>0</v>
      </c>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row>
    <row r="57" spans="6:494" ht="18" customHeight="1">
      <c r="F57" s="37" t="s">
        <v>148</v>
      </c>
      <c r="G57" s="38">
        <v>480.43866600000001</v>
      </c>
      <c r="H57" s="38">
        <v>543.56029999999998</v>
      </c>
      <c r="I57" s="38">
        <v>543.06080899999995</v>
      </c>
      <c r="J57" s="38">
        <v>525.36580900000001</v>
      </c>
      <c r="K57" s="38">
        <v>480.03886999999997</v>
      </c>
      <c r="L57" s="38">
        <v>420.24110899999999</v>
      </c>
      <c r="M57" s="38">
        <v>441.77084600000001</v>
      </c>
      <c r="N57" s="38">
        <v>351.62311299999999</v>
      </c>
      <c r="O57" s="38">
        <v>372.28656599999999</v>
      </c>
      <c r="P57" s="38">
        <v>397.62307099999998</v>
      </c>
      <c r="Q57" s="38">
        <v>840.37815699999999</v>
      </c>
      <c r="R57" s="38">
        <v>1248.7042409999999</v>
      </c>
      <c r="S57" s="38">
        <v>1130.992424</v>
      </c>
      <c r="T57" s="38">
        <v>956.46651499999996</v>
      </c>
      <c r="U57" s="38">
        <v>924.27295600000002</v>
      </c>
      <c r="V57" s="38">
        <v>1331.929766</v>
      </c>
      <c r="W57" s="38">
        <v>2161.062684</v>
      </c>
      <c r="X57" s="38">
        <v>2611.9677459999998</v>
      </c>
      <c r="Y57" s="38">
        <v>2579.0285909999998</v>
      </c>
      <c r="Z57" s="38">
        <v>2244.7603559999998</v>
      </c>
      <c r="AA57" s="38">
        <v>1979.683278</v>
      </c>
      <c r="AB57" s="38">
        <v>3291.804126</v>
      </c>
      <c r="AC57" s="38">
        <v>3115.374448</v>
      </c>
      <c r="AD57" s="38">
        <v>2706.7877410000001</v>
      </c>
      <c r="AE57" s="38">
        <v>3487.1389220000001</v>
      </c>
      <c r="AF57" s="38">
        <v>3226.130666</v>
      </c>
      <c r="AG57" s="38">
        <v>3446.3641360000001</v>
      </c>
      <c r="AH57" s="38">
        <v>2991.8096569999998</v>
      </c>
      <c r="AI57" s="38">
        <v>2754.0570229999998</v>
      </c>
      <c r="AJ57" s="38">
        <v>3793.4760590000001</v>
      </c>
      <c r="AK57" s="38">
        <v>3354.2072659999999</v>
      </c>
      <c r="AL57" s="38">
        <v>4111.9775179999997</v>
      </c>
      <c r="AM57" s="38">
        <v>4369.6048549999996</v>
      </c>
      <c r="AN57" s="38">
        <v>5017.2684440000003</v>
      </c>
      <c r="AO57" s="38">
        <v>5132.9053670000003</v>
      </c>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row>
    <row r="58" spans="6:494" ht="18" customHeight="1">
      <c r="F58" s="86" t="s">
        <v>853</v>
      </c>
      <c r="G58" s="38">
        <v>1.113961</v>
      </c>
      <c r="H58" s="38">
        <v>1.6610180000000001</v>
      </c>
      <c r="I58" s="38">
        <v>6.5801970000000001</v>
      </c>
      <c r="J58" s="38">
        <v>6.2689199999999996</v>
      </c>
      <c r="K58" s="38">
        <v>4.0281950000000002</v>
      </c>
      <c r="L58" s="38">
        <v>0</v>
      </c>
      <c r="M58" s="38">
        <v>4.1009999999999996E-3</v>
      </c>
      <c r="N58" s="38">
        <v>7.6154929999999998</v>
      </c>
      <c r="O58" s="38">
        <v>12.473311000000001</v>
      </c>
      <c r="P58" s="38">
        <v>0.92944899999999997</v>
      </c>
      <c r="Q58" s="38">
        <v>15.668528</v>
      </c>
      <c r="R58" s="38">
        <v>40.876117000000001</v>
      </c>
      <c r="S58" s="38">
        <v>47.707501999999998</v>
      </c>
      <c r="T58" s="38">
        <v>59.423729999999999</v>
      </c>
      <c r="U58" s="38">
        <v>79.351653999999996</v>
      </c>
      <c r="V58" s="38">
        <v>135.77530200000001</v>
      </c>
      <c r="W58" s="38">
        <v>223.480684</v>
      </c>
      <c r="X58" s="38">
        <v>179.82437100000001</v>
      </c>
      <c r="Y58" s="38">
        <v>112.380691</v>
      </c>
      <c r="Z58" s="38">
        <v>703.09644600000001</v>
      </c>
      <c r="AA58" s="38">
        <v>856.02698899999996</v>
      </c>
      <c r="AB58" s="38">
        <v>1068.6764639999999</v>
      </c>
      <c r="AC58" s="38">
        <v>1160.06369</v>
      </c>
      <c r="AD58" s="38">
        <v>1240.8621880000001</v>
      </c>
      <c r="AE58" s="38">
        <v>2097.9903640000002</v>
      </c>
      <c r="AF58" s="38">
        <v>1880.5501529999999</v>
      </c>
      <c r="AG58" s="38">
        <v>1988.330788</v>
      </c>
      <c r="AH58" s="38">
        <v>1219.3486700000001</v>
      </c>
      <c r="AI58" s="38">
        <v>1103.202106</v>
      </c>
      <c r="AJ58" s="38">
        <v>1407.600383</v>
      </c>
      <c r="AK58" s="38">
        <v>1335.3389320000001</v>
      </c>
      <c r="AL58" s="38">
        <v>1903.399909</v>
      </c>
      <c r="AM58" s="38">
        <v>1958.2293629999999</v>
      </c>
      <c r="AN58" s="38">
        <v>2219.649195</v>
      </c>
      <c r="AO58" s="38">
        <v>2324.1889329999999</v>
      </c>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row>
    <row r="59" spans="6:494" ht="18" customHeight="1">
      <c r="F59" s="86" t="s">
        <v>594</v>
      </c>
      <c r="G59" s="38">
        <v>0</v>
      </c>
      <c r="H59" s="38">
        <v>0.69422300000000003</v>
      </c>
      <c r="I59" s="38">
        <v>16.514225</v>
      </c>
      <c r="J59" s="38">
        <v>21.32113</v>
      </c>
      <c r="K59" s="38">
        <v>15.127770999999999</v>
      </c>
      <c r="L59" s="38">
        <v>1.7173999999999998E-2</v>
      </c>
      <c r="M59" s="38">
        <v>25.585553000000001</v>
      </c>
      <c r="N59" s="38">
        <v>75.880830000000003</v>
      </c>
      <c r="O59" s="38">
        <v>91.056488999999999</v>
      </c>
      <c r="P59" s="38">
        <v>83.618781999999996</v>
      </c>
      <c r="Q59" s="38">
        <v>167.83640399999999</v>
      </c>
      <c r="R59" s="38">
        <v>277.70016800000002</v>
      </c>
      <c r="S59" s="38">
        <v>240.14055999999999</v>
      </c>
      <c r="T59" s="38">
        <v>228.292404</v>
      </c>
      <c r="U59" s="38">
        <v>223.982291</v>
      </c>
      <c r="V59" s="38">
        <v>267.05834199999998</v>
      </c>
      <c r="W59" s="38">
        <v>352.966679</v>
      </c>
      <c r="X59" s="38">
        <v>500.98840300000001</v>
      </c>
      <c r="Y59" s="38">
        <v>444.99736000000001</v>
      </c>
      <c r="Z59" s="38">
        <v>297.63975900000003</v>
      </c>
      <c r="AA59" s="38">
        <v>289.984894</v>
      </c>
      <c r="AB59" s="38">
        <v>648.24190999999996</v>
      </c>
      <c r="AC59" s="38">
        <v>701.70743600000003</v>
      </c>
      <c r="AD59" s="38">
        <v>676.568579</v>
      </c>
      <c r="AE59" s="38">
        <v>611.09154599999999</v>
      </c>
      <c r="AF59" s="38">
        <v>514.45990099999995</v>
      </c>
      <c r="AG59" s="38">
        <v>602.25575700000002</v>
      </c>
      <c r="AH59" s="38">
        <v>808.41004999999996</v>
      </c>
      <c r="AI59" s="38">
        <v>765.24070099999994</v>
      </c>
      <c r="AJ59" s="38">
        <v>1173.9278119999999</v>
      </c>
      <c r="AK59" s="38">
        <v>737.77048000000002</v>
      </c>
      <c r="AL59" s="38">
        <v>849.94060200000001</v>
      </c>
      <c r="AM59" s="38">
        <v>960.63010899999995</v>
      </c>
      <c r="AN59" s="38">
        <v>1083.657197</v>
      </c>
      <c r="AO59" s="38">
        <v>1037.325918</v>
      </c>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row>
    <row r="60" spans="6:494" ht="18" customHeight="1">
      <c r="F60" s="86" t="s">
        <v>590</v>
      </c>
      <c r="G60" s="38">
        <v>8.5147099999999991</v>
      </c>
      <c r="H60" s="38">
        <v>5.1573000000000002</v>
      </c>
      <c r="I60" s="38">
        <v>42.490254</v>
      </c>
      <c r="J60" s="38">
        <v>76.023850999999993</v>
      </c>
      <c r="K60" s="38">
        <v>109.087845</v>
      </c>
      <c r="L60" s="38">
        <v>111.425793</v>
      </c>
      <c r="M60" s="38">
        <v>97.531814999999995</v>
      </c>
      <c r="N60" s="38">
        <v>81.306804</v>
      </c>
      <c r="O60" s="38">
        <v>85.926517000000004</v>
      </c>
      <c r="P60" s="38">
        <v>140.443792</v>
      </c>
      <c r="Q60" s="38">
        <v>222.15080800000001</v>
      </c>
      <c r="R60" s="38">
        <v>283.50224700000001</v>
      </c>
      <c r="S60" s="38">
        <v>277.07269200000002</v>
      </c>
      <c r="T60" s="38">
        <v>238.17054999999999</v>
      </c>
      <c r="U60" s="38">
        <v>254.3681</v>
      </c>
      <c r="V60" s="38">
        <v>365.176154</v>
      </c>
      <c r="W60" s="38">
        <v>557.37706200000002</v>
      </c>
      <c r="X60" s="38">
        <v>801.83119099999999</v>
      </c>
      <c r="Y60" s="38">
        <v>839.10015899999996</v>
      </c>
      <c r="Z60" s="38">
        <v>392.081593</v>
      </c>
      <c r="AA60" s="38">
        <v>325.68370800000002</v>
      </c>
      <c r="AB60" s="38">
        <v>466.75747200000001</v>
      </c>
      <c r="AC60" s="38">
        <v>404.19859600000001</v>
      </c>
      <c r="AD60" s="38">
        <v>231.69089</v>
      </c>
      <c r="AE60" s="38">
        <v>118.54521699999999</v>
      </c>
      <c r="AF60" s="38">
        <v>75.298291000000006</v>
      </c>
      <c r="AG60" s="38">
        <v>270.00758500000001</v>
      </c>
      <c r="AH60" s="38">
        <v>399.82941699999998</v>
      </c>
      <c r="AI60" s="38">
        <v>510.21356100000003</v>
      </c>
      <c r="AJ60" s="38">
        <v>440.45939299999998</v>
      </c>
      <c r="AK60" s="38">
        <v>449.62975999999998</v>
      </c>
      <c r="AL60" s="38">
        <v>358.23532</v>
      </c>
      <c r="AM60" s="38">
        <v>719.07986400000004</v>
      </c>
      <c r="AN60" s="38">
        <v>463.990094</v>
      </c>
      <c r="AO60" s="38">
        <v>550.93147499999998</v>
      </c>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row>
    <row r="61" spans="6:494" ht="18" customHeight="1">
      <c r="F61" s="86" t="s">
        <v>595</v>
      </c>
      <c r="G61" s="38">
        <v>4.385E-3</v>
      </c>
      <c r="H61" s="38">
        <v>0.13328799999999999</v>
      </c>
      <c r="I61" s="38">
        <v>1.77136</v>
      </c>
      <c r="J61" s="38">
        <v>3.7251889999999999</v>
      </c>
      <c r="K61" s="38">
        <v>9.2538119999999999</v>
      </c>
      <c r="L61" s="38">
        <v>17.6602</v>
      </c>
      <c r="M61" s="38">
        <v>21.105657000000001</v>
      </c>
      <c r="N61" s="38">
        <v>20.951875999999999</v>
      </c>
      <c r="O61" s="38">
        <v>18.004978999999999</v>
      </c>
      <c r="P61" s="38">
        <v>13.225028999999999</v>
      </c>
      <c r="Q61" s="38">
        <v>38.745885000000001</v>
      </c>
      <c r="R61" s="38">
        <v>96.482551000000001</v>
      </c>
      <c r="S61" s="38">
        <v>88.946000999999995</v>
      </c>
      <c r="T61" s="38">
        <v>104.707801</v>
      </c>
      <c r="U61" s="38">
        <v>148.31299200000001</v>
      </c>
      <c r="V61" s="38">
        <v>208.15970300000001</v>
      </c>
      <c r="W61" s="38">
        <v>422.90859999999998</v>
      </c>
      <c r="X61" s="38">
        <v>370.515761</v>
      </c>
      <c r="Y61" s="38">
        <v>370.947498</v>
      </c>
      <c r="Z61" s="38">
        <v>163.33926399999999</v>
      </c>
      <c r="AA61" s="38">
        <v>75.573048</v>
      </c>
      <c r="AB61" s="38">
        <v>175.67924300000001</v>
      </c>
      <c r="AC61" s="38">
        <v>346.17544600000002</v>
      </c>
      <c r="AD61" s="38">
        <v>255.53099</v>
      </c>
      <c r="AE61" s="38">
        <v>156.28980100000001</v>
      </c>
      <c r="AF61" s="38">
        <v>210.00978900000001</v>
      </c>
      <c r="AG61" s="38">
        <v>270.39004799999998</v>
      </c>
      <c r="AH61" s="38">
        <v>188.94165799999999</v>
      </c>
      <c r="AI61" s="38">
        <v>85.782045999999994</v>
      </c>
      <c r="AJ61" s="38">
        <v>331.93819200000002</v>
      </c>
      <c r="AK61" s="38">
        <v>270.80868099999998</v>
      </c>
      <c r="AL61" s="38">
        <v>359.89112499999999</v>
      </c>
      <c r="AM61" s="38">
        <v>267.85849100000001</v>
      </c>
      <c r="AN61" s="38">
        <v>448.662419</v>
      </c>
      <c r="AO61" s="38">
        <v>364.91069199999998</v>
      </c>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row>
    <row r="62" spans="6:494" ht="18" customHeight="1">
      <c r="F62" s="86" t="s">
        <v>650</v>
      </c>
      <c r="G62" s="38">
        <v>0</v>
      </c>
      <c r="H62" s="38">
        <v>0</v>
      </c>
      <c r="I62" s="38">
        <v>0</v>
      </c>
      <c r="J62" s="38">
        <v>0</v>
      </c>
      <c r="K62" s="38">
        <v>0</v>
      </c>
      <c r="L62" s="38">
        <v>0</v>
      </c>
      <c r="M62" s="38">
        <v>0</v>
      </c>
      <c r="N62" s="38">
        <v>4.9100999999999999E-2</v>
      </c>
      <c r="O62" s="38">
        <v>6.4847000000000002E-2</v>
      </c>
      <c r="P62" s="38">
        <v>1.657556</v>
      </c>
      <c r="Q62" s="38">
        <v>16.325662000000001</v>
      </c>
      <c r="R62" s="38">
        <v>29.840724000000002</v>
      </c>
      <c r="S62" s="38">
        <v>20.384837000000001</v>
      </c>
      <c r="T62" s="38">
        <v>30.048190999999999</v>
      </c>
      <c r="U62" s="38">
        <v>60.505674999999997</v>
      </c>
      <c r="V62" s="38">
        <v>81.814836</v>
      </c>
      <c r="W62" s="38">
        <v>116.320971</v>
      </c>
      <c r="X62" s="38">
        <v>220.996408</v>
      </c>
      <c r="Y62" s="38">
        <v>208.62571700000001</v>
      </c>
      <c r="Z62" s="38">
        <v>148.56988799999999</v>
      </c>
      <c r="AA62" s="38">
        <v>190.14981399999999</v>
      </c>
      <c r="AB62" s="38">
        <v>241.507386</v>
      </c>
      <c r="AC62" s="38">
        <v>163.09939600000001</v>
      </c>
      <c r="AD62" s="38">
        <v>115.814082</v>
      </c>
      <c r="AE62" s="38">
        <v>61.446992999999999</v>
      </c>
      <c r="AF62" s="38">
        <v>101.89551299999999</v>
      </c>
      <c r="AG62" s="38">
        <v>160.693881</v>
      </c>
      <c r="AH62" s="38">
        <v>189.68326500000001</v>
      </c>
      <c r="AI62" s="38">
        <v>158.70049700000001</v>
      </c>
      <c r="AJ62" s="38">
        <v>190.02283600000001</v>
      </c>
      <c r="AK62" s="38">
        <v>262.85328199999998</v>
      </c>
      <c r="AL62" s="38">
        <v>281.95792999999998</v>
      </c>
      <c r="AM62" s="38">
        <v>252.18873400000001</v>
      </c>
      <c r="AN62" s="38">
        <v>197.05793</v>
      </c>
      <c r="AO62" s="38">
        <v>368.88022699999999</v>
      </c>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row>
    <row r="63" spans="6:494" ht="18" customHeight="1">
      <c r="F63" s="35"/>
      <c r="G63" s="36"/>
      <c r="H63" s="36"/>
      <c r="I63" s="36"/>
      <c r="J63" s="36"/>
      <c r="K63" s="36"/>
      <c r="L63" s="36"/>
      <c r="M63" s="36"/>
    </row>
    <row r="64" spans="6:494" ht="18" customHeight="1">
      <c r="F64" s="28" t="s">
        <v>854</v>
      </c>
      <c r="G64" s="38">
        <v>1056.8131470000001</v>
      </c>
      <c r="H64" s="38">
        <v>1794.713354</v>
      </c>
      <c r="I64" s="38">
        <v>1620.6374719999999</v>
      </c>
      <c r="J64" s="38">
        <v>1850.2151899999999</v>
      </c>
      <c r="K64" s="38">
        <v>1423.9528809999999</v>
      </c>
      <c r="L64" s="38">
        <v>1725.5098129999999</v>
      </c>
      <c r="M64" s="38">
        <v>1674.9901910000001</v>
      </c>
      <c r="N64" s="38">
        <v>2119.109066</v>
      </c>
      <c r="O64" s="38">
        <v>2251.3114909999999</v>
      </c>
      <c r="P64" s="38">
        <v>1881.053287</v>
      </c>
      <c r="Q64" s="38">
        <v>5292.4135610000003</v>
      </c>
      <c r="R64" s="38">
        <v>8136.627485</v>
      </c>
      <c r="S64" s="38">
        <v>6390.282373</v>
      </c>
      <c r="T64" s="38">
        <v>6402.0960750000004</v>
      </c>
      <c r="U64" s="38">
        <v>5055.0075399999996</v>
      </c>
      <c r="V64" s="38">
        <v>6329.5330480000002</v>
      </c>
      <c r="W64" s="38">
        <v>6637.8125259999997</v>
      </c>
      <c r="X64" s="38">
        <v>8317.3615250000003</v>
      </c>
      <c r="Y64" s="38">
        <v>10484.488898</v>
      </c>
      <c r="Z64" s="38">
        <v>8756.5285640000002</v>
      </c>
      <c r="AA64" s="38">
        <v>9534.3219939999999</v>
      </c>
      <c r="AB64" s="38">
        <v>11772.107953999999</v>
      </c>
      <c r="AC64" s="38">
        <v>11961.959701</v>
      </c>
      <c r="AD64" s="38">
        <v>10446.734114999999</v>
      </c>
      <c r="AE64" s="38">
        <v>11114.605765</v>
      </c>
      <c r="AF64" s="38">
        <v>8656.153026</v>
      </c>
      <c r="AG64" s="38">
        <v>5444.4555030000001</v>
      </c>
      <c r="AH64" s="38">
        <v>5475.5884839999999</v>
      </c>
      <c r="AI64" s="38">
        <v>6957.9630299999999</v>
      </c>
      <c r="AJ64" s="38">
        <v>9071.3596010000001</v>
      </c>
      <c r="AK64" s="38">
        <v>9008.7822479999995</v>
      </c>
      <c r="AL64" s="38">
        <v>7434.1355789999998</v>
      </c>
      <c r="AM64" s="38">
        <v>14031.281376000001</v>
      </c>
      <c r="AN64" s="38">
        <v>13192.844863</v>
      </c>
      <c r="AO64" s="38">
        <v>12572.757538</v>
      </c>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row>
    <row r="65" spans="6:588" ht="18" customHeight="1">
      <c r="G65" s="24"/>
      <c r="H65" s="24"/>
      <c r="I65" s="24"/>
      <c r="J65" s="24"/>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row>
    <row r="66" spans="6:588" ht="18" customHeight="1">
      <c r="F66" s="28" t="s">
        <v>179</v>
      </c>
      <c r="G66" s="24"/>
      <c r="H66" s="24"/>
      <c r="I66" s="24"/>
      <c r="J66" s="24"/>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row>
    <row r="67" spans="6:588" ht="18" customHeight="1">
      <c r="F67" s="37" t="s">
        <v>855</v>
      </c>
      <c r="G67" s="38">
        <v>649.95982000000004</v>
      </c>
      <c r="H67" s="38">
        <v>650.42696899999999</v>
      </c>
      <c r="I67" s="38">
        <v>626.97713299999998</v>
      </c>
      <c r="J67" s="38">
        <v>538.933403</v>
      </c>
      <c r="K67" s="38">
        <v>428.85117200000002</v>
      </c>
      <c r="L67" s="38">
        <v>403.687185</v>
      </c>
      <c r="M67" s="38">
        <v>433.61273699999998</v>
      </c>
      <c r="N67" s="38">
        <v>490.892493</v>
      </c>
      <c r="O67" s="38">
        <v>581.45450500000004</v>
      </c>
      <c r="P67" s="38">
        <v>689.79815699999995</v>
      </c>
      <c r="Q67" s="38">
        <v>682.46168799999998</v>
      </c>
      <c r="R67" s="38">
        <v>977.19763699999999</v>
      </c>
      <c r="S67" s="38">
        <v>735.00763099999995</v>
      </c>
      <c r="T67" s="38">
        <v>670.04553199999998</v>
      </c>
      <c r="U67" s="38">
        <v>676.77011100000004</v>
      </c>
      <c r="V67" s="38">
        <v>851.97926099999995</v>
      </c>
      <c r="W67" s="38">
        <v>1542.0449080000001</v>
      </c>
      <c r="X67" s="38">
        <v>2590.2152799999999</v>
      </c>
      <c r="Y67" s="38">
        <v>2030.7403079999999</v>
      </c>
      <c r="Z67" s="38">
        <v>934.95189700000003</v>
      </c>
      <c r="AA67" s="38">
        <v>1236.97604</v>
      </c>
      <c r="AB67" s="38">
        <v>1479.0933190000001</v>
      </c>
      <c r="AC67" s="38">
        <v>1375.037673</v>
      </c>
      <c r="AD67" s="38">
        <v>1383.2612839999999</v>
      </c>
      <c r="AE67" s="38">
        <v>1435.7227479999999</v>
      </c>
      <c r="AF67" s="38">
        <v>2181.4899350000001</v>
      </c>
      <c r="AG67" s="38">
        <v>1397.2136379999999</v>
      </c>
      <c r="AH67" s="38">
        <v>1435.956715</v>
      </c>
      <c r="AI67" s="38">
        <v>2271.569125</v>
      </c>
      <c r="AJ67" s="38">
        <v>2346.736261</v>
      </c>
      <c r="AK67" s="38">
        <v>2301.3172439999998</v>
      </c>
      <c r="AL67" s="38">
        <v>2118.6541870000001</v>
      </c>
      <c r="AM67" s="38">
        <v>3008.2966670000001</v>
      </c>
      <c r="AN67" s="38">
        <v>2422.788654</v>
      </c>
      <c r="AO67" s="38">
        <v>1964.601623</v>
      </c>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row>
    <row r="68" spans="6:588" ht="18" customHeight="1">
      <c r="F68" s="86" t="s">
        <v>611</v>
      </c>
      <c r="G68" s="24">
        <v>0</v>
      </c>
      <c r="H68" s="24">
        <v>0</v>
      </c>
      <c r="I68" s="24">
        <v>0</v>
      </c>
      <c r="J68" s="24">
        <v>0</v>
      </c>
      <c r="K68" s="38">
        <v>0</v>
      </c>
      <c r="L68" s="38">
        <v>12.544598000000001</v>
      </c>
      <c r="M68" s="38">
        <v>23.127922000000002</v>
      </c>
      <c r="N68" s="38">
        <v>42.069175000000001</v>
      </c>
      <c r="O68" s="38">
        <v>29.230497</v>
      </c>
      <c r="P68" s="38">
        <v>9.8555229999999998</v>
      </c>
      <c r="Q68" s="38">
        <v>0</v>
      </c>
      <c r="R68" s="38">
        <v>54.027456000000001</v>
      </c>
      <c r="S68" s="38">
        <v>44.584243000000001</v>
      </c>
      <c r="T68" s="38">
        <v>49.180424000000002</v>
      </c>
      <c r="U68" s="38">
        <v>82.996971000000002</v>
      </c>
      <c r="V68" s="38">
        <v>109.91282699999999</v>
      </c>
      <c r="W68" s="38">
        <v>139.50931199999999</v>
      </c>
      <c r="X68" s="38">
        <v>390.36998</v>
      </c>
      <c r="Y68" s="38">
        <v>581.062006</v>
      </c>
      <c r="Z68" s="38">
        <v>411.916854</v>
      </c>
      <c r="AA68" s="38">
        <v>569.58309499999996</v>
      </c>
      <c r="AB68" s="38">
        <v>591.08990800000004</v>
      </c>
      <c r="AC68" s="38">
        <v>547.01572199999998</v>
      </c>
      <c r="AD68" s="38">
        <v>484.70407799999998</v>
      </c>
      <c r="AE68" s="38">
        <v>530.20971999999995</v>
      </c>
      <c r="AF68" s="38">
        <v>857.73206800000003</v>
      </c>
      <c r="AG68" s="38">
        <v>646.03568099999995</v>
      </c>
      <c r="AH68" s="38">
        <v>592.58509800000002</v>
      </c>
      <c r="AI68" s="38">
        <v>1041.938429</v>
      </c>
      <c r="AJ68" s="38">
        <v>1151.689832</v>
      </c>
      <c r="AK68" s="38">
        <v>1404.06205</v>
      </c>
      <c r="AL68" s="38">
        <v>1042.0154170000001</v>
      </c>
      <c r="AM68" s="38">
        <v>1465.80368</v>
      </c>
      <c r="AN68" s="38">
        <v>1610.529104</v>
      </c>
      <c r="AO68" s="38">
        <v>1049.4971190000001</v>
      </c>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row>
    <row r="69" spans="6:588" ht="18" customHeight="1">
      <c r="F69" s="86" t="s">
        <v>593</v>
      </c>
      <c r="G69" s="38">
        <v>161.905169</v>
      </c>
      <c r="H69" s="38">
        <v>129.63962000000001</v>
      </c>
      <c r="I69" s="38">
        <v>130.36265299999999</v>
      </c>
      <c r="J69" s="38">
        <v>150.78991300000001</v>
      </c>
      <c r="K69" s="38">
        <v>100.519999</v>
      </c>
      <c r="L69" s="38">
        <v>103.269785</v>
      </c>
      <c r="M69" s="38">
        <v>98.637497999999994</v>
      </c>
      <c r="N69" s="38">
        <v>120.228922</v>
      </c>
      <c r="O69" s="38">
        <v>146.550669</v>
      </c>
      <c r="P69" s="38">
        <v>219.04627099999999</v>
      </c>
      <c r="Q69" s="38">
        <v>167.72170499999999</v>
      </c>
      <c r="R69" s="38">
        <v>202.502422</v>
      </c>
      <c r="S69" s="38">
        <v>159.565673</v>
      </c>
      <c r="T69" s="38">
        <v>136.41631599999999</v>
      </c>
      <c r="U69" s="38">
        <v>124.28592399999999</v>
      </c>
      <c r="V69" s="38">
        <v>243.89254199999999</v>
      </c>
      <c r="W69" s="38">
        <v>432.76746600000001</v>
      </c>
      <c r="X69" s="38">
        <v>511.594156</v>
      </c>
      <c r="Y69" s="38">
        <v>295.55938500000002</v>
      </c>
      <c r="Z69" s="38">
        <v>137.99609799999999</v>
      </c>
      <c r="AA69" s="38">
        <v>172.769217</v>
      </c>
      <c r="AB69" s="38">
        <v>174.047732</v>
      </c>
      <c r="AC69" s="38">
        <v>219.32476</v>
      </c>
      <c r="AD69" s="38">
        <v>223.47491199999999</v>
      </c>
      <c r="AE69" s="38">
        <v>236.464799</v>
      </c>
      <c r="AF69" s="38">
        <v>367.07152600000001</v>
      </c>
      <c r="AG69" s="38">
        <v>357.70616699999999</v>
      </c>
      <c r="AH69" s="38">
        <v>396.86345999999998</v>
      </c>
      <c r="AI69" s="38">
        <v>661.56761300000005</v>
      </c>
      <c r="AJ69" s="38">
        <v>571.76726900000006</v>
      </c>
      <c r="AK69" s="38">
        <v>428.124349</v>
      </c>
      <c r="AL69" s="38">
        <v>595.86269900000002</v>
      </c>
      <c r="AM69" s="38">
        <v>833.582761</v>
      </c>
      <c r="AN69" s="38">
        <v>339.48551700000002</v>
      </c>
      <c r="AO69" s="38">
        <v>360.22239100000002</v>
      </c>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row>
    <row r="70" spans="6:588" ht="18" customHeight="1">
      <c r="F70" s="86" t="s">
        <v>592</v>
      </c>
      <c r="G70" s="38">
        <v>301.55425500000001</v>
      </c>
      <c r="H70" s="38">
        <v>311.37386099999998</v>
      </c>
      <c r="I70" s="38">
        <v>297.641752</v>
      </c>
      <c r="J70" s="38">
        <v>245.17694900000001</v>
      </c>
      <c r="K70" s="38">
        <v>181.07509999999999</v>
      </c>
      <c r="L70" s="38">
        <v>161.802694</v>
      </c>
      <c r="M70" s="38">
        <v>180.440101</v>
      </c>
      <c r="N70" s="38">
        <v>154.547674</v>
      </c>
      <c r="O70" s="38">
        <v>194.84396799999999</v>
      </c>
      <c r="P70" s="38">
        <v>180.49875700000001</v>
      </c>
      <c r="Q70" s="38">
        <v>183.507825</v>
      </c>
      <c r="R70" s="38">
        <v>218.840824</v>
      </c>
      <c r="S70" s="38">
        <v>138.12782000000001</v>
      </c>
      <c r="T70" s="38">
        <v>118.440433</v>
      </c>
      <c r="U70" s="38">
        <v>142.86105900000001</v>
      </c>
      <c r="V70" s="38">
        <v>142.815144</v>
      </c>
      <c r="W70" s="38">
        <v>316.22904599999998</v>
      </c>
      <c r="X70" s="38">
        <v>463.14389699999998</v>
      </c>
      <c r="Y70" s="38">
        <v>311.81122599999998</v>
      </c>
      <c r="Z70" s="38">
        <v>130.25711799999999</v>
      </c>
      <c r="AA70" s="38">
        <v>163.803256</v>
      </c>
      <c r="AB70" s="38">
        <v>181.785166</v>
      </c>
      <c r="AC70" s="38">
        <v>167.97004899999999</v>
      </c>
      <c r="AD70" s="38">
        <v>170.637171</v>
      </c>
      <c r="AE70" s="38">
        <v>164.31565399999999</v>
      </c>
      <c r="AF70" s="38">
        <v>197.06575799999999</v>
      </c>
      <c r="AG70" s="38">
        <v>149.37386900000001</v>
      </c>
      <c r="AH70" s="38">
        <v>178.92336</v>
      </c>
      <c r="AI70" s="38">
        <v>238.91465600000001</v>
      </c>
      <c r="AJ70" s="38">
        <v>165.44837999999999</v>
      </c>
      <c r="AK70" s="38">
        <v>132.12461099999999</v>
      </c>
      <c r="AL70" s="38">
        <v>160.23606100000001</v>
      </c>
      <c r="AM70" s="38">
        <v>311.50327099999998</v>
      </c>
      <c r="AN70" s="38">
        <v>222.79337000000001</v>
      </c>
      <c r="AO70" s="38">
        <v>135.17107300000001</v>
      </c>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row>
    <row r="71" spans="6:588" ht="18" customHeight="1">
      <c r="F71" s="86" t="s">
        <v>840</v>
      </c>
      <c r="G71" s="24">
        <v>0</v>
      </c>
      <c r="H71" s="24">
        <v>0</v>
      </c>
      <c r="I71" s="24">
        <v>0</v>
      </c>
      <c r="J71" s="24">
        <v>0</v>
      </c>
      <c r="K71" s="38">
        <v>4.3905409999999998</v>
      </c>
      <c r="L71" s="38">
        <v>0</v>
      </c>
      <c r="M71" s="38">
        <v>0</v>
      </c>
      <c r="N71" s="38">
        <v>0.9</v>
      </c>
      <c r="O71" s="38">
        <v>13.681761</v>
      </c>
      <c r="P71" s="38">
        <v>6.673438</v>
      </c>
      <c r="Q71" s="38">
        <v>13.712384</v>
      </c>
      <c r="R71" s="38">
        <v>28.462437000000001</v>
      </c>
      <c r="S71" s="38">
        <v>39.634599000000001</v>
      </c>
      <c r="T71" s="38">
        <v>0</v>
      </c>
      <c r="U71" s="38">
        <v>21.119695</v>
      </c>
      <c r="V71" s="38">
        <v>34.370137999999997</v>
      </c>
      <c r="W71" s="38">
        <v>64.939972999999995</v>
      </c>
      <c r="X71" s="38">
        <v>345.51885299999998</v>
      </c>
      <c r="Y71" s="38">
        <v>156.00056499999999</v>
      </c>
      <c r="Z71" s="38">
        <v>41.873044</v>
      </c>
      <c r="AA71" s="38">
        <v>72.558835999999999</v>
      </c>
      <c r="AB71" s="38">
        <v>143.359578</v>
      </c>
      <c r="AC71" s="38">
        <v>103.315657</v>
      </c>
      <c r="AD71" s="38">
        <v>73.964709999999997</v>
      </c>
      <c r="AE71" s="38">
        <v>111.77951299999999</v>
      </c>
      <c r="AF71" s="38">
        <v>152.24879000000001</v>
      </c>
      <c r="AG71" s="38">
        <v>58.56306</v>
      </c>
      <c r="AH71" s="38">
        <v>151.017922</v>
      </c>
      <c r="AI71" s="38">
        <v>172.12395699999999</v>
      </c>
      <c r="AJ71" s="38">
        <v>142.59071399999999</v>
      </c>
      <c r="AK71" s="38">
        <v>74.758917999999994</v>
      </c>
      <c r="AL71" s="38">
        <v>139.326536</v>
      </c>
      <c r="AM71" s="38">
        <v>209.662959</v>
      </c>
      <c r="AN71" s="38">
        <v>41.65157</v>
      </c>
      <c r="AO71" s="38">
        <v>73.471815000000007</v>
      </c>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row>
    <row r="72" spans="6:588" ht="18" customHeight="1">
      <c r="F72" s="86" t="s">
        <v>856</v>
      </c>
      <c r="G72" s="24">
        <v>0</v>
      </c>
      <c r="H72" s="24">
        <v>0</v>
      </c>
      <c r="I72" s="24">
        <v>0</v>
      </c>
      <c r="J72" s="24">
        <v>0</v>
      </c>
      <c r="K72" s="38">
        <v>4.3905409999999998</v>
      </c>
      <c r="L72" s="38">
        <v>0</v>
      </c>
      <c r="M72" s="38">
        <v>0</v>
      </c>
      <c r="N72" s="38">
        <v>0.9</v>
      </c>
      <c r="O72" s="38">
        <v>13.681761</v>
      </c>
      <c r="P72" s="38">
        <v>6.673438</v>
      </c>
      <c r="Q72" s="38">
        <v>13.712384</v>
      </c>
      <c r="R72" s="38">
        <v>28.462437000000001</v>
      </c>
      <c r="S72" s="38">
        <v>39.634599000000001</v>
      </c>
      <c r="T72" s="38">
        <v>0</v>
      </c>
      <c r="U72" s="38">
        <v>21.119695</v>
      </c>
      <c r="V72" s="38">
        <v>34.370137999999997</v>
      </c>
      <c r="W72" s="38">
        <v>64.939972999999995</v>
      </c>
      <c r="X72" s="38">
        <v>345.51885299999998</v>
      </c>
      <c r="Y72" s="38">
        <v>156.00056499999999</v>
      </c>
      <c r="Z72" s="38">
        <v>41.873044</v>
      </c>
      <c r="AA72" s="38">
        <v>72.558835999999999</v>
      </c>
      <c r="AB72" s="38">
        <v>143.359578</v>
      </c>
      <c r="AC72" s="38">
        <v>103.315657</v>
      </c>
      <c r="AD72" s="38">
        <v>73.964709999999997</v>
      </c>
      <c r="AE72" s="38">
        <v>111.77951299999999</v>
      </c>
      <c r="AF72" s="38">
        <v>152.24879000000001</v>
      </c>
      <c r="AG72" s="38">
        <v>58.56306</v>
      </c>
      <c r="AH72" s="38">
        <v>151.017922</v>
      </c>
      <c r="AI72" s="38">
        <v>172.12395699999999</v>
      </c>
      <c r="AJ72" s="38">
        <v>142.59071399999999</v>
      </c>
      <c r="AK72" s="38">
        <v>74.758917999999994</v>
      </c>
      <c r="AL72" s="38">
        <v>139.326536</v>
      </c>
      <c r="AM72" s="38">
        <v>209.662959</v>
      </c>
      <c r="AN72" s="38">
        <v>41.65157</v>
      </c>
      <c r="AO72" s="38">
        <v>73.471815000000007</v>
      </c>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c r="PN72" s="38"/>
      <c r="PO72" s="38"/>
      <c r="PP72" s="38"/>
      <c r="PQ72" s="38"/>
      <c r="PR72" s="38"/>
      <c r="PS72" s="38"/>
      <c r="PT72" s="38"/>
      <c r="PU72" s="38"/>
      <c r="PV72" s="38"/>
      <c r="PW72" s="38"/>
      <c r="PX72" s="38"/>
      <c r="PY72" s="38"/>
      <c r="PZ72" s="38"/>
      <c r="QA72" s="38"/>
      <c r="QB72" s="38"/>
      <c r="QC72" s="38"/>
      <c r="QD72" s="38"/>
      <c r="QE72" s="38"/>
      <c r="QF72" s="38"/>
      <c r="QG72" s="38"/>
      <c r="QH72" s="38"/>
      <c r="QI72" s="38"/>
      <c r="QJ72" s="38"/>
      <c r="QK72" s="38"/>
      <c r="QL72" s="38"/>
      <c r="QM72" s="38"/>
      <c r="QN72" s="38"/>
      <c r="QO72" s="38"/>
      <c r="QP72" s="38"/>
      <c r="QQ72" s="38"/>
      <c r="QR72" s="38"/>
      <c r="QS72" s="38"/>
      <c r="QT72" s="38"/>
      <c r="QU72" s="38"/>
      <c r="QV72" s="38"/>
      <c r="QW72" s="38"/>
      <c r="QX72" s="38"/>
      <c r="QY72" s="38"/>
      <c r="QZ72" s="38"/>
      <c r="RA72" s="38"/>
      <c r="RB72" s="38"/>
      <c r="RC72" s="38"/>
      <c r="RD72" s="38"/>
      <c r="RE72" s="38"/>
      <c r="RF72" s="38"/>
      <c r="RG72" s="38"/>
      <c r="RH72" s="38"/>
      <c r="RI72" s="38"/>
      <c r="RJ72" s="38"/>
      <c r="RK72" s="38"/>
      <c r="RL72" s="38"/>
      <c r="RM72" s="38"/>
      <c r="RN72" s="38"/>
      <c r="RO72" s="38"/>
      <c r="RP72" s="38"/>
      <c r="RQ72" s="38"/>
      <c r="RR72" s="38"/>
      <c r="RS72" s="38"/>
      <c r="RT72" s="38"/>
      <c r="RU72" s="38"/>
      <c r="RV72" s="38"/>
      <c r="RW72" s="38"/>
      <c r="RX72" s="38"/>
      <c r="RY72" s="38"/>
      <c r="RZ72" s="38"/>
    </row>
    <row r="73" spans="6:588" ht="18" customHeight="1">
      <c r="F73" s="37" t="s">
        <v>148</v>
      </c>
      <c r="G73" s="38">
        <v>291.18088499999999</v>
      </c>
      <c r="H73" s="38">
        <v>284.35604599999999</v>
      </c>
      <c r="I73" s="38">
        <v>153.609835</v>
      </c>
      <c r="J73" s="38">
        <v>297.43684300000001</v>
      </c>
      <c r="K73" s="38">
        <v>206.482159</v>
      </c>
      <c r="L73" s="38">
        <v>179.276659</v>
      </c>
      <c r="M73" s="38">
        <v>215.42476300000001</v>
      </c>
      <c r="N73" s="38">
        <v>223.47981799999999</v>
      </c>
      <c r="O73" s="38">
        <v>206.693656</v>
      </c>
      <c r="P73" s="38">
        <v>290.70648899999998</v>
      </c>
      <c r="Q73" s="38">
        <v>374.66903600000001</v>
      </c>
      <c r="R73" s="38">
        <v>639.13113999999996</v>
      </c>
      <c r="S73" s="38">
        <v>550.17568300000005</v>
      </c>
      <c r="T73" s="38">
        <v>459.24568900000003</v>
      </c>
      <c r="U73" s="38">
        <v>317.85967499999998</v>
      </c>
      <c r="V73" s="38">
        <v>305.16248300000001</v>
      </c>
      <c r="W73" s="38">
        <v>548.56145900000001</v>
      </c>
      <c r="X73" s="38">
        <v>1048.561604</v>
      </c>
      <c r="Y73" s="38">
        <v>966.41983100000004</v>
      </c>
      <c r="Z73" s="38">
        <v>923.37063999999998</v>
      </c>
      <c r="AA73" s="38">
        <v>977.31276100000002</v>
      </c>
      <c r="AB73" s="38">
        <v>893.497073</v>
      </c>
      <c r="AC73" s="38">
        <v>916.51983600000005</v>
      </c>
      <c r="AD73" s="38">
        <v>810.18398200000001</v>
      </c>
      <c r="AE73" s="38">
        <v>930.71178899999995</v>
      </c>
      <c r="AF73" s="38">
        <v>891.39196600000002</v>
      </c>
      <c r="AG73" s="38">
        <v>1230.694027</v>
      </c>
      <c r="AH73" s="38">
        <v>1252.48261</v>
      </c>
      <c r="AI73" s="38">
        <v>1702.505142</v>
      </c>
      <c r="AJ73" s="38">
        <v>1605.0371689999999</v>
      </c>
      <c r="AK73" s="38">
        <v>1290.89537</v>
      </c>
      <c r="AL73" s="38">
        <v>1504.819798</v>
      </c>
      <c r="AM73" s="38">
        <v>1497.863681</v>
      </c>
      <c r="AN73" s="38">
        <v>1892.4828809999999</v>
      </c>
      <c r="AO73" s="38">
        <v>1808.331089</v>
      </c>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row>
    <row r="74" spans="6:588" ht="18" customHeight="1">
      <c r="F74" s="86" t="s">
        <v>611</v>
      </c>
      <c r="G74" s="38">
        <v>0</v>
      </c>
      <c r="H74" s="38">
        <v>0</v>
      </c>
      <c r="I74" s="38">
        <v>0</v>
      </c>
      <c r="J74" s="38">
        <v>3.7295000000000002E-2</v>
      </c>
      <c r="K74" s="38">
        <v>0</v>
      </c>
      <c r="L74" s="38">
        <v>1.4196390000000001</v>
      </c>
      <c r="M74" s="38">
        <v>2.0381999999999998</v>
      </c>
      <c r="N74" s="38">
        <v>1.5820000000000001E-2</v>
      </c>
      <c r="O74" s="38">
        <v>0.163413</v>
      </c>
      <c r="P74" s="38">
        <v>0.48914400000000002</v>
      </c>
      <c r="Q74" s="38">
        <v>0.424701</v>
      </c>
      <c r="R74" s="38">
        <v>0.86654699999999996</v>
      </c>
      <c r="S74" s="38">
        <v>0.67781400000000003</v>
      </c>
      <c r="T74" s="38">
        <v>2.5654569999999999</v>
      </c>
      <c r="U74" s="38">
        <v>16.123434</v>
      </c>
      <c r="V74" s="38">
        <v>44.707560000000001</v>
      </c>
      <c r="W74" s="38">
        <v>118.01444600000001</v>
      </c>
      <c r="X74" s="38">
        <v>127.345101</v>
      </c>
      <c r="Y74" s="38">
        <v>105.008309</v>
      </c>
      <c r="Z74" s="38">
        <v>207.936958</v>
      </c>
      <c r="AA74" s="38">
        <v>256.06746500000003</v>
      </c>
      <c r="AB74" s="38">
        <v>162.45504099999999</v>
      </c>
      <c r="AC74" s="38">
        <v>250.6764</v>
      </c>
      <c r="AD74" s="38">
        <v>311.29767600000002</v>
      </c>
      <c r="AE74" s="38">
        <v>273.811781</v>
      </c>
      <c r="AF74" s="38">
        <v>124.91916000000001</v>
      </c>
      <c r="AG74" s="38">
        <v>571.89904200000001</v>
      </c>
      <c r="AH74" s="38">
        <v>395.98680000000002</v>
      </c>
      <c r="AI74" s="38">
        <v>653.80154600000003</v>
      </c>
      <c r="AJ74" s="38">
        <v>676.73711400000002</v>
      </c>
      <c r="AK74" s="38">
        <v>333.00024000000002</v>
      </c>
      <c r="AL74" s="38">
        <v>519.86522200000002</v>
      </c>
      <c r="AM74" s="38">
        <v>273.73977200000002</v>
      </c>
      <c r="AN74" s="38">
        <v>209.84166099999999</v>
      </c>
      <c r="AO74" s="38">
        <v>612.98592699999995</v>
      </c>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row>
    <row r="75" spans="6:588" ht="18" customHeight="1">
      <c r="F75" s="86" t="s">
        <v>590</v>
      </c>
      <c r="G75" s="38">
        <v>32.164670999999998</v>
      </c>
      <c r="H75" s="38">
        <v>41.976967999999999</v>
      </c>
      <c r="I75" s="38">
        <v>13.392702999999999</v>
      </c>
      <c r="J75" s="38">
        <v>41.106670999999999</v>
      </c>
      <c r="K75" s="38">
        <v>32.117693000000003</v>
      </c>
      <c r="L75" s="38">
        <v>35.732092000000002</v>
      </c>
      <c r="M75" s="38">
        <v>27.656186999999999</v>
      </c>
      <c r="N75" s="38">
        <v>35.325563000000002</v>
      </c>
      <c r="O75" s="38">
        <v>41.613390000000003</v>
      </c>
      <c r="P75" s="38">
        <v>86.956025999999994</v>
      </c>
      <c r="Q75" s="38">
        <v>86.060985000000002</v>
      </c>
      <c r="R75" s="38">
        <v>83.457570000000004</v>
      </c>
      <c r="S75" s="38">
        <v>54.166842000000003</v>
      </c>
      <c r="T75" s="38">
        <v>53.985467</v>
      </c>
      <c r="U75" s="38">
        <v>36.572153999999998</v>
      </c>
      <c r="V75" s="38">
        <v>55.732117000000002</v>
      </c>
      <c r="W75" s="38">
        <v>159.40942699999999</v>
      </c>
      <c r="X75" s="38">
        <v>342.44019200000002</v>
      </c>
      <c r="Y75" s="38">
        <v>264.08960000000002</v>
      </c>
      <c r="Z75" s="38">
        <v>126.19197800000001</v>
      </c>
      <c r="AA75" s="38">
        <v>206.38774100000001</v>
      </c>
      <c r="AB75" s="38">
        <v>183.95864800000001</v>
      </c>
      <c r="AC75" s="38">
        <v>141.76226700000001</v>
      </c>
      <c r="AD75" s="38">
        <v>86.505735999999999</v>
      </c>
      <c r="AE75" s="38">
        <v>134.91215099999999</v>
      </c>
      <c r="AF75" s="38">
        <v>144.67519799999999</v>
      </c>
      <c r="AG75" s="38">
        <v>128.897581</v>
      </c>
      <c r="AH75" s="38">
        <v>221.691047</v>
      </c>
      <c r="AI75" s="38">
        <v>266.28781300000003</v>
      </c>
      <c r="AJ75" s="38">
        <v>220.244787</v>
      </c>
      <c r="AK75" s="38">
        <v>161.289177</v>
      </c>
      <c r="AL75" s="38">
        <v>192.00866600000001</v>
      </c>
      <c r="AM75" s="38">
        <v>315.42757999999998</v>
      </c>
      <c r="AN75" s="38">
        <v>211.07146900000001</v>
      </c>
      <c r="AO75" s="38">
        <v>275.05214699999999</v>
      </c>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row>
    <row r="76" spans="6:588" ht="18" customHeight="1">
      <c r="F76" s="86" t="s">
        <v>650</v>
      </c>
      <c r="G76" s="38">
        <v>0.40019700000000002</v>
      </c>
      <c r="H76" s="38">
        <v>1.1810099999999999</v>
      </c>
      <c r="I76" s="38">
        <v>0.79091900000000004</v>
      </c>
      <c r="J76" s="38">
        <v>5.8893610000000001</v>
      </c>
      <c r="K76" s="38">
        <v>3.4445600000000001</v>
      </c>
      <c r="L76" s="38">
        <v>2.6014400000000002</v>
      </c>
      <c r="M76" s="38">
        <v>1.673589</v>
      </c>
      <c r="N76" s="38">
        <v>0.87228700000000003</v>
      </c>
      <c r="O76" s="38">
        <v>1.807296</v>
      </c>
      <c r="P76" s="38">
        <v>1.965063</v>
      </c>
      <c r="Q76" s="38">
        <v>1.741528</v>
      </c>
      <c r="R76" s="38">
        <v>0.720275</v>
      </c>
      <c r="S76" s="38">
        <v>1.2921339999999999</v>
      </c>
      <c r="T76" s="38">
        <v>1.211031</v>
      </c>
      <c r="U76" s="38">
        <v>0.81477699999999997</v>
      </c>
      <c r="V76" s="38">
        <v>2.339607</v>
      </c>
      <c r="W76" s="38">
        <v>0</v>
      </c>
      <c r="X76" s="38">
        <v>2.9868939999999999</v>
      </c>
      <c r="Y76" s="38">
        <v>4.0519809999999996</v>
      </c>
      <c r="Z76" s="38">
        <v>5.5600059999999996</v>
      </c>
      <c r="AA76" s="38">
        <v>39.128106000000002</v>
      </c>
      <c r="AB76" s="38">
        <v>29.509729</v>
      </c>
      <c r="AC76" s="38">
        <v>11.68731</v>
      </c>
      <c r="AD76" s="38">
        <v>22.735081999999998</v>
      </c>
      <c r="AE76" s="38">
        <v>45.047452999999997</v>
      </c>
      <c r="AF76" s="38">
        <v>51.386364999999998</v>
      </c>
      <c r="AG76" s="38">
        <v>74.140325000000004</v>
      </c>
      <c r="AH76" s="38">
        <v>130.08422999999999</v>
      </c>
      <c r="AI76" s="38">
        <v>175.28759700000001</v>
      </c>
      <c r="AJ76" s="38">
        <v>179.68710100000001</v>
      </c>
      <c r="AK76" s="38">
        <v>148.947101</v>
      </c>
      <c r="AL76" s="38">
        <v>165.86368899999999</v>
      </c>
      <c r="AM76" s="38">
        <v>217.536034</v>
      </c>
      <c r="AN76" s="38">
        <v>146.676322</v>
      </c>
      <c r="AO76" s="38">
        <v>272.50169099999999</v>
      </c>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row>
    <row r="77" spans="6:588" ht="18" customHeight="1">
      <c r="F77" s="86" t="s">
        <v>591</v>
      </c>
      <c r="G77" s="38">
        <v>39.469110999999998</v>
      </c>
      <c r="H77" s="38">
        <v>49.134596000000002</v>
      </c>
      <c r="I77" s="38">
        <v>30.758379999999999</v>
      </c>
      <c r="J77" s="38">
        <v>63.272554999999997</v>
      </c>
      <c r="K77" s="38">
        <v>43.961793999999998</v>
      </c>
      <c r="L77" s="38">
        <v>45.442816999999998</v>
      </c>
      <c r="M77" s="38">
        <v>43.537782999999997</v>
      </c>
      <c r="N77" s="38">
        <v>47.623232000000002</v>
      </c>
      <c r="O77" s="38">
        <v>28.215513000000001</v>
      </c>
      <c r="P77" s="38">
        <v>45.313592999999997</v>
      </c>
      <c r="Q77" s="38">
        <v>47.304543000000002</v>
      </c>
      <c r="R77" s="38">
        <v>34.959420999999999</v>
      </c>
      <c r="S77" s="38">
        <v>29.669385999999999</v>
      </c>
      <c r="T77" s="38">
        <v>36.702491999999999</v>
      </c>
      <c r="U77" s="38">
        <v>16.095321999999999</v>
      </c>
      <c r="V77" s="38">
        <v>19.850304000000001</v>
      </c>
      <c r="W77" s="38">
        <v>24.192938999999999</v>
      </c>
      <c r="X77" s="38">
        <v>67.466684000000001</v>
      </c>
      <c r="Y77" s="38">
        <v>49.488376000000002</v>
      </c>
      <c r="Z77" s="38">
        <v>21.181379</v>
      </c>
      <c r="AA77" s="38">
        <v>46.925634000000002</v>
      </c>
      <c r="AB77" s="38">
        <v>49.266562999999998</v>
      </c>
      <c r="AC77" s="38">
        <v>25.824966</v>
      </c>
      <c r="AD77" s="38">
        <v>48.844845999999997</v>
      </c>
      <c r="AE77" s="38">
        <v>64.540694999999999</v>
      </c>
      <c r="AF77" s="38">
        <v>58.387248999999997</v>
      </c>
      <c r="AG77" s="38">
        <v>63.454436999999999</v>
      </c>
      <c r="AH77" s="38">
        <v>84.404089999999997</v>
      </c>
      <c r="AI77" s="38">
        <v>134.468255</v>
      </c>
      <c r="AJ77" s="38">
        <v>142.21471399999999</v>
      </c>
      <c r="AK77" s="38">
        <v>107.526602</v>
      </c>
      <c r="AL77" s="38">
        <v>98.313029</v>
      </c>
      <c r="AM77" s="38">
        <v>156.18597299999999</v>
      </c>
      <c r="AN77" s="38">
        <v>170.43440799999999</v>
      </c>
      <c r="AO77" s="38">
        <v>196.227463</v>
      </c>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row>
    <row r="78" spans="6:588" ht="18" customHeight="1">
      <c r="F78" s="86" t="s">
        <v>691</v>
      </c>
      <c r="G78" s="38">
        <v>3.4982060000000001</v>
      </c>
      <c r="H78" s="38">
        <v>3.4081009999999998</v>
      </c>
      <c r="I78" s="38">
        <v>1.445362</v>
      </c>
      <c r="J78" s="38">
        <v>3.0959850000000002</v>
      </c>
      <c r="K78" s="38">
        <v>1.329332</v>
      </c>
      <c r="L78" s="38">
        <v>1.8064819999999999</v>
      </c>
      <c r="M78" s="38">
        <v>7.1000240000000003</v>
      </c>
      <c r="N78" s="38">
        <v>4.1361379999999999</v>
      </c>
      <c r="O78" s="38">
        <v>6.2991109999999999</v>
      </c>
      <c r="P78" s="38">
        <v>9.2497620000000005</v>
      </c>
      <c r="Q78" s="38">
        <v>10.182931999999999</v>
      </c>
      <c r="R78" s="38">
        <v>7.4443809999999999</v>
      </c>
      <c r="S78" s="38">
        <v>5.7303389999999998</v>
      </c>
      <c r="T78" s="38">
        <v>5.0987309999999999</v>
      </c>
      <c r="U78" s="38">
        <v>5.6560059999999996</v>
      </c>
      <c r="V78" s="38">
        <v>10.758884</v>
      </c>
      <c r="W78" s="38">
        <v>36.663128</v>
      </c>
      <c r="X78" s="38">
        <v>47.735247999999999</v>
      </c>
      <c r="Y78" s="38">
        <v>15.057883</v>
      </c>
      <c r="Z78" s="38">
        <v>121.671571</v>
      </c>
      <c r="AA78" s="38">
        <v>145.17659</v>
      </c>
      <c r="AB78" s="38">
        <v>136.79961800000001</v>
      </c>
      <c r="AC78" s="38">
        <v>94.332173999999995</v>
      </c>
      <c r="AD78" s="38">
        <v>108.563675</v>
      </c>
      <c r="AE78" s="38">
        <v>135.53243399999999</v>
      </c>
      <c r="AF78" s="38">
        <v>120.139173</v>
      </c>
      <c r="AG78" s="38">
        <v>55.035280999999998</v>
      </c>
      <c r="AH78" s="38">
        <v>81.353078999999994</v>
      </c>
      <c r="AI78" s="38">
        <v>110.166642</v>
      </c>
      <c r="AJ78" s="38">
        <v>90.121848999999997</v>
      </c>
      <c r="AK78" s="38">
        <v>60.739151999999997</v>
      </c>
      <c r="AL78" s="38">
        <v>79.295804000000004</v>
      </c>
      <c r="AM78" s="38">
        <v>33.570292999999999</v>
      </c>
      <c r="AN78" s="38">
        <v>2.273107</v>
      </c>
      <c r="AO78" s="38">
        <v>1.910177</v>
      </c>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row>
    <row r="79" spans="6:588" ht="18" customHeight="1">
      <c r="F79" s="86"/>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c r="PN79" s="38"/>
      <c r="PO79" s="38"/>
      <c r="PP79" s="38"/>
      <c r="PQ79" s="38"/>
      <c r="PR79" s="38"/>
      <c r="PS79" s="38"/>
      <c r="PT79" s="38"/>
      <c r="PU79" s="38"/>
      <c r="PV79" s="38"/>
      <c r="PW79" s="38"/>
      <c r="PX79" s="38"/>
      <c r="PY79" s="38"/>
      <c r="PZ79" s="38"/>
      <c r="QA79" s="38"/>
      <c r="QB79" s="38"/>
      <c r="QC79" s="38"/>
      <c r="QD79" s="38"/>
      <c r="QE79" s="38"/>
      <c r="QF79" s="38"/>
      <c r="QG79" s="38"/>
      <c r="QH79" s="38"/>
      <c r="QI79" s="38"/>
      <c r="QJ79" s="38"/>
      <c r="QK79" s="38"/>
      <c r="QL79" s="38"/>
      <c r="QM79" s="38"/>
      <c r="QN79" s="38"/>
      <c r="QO79" s="38"/>
      <c r="QP79" s="38"/>
      <c r="QQ79" s="38"/>
      <c r="QR79" s="38"/>
      <c r="QS79" s="38"/>
      <c r="QT79" s="38"/>
      <c r="QU79" s="38"/>
      <c r="QV79" s="38"/>
      <c r="QW79" s="38"/>
      <c r="QX79" s="38"/>
      <c r="QY79" s="38"/>
      <c r="QZ79" s="38"/>
      <c r="RA79" s="38"/>
      <c r="RB79" s="38"/>
      <c r="RC79" s="38"/>
      <c r="RD79" s="38"/>
      <c r="RE79" s="38"/>
      <c r="RF79" s="38"/>
      <c r="RG79" s="38"/>
      <c r="RH79" s="38"/>
      <c r="RI79" s="38"/>
      <c r="RJ79" s="38"/>
      <c r="RK79" s="38"/>
      <c r="RL79" s="38"/>
      <c r="RM79" s="38"/>
      <c r="RN79" s="38"/>
      <c r="RO79" s="38"/>
      <c r="RP79" s="38"/>
      <c r="RQ79" s="38"/>
      <c r="RR79" s="38"/>
      <c r="RS79" s="38"/>
      <c r="RT79" s="38"/>
      <c r="RU79" s="38"/>
      <c r="RV79" s="38"/>
      <c r="RW79" s="38"/>
      <c r="RX79" s="38"/>
      <c r="RY79" s="38"/>
      <c r="RZ79" s="38"/>
    </row>
    <row r="80" spans="6:588" ht="17.25" customHeight="1">
      <c r="F80" s="28" t="s">
        <v>857</v>
      </c>
      <c r="G80" s="38" t="s">
        <v>156</v>
      </c>
      <c r="H80" s="38" t="s">
        <v>156</v>
      </c>
      <c r="I80" s="38" t="s">
        <v>156</v>
      </c>
      <c r="J80" s="38" t="s">
        <v>156</v>
      </c>
      <c r="K80" s="38" t="s">
        <v>156</v>
      </c>
      <c r="L80" s="38" t="s">
        <v>156</v>
      </c>
      <c r="M80" s="38" t="s">
        <v>156</v>
      </c>
      <c r="N80" s="38" t="s">
        <v>156</v>
      </c>
      <c r="O80" s="38" t="s">
        <v>156</v>
      </c>
      <c r="P80" s="38" t="s">
        <v>156</v>
      </c>
      <c r="Q80" s="38" t="s">
        <v>156</v>
      </c>
      <c r="R80" s="38" t="s">
        <v>156</v>
      </c>
      <c r="S80" s="38" t="s">
        <v>156</v>
      </c>
      <c r="T80" s="38" t="s">
        <v>156</v>
      </c>
      <c r="U80" s="38" t="s">
        <v>156</v>
      </c>
      <c r="V80" s="38" t="s">
        <v>156</v>
      </c>
      <c r="W80" s="38" t="s">
        <v>156</v>
      </c>
      <c r="X80" s="38" t="s">
        <v>156</v>
      </c>
      <c r="Y80" s="38" t="s">
        <v>156</v>
      </c>
      <c r="Z80" s="38" t="s">
        <v>156</v>
      </c>
      <c r="AA80" s="38" t="s">
        <v>156</v>
      </c>
      <c r="AB80" s="38" t="s">
        <v>156</v>
      </c>
      <c r="AC80" s="38" t="s">
        <v>156</v>
      </c>
      <c r="AD80" s="38" t="s">
        <v>156</v>
      </c>
      <c r="AE80" s="38" t="s">
        <v>156</v>
      </c>
      <c r="AF80" s="38" t="s">
        <v>156</v>
      </c>
      <c r="AG80" s="38" t="s">
        <v>156</v>
      </c>
      <c r="AH80" s="38" t="s">
        <v>156</v>
      </c>
      <c r="AI80" s="38" t="s">
        <v>156</v>
      </c>
      <c r="AJ80" s="38" t="s">
        <v>156</v>
      </c>
      <c r="AK80" s="38" t="s">
        <v>156</v>
      </c>
      <c r="AL80" s="38" t="s">
        <v>156</v>
      </c>
      <c r="AM80" s="38">
        <v>4899.3088969999999</v>
      </c>
      <c r="AN80" s="38">
        <v>20069.434312000001</v>
      </c>
      <c r="AO80" s="38">
        <v>9727.1880560000009</v>
      </c>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c r="PN80" s="38"/>
      <c r="PO80" s="38"/>
      <c r="PP80" s="38"/>
      <c r="PQ80" s="38"/>
      <c r="PR80" s="38"/>
      <c r="PS80" s="38"/>
      <c r="PT80" s="38"/>
      <c r="PU80" s="38"/>
      <c r="PV80" s="38"/>
      <c r="PW80" s="38"/>
      <c r="PX80" s="38"/>
      <c r="PY80" s="38"/>
      <c r="PZ80" s="38"/>
      <c r="QA80" s="38"/>
      <c r="QB80" s="38"/>
      <c r="QC80" s="38"/>
      <c r="QD80" s="38"/>
      <c r="QE80" s="38"/>
      <c r="QF80" s="38"/>
      <c r="QG80" s="38"/>
      <c r="QH80" s="38"/>
      <c r="QI80" s="38"/>
      <c r="QJ80" s="38"/>
      <c r="QK80" s="38"/>
      <c r="QL80" s="38"/>
      <c r="QM80" s="38"/>
      <c r="QN80" s="38"/>
      <c r="QO80" s="38"/>
      <c r="QP80" s="38"/>
      <c r="QQ80" s="38"/>
      <c r="QR80" s="38"/>
      <c r="QS80" s="38"/>
      <c r="QT80" s="38"/>
      <c r="QU80" s="38"/>
      <c r="QV80" s="38"/>
      <c r="QW80" s="38"/>
      <c r="QX80" s="38"/>
      <c r="QY80" s="38"/>
      <c r="QZ80" s="38"/>
      <c r="RA80" s="38"/>
      <c r="RB80" s="38"/>
      <c r="RC80" s="38"/>
      <c r="RD80" s="38"/>
      <c r="RE80" s="38"/>
      <c r="RF80" s="38"/>
      <c r="RG80" s="38"/>
      <c r="RH80" s="38"/>
      <c r="RI80" s="38"/>
      <c r="RJ80" s="38"/>
      <c r="RK80" s="38"/>
      <c r="RL80" s="38"/>
      <c r="RM80" s="38"/>
      <c r="RN80" s="38"/>
      <c r="RO80" s="38"/>
      <c r="RP80" s="38"/>
      <c r="RQ80" s="38"/>
      <c r="RR80" s="38"/>
      <c r="RS80" s="38"/>
      <c r="RT80" s="38"/>
      <c r="RU80" s="38"/>
      <c r="RV80" s="38"/>
      <c r="RW80" s="38"/>
      <c r="RX80" s="38"/>
      <c r="RY80" s="38"/>
      <c r="RZ80" s="38"/>
      <c r="SA80" s="38"/>
      <c r="SB80" s="38"/>
      <c r="SC80" s="38"/>
      <c r="SD80" s="38"/>
      <c r="SE80" s="38"/>
      <c r="SF80" s="38"/>
      <c r="SG80" s="38"/>
      <c r="SH80" s="38"/>
      <c r="SI80" s="38"/>
      <c r="SJ80" s="38"/>
      <c r="SK80" s="38"/>
      <c r="SL80" s="38"/>
      <c r="SM80" s="38"/>
      <c r="SN80" s="38"/>
      <c r="SO80" s="38"/>
      <c r="SP80" s="38"/>
      <c r="SQ80" s="38"/>
      <c r="SR80" s="38"/>
      <c r="SS80" s="38"/>
      <c r="ST80" s="38"/>
      <c r="SU80" s="38"/>
      <c r="SV80" s="38"/>
      <c r="SW80" s="38"/>
      <c r="SX80" s="38"/>
      <c r="SY80" s="38"/>
      <c r="SZ80" s="38"/>
      <c r="TA80" s="38"/>
      <c r="TB80" s="38"/>
      <c r="TC80" s="38"/>
      <c r="TD80" s="38"/>
      <c r="TE80" s="38"/>
      <c r="TF80" s="38"/>
      <c r="TG80" s="38"/>
      <c r="TH80" s="38"/>
      <c r="TI80" s="38"/>
      <c r="TJ80" s="38"/>
      <c r="TK80" s="38"/>
      <c r="TL80" s="38"/>
      <c r="TM80" s="38"/>
      <c r="TN80" s="38"/>
      <c r="TO80" s="38"/>
      <c r="TP80" s="38"/>
      <c r="TQ80" s="38"/>
      <c r="TR80" s="38"/>
      <c r="TS80" s="38"/>
      <c r="TT80" s="38"/>
      <c r="TU80" s="38"/>
      <c r="TV80" s="38"/>
      <c r="TW80" s="38"/>
      <c r="TX80" s="38"/>
      <c r="TY80" s="38"/>
      <c r="TZ80" s="38"/>
      <c r="UA80" s="38"/>
      <c r="UB80" s="38"/>
      <c r="UC80" s="38"/>
      <c r="UD80" s="38"/>
      <c r="UE80" s="38"/>
      <c r="UF80" s="38"/>
      <c r="UG80" s="38"/>
      <c r="UH80" s="38"/>
      <c r="UI80" s="38"/>
      <c r="UJ80" s="38"/>
      <c r="UK80" s="38"/>
      <c r="UL80" s="38"/>
      <c r="UM80" s="38"/>
      <c r="UN80" s="38"/>
      <c r="UO80" s="38"/>
      <c r="UP80" s="38"/>
      <c r="UQ80" s="38"/>
      <c r="UR80" s="38"/>
      <c r="US80" s="38"/>
      <c r="UT80" s="38"/>
      <c r="UU80" s="38"/>
      <c r="UV80" s="38"/>
      <c r="UW80" s="38"/>
      <c r="UX80" s="38"/>
      <c r="UY80" s="38"/>
      <c r="UZ80" s="38"/>
      <c r="VA80" s="38"/>
      <c r="VB80" s="38"/>
      <c r="VC80" s="38"/>
      <c r="VD80" s="38"/>
      <c r="VE80" s="38"/>
      <c r="VF80" s="38"/>
      <c r="VG80" s="38"/>
      <c r="VH80" s="38"/>
      <c r="VI80" s="38"/>
      <c r="VJ80" s="38"/>
      <c r="VK80" s="38"/>
      <c r="VL80" s="38"/>
      <c r="VM80" s="38"/>
      <c r="VN80" s="38"/>
      <c r="VO80" s="38"/>
      <c r="VP80" s="38"/>
    </row>
    <row r="81" spans="6:588" ht="17.25" customHeight="1">
      <c r="F81" s="86" t="s">
        <v>611</v>
      </c>
      <c r="G81" s="38" t="s">
        <v>156</v>
      </c>
      <c r="H81" s="38" t="s">
        <v>156</v>
      </c>
      <c r="I81" s="38" t="s">
        <v>156</v>
      </c>
      <c r="J81" s="38" t="s">
        <v>156</v>
      </c>
      <c r="K81" s="38" t="s">
        <v>156</v>
      </c>
      <c r="L81" s="38" t="s">
        <v>156</v>
      </c>
      <c r="M81" s="38" t="s">
        <v>156</v>
      </c>
      <c r="N81" s="38" t="s">
        <v>156</v>
      </c>
      <c r="O81" s="38" t="s">
        <v>156</v>
      </c>
      <c r="P81" s="38" t="s">
        <v>156</v>
      </c>
      <c r="Q81" s="38" t="s">
        <v>156</v>
      </c>
      <c r="R81" s="38" t="s">
        <v>156</v>
      </c>
      <c r="S81" s="38" t="s">
        <v>156</v>
      </c>
      <c r="T81" s="38" t="s">
        <v>156</v>
      </c>
      <c r="U81" s="38" t="s">
        <v>156</v>
      </c>
      <c r="V81" s="38" t="s">
        <v>156</v>
      </c>
      <c r="W81" s="38" t="s">
        <v>156</v>
      </c>
      <c r="X81" s="38" t="s">
        <v>156</v>
      </c>
      <c r="Y81" s="38" t="s">
        <v>156</v>
      </c>
      <c r="Z81" s="38" t="s">
        <v>156</v>
      </c>
      <c r="AA81" s="38" t="s">
        <v>156</v>
      </c>
      <c r="AB81" s="38" t="s">
        <v>156</v>
      </c>
      <c r="AC81" s="38" t="s">
        <v>156</v>
      </c>
      <c r="AD81" s="38" t="s">
        <v>156</v>
      </c>
      <c r="AE81" s="38" t="s">
        <v>156</v>
      </c>
      <c r="AF81" s="38" t="s">
        <v>156</v>
      </c>
      <c r="AG81" s="38" t="s">
        <v>156</v>
      </c>
      <c r="AH81" s="38" t="s">
        <v>156</v>
      </c>
      <c r="AI81" s="38" t="s">
        <v>156</v>
      </c>
      <c r="AJ81" s="38" t="s">
        <v>156</v>
      </c>
      <c r="AK81" s="38" t="s">
        <v>156</v>
      </c>
      <c r="AL81" s="38" t="s">
        <v>156</v>
      </c>
      <c r="AM81" s="38">
        <v>4725.0904760000003</v>
      </c>
      <c r="AN81" s="38">
        <v>19788.069652999999</v>
      </c>
      <c r="AO81" s="38">
        <v>9473.3612040000007</v>
      </c>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row>
    <row r="82" spans="6:588" ht="17.25" customHeight="1">
      <c r="F82" s="86" t="s">
        <v>858</v>
      </c>
      <c r="G82" s="38" t="s">
        <v>156</v>
      </c>
      <c r="H82" s="38" t="s">
        <v>156</v>
      </c>
      <c r="I82" s="38" t="s">
        <v>156</v>
      </c>
      <c r="J82" s="38" t="s">
        <v>156</v>
      </c>
      <c r="K82" s="38" t="s">
        <v>156</v>
      </c>
      <c r="L82" s="38" t="s">
        <v>156</v>
      </c>
      <c r="M82" s="38" t="s">
        <v>156</v>
      </c>
      <c r="N82" s="38" t="s">
        <v>156</v>
      </c>
      <c r="O82" s="38" t="s">
        <v>156</v>
      </c>
      <c r="P82" s="38" t="s">
        <v>156</v>
      </c>
      <c r="Q82" s="38" t="s">
        <v>156</v>
      </c>
      <c r="R82" s="38" t="s">
        <v>156</v>
      </c>
      <c r="S82" s="38" t="s">
        <v>156</v>
      </c>
      <c r="T82" s="38" t="s">
        <v>156</v>
      </c>
      <c r="U82" s="38" t="s">
        <v>156</v>
      </c>
      <c r="V82" s="38" t="s">
        <v>156</v>
      </c>
      <c r="W82" s="38" t="s">
        <v>156</v>
      </c>
      <c r="X82" s="38" t="s">
        <v>156</v>
      </c>
      <c r="Y82" s="38" t="s">
        <v>156</v>
      </c>
      <c r="Z82" s="38" t="s">
        <v>156</v>
      </c>
      <c r="AA82" s="38" t="s">
        <v>156</v>
      </c>
      <c r="AB82" s="38" t="s">
        <v>156</v>
      </c>
      <c r="AC82" s="38" t="s">
        <v>156</v>
      </c>
      <c r="AD82" s="38" t="s">
        <v>156</v>
      </c>
      <c r="AE82" s="38" t="s">
        <v>156</v>
      </c>
      <c r="AF82" s="38" t="s">
        <v>156</v>
      </c>
      <c r="AG82" s="38" t="s">
        <v>156</v>
      </c>
      <c r="AH82" s="38" t="s">
        <v>156</v>
      </c>
      <c r="AI82" s="38" t="s">
        <v>156</v>
      </c>
      <c r="AJ82" s="38" t="s">
        <v>156</v>
      </c>
      <c r="AK82" s="38" t="s">
        <v>156</v>
      </c>
      <c r="AL82" s="38" t="s">
        <v>156</v>
      </c>
      <c r="AM82" s="38">
        <v>84.628122000000005</v>
      </c>
      <c r="AN82" s="38">
        <v>168.50800599999999</v>
      </c>
      <c r="AO82" s="38">
        <v>72.174353999999994</v>
      </c>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c r="PN82" s="38"/>
      <c r="PO82" s="38"/>
      <c r="PP82" s="38"/>
      <c r="PQ82" s="38"/>
      <c r="PR82" s="38"/>
      <c r="PS82" s="38"/>
      <c r="PT82" s="38"/>
      <c r="PU82" s="38"/>
      <c r="PV82" s="38"/>
      <c r="PW82" s="38"/>
      <c r="PX82" s="38"/>
      <c r="PY82" s="38"/>
      <c r="PZ82" s="38"/>
      <c r="QA82" s="38"/>
      <c r="QB82" s="38"/>
      <c r="QC82" s="38"/>
      <c r="QD82" s="38"/>
      <c r="QE82" s="38"/>
      <c r="QF82" s="38"/>
      <c r="QG82" s="38"/>
      <c r="QH82" s="38"/>
      <c r="QI82" s="38"/>
      <c r="QJ82" s="38"/>
      <c r="QK82" s="38"/>
      <c r="QL82" s="38"/>
      <c r="QM82" s="38"/>
      <c r="QN82" s="38"/>
      <c r="QO82" s="38"/>
      <c r="QP82" s="38"/>
      <c r="QQ82" s="38"/>
      <c r="QR82" s="38"/>
      <c r="QS82" s="38"/>
      <c r="QT82" s="38"/>
      <c r="QU82" s="38"/>
      <c r="QV82" s="38"/>
      <c r="QW82" s="38"/>
      <c r="QX82" s="38"/>
      <c r="QY82" s="38"/>
      <c r="QZ82" s="38"/>
      <c r="RA82" s="38"/>
      <c r="RB82" s="38"/>
      <c r="RC82" s="38"/>
      <c r="RD82" s="38"/>
      <c r="RE82" s="38"/>
      <c r="RF82" s="38"/>
      <c r="RG82" s="38"/>
      <c r="RH82" s="38"/>
      <c r="RI82" s="38"/>
      <c r="RJ82" s="38"/>
      <c r="RK82" s="38"/>
      <c r="RL82" s="38"/>
      <c r="RM82" s="38"/>
      <c r="RN82" s="38"/>
      <c r="RO82" s="38"/>
      <c r="RP82" s="38"/>
      <c r="RQ82" s="38"/>
      <c r="RR82" s="38"/>
      <c r="RS82" s="38"/>
      <c r="RT82" s="38"/>
      <c r="RU82" s="38"/>
      <c r="RV82" s="38"/>
      <c r="RW82" s="38"/>
      <c r="RX82" s="38"/>
      <c r="RY82" s="38"/>
      <c r="RZ82" s="38"/>
      <c r="SA82" s="38"/>
      <c r="SB82" s="38"/>
      <c r="SC82" s="38"/>
      <c r="SD82" s="38"/>
      <c r="SE82" s="38"/>
      <c r="SF82" s="38"/>
      <c r="SG82" s="38"/>
      <c r="SH82" s="38"/>
      <c r="SI82" s="38"/>
      <c r="SJ82" s="38"/>
      <c r="SK82" s="38"/>
      <c r="SL82" s="38"/>
      <c r="SM82" s="38"/>
      <c r="SN82" s="38"/>
      <c r="SO82" s="38"/>
      <c r="SP82" s="38"/>
      <c r="SQ82" s="38"/>
      <c r="SR82" s="38"/>
      <c r="SS82" s="38"/>
      <c r="ST82" s="38"/>
      <c r="SU82" s="38"/>
      <c r="SV82" s="38"/>
      <c r="SW82" s="38"/>
      <c r="SX82" s="38"/>
      <c r="SY82" s="38"/>
      <c r="SZ82" s="38"/>
      <c r="TA82" s="38"/>
      <c r="TB82" s="38"/>
      <c r="TC82" s="38"/>
      <c r="TD82" s="38"/>
      <c r="TE82" s="38"/>
      <c r="TF82" s="38"/>
      <c r="TG82" s="38"/>
      <c r="TH82" s="38"/>
      <c r="TI82" s="38"/>
      <c r="TJ82" s="38"/>
      <c r="TK82" s="38"/>
      <c r="TL82" s="38"/>
      <c r="TM82" s="38"/>
      <c r="TN82" s="38"/>
      <c r="TO82" s="38"/>
      <c r="TP82" s="38"/>
      <c r="TQ82" s="38"/>
      <c r="TR82" s="38"/>
      <c r="TS82" s="38"/>
      <c r="TT82" s="38"/>
      <c r="TU82" s="38"/>
      <c r="TV82" s="38"/>
      <c r="TW82" s="38"/>
      <c r="TX82" s="38"/>
      <c r="TY82" s="38"/>
      <c r="TZ82" s="38"/>
      <c r="UA82" s="38"/>
      <c r="UB82" s="38"/>
      <c r="UC82" s="38"/>
      <c r="UD82" s="38"/>
      <c r="UE82" s="38"/>
      <c r="UF82" s="38"/>
      <c r="UG82" s="38"/>
      <c r="UH82" s="38"/>
      <c r="UI82" s="38"/>
      <c r="UJ82" s="38"/>
      <c r="UK82" s="38"/>
      <c r="UL82" s="38"/>
      <c r="UM82" s="38"/>
      <c r="UN82" s="38"/>
      <c r="UO82" s="38"/>
      <c r="UP82" s="38"/>
      <c r="UQ82" s="38"/>
      <c r="UR82" s="38"/>
      <c r="US82" s="38"/>
      <c r="UT82" s="38"/>
      <c r="UU82" s="38"/>
      <c r="UV82" s="38"/>
      <c r="UW82" s="38"/>
      <c r="UX82" s="38"/>
      <c r="UY82" s="38"/>
      <c r="UZ82" s="38"/>
      <c r="VA82" s="38"/>
      <c r="VB82" s="38"/>
      <c r="VC82" s="38"/>
      <c r="VD82" s="38"/>
      <c r="VE82" s="38"/>
      <c r="VF82" s="38"/>
      <c r="VG82" s="38"/>
      <c r="VH82" s="38"/>
      <c r="VI82" s="38"/>
      <c r="VJ82" s="38"/>
      <c r="VK82" s="38"/>
      <c r="VL82" s="38"/>
      <c r="VM82" s="38"/>
      <c r="VN82" s="38"/>
      <c r="VO82" s="38"/>
      <c r="VP82" s="38"/>
    </row>
    <row r="83" spans="6:588" ht="17.25" customHeight="1">
      <c r="F83" s="86" t="s">
        <v>593</v>
      </c>
      <c r="G83" s="38" t="s">
        <v>156</v>
      </c>
      <c r="H83" s="38" t="s">
        <v>156</v>
      </c>
      <c r="I83" s="38" t="s">
        <v>156</v>
      </c>
      <c r="J83" s="38" t="s">
        <v>156</v>
      </c>
      <c r="K83" s="38" t="s">
        <v>156</v>
      </c>
      <c r="L83" s="38" t="s">
        <v>156</v>
      </c>
      <c r="M83" s="38" t="s">
        <v>156</v>
      </c>
      <c r="N83" s="38" t="s">
        <v>156</v>
      </c>
      <c r="O83" s="38" t="s">
        <v>156</v>
      </c>
      <c r="P83" s="38" t="s">
        <v>156</v>
      </c>
      <c r="Q83" s="38" t="s">
        <v>156</v>
      </c>
      <c r="R83" s="38" t="s">
        <v>156</v>
      </c>
      <c r="S83" s="38" t="s">
        <v>156</v>
      </c>
      <c r="T83" s="38" t="s">
        <v>156</v>
      </c>
      <c r="U83" s="38" t="s">
        <v>156</v>
      </c>
      <c r="V83" s="38" t="s">
        <v>156</v>
      </c>
      <c r="W83" s="38" t="s">
        <v>156</v>
      </c>
      <c r="X83" s="38" t="s">
        <v>156</v>
      </c>
      <c r="Y83" s="38" t="s">
        <v>156</v>
      </c>
      <c r="Z83" s="38" t="s">
        <v>156</v>
      </c>
      <c r="AA83" s="38" t="s">
        <v>156</v>
      </c>
      <c r="AB83" s="38" t="s">
        <v>156</v>
      </c>
      <c r="AC83" s="38" t="s">
        <v>156</v>
      </c>
      <c r="AD83" s="38" t="s">
        <v>156</v>
      </c>
      <c r="AE83" s="38" t="s">
        <v>156</v>
      </c>
      <c r="AF83" s="38" t="s">
        <v>156</v>
      </c>
      <c r="AG83" s="38" t="s">
        <v>156</v>
      </c>
      <c r="AH83" s="38" t="s">
        <v>156</v>
      </c>
      <c r="AI83" s="38" t="s">
        <v>156</v>
      </c>
      <c r="AJ83" s="38" t="s">
        <v>156</v>
      </c>
      <c r="AK83" s="38" t="s">
        <v>156</v>
      </c>
      <c r="AL83" s="38" t="s">
        <v>156</v>
      </c>
      <c r="AM83" s="38">
        <v>46.227322999999998</v>
      </c>
      <c r="AN83" s="38">
        <v>89.970698999999996</v>
      </c>
      <c r="AO83" s="38">
        <v>130.304451</v>
      </c>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c r="PN83" s="38"/>
      <c r="PO83" s="38"/>
      <c r="PP83" s="38"/>
      <c r="PQ83" s="38"/>
      <c r="PR83" s="38"/>
      <c r="PS83" s="38"/>
      <c r="PT83" s="38"/>
      <c r="PU83" s="38"/>
      <c r="PV83" s="38"/>
      <c r="PW83" s="38"/>
      <c r="PX83" s="38"/>
      <c r="PY83" s="38"/>
      <c r="PZ83" s="38"/>
      <c r="QA83" s="38"/>
      <c r="QB83" s="38"/>
      <c r="QC83" s="38"/>
      <c r="QD83" s="38"/>
      <c r="QE83" s="38"/>
      <c r="QF83" s="38"/>
      <c r="QG83" s="38"/>
      <c r="QH83" s="38"/>
      <c r="QI83" s="38"/>
      <c r="QJ83" s="38"/>
      <c r="QK83" s="38"/>
      <c r="QL83" s="38"/>
      <c r="QM83" s="38"/>
      <c r="QN83" s="38"/>
      <c r="QO83" s="38"/>
      <c r="QP83" s="38"/>
      <c r="QQ83" s="38"/>
      <c r="QR83" s="38"/>
      <c r="QS83" s="38"/>
      <c r="QT83" s="38"/>
      <c r="QU83" s="38"/>
      <c r="QV83" s="38"/>
      <c r="QW83" s="38"/>
      <c r="QX83" s="38"/>
      <c r="QY83" s="38"/>
      <c r="QZ83" s="38"/>
      <c r="RA83" s="38"/>
      <c r="RB83" s="38"/>
      <c r="RC83" s="38"/>
      <c r="RD83" s="38"/>
      <c r="RE83" s="38"/>
      <c r="RF83" s="38"/>
      <c r="RG83" s="38"/>
      <c r="RH83" s="38"/>
      <c r="RI83" s="38"/>
      <c r="RJ83" s="38"/>
      <c r="RK83" s="38"/>
      <c r="RL83" s="38"/>
      <c r="RM83" s="38"/>
      <c r="RN83" s="38"/>
      <c r="RO83" s="38"/>
      <c r="RP83" s="38"/>
      <c r="RQ83" s="38"/>
      <c r="RR83" s="38"/>
      <c r="RS83" s="38"/>
      <c r="RT83" s="38"/>
      <c r="RU83" s="38"/>
      <c r="RV83" s="38"/>
      <c r="RW83" s="38"/>
      <c r="RX83" s="38"/>
      <c r="RY83" s="38"/>
      <c r="RZ83" s="38"/>
      <c r="SA83" s="38"/>
      <c r="SB83" s="38"/>
      <c r="SC83" s="38"/>
      <c r="SD83" s="38"/>
      <c r="SE83" s="38"/>
      <c r="SF83" s="38"/>
      <c r="SG83" s="38"/>
      <c r="SH83" s="38"/>
      <c r="SI83" s="38"/>
      <c r="SJ83" s="38"/>
      <c r="SK83" s="38"/>
      <c r="SL83" s="38"/>
      <c r="SM83" s="38"/>
      <c r="SN83" s="38"/>
      <c r="SO83" s="38"/>
      <c r="SP83" s="38"/>
      <c r="SQ83" s="38"/>
      <c r="SR83" s="38"/>
      <c r="SS83" s="38"/>
      <c r="ST83" s="38"/>
      <c r="SU83" s="38"/>
      <c r="SV83" s="38"/>
      <c r="SW83" s="38"/>
      <c r="SX83" s="38"/>
      <c r="SY83" s="38"/>
      <c r="SZ83" s="38"/>
      <c r="TA83" s="38"/>
      <c r="TB83" s="38"/>
      <c r="TC83" s="38"/>
      <c r="TD83" s="38"/>
      <c r="TE83" s="38"/>
      <c r="TF83" s="38"/>
      <c r="TG83" s="38"/>
      <c r="TH83" s="38"/>
      <c r="TI83" s="38"/>
      <c r="TJ83" s="38"/>
      <c r="TK83" s="38"/>
      <c r="TL83" s="38"/>
      <c r="TM83" s="38"/>
      <c r="TN83" s="38"/>
      <c r="TO83" s="38"/>
      <c r="TP83" s="38"/>
      <c r="TQ83" s="38"/>
      <c r="TR83" s="38"/>
      <c r="TS83" s="38"/>
      <c r="TT83" s="38"/>
      <c r="TU83" s="38"/>
      <c r="TV83" s="38"/>
      <c r="TW83" s="38"/>
      <c r="TX83" s="38"/>
      <c r="TY83" s="38"/>
      <c r="TZ83" s="38"/>
      <c r="UA83" s="38"/>
      <c r="UB83" s="38"/>
      <c r="UC83" s="38"/>
      <c r="UD83" s="38"/>
      <c r="UE83" s="38"/>
      <c r="UF83" s="38"/>
      <c r="UG83" s="38"/>
      <c r="UH83" s="38"/>
      <c r="UI83" s="38"/>
      <c r="UJ83" s="38"/>
      <c r="UK83" s="38"/>
      <c r="UL83" s="38"/>
      <c r="UM83" s="38"/>
      <c r="UN83" s="38"/>
      <c r="UO83" s="38"/>
      <c r="UP83" s="38"/>
      <c r="UQ83" s="38"/>
      <c r="UR83" s="38"/>
      <c r="US83" s="38"/>
      <c r="UT83" s="38"/>
      <c r="UU83" s="38"/>
      <c r="UV83" s="38"/>
      <c r="UW83" s="38"/>
      <c r="UX83" s="38"/>
      <c r="UY83" s="38"/>
      <c r="UZ83" s="38"/>
      <c r="VA83" s="38"/>
      <c r="VB83" s="38"/>
      <c r="VC83" s="38"/>
      <c r="VD83" s="38"/>
      <c r="VE83" s="38"/>
      <c r="VF83" s="38"/>
      <c r="VG83" s="38"/>
      <c r="VH83" s="38"/>
      <c r="VI83" s="38"/>
      <c r="VJ83" s="38"/>
      <c r="VK83" s="38"/>
      <c r="VL83" s="38"/>
      <c r="VM83" s="38"/>
      <c r="VN83" s="38"/>
      <c r="VO83" s="38"/>
      <c r="VP83" s="38"/>
    </row>
    <row r="84" spans="6:588" ht="17.25" customHeight="1">
      <c r="F84" s="86" t="s">
        <v>693</v>
      </c>
      <c r="G84" s="38" t="s">
        <v>156</v>
      </c>
      <c r="H84" s="38" t="s">
        <v>156</v>
      </c>
      <c r="I84" s="38" t="s">
        <v>156</v>
      </c>
      <c r="J84" s="38" t="s">
        <v>156</v>
      </c>
      <c r="K84" s="38" t="s">
        <v>156</v>
      </c>
      <c r="L84" s="38" t="s">
        <v>156</v>
      </c>
      <c r="M84" s="38" t="s">
        <v>156</v>
      </c>
      <c r="N84" s="38" t="s">
        <v>156</v>
      </c>
      <c r="O84" s="38" t="s">
        <v>156</v>
      </c>
      <c r="P84" s="38" t="s">
        <v>156</v>
      </c>
      <c r="Q84" s="38" t="s">
        <v>156</v>
      </c>
      <c r="R84" s="38" t="s">
        <v>156</v>
      </c>
      <c r="S84" s="38" t="s">
        <v>156</v>
      </c>
      <c r="T84" s="38" t="s">
        <v>156</v>
      </c>
      <c r="U84" s="38" t="s">
        <v>156</v>
      </c>
      <c r="V84" s="38" t="s">
        <v>156</v>
      </c>
      <c r="W84" s="38" t="s">
        <v>156</v>
      </c>
      <c r="X84" s="38" t="s">
        <v>156</v>
      </c>
      <c r="Y84" s="38" t="s">
        <v>156</v>
      </c>
      <c r="Z84" s="38" t="s">
        <v>156</v>
      </c>
      <c r="AA84" s="38" t="s">
        <v>156</v>
      </c>
      <c r="AB84" s="38" t="s">
        <v>156</v>
      </c>
      <c r="AC84" s="38" t="s">
        <v>156</v>
      </c>
      <c r="AD84" s="38" t="s">
        <v>156</v>
      </c>
      <c r="AE84" s="38" t="s">
        <v>156</v>
      </c>
      <c r="AF84" s="38" t="s">
        <v>156</v>
      </c>
      <c r="AG84" s="38" t="s">
        <v>156</v>
      </c>
      <c r="AH84" s="38" t="s">
        <v>156</v>
      </c>
      <c r="AI84" s="38" t="s">
        <v>156</v>
      </c>
      <c r="AJ84" s="38" t="s">
        <v>156</v>
      </c>
      <c r="AK84" s="38" t="s">
        <v>156</v>
      </c>
      <c r="AL84" s="38" t="s">
        <v>156</v>
      </c>
      <c r="AM84" s="38">
        <v>36.851553000000003</v>
      </c>
      <c r="AN84" s="38">
        <v>14.7807</v>
      </c>
      <c r="AO84" s="38">
        <v>18.892519</v>
      </c>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c r="PN84" s="38"/>
      <c r="PO84" s="38"/>
      <c r="PP84" s="38"/>
      <c r="PQ84" s="38"/>
      <c r="PR84" s="38"/>
      <c r="PS84" s="38"/>
      <c r="PT84" s="38"/>
      <c r="PU84" s="38"/>
      <c r="PV84" s="38"/>
      <c r="PW84" s="38"/>
      <c r="PX84" s="38"/>
      <c r="PY84" s="38"/>
      <c r="PZ84" s="38"/>
      <c r="QA84" s="38"/>
      <c r="QB84" s="38"/>
      <c r="QC84" s="38"/>
      <c r="QD84" s="38"/>
      <c r="QE84" s="38"/>
      <c r="QF84" s="38"/>
      <c r="QG84" s="38"/>
      <c r="QH84" s="38"/>
      <c r="QI84" s="38"/>
      <c r="QJ84" s="38"/>
      <c r="QK84" s="38"/>
      <c r="QL84" s="38"/>
      <c r="QM84" s="38"/>
      <c r="QN84" s="38"/>
      <c r="QO84" s="38"/>
      <c r="QP84" s="38"/>
      <c r="QQ84" s="38"/>
      <c r="QR84" s="38"/>
      <c r="QS84" s="38"/>
      <c r="QT84" s="38"/>
      <c r="QU84" s="38"/>
      <c r="QV84" s="38"/>
      <c r="QW84" s="38"/>
      <c r="QX84" s="38"/>
      <c r="QY84" s="38"/>
      <c r="QZ84" s="38"/>
      <c r="RA84" s="38"/>
      <c r="RB84" s="38"/>
      <c r="RC84" s="38"/>
      <c r="RD84" s="38"/>
      <c r="RE84" s="38"/>
      <c r="RF84" s="38"/>
      <c r="RG84" s="38"/>
      <c r="RH84" s="38"/>
      <c r="RI84" s="38"/>
      <c r="RJ84" s="38"/>
      <c r="RK84" s="38"/>
      <c r="RL84" s="38"/>
      <c r="RM84" s="38"/>
      <c r="RN84" s="38"/>
      <c r="RO84" s="38"/>
      <c r="RP84" s="38"/>
      <c r="RQ84" s="38"/>
      <c r="RR84" s="38"/>
      <c r="RS84" s="38"/>
      <c r="RT84" s="38"/>
      <c r="RU84" s="38"/>
      <c r="RV84" s="38"/>
      <c r="RW84" s="38"/>
      <c r="RX84" s="38"/>
      <c r="RY84" s="38"/>
      <c r="RZ84" s="38"/>
      <c r="SA84" s="38"/>
      <c r="SB84" s="38"/>
      <c r="SC84" s="38"/>
      <c r="SD84" s="38"/>
      <c r="SE84" s="38"/>
      <c r="SF84" s="38"/>
      <c r="SG84" s="38"/>
      <c r="SH84" s="38"/>
      <c r="SI84" s="38"/>
      <c r="SJ84" s="38"/>
      <c r="SK84" s="38"/>
      <c r="SL84" s="38"/>
      <c r="SM84" s="38"/>
      <c r="SN84" s="38"/>
      <c r="SO84" s="38"/>
      <c r="SP84" s="38"/>
      <c r="SQ84" s="38"/>
      <c r="SR84" s="38"/>
      <c r="SS84" s="38"/>
      <c r="ST84" s="38"/>
      <c r="SU84" s="38"/>
      <c r="SV84" s="38"/>
      <c r="SW84" s="38"/>
      <c r="SX84" s="38"/>
      <c r="SY84" s="38"/>
      <c r="SZ84" s="38"/>
      <c r="TA84" s="38"/>
      <c r="TB84" s="38"/>
      <c r="TC84" s="38"/>
      <c r="TD84" s="38"/>
      <c r="TE84" s="38"/>
      <c r="TF84" s="38"/>
      <c r="TG84" s="38"/>
      <c r="TH84" s="38"/>
      <c r="TI84" s="38"/>
      <c r="TJ84" s="38"/>
      <c r="TK84" s="38"/>
      <c r="TL84" s="38"/>
      <c r="TM84" s="38"/>
      <c r="TN84" s="38"/>
      <c r="TO84" s="38"/>
      <c r="TP84" s="38"/>
      <c r="TQ84" s="38"/>
      <c r="TR84" s="38"/>
      <c r="TS84" s="38"/>
      <c r="TT84" s="38"/>
      <c r="TU84" s="38"/>
      <c r="TV84" s="38"/>
      <c r="TW84" s="38"/>
      <c r="TX84" s="38"/>
      <c r="TY84" s="38"/>
      <c r="TZ84" s="38"/>
      <c r="UA84" s="38"/>
      <c r="UB84" s="38"/>
      <c r="UC84" s="38"/>
      <c r="UD84" s="38"/>
      <c r="UE84" s="38"/>
      <c r="UF84" s="38"/>
      <c r="UG84" s="38"/>
      <c r="UH84" s="38"/>
      <c r="UI84" s="38"/>
      <c r="UJ84" s="38"/>
      <c r="UK84" s="38"/>
      <c r="UL84" s="38"/>
      <c r="UM84" s="38"/>
      <c r="UN84" s="38"/>
      <c r="UO84" s="38"/>
      <c r="UP84" s="38"/>
      <c r="UQ84" s="38"/>
      <c r="UR84" s="38"/>
      <c r="US84" s="38"/>
      <c r="UT84" s="38"/>
      <c r="UU84" s="38"/>
      <c r="UV84" s="38"/>
      <c r="UW84" s="38"/>
      <c r="UX84" s="38"/>
      <c r="UY84" s="38"/>
      <c r="UZ84" s="38"/>
      <c r="VA84" s="38"/>
      <c r="VB84" s="38"/>
      <c r="VC84" s="38"/>
      <c r="VD84" s="38"/>
      <c r="VE84" s="38"/>
      <c r="VF84" s="38"/>
      <c r="VG84" s="38"/>
      <c r="VH84" s="38"/>
      <c r="VI84" s="38"/>
      <c r="VJ84" s="38"/>
      <c r="VK84" s="38"/>
      <c r="VL84" s="38"/>
      <c r="VM84" s="38"/>
      <c r="VN84" s="38"/>
      <c r="VO84" s="38"/>
      <c r="VP84" s="38"/>
    </row>
    <row r="85" spans="6:588" ht="18" customHeight="1">
      <c r="F85" s="2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row>
    <row r="86" spans="6:588" ht="18" customHeight="1">
      <c r="F86" s="39"/>
      <c r="G86" s="40"/>
      <c r="H86" s="40"/>
      <c r="I86" s="40"/>
      <c r="J86" s="40"/>
      <c r="K86" s="40"/>
      <c r="L86" s="40"/>
      <c r="M86" s="40"/>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c r="MX86" s="41"/>
      <c r="MY86" s="41"/>
      <c r="MZ86" s="41"/>
      <c r="NA86" s="41"/>
      <c r="NB86" s="41"/>
      <c r="NC86" s="41"/>
      <c r="ND86" s="41"/>
      <c r="NE86" s="41"/>
      <c r="NF86" s="41"/>
      <c r="NG86" s="41"/>
      <c r="NH86" s="41"/>
      <c r="NI86" s="41"/>
      <c r="NJ86" s="41"/>
      <c r="NK86" s="41"/>
      <c r="NL86" s="41"/>
      <c r="NM86" s="41"/>
      <c r="NN86" s="41"/>
      <c r="NO86" s="41"/>
      <c r="NP86" s="41"/>
      <c r="NQ86" s="41"/>
      <c r="NR86" s="41"/>
      <c r="NS86" s="41"/>
      <c r="NT86" s="41"/>
      <c r="NU86" s="41"/>
      <c r="NV86" s="41"/>
      <c r="NW86" s="41"/>
      <c r="NX86" s="41"/>
      <c r="NY86" s="41"/>
      <c r="NZ86" s="41"/>
      <c r="OA86" s="41"/>
      <c r="OB86" s="41"/>
      <c r="OC86" s="41"/>
      <c r="OD86" s="41"/>
      <c r="OE86" s="41"/>
      <c r="OF86" s="41"/>
      <c r="OG86" s="41"/>
      <c r="OH86" s="41"/>
      <c r="OI86" s="41"/>
      <c r="OJ86" s="41"/>
      <c r="OK86" s="41"/>
      <c r="OL86" s="41"/>
      <c r="OM86" s="41"/>
      <c r="ON86" s="41"/>
      <c r="OO86" s="41"/>
      <c r="OP86" s="41"/>
      <c r="OQ86" s="41"/>
      <c r="OR86" s="41"/>
      <c r="OS86" s="41"/>
      <c r="OT86" s="41"/>
      <c r="OU86" s="41"/>
      <c r="OV86" s="41"/>
      <c r="OW86" s="41"/>
      <c r="OX86" s="41"/>
      <c r="OY86" s="41"/>
      <c r="OZ86" s="41"/>
      <c r="PA86" s="41"/>
      <c r="PB86" s="41"/>
      <c r="PC86" s="41"/>
      <c r="PD86" s="41"/>
      <c r="PE86" s="41"/>
      <c r="PF86" s="41"/>
      <c r="PG86" s="41"/>
      <c r="PH86" s="41"/>
      <c r="PI86" s="41"/>
      <c r="PJ86" s="41"/>
      <c r="PK86" s="41"/>
      <c r="PL86" s="41"/>
      <c r="PM86" s="41"/>
      <c r="PN86" s="41"/>
      <c r="PO86" s="41"/>
      <c r="PP86" s="41"/>
      <c r="PQ86" s="41"/>
      <c r="PR86" s="41"/>
      <c r="PS86" s="41"/>
      <c r="PT86" s="41"/>
      <c r="PU86" s="41"/>
      <c r="PV86" s="41"/>
      <c r="PW86" s="41"/>
      <c r="PX86" s="41"/>
      <c r="PY86" s="41"/>
      <c r="PZ86" s="41"/>
      <c r="QA86" s="41"/>
      <c r="QB86" s="41"/>
      <c r="QC86" s="41"/>
      <c r="QD86" s="41"/>
      <c r="QE86" s="41"/>
      <c r="QF86" s="41"/>
      <c r="QG86" s="41"/>
      <c r="QH86" s="41"/>
      <c r="QI86" s="41"/>
      <c r="QJ86" s="41"/>
      <c r="QK86" s="41"/>
      <c r="QL86" s="41"/>
      <c r="QM86" s="41"/>
      <c r="QN86" s="41"/>
      <c r="QO86" s="41"/>
      <c r="QP86" s="41"/>
      <c r="QQ86" s="41"/>
      <c r="QR86" s="41"/>
      <c r="QS86" s="41"/>
      <c r="QT86" s="41"/>
      <c r="QU86" s="41"/>
      <c r="QV86" s="41"/>
      <c r="QW86" s="41"/>
      <c r="QX86" s="41"/>
      <c r="QY86" s="41"/>
      <c r="QZ86" s="41"/>
      <c r="RA86" s="41"/>
      <c r="RB86" s="41"/>
      <c r="RC86" s="41"/>
      <c r="RD86" s="41"/>
      <c r="RE86" s="41"/>
      <c r="RF86" s="41"/>
      <c r="RG86" s="41"/>
      <c r="RH86" s="41"/>
      <c r="RI86" s="41"/>
      <c r="RJ86" s="41"/>
      <c r="RK86" s="41"/>
      <c r="RL86" s="41"/>
      <c r="RM86" s="41"/>
      <c r="RN86" s="41"/>
      <c r="RO86" s="41"/>
      <c r="RP86" s="41"/>
      <c r="RQ86" s="41"/>
      <c r="RR86" s="41"/>
      <c r="RS86" s="41"/>
      <c r="RT86" s="41"/>
      <c r="RU86" s="41"/>
      <c r="RV86" s="41"/>
      <c r="RW86" s="41"/>
      <c r="RX86" s="41"/>
      <c r="RY86" s="41"/>
      <c r="RZ86" s="41"/>
    </row>
    <row r="88" spans="6:588" ht="18" customHeight="1">
      <c r="F88" s="25" t="s">
        <v>859</v>
      </c>
      <c r="H88" s="25"/>
    </row>
    <row r="89" spans="6:588" ht="18" customHeight="1">
      <c r="F89" s="42" t="s">
        <v>860</v>
      </c>
      <c r="H89" s="25"/>
    </row>
    <row r="90" spans="6:588" ht="18" customHeight="1">
      <c r="F90" s="42" t="s">
        <v>242</v>
      </c>
      <c r="H90" s="25"/>
    </row>
    <row r="91" spans="6:588" ht="18" customHeight="1">
      <c r="F91" s="43" t="s">
        <v>861</v>
      </c>
      <c r="H91" s="25"/>
    </row>
    <row r="92" spans="6:588" ht="18" customHeight="1">
      <c r="F92" s="42" t="s">
        <v>862</v>
      </c>
      <c r="H92" s="25"/>
    </row>
    <row r="93" spans="6:588" ht="18" customHeight="1">
      <c r="F93" s="42"/>
      <c r="H93" s="25"/>
    </row>
    <row r="94" spans="6:588" ht="18" customHeight="1">
      <c r="F94" s="25" t="s">
        <v>863</v>
      </c>
      <c r="H94" s="25"/>
    </row>
    <row r="99" spans="6:6" ht="18" customHeight="1">
      <c r="F99" s="42"/>
    </row>
    <row r="100" spans="6:6" ht="18" customHeight="1">
      <c r="F100" s="42"/>
    </row>
  </sheetData>
  <hyperlinks>
    <hyperlink ref="H1" location="Contents!A1" display="Back to Table of Contents" xr:uid="{8AA17193-8223-4878-B24C-172149E3F56A}"/>
  </hyperlinks>
  <pageMargins left="0" right="0" top="0" bottom="0" header="0" footer="0"/>
  <pageSetup paperSize="9" scale="1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6E2D6-2BB1-4A5E-B848-E5FAEFF8A7DC}">
  <sheetPr>
    <pageSetUpPr fitToPage="1"/>
  </sheetPr>
  <dimension ref="A1:VP101"/>
  <sheetViews>
    <sheetView zoomScale="80" zoomScaleNormal="80" workbookViewId="0">
      <pane xSplit="7" ySplit="7" topLeftCell="AN67" activePane="bottomRight" state="frozen"/>
      <selection pane="topRight" activeCell="F17" sqref="F17"/>
      <selection pane="bottomLeft" activeCell="F17" sqref="F17"/>
      <selection pane="bottomRight" activeCell="AP83" sqref="AP83"/>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4.5703125" style="24" customWidth="1"/>
    <col min="7" max="7" width="12.28515625" style="25" customWidth="1"/>
    <col min="8" max="14" width="14.5703125" style="26" customWidth="1"/>
    <col min="15" max="36" width="14.5703125" style="24" customWidth="1"/>
    <col min="37" max="73" width="14.42578125" style="24" customWidth="1"/>
    <col min="74" max="16384" width="10.28515625" style="24"/>
  </cols>
  <sheetData>
    <row r="1" spans="1:588" ht="57" customHeight="1">
      <c r="A1" s="23" t="s">
        <v>134</v>
      </c>
      <c r="F1" s="25"/>
      <c r="H1" s="20" t="s">
        <v>113</v>
      </c>
      <c r="O1" s="26"/>
      <c r="P1" s="26"/>
      <c r="Q1" s="26"/>
      <c r="R1" s="26"/>
      <c r="S1" s="26"/>
      <c r="T1" s="26"/>
      <c r="U1" s="26"/>
      <c r="V1" s="26"/>
      <c r="W1" s="26"/>
      <c r="X1" s="26"/>
      <c r="Y1" s="26"/>
      <c r="Z1" s="26"/>
      <c r="AA1" s="26"/>
      <c r="AB1" s="26"/>
      <c r="AC1" s="26"/>
      <c r="AD1" s="26"/>
      <c r="AE1" s="26"/>
      <c r="AF1" s="26"/>
      <c r="AG1" s="26"/>
      <c r="AH1" s="26"/>
      <c r="AI1" s="26"/>
    </row>
    <row r="2" spans="1:588" ht="18" customHeight="1">
      <c r="A2" s="45"/>
      <c r="F2" s="25"/>
      <c r="H2" s="108">
        <v>1990</v>
      </c>
      <c r="I2" s="108">
        <f>H2+1</f>
        <v>1991</v>
      </c>
      <c r="J2" s="108">
        <f>I2+1</f>
        <v>1992</v>
      </c>
      <c r="K2" s="108">
        <f t="shared" ref="K2:AN2" si="0">J2+1</f>
        <v>1993</v>
      </c>
      <c r="L2" s="108">
        <f t="shared" si="0"/>
        <v>1994</v>
      </c>
      <c r="M2" s="108">
        <f t="shared" si="0"/>
        <v>1995</v>
      </c>
      <c r="N2" s="108">
        <f t="shared" si="0"/>
        <v>1996</v>
      </c>
      <c r="O2" s="108">
        <f t="shared" si="0"/>
        <v>1997</v>
      </c>
      <c r="P2" s="108">
        <f t="shared" si="0"/>
        <v>1998</v>
      </c>
      <c r="Q2" s="108">
        <f t="shared" si="0"/>
        <v>1999</v>
      </c>
      <c r="R2" s="108">
        <f t="shared" si="0"/>
        <v>2000</v>
      </c>
      <c r="S2" s="108">
        <f t="shared" si="0"/>
        <v>2001</v>
      </c>
      <c r="T2" s="108">
        <f t="shared" si="0"/>
        <v>2002</v>
      </c>
      <c r="U2" s="108">
        <f t="shared" si="0"/>
        <v>2003</v>
      </c>
      <c r="V2" s="108">
        <f t="shared" si="0"/>
        <v>2004</v>
      </c>
      <c r="W2" s="108">
        <f t="shared" si="0"/>
        <v>2005</v>
      </c>
      <c r="X2" s="108">
        <f t="shared" si="0"/>
        <v>2006</v>
      </c>
      <c r="Y2" s="108">
        <f t="shared" si="0"/>
        <v>2007</v>
      </c>
      <c r="Z2" s="108">
        <f t="shared" si="0"/>
        <v>2008</v>
      </c>
      <c r="AA2" s="108">
        <f t="shared" si="0"/>
        <v>2009</v>
      </c>
      <c r="AB2" s="108">
        <f t="shared" si="0"/>
        <v>2010</v>
      </c>
      <c r="AC2" s="108">
        <f t="shared" si="0"/>
        <v>2011</v>
      </c>
      <c r="AD2" s="108">
        <f t="shared" si="0"/>
        <v>2012</v>
      </c>
      <c r="AE2" s="108">
        <f t="shared" si="0"/>
        <v>2013</v>
      </c>
      <c r="AF2" s="108">
        <f t="shared" si="0"/>
        <v>2014</v>
      </c>
      <c r="AG2" s="108">
        <f t="shared" si="0"/>
        <v>2015</v>
      </c>
      <c r="AH2" s="108">
        <f t="shared" si="0"/>
        <v>2016</v>
      </c>
      <c r="AI2" s="108">
        <f t="shared" si="0"/>
        <v>2017</v>
      </c>
      <c r="AJ2" s="108">
        <f t="shared" si="0"/>
        <v>2018</v>
      </c>
      <c r="AK2" s="108">
        <f t="shared" si="0"/>
        <v>2019</v>
      </c>
      <c r="AL2" s="108">
        <f t="shared" si="0"/>
        <v>2020</v>
      </c>
      <c r="AM2" s="108">
        <f t="shared" si="0"/>
        <v>2021</v>
      </c>
      <c r="AN2" s="108">
        <f t="shared" si="0"/>
        <v>2022</v>
      </c>
      <c r="AO2" s="108">
        <f t="shared" ref="AO2" si="1">AN2+1</f>
        <v>2023</v>
      </c>
      <c r="AP2" s="108">
        <f t="shared" ref="AP2" si="2">AO2+1</f>
        <v>2024</v>
      </c>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row>
    <row r="3" spans="1:588" ht="18" customHeight="1">
      <c r="F3" s="28"/>
      <c r="H3" s="108" t="str">
        <f t="shared" ref="H3:AP3" si="3">CONCATENATE(H$2-1,"–",RIGHT(H$2,2))</f>
        <v>1989–90</v>
      </c>
      <c r="I3" s="108" t="str">
        <f t="shared" si="3"/>
        <v>1990–91</v>
      </c>
      <c r="J3" s="108" t="str">
        <f t="shared" si="3"/>
        <v>1991–92</v>
      </c>
      <c r="K3" s="108" t="str">
        <f t="shared" si="3"/>
        <v>1992–93</v>
      </c>
      <c r="L3" s="108" t="str">
        <f t="shared" si="3"/>
        <v>1993–94</v>
      </c>
      <c r="M3" s="108" t="str">
        <f t="shared" si="3"/>
        <v>1994–95</v>
      </c>
      <c r="N3" s="108" t="str">
        <f t="shared" si="3"/>
        <v>1995–96</v>
      </c>
      <c r="O3" s="108" t="str">
        <f t="shared" si="3"/>
        <v>1996–97</v>
      </c>
      <c r="P3" s="108" t="str">
        <f t="shared" si="3"/>
        <v>1997–98</v>
      </c>
      <c r="Q3" s="108" t="str">
        <f t="shared" si="3"/>
        <v>1998–99</v>
      </c>
      <c r="R3" s="108" t="str">
        <f t="shared" si="3"/>
        <v>1999–00</v>
      </c>
      <c r="S3" s="108" t="str">
        <f t="shared" si="3"/>
        <v>2000–01</v>
      </c>
      <c r="T3" s="108" t="str">
        <f t="shared" si="3"/>
        <v>2001–02</v>
      </c>
      <c r="U3" s="108" t="str">
        <f t="shared" si="3"/>
        <v>2002–03</v>
      </c>
      <c r="V3" s="108" t="str">
        <f t="shared" si="3"/>
        <v>2003–04</v>
      </c>
      <c r="W3" s="108" t="str">
        <f t="shared" si="3"/>
        <v>2004–05</v>
      </c>
      <c r="X3" s="108" t="str">
        <f t="shared" si="3"/>
        <v>2005–06</v>
      </c>
      <c r="Y3" s="108" t="str">
        <f t="shared" si="3"/>
        <v>2006–07</v>
      </c>
      <c r="Z3" s="108" t="str">
        <f t="shared" si="3"/>
        <v>2007–08</v>
      </c>
      <c r="AA3" s="108" t="str">
        <f t="shared" si="3"/>
        <v>2008–09</v>
      </c>
      <c r="AB3" s="108" t="str">
        <f t="shared" si="3"/>
        <v>2009–10</v>
      </c>
      <c r="AC3" s="108" t="str">
        <f t="shared" si="3"/>
        <v>2010–11</v>
      </c>
      <c r="AD3" s="108" t="str">
        <f t="shared" si="3"/>
        <v>2011–12</v>
      </c>
      <c r="AE3" s="108" t="str">
        <f t="shared" si="3"/>
        <v>2012–13</v>
      </c>
      <c r="AF3" s="108" t="str">
        <f t="shared" si="3"/>
        <v>2013–14</v>
      </c>
      <c r="AG3" s="108" t="str">
        <f t="shared" si="3"/>
        <v>2014–15</v>
      </c>
      <c r="AH3" s="108" t="str">
        <f t="shared" si="3"/>
        <v>2015–16</v>
      </c>
      <c r="AI3" s="108" t="str">
        <f t="shared" si="3"/>
        <v>2016–17</v>
      </c>
      <c r="AJ3" s="108" t="str">
        <f t="shared" si="3"/>
        <v>2017–18</v>
      </c>
      <c r="AK3" s="108" t="str">
        <f t="shared" si="3"/>
        <v>2018–19</v>
      </c>
      <c r="AL3" s="108" t="str">
        <f t="shared" si="3"/>
        <v>2019–20</v>
      </c>
      <c r="AM3" s="108" t="str">
        <f t="shared" si="3"/>
        <v>2020–21</v>
      </c>
      <c r="AN3" s="108" t="str">
        <f t="shared" si="3"/>
        <v>2021–22</v>
      </c>
      <c r="AO3" s="108" t="str">
        <f t="shared" si="3"/>
        <v>2022–23</v>
      </c>
      <c r="AP3" s="108" t="str">
        <f t="shared" si="3"/>
        <v>2023–24</v>
      </c>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row>
    <row r="4" spans="1:588" ht="18" customHeight="1">
      <c r="F4" s="28"/>
      <c r="H4" s="29"/>
      <c r="O4" s="26"/>
      <c r="P4" s="26"/>
      <c r="Q4" s="26"/>
      <c r="R4" s="26"/>
      <c r="S4" s="26"/>
      <c r="T4" s="26"/>
      <c r="U4" s="26"/>
      <c r="V4" s="26"/>
      <c r="W4" s="26"/>
      <c r="X4" s="26"/>
      <c r="Y4" s="26"/>
      <c r="Z4" s="26"/>
      <c r="AA4" s="26"/>
      <c r="AB4" s="26"/>
      <c r="AC4" s="26"/>
      <c r="AD4" s="26"/>
      <c r="AE4" s="26"/>
      <c r="AF4" s="26"/>
      <c r="AG4" s="26"/>
      <c r="AH4" s="26"/>
      <c r="AI4" s="26"/>
    </row>
    <row r="5" spans="1:588" ht="18" customHeight="1">
      <c r="F5" s="28"/>
      <c r="O5" s="26"/>
      <c r="P5" s="26"/>
      <c r="Q5" s="26"/>
      <c r="R5" s="26"/>
      <c r="S5" s="26"/>
      <c r="T5" s="26"/>
      <c r="U5" s="26"/>
      <c r="V5" s="26"/>
      <c r="W5" s="26"/>
      <c r="X5" s="26"/>
      <c r="Y5" s="26"/>
      <c r="Z5" s="26"/>
      <c r="AA5" s="26"/>
      <c r="AB5" s="26"/>
      <c r="AC5" s="26"/>
      <c r="AD5" s="26"/>
      <c r="AE5" s="26"/>
      <c r="AF5" s="26"/>
      <c r="AG5" s="26"/>
      <c r="AH5" s="26"/>
      <c r="AI5" s="26"/>
    </row>
    <row r="6" spans="1:588" ht="82.5" customHeight="1">
      <c r="F6" s="30" t="s">
        <v>43</v>
      </c>
      <c r="O6" s="26"/>
      <c r="P6" s="26"/>
      <c r="Q6" s="26"/>
      <c r="R6" s="26"/>
      <c r="S6" s="26"/>
      <c r="T6" s="26"/>
      <c r="U6" s="26"/>
      <c r="V6" s="26"/>
      <c r="W6" s="26"/>
      <c r="X6" s="26"/>
      <c r="Y6" s="26"/>
      <c r="Z6" s="26"/>
      <c r="AA6" s="26"/>
      <c r="AB6" s="26"/>
      <c r="AC6" s="26"/>
      <c r="AD6" s="26"/>
      <c r="AE6" s="26"/>
      <c r="AF6" s="26"/>
      <c r="AG6" s="26"/>
      <c r="AH6" s="26"/>
      <c r="AI6" s="26"/>
    </row>
    <row r="7" spans="1:588" ht="34.15" customHeight="1">
      <c r="F7" s="32"/>
      <c r="G7" s="25" t="s">
        <v>864</v>
      </c>
      <c r="H7" s="34" t="str">
        <f t="shared" ref="H7:AP7" si="4">H3</f>
        <v>1989–90</v>
      </c>
      <c r="I7" s="34" t="str">
        <f t="shared" si="4"/>
        <v>1990–91</v>
      </c>
      <c r="J7" s="34" t="str">
        <f t="shared" si="4"/>
        <v>1991–92</v>
      </c>
      <c r="K7" s="34" t="str">
        <f t="shared" si="4"/>
        <v>1992–93</v>
      </c>
      <c r="L7" s="34" t="str">
        <f t="shared" si="4"/>
        <v>1993–94</v>
      </c>
      <c r="M7" s="34" t="str">
        <f t="shared" si="4"/>
        <v>1994–95</v>
      </c>
      <c r="N7" s="34" t="str">
        <f t="shared" si="4"/>
        <v>1995–96</v>
      </c>
      <c r="O7" s="34" t="str">
        <f t="shared" si="4"/>
        <v>1996–97</v>
      </c>
      <c r="P7" s="34" t="str">
        <f t="shared" si="4"/>
        <v>1997–98</v>
      </c>
      <c r="Q7" s="34" t="str">
        <f t="shared" si="4"/>
        <v>1998–99</v>
      </c>
      <c r="R7" s="34" t="str">
        <f t="shared" si="4"/>
        <v>1999–00</v>
      </c>
      <c r="S7" s="34" t="str">
        <f t="shared" si="4"/>
        <v>2000–01</v>
      </c>
      <c r="T7" s="34" t="str">
        <f t="shared" si="4"/>
        <v>2001–02</v>
      </c>
      <c r="U7" s="34" t="str">
        <f t="shared" si="4"/>
        <v>2002–03</v>
      </c>
      <c r="V7" s="34" t="str">
        <f t="shared" si="4"/>
        <v>2003–04</v>
      </c>
      <c r="W7" s="34" t="str">
        <f t="shared" si="4"/>
        <v>2004–05</v>
      </c>
      <c r="X7" s="34" t="str">
        <f t="shared" si="4"/>
        <v>2005–06</v>
      </c>
      <c r="Y7" s="34" t="str">
        <f t="shared" si="4"/>
        <v>2006–07</v>
      </c>
      <c r="Z7" s="34" t="str">
        <f t="shared" si="4"/>
        <v>2007–08</v>
      </c>
      <c r="AA7" s="34" t="str">
        <f t="shared" si="4"/>
        <v>2008–09</v>
      </c>
      <c r="AB7" s="34" t="str">
        <f t="shared" si="4"/>
        <v>2009–10</v>
      </c>
      <c r="AC7" s="34" t="str">
        <f t="shared" si="4"/>
        <v>2010–11</v>
      </c>
      <c r="AD7" s="34" t="str">
        <f t="shared" si="4"/>
        <v>2011–12</v>
      </c>
      <c r="AE7" s="34" t="str">
        <f t="shared" si="4"/>
        <v>2012–13</v>
      </c>
      <c r="AF7" s="34" t="str">
        <f t="shared" si="4"/>
        <v>2013–14</v>
      </c>
      <c r="AG7" s="34" t="str">
        <f t="shared" si="4"/>
        <v>2014–15</v>
      </c>
      <c r="AH7" s="34" t="str">
        <f t="shared" si="4"/>
        <v>2015–16</v>
      </c>
      <c r="AI7" s="34" t="str">
        <f t="shared" si="4"/>
        <v>2016–17</v>
      </c>
      <c r="AJ7" s="34" t="str">
        <f t="shared" si="4"/>
        <v>2017–18</v>
      </c>
      <c r="AK7" s="34" t="str">
        <f t="shared" si="4"/>
        <v>2018–19</v>
      </c>
      <c r="AL7" s="34" t="str">
        <f t="shared" si="4"/>
        <v>2019–20</v>
      </c>
      <c r="AM7" s="34" t="str">
        <f t="shared" si="4"/>
        <v>2020–21</v>
      </c>
      <c r="AN7" s="34" t="str">
        <f t="shared" si="4"/>
        <v>2021–22</v>
      </c>
      <c r="AO7" s="34" t="str">
        <f t="shared" si="4"/>
        <v>2022–23</v>
      </c>
      <c r="AP7" s="34" t="str">
        <f t="shared" si="4"/>
        <v>2023–24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row>
    <row r="8" spans="1:588" ht="28.15" customHeight="1">
      <c r="F8" s="28" t="s">
        <v>865</v>
      </c>
      <c r="G8" s="25" t="s">
        <v>141</v>
      </c>
      <c r="H8" s="38">
        <v>98576.722999999998</v>
      </c>
      <c r="I8" s="38">
        <v>104048.027</v>
      </c>
      <c r="J8" s="38">
        <v>106556.826</v>
      </c>
      <c r="K8" s="38">
        <v>107600.057</v>
      </c>
      <c r="L8" s="38">
        <v>114364.98699999999</v>
      </c>
      <c r="M8" s="38">
        <v>128813.735</v>
      </c>
      <c r="N8" s="38">
        <v>126184.659</v>
      </c>
      <c r="O8" s="38">
        <v>137556.63500000001</v>
      </c>
      <c r="P8" s="38">
        <v>142207.91200000001</v>
      </c>
      <c r="Q8" s="38">
        <v>135184.568</v>
      </c>
      <c r="R8" s="38">
        <v>149436.15599999999</v>
      </c>
      <c r="S8" s="38">
        <v>157319.894</v>
      </c>
      <c r="T8" s="38">
        <v>156130.39499999999</v>
      </c>
      <c r="U8" s="38">
        <v>181477.96400000001</v>
      </c>
      <c r="V8" s="38">
        <v>194773.41399999999</v>
      </c>
      <c r="W8" s="38">
        <v>228456.239</v>
      </c>
      <c r="X8" s="38">
        <v>239380.22700000001</v>
      </c>
      <c r="Y8" s="38">
        <v>257364.88200000001</v>
      </c>
      <c r="Z8" s="38">
        <v>294293.17219000001</v>
      </c>
      <c r="AA8" s="38">
        <v>323523.95549999998</v>
      </c>
      <c r="AB8" s="38">
        <v>389871.91855</v>
      </c>
      <c r="AC8" s="38">
        <v>406879.94977000001</v>
      </c>
      <c r="AD8" s="38">
        <v>470042.82179000002</v>
      </c>
      <c r="AE8" s="38">
        <v>527017.77667000005</v>
      </c>
      <c r="AF8" s="38">
        <v>651428.14610999997</v>
      </c>
      <c r="AG8" s="38">
        <v>747724.68143</v>
      </c>
      <c r="AH8" s="38">
        <v>785843.24086000002</v>
      </c>
      <c r="AI8" s="38">
        <v>817946.71661999996</v>
      </c>
      <c r="AJ8" s="38">
        <v>848257.55258000002</v>
      </c>
      <c r="AK8" s="38">
        <v>817968.68532000005</v>
      </c>
      <c r="AL8" s="38">
        <v>858092.25390000001</v>
      </c>
      <c r="AM8" s="38">
        <v>866932.48481000005</v>
      </c>
      <c r="AN8" s="38">
        <v>874144.12182</v>
      </c>
      <c r="AO8" s="38">
        <v>894538.82762999996</v>
      </c>
      <c r="AP8" s="38">
        <v>898255.80279999995</v>
      </c>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row>
    <row r="9" spans="1:588" ht="17.25" customHeight="1">
      <c r="F9" s="86" t="s">
        <v>611</v>
      </c>
      <c r="G9" s="25" t="s">
        <v>141</v>
      </c>
      <c r="H9" s="38">
        <v>5538.799</v>
      </c>
      <c r="I9" s="38">
        <v>8092.3940000000002</v>
      </c>
      <c r="J9" s="38">
        <v>14624.825000000001</v>
      </c>
      <c r="K9" s="38">
        <v>15184.353999999999</v>
      </c>
      <c r="L9" s="38">
        <v>16692.885999999999</v>
      </c>
      <c r="M9" s="38">
        <v>20378.966</v>
      </c>
      <c r="N9" s="38">
        <v>23294.371999999999</v>
      </c>
      <c r="O9" s="38">
        <v>26811.618999999999</v>
      </c>
      <c r="P9" s="38">
        <v>29892.359</v>
      </c>
      <c r="Q9" s="38">
        <v>24498.6</v>
      </c>
      <c r="R9" s="38">
        <v>30403.437000000002</v>
      </c>
      <c r="S9" s="38">
        <v>35485.398999999998</v>
      </c>
      <c r="T9" s="38">
        <v>39084.847999999998</v>
      </c>
      <c r="U9" s="38">
        <v>53513.978000000003</v>
      </c>
      <c r="V9" s="38">
        <v>66115.914999999994</v>
      </c>
      <c r="W9" s="38">
        <v>99634.614000000001</v>
      </c>
      <c r="X9" s="38">
        <v>123489.015</v>
      </c>
      <c r="Y9" s="38">
        <v>135290.65599999999</v>
      </c>
      <c r="Z9" s="38">
        <v>167573.74299999999</v>
      </c>
      <c r="AA9" s="38">
        <v>223232.31099999999</v>
      </c>
      <c r="AB9" s="38">
        <v>265564.73300000001</v>
      </c>
      <c r="AC9" s="38">
        <v>279355.03899999999</v>
      </c>
      <c r="AD9" s="38">
        <v>333884.52379000001</v>
      </c>
      <c r="AE9" s="38">
        <v>393402.75410000002</v>
      </c>
      <c r="AF9" s="38">
        <v>508601.28925999999</v>
      </c>
      <c r="AG9" s="38">
        <v>600216.71643000003</v>
      </c>
      <c r="AH9" s="38">
        <v>642559.21013000002</v>
      </c>
      <c r="AI9" s="38">
        <v>675506.07785999996</v>
      </c>
      <c r="AJ9" s="38">
        <v>700136.24731999997</v>
      </c>
      <c r="AK9" s="38">
        <v>664550.89268000005</v>
      </c>
      <c r="AL9" s="38">
        <v>711109.63396999997</v>
      </c>
      <c r="AM9" s="38">
        <v>695795.94478999998</v>
      </c>
      <c r="AN9" s="38">
        <v>730957.58666999999</v>
      </c>
      <c r="AO9" s="38">
        <v>759795.61161999998</v>
      </c>
      <c r="AP9" s="38">
        <v>760792.83398999996</v>
      </c>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row>
    <row r="10" spans="1:588" ht="17.25" customHeight="1">
      <c r="F10" s="86" t="s">
        <v>592</v>
      </c>
      <c r="G10" s="25" t="s">
        <v>141</v>
      </c>
      <c r="H10" s="38">
        <v>51786.313000000002</v>
      </c>
      <c r="I10" s="38">
        <v>55711.976000000002</v>
      </c>
      <c r="J10" s="38">
        <v>52329.879000000001</v>
      </c>
      <c r="K10" s="38">
        <v>52331.925999999999</v>
      </c>
      <c r="L10" s="38">
        <v>52115.724999999999</v>
      </c>
      <c r="M10" s="38">
        <v>58475.938000000002</v>
      </c>
      <c r="N10" s="38">
        <v>56475.286999999997</v>
      </c>
      <c r="O10" s="38">
        <v>61240.968999999997</v>
      </c>
      <c r="P10" s="38">
        <v>62003.591999999997</v>
      </c>
      <c r="Q10" s="38">
        <v>62183.777999999998</v>
      </c>
      <c r="R10" s="38">
        <v>67298.004000000001</v>
      </c>
      <c r="S10" s="38">
        <v>67834.226999999999</v>
      </c>
      <c r="T10" s="38">
        <v>66601.376999999993</v>
      </c>
      <c r="U10" s="38">
        <v>75746.61</v>
      </c>
      <c r="V10" s="38">
        <v>78369.539000000004</v>
      </c>
      <c r="W10" s="38">
        <v>80182.66</v>
      </c>
      <c r="X10" s="38">
        <v>72312.98</v>
      </c>
      <c r="Y10" s="38">
        <v>75079.819000000003</v>
      </c>
      <c r="Z10" s="38">
        <v>78426.688999999998</v>
      </c>
      <c r="AA10" s="38">
        <v>61059.934999999998</v>
      </c>
      <c r="AB10" s="38">
        <v>75383.842000000004</v>
      </c>
      <c r="AC10" s="38">
        <v>72892.69</v>
      </c>
      <c r="AD10" s="38">
        <v>76572.027000000002</v>
      </c>
      <c r="AE10" s="38">
        <v>75983.112999999998</v>
      </c>
      <c r="AF10" s="38">
        <v>76426.910749999995</v>
      </c>
      <c r="AG10" s="38">
        <v>74932.654999999999</v>
      </c>
      <c r="AH10" s="38">
        <v>73361.457999999999</v>
      </c>
      <c r="AI10" s="38">
        <v>69037.087060000005</v>
      </c>
      <c r="AJ10" s="38">
        <v>67126.903229999996</v>
      </c>
      <c r="AK10" s="38">
        <v>62937.803240000001</v>
      </c>
      <c r="AL10" s="38">
        <v>56830.544260000002</v>
      </c>
      <c r="AM10" s="38">
        <v>56629.351990000003</v>
      </c>
      <c r="AN10" s="38">
        <v>57204.296690000003</v>
      </c>
      <c r="AO10" s="38">
        <v>56286.901980000002</v>
      </c>
      <c r="AP10" s="38">
        <v>52367.782520000001</v>
      </c>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row>
    <row r="11" spans="1:588" ht="17.25" customHeight="1">
      <c r="F11" s="86" t="s">
        <v>593</v>
      </c>
      <c r="G11" s="25" t="s">
        <v>141</v>
      </c>
      <c r="H11" s="38">
        <v>5274.62</v>
      </c>
      <c r="I11" s="38">
        <v>7901.41</v>
      </c>
      <c r="J11" s="38">
        <v>12474.513000000001</v>
      </c>
      <c r="K11" s="38">
        <v>16328.892</v>
      </c>
      <c r="L11" s="38">
        <v>16850.678</v>
      </c>
      <c r="M11" s="38">
        <v>17550.972000000002</v>
      </c>
      <c r="N11" s="38">
        <v>16385.501</v>
      </c>
      <c r="O11" s="38">
        <v>17185.787</v>
      </c>
      <c r="P11" s="38">
        <v>16898.16</v>
      </c>
      <c r="Q11" s="38">
        <v>18890.292000000001</v>
      </c>
      <c r="R11" s="38">
        <v>19935.977999999999</v>
      </c>
      <c r="S11" s="38">
        <v>22625.591</v>
      </c>
      <c r="T11" s="38">
        <v>24409.775000000001</v>
      </c>
      <c r="U11" s="38">
        <v>25216.704000000002</v>
      </c>
      <c r="V11" s="38">
        <v>26568.555</v>
      </c>
      <c r="W11" s="38">
        <v>25626.238000000001</v>
      </c>
      <c r="X11" s="38">
        <v>24704.683000000001</v>
      </c>
      <c r="Y11" s="38">
        <v>28972.625</v>
      </c>
      <c r="Z11" s="38">
        <v>31614.339</v>
      </c>
      <c r="AA11" s="38">
        <v>28309.494999999999</v>
      </c>
      <c r="AB11" s="38">
        <v>36405.262000000002</v>
      </c>
      <c r="AC11" s="38">
        <v>41029.017</v>
      </c>
      <c r="AD11" s="38">
        <v>46303.3</v>
      </c>
      <c r="AE11" s="38">
        <v>43721.324999999997</v>
      </c>
      <c r="AF11" s="38">
        <v>50943.072</v>
      </c>
      <c r="AG11" s="38">
        <v>51124.843000000001</v>
      </c>
      <c r="AH11" s="38">
        <v>50327.451000000001</v>
      </c>
      <c r="AI11" s="38">
        <v>51837.861770000003</v>
      </c>
      <c r="AJ11" s="38">
        <v>49675.802170000003</v>
      </c>
      <c r="AK11" s="38">
        <v>53024.817289999999</v>
      </c>
      <c r="AL11" s="38">
        <v>52990.774230000003</v>
      </c>
      <c r="AM11" s="38">
        <v>56720.103309999999</v>
      </c>
      <c r="AN11" s="38">
        <v>50295.89013</v>
      </c>
      <c r="AO11" s="38">
        <v>47746.66749</v>
      </c>
      <c r="AP11" s="38">
        <v>49155.070379999997</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row>
    <row r="12" spans="1:588" ht="17.25" customHeight="1">
      <c r="F12" s="86" t="s">
        <v>590</v>
      </c>
      <c r="G12" s="25" t="s">
        <v>141</v>
      </c>
      <c r="H12" s="38">
        <v>5035.9189999999999</v>
      </c>
      <c r="I12" s="38">
        <v>3897.9789999999998</v>
      </c>
      <c r="J12" s="38">
        <v>5079.9369999999999</v>
      </c>
      <c r="K12" s="38">
        <v>4558.9799999999996</v>
      </c>
      <c r="L12" s="38">
        <v>5574.0540000000001</v>
      </c>
      <c r="M12" s="38">
        <v>4920.0060000000003</v>
      </c>
      <c r="N12" s="38">
        <v>5489.5720000000001</v>
      </c>
      <c r="O12" s="38">
        <v>6061.2449999999999</v>
      </c>
      <c r="P12" s="38">
        <v>7267.3239999999996</v>
      </c>
      <c r="Q12" s="38">
        <v>8238.2420000000002</v>
      </c>
      <c r="R12" s="38">
        <v>8509.8119999999999</v>
      </c>
      <c r="S12" s="38">
        <v>9358.1419999999998</v>
      </c>
      <c r="T12" s="38">
        <v>9309.1740000000009</v>
      </c>
      <c r="U12" s="38">
        <v>9645.0030000000006</v>
      </c>
      <c r="V12" s="38">
        <v>8515.0370000000003</v>
      </c>
      <c r="W12" s="38">
        <v>9456.9110000000001</v>
      </c>
      <c r="X12" s="38">
        <v>8879.768</v>
      </c>
      <c r="Y12" s="38">
        <v>9818.3989999999994</v>
      </c>
      <c r="Z12" s="38">
        <v>10411.034</v>
      </c>
      <c r="AA12" s="38">
        <v>7663.1450000000004</v>
      </c>
      <c r="AB12" s="38">
        <v>10744.61</v>
      </c>
      <c r="AC12" s="38">
        <v>12612.659</v>
      </c>
      <c r="AD12" s="38">
        <v>12388.761</v>
      </c>
      <c r="AE12" s="38">
        <v>12958.012000000001</v>
      </c>
      <c r="AF12" s="38">
        <v>13930.953</v>
      </c>
      <c r="AG12" s="38">
        <v>16285.63</v>
      </c>
      <c r="AH12" s="38">
        <v>15279.429</v>
      </c>
      <c r="AI12" s="38">
        <v>16879.453710000002</v>
      </c>
      <c r="AJ12" s="38">
        <v>14713.443600000001</v>
      </c>
      <c r="AK12" s="38">
        <v>16539.02003</v>
      </c>
      <c r="AL12" s="38">
        <v>14294.02822</v>
      </c>
      <c r="AM12" s="38">
        <v>15746.07776</v>
      </c>
      <c r="AN12" s="38">
        <v>15777.239380000001</v>
      </c>
      <c r="AO12" s="38">
        <v>13248.672920000001</v>
      </c>
      <c r="AP12" s="38">
        <v>13240.86175</v>
      </c>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row>
    <row r="13" spans="1:588" ht="17.25" customHeight="1">
      <c r="F13" s="86" t="s">
        <v>847</v>
      </c>
      <c r="G13" s="25" t="s">
        <v>141</v>
      </c>
      <c r="H13" s="38">
        <v>0</v>
      </c>
      <c r="I13" s="38">
        <v>0</v>
      </c>
      <c r="J13" s="38">
        <v>0</v>
      </c>
      <c r="K13" s="38">
        <v>0</v>
      </c>
      <c r="L13" s="38">
        <v>0</v>
      </c>
      <c r="M13" s="38">
        <v>0</v>
      </c>
      <c r="N13" s="38">
        <v>0</v>
      </c>
      <c r="O13" s="38">
        <v>0</v>
      </c>
      <c r="P13" s="38">
        <v>0</v>
      </c>
      <c r="Q13" s="38">
        <v>0</v>
      </c>
      <c r="R13" s="38">
        <v>0</v>
      </c>
      <c r="S13" s="38">
        <v>0</v>
      </c>
      <c r="T13" s="38">
        <v>0</v>
      </c>
      <c r="U13" s="38">
        <v>126.024</v>
      </c>
      <c r="V13" s="38">
        <v>0</v>
      </c>
      <c r="W13" s="38">
        <v>0</v>
      </c>
      <c r="X13" s="38">
        <v>0</v>
      </c>
      <c r="Y13" s="38">
        <v>0.66900000000000004</v>
      </c>
      <c r="Z13" s="38">
        <v>0.86599999999999999</v>
      </c>
      <c r="AA13" s="38">
        <v>49.784999999999997</v>
      </c>
      <c r="AB13" s="38">
        <v>152.27099999999999</v>
      </c>
      <c r="AC13" s="38">
        <v>0</v>
      </c>
      <c r="AD13" s="38">
        <v>0</v>
      </c>
      <c r="AE13" s="38">
        <v>408.75204000000002</v>
      </c>
      <c r="AF13" s="38">
        <v>406.06709999999998</v>
      </c>
      <c r="AG13" s="38">
        <v>1570.029</v>
      </c>
      <c r="AH13" s="38">
        <v>97.012</v>
      </c>
      <c r="AI13" s="38">
        <v>63.341999999999999</v>
      </c>
      <c r="AJ13" s="38">
        <v>5943.8289999999997</v>
      </c>
      <c r="AK13" s="38">
        <v>4560.0709999999999</v>
      </c>
      <c r="AL13" s="38">
        <v>181.65600000000001</v>
      </c>
      <c r="AM13" s="38">
        <v>64.625</v>
      </c>
      <c r="AN13" s="38">
        <v>410.62400000000002</v>
      </c>
      <c r="AO13" s="38">
        <v>561.76916000000006</v>
      </c>
      <c r="AP13" s="38">
        <v>3550.4154199999998</v>
      </c>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row>
    <row r="14" spans="1:588" ht="17.25" customHeight="1">
      <c r="F14" s="2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row>
    <row r="15" spans="1:588" ht="17.25" customHeight="1">
      <c r="F15" s="28" t="s">
        <v>848</v>
      </c>
      <c r="H15" s="38">
        <v>2.0099999999999998</v>
      </c>
      <c r="I15" s="38">
        <v>3.4</v>
      </c>
      <c r="J15" s="38">
        <v>4.66</v>
      </c>
      <c r="K15" s="38">
        <v>4.984</v>
      </c>
      <c r="L15" s="38">
        <v>6.032</v>
      </c>
      <c r="M15" s="38">
        <v>7.0179999999999998</v>
      </c>
      <c r="N15" s="38">
        <v>7.4820000000000002</v>
      </c>
      <c r="O15" s="38">
        <v>7.4859999999999998</v>
      </c>
      <c r="P15" s="38">
        <v>7.6498400000000002</v>
      </c>
      <c r="Q15" s="38">
        <v>7.8192279999999998</v>
      </c>
      <c r="R15" s="38">
        <v>7.9232858200000003</v>
      </c>
      <c r="S15" s="38">
        <v>7.53010527</v>
      </c>
      <c r="T15" s="38">
        <v>7.6</v>
      </c>
      <c r="U15" s="38">
        <v>7.8264294100000003</v>
      </c>
      <c r="V15" s="38">
        <v>7.9138559700000002</v>
      </c>
      <c r="W15" s="38">
        <v>10.588887290000001</v>
      </c>
      <c r="X15" s="38">
        <v>12.0292280701754</v>
      </c>
      <c r="Y15" s="38">
        <v>14.332280701754399</v>
      </c>
      <c r="Z15" s="38">
        <v>13.6782105263158</v>
      </c>
      <c r="AA15" s="38">
        <v>15.409873754386</v>
      </c>
      <c r="AB15" s="38">
        <v>17.865959</v>
      </c>
      <c r="AC15" s="38">
        <v>19.956931000000001</v>
      </c>
      <c r="AD15" s="38">
        <v>18.866</v>
      </c>
      <c r="AE15" s="38">
        <v>23.503</v>
      </c>
      <c r="AF15" s="38">
        <v>23.245999999999999</v>
      </c>
      <c r="AG15" s="38">
        <v>25.0474</v>
      </c>
      <c r="AH15" s="38">
        <v>36.851871770000002</v>
      </c>
      <c r="AI15" s="38">
        <v>52.121597719999997</v>
      </c>
      <c r="AJ15" s="38">
        <v>61.690875099000003</v>
      </c>
      <c r="AK15" s="38">
        <v>74.800614699999997</v>
      </c>
      <c r="AL15" s="38">
        <v>79.244214330000005</v>
      </c>
      <c r="AM15" s="38">
        <v>77.426183379999998</v>
      </c>
      <c r="AN15" s="38">
        <v>83.239595309999999</v>
      </c>
      <c r="AO15" s="38">
        <v>81.530881730000004</v>
      </c>
      <c r="AP15" s="38">
        <v>80.913649465000006</v>
      </c>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row>
    <row r="16" spans="1:588" ht="17.25" customHeight="1">
      <c r="F16" s="86" t="s">
        <v>592</v>
      </c>
      <c r="G16" s="25" t="s">
        <v>159</v>
      </c>
      <c r="H16" s="38" t="s">
        <v>156</v>
      </c>
      <c r="I16" s="38" t="s">
        <v>156</v>
      </c>
      <c r="J16" s="38" t="s">
        <v>156</v>
      </c>
      <c r="K16" s="38" t="s">
        <v>156</v>
      </c>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t="s">
        <v>156</v>
      </c>
      <c r="AB16" s="38" t="s">
        <v>156</v>
      </c>
      <c r="AC16" s="38" t="s">
        <v>156</v>
      </c>
      <c r="AD16" s="38">
        <v>13.5414563</v>
      </c>
      <c r="AE16" s="38">
        <v>18.166672999999999</v>
      </c>
      <c r="AF16" s="38">
        <v>18.583328649999999</v>
      </c>
      <c r="AG16" s="38">
        <v>18.202568899999999</v>
      </c>
      <c r="AH16" s="38">
        <v>20.03267945</v>
      </c>
      <c r="AI16" s="38">
        <v>25.586678249999999</v>
      </c>
      <c r="AJ16" s="38">
        <v>27.225142000000002</v>
      </c>
      <c r="AK16" s="38">
        <v>29.914079999999998</v>
      </c>
      <c r="AL16" s="38">
        <v>30.097348400000001</v>
      </c>
      <c r="AM16" s="38">
        <v>28.734700749999998</v>
      </c>
      <c r="AN16" s="38">
        <v>29.543390835</v>
      </c>
      <c r="AO16" s="38">
        <v>29.0481835</v>
      </c>
      <c r="AP16" s="38" t="s">
        <v>156</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row>
    <row r="17" spans="6:588" ht="17.25" customHeight="1">
      <c r="F17" s="86" t="s">
        <v>849</v>
      </c>
      <c r="G17" s="25" t="s">
        <v>159</v>
      </c>
      <c r="H17" s="38" t="s">
        <v>156</v>
      </c>
      <c r="I17" s="38" t="s">
        <v>156</v>
      </c>
      <c r="J17" s="38" t="s">
        <v>156</v>
      </c>
      <c r="K17" s="38" t="s">
        <v>156</v>
      </c>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t="s">
        <v>156</v>
      </c>
      <c r="AB17" s="38" t="s">
        <v>156</v>
      </c>
      <c r="AC17" s="38" t="s">
        <v>156</v>
      </c>
      <c r="AD17" s="38">
        <v>3.7520794500000001</v>
      </c>
      <c r="AE17" s="38">
        <v>3.7471770000000002</v>
      </c>
      <c r="AF17" s="38">
        <v>3.5384726999999998</v>
      </c>
      <c r="AG17" s="38">
        <v>4.8003105499999998</v>
      </c>
      <c r="AH17" s="38">
        <v>8.1267700499999993</v>
      </c>
      <c r="AI17" s="38">
        <v>14.61607105</v>
      </c>
      <c r="AJ17" s="38">
        <v>20.45388415</v>
      </c>
      <c r="AK17" s="38">
        <v>27.589384899999999</v>
      </c>
      <c r="AL17" s="38">
        <v>28.989739799999999</v>
      </c>
      <c r="AM17" s="38">
        <v>31.146401650000001</v>
      </c>
      <c r="AN17" s="38">
        <v>27.178658044999999</v>
      </c>
      <c r="AO17" s="38">
        <v>22.464182999999998</v>
      </c>
      <c r="AP17" s="38" t="s">
        <v>156</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row>
    <row r="18" spans="6:588" ht="17.25" customHeight="1">
      <c r="F18" s="86" t="s">
        <v>593</v>
      </c>
      <c r="G18" s="25" t="s">
        <v>159</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t="s">
        <v>156</v>
      </c>
      <c r="AC18" s="38" t="s">
        <v>156</v>
      </c>
      <c r="AD18" s="38">
        <v>0.36331924999999998</v>
      </c>
      <c r="AE18" s="38">
        <v>1.02055205</v>
      </c>
      <c r="AF18" s="38">
        <v>0.59483059999999999</v>
      </c>
      <c r="AG18" s="38">
        <v>1.391159</v>
      </c>
      <c r="AH18" s="38">
        <v>3.5451717</v>
      </c>
      <c r="AI18" s="38">
        <v>6.5799405000000002</v>
      </c>
      <c r="AJ18" s="38">
        <v>6.9237920500000003</v>
      </c>
      <c r="AK18" s="38">
        <v>7.7306663000000002</v>
      </c>
      <c r="AL18" s="38">
        <v>7.9214456999999996</v>
      </c>
      <c r="AM18" s="38">
        <v>8.0568568500000008</v>
      </c>
      <c r="AN18" s="38">
        <v>11.20852929</v>
      </c>
      <c r="AO18" s="38">
        <v>11.5704113</v>
      </c>
      <c r="AP18" s="38" t="s">
        <v>156</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row>
    <row r="19" spans="6:588" ht="17.25" customHeight="1">
      <c r="F19" s="86" t="s">
        <v>590</v>
      </c>
      <c r="G19" s="25" t="s">
        <v>159</v>
      </c>
      <c r="H19" s="38" t="s">
        <v>156</v>
      </c>
      <c r="I19" s="38" t="s">
        <v>156</v>
      </c>
      <c r="J19" s="38" t="s">
        <v>156</v>
      </c>
      <c r="K19" s="38" t="s">
        <v>156</v>
      </c>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t="s">
        <v>156</v>
      </c>
      <c r="AB19" s="38" t="s">
        <v>156</v>
      </c>
      <c r="AC19" s="38" t="s">
        <v>156</v>
      </c>
      <c r="AD19" s="38">
        <v>0</v>
      </c>
      <c r="AE19" s="38">
        <v>0.31911600000000001</v>
      </c>
      <c r="AF19" s="38">
        <v>0.19070835</v>
      </c>
      <c r="AG19" s="38">
        <v>6.7274200000000006E-2</v>
      </c>
      <c r="AH19" s="38">
        <v>0.32565260000000001</v>
      </c>
      <c r="AI19" s="38">
        <v>0.57942289999999996</v>
      </c>
      <c r="AJ19" s="38">
        <v>1.4881523999999999</v>
      </c>
      <c r="AK19" s="38">
        <v>3.5176042999999999</v>
      </c>
      <c r="AL19" s="38">
        <v>5.7770044499999997</v>
      </c>
      <c r="AM19" s="38">
        <v>5.9669718500000002</v>
      </c>
      <c r="AN19" s="38">
        <v>6.7883910500000004</v>
      </c>
      <c r="AO19" s="38">
        <v>8.4770465500000007</v>
      </c>
      <c r="AP19" s="38" t="s">
        <v>156</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row>
    <row r="20" spans="6:588" ht="17.25" customHeight="1">
      <c r="F20" s="86" t="s">
        <v>614</v>
      </c>
      <c r="G20" s="25" t="s">
        <v>159</v>
      </c>
      <c r="H20" s="38" t="s">
        <v>156</v>
      </c>
      <c r="I20" s="38" t="s">
        <v>156</v>
      </c>
      <c r="J20" s="38" t="s">
        <v>156</v>
      </c>
      <c r="K20" s="38" t="s">
        <v>156</v>
      </c>
      <c r="L20" s="38" t="s">
        <v>156</v>
      </c>
      <c r="M20" s="38" t="s">
        <v>156</v>
      </c>
      <c r="N20" s="38" t="s">
        <v>156</v>
      </c>
      <c r="O20" s="38" t="s">
        <v>156</v>
      </c>
      <c r="P20" s="38" t="s">
        <v>156</v>
      </c>
      <c r="Q20" s="38" t="s">
        <v>156</v>
      </c>
      <c r="R20" s="38" t="s">
        <v>156</v>
      </c>
      <c r="S20" s="38" t="s">
        <v>156</v>
      </c>
      <c r="T20" s="38" t="s">
        <v>156</v>
      </c>
      <c r="U20" s="38" t="s">
        <v>156</v>
      </c>
      <c r="V20" s="38" t="s">
        <v>156</v>
      </c>
      <c r="W20" s="38" t="s">
        <v>156</v>
      </c>
      <c r="X20" s="38" t="s">
        <v>156</v>
      </c>
      <c r="Y20" s="38" t="s">
        <v>156</v>
      </c>
      <c r="Z20" s="38" t="s">
        <v>156</v>
      </c>
      <c r="AA20" s="38" t="s">
        <v>156</v>
      </c>
      <c r="AB20" s="38" t="s">
        <v>156</v>
      </c>
      <c r="AC20" s="38" t="s">
        <v>156</v>
      </c>
      <c r="AD20" s="38">
        <v>0</v>
      </c>
      <c r="AE20" s="38">
        <v>0</v>
      </c>
      <c r="AF20" s="38">
        <v>0</v>
      </c>
      <c r="AG20" s="38">
        <v>0</v>
      </c>
      <c r="AH20" s="38">
        <v>1.0578126999999999</v>
      </c>
      <c r="AI20" s="38">
        <v>1.5340913</v>
      </c>
      <c r="AJ20" s="38">
        <v>1.6336526499999999</v>
      </c>
      <c r="AK20" s="38">
        <v>1.4055821500000001</v>
      </c>
      <c r="AL20" s="38">
        <v>0.93589089999999997</v>
      </c>
      <c r="AM20" s="38">
        <v>0.50623125000000002</v>
      </c>
      <c r="AN20" s="38">
        <v>0.29165010000000002</v>
      </c>
      <c r="AO20" s="38">
        <v>0.50036455000000002</v>
      </c>
      <c r="AP20" s="38" t="s">
        <v>156</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row>
    <row r="21" spans="6:588" ht="17.25" customHeight="1">
      <c r="F21" s="2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row>
    <row r="22" spans="6:588" ht="17.25" customHeight="1">
      <c r="F22" s="28" t="s">
        <v>187</v>
      </c>
      <c r="G22" s="25" t="s">
        <v>159</v>
      </c>
      <c r="H22" s="38">
        <v>60.605255</v>
      </c>
      <c r="I22" s="38">
        <v>61.903616999999997</v>
      </c>
      <c r="J22" s="38">
        <v>65.076984999999993</v>
      </c>
      <c r="K22" s="38">
        <v>69.532899999999998</v>
      </c>
      <c r="L22" s="38">
        <v>69.888769999999994</v>
      </c>
      <c r="M22" s="38">
        <v>73.335068000000007</v>
      </c>
      <c r="N22" s="38">
        <v>77.411624000000003</v>
      </c>
      <c r="O22" s="38">
        <v>78.687875000000005</v>
      </c>
      <c r="P22" s="38">
        <v>84.073088999999996</v>
      </c>
      <c r="Q22" s="38">
        <v>85.259975999999995</v>
      </c>
      <c r="R22" s="38">
        <v>96.807692000000003</v>
      </c>
      <c r="S22" s="38">
        <v>105.526751</v>
      </c>
      <c r="T22" s="38">
        <v>105.83286699999999</v>
      </c>
      <c r="U22" s="38">
        <v>107.79369800000001</v>
      </c>
      <c r="V22" s="38">
        <v>111.731939</v>
      </c>
      <c r="W22" s="38">
        <v>124.915373</v>
      </c>
      <c r="X22" s="38">
        <v>120.47900799999999</v>
      </c>
      <c r="Y22" s="38">
        <v>131.96548200000001</v>
      </c>
      <c r="Z22" s="38">
        <v>136.921469</v>
      </c>
      <c r="AA22" s="38">
        <v>125.238174</v>
      </c>
      <c r="AB22" s="38">
        <v>157.264647</v>
      </c>
      <c r="AC22" s="38">
        <v>140.45524800000001</v>
      </c>
      <c r="AD22" s="38">
        <v>142.396334</v>
      </c>
      <c r="AE22" s="38">
        <v>154.19303368999999</v>
      </c>
      <c r="AF22" s="38">
        <v>180.45777443</v>
      </c>
      <c r="AG22" s="38">
        <v>187.66414255000001</v>
      </c>
      <c r="AH22" s="38">
        <v>187.99776378999999</v>
      </c>
      <c r="AI22" s="38">
        <v>177.19941544</v>
      </c>
      <c r="AJ22" s="38">
        <v>179.24314335</v>
      </c>
      <c r="AK22" s="38">
        <v>183.51991104000001</v>
      </c>
      <c r="AL22" s="38">
        <v>177.30403611</v>
      </c>
      <c r="AM22" s="38">
        <v>171.27281227</v>
      </c>
      <c r="AN22" s="38">
        <v>162.52112769999999</v>
      </c>
      <c r="AO22" s="38">
        <v>156.28703168000001</v>
      </c>
      <c r="AP22" s="38">
        <v>150.71244823999999</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row>
    <row r="23" spans="6:588" ht="17.25" customHeight="1">
      <c r="F23" s="86" t="s">
        <v>614</v>
      </c>
      <c r="G23" s="25" t="s">
        <v>159</v>
      </c>
      <c r="H23" s="38">
        <v>0</v>
      </c>
      <c r="I23" s="38">
        <v>3.7936999999999999E-2</v>
      </c>
      <c r="J23" s="38">
        <v>3.260246</v>
      </c>
      <c r="K23" s="38">
        <v>5.4530830000000003</v>
      </c>
      <c r="L23" s="38">
        <v>7.6600890000000001</v>
      </c>
      <c r="M23" s="38">
        <v>8.8878339999999998</v>
      </c>
      <c r="N23" s="38">
        <v>9.9036580000000001</v>
      </c>
      <c r="O23" s="38">
        <v>9.5372029999999999</v>
      </c>
      <c r="P23" s="38">
        <v>9.5429890000000004</v>
      </c>
      <c r="Q23" s="38">
        <v>8.7004339999999996</v>
      </c>
      <c r="R23" s="38">
        <v>9.7266460000000006</v>
      </c>
      <c r="S23" s="38">
        <v>10.722714</v>
      </c>
      <c r="T23" s="38">
        <v>11.942978</v>
      </c>
      <c r="U23" s="38">
        <v>14.107661</v>
      </c>
      <c r="V23" s="38">
        <v>13.581775</v>
      </c>
      <c r="W23" s="38">
        <v>17.442478999999999</v>
      </c>
      <c r="X23" s="38">
        <v>16.392108</v>
      </c>
      <c r="Y23" s="38">
        <v>19.614145000000001</v>
      </c>
      <c r="Z23" s="38">
        <v>24.228672</v>
      </c>
      <c r="AA23" s="38">
        <v>24.279046000000001</v>
      </c>
      <c r="AB23" s="38">
        <v>31.376608000000001</v>
      </c>
      <c r="AC23" s="38">
        <v>30.915438000000002</v>
      </c>
      <c r="AD23" s="38">
        <v>29.292338149999999</v>
      </c>
      <c r="AE23" s="38">
        <v>30.749946269999999</v>
      </c>
      <c r="AF23" s="38">
        <v>36.644195949999997</v>
      </c>
      <c r="AG23" s="38">
        <v>42.599614099999997</v>
      </c>
      <c r="AH23" s="38">
        <v>43.753013209999999</v>
      </c>
      <c r="AI23" s="38">
        <v>40.271081639999998</v>
      </c>
      <c r="AJ23" s="38">
        <v>44.36603161</v>
      </c>
      <c r="AK23" s="38">
        <v>47.011789980000003</v>
      </c>
      <c r="AL23" s="38">
        <v>39.628864790000002</v>
      </c>
      <c r="AM23" s="38">
        <v>56.37024512</v>
      </c>
      <c r="AN23" s="38">
        <v>49.134902050000001</v>
      </c>
      <c r="AO23" s="38">
        <v>43.229566220000002</v>
      </c>
      <c r="AP23" s="38">
        <v>41.049153240000003</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row>
    <row r="24" spans="6:588" ht="17.25" customHeight="1">
      <c r="F24" s="86" t="s">
        <v>611</v>
      </c>
      <c r="G24" s="25" t="s">
        <v>159</v>
      </c>
      <c r="H24" s="38">
        <v>0.53214700000000004</v>
      </c>
      <c r="I24" s="38">
        <v>0.328984</v>
      </c>
      <c r="J24" s="38">
        <v>0.31267499999999998</v>
      </c>
      <c r="K24" s="38">
        <v>0.54872600000000005</v>
      </c>
      <c r="L24" s="38">
        <v>0.517266</v>
      </c>
      <c r="M24" s="38">
        <v>0.27579500000000001</v>
      </c>
      <c r="N24" s="38">
        <v>0.17002500000000001</v>
      </c>
      <c r="O24" s="38">
        <v>0.38658100000000001</v>
      </c>
      <c r="P24" s="38">
        <v>0.28570699999999999</v>
      </c>
      <c r="Q24" s="38">
        <v>1.2643150000000001</v>
      </c>
      <c r="R24" s="38">
        <v>1.533091</v>
      </c>
      <c r="S24" s="38">
        <v>0.70566700000000004</v>
      </c>
      <c r="T24" s="38">
        <v>0.123098</v>
      </c>
      <c r="U24" s="38">
        <v>0.77274100000000001</v>
      </c>
      <c r="V24" s="38">
        <v>3.5633330000000001</v>
      </c>
      <c r="W24" s="38">
        <v>4.192723</v>
      </c>
      <c r="X24" s="38">
        <v>2.8564090000000002</v>
      </c>
      <c r="Y24" s="38">
        <v>2.9746389999999998</v>
      </c>
      <c r="Z24" s="38">
        <v>1.5344089999999999</v>
      </c>
      <c r="AA24" s="38">
        <v>14.754845</v>
      </c>
      <c r="AB24" s="38">
        <v>27.282498</v>
      </c>
      <c r="AC24" s="38">
        <v>15.716010000000001</v>
      </c>
      <c r="AD24" s="38">
        <v>21.316856919999999</v>
      </c>
      <c r="AE24" s="38">
        <v>35.436698919999998</v>
      </c>
      <c r="AF24" s="38">
        <v>48.113250399999998</v>
      </c>
      <c r="AG24" s="38">
        <v>43.392570190000001</v>
      </c>
      <c r="AH24" s="38">
        <v>37.717338820000002</v>
      </c>
      <c r="AI24" s="38">
        <v>38.403166450000001</v>
      </c>
      <c r="AJ24" s="38">
        <v>39.947966360000002</v>
      </c>
      <c r="AK24" s="38">
        <v>41.076530730000002</v>
      </c>
      <c r="AL24" s="38">
        <v>50.271196209999999</v>
      </c>
      <c r="AM24" s="38">
        <v>12.201430119999999</v>
      </c>
      <c r="AN24" s="38">
        <v>0</v>
      </c>
      <c r="AO24" s="38">
        <v>1.23308551</v>
      </c>
      <c r="AP24" s="38">
        <v>6.4877299300000004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row>
    <row r="25" spans="6:588" ht="17.25" customHeight="1">
      <c r="F25" s="86" t="s">
        <v>592</v>
      </c>
      <c r="G25" s="25" t="s">
        <v>159</v>
      </c>
      <c r="H25" s="38">
        <v>30.837681</v>
      </c>
      <c r="I25" s="38">
        <v>31.442796999999999</v>
      </c>
      <c r="J25" s="38">
        <v>28.828992</v>
      </c>
      <c r="K25" s="38">
        <v>31.09646</v>
      </c>
      <c r="L25" s="38">
        <v>28.628359</v>
      </c>
      <c r="M25" s="38">
        <v>30.449309</v>
      </c>
      <c r="N25" s="38">
        <v>25.312470000000001</v>
      </c>
      <c r="O25" s="38">
        <v>32.554307999999999</v>
      </c>
      <c r="P25" s="38">
        <v>33.313009999999998</v>
      </c>
      <c r="Q25" s="38">
        <v>34.032640000000001</v>
      </c>
      <c r="R25" s="38">
        <v>39.989173999999998</v>
      </c>
      <c r="S25" s="38">
        <v>43.473052000000003</v>
      </c>
      <c r="T25" s="38">
        <v>40.391978999999999</v>
      </c>
      <c r="U25" s="38">
        <v>41.316018</v>
      </c>
      <c r="V25" s="38">
        <v>41.380082999999999</v>
      </c>
      <c r="W25" s="38">
        <v>44.962200000000003</v>
      </c>
      <c r="X25" s="38">
        <v>44.221522999999998</v>
      </c>
      <c r="Y25" s="38">
        <v>48.858375000000002</v>
      </c>
      <c r="Z25" s="38">
        <v>50.203380000000003</v>
      </c>
      <c r="AA25" s="38">
        <v>42.217272000000001</v>
      </c>
      <c r="AB25" s="38">
        <v>48.461612000000002</v>
      </c>
      <c r="AC25" s="38">
        <v>42.603943000000001</v>
      </c>
      <c r="AD25" s="38">
        <v>40.12270144</v>
      </c>
      <c r="AE25" s="38">
        <v>40.200641650000001</v>
      </c>
      <c r="AF25" s="38">
        <v>42.384762680000001</v>
      </c>
      <c r="AG25" s="38">
        <v>39.825355829999999</v>
      </c>
      <c r="AH25" s="38">
        <v>41.905502239999997</v>
      </c>
      <c r="AI25" s="38">
        <v>39.217496279999999</v>
      </c>
      <c r="AJ25" s="38">
        <v>37.472699560000002</v>
      </c>
      <c r="AK25" s="38">
        <v>35.068608470000001</v>
      </c>
      <c r="AL25" s="38">
        <v>32.309608019999999</v>
      </c>
      <c r="AM25" s="38">
        <v>36.067068710000001</v>
      </c>
      <c r="AN25" s="38">
        <v>38.258624830000002</v>
      </c>
      <c r="AO25" s="38">
        <v>39.283885499999997</v>
      </c>
      <c r="AP25" s="38">
        <v>35.893938599999998</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row>
    <row r="26" spans="6:588" ht="17.25" customHeight="1">
      <c r="F26" s="86" t="s">
        <v>593</v>
      </c>
      <c r="G26" s="25" t="s">
        <v>159</v>
      </c>
      <c r="H26" s="38">
        <v>5.1247749999999996</v>
      </c>
      <c r="I26" s="38">
        <v>5.706429</v>
      </c>
      <c r="J26" s="38">
        <v>6.8309199999999999</v>
      </c>
      <c r="K26" s="38">
        <v>8.7732659999999996</v>
      </c>
      <c r="L26" s="38">
        <v>7.7672119999999998</v>
      </c>
      <c r="M26" s="38">
        <v>8.5534649999999992</v>
      </c>
      <c r="N26" s="38">
        <v>7.9824219999999997</v>
      </c>
      <c r="O26" s="38">
        <v>6.5985189999999996</v>
      </c>
      <c r="P26" s="38">
        <v>5.6401919999999999</v>
      </c>
      <c r="Q26" s="38">
        <v>5.2345540000000002</v>
      </c>
      <c r="R26" s="38">
        <v>5.0990510000000002</v>
      </c>
      <c r="S26" s="38">
        <v>6.4259639999999996</v>
      </c>
      <c r="T26" s="38">
        <v>6.6346869999999996</v>
      </c>
      <c r="U26" s="38">
        <v>7.442374</v>
      </c>
      <c r="V26" s="38">
        <v>10.138450000000001</v>
      </c>
      <c r="W26" s="38">
        <v>12.457355</v>
      </c>
      <c r="X26" s="38">
        <v>7.7040839999999999</v>
      </c>
      <c r="Y26" s="38">
        <v>6.2535829999999999</v>
      </c>
      <c r="Z26" s="38">
        <v>8.3557679999999994</v>
      </c>
      <c r="AA26" s="38">
        <v>13.049083</v>
      </c>
      <c r="AB26" s="38">
        <v>15.863694000000001</v>
      </c>
      <c r="AC26" s="38">
        <v>16.442941999999999</v>
      </c>
      <c r="AD26" s="38">
        <v>16.397832099999999</v>
      </c>
      <c r="AE26" s="38">
        <v>16.18073429</v>
      </c>
      <c r="AF26" s="38">
        <v>19.154691929999998</v>
      </c>
      <c r="AG26" s="38">
        <v>20.460313209999999</v>
      </c>
      <c r="AH26" s="38">
        <v>20.226385199999999</v>
      </c>
      <c r="AI26" s="38">
        <v>18.746572059999998</v>
      </c>
      <c r="AJ26" s="38">
        <v>18.259448630000001</v>
      </c>
      <c r="AK26" s="38">
        <v>17.88780663</v>
      </c>
      <c r="AL26" s="38">
        <v>16.443096690000001</v>
      </c>
      <c r="AM26" s="38">
        <v>20.219664559999998</v>
      </c>
      <c r="AN26" s="38">
        <v>23.77866796</v>
      </c>
      <c r="AO26" s="38">
        <v>20.863390620000001</v>
      </c>
      <c r="AP26" s="38">
        <v>19.321962729999999</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row>
    <row r="27" spans="6:588" ht="17.25" customHeight="1">
      <c r="F27" s="86" t="s">
        <v>590</v>
      </c>
      <c r="G27" s="25" t="s">
        <v>159</v>
      </c>
      <c r="H27" s="38">
        <v>2.8122099999999999</v>
      </c>
      <c r="I27" s="38">
        <v>3.2475830000000001</v>
      </c>
      <c r="J27" s="38">
        <v>2.826781</v>
      </c>
      <c r="K27" s="38">
        <v>2.826543</v>
      </c>
      <c r="L27" s="38">
        <v>2.6528209999999999</v>
      </c>
      <c r="M27" s="38">
        <v>2.959079</v>
      </c>
      <c r="N27" s="38">
        <v>3.104298</v>
      </c>
      <c r="O27" s="38">
        <v>3.7755700000000001</v>
      </c>
      <c r="P27" s="38">
        <v>4.164841</v>
      </c>
      <c r="Q27" s="38">
        <v>2.7928579999999998</v>
      </c>
      <c r="R27" s="38">
        <v>2.925478</v>
      </c>
      <c r="S27" s="38">
        <v>3.904623</v>
      </c>
      <c r="T27" s="38">
        <v>4.0128130000000004</v>
      </c>
      <c r="U27" s="38">
        <v>3.824268</v>
      </c>
      <c r="V27" s="38">
        <v>5.3114980000000003</v>
      </c>
      <c r="W27" s="38">
        <v>7.0905300000000002</v>
      </c>
      <c r="X27" s="38">
        <v>7.7173350000000003</v>
      </c>
      <c r="Y27" s="38">
        <v>8.0361130000000003</v>
      </c>
      <c r="Z27" s="38">
        <v>6.3917000000000002</v>
      </c>
      <c r="AA27" s="38">
        <v>2.6590419999999999</v>
      </c>
      <c r="AB27" s="38">
        <v>5.3568930000000003</v>
      </c>
      <c r="AC27" s="38">
        <v>8.0499120000000008</v>
      </c>
      <c r="AD27" s="38">
        <v>8.5846033899999998</v>
      </c>
      <c r="AE27" s="38">
        <v>8.0856359100000006</v>
      </c>
      <c r="AF27" s="38">
        <v>8.9209869499999996</v>
      </c>
      <c r="AG27" s="38">
        <v>9.7972104200000008</v>
      </c>
      <c r="AH27" s="38">
        <v>9.3935868500000002</v>
      </c>
      <c r="AI27" s="38">
        <v>8.7834398799999995</v>
      </c>
      <c r="AJ27" s="38">
        <v>9.1377288399999994</v>
      </c>
      <c r="AK27" s="38">
        <v>10.72605972</v>
      </c>
      <c r="AL27" s="38">
        <v>10.13731074</v>
      </c>
      <c r="AM27" s="38">
        <v>10.00743948</v>
      </c>
      <c r="AN27" s="38">
        <v>10.33434091</v>
      </c>
      <c r="AO27" s="38">
        <v>9.3968914699999999</v>
      </c>
      <c r="AP27" s="38">
        <v>8.1077902999999996</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row>
    <row r="28" spans="6:588" ht="17.25" customHeight="1">
      <c r="F28" s="2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row>
    <row r="29" spans="6:588" ht="17.25" customHeight="1">
      <c r="F29" s="28" t="s">
        <v>188</v>
      </c>
      <c r="G29" s="25" t="s">
        <v>159</v>
      </c>
      <c r="H29" s="38">
        <v>44.352347000000002</v>
      </c>
      <c r="I29" s="38">
        <v>51.725000000000001</v>
      </c>
      <c r="J29" s="38">
        <v>58.611871000000001</v>
      </c>
      <c r="K29" s="38">
        <v>59.823813000000001</v>
      </c>
      <c r="L29" s="38">
        <v>59.456330000000001</v>
      </c>
      <c r="M29" s="38">
        <v>63.228949</v>
      </c>
      <c r="N29" s="38">
        <v>61.446269000000001</v>
      </c>
      <c r="O29" s="38">
        <v>67.548608999999999</v>
      </c>
      <c r="P29" s="38">
        <v>79.003392000000005</v>
      </c>
      <c r="Q29" s="38">
        <v>84.828207000000006</v>
      </c>
      <c r="R29" s="38">
        <v>79.654223000000002</v>
      </c>
      <c r="S29" s="38">
        <v>88.567003999999997</v>
      </c>
      <c r="T29" s="38">
        <v>93.346452999999997</v>
      </c>
      <c r="U29" s="38">
        <v>100.930346</v>
      </c>
      <c r="V29" s="38">
        <v>107.610664</v>
      </c>
      <c r="W29" s="38">
        <v>107.41422900000001</v>
      </c>
      <c r="X29" s="38">
        <v>111.986001</v>
      </c>
      <c r="Y29" s="38">
        <v>112.42462399999999</v>
      </c>
      <c r="Z29" s="38">
        <v>115.267163</v>
      </c>
      <c r="AA29" s="38">
        <v>136.50463135999999</v>
      </c>
      <c r="AB29" s="38">
        <v>135.35201755</v>
      </c>
      <c r="AC29" s="38">
        <v>144.05572538000001</v>
      </c>
      <c r="AD29" s="38">
        <v>159.15216734000001</v>
      </c>
      <c r="AE29" s="38">
        <v>182.0034187</v>
      </c>
      <c r="AF29" s="38">
        <v>194.58661380000001</v>
      </c>
      <c r="AG29" s="38">
        <v>204.68453866999999</v>
      </c>
      <c r="AH29" s="38">
        <v>201.30243985999999</v>
      </c>
      <c r="AI29" s="38">
        <v>201.73916745</v>
      </c>
      <c r="AJ29" s="38">
        <v>202.70111229</v>
      </c>
      <c r="AK29" s="38">
        <v>209.7780051</v>
      </c>
      <c r="AL29" s="38">
        <v>212.68983596499999</v>
      </c>
      <c r="AM29" s="38">
        <v>192.04876580999999</v>
      </c>
      <c r="AN29" s="38">
        <v>196.21600336</v>
      </c>
      <c r="AO29" s="38">
        <v>182.13054994000001</v>
      </c>
      <c r="AP29" s="38">
        <v>205.01946624000001</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row>
    <row r="30" spans="6:588" ht="17.25" customHeight="1">
      <c r="F30" s="86" t="s">
        <v>592</v>
      </c>
      <c r="G30" s="25" t="s">
        <v>159</v>
      </c>
      <c r="H30" s="38">
        <v>25.480815</v>
      </c>
      <c r="I30" s="38">
        <v>26.818235999999999</v>
      </c>
      <c r="J30" s="38">
        <v>31.490988000000002</v>
      </c>
      <c r="K30" s="38">
        <v>32.784435000000002</v>
      </c>
      <c r="L30" s="38">
        <v>32.869249000000003</v>
      </c>
      <c r="M30" s="38">
        <v>34.635770000000001</v>
      </c>
      <c r="N30" s="38">
        <v>35.021374000000002</v>
      </c>
      <c r="O30" s="38">
        <v>35.311002999999999</v>
      </c>
      <c r="P30" s="38">
        <v>40.300562999999997</v>
      </c>
      <c r="Q30" s="38">
        <v>39.284942999999998</v>
      </c>
      <c r="R30" s="38">
        <v>43.101458999999998</v>
      </c>
      <c r="S30" s="38">
        <v>50.144761000000003</v>
      </c>
      <c r="T30" s="38">
        <v>50.181227999999997</v>
      </c>
      <c r="U30" s="38">
        <v>52.635910000000003</v>
      </c>
      <c r="V30" s="38">
        <v>59.035587999999997</v>
      </c>
      <c r="W30" s="38">
        <v>57.573808</v>
      </c>
      <c r="X30" s="38">
        <v>59.599159</v>
      </c>
      <c r="Y30" s="38">
        <v>58.813226999999998</v>
      </c>
      <c r="Z30" s="38">
        <v>66.958997999999994</v>
      </c>
      <c r="AA30" s="38">
        <v>62.576677029999999</v>
      </c>
      <c r="AB30" s="38">
        <v>66.412589999999994</v>
      </c>
      <c r="AC30" s="38">
        <v>66.960672540000004</v>
      </c>
      <c r="AD30" s="38">
        <v>69.817382350000003</v>
      </c>
      <c r="AE30" s="38">
        <v>77.645696900000004</v>
      </c>
      <c r="AF30" s="38">
        <v>80.569468000000001</v>
      </c>
      <c r="AG30" s="38">
        <v>81.22609052</v>
      </c>
      <c r="AH30" s="38">
        <v>82.174888850000002</v>
      </c>
      <c r="AI30" s="38">
        <v>81.902882880000007</v>
      </c>
      <c r="AJ30" s="38">
        <v>80.512089279999998</v>
      </c>
      <c r="AK30" s="38">
        <v>79.348438000000002</v>
      </c>
      <c r="AL30" s="38">
        <v>74.080945020000001</v>
      </c>
      <c r="AM30" s="38">
        <v>73.304822000000001</v>
      </c>
      <c r="AN30" s="38">
        <v>86.280796370000004</v>
      </c>
      <c r="AO30" s="38">
        <v>78.664964929999996</v>
      </c>
      <c r="AP30" s="38">
        <v>69.517348659999996</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row>
    <row r="31" spans="6:588" ht="17.25" customHeight="1">
      <c r="F31" s="86" t="s">
        <v>611</v>
      </c>
      <c r="G31" s="25" t="s">
        <v>159</v>
      </c>
      <c r="H31" s="38">
        <v>4.3989E-2</v>
      </c>
      <c r="I31" s="38">
        <v>0</v>
      </c>
      <c r="J31" s="38">
        <v>0</v>
      </c>
      <c r="K31" s="38">
        <v>7.4692999999999996E-2</v>
      </c>
      <c r="L31" s="38">
        <v>4.0559999999999999E-2</v>
      </c>
      <c r="M31" s="38">
        <v>1.081467</v>
      </c>
      <c r="N31" s="38">
        <v>1.43079</v>
      </c>
      <c r="O31" s="38">
        <v>1.4779340000000001</v>
      </c>
      <c r="P31" s="38">
        <v>1.5282039999999999</v>
      </c>
      <c r="Q31" s="38">
        <v>1.652933</v>
      </c>
      <c r="R31" s="38">
        <v>0.88352900000000001</v>
      </c>
      <c r="S31" s="38">
        <v>0.60324100000000003</v>
      </c>
      <c r="T31" s="38">
        <v>2.949417</v>
      </c>
      <c r="U31" s="38">
        <v>4.0761989999999999</v>
      </c>
      <c r="V31" s="38">
        <v>2.4514689999999999</v>
      </c>
      <c r="W31" s="38">
        <v>1.7467200000000001</v>
      </c>
      <c r="X31" s="38">
        <v>3.9949789999999998</v>
      </c>
      <c r="Y31" s="38">
        <v>3.2153109999999998</v>
      </c>
      <c r="Z31" s="38">
        <v>1.480426</v>
      </c>
      <c r="AA31" s="38">
        <v>8.5455229999999993</v>
      </c>
      <c r="AB31" s="38">
        <v>14.288636500000001</v>
      </c>
      <c r="AC31" s="38">
        <v>17.319727</v>
      </c>
      <c r="AD31" s="38">
        <v>28.989144</v>
      </c>
      <c r="AE31" s="38">
        <v>38.402592239999997</v>
      </c>
      <c r="AF31" s="38">
        <v>47.526541100000003</v>
      </c>
      <c r="AG31" s="38">
        <v>42.924312999999998</v>
      </c>
      <c r="AH31" s="38">
        <v>30.258468499999999</v>
      </c>
      <c r="AI31" s="38">
        <v>41.509664950000001</v>
      </c>
      <c r="AJ31" s="38">
        <v>48.763550000000002</v>
      </c>
      <c r="AK31" s="38">
        <v>46.642459000000002</v>
      </c>
      <c r="AL31" s="38">
        <v>51.807884000000001</v>
      </c>
      <c r="AM31" s="38">
        <v>9.0407779999999995</v>
      </c>
      <c r="AN31" s="38">
        <v>0</v>
      </c>
      <c r="AO31" s="38">
        <v>21.003132000000001</v>
      </c>
      <c r="AP31" s="38">
        <v>64.625067999999999</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row>
    <row r="32" spans="6:588" ht="17.25" customHeight="1">
      <c r="F32" s="86" t="s">
        <v>593</v>
      </c>
      <c r="G32" s="25" t="s">
        <v>159</v>
      </c>
      <c r="H32" s="38">
        <v>3.553134</v>
      </c>
      <c r="I32" s="38">
        <v>5.0233939999999997</v>
      </c>
      <c r="J32" s="38">
        <v>5.1743779999999999</v>
      </c>
      <c r="K32" s="38">
        <v>6.725657</v>
      </c>
      <c r="L32" s="38">
        <v>8.7291349999999994</v>
      </c>
      <c r="M32" s="38">
        <v>8.78566</v>
      </c>
      <c r="N32" s="38">
        <v>9.5827539999999996</v>
      </c>
      <c r="O32" s="38">
        <v>11.124832</v>
      </c>
      <c r="P32" s="38">
        <v>15.559689000000001</v>
      </c>
      <c r="Q32" s="38">
        <v>13.773386</v>
      </c>
      <c r="R32" s="38">
        <v>11.384803</v>
      </c>
      <c r="S32" s="38">
        <v>12.801351</v>
      </c>
      <c r="T32" s="38">
        <v>13.397779999999999</v>
      </c>
      <c r="U32" s="38">
        <v>14.196638</v>
      </c>
      <c r="V32" s="38">
        <v>16.221644000000001</v>
      </c>
      <c r="W32" s="38">
        <v>17.97071</v>
      </c>
      <c r="X32" s="38">
        <v>20.238821999999999</v>
      </c>
      <c r="Y32" s="38">
        <v>15.060969</v>
      </c>
      <c r="Z32" s="38">
        <v>18.552038</v>
      </c>
      <c r="AA32" s="38">
        <v>30.142299999999999</v>
      </c>
      <c r="AB32" s="38">
        <v>24.841282</v>
      </c>
      <c r="AC32" s="38">
        <v>28.273762999999999</v>
      </c>
      <c r="AD32" s="38">
        <v>28.924855000000001</v>
      </c>
      <c r="AE32" s="38">
        <v>33.363912999999997</v>
      </c>
      <c r="AF32" s="38">
        <v>33.253073999999998</v>
      </c>
      <c r="AG32" s="38">
        <v>35.110140999999999</v>
      </c>
      <c r="AH32" s="38">
        <v>39.171697000000002</v>
      </c>
      <c r="AI32" s="38">
        <v>27.973932000000001</v>
      </c>
      <c r="AJ32" s="38">
        <v>28.543699</v>
      </c>
      <c r="AK32" s="38">
        <v>31.552199999999999</v>
      </c>
      <c r="AL32" s="38">
        <v>32.000197</v>
      </c>
      <c r="AM32" s="38">
        <v>33.792223290000003</v>
      </c>
      <c r="AN32" s="38">
        <v>35.582264199999997</v>
      </c>
      <c r="AO32" s="38">
        <v>15.357999</v>
      </c>
      <c r="AP32" s="38">
        <v>15.342718</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row>
    <row r="33" spans="6:588" ht="17.25" customHeight="1">
      <c r="F33" s="86" t="s">
        <v>590</v>
      </c>
      <c r="G33" s="25" t="s">
        <v>159</v>
      </c>
      <c r="H33" s="38">
        <v>3.0698089999999998</v>
      </c>
      <c r="I33" s="38">
        <v>4.1460419999999996</v>
      </c>
      <c r="J33" s="38">
        <v>3.8253509999999999</v>
      </c>
      <c r="K33" s="38">
        <v>5.495139</v>
      </c>
      <c r="L33" s="38">
        <v>5.6614639999999996</v>
      </c>
      <c r="M33" s="38">
        <v>5.3969880000000003</v>
      </c>
      <c r="N33" s="38">
        <v>6.7942390000000001</v>
      </c>
      <c r="O33" s="38">
        <v>7.6363599999999998</v>
      </c>
      <c r="P33" s="38">
        <v>10.040549</v>
      </c>
      <c r="Q33" s="38">
        <v>8.5694719999999993</v>
      </c>
      <c r="R33" s="38">
        <v>9.2860510000000005</v>
      </c>
      <c r="S33" s="38">
        <v>8.6463579999999993</v>
      </c>
      <c r="T33" s="38">
        <v>10.241019</v>
      </c>
      <c r="U33" s="38">
        <v>10.817012</v>
      </c>
      <c r="V33" s="38">
        <v>9.893694</v>
      </c>
      <c r="W33" s="38">
        <v>14.328974000000001</v>
      </c>
      <c r="X33" s="38">
        <v>13.205496</v>
      </c>
      <c r="Y33" s="38">
        <v>16.233122999999999</v>
      </c>
      <c r="Z33" s="38">
        <v>18.559228000000001</v>
      </c>
      <c r="AA33" s="38">
        <v>20.302112000000001</v>
      </c>
      <c r="AB33" s="38">
        <v>19.553129999999999</v>
      </c>
      <c r="AC33" s="38">
        <v>20.124417999999999</v>
      </c>
      <c r="AD33" s="38">
        <v>17.515567999999998</v>
      </c>
      <c r="AE33" s="38">
        <v>17.8826103</v>
      </c>
      <c r="AF33" s="38">
        <v>18.9895</v>
      </c>
      <c r="AG33" s="38">
        <v>21.834409010000002</v>
      </c>
      <c r="AH33" s="38">
        <v>20.994400250000002</v>
      </c>
      <c r="AI33" s="38">
        <v>25.935694170000001</v>
      </c>
      <c r="AJ33" s="38">
        <v>23.236905279999998</v>
      </c>
      <c r="AK33" s="38">
        <v>24.02227091</v>
      </c>
      <c r="AL33" s="38">
        <v>22.750903999999998</v>
      </c>
      <c r="AM33" s="38">
        <v>22.864522000000001</v>
      </c>
      <c r="AN33" s="38">
        <v>27.025942319999999</v>
      </c>
      <c r="AO33" s="38">
        <v>23.39576516</v>
      </c>
      <c r="AP33" s="38">
        <v>19.090059</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row>
    <row r="34" spans="6:588" ht="17.25" customHeight="1">
      <c r="F34" s="86" t="s">
        <v>614</v>
      </c>
      <c r="G34" s="25" t="s">
        <v>159</v>
      </c>
      <c r="H34" s="38">
        <v>0</v>
      </c>
      <c r="I34" s="38">
        <v>5.4640000000000001E-3</v>
      </c>
      <c r="J34" s="38">
        <v>0</v>
      </c>
      <c r="K34" s="38">
        <v>0.17316899999999999</v>
      </c>
      <c r="L34" s="38">
        <v>3.2527E-2</v>
      </c>
      <c r="M34" s="38">
        <v>1.9227000000000001E-2</v>
      </c>
      <c r="N34" s="38">
        <v>0.443799</v>
      </c>
      <c r="O34" s="38">
        <v>0.50914499999999996</v>
      </c>
      <c r="P34" s="38">
        <v>0.34595300000000001</v>
      </c>
      <c r="Q34" s="38">
        <v>1.051587</v>
      </c>
      <c r="R34" s="38">
        <v>1.4782979999999999</v>
      </c>
      <c r="S34" s="38">
        <v>2.5389650000000001</v>
      </c>
      <c r="T34" s="38">
        <v>1.303709</v>
      </c>
      <c r="U34" s="38">
        <v>1.5430360000000001</v>
      </c>
      <c r="V34" s="38">
        <v>1.835099</v>
      </c>
      <c r="W34" s="38">
        <v>1.460472</v>
      </c>
      <c r="X34" s="38">
        <v>1.4954099999999999</v>
      </c>
      <c r="Y34" s="38">
        <v>0.74464799999999998</v>
      </c>
      <c r="Z34" s="38">
        <v>0.66067100000000001</v>
      </c>
      <c r="AA34" s="38">
        <v>0.827044</v>
      </c>
      <c r="AB34" s="38">
        <v>0.61044399999999999</v>
      </c>
      <c r="AC34" s="38">
        <v>0.49456800000000001</v>
      </c>
      <c r="AD34" s="38">
        <v>1.164974</v>
      </c>
      <c r="AE34" s="38">
        <v>2.6286040000000002</v>
      </c>
      <c r="AF34" s="38">
        <v>1.8889359999999999</v>
      </c>
      <c r="AG34" s="38">
        <v>7.6683899999999996</v>
      </c>
      <c r="AH34" s="38">
        <v>5.8369933999999999</v>
      </c>
      <c r="AI34" s="38">
        <v>3.6210965000000002</v>
      </c>
      <c r="AJ34" s="38">
        <v>3.80393297</v>
      </c>
      <c r="AK34" s="38">
        <v>4.1595945800000003</v>
      </c>
      <c r="AL34" s="38">
        <v>3.7091498000000001</v>
      </c>
      <c r="AM34" s="38">
        <v>17.2336043</v>
      </c>
      <c r="AN34" s="38">
        <v>12.221651</v>
      </c>
      <c r="AO34" s="38">
        <v>7.9826579999999998</v>
      </c>
      <c r="AP34" s="38">
        <v>6.2221039999999999</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row>
    <row r="35" spans="6:588" ht="17.25" customHeight="1">
      <c r="F35" s="2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row>
    <row r="36" spans="6:588" ht="17.25" customHeight="1">
      <c r="F36" s="28" t="s">
        <v>209</v>
      </c>
      <c r="G36" s="25" t="s">
        <v>866</v>
      </c>
      <c r="H36" s="38">
        <v>186.901118</v>
      </c>
      <c r="I36" s="38">
        <v>249.98146600000001</v>
      </c>
      <c r="J36" s="38">
        <v>276.68312500000002</v>
      </c>
      <c r="K36" s="38">
        <v>275.60808400000002</v>
      </c>
      <c r="L36" s="38">
        <v>297.99487699999997</v>
      </c>
      <c r="M36" s="38">
        <v>281.61780099999999</v>
      </c>
      <c r="N36" s="38">
        <v>334.25473099999999</v>
      </c>
      <c r="O36" s="38">
        <v>312.69802299999998</v>
      </c>
      <c r="P36" s="38">
        <v>428.90096299999999</v>
      </c>
      <c r="Q36" s="38">
        <v>421.78756600000003</v>
      </c>
      <c r="R36" s="38">
        <v>329.82755300000002</v>
      </c>
      <c r="S36" s="38">
        <v>301.75706100000002</v>
      </c>
      <c r="T36" s="38">
        <v>280.63561199999998</v>
      </c>
      <c r="U36" s="38">
        <v>282.524472</v>
      </c>
      <c r="V36" s="38">
        <v>315.59900900000002</v>
      </c>
      <c r="W36" s="38">
        <v>308.73759899999999</v>
      </c>
      <c r="X36" s="38">
        <v>315.33967799999999</v>
      </c>
      <c r="Y36" s="38">
        <v>399.92741100000001</v>
      </c>
      <c r="Z36" s="38">
        <v>381.57623554999998</v>
      </c>
      <c r="AA36" s="38">
        <v>437.25344825000002</v>
      </c>
      <c r="AB36" s="38">
        <v>334.96279748000001</v>
      </c>
      <c r="AC36" s="38">
        <v>300.60479289</v>
      </c>
      <c r="AD36" s="38">
        <v>303.68887422</v>
      </c>
      <c r="AE36" s="38">
        <v>280.47720075000001</v>
      </c>
      <c r="AF36" s="38">
        <v>279.10914258000003</v>
      </c>
      <c r="AG36" s="38">
        <v>278.37295190999998</v>
      </c>
      <c r="AH36" s="38">
        <v>306.60362272999998</v>
      </c>
      <c r="AI36" s="38">
        <v>334.09238578999998</v>
      </c>
      <c r="AJ36" s="38">
        <v>348.40734146</v>
      </c>
      <c r="AK36" s="38">
        <v>325.59173389</v>
      </c>
      <c r="AL36" s="38">
        <v>349.74520656999999</v>
      </c>
      <c r="AM36" s="38">
        <v>283.18794860000003</v>
      </c>
      <c r="AN36" s="38">
        <v>247.54103136000001</v>
      </c>
      <c r="AO36" s="38">
        <v>228.35683592999999</v>
      </c>
      <c r="AP36" s="38">
        <v>258.18931499000001</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row>
    <row r="37" spans="6:588" ht="17.25" customHeight="1">
      <c r="F37" s="86" t="s">
        <v>691</v>
      </c>
      <c r="G37" s="25" t="s">
        <v>866</v>
      </c>
      <c r="H37" s="38">
        <v>25.777204000000001</v>
      </c>
      <c r="I37" s="38">
        <v>26.986304000000001</v>
      </c>
      <c r="J37" s="38">
        <v>42.220396000000001</v>
      </c>
      <c r="K37" s="38">
        <v>39.007755000000003</v>
      </c>
      <c r="L37" s="38">
        <v>36.934528999999998</v>
      </c>
      <c r="M37" s="38">
        <v>14.265128000000001</v>
      </c>
      <c r="N37" s="38">
        <v>11.021983000000001</v>
      </c>
      <c r="O37" s="38">
        <v>24.070240999999999</v>
      </c>
      <c r="P37" s="38">
        <v>62.698627000000002</v>
      </c>
      <c r="Q37" s="38">
        <v>30.599270000000001</v>
      </c>
      <c r="R37" s="38">
        <v>25.459503999999999</v>
      </c>
      <c r="S37" s="38">
        <v>35.534880999999999</v>
      </c>
      <c r="T37" s="38">
        <v>44.480218999999998</v>
      </c>
      <c r="U37" s="38">
        <v>17.752734</v>
      </c>
      <c r="V37" s="38">
        <v>5.1342999999999996</v>
      </c>
      <c r="W37" s="38">
        <v>1.1897249999999999</v>
      </c>
      <c r="X37" s="38">
        <v>0.55713699999999999</v>
      </c>
      <c r="Y37" s="38">
        <v>3.6486999999999999E-2</v>
      </c>
      <c r="Z37" s="38">
        <v>0.86016099999999995</v>
      </c>
      <c r="AA37" s="38">
        <v>2.1523729</v>
      </c>
      <c r="AB37" s="38">
        <v>1.0026014999999999</v>
      </c>
      <c r="AC37" s="38">
        <v>14.231883079999999</v>
      </c>
      <c r="AD37" s="38">
        <v>3.3250045400000001</v>
      </c>
      <c r="AE37" s="38">
        <v>2.4103457399999999</v>
      </c>
      <c r="AF37" s="38">
        <v>3.6887384499999998</v>
      </c>
      <c r="AG37" s="38">
        <v>4.2125196200000001</v>
      </c>
      <c r="AH37" s="38">
        <v>46.99092735</v>
      </c>
      <c r="AI37" s="38">
        <v>179.26103760000001</v>
      </c>
      <c r="AJ37" s="38">
        <v>149.11552796999999</v>
      </c>
      <c r="AK37" s="38">
        <v>76.689342659999994</v>
      </c>
      <c r="AL37" s="38">
        <v>47.739314759999999</v>
      </c>
      <c r="AM37" s="38">
        <v>18.891707929999999</v>
      </c>
      <c r="AN37" s="38">
        <v>57.665662599999997</v>
      </c>
      <c r="AO37" s="38">
        <v>39.486773409999998</v>
      </c>
      <c r="AP37" s="38">
        <v>93.181699769999994</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row>
    <row r="38" spans="6:588" ht="17.25" customHeight="1">
      <c r="F38" s="86" t="s">
        <v>692</v>
      </c>
      <c r="G38" s="25" t="s">
        <v>866</v>
      </c>
      <c r="H38" s="38">
        <v>10.064833</v>
      </c>
      <c r="I38" s="38">
        <v>9.2528849999999991</v>
      </c>
      <c r="J38" s="38">
        <v>2.5273940000000001</v>
      </c>
      <c r="K38" s="38">
        <v>7</v>
      </c>
      <c r="L38" s="38">
        <v>34.786019000000003</v>
      </c>
      <c r="M38" s="38">
        <v>2.2200000000000002E-3</v>
      </c>
      <c r="N38" s="38">
        <v>16.455079999999999</v>
      </c>
      <c r="O38" s="38">
        <v>0.70820099999999997</v>
      </c>
      <c r="P38" s="38">
        <v>21.323229999999999</v>
      </c>
      <c r="Q38" s="38">
        <v>106.68014700000001</v>
      </c>
      <c r="R38" s="38">
        <v>51.637219999999999</v>
      </c>
      <c r="S38" s="38">
        <v>42.594254999999997</v>
      </c>
      <c r="T38" s="38">
        <v>66.179075999999995</v>
      </c>
      <c r="U38" s="38">
        <v>116.203456</v>
      </c>
      <c r="V38" s="38">
        <v>71.092068999999995</v>
      </c>
      <c r="W38" s="38">
        <v>43.948908000000003</v>
      </c>
      <c r="X38" s="38">
        <v>100.64254699999999</v>
      </c>
      <c r="Y38" s="38">
        <v>70.716268999999997</v>
      </c>
      <c r="Z38" s="38">
        <v>139.86256700000001</v>
      </c>
      <c r="AA38" s="38">
        <v>178.06854100000001</v>
      </c>
      <c r="AB38" s="38">
        <v>100.99817609999999</v>
      </c>
      <c r="AC38" s="38">
        <v>80.094887040000003</v>
      </c>
      <c r="AD38" s="38">
        <v>89.637563299999997</v>
      </c>
      <c r="AE38" s="38">
        <v>50.0862348</v>
      </c>
      <c r="AF38" s="38">
        <v>13.37258366</v>
      </c>
      <c r="AG38" s="38">
        <v>12.96873969</v>
      </c>
      <c r="AH38" s="38">
        <v>75.067678400000005</v>
      </c>
      <c r="AI38" s="38">
        <v>70.990530930000006</v>
      </c>
      <c r="AJ38" s="38">
        <v>61.24557437</v>
      </c>
      <c r="AK38" s="38">
        <v>73.338571090000002</v>
      </c>
      <c r="AL38" s="38">
        <v>175.28858244</v>
      </c>
      <c r="AM38" s="38">
        <v>106.65716143</v>
      </c>
      <c r="AN38" s="38">
        <v>2.4763125399999999</v>
      </c>
      <c r="AO38" s="38">
        <v>11.99399981</v>
      </c>
      <c r="AP38" s="38">
        <v>30.444695079999999</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row>
    <row r="39" spans="6:588" ht="17.25" customHeight="1">
      <c r="F39" s="86" t="s">
        <v>611</v>
      </c>
      <c r="G39" s="25" t="s">
        <v>866</v>
      </c>
      <c r="H39" s="38">
        <v>0</v>
      </c>
      <c r="I39" s="38">
        <v>0</v>
      </c>
      <c r="J39" s="38">
        <v>0</v>
      </c>
      <c r="K39" s="38">
        <v>0</v>
      </c>
      <c r="L39" s="38">
        <v>0</v>
      </c>
      <c r="M39" s="38">
        <v>0</v>
      </c>
      <c r="N39" s="38">
        <v>0</v>
      </c>
      <c r="O39" s="38">
        <v>0</v>
      </c>
      <c r="P39" s="38">
        <v>3.0000000000000001E-3</v>
      </c>
      <c r="Q39" s="38">
        <v>5.4163790000000001</v>
      </c>
      <c r="R39" s="38">
        <v>0</v>
      </c>
      <c r="S39" s="38">
        <v>0</v>
      </c>
      <c r="T39" s="38">
        <v>0</v>
      </c>
      <c r="U39" s="38">
        <v>0.20103199999999999</v>
      </c>
      <c r="V39" s="38">
        <v>0</v>
      </c>
      <c r="W39" s="38">
        <v>4.5030000000000001</v>
      </c>
      <c r="X39" s="38">
        <v>1.0429999999999999</v>
      </c>
      <c r="Y39" s="38">
        <v>1.924E-2</v>
      </c>
      <c r="Z39" s="38">
        <v>0.1603</v>
      </c>
      <c r="AA39" s="38">
        <v>2.2000000000000001E-6</v>
      </c>
      <c r="AB39" s="38">
        <v>5.6528000000000002E-2</v>
      </c>
      <c r="AC39" s="38">
        <v>14</v>
      </c>
      <c r="AD39" s="38">
        <v>82.961158389999994</v>
      </c>
      <c r="AE39" s="38">
        <v>121.78683359999999</v>
      </c>
      <c r="AF39" s="38">
        <v>177.70228351</v>
      </c>
      <c r="AG39" s="38">
        <v>147.53979548000001</v>
      </c>
      <c r="AH39" s="38">
        <v>131.33609501999999</v>
      </c>
      <c r="AI39" s="38">
        <v>43.870894999999997</v>
      </c>
      <c r="AJ39" s="38">
        <v>53.139947999999997</v>
      </c>
      <c r="AK39" s="38">
        <v>90.626000000000005</v>
      </c>
      <c r="AL39" s="38">
        <v>12.5</v>
      </c>
      <c r="AM39" s="38">
        <v>27</v>
      </c>
      <c r="AN39" s="38">
        <v>103.56766159999999</v>
      </c>
      <c r="AO39" s="38">
        <v>92.784999999999997</v>
      </c>
      <c r="AP39" s="38">
        <v>51</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row>
    <row r="40" spans="6:588" ht="17.25" customHeight="1">
      <c r="F40" s="86" t="s">
        <v>649</v>
      </c>
      <c r="G40" s="25" t="s">
        <v>866</v>
      </c>
      <c r="H40" s="38">
        <v>48.501767999999998</v>
      </c>
      <c r="I40" s="38">
        <v>67.301157000000003</v>
      </c>
      <c r="J40" s="38">
        <v>110.00546199999999</v>
      </c>
      <c r="K40" s="38">
        <v>122.714782</v>
      </c>
      <c r="L40" s="38">
        <v>67.834131999999997</v>
      </c>
      <c r="M40" s="38">
        <v>92.576352</v>
      </c>
      <c r="N40" s="38">
        <v>70.531473000000005</v>
      </c>
      <c r="O40" s="38">
        <v>72.068404999999998</v>
      </c>
      <c r="P40" s="38">
        <v>88.529199000000006</v>
      </c>
      <c r="Q40" s="38">
        <v>89.295778999999996</v>
      </c>
      <c r="R40" s="38">
        <v>132.91982400000001</v>
      </c>
      <c r="S40" s="38">
        <v>93.511431000000002</v>
      </c>
      <c r="T40" s="38">
        <v>46.4938</v>
      </c>
      <c r="U40" s="38">
        <v>23.703844</v>
      </c>
      <c r="V40" s="38">
        <v>15.433789000000001</v>
      </c>
      <c r="W40" s="38">
        <v>12.851398</v>
      </c>
      <c r="X40" s="38">
        <v>13.480603</v>
      </c>
      <c r="Y40" s="38">
        <v>18.007847999999999</v>
      </c>
      <c r="Z40" s="38">
        <v>2.1501450000000002</v>
      </c>
      <c r="AA40" s="38">
        <v>9.2644450000000003</v>
      </c>
      <c r="AB40" s="38">
        <v>4.5667155700000004</v>
      </c>
      <c r="AC40" s="38">
        <v>25.444980059999999</v>
      </c>
      <c r="AD40" s="38">
        <v>22.012229290000001</v>
      </c>
      <c r="AE40" s="38">
        <v>18.682879310000001</v>
      </c>
      <c r="AF40" s="38">
        <v>50.130447250000003</v>
      </c>
      <c r="AG40" s="38">
        <v>67.026403259999995</v>
      </c>
      <c r="AH40" s="38">
        <v>23.315064450000001</v>
      </c>
      <c r="AI40" s="38">
        <v>5.6613224600000001</v>
      </c>
      <c r="AJ40" s="38">
        <v>21.588351889999998</v>
      </c>
      <c r="AK40" s="38">
        <v>27.20999368</v>
      </c>
      <c r="AL40" s="38">
        <v>21.480622749999998</v>
      </c>
      <c r="AM40" s="38">
        <v>30.306173770000001</v>
      </c>
      <c r="AN40" s="38">
        <v>16.405124959999998</v>
      </c>
      <c r="AO40" s="38">
        <v>36.648584270000001</v>
      </c>
      <c r="AP40" s="38">
        <v>18.880990499999999</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row>
    <row r="41" spans="6:588" ht="17.25" customHeight="1">
      <c r="F41" s="86" t="s">
        <v>693</v>
      </c>
      <c r="G41" s="25" t="s">
        <v>866</v>
      </c>
      <c r="H41" s="38">
        <v>0.10498</v>
      </c>
      <c r="I41" s="38">
        <v>0.11700000000000001</v>
      </c>
      <c r="J41" s="38">
        <v>0.199097</v>
      </c>
      <c r="K41" s="38">
        <v>7.6794000000000001E-2</v>
      </c>
      <c r="L41" s="38">
        <v>0.42596099999999998</v>
      </c>
      <c r="M41" s="38">
        <v>6.1029999999999999E-3</v>
      </c>
      <c r="N41" s="38">
        <v>1.7539999999999999E-3</v>
      </c>
      <c r="O41" s="38">
        <v>0.62690599999999996</v>
      </c>
      <c r="P41" s="38">
        <v>51.158568000000002</v>
      </c>
      <c r="Q41" s="38">
        <v>2.0731850000000001</v>
      </c>
      <c r="R41" s="38">
        <v>3.773898</v>
      </c>
      <c r="S41" s="38">
        <v>6.4840000000000002E-3</v>
      </c>
      <c r="T41" s="38">
        <v>1.3860000000000001E-3</v>
      </c>
      <c r="U41" s="38">
        <v>0</v>
      </c>
      <c r="V41" s="38">
        <v>1.8797999999999999E-2</v>
      </c>
      <c r="W41" s="38">
        <v>0.15379899999999999</v>
      </c>
      <c r="X41" s="38">
        <v>4.1450000000000001E-2</v>
      </c>
      <c r="Y41" s="38">
        <v>6.5322000000000005E-2</v>
      </c>
      <c r="Z41" s="38">
        <v>2.0641E-2</v>
      </c>
      <c r="AA41" s="38">
        <v>0.20572319</v>
      </c>
      <c r="AB41" s="38">
        <v>2.03978679</v>
      </c>
      <c r="AC41" s="38">
        <v>3.7009281999999999</v>
      </c>
      <c r="AD41" s="38">
        <v>6.4050251600000001</v>
      </c>
      <c r="AE41" s="38">
        <v>5.5423534099999996</v>
      </c>
      <c r="AF41" s="38">
        <v>2.71391216</v>
      </c>
      <c r="AG41" s="38">
        <v>2.0319321399999999</v>
      </c>
      <c r="AH41" s="38">
        <v>2.79848447</v>
      </c>
      <c r="AI41" s="38">
        <v>2.6622075000000001</v>
      </c>
      <c r="AJ41" s="38">
        <v>1.2948850700000001</v>
      </c>
      <c r="AK41" s="38">
        <v>2.0171429299999999</v>
      </c>
      <c r="AL41" s="38">
        <v>35.336891710000003</v>
      </c>
      <c r="AM41" s="38">
        <v>43.603301559999998</v>
      </c>
      <c r="AN41" s="38">
        <v>16.460063160000001</v>
      </c>
      <c r="AO41" s="38">
        <v>14.13901813</v>
      </c>
      <c r="AP41" s="38">
        <v>17.507604959999998</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row>
    <row r="42" spans="6:588" ht="17.25" customHeight="1">
      <c r="F42" s="2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row>
    <row r="43" spans="6:588" ht="17.25" customHeight="1">
      <c r="F43" s="28" t="s">
        <v>143</v>
      </c>
      <c r="G43" s="25" t="s">
        <v>141</v>
      </c>
      <c r="H43" s="38">
        <v>940.17915700000003</v>
      </c>
      <c r="I43" s="38">
        <v>919.14768700000002</v>
      </c>
      <c r="J43" s="38">
        <v>931.49078299999996</v>
      </c>
      <c r="K43" s="38">
        <v>979.00642800000003</v>
      </c>
      <c r="L43" s="38">
        <v>1055.861584</v>
      </c>
      <c r="M43" s="38">
        <v>919.99234100000001</v>
      </c>
      <c r="N43" s="38">
        <v>1042.367258</v>
      </c>
      <c r="O43" s="38">
        <v>1059.613016</v>
      </c>
      <c r="P43" s="38">
        <v>1233.058252</v>
      </c>
      <c r="Q43" s="38">
        <v>1365.2034470000001</v>
      </c>
      <c r="R43" s="38">
        <v>1364.1175619999999</v>
      </c>
      <c r="S43" s="38">
        <v>1470.706919</v>
      </c>
      <c r="T43" s="38">
        <v>1489.8232419999999</v>
      </c>
      <c r="U43" s="38">
        <v>1551.170672</v>
      </c>
      <c r="V43" s="38">
        <v>1545.5730590000001</v>
      </c>
      <c r="W43" s="38">
        <v>1512.2668570000001</v>
      </c>
      <c r="X43" s="38">
        <v>1616.77683</v>
      </c>
      <c r="Y43" s="38">
        <v>1637.745504</v>
      </c>
      <c r="Z43" s="38">
        <v>1649.878058</v>
      </c>
      <c r="AA43" s="38">
        <v>1748.421801</v>
      </c>
      <c r="AB43" s="38">
        <v>1623.8208999999999</v>
      </c>
      <c r="AC43" s="38">
        <v>1685.9254659999999</v>
      </c>
      <c r="AD43" s="38">
        <v>1693.179803</v>
      </c>
      <c r="AE43" s="38">
        <v>1568.56938713</v>
      </c>
      <c r="AF43" s="38">
        <v>1575.9908889999999</v>
      </c>
      <c r="AG43" s="38">
        <v>1432.06578476</v>
      </c>
      <c r="AH43" s="38">
        <v>1442.0547566</v>
      </c>
      <c r="AI43" s="38">
        <v>1329.0235299999999</v>
      </c>
      <c r="AJ43" s="38">
        <v>1430.6290409999999</v>
      </c>
      <c r="AK43" s="38">
        <v>1451.56629845</v>
      </c>
      <c r="AL43" s="38">
        <v>1429.83814295</v>
      </c>
      <c r="AM43" s="38">
        <v>1357.2229084200001</v>
      </c>
      <c r="AN43" s="38">
        <v>1367.9126879999999</v>
      </c>
      <c r="AO43" s="38">
        <v>1440.2476559199999</v>
      </c>
      <c r="AP43" s="38">
        <v>1431.91503541</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row>
    <row r="44" spans="6:588" ht="17.25" customHeight="1">
      <c r="F44" s="86" t="s">
        <v>592</v>
      </c>
      <c r="G44" s="25" t="s">
        <v>141</v>
      </c>
      <c r="H44" s="38">
        <v>560.51257499999997</v>
      </c>
      <c r="I44" s="38">
        <v>434.58716099999998</v>
      </c>
      <c r="J44" s="38">
        <v>473.03116599999998</v>
      </c>
      <c r="K44" s="38">
        <v>378.23269599999998</v>
      </c>
      <c r="L44" s="38">
        <v>443.82068900000002</v>
      </c>
      <c r="M44" s="38">
        <v>371.96931699999999</v>
      </c>
      <c r="N44" s="38">
        <v>440.16521</v>
      </c>
      <c r="O44" s="38">
        <v>408.40355099999999</v>
      </c>
      <c r="P44" s="38">
        <v>593.88550599999996</v>
      </c>
      <c r="Q44" s="38">
        <v>524.102171</v>
      </c>
      <c r="R44" s="38">
        <v>555.33599700000002</v>
      </c>
      <c r="S44" s="38">
        <v>661.18814199999997</v>
      </c>
      <c r="T44" s="38">
        <v>547.32938000000001</v>
      </c>
      <c r="U44" s="38">
        <v>619.49194599999998</v>
      </c>
      <c r="V44" s="38">
        <v>538.937276</v>
      </c>
      <c r="W44" s="38">
        <v>551.910124</v>
      </c>
      <c r="X44" s="38">
        <v>541.81350799999996</v>
      </c>
      <c r="Y44" s="38">
        <v>633.53391999999997</v>
      </c>
      <c r="Z44" s="38">
        <v>608.55127600000003</v>
      </c>
      <c r="AA44" s="38">
        <v>478.356694</v>
      </c>
      <c r="AB44" s="38">
        <v>548.75038400000005</v>
      </c>
      <c r="AC44" s="38">
        <v>569.38074400000005</v>
      </c>
      <c r="AD44" s="38">
        <v>586.56755199999998</v>
      </c>
      <c r="AE44" s="38">
        <v>479.442476</v>
      </c>
      <c r="AF44" s="38">
        <v>508.37303200000002</v>
      </c>
      <c r="AG44" s="38">
        <v>554.00002504999998</v>
      </c>
      <c r="AH44" s="38">
        <v>303.44177000000002</v>
      </c>
      <c r="AI44" s="38">
        <v>402.63840499999998</v>
      </c>
      <c r="AJ44" s="38">
        <v>491.43335302000003</v>
      </c>
      <c r="AK44" s="38">
        <v>471.4609155</v>
      </c>
      <c r="AL44" s="38">
        <v>400.23435877999998</v>
      </c>
      <c r="AM44" s="38">
        <v>345.33694156000001</v>
      </c>
      <c r="AN44" s="38">
        <v>371.55392094000001</v>
      </c>
      <c r="AO44" s="38">
        <v>358.29383448999999</v>
      </c>
      <c r="AP44" s="38">
        <v>303.95117699999997</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row>
    <row r="45" spans="6:588" ht="17.25" customHeight="1">
      <c r="F45" s="86" t="s">
        <v>593</v>
      </c>
      <c r="G45" s="25" t="s">
        <v>141</v>
      </c>
      <c r="H45" s="38">
        <v>129.267413</v>
      </c>
      <c r="I45" s="38">
        <v>173.105762</v>
      </c>
      <c r="J45" s="38">
        <v>152.68734900000001</v>
      </c>
      <c r="K45" s="38">
        <v>180.53643199999999</v>
      </c>
      <c r="L45" s="38">
        <v>218.02710099999999</v>
      </c>
      <c r="M45" s="38">
        <v>166.321428</v>
      </c>
      <c r="N45" s="38">
        <v>157.89161799999999</v>
      </c>
      <c r="O45" s="38">
        <v>174.58581899999999</v>
      </c>
      <c r="P45" s="38">
        <v>159.94712000000001</v>
      </c>
      <c r="Q45" s="38">
        <v>237.827541</v>
      </c>
      <c r="R45" s="38">
        <v>237.479592</v>
      </c>
      <c r="S45" s="38">
        <v>218.08888300000001</v>
      </c>
      <c r="T45" s="38">
        <v>224.59206599999999</v>
      </c>
      <c r="U45" s="38">
        <v>226.85517400000001</v>
      </c>
      <c r="V45" s="38">
        <v>203.908432</v>
      </c>
      <c r="W45" s="38">
        <v>206.62420399999999</v>
      </c>
      <c r="X45" s="38">
        <v>240.19227699999999</v>
      </c>
      <c r="Y45" s="38">
        <v>212.944785</v>
      </c>
      <c r="Z45" s="38">
        <v>231.484926</v>
      </c>
      <c r="AA45" s="38">
        <v>369.12019700000002</v>
      </c>
      <c r="AB45" s="38">
        <v>333.36829399999999</v>
      </c>
      <c r="AC45" s="38">
        <v>351.843997</v>
      </c>
      <c r="AD45" s="38">
        <v>263.96108600000002</v>
      </c>
      <c r="AE45" s="38">
        <v>326.26135900000003</v>
      </c>
      <c r="AF45" s="38">
        <v>311.36227500000001</v>
      </c>
      <c r="AG45" s="38">
        <v>288.419264</v>
      </c>
      <c r="AH45" s="38">
        <v>508.02274799999998</v>
      </c>
      <c r="AI45" s="38">
        <v>316.99701900000002</v>
      </c>
      <c r="AJ45" s="38">
        <v>304.89837299999999</v>
      </c>
      <c r="AK45" s="38">
        <v>275.64688999999998</v>
      </c>
      <c r="AL45" s="38">
        <v>439.49743117000003</v>
      </c>
      <c r="AM45" s="38">
        <v>339.26700239000002</v>
      </c>
      <c r="AN45" s="38">
        <v>248.63629098000001</v>
      </c>
      <c r="AO45" s="38">
        <v>430.44215790999999</v>
      </c>
      <c r="AP45" s="38">
        <v>407.30102699999998</v>
      </c>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row>
    <row r="46" spans="6:588" ht="17.25" customHeight="1">
      <c r="F46" s="86" t="s">
        <v>595</v>
      </c>
      <c r="G46" s="25" t="s">
        <v>141</v>
      </c>
      <c r="H46" s="38">
        <v>73.582131000000004</v>
      </c>
      <c r="I46" s="38">
        <v>78.664771999999999</v>
      </c>
      <c r="J46" s="38">
        <v>76.611019999999996</v>
      </c>
      <c r="K46" s="38">
        <v>92.986521999999994</v>
      </c>
      <c r="L46" s="38">
        <v>97.504852</v>
      </c>
      <c r="M46" s="38">
        <v>107.453091</v>
      </c>
      <c r="N46" s="38">
        <v>114.0565</v>
      </c>
      <c r="O46" s="38">
        <v>82.728886000000003</v>
      </c>
      <c r="P46" s="38">
        <v>79.717031000000006</v>
      </c>
      <c r="Q46" s="38">
        <v>58.088717000000003</v>
      </c>
      <c r="R46" s="38">
        <v>74.228415999999996</v>
      </c>
      <c r="S46" s="38">
        <v>94.045889000000003</v>
      </c>
      <c r="T46" s="38">
        <v>121.47841699999999</v>
      </c>
      <c r="U46" s="38">
        <v>135.651442</v>
      </c>
      <c r="V46" s="38">
        <v>146.197813</v>
      </c>
      <c r="W46" s="38">
        <v>162.01846800000001</v>
      </c>
      <c r="X46" s="38">
        <v>192.05699100000001</v>
      </c>
      <c r="Y46" s="38">
        <v>199.65480400000001</v>
      </c>
      <c r="Z46" s="38">
        <v>220.39322200000001</v>
      </c>
      <c r="AA46" s="38">
        <v>184.627092</v>
      </c>
      <c r="AB46" s="38">
        <v>161.89080999999999</v>
      </c>
      <c r="AC46" s="38">
        <v>130.32732100000001</v>
      </c>
      <c r="AD46" s="38">
        <v>143.62341699999999</v>
      </c>
      <c r="AE46" s="38">
        <v>172.44350299999999</v>
      </c>
      <c r="AF46" s="38">
        <v>136.43304000000001</v>
      </c>
      <c r="AG46" s="38">
        <v>105.08091899999999</v>
      </c>
      <c r="AH46" s="38">
        <v>118.507598</v>
      </c>
      <c r="AI46" s="38">
        <v>126.85342300000001</v>
      </c>
      <c r="AJ46" s="38">
        <v>131.15674802999999</v>
      </c>
      <c r="AK46" s="38">
        <v>130.31250499999999</v>
      </c>
      <c r="AL46" s="38">
        <v>112.82760399999999</v>
      </c>
      <c r="AM46" s="38">
        <v>122.962524</v>
      </c>
      <c r="AN46" s="38">
        <v>124.239279</v>
      </c>
      <c r="AO46" s="38">
        <v>94.290914000000001</v>
      </c>
      <c r="AP46" s="38">
        <v>113.092243</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row>
    <row r="47" spans="6:588" ht="17.25" customHeight="1">
      <c r="F47" s="86" t="s">
        <v>590</v>
      </c>
      <c r="G47" s="25" t="s">
        <v>141</v>
      </c>
      <c r="H47" s="38">
        <v>99.649134000000004</v>
      </c>
      <c r="I47" s="38">
        <v>135.563951</v>
      </c>
      <c r="J47" s="38">
        <v>133.34298000000001</v>
      </c>
      <c r="K47" s="38">
        <v>144.40051500000001</v>
      </c>
      <c r="L47" s="38">
        <v>147.91482600000001</v>
      </c>
      <c r="M47" s="38">
        <v>119.836815</v>
      </c>
      <c r="N47" s="38">
        <v>128.47616600000001</v>
      </c>
      <c r="O47" s="38">
        <v>162.691755</v>
      </c>
      <c r="P47" s="38">
        <v>177.53131400000001</v>
      </c>
      <c r="Q47" s="38">
        <v>207.64583999999999</v>
      </c>
      <c r="R47" s="38">
        <v>227.12035800000001</v>
      </c>
      <c r="S47" s="38">
        <v>200.976935</v>
      </c>
      <c r="T47" s="38">
        <v>175.355143</v>
      </c>
      <c r="U47" s="38">
        <v>204.995858</v>
      </c>
      <c r="V47" s="38">
        <v>198.366749</v>
      </c>
      <c r="W47" s="38">
        <v>169.51867300000001</v>
      </c>
      <c r="X47" s="38">
        <v>186.97459499999999</v>
      </c>
      <c r="Y47" s="38">
        <v>152.98360199999999</v>
      </c>
      <c r="Z47" s="38">
        <v>195.376698</v>
      </c>
      <c r="AA47" s="38">
        <v>163.58935600000001</v>
      </c>
      <c r="AB47" s="38">
        <v>191.14801399999999</v>
      </c>
      <c r="AC47" s="38">
        <v>210.25566699999999</v>
      </c>
      <c r="AD47" s="38">
        <v>167.97405800000001</v>
      </c>
      <c r="AE47" s="38">
        <v>219.88276300000001</v>
      </c>
      <c r="AF47" s="38">
        <v>201.67039700000001</v>
      </c>
      <c r="AG47" s="38">
        <v>182.19119570999999</v>
      </c>
      <c r="AH47" s="38">
        <v>133.529763</v>
      </c>
      <c r="AI47" s="38">
        <v>87.513473000000005</v>
      </c>
      <c r="AJ47" s="38">
        <v>117.729685</v>
      </c>
      <c r="AK47" s="38">
        <v>102.949696</v>
      </c>
      <c r="AL47" s="38">
        <v>142.38177400000001</v>
      </c>
      <c r="AM47" s="38">
        <v>148.63508999999999</v>
      </c>
      <c r="AN47" s="38">
        <v>151.812408</v>
      </c>
      <c r="AO47" s="38">
        <v>86.597628</v>
      </c>
      <c r="AP47" s="38">
        <v>120.830876</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row>
    <row r="48" spans="6:588" ht="17.25" customHeight="1">
      <c r="F48" s="86" t="s">
        <v>693</v>
      </c>
      <c r="G48" s="25" t="s">
        <v>141</v>
      </c>
      <c r="H48" s="38">
        <v>9.671068</v>
      </c>
      <c r="I48" s="38">
        <v>3.2806579999999999</v>
      </c>
      <c r="J48" s="38">
        <v>0.52780000000000005</v>
      </c>
      <c r="K48" s="38">
        <v>3.476407</v>
      </c>
      <c r="L48" s="38">
        <v>0.93324099999999999</v>
      </c>
      <c r="M48" s="38">
        <v>1.1993529999999999</v>
      </c>
      <c r="N48" s="38">
        <v>1.5613319999999999</v>
      </c>
      <c r="O48" s="38">
        <v>1.8981189999999999</v>
      </c>
      <c r="P48" s="38">
        <v>23.224129000000001</v>
      </c>
      <c r="Q48" s="38">
        <v>80.184399999999997</v>
      </c>
      <c r="R48" s="38">
        <v>26.623443999999999</v>
      </c>
      <c r="S48" s="38">
        <v>59.667754000000002</v>
      </c>
      <c r="T48" s="38">
        <v>111.52645</v>
      </c>
      <c r="U48" s="38">
        <v>66.188402999999994</v>
      </c>
      <c r="V48" s="38">
        <v>57.752979000000003</v>
      </c>
      <c r="W48" s="38">
        <v>71.497578000000004</v>
      </c>
      <c r="X48" s="38">
        <v>55.080720999999997</v>
      </c>
      <c r="Y48" s="38">
        <v>55.151676000000002</v>
      </c>
      <c r="Z48" s="38">
        <v>48.832053999999999</v>
      </c>
      <c r="AA48" s="38">
        <v>22.155180000000001</v>
      </c>
      <c r="AB48" s="38">
        <v>14.915293999999999</v>
      </c>
      <c r="AC48" s="38">
        <v>35.361863</v>
      </c>
      <c r="AD48" s="38">
        <v>33.558703999999999</v>
      </c>
      <c r="AE48" s="38">
        <v>27.981511000000001</v>
      </c>
      <c r="AF48" s="38">
        <v>31.164732000000001</v>
      </c>
      <c r="AG48" s="38">
        <v>22.637647999999999</v>
      </c>
      <c r="AH48" s="38">
        <v>6.6554979999999997</v>
      </c>
      <c r="AI48" s="38">
        <v>48.208246000000003</v>
      </c>
      <c r="AJ48" s="38">
        <v>66.341126000000003</v>
      </c>
      <c r="AK48" s="38">
        <v>280.85412289999999</v>
      </c>
      <c r="AL48" s="38">
        <v>91.360100000000003</v>
      </c>
      <c r="AM48" s="38">
        <v>88.050049999999999</v>
      </c>
      <c r="AN48" s="38">
        <v>130.8109484</v>
      </c>
      <c r="AO48" s="38">
        <v>135.05869620000001</v>
      </c>
      <c r="AP48" s="38">
        <v>66.982933709999998</v>
      </c>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row>
    <row r="49" spans="6:588" ht="17.25" customHeight="1">
      <c r="F49" s="2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row>
    <row r="50" spans="6:588" ht="17.25" customHeight="1">
      <c r="F50" s="28" t="s">
        <v>146</v>
      </c>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row>
    <row r="51" spans="6:588" ht="17.25" customHeight="1">
      <c r="F51" s="28" t="s">
        <v>867</v>
      </c>
      <c r="G51" s="25" t="s">
        <v>141</v>
      </c>
      <c r="H51" s="38">
        <v>203.08600000000001</v>
      </c>
      <c r="I51" s="38">
        <v>244.59800000000001</v>
      </c>
      <c r="J51" s="38">
        <v>218.76900000000001</v>
      </c>
      <c r="K51" s="38">
        <v>359.16500000000002</v>
      </c>
      <c r="L51" s="38">
        <v>430.07</v>
      </c>
      <c r="M51" s="38">
        <v>426.483</v>
      </c>
      <c r="N51" s="38">
        <v>519.60900000000004</v>
      </c>
      <c r="O51" s="38">
        <v>889.87199999999996</v>
      </c>
      <c r="P51" s="38">
        <v>1096.9670000000001</v>
      </c>
      <c r="Q51" s="38">
        <v>1226.864</v>
      </c>
      <c r="R51" s="38">
        <v>935.90800000000002</v>
      </c>
      <c r="S51" s="38">
        <v>1149.6020000000001</v>
      </c>
      <c r="T51" s="38">
        <v>1271.0609999999999</v>
      </c>
      <c r="U51" s="38">
        <v>1192.837</v>
      </c>
      <c r="V51" s="38">
        <v>1285.5530000000001</v>
      </c>
      <c r="W51" s="38">
        <v>1325.759</v>
      </c>
      <c r="X51" s="38">
        <v>1635.3009999999999</v>
      </c>
      <c r="Y51" s="38">
        <v>1493.0329999999999</v>
      </c>
      <c r="Z51" s="38">
        <v>1693.9390000000001</v>
      </c>
      <c r="AA51" s="38">
        <v>1797.373</v>
      </c>
      <c r="AB51" s="38">
        <v>1928.221</v>
      </c>
      <c r="AC51" s="38">
        <v>1749.6479999999999</v>
      </c>
      <c r="AD51" s="38">
        <v>1814.14742</v>
      </c>
      <c r="AE51" s="38">
        <v>2182.1923000000002</v>
      </c>
      <c r="AF51" s="38">
        <v>2121.6890100000001</v>
      </c>
      <c r="AG51" s="38">
        <v>2056.2197200000001</v>
      </c>
      <c r="AH51" s="38">
        <v>1870.0138199999999</v>
      </c>
      <c r="AI51" s="38">
        <v>1751.9604099999999</v>
      </c>
      <c r="AJ51" s="38">
        <v>1986.7134599999999</v>
      </c>
      <c r="AK51" s="38">
        <v>1894.9435800000001</v>
      </c>
      <c r="AL51" s="38">
        <v>1898.7181499999999</v>
      </c>
      <c r="AM51" s="38">
        <v>1672.2123200000001</v>
      </c>
      <c r="AN51" s="38">
        <v>1640.7397000000001</v>
      </c>
      <c r="AO51" s="38">
        <v>1511.2419400000001</v>
      </c>
      <c r="AP51" s="38">
        <v>1250.3388399999999</v>
      </c>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row>
    <row r="52" spans="6:588" ht="17.25" customHeight="1">
      <c r="F52" s="37" t="s">
        <v>868</v>
      </c>
      <c r="G52" s="25" t="s">
        <v>141</v>
      </c>
      <c r="H52" s="38">
        <v>0</v>
      </c>
      <c r="I52" s="38">
        <v>19.100000000000001</v>
      </c>
      <c r="J52" s="38">
        <v>33.618000000000002</v>
      </c>
      <c r="K52" s="38">
        <v>25.087</v>
      </c>
      <c r="L52" s="38">
        <v>10.5</v>
      </c>
      <c r="M52" s="38">
        <v>121.092</v>
      </c>
      <c r="N52" s="38">
        <v>139.85</v>
      </c>
      <c r="O52" s="38">
        <v>163.55000000000001</v>
      </c>
      <c r="P52" s="38">
        <v>241.69</v>
      </c>
      <c r="Q52" s="38">
        <v>284.71800000000002</v>
      </c>
      <c r="R52" s="38">
        <v>216.334</v>
      </c>
      <c r="S52" s="38">
        <v>445.52</v>
      </c>
      <c r="T52" s="38">
        <v>411.65</v>
      </c>
      <c r="U52" s="38">
        <v>320.25099999999998</v>
      </c>
      <c r="V52" s="38">
        <v>295.25900000000001</v>
      </c>
      <c r="W52" s="38">
        <v>397.22500000000002</v>
      </c>
      <c r="X52" s="38">
        <v>581.49199999999996</v>
      </c>
      <c r="Y52" s="38">
        <v>394.15899999999999</v>
      </c>
      <c r="Z52" s="38">
        <v>567.31799999999998</v>
      </c>
      <c r="AA52" s="38">
        <v>637.37699999999995</v>
      </c>
      <c r="AB52" s="38">
        <v>611.62900000000002</v>
      </c>
      <c r="AC52" s="38">
        <v>565.59699999999998</v>
      </c>
      <c r="AD52" s="38">
        <v>577.08605</v>
      </c>
      <c r="AE52" s="38">
        <v>924.77391999999998</v>
      </c>
      <c r="AF52" s="38">
        <v>986.31447000000003</v>
      </c>
      <c r="AG52" s="38">
        <v>947.31771000000003</v>
      </c>
      <c r="AH52" s="38">
        <v>901.90252999999996</v>
      </c>
      <c r="AI52" s="38">
        <v>820.14306999999997</v>
      </c>
      <c r="AJ52" s="38">
        <v>1223.13489</v>
      </c>
      <c r="AK52" s="38">
        <v>1047.1268700000001</v>
      </c>
      <c r="AL52" s="38">
        <v>1072.31791</v>
      </c>
      <c r="AM52" s="38">
        <v>320.60538000000003</v>
      </c>
      <c r="AN52" s="38">
        <v>0</v>
      </c>
      <c r="AO52" s="38">
        <v>21.528189999999999</v>
      </c>
      <c r="AP52" s="38">
        <v>96.997</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row>
    <row r="53" spans="6:588" ht="17.25" customHeight="1">
      <c r="F53" s="37" t="s">
        <v>851</v>
      </c>
      <c r="G53" s="25" t="s">
        <v>141</v>
      </c>
      <c r="H53" s="38">
        <v>162.887</v>
      </c>
      <c r="I53" s="38">
        <v>214.995</v>
      </c>
      <c r="J53" s="38">
        <v>145.10599999999999</v>
      </c>
      <c r="K53" s="38">
        <v>202.32300000000001</v>
      </c>
      <c r="L53" s="38">
        <v>330.50900000000001</v>
      </c>
      <c r="M53" s="38">
        <v>257.40100000000001</v>
      </c>
      <c r="N53" s="38">
        <v>293.43799999999999</v>
      </c>
      <c r="O53" s="38">
        <v>434.32799999999997</v>
      </c>
      <c r="P53" s="38">
        <v>469.226</v>
      </c>
      <c r="Q53" s="38">
        <v>395.35199999999998</v>
      </c>
      <c r="R53" s="38">
        <v>284.93</v>
      </c>
      <c r="S53" s="38">
        <v>244.321</v>
      </c>
      <c r="T53" s="38">
        <v>292.40100000000001</v>
      </c>
      <c r="U53" s="38">
        <v>375.48200000000003</v>
      </c>
      <c r="V53" s="38">
        <v>408.58</v>
      </c>
      <c r="W53" s="38">
        <v>353.49599999999998</v>
      </c>
      <c r="X53" s="38">
        <v>391.23700000000002</v>
      </c>
      <c r="Y53" s="38">
        <v>413.89</v>
      </c>
      <c r="Z53" s="38">
        <v>338.995</v>
      </c>
      <c r="AA53" s="38">
        <v>394.5</v>
      </c>
      <c r="AB53" s="38">
        <v>370.81700000000001</v>
      </c>
      <c r="AC53" s="38">
        <v>303.20400000000001</v>
      </c>
      <c r="AD53" s="38">
        <v>385.81849</v>
      </c>
      <c r="AE53" s="38">
        <v>493.17016999999998</v>
      </c>
      <c r="AF53" s="38">
        <v>390.09559000000002</v>
      </c>
      <c r="AG53" s="38">
        <v>548.51684999999998</v>
      </c>
      <c r="AH53" s="38">
        <v>371.26263999999998</v>
      </c>
      <c r="AI53" s="38">
        <v>346.49990000000003</v>
      </c>
      <c r="AJ53" s="38">
        <v>341.23331000000002</v>
      </c>
      <c r="AK53" s="38">
        <v>381.67277000000001</v>
      </c>
      <c r="AL53" s="38">
        <v>376.01337000000001</v>
      </c>
      <c r="AM53" s="38">
        <v>0</v>
      </c>
      <c r="AN53" s="38">
        <v>0</v>
      </c>
      <c r="AO53" s="38">
        <v>0</v>
      </c>
      <c r="AP53" s="38">
        <v>0</v>
      </c>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row>
    <row r="54" spans="6:588" ht="17.25" customHeight="1">
      <c r="F54" s="37" t="s">
        <v>614</v>
      </c>
      <c r="G54" s="25" t="s">
        <v>141</v>
      </c>
      <c r="H54" s="38">
        <v>0</v>
      </c>
      <c r="I54" s="38">
        <v>0</v>
      </c>
      <c r="J54" s="38">
        <v>0</v>
      </c>
      <c r="K54" s="38">
        <v>2.8000000000000001E-2</v>
      </c>
      <c r="L54" s="38">
        <v>0</v>
      </c>
      <c r="M54" s="38">
        <v>0</v>
      </c>
      <c r="N54" s="38">
        <v>5.4889999999999999</v>
      </c>
      <c r="O54" s="38">
        <v>33</v>
      </c>
      <c r="P54" s="38">
        <v>63.85</v>
      </c>
      <c r="Q54" s="38">
        <v>261.57</v>
      </c>
      <c r="R54" s="38">
        <v>284.91399999999999</v>
      </c>
      <c r="S54" s="38">
        <v>374.73899999999998</v>
      </c>
      <c r="T54" s="38">
        <v>466.11799999999999</v>
      </c>
      <c r="U54" s="38">
        <v>382.91500000000002</v>
      </c>
      <c r="V54" s="38">
        <v>432.767</v>
      </c>
      <c r="W54" s="38">
        <v>435.88200000000001</v>
      </c>
      <c r="X54" s="38">
        <v>494.03899999999999</v>
      </c>
      <c r="Y54" s="38">
        <v>492.94499999999999</v>
      </c>
      <c r="Z54" s="38">
        <v>523.13400000000001</v>
      </c>
      <c r="AA54" s="38">
        <v>488.53800000000001</v>
      </c>
      <c r="AB54" s="38">
        <v>609.13099999999997</v>
      </c>
      <c r="AC54" s="38">
        <v>560.21100000000001</v>
      </c>
      <c r="AD54" s="38">
        <v>584.21617000000003</v>
      </c>
      <c r="AE54" s="38">
        <v>510.03868999999997</v>
      </c>
      <c r="AF54" s="38">
        <v>378.62819000000002</v>
      </c>
      <c r="AG54" s="38">
        <v>252.82328999999999</v>
      </c>
      <c r="AH54" s="38">
        <v>242.97508999999999</v>
      </c>
      <c r="AI54" s="38">
        <v>254.04910000000001</v>
      </c>
      <c r="AJ54" s="38">
        <v>231.74252000000001</v>
      </c>
      <c r="AK54" s="38">
        <v>145.755</v>
      </c>
      <c r="AL54" s="38">
        <v>112.75162</v>
      </c>
      <c r="AM54" s="38">
        <v>91.295389999999998</v>
      </c>
      <c r="AN54" s="38">
        <v>126.58842</v>
      </c>
      <c r="AO54" s="38">
        <v>83.738650000000007</v>
      </c>
      <c r="AP54" s="38">
        <v>116.05072</v>
      </c>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row>
    <row r="55" spans="6:588" ht="17.25" customHeight="1">
      <c r="F55" s="37" t="s">
        <v>593</v>
      </c>
      <c r="G55" s="25" t="s">
        <v>141</v>
      </c>
      <c r="H55" s="38">
        <v>0.12</v>
      </c>
      <c r="I55" s="38">
        <v>7.5</v>
      </c>
      <c r="J55" s="38">
        <v>0</v>
      </c>
      <c r="K55" s="38">
        <v>36.369999999999997</v>
      </c>
      <c r="L55" s="38">
        <v>21.39</v>
      </c>
      <c r="M55" s="38">
        <v>39.274000000000001</v>
      </c>
      <c r="N55" s="38">
        <v>40.636000000000003</v>
      </c>
      <c r="O55" s="38">
        <v>48.991999999999997</v>
      </c>
      <c r="P55" s="38">
        <v>124.12</v>
      </c>
      <c r="Q55" s="38">
        <v>165.53800000000001</v>
      </c>
      <c r="R55" s="38">
        <v>70.635000000000005</v>
      </c>
      <c r="S55" s="38">
        <v>40.15</v>
      </c>
      <c r="T55" s="38">
        <v>10</v>
      </c>
      <c r="U55" s="38">
        <v>81.332999999999998</v>
      </c>
      <c r="V55" s="38">
        <v>67.718999999999994</v>
      </c>
      <c r="W55" s="38">
        <v>77.759</v>
      </c>
      <c r="X55" s="38">
        <v>68.164000000000001</v>
      </c>
      <c r="Y55" s="38">
        <v>114.542</v>
      </c>
      <c r="Z55" s="38">
        <v>183.26599999999999</v>
      </c>
      <c r="AA55" s="38">
        <v>177.19499999999999</v>
      </c>
      <c r="AB55" s="38">
        <v>210.77199999999999</v>
      </c>
      <c r="AC55" s="38">
        <v>204.684</v>
      </c>
      <c r="AD55" s="38">
        <v>191.03458000000001</v>
      </c>
      <c r="AE55" s="38">
        <v>119.72691</v>
      </c>
      <c r="AF55" s="38">
        <v>192.63807</v>
      </c>
      <c r="AG55" s="38">
        <v>109.51497999999999</v>
      </c>
      <c r="AH55" s="38">
        <v>118.84220999999999</v>
      </c>
      <c r="AI55" s="38">
        <v>94.914839999999998</v>
      </c>
      <c r="AJ55" s="38">
        <v>52.379939999999998</v>
      </c>
      <c r="AK55" s="38">
        <v>93.345550000000003</v>
      </c>
      <c r="AL55" s="38">
        <v>84.830560000000006</v>
      </c>
      <c r="AM55" s="38">
        <v>237.60106999999999</v>
      </c>
      <c r="AN55" s="38">
        <v>344.99286000000001</v>
      </c>
      <c r="AO55" s="38">
        <v>256.71740999999997</v>
      </c>
      <c r="AP55" s="38">
        <v>169.55119999999999</v>
      </c>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row>
    <row r="56" spans="6:588" ht="17.25" customHeight="1">
      <c r="F56" s="37" t="s">
        <v>852</v>
      </c>
      <c r="G56" s="25" t="s">
        <v>141</v>
      </c>
      <c r="H56" s="38">
        <v>11.021000000000001</v>
      </c>
      <c r="I56" s="38">
        <v>0</v>
      </c>
      <c r="J56" s="38">
        <v>0</v>
      </c>
      <c r="K56" s="38">
        <v>0</v>
      </c>
      <c r="L56" s="38">
        <v>0</v>
      </c>
      <c r="M56" s="38">
        <v>0</v>
      </c>
      <c r="N56" s="38">
        <v>0</v>
      </c>
      <c r="O56" s="38">
        <v>70.992999999999995</v>
      </c>
      <c r="P56" s="38">
        <v>86</v>
      </c>
      <c r="Q56" s="38">
        <v>71.25</v>
      </c>
      <c r="R56" s="38">
        <v>62.9</v>
      </c>
      <c r="S56" s="38">
        <v>18.3</v>
      </c>
      <c r="T56" s="38">
        <v>64.921999999999997</v>
      </c>
      <c r="U56" s="38">
        <v>16.879000000000001</v>
      </c>
      <c r="V56" s="38">
        <v>66.02</v>
      </c>
      <c r="W56" s="38">
        <v>20.035</v>
      </c>
      <c r="X56" s="38">
        <v>35.941000000000003</v>
      </c>
      <c r="Y56" s="38">
        <v>67.676000000000002</v>
      </c>
      <c r="Z56" s="38">
        <v>81.225999999999999</v>
      </c>
      <c r="AA56" s="38">
        <v>89.763000000000005</v>
      </c>
      <c r="AB56" s="38">
        <v>88.061999999999998</v>
      </c>
      <c r="AC56" s="38">
        <v>83.251999999999995</v>
      </c>
      <c r="AD56" s="38">
        <v>8.8309999999999995</v>
      </c>
      <c r="AE56" s="38">
        <v>75.757990000000007</v>
      </c>
      <c r="AF56" s="38">
        <v>110.22944</v>
      </c>
      <c r="AG56" s="38">
        <v>83.667580000000001</v>
      </c>
      <c r="AH56" s="38">
        <v>78.611609999999999</v>
      </c>
      <c r="AI56" s="38">
        <v>134.99767</v>
      </c>
      <c r="AJ56" s="38">
        <v>53.991680000000002</v>
      </c>
      <c r="AK56" s="38">
        <v>141.28303</v>
      </c>
      <c r="AL56" s="38">
        <v>75.909530000000004</v>
      </c>
      <c r="AM56" s="38">
        <v>0</v>
      </c>
      <c r="AN56" s="38">
        <v>0</v>
      </c>
      <c r="AO56" s="38">
        <v>0</v>
      </c>
      <c r="AP56" s="38">
        <v>0</v>
      </c>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row>
    <row r="57" spans="6:588" ht="17.25" customHeight="1">
      <c r="F57" s="28" t="s">
        <v>148</v>
      </c>
      <c r="G57" s="25" t="s">
        <v>141</v>
      </c>
      <c r="H57" s="38">
        <v>480.43866600000001</v>
      </c>
      <c r="I57" s="38">
        <v>543.56029999999998</v>
      </c>
      <c r="J57" s="38">
        <v>543.06080899999995</v>
      </c>
      <c r="K57" s="38">
        <v>525.36580900000001</v>
      </c>
      <c r="L57" s="38">
        <v>480.03886999999997</v>
      </c>
      <c r="M57" s="38">
        <v>420.24110899999999</v>
      </c>
      <c r="N57" s="38">
        <v>441.77084600000001</v>
      </c>
      <c r="O57" s="38">
        <v>351.62311299999999</v>
      </c>
      <c r="P57" s="38">
        <v>372.28656599999999</v>
      </c>
      <c r="Q57" s="38">
        <v>397.62307099999998</v>
      </c>
      <c r="R57" s="38">
        <v>840.37815699999999</v>
      </c>
      <c r="S57" s="38">
        <v>1248.7042409999999</v>
      </c>
      <c r="T57" s="38">
        <v>1130.992424</v>
      </c>
      <c r="U57" s="38">
        <v>956.46651499999996</v>
      </c>
      <c r="V57" s="38">
        <v>924.27295600000002</v>
      </c>
      <c r="W57" s="38">
        <v>1331.929766</v>
      </c>
      <c r="X57" s="38">
        <v>2161.062684</v>
      </c>
      <c r="Y57" s="38">
        <v>2611.9677459999998</v>
      </c>
      <c r="Z57" s="38">
        <v>2579.0285909999998</v>
      </c>
      <c r="AA57" s="38">
        <v>2244.7603559999998</v>
      </c>
      <c r="AB57" s="38">
        <v>1979.683278</v>
      </c>
      <c r="AC57" s="38">
        <v>3291.804126</v>
      </c>
      <c r="AD57" s="38">
        <v>3115.374448</v>
      </c>
      <c r="AE57" s="38">
        <v>2706.7877410000001</v>
      </c>
      <c r="AF57" s="38">
        <v>3487.1389220000001</v>
      </c>
      <c r="AG57" s="38">
        <v>3226.130666</v>
      </c>
      <c r="AH57" s="38">
        <v>3446.3641360000001</v>
      </c>
      <c r="AI57" s="38">
        <v>2991.8096569999998</v>
      </c>
      <c r="AJ57" s="38">
        <v>2754.0570229999998</v>
      </c>
      <c r="AK57" s="38">
        <v>3793.4760590000001</v>
      </c>
      <c r="AL57" s="38">
        <v>3354.2072659999999</v>
      </c>
      <c r="AM57" s="38">
        <v>4111.9775179999997</v>
      </c>
      <c r="AN57" s="38">
        <v>4369.6048549999996</v>
      </c>
      <c r="AO57" s="38">
        <v>5017.2684440000003</v>
      </c>
      <c r="AP57" s="38">
        <v>5132.9053670000003</v>
      </c>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row>
    <row r="58" spans="6:588" ht="17.25" customHeight="1">
      <c r="F58" s="37" t="s">
        <v>611</v>
      </c>
      <c r="G58" s="25" t="s">
        <v>141</v>
      </c>
      <c r="H58" s="38">
        <v>0.313</v>
      </c>
      <c r="I58" s="38">
        <v>0.503</v>
      </c>
      <c r="J58" s="38">
        <v>2.1850000000000001</v>
      </c>
      <c r="K58" s="38">
        <v>1.9350000000000001</v>
      </c>
      <c r="L58" s="38">
        <v>1.605</v>
      </c>
      <c r="M58" s="38">
        <v>0</v>
      </c>
      <c r="N58" s="38">
        <v>1E-3</v>
      </c>
      <c r="O58" s="38">
        <v>2.6909999999999998</v>
      </c>
      <c r="P58" s="38">
        <v>4.6749999999999998</v>
      </c>
      <c r="Q58" s="38">
        <v>0.40899999999999997</v>
      </c>
      <c r="R58" s="38">
        <v>5.6520000000000001</v>
      </c>
      <c r="S58" s="38">
        <v>12.010999999999999</v>
      </c>
      <c r="T58" s="38">
        <v>16.59</v>
      </c>
      <c r="U58" s="38">
        <v>22.555</v>
      </c>
      <c r="V58" s="38">
        <v>24.276</v>
      </c>
      <c r="W58" s="38">
        <v>32.929000000000002</v>
      </c>
      <c r="X58" s="38">
        <v>32.438000000000002</v>
      </c>
      <c r="Y58" s="38">
        <v>21.856999999999999</v>
      </c>
      <c r="Z58" s="38">
        <v>12.699</v>
      </c>
      <c r="AA58" s="38">
        <v>123.11499999999999</v>
      </c>
      <c r="AB58" s="38">
        <v>118.962</v>
      </c>
      <c r="AC58" s="38">
        <v>121.238</v>
      </c>
      <c r="AD58" s="38">
        <v>146.39295999999999</v>
      </c>
      <c r="AE58" s="38">
        <v>165.86748</v>
      </c>
      <c r="AF58" s="38">
        <v>273.73915</v>
      </c>
      <c r="AG58" s="38">
        <v>246.56889000000001</v>
      </c>
      <c r="AH58" s="38">
        <v>291.38709</v>
      </c>
      <c r="AI58" s="38">
        <v>171.36331999999999</v>
      </c>
      <c r="AJ58" s="38">
        <v>126.65036000000001</v>
      </c>
      <c r="AK58" s="38">
        <v>151.24417</v>
      </c>
      <c r="AL58" s="38">
        <v>155.59622999999999</v>
      </c>
      <c r="AM58" s="38">
        <v>195.74701999999999</v>
      </c>
      <c r="AN58" s="38">
        <v>144.65117000000001</v>
      </c>
      <c r="AO58" s="38">
        <v>184.36824999999999</v>
      </c>
      <c r="AP58" s="38">
        <v>181.01128</v>
      </c>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row>
    <row r="59" spans="6:588" ht="17.25" customHeight="1">
      <c r="F59" s="37" t="s">
        <v>594</v>
      </c>
      <c r="G59" s="25" t="s">
        <v>141</v>
      </c>
      <c r="H59" s="38">
        <v>0</v>
      </c>
      <c r="I59" s="38">
        <v>0.20100000000000001</v>
      </c>
      <c r="J59" s="38">
        <v>5.6</v>
      </c>
      <c r="K59" s="38">
        <v>6.8789999999999996</v>
      </c>
      <c r="L59" s="38">
        <v>5.3479999999999999</v>
      </c>
      <c r="M59" s="38">
        <v>5.0000000000000001E-3</v>
      </c>
      <c r="N59" s="38">
        <v>6.9770000000000003</v>
      </c>
      <c r="O59" s="38">
        <v>28.018000000000001</v>
      </c>
      <c r="P59" s="38">
        <v>30.879000000000001</v>
      </c>
      <c r="Q59" s="38">
        <v>33.048000000000002</v>
      </c>
      <c r="R59" s="38">
        <v>60.706000000000003</v>
      </c>
      <c r="S59" s="38">
        <v>81.286000000000001</v>
      </c>
      <c r="T59" s="38">
        <v>82.296000000000006</v>
      </c>
      <c r="U59" s="38">
        <v>86.106999999999999</v>
      </c>
      <c r="V59" s="38">
        <v>73.903000000000006</v>
      </c>
      <c r="W59" s="38">
        <v>65.323999999999998</v>
      </c>
      <c r="X59" s="38">
        <v>49.981999999999999</v>
      </c>
      <c r="Y59" s="38">
        <v>55.46</v>
      </c>
      <c r="Z59" s="38">
        <v>51.343000000000004</v>
      </c>
      <c r="AA59" s="38">
        <v>46.853999999999999</v>
      </c>
      <c r="AB59" s="38">
        <v>38.802999999999997</v>
      </c>
      <c r="AC59" s="38">
        <v>74.488</v>
      </c>
      <c r="AD59" s="38">
        <v>89.202330000000003</v>
      </c>
      <c r="AE59" s="38">
        <v>89.564940000000007</v>
      </c>
      <c r="AF59" s="38">
        <v>79.78792</v>
      </c>
      <c r="AG59" s="38">
        <v>67.297259999999994</v>
      </c>
      <c r="AH59" s="38">
        <v>87.813320000000004</v>
      </c>
      <c r="AI59" s="38">
        <v>108.91126</v>
      </c>
      <c r="AJ59" s="38">
        <v>88.276669999999996</v>
      </c>
      <c r="AK59" s="38">
        <v>108.52576000000001</v>
      </c>
      <c r="AL59" s="38">
        <v>84.448239999999998</v>
      </c>
      <c r="AM59" s="38">
        <v>91.061809999999994</v>
      </c>
      <c r="AN59" s="38">
        <v>72.767269999999996</v>
      </c>
      <c r="AO59" s="38">
        <v>88.761229999999998</v>
      </c>
      <c r="AP59" s="38">
        <v>79.823359999999994</v>
      </c>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row>
    <row r="60" spans="6:588" ht="17.25" customHeight="1">
      <c r="F60" s="37" t="s">
        <v>590</v>
      </c>
      <c r="G60" s="25" t="s">
        <v>141</v>
      </c>
      <c r="H60" s="38">
        <v>2.6709999999999998</v>
      </c>
      <c r="I60" s="38">
        <v>1.5920000000000001</v>
      </c>
      <c r="J60" s="38">
        <v>14.305999999999999</v>
      </c>
      <c r="K60" s="38">
        <v>24.31</v>
      </c>
      <c r="L60" s="38">
        <v>41.116</v>
      </c>
      <c r="M60" s="38">
        <v>31.196000000000002</v>
      </c>
      <c r="N60" s="38">
        <v>25.204999999999998</v>
      </c>
      <c r="O60" s="38">
        <v>29.585999999999999</v>
      </c>
      <c r="P60" s="38">
        <v>30.512</v>
      </c>
      <c r="Q60" s="38">
        <v>56.015000000000001</v>
      </c>
      <c r="R60" s="38">
        <v>80.533000000000001</v>
      </c>
      <c r="S60" s="38">
        <v>82.912000000000006</v>
      </c>
      <c r="T60" s="38">
        <v>95.956999999999994</v>
      </c>
      <c r="U60" s="38">
        <v>89.006</v>
      </c>
      <c r="V60" s="38">
        <v>81.242000000000004</v>
      </c>
      <c r="W60" s="38">
        <v>87.7</v>
      </c>
      <c r="X60" s="38">
        <v>75.975999999999999</v>
      </c>
      <c r="Y60" s="38">
        <v>87.971000000000004</v>
      </c>
      <c r="Z60" s="38">
        <v>95.2</v>
      </c>
      <c r="AA60" s="38">
        <v>57.591999999999999</v>
      </c>
      <c r="AB60" s="38">
        <v>44.598999999999997</v>
      </c>
      <c r="AC60" s="38">
        <v>54.213999999999999</v>
      </c>
      <c r="AD60" s="38">
        <v>51.192079999999997</v>
      </c>
      <c r="AE60" s="38">
        <v>30.715119999999999</v>
      </c>
      <c r="AF60" s="38">
        <v>15.37373</v>
      </c>
      <c r="AG60" s="38">
        <v>10.191509999999999</v>
      </c>
      <c r="AH60" s="38">
        <v>41.281610000000001</v>
      </c>
      <c r="AI60" s="38">
        <v>54.848129999999998</v>
      </c>
      <c r="AJ60" s="38">
        <v>58.736069999999998</v>
      </c>
      <c r="AK60" s="38">
        <v>51.300240000000002</v>
      </c>
      <c r="AL60" s="38">
        <v>53.319710000000001</v>
      </c>
      <c r="AM60" s="38">
        <v>34.540399999999998</v>
      </c>
      <c r="AN60" s="38">
        <v>56.672220000000003</v>
      </c>
      <c r="AO60" s="38">
        <v>39.093380000000003</v>
      </c>
      <c r="AP60" s="38">
        <v>42.68824</v>
      </c>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row>
    <row r="61" spans="6:588" ht="17.25" customHeight="1">
      <c r="F61" s="37" t="s">
        <v>595</v>
      </c>
      <c r="G61" s="25" t="s">
        <v>141</v>
      </c>
      <c r="H61" s="38">
        <v>0</v>
      </c>
      <c r="I61" s="38">
        <v>3.9E-2</v>
      </c>
      <c r="J61" s="38">
        <v>0.56100000000000005</v>
      </c>
      <c r="K61" s="38">
        <v>1.2390000000000001</v>
      </c>
      <c r="L61" s="38">
        <v>3.302</v>
      </c>
      <c r="M61" s="38">
        <v>4.8</v>
      </c>
      <c r="N61" s="38">
        <v>5.4969999999999999</v>
      </c>
      <c r="O61" s="38">
        <v>7.617</v>
      </c>
      <c r="P61" s="38">
        <v>5.4619999999999997</v>
      </c>
      <c r="Q61" s="38">
        <v>5.5410000000000004</v>
      </c>
      <c r="R61" s="38">
        <v>14.186999999999999</v>
      </c>
      <c r="S61" s="38">
        <v>28.302</v>
      </c>
      <c r="T61" s="38">
        <v>29.876000000000001</v>
      </c>
      <c r="U61" s="38">
        <v>39.281999999999996</v>
      </c>
      <c r="V61" s="38">
        <v>49.518000000000001</v>
      </c>
      <c r="W61" s="38">
        <v>50.576000000000001</v>
      </c>
      <c r="X61" s="38">
        <v>64.691999999999993</v>
      </c>
      <c r="Y61" s="38">
        <v>40.271000000000001</v>
      </c>
      <c r="Z61" s="38">
        <v>42.941000000000003</v>
      </c>
      <c r="AA61" s="38">
        <v>25.024999999999999</v>
      </c>
      <c r="AB61" s="38">
        <v>10.009</v>
      </c>
      <c r="AC61" s="38">
        <v>19.814</v>
      </c>
      <c r="AD61" s="38">
        <v>44.028640000000003</v>
      </c>
      <c r="AE61" s="38">
        <v>34.219029999999997</v>
      </c>
      <c r="AF61" s="38">
        <v>20.614640000000001</v>
      </c>
      <c r="AG61" s="38">
        <v>27.393540000000002</v>
      </c>
      <c r="AH61" s="38">
        <v>39.780540000000002</v>
      </c>
      <c r="AI61" s="38">
        <v>26.344000000000001</v>
      </c>
      <c r="AJ61" s="38">
        <v>10.28265</v>
      </c>
      <c r="AK61" s="38">
        <v>38.424349999999997</v>
      </c>
      <c r="AL61" s="38">
        <v>32.31915</v>
      </c>
      <c r="AM61" s="38">
        <v>37.86468</v>
      </c>
      <c r="AN61" s="38">
        <v>22.31409</v>
      </c>
      <c r="AO61" s="38">
        <v>37.113619999999997</v>
      </c>
      <c r="AP61" s="38">
        <v>27.686160000000001</v>
      </c>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row>
    <row r="62" spans="6:588" ht="17.25" customHeight="1">
      <c r="F62" s="37" t="s">
        <v>650</v>
      </c>
      <c r="G62" s="25" t="s">
        <v>141</v>
      </c>
      <c r="H62" s="38">
        <v>0</v>
      </c>
      <c r="I62" s="38">
        <v>0</v>
      </c>
      <c r="J62" s="38">
        <v>0</v>
      </c>
      <c r="K62" s="38">
        <v>0</v>
      </c>
      <c r="L62" s="38">
        <v>0</v>
      </c>
      <c r="M62" s="38">
        <v>0</v>
      </c>
      <c r="N62" s="38">
        <v>0</v>
      </c>
      <c r="O62" s="38">
        <v>8.9999999999999993E-3</v>
      </c>
      <c r="P62" s="38">
        <v>5.0000000000000001E-3</v>
      </c>
      <c r="Q62" s="38">
        <v>0.70099999999999996</v>
      </c>
      <c r="R62" s="38">
        <v>5.641</v>
      </c>
      <c r="S62" s="38">
        <v>8.8149999999999995</v>
      </c>
      <c r="T62" s="38">
        <v>7.0149999999999997</v>
      </c>
      <c r="U62" s="38">
        <v>11.198</v>
      </c>
      <c r="V62" s="38">
        <v>18.815000000000001</v>
      </c>
      <c r="W62" s="38">
        <v>20.268000000000001</v>
      </c>
      <c r="X62" s="38">
        <v>17.114999999999998</v>
      </c>
      <c r="Y62" s="38">
        <v>24.507999999999999</v>
      </c>
      <c r="Z62" s="38">
        <v>24.234000000000002</v>
      </c>
      <c r="AA62" s="38">
        <v>24.422999999999998</v>
      </c>
      <c r="AB62" s="38">
        <v>24.917000000000002</v>
      </c>
      <c r="AC62" s="38">
        <v>27.518999999999998</v>
      </c>
      <c r="AD62" s="38">
        <v>20.76437</v>
      </c>
      <c r="AE62" s="38">
        <v>15.205970000000001</v>
      </c>
      <c r="AF62" s="38">
        <v>8.1144800000000004</v>
      </c>
      <c r="AG62" s="38">
        <v>13.20449</v>
      </c>
      <c r="AH62" s="38">
        <v>23.43759</v>
      </c>
      <c r="AI62" s="38">
        <v>26.282330000000002</v>
      </c>
      <c r="AJ62" s="38">
        <v>18.417280000000002</v>
      </c>
      <c r="AK62" s="38">
        <v>19.761669999999999</v>
      </c>
      <c r="AL62" s="38">
        <v>30.363399999999999</v>
      </c>
      <c r="AM62" s="38">
        <v>28.647590000000001</v>
      </c>
      <c r="AN62" s="38">
        <v>19.70252</v>
      </c>
      <c r="AO62" s="38">
        <v>16.226500000000001</v>
      </c>
      <c r="AP62" s="38">
        <v>27.96622</v>
      </c>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row>
    <row r="63" spans="6:588" ht="17.25" customHeight="1">
      <c r="F63" s="2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c r="UC63" s="38"/>
      <c r="UD63" s="38"/>
      <c r="UE63" s="38"/>
      <c r="UF63" s="38"/>
      <c r="UG63" s="38"/>
      <c r="UH63" s="38"/>
      <c r="UI63" s="38"/>
      <c r="UJ63" s="38"/>
      <c r="UK63" s="38"/>
      <c r="UL63" s="38"/>
      <c r="UM63" s="38"/>
      <c r="UN63" s="38"/>
      <c r="UO63" s="38"/>
      <c r="UP63" s="38"/>
      <c r="UQ63" s="38"/>
      <c r="UR63" s="38"/>
      <c r="US63" s="38"/>
      <c r="UT63" s="38"/>
      <c r="UU63" s="38"/>
      <c r="UV63" s="38"/>
      <c r="UW63" s="38"/>
      <c r="UX63" s="38"/>
      <c r="UY63" s="38"/>
      <c r="UZ63" s="38"/>
      <c r="VA63" s="38"/>
      <c r="VB63" s="38"/>
      <c r="VC63" s="38"/>
      <c r="VD63" s="38"/>
      <c r="VE63" s="38"/>
      <c r="VF63" s="38"/>
      <c r="VG63" s="38"/>
      <c r="VH63" s="38"/>
      <c r="VI63" s="38"/>
      <c r="VJ63" s="38"/>
      <c r="VK63" s="38"/>
      <c r="VL63" s="38"/>
      <c r="VM63" s="38"/>
      <c r="VN63" s="38"/>
      <c r="VO63" s="38"/>
      <c r="VP63" s="38"/>
    </row>
    <row r="64" spans="6:588" ht="17.25" customHeight="1">
      <c r="F64" s="28" t="s">
        <v>854</v>
      </c>
      <c r="G64" s="25" t="s">
        <v>869</v>
      </c>
      <c r="H64" s="38">
        <v>7201.9860040000003</v>
      </c>
      <c r="I64" s="38">
        <v>8830.3307409999998</v>
      </c>
      <c r="J64" s="38">
        <v>8967.3574329999992</v>
      </c>
      <c r="K64" s="38">
        <v>10098.458944</v>
      </c>
      <c r="L64" s="38">
        <v>9537.7378829999998</v>
      </c>
      <c r="M64" s="38">
        <v>11444.991345</v>
      </c>
      <c r="N64" s="38">
        <v>10899.498772999999</v>
      </c>
      <c r="O64" s="38">
        <v>12400.752526</v>
      </c>
      <c r="P64" s="38">
        <v>14784.537272</v>
      </c>
      <c r="Q64" s="38">
        <v>14290.654710000001</v>
      </c>
      <c r="R64" s="38">
        <v>20877.40785</v>
      </c>
      <c r="S64" s="38">
        <v>24043.69744</v>
      </c>
      <c r="T64" s="38">
        <v>23935.972555</v>
      </c>
      <c r="U64" s="38">
        <v>20950.257307</v>
      </c>
      <c r="V64" s="38">
        <v>17525.573425999999</v>
      </c>
      <c r="W64" s="38">
        <v>15731.185057000001</v>
      </c>
      <c r="X64" s="38">
        <v>13025.667772999999</v>
      </c>
      <c r="Y64" s="38">
        <v>15964.779210000001</v>
      </c>
      <c r="Z64" s="38">
        <v>15975.045146599999</v>
      </c>
      <c r="AA64" s="38">
        <v>16587.61449973</v>
      </c>
      <c r="AB64" s="38">
        <v>18064.262067970001</v>
      </c>
      <c r="AC64" s="38">
        <v>19637.642701659999</v>
      </c>
      <c r="AD64" s="38">
        <v>17438.4405592</v>
      </c>
      <c r="AE64" s="38">
        <v>15761.40102105</v>
      </c>
      <c r="AF64" s="38">
        <v>14816.78348925</v>
      </c>
      <c r="AG64" s="38">
        <v>15152.320210759999</v>
      </c>
      <c r="AH64" s="38">
        <v>13891.26539803</v>
      </c>
      <c r="AI64" s="38">
        <v>12803.85832331</v>
      </c>
      <c r="AJ64" s="38">
        <v>13034.387700310001</v>
      </c>
      <c r="AK64" s="38">
        <v>14739.22717505</v>
      </c>
      <c r="AL64" s="38">
        <v>16908.320831100002</v>
      </c>
      <c r="AM64" s="38">
        <v>16027.913450489999</v>
      </c>
      <c r="AN64" s="38">
        <v>16834.727705099998</v>
      </c>
      <c r="AO64" s="38">
        <v>16336.320403350001</v>
      </c>
      <c r="AP64" s="38">
        <v>15291.392810449999</v>
      </c>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c r="UC64" s="38"/>
      <c r="UD64" s="38"/>
      <c r="UE64" s="38"/>
      <c r="UF64" s="38"/>
      <c r="UG64" s="38"/>
      <c r="UH64" s="38"/>
      <c r="UI64" s="38"/>
      <c r="UJ64" s="38"/>
      <c r="UK64" s="38"/>
      <c r="UL64" s="38"/>
      <c r="UM64" s="38"/>
      <c r="UN64" s="38"/>
      <c r="UO64" s="38"/>
      <c r="UP64" s="38"/>
      <c r="UQ64" s="38"/>
      <c r="UR64" s="38"/>
      <c r="US64" s="38"/>
      <c r="UT64" s="38"/>
      <c r="UU64" s="38"/>
      <c r="UV64" s="38"/>
      <c r="UW64" s="38"/>
      <c r="UX64" s="38"/>
      <c r="UY64" s="38"/>
      <c r="UZ64" s="38"/>
      <c r="VA64" s="38"/>
      <c r="VB64" s="38"/>
      <c r="VC64" s="38"/>
      <c r="VD64" s="38"/>
      <c r="VE64" s="38"/>
      <c r="VF64" s="38"/>
      <c r="VG64" s="38"/>
      <c r="VH64" s="38"/>
      <c r="VI64" s="38"/>
      <c r="VJ64" s="38"/>
      <c r="VK64" s="38"/>
      <c r="VL64" s="38"/>
      <c r="VM64" s="38"/>
      <c r="VN64" s="38"/>
      <c r="VO64" s="38"/>
      <c r="VP64" s="38"/>
    </row>
    <row r="65" spans="6:588" ht="17.25" customHeight="1">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c r="UC65" s="38"/>
      <c r="UD65" s="38"/>
      <c r="UE65" s="38"/>
      <c r="UF65" s="38"/>
      <c r="UG65" s="38"/>
      <c r="UH65" s="38"/>
      <c r="UI65" s="38"/>
      <c r="UJ65" s="38"/>
      <c r="UK65" s="38"/>
      <c r="UL65" s="38"/>
      <c r="UM65" s="38"/>
      <c r="UN65" s="38"/>
      <c r="UO65" s="38"/>
      <c r="UP65" s="38"/>
      <c r="UQ65" s="38"/>
      <c r="UR65" s="38"/>
      <c r="US65" s="38"/>
      <c r="UT65" s="38"/>
      <c r="UU65" s="38"/>
      <c r="UV65" s="38"/>
      <c r="UW65" s="38"/>
      <c r="UX65" s="38"/>
      <c r="UY65" s="38"/>
      <c r="UZ65" s="38"/>
      <c r="VA65" s="38"/>
      <c r="VB65" s="38"/>
      <c r="VC65" s="38"/>
      <c r="VD65" s="38"/>
      <c r="VE65" s="38"/>
      <c r="VF65" s="38"/>
      <c r="VG65" s="38"/>
      <c r="VH65" s="38"/>
      <c r="VI65" s="38"/>
      <c r="VJ65" s="38"/>
      <c r="VK65" s="38"/>
      <c r="VL65" s="38"/>
      <c r="VM65" s="38"/>
      <c r="VN65" s="38"/>
      <c r="VO65" s="38"/>
      <c r="VP65" s="38"/>
    </row>
    <row r="66" spans="6:588" ht="17.25" customHeight="1">
      <c r="F66" s="28" t="s">
        <v>179</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8"/>
      <c r="SK66" s="38"/>
      <c r="SL66" s="38"/>
      <c r="SM66" s="38"/>
      <c r="SN66" s="38"/>
      <c r="SO66" s="38"/>
      <c r="SP66" s="38"/>
      <c r="SQ66" s="38"/>
      <c r="SR66" s="38"/>
      <c r="SS66" s="38"/>
      <c r="ST66" s="38"/>
      <c r="SU66" s="38"/>
      <c r="SV66" s="38"/>
      <c r="SW66" s="38"/>
      <c r="SX66" s="38"/>
      <c r="SY66" s="38"/>
      <c r="SZ66" s="38"/>
      <c r="TA66" s="38"/>
      <c r="TB66" s="38"/>
      <c r="TC66" s="38"/>
      <c r="TD66" s="38"/>
      <c r="TE66" s="38"/>
      <c r="TF66" s="38"/>
      <c r="TG66" s="38"/>
      <c r="TH66" s="38"/>
      <c r="TI66" s="38"/>
      <c r="TJ66" s="38"/>
      <c r="TK66" s="38"/>
      <c r="TL66" s="38"/>
      <c r="TM66" s="38"/>
      <c r="TN66" s="38"/>
      <c r="TO66" s="38"/>
      <c r="TP66" s="38"/>
      <c r="TQ66" s="38"/>
      <c r="TR66" s="38"/>
      <c r="TS66" s="38"/>
      <c r="TT66" s="38"/>
      <c r="TU66" s="38"/>
      <c r="TV66" s="38"/>
      <c r="TW66" s="38"/>
      <c r="TX66" s="38"/>
      <c r="TY66" s="38"/>
      <c r="TZ66" s="38"/>
      <c r="UA66" s="38"/>
      <c r="UB66" s="38"/>
      <c r="UC66" s="38"/>
      <c r="UD66" s="38"/>
      <c r="UE66" s="38"/>
      <c r="UF66" s="38"/>
      <c r="UG66" s="38"/>
      <c r="UH66" s="38"/>
      <c r="UI66" s="38"/>
      <c r="UJ66" s="38"/>
      <c r="UK66" s="38"/>
      <c r="UL66" s="38"/>
      <c r="UM66" s="38"/>
      <c r="UN66" s="38"/>
      <c r="UO66" s="38"/>
      <c r="UP66" s="38"/>
      <c r="UQ66" s="38"/>
      <c r="UR66" s="38"/>
      <c r="US66" s="38"/>
      <c r="UT66" s="38"/>
      <c r="UU66" s="38"/>
      <c r="UV66" s="38"/>
      <c r="UW66" s="38"/>
      <c r="UX66" s="38"/>
      <c r="UY66" s="38"/>
      <c r="UZ66" s="38"/>
      <c r="VA66" s="38"/>
      <c r="VB66" s="38"/>
      <c r="VC66" s="38"/>
      <c r="VD66" s="38"/>
      <c r="VE66" s="38"/>
      <c r="VF66" s="38"/>
      <c r="VG66" s="38"/>
      <c r="VH66" s="38"/>
      <c r="VI66" s="38"/>
      <c r="VJ66" s="38"/>
      <c r="VK66" s="38"/>
      <c r="VL66" s="38"/>
      <c r="VM66" s="38"/>
      <c r="VN66" s="38"/>
      <c r="VO66" s="38"/>
      <c r="VP66" s="38"/>
    </row>
    <row r="67" spans="6:588" ht="17.25" customHeight="1">
      <c r="F67" s="28" t="s">
        <v>870</v>
      </c>
      <c r="G67" s="25" t="s">
        <v>141</v>
      </c>
      <c r="H67" s="38">
        <v>1100.029</v>
      </c>
      <c r="I67" s="38">
        <v>1295.7539999999999</v>
      </c>
      <c r="J67" s="38">
        <v>1560.09</v>
      </c>
      <c r="K67" s="38">
        <v>1330.3219999999999</v>
      </c>
      <c r="L67" s="38">
        <v>1516.203</v>
      </c>
      <c r="M67" s="38">
        <v>1286.2550000000001</v>
      </c>
      <c r="N67" s="38">
        <v>1438.443</v>
      </c>
      <c r="O67" s="38">
        <v>1554.7629999999999</v>
      </c>
      <c r="P67" s="38">
        <v>1450.431</v>
      </c>
      <c r="Q67" s="38">
        <v>1728.963</v>
      </c>
      <c r="R67" s="38">
        <v>1496</v>
      </c>
      <c r="S67" s="38">
        <v>1902.9</v>
      </c>
      <c r="T67" s="38">
        <v>1848.884</v>
      </c>
      <c r="U67" s="38">
        <v>1912.8489999999999</v>
      </c>
      <c r="V67" s="38">
        <v>1844.335</v>
      </c>
      <c r="W67" s="38">
        <v>1952.9670000000001</v>
      </c>
      <c r="X67" s="38">
        <v>1821.347</v>
      </c>
      <c r="Y67" s="38">
        <v>1947.943</v>
      </c>
      <c r="Z67" s="38">
        <v>2322.5920000000001</v>
      </c>
      <c r="AA67" s="38">
        <v>2100.944</v>
      </c>
      <c r="AB67" s="38">
        <v>2271.3870000000002</v>
      </c>
      <c r="AC67" s="38">
        <v>2316.8090000000002</v>
      </c>
      <c r="AD67" s="38">
        <v>2382.3821499999999</v>
      </c>
      <c r="AE67" s="38">
        <v>2471.5545200000001</v>
      </c>
      <c r="AF67" s="38">
        <v>2328.7398400000002</v>
      </c>
      <c r="AG67" s="38">
        <v>2918.7190399999999</v>
      </c>
      <c r="AH67" s="38">
        <v>2221.7446</v>
      </c>
      <c r="AI67" s="38">
        <v>1479.1292100000001</v>
      </c>
      <c r="AJ67" s="38">
        <v>1737.6744900000001</v>
      </c>
      <c r="AK67" s="38">
        <v>2091.2136500000001</v>
      </c>
      <c r="AL67" s="38">
        <v>2556.2015999999999</v>
      </c>
      <c r="AM67" s="38">
        <v>2117.85187</v>
      </c>
      <c r="AN67" s="38">
        <v>2033.02151</v>
      </c>
      <c r="AO67" s="38">
        <v>1885.8037300000001</v>
      </c>
      <c r="AP67" s="38">
        <v>1907.06069</v>
      </c>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row>
    <row r="68" spans="6:588" ht="17.25" customHeight="1">
      <c r="F68" s="86" t="s">
        <v>611</v>
      </c>
      <c r="G68" s="25" t="s">
        <v>141</v>
      </c>
      <c r="H68" s="38">
        <v>0</v>
      </c>
      <c r="I68" s="38">
        <v>0</v>
      </c>
      <c r="J68" s="38">
        <v>0</v>
      </c>
      <c r="K68" s="38">
        <v>0</v>
      </c>
      <c r="L68" s="38">
        <v>0</v>
      </c>
      <c r="M68" s="38">
        <v>43.884999999999998</v>
      </c>
      <c r="N68" s="38">
        <v>71.344999999999999</v>
      </c>
      <c r="O68" s="38">
        <v>141.11600000000001</v>
      </c>
      <c r="P68" s="38">
        <v>68.513999999999996</v>
      </c>
      <c r="Q68" s="38">
        <v>21.704000000000001</v>
      </c>
      <c r="R68" s="38">
        <v>0</v>
      </c>
      <c r="S68" s="38">
        <v>114.97199999999999</v>
      </c>
      <c r="T68" s="38">
        <v>116.965</v>
      </c>
      <c r="U68" s="38">
        <v>147.232</v>
      </c>
      <c r="V68" s="38">
        <v>267.642</v>
      </c>
      <c r="W68" s="38">
        <v>288.577</v>
      </c>
      <c r="X68" s="38">
        <v>198.35</v>
      </c>
      <c r="Y68" s="38">
        <v>426.24200000000002</v>
      </c>
      <c r="Z68" s="38">
        <v>822.72</v>
      </c>
      <c r="AA68" s="38">
        <v>945</v>
      </c>
      <c r="AB68" s="38">
        <v>1145.95</v>
      </c>
      <c r="AC68" s="38">
        <v>972.73099999999999</v>
      </c>
      <c r="AD68" s="38">
        <v>937.63432999999998</v>
      </c>
      <c r="AE68" s="38">
        <v>826.43109000000004</v>
      </c>
      <c r="AF68" s="38">
        <v>829.95306000000005</v>
      </c>
      <c r="AG68" s="38">
        <v>1147.5606</v>
      </c>
      <c r="AH68" s="38">
        <v>1001.9963299999999</v>
      </c>
      <c r="AI68" s="38">
        <v>568.48217</v>
      </c>
      <c r="AJ68" s="38">
        <v>720.82998999999995</v>
      </c>
      <c r="AK68" s="38">
        <v>935.73329000000001</v>
      </c>
      <c r="AL68" s="38">
        <v>1494.0956900000001</v>
      </c>
      <c r="AM68" s="38">
        <v>1046.9762700000001</v>
      </c>
      <c r="AN68" s="38">
        <v>981.21861999999999</v>
      </c>
      <c r="AO68" s="38">
        <v>1236.1162999999999</v>
      </c>
      <c r="AP68" s="38">
        <v>996.05871000000002</v>
      </c>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row>
    <row r="69" spans="6:588" ht="17.25" customHeight="1">
      <c r="F69" s="86" t="s">
        <v>593</v>
      </c>
      <c r="G69" s="25" t="s">
        <v>141</v>
      </c>
      <c r="H69" s="38">
        <v>264.721</v>
      </c>
      <c r="I69" s="38">
        <v>247.49700000000001</v>
      </c>
      <c r="J69" s="38">
        <v>292.41500000000002</v>
      </c>
      <c r="K69" s="38">
        <v>362.59500000000003</v>
      </c>
      <c r="L69" s="38">
        <v>327.72300000000001</v>
      </c>
      <c r="M69" s="38">
        <v>321.73700000000002</v>
      </c>
      <c r="N69" s="38">
        <v>305.10700000000003</v>
      </c>
      <c r="O69" s="38">
        <v>376.49200000000002</v>
      </c>
      <c r="P69" s="38">
        <v>360.928</v>
      </c>
      <c r="Q69" s="38">
        <v>531.11500000000001</v>
      </c>
      <c r="R69" s="38">
        <v>380.78</v>
      </c>
      <c r="S69" s="38">
        <v>401.142</v>
      </c>
      <c r="T69" s="38">
        <v>399.44299999999998</v>
      </c>
      <c r="U69" s="38">
        <v>380.34</v>
      </c>
      <c r="V69" s="38">
        <v>349.62900000000002</v>
      </c>
      <c r="W69" s="38">
        <v>565.02099999999996</v>
      </c>
      <c r="X69" s="38">
        <v>504.11500000000001</v>
      </c>
      <c r="Y69" s="38">
        <v>342.745</v>
      </c>
      <c r="Z69" s="38">
        <v>345.26400000000001</v>
      </c>
      <c r="AA69" s="38">
        <v>291.17399999999998</v>
      </c>
      <c r="AB69" s="38">
        <v>332.529</v>
      </c>
      <c r="AC69" s="38">
        <v>316.43400000000003</v>
      </c>
      <c r="AD69" s="38">
        <v>445.39906000000002</v>
      </c>
      <c r="AE69" s="38">
        <v>495.08161999999999</v>
      </c>
      <c r="AF69" s="38">
        <v>427.96811000000002</v>
      </c>
      <c r="AG69" s="38">
        <v>560.22496000000001</v>
      </c>
      <c r="AH69" s="38">
        <v>592.60913000000005</v>
      </c>
      <c r="AI69" s="38">
        <v>492.60654</v>
      </c>
      <c r="AJ69" s="38">
        <v>601.45663000000002</v>
      </c>
      <c r="AK69" s="38">
        <v>631.30078000000003</v>
      </c>
      <c r="AL69" s="38">
        <v>534.68077000000005</v>
      </c>
      <c r="AM69" s="38">
        <v>569.09117000000003</v>
      </c>
      <c r="AN69" s="38">
        <v>567.87189000000001</v>
      </c>
      <c r="AO69" s="38">
        <v>297.76231999999999</v>
      </c>
      <c r="AP69" s="38">
        <v>325.95643000000001</v>
      </c>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row>
    <row r="70" spans="6:588" ht="17.25" customHeight="1">
      <c r="F70" s="86" t="s">
        <v>592</v>
      </c>
      <c r="G70" s="25" t="s">
        <v>141</v>
      </c>
      <c r="H70" s="38">
        <v>501.68700000000001</v>
      </c>
      <c r="I70" s="38">
        <v>613.99099999999999</v>
      </c>
      <c r="J70" s="38">
        <v>708.92399999999998</v>
      </c>
      <c r="K70" s="38">
        <v>597.90200000000004</v>
      </c>
      <c r="L70" s="38">
        <v>646.59400000000005</v>
      </c>
      <c r="M70" s="38">
        <v>511.21800000000002</v>
      </c>
      <c r="N70" s="38">
        <v>592.846</v>
      </c>
      <c r="O70" s="38">
        <v>488.86799999999999</v>
      </c>
      <c r="P70" s="38">
        <v>484.87900000000002</v>
      </c>
      <c r="Q70" s="38">
        <v>469.89600000000002</v>
      </c>
      <c r="R70" s="38">
        <v>443.45</v>
      </c>
      <c r="S70" s="38">
        <v>449.95699999999999</v>
      </c>
      <c r="T70" s="38">
        <v>367.36200000000002</v>
      </c>
      <c r="U70" s="38">
        <v>360.18099999999998</v>
      </c>
      <c r="V70" s="38">
        <v>403.97199999999998</v>
      </c>
      <c r="W70" s="38">
        <v>342.601</v>
      </c>
      <c r="X70" s="38">
        <v>375.18</v>
      </c>
      <c r="Y70" s="38">
        <v>315.02199999999999</v>
      </c>
      <c r="Z70" s="38">
        <v>311.375</v>
      </c>
      <c r="AA70" s="38">
        <v>272.91899999999998</v>
      </c>
      <c r="AB70" s="38">
        <v>285.37</v>
      </c>
      <c r="AC70" s="38">
        <v>248.72300000000001</v>
      </c>
      <c r="AD70" s="38">
        <v>275.62630999999999</v>
      </c>
      <c r="AE70" s="38">
        <v>304.41125</v>
      </c>
      <c r="AF70" s="38">
        <v>270.23329999999999</v>
      </c>
      <c r="AG70" s="38">
        <v>255.72606999999999</v>
      </c>
      <c r="AH70" s="38">
        <v>233.21797000000001</v>
      </c>
      <c r="AI70" s="38">
        <v>173.75718000000001</v>
      </c>
      <c r="AJ70" s="38">
        <v>175.54365000000001</v>
      </c>
      <c r="AK70" s="38">
        <v>137.92312000000001</v>
      </c>
      <c r="AL70" s="38">
        <v>139.93047000000001</v>
      </c>
      <c r="AM70" s="38">
        <v>155.57973999999999</v>
      </c>
      <c r="AN70" s="38">
        <v>196.42733000000001</v>
      </c>
      <c r="AO70" s="38">
        <v>161.61877000000001</v>
      </c>
      <c r="AP70" s="38">
        <v>128.20981</v>
      </c>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row>
    <row r="71" spans="6:588" ht="17.25" customHeight="1">
      <c r="F71" s="86" t="s">
        <v>840</v>
      </c>
      <c r="G71" s="25" t="s">
        <v>141</v>
      </c>
      <c r="H71" s="38">
        <v>0</v>
      </c>
      <c r="I71" s="38">
        <v>0</v>
      </c>
      <c r="J71" s="38">
        <v>0</v>
      </c>
      <c r="K71" s="38">
        <v>0</v>
      </c>
      <c r="L71" s="38">
        <v>11</v>
      </c>
      <c r="M71" s="38">
        <v>0</v>
      </c>
      <c r="N71" s="38">
        <v>0</v>
      </c>
      <c r="O71" s="38">
        <v>7</v>
      </c>
      <c r="P71" s="38">
        <v>34.984999999999999</v>
      </c>
      <c r="Q71" s="38">
        <v>12.082000000000001</v>
      </c>
      <c r="R71" s="38">
        <v>23.61</v>
      </c>
      <c r="S71" s="38">
        <v>47.787999999999997</v>
      </c>
      <c r="T71" s="38">
        <v>88.3</v>
      </c>
      <c r="U71" s="38">
        <v>0</v>
      </c>
      <c r="V71" s="38">
        <v>46.585999999999999</v>
      </c>
      <c r="W71" s="38">
        <v>95.823999999999998</v>
      </c>
      <c r="X71" s="38">
        <v>119.53400000000001</v>
      </c>
      <c r="Y71" s="38">
        <v>257.11200000000002</v>
      </c>
      <c r="Z71" s="38">
        <v>161.4</v>
      </c>
      <c r="AA71" s="38">
        <v>145.70500000000001</v>
      </c>
      <c r="AB71" s="38">
        <v>115.5</v>
      </c>
      <c r="AC71" s="38">
        <v>234.036</v>
      </c>
      <c r="AD71" s="38">
        <v>197.28164000000001</v>
      </c>
      <c r="AE71" s="38">
        <v>154.91999999999999</v>
      </c>
      <c r="AF71" s="38">
        <v>205.48553999999999</v>
      </c>
      <c r="AG71" s="38">
        <v>233.67304999999999</v>
      </c>
      <c r="AH71" s="38">
        <v>96.218810000000005</v>
      </c>
      <c r="AI71" s="38">
        <v>130.81906000000001</v>
      </c>
      <c r="AJ71" s="38">
        <v>125.77175</v>
      </c>
      <c r="AK71" s="38">
        <v>119.51814</v>
      </c>
      <c r="AL71" s="38">
        <v>77.440299999999993</v>
      </c>
      <c r="AM71" s="38">
        <v>151.24191999999999</v>
      </c>
      <c r="AN71" s="38">
        <v>141.02916999999999</v>
      </c>
      <c r="AO71" s="38">
        <v>34.9315</v>
      </c>
      <c r="AP71" s="38">
        <v>71.97363</v>
      </c>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c r="UC71" s="38"/>
      <c r="UD71" s="38"/>
      <c r="UE71" s="38"/>
      <c r="UF71" s="38"/>
      <c r="UG71" s="38"/>
      <c r="UH71" s="38"/>
      <c r="UI71" s="38"/>
      <c r="UJ71" s="38"/>
      <c r="UK71" s="38"/>
      <c r="UL71" s="38"/>
      <c r="UM71" s="38"/>
      <c r="UN71" s="38"/>
      <c r="UO71" s="38"/>
      <c r="UP71" s="38"/>
      <c r="UQ71" s="38"/>
      <c r="UR71" s="38"/>
      <c r="US71" s="38"/>
      <c r="UT71" s="38"/>
      <c r="UU71" s="38"/>
      <c r="UV71" s="38"/>
      <c r="UW71" s="38"/>
      <c r="UX71" s="38"/>
      <c r="UY71" s="38"/>
      <c r="UZ71" s="38"/>
      <c r="VA71" s="38"/>
      <c r="VB71" s="38"/>
      <c r="VC71" s="38"/>
      <c r="VD71" s="38"/>
      <c r="VE71" s="38"/>
      <c r="VF71" s="38"/>
      <c r="VG71" s="38"/>
      <c r="VH71" s="38"/>
      <c r="VI71" s="38"/>
      <c r="VJ71" s="38"/>
      <c r="VK71" s="38"/>
      <c r="VL71" s="38"/>
      <c r="VM71" s="38"/>
      <c r="VN71" s="38"/>
      <c r="VO71" s="38"/>
      <c r="VP71" s="38"/>
    </row>
    <row r="72" spans="6:588" ht="17.25" customHeight="1">
      <c r="F72" s="86" t="s">
        <v>856</v>
      </c>
      <c r="G72" s="25" t="s">
        <v>141</v>
      </c>
      <c r="H72" s="38">
        <v>104.35899999999999</v>
      </c>
      <c r="I72" s="38">
        <v>153.916</v>
      </c>
      <c r="J72" s="38">
        <v>150.74</v>
      </c>
      <c r="K72" s="38">
        <v>33.688000000000002</v>
      </c>
      <c r="L72" s="38">
        <v>94.146000000000001</v>
      </c>
      <c r="M72" s="38">
        <v>41.774000000000001</v>
      </c>
      <c r="N72" s="38">
        <v>54.161999999999999</v>
      </c>
      <c r="O72" s="38">
        <v>41.923000000000002</v>
      </c>
      <c r="P72" s="38">
        <v>36.094000000000001</v>
      </c>
      <c r="Q72" s="38">
        <v>21.561</v>
      </c>
      <c r="R72" s="38">
        <v>21.433</v>
      </c>
      <c r="S72" s="38">
        <v>72.466999999999999</v>
      </c>
      <c r="T72" s="38">
        <v>46.652000000000001</v>
      </c>
      <c r="U72" s="38">
        <v>56.261000000000003</v>
      </c>
      <c r="V72" s="38">
        <v>64.105999999999995</v>
      </c>
      <c r="W72" s="38">
        <v>12.518000000000001</v>
      </c>
      <c r="X72" s="38">
        <v>30.1</v>
      </c>
      <c r="Y72" s="38">
        <v>36.210999999999999</v>
      </c>
      <c r="Z72" s="38">
        <v>0</v>
      </c>
      <c r="AA72" s="38">
        <v>0</v>
      </c>
      <c r="AB72" s="38">
        <v>11.015000000000001</v>
      </c>
      <c r="AC72" s="38">
        <v>84.447000000000003</v>
      </c>
      <c r="AD72" s="38">
        <v>114.53986</v>
      </c>
      <c r="AE72" s="38">
        <v>69.7</v>
      </c>
      <c r="AF72" s="38">
        <v>118.973</v>
      </c>
      <c r="AG72" s="38">
        <v>65.193920000000006</v>
      </c>
      <c r="AH72" s="38">
        <v>99.597949999999997</v>
      </c>
      <c r="AI72" s="38">
        <v>54.143659999999997</v>
      </c>
      <c r="AJ72" s="38">
        <v>72.309460000000001</v>
      </c>
      <c r="AK72" s="38">
        <v>98.927459999999996</v>
      </c>
      <c r="AL72" s="38">
        <v>119.67218</v>
      </c>
      <c r="AM72" s="38">
        <v>78.871049999999997</v>
      </c>
      <c r="AN72" s="38">
        <v>49.548229999999997</v>
      </c>
      <c r="AO72" s="38">
        <v>39.514000000000003</v>
      </c>
      <c r="AP72" s="38">
        <v>22.016999999999999</v>
      </c>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c r="PN72" s="38"/>
      <c r="PO72" s="38"/>
      <c r="PP72" s="38"/>
      <c r="PQ72" s="38"/>
      <c r="PR72" s="38"/>
      <c r="PS72" s="38"/>
      <c r="PT72" s="38"/>
      <c r="PU72" s="38"/>
      <c r="PV72" s="38"/>
      <c r="PW72" s="38"/>
      <c r="PX72" s="38"/>
      <c r="PY72" s="38"/>
      <c r="PZ72" s="38"/>
      <c r="QA72" s="38"/>
      <c r="QB72" s="38"/>
      <c r="QC72" s="38"/>
      <c r="QD72" s="38"/>
      <c r="QE72" s="38"/>
      <c r="QF72" s="38"/>
      <c r="QG72" s="38"/>
      <c r="QH72" s="38"/>
      <c r="QI72" s="38"/>
      <c r="QJ72" s="38"/>
      <c r="QK72" s="38"/>
      <c r="QL72" s="38"/>
      <c r="QM72" s="38"/>
      <c r="QN72" s="38"/>
      <c r="QO72" s="38"/>
      <c r="QP72" s="38"/>
      <c r="QQ72" s="38"/>
      <c r="QR72" s="38"/>
      <c r="QS72" s="38"/>
      <c r="QT72" s="38"/>
      <c r="QU72" s="38"/>
      <c r="QV72" s="38"/>
      <c r="QW72" s="38"/>
      <c r="QX72" s="38"/>
      <c r="QY72" s="38"/>
      <c r="QZ72" s="38"/>
      <c r="RA72" s="38"/>
      <c r="RB72" s="38"/>
      <c r="RC72" s="38"/>
      <c r="RD72" s="38"/>
      <c r="RE72" s="38"/>
      <c r="RF72" s="38"/>
      <c r="RG72" s="38"/>
      <c r="RH72" s="38"/>
      <c r="RI72" s="38"/>
      <c r="RJ72" s="38"/>
      <c r="RK72" s="38"/>
      <c r="RL72" s="38"/>
      <c r="RM72" s="38"/>
      <c r="RN72" s="38"/>
      <c r="RO72" s="38"/>
      <c r="RP72" s="38"/>
      <c r="RQ72" s="38"/>
      <c r="RR72" s="38"/>
      <c r="RS72" s="38"/>
      <c r="RT72" s="38"/>
      <c r="RU72" s="38"/>
      <c r="RV72" s="38"/>
      <c r="RW72" s="38"/>
      <c r="RX72" s="38"/>
      <c r="RY72" s="38"/>
      <c r="RZ72" s="38"/>
      <c r="SA72" s="38"/>
      <c r="SB72" s="38"/>
      <c r="SC72" s="38"/>
      <c r="SD72" s="38"/>
      <c r="SE72" s="38"/>
      <c r="SF72" s="38"/>
      <c r="SG72" s="38"/>
      <c r="SH72" s="38"/>
      <c r="SI72" s="38"/>
      <c r="SJ72" s="38"/>
      <c r="SK72" s="38"/>
      <c r="SL72" s="38"/>
      <c r="SM72" s="38"/>
      <c r="SN72" s="38"/>
      <c r="SO72" s="38"/>
      <c r="SP72" s="38"/>
      <c r="SQ72" s="38"/>
      <c r="SR72" s="38"/>
      <c r="SS72" s="38"/>
      <c r="ST72" s="38"/>
      <c r="SU72" s="38"/>
      <c r="SV72" s="38"/>
      <c r="SW72" s="38"/>
      <c r="SX72" s="38"/>
      <c r="SY72" s="38"/>
      <c r="SZ72" s="38"/>
      <c r="TA72" s="38"/>
      <c r="TB72" s="38"/>
      <c r="TC72" s="38"/>
      <c r="TD72" s="38"/>
      <c r="TE72" s="38"/>
      <c r="TF72" s="38"/>
      <c r="TG72" s="38"/>
      <c r="TH72" s="38"/>
      <c r="TI72" s="38"/>
      <c r="TJ72" s="38"/>
      <c r="TK72" s="38"/>
      <c r="TL72" s="38"/>
      <c r="TM72" s="38"/>
      <c r="TN72" s="38"/>
      <c r="TO72" s="38"/>
      <c r="TP72" s="38"/>
      <c r="TQ72" s="38"/>
      <c r="TR72" s="38"/>
      <c r="TS72" s="38"/>
      <c r="TT72" s="38"/>
      <c r="TU72" s="38"/>
      <c r="TV72" s="38"/>
      <c r="TW72" s="38"/>
      <c r="TX72" s="38"/>
      <c r="TY72" s="38"/>
      <c r="TZ72" s="38"/>
      <c r="UA72" s="38"/>
      <c r="UB72" s="38"/>
      <c r="UC72" s="38"/>
      <c r="UD72" s="38"/>
      <c r="UE72" s="38"/>
      <c r="UF72" s="38"/>
      <c r="UG72" s="38"/>
      <c r="UH72" s="38"/>
      <c r="UI72" s="38"/>
      <c r="UJ72" s="38"/>
      <c r="UK72" s="38"/>
      <c r="UL72" s="38"/>
      <c r="UM72" s="38"/>
      <c r="UN72" s="38"/>
      <c r="UO72" s="38"/>
      <c r="UP72" s="38"/>
      <c r="UQ72" s="38"/>
      <c r="UR72" s="38"/>
      <c r="US72" s="38"/>
      <c r="UT72" s="38"/>
      <c r="UU72" s="38"/>
      <c r="UV72" s="38"/>
      <c r="UW72" s="38"/>
      <c r="UX72" s="38"/>
      <c r="UY72" s="38"/>
      <c r="UZ72" s="38"/>
      <c r="VA72" s="38"/>
      <c r="VB72" s="38"/>
      <c r="VC72" s="38"/>
      <c r="VD72" s="38"/>
      <c r="VE72" s="38"/>
      <c r="VF72" s="38"/>
      <c r="VG72" s="38"/>
      <c r="VH72" s="38"/>
      <c r="VI72" s="38"/>
      <c r="VJ72" s="38"/>
      <c r="VK72" s="38"/>
      <c r="VL72" s="38"/>
      <c r="VM72" s="38"/>
      <c r="VN72" s="38"/>
      <c r="VO72" s="38"/>
      <c r="VP72" s="38"/>
    </row>
    <row r="73" spans="6:588" ht="17.25" customHeight="1">
      <c r="F73" s="28" t="s">
        <v>148</v>
      </c>
      <c r="G73" s="25" t="s">
        <v>141</v>
      </c>
      <c r="H73" s="38">
        <v>134.721</v>
      </c>
      <c r="I73" s="38">
        <v>159.524</v>
      </c>
      <c r="J73" s="38">
        <v>91.971000000000004</v>
      </c>
      <c r="K73" s="38">
        <v>169.04499999999999</v>
      </c>
      <c r="L73" s="38">
        <v>140.13499999999999</v>
      </c>
      <c r="M73" s="38">
        <v>119.075</v>
      </c>
      <c r="N73" s="38">
        <v>144.40199999999999</v>
      </c>
      <c r="O73" s="38">
        <v>149.05099999999999</v>
      </c>
      <c r="P73" s="38">
        <v>104.783</v>
      </c>
      <c r="Q73" s="38">
        <v>183.499</v>
      </c>
      <c r="R73" s="38">
        <v>219.70099999999999</v>
      </c>
      <c r="S73" s="38">
        <v>317.90800000000002</v>
      </c>
      <c r="T73" s="38">
        <v>350.48599999999999</v>
      </c>
      <c r="U73" s="38">
        <v>322.738</v>
      </c>
      <c r="V73" s="38">
        <v>240.34299999999999</v>
      </c>
      <c r="W73" s="38">
        <v>203.136</v>
      </c>
      <c r="X73" s="38">
        <v>214.227</v>
      </c>
      <c r="Y73" s="38">
        <v>225.815</v>
      </c>
      <c r="Z73" s="38">
        <v>298.83987000000002</v>
      </c>
      <c r="AA73" s="38">
        <v>451.38324</v>
      </c>
      <c r="AB73" s="38">
        <v>425.34535</v>
      </c>
      <c r="AC73" s="38">
        <v>410.26945999999998</v>
      </c>
      <c r="AD73" s="38">
        <v>456.27728000000002</v>
      </c>
      <c r="AE73" s="38">
        <v>432.78863999999999</v>
      </c>
      <c r="AF73" s="38">
        <v>438.11792000000003</v>
      </c>
      <c r="AG73" s="38">
        <v>328.83276999999998</v>
      </c>
      <c r="AH73" s="38">
        <v>497.30738000000002</v>
      </c>
      <c r="AI73" s="38">
        <v>372.67023999999998</v>
      </c>
      <c r="AJ73" s="38">
        <v>417.39028999999999</v>
      </c>
      <c r="AK73" s="38">
        <v>420.37034</v>
      </c>
      <c r="AL73" s="38">
        <v>389.612279</v>
      </c>
      <c r="AM73" s="38">
        <v>495.96476000000001</v>
      </c>
      <c r="AN73" s="38">
        <v>313.22829000000002</v>
      </c>
      <c r="AO73" s="38">
        <v>388.22561999999999</v>
      </c>
      <c r="AP73" s="38">
        <v>432.70486</v>
      </c>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c r="SA73" s="38"/>
      <c r="SB73" s="38"/>
      <c r="SC73" s="38"/>
      <c r="SD73" s="38"/>
      <c r="SE73" s="38"/>
      <c r="SF73" s="38"/>
      <c r="SG73" s="38"/>
      <c r="SH73" s="38"/>
      <c r="SI73" s="38"/>
      <c r="SJ73" s="38"/>
      <c r="SK73" s="38"/>
      <c r="SL73" s="38"/>
      <c r="SM73" s="38"/>
      <c r="SN73" s="38"/>
      <c r="SO73" s="38"/>
      <c r="SP73" s="38"/>
      <c r="SQ73" s="38"/>
      <c r="SR73" s="38"/>
      <c r="SS73" s="38"/>
      <c r="ST73" s="38"/>
      <c r="SU73" s="38"/>
      <c r="SV73" s="38"/>
      <c r="SW73" s="38"/>
      <c r="SX73" s="38"/>
      <c r="SY73" s="38"/>
      <c r="SZ73" s="38"/>
      <c r="TA73" s="38"/>
      <c r="TB73" s="38"/>
      <c r="TC73" s="38"/>
      <c r="TD73" s="38"/>
      <c r="TE73" s="38"/>
      <c r="TF73" s="38"/>
      <c r="TG73" s="38"/>
      <c r="TH73" s="38"/>
      <c r="TI73" s="38"/>
      <c r="TJ73" s="38"/>
      <c r="TK73" s="38"/>
      <c r="TL73" s="38"/>
      <c r="TM73" s="38"/>
      <c r="TN73" s="38"/>
      <c r="TO73" s="38"/>
      <c r="TP73" s="38"/>
      <c r="TQ73" s="38"/>
      <c r="TR73" s="38"/>
      <c r="TS73" s="38"/>
      <c r="TT73" s="38"/>
      <c r="TU73" s="38"/>
      <c r="TV73" s="38"/>
      <c r="TW73" s="38"/>
      <c r="TX73" s="38"/>
      <c r="TY73" s="38"/>
      <c r="TZ73" s="38"/>
      <c r="UA73" s="38"/>
      <c r="UB73" s="38"/>
      <c r="UC73" s="38"/>
      <c r="UD73" s="38"/>
      <c r="UE73" s="38"/>
      <c r="UF73" s="38"/>
      <c r="UG73" s="38"/>
      <c r="UH73" s="38"/>
      <c r="UI73" s="38"/>
      <c r="UJ73" s="38"/>
      <c r="UK73" s="38"/>
      <c r="UL73" s="38"/>
      <c r="UM73" s="38"/>
      <c r="UN73" s="38"/>
      <c r="UO73" s="38"/>
      <c r="UP73" s="38"/>
      <c r="UQ73" s="38"/>
      <c r="UR73" s="38"/>
      <c r="US73" s="38"/>
      <c r="UT73" s="38"/>
      <c r="UU73" s="38"/>
      <c r="UV73" s="38"/>
      <c r="UW73" s="38"/>
      <c r="UX73" s="38"/>
      <c r="UY73" s="38"/>
      <c r="UZ73" s="38"/>
      <c r="VA73" s="38"/>
      <c r="VB73" s="38"/>
      <c r="VC73" s="38"/>
      <c r="VD73" s="38"/>
      <c r="VE73" s="38"/>
      <c r="VF73" s="38"/>
      <c r="VG73" s="38"/>
      <c r="VH73" s="38"/>
      <c r="VI73" s="38"/>
      <c r="VJ73" s="38"/>
      <c r="VK73" s="38"/>
      <c r="VL73" s="38"/>
      <c r="VM73" s="38"/>
      <c r="VN73" s="38"/>
      <c r="VO73" s="38"/>
      <c r="VP73" s="38"/>
    </row>
    <row r="74" spans="6:588" ht="17.25" customHeight="1">
      <c r="F74" s="86" t="s">
        <v>611</v>
      </c>
      <c r="G74" s="25" t="s">
        <v>141</v>
      </c>
      <c r="H74" s="38">
        <v>0</v>
      </c>
      <c r="I74" s="38">
        <v>0</v>
      </c>
      <c r="J74" s="38">
        <v>0</v>
      </c>
      <c r="K74" s="38">
        <v>2.1000000000000001E-2</v>
      </c>
      <c r="L74" s="38">
        <v>0</v>
      </c>
      <c r="M74" s="38">
        <v>0.90200000000000002</v>
      </c>
      <c r="N74" s="38">
        <v>1.32</v>
      </c>
      <c r="O74" s="38">
        <v>0.01</v>
      </c>
      <c r="P74" s="38">
        <v>8.6999999999999994E-2</v>
      </c>
      <c r="Q74" s="38">
        <v>0.27300000000000002</v>
      </c>
      <c r="R74" s="38">
        <v>0.23100000000000001</v>
      </c>
      <c r="S74" s="38">
        <v>0.41599999999999998</v>
      </c>
      <c r="T74" s="38">
        <v>0.42899999999999999</v>
      </c>
      <c r="U74" s="38">
        <v>2.0529999999999999</v>
      </c>
      <c r="V74" s="38">
        <v>11.507</v>
      </c>
      <c r="W74" s="38">
        <v>29.943999999999999</v>
      </c>
      <c r="X74" s="38">
        <v>46.271999999999998</v>
      </c>
      <c r="Y74" s="38">
        <v>28.201000000000001</v>
      </c>
      <c r="Z74" s="38">
        <v>30.580100000000002</v>
      </c>
      <c r="AA74" s="38">
        <v>114.77634</v>
      </c>
      <c r="AB74" s="38">
        <v>109.31859</v>
      </c>
      <c r="AC74" s="38">
        <v>73.378169999999997</v>
      </c>
      <c r="AD74" s="38">
        <v>123.15786</v>
      </c>
      <c r="AE74" s="38">
        <v>162.58287000000001</v>
      </c>
      <c r="AF74" s="38">
        <v>126.78859</v>
      </c>
      <c r="AG74" s="38">
        <v>46.055199999999999</v>
      </c>
      <c r="AH74" s="38">
        <v>238.25367</v>
      </c>
      <c r="AI74" s="38">
        <v>113.47915999999999</v>
      </c>
      <c r="AJ74" s="38">
        <v>159.8014</v>
      </c>
      <c r="AK74" s="38">
        <v>176.23411999999999</v>
      </c>
      <c r="AL74" s="38">
        <v>97.077920000000006</v>
      </c>
      <c r="AM74" s="38">
        <v>154.49476999999999</v>
      </c>
      <c r="AN74" s="38">
        <v>56.888350000000003</v>
      </c>
      <c r="AO74" s="38">
        <v>46.889740000000003</v>
      </c>
      <c r="AP74" s="38">
        <v>154.09499</v>
      </c>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8"/>
      <c r="SK74" s="38"/>
      <c r="SL74" s="38"/>
      <c r="SM74" s="38"/>
      <c r="SN74" s="38"/>
      <c r="SO74" s="38"/>
      <c r="SP74" s="38"/>
      <c r="SQ74" s="38"/>
      <c r="SR74" s="38"/>
      <c r="SS74" s="38"/>
      <c r="ST74" s="38"/>
      <c r="SU74" s="38"/>
      <c r="SV74" s="38"/>
      <c r="SW74" s="38"/>
      <c r="SX74" s="38"/>
      <c r="SY74" s="38"/>
      <c r="SZ74" s="38"/>
      <c r="TA74" s="38"/>
      <c r="TB74" s="38"/>
      <c r="TC74" s="38"/>
      <c r="TD74" s="38"/>
      <c r="TE74" s="38"/>
      <c r="TF74" s="38"/>
      <c r="TG74" s="38"/>
      <c r="TH74" s="38"/>
      <c r="TI74" s="38"/>
      <c r="TJ74" s="38"/>
      <c r="TK74" s="38"/>
      <c r="TL74" s="38"/>
      <c r="TM74" s="38"/>
      <c r="TN74" s="38"/>
      <c r="TO74" s="38"/>
      <c r="TP74" s="38"/>
      <c r="TQ74" s="38"/>
      <c r="TR74" s="38"/>
      <c r="TS74" s="38"/>
      <c r="TT74" s="38"/>
      <c r="TU74" s="38"/>
      <c r="TV74" s="38"/>
      <c r="TW74" s="38"/>
      <c r="TX74" s="38"/>
      <c r="TY74" s="38"/>
      <c r="TZ74" s="38"/>
      <c r="UA74" s="38"/>
      <c r="UB74" s="38"/>
      <c r="UC74" s="38"/>
      <c r="UD74" s="38"/>
      <c r="UE74" s="38"/>
      <c r="UF74" s="38"/>
      <c r="UG74" s="38"/>
      <c r="UH74" s="38"/>
      <c r="UI74" s="38"/>
      <c r="UJ74" s="38"/>
      <c r="UK74" s="38"/>
      <c r="UL74" s="38"/>
      <c r="UM74" s="38"/>
      <c r="UN74" s="38"/>
      <c r="UO74" s="38"/>
      <c r="UP74" s="38"/>
      <c r="UQ74" s="38"/>
      <c r="UR74" s="38"/>
      <c r="US74" s="38"/>
      <c r="UT74" s="38"/>
      <c r="UU74" s="38"/>
      <c r="UV74" s="38"/>
      <c r="UW74" s="38"/>
      <c r="UX74" s="38"/>
      <c r="UY74" s="38"/>
      <c r="UZ74" s="38"/>
      <c r="VA74" s="38"/>
      <c r="VB74" s="38"/>
      <c r="VC74" s="38"/>
      <c r="VD74" s="38"/>
      <c r="VE74" s="38"/>
      <c r="VF74" s="38"/>
      <c r="VG74" s="38"/>
      <c r="VH74" s="38"/>
      <c r="VI74" s="38"/>
      <c r="VJ74" s="38"/>
      <c r="VK74" s="38"/>
      <c r="VL74" s="38"/>
      <c r="VM74" s="38"/>
      <c r="VN74" s="38"/>
      <c r="VO74" s="38"/>
      <c r="VP74" s="38"/>
    </row>
    <row r="75" spans="6:588" ht="17.25" customHeight="1">
      <c r="F75" s="86" t="s">
        <v>590</v>
      </c>
      <c r="G75" s="25" t="s">
        <v>141</v>
      </c>
      <c r="H75" s="38">
        <v>14.977</v>
      </c>
      <c r="I75" s="38">
        <v>22.943999999999999</v>
      </c>
      <c r="J75" s="38">
        <v>8.2189999999999994</v>
      </c>
      <c r="K75" s="38">
        <v>23.821000000000002</v>
      </c>
      <c r="L75" s="38">
        <v>21.734999999999999</v>
      </c>
      <c r="M75" s="38">
        <v>23.713000000000001</v>
      </c>
      <c r="N75" s="38">
        <v>18.48</v>
      </c>
      <c r="O75" s="38">
        <v>24.504999999999999</v>
      </c>
      <c r="P75" s="38">
        <v>21.128</v>
      </c>
      <c r="Q75" s="38">
        <v>55.343000000000004</v>
      </c>
      <c r="R75" s="38">
        <v>52.203000000000003</v>
      </c>
      <c r="S75" s="38">
        <v>43.64</v>
      </c>
      <c r="T75" s="38">
        <v>35.42</v>
      </c>
      <c r="U75" s="38">
        <v>31.082999999999998</v>
      </c>
      <c r="V75" s="38">
        <v>24.867000000000001</v>
      </c>
      <c r="W75" s="38">
        <v>34.805999999999997</v>
      </c>
      <c r="X75" s="38">
        <v>60.124000000000002</v>
      </c>
      <c r="Y75" s="38">
        <v>72.531000000000006</v>
      </c>
      <c r="Z75" s="38">
        <v>82.840320000000006</v>
      </c>
      <c r="AA75" s="38">
        <v>59.484180000000002</v>
      </c>
      <c r="AB75" s="38">
        <v>90.656899999999993</v>
      </c>
      <c r="AC75" s="38">
        <v>83.782709999999994</v>
      </c>
      <c r="AD75" s="38">
        <v>70.281409999999994</v>
      </c>
      <c r="AE75" s="38">
        <v>45.646349999999998</v>
      </c>
      <c r="AF75" s="38">
        <v>62.195459999999997</v>
      </c>
      <c r="AG75" s="38">
        <v>53.234549999999999</v>
      </c>
      <c r="AH75" s="38">
        <v>51.40842</v>
      </c>
      <c r="AI75" s="38">
        <v>65.889570000000006</v>
      </c>
      <c r="AJ75" s="38">
        <v>64.824259999999995</v>
      </c>
      <c r="AK75" s="38">
        <v>57.413550000000001</v>
      </c>
      <c r="AL75" s="38">
        <v>48.470280000000002</v>
      </c>
      <c r="AM75" s="38">
        <v>53.614809999999999</v>
      </c>
      <c r="AN75" s="38">
        <v>66.345119999999994</v>
      </c>
      <c r="AO75" s="38">
        <v>43.98677</v>
      </c>
      <c r="AP75" s="38">
        <v>64.932000000000002</v>
      </c>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c r="SA75" s="38"/>
      <c r="SB75" s="38"/>
      <c r="SC75" s="38"/>
      <c r="SD75" s="38"/>
      <c r="SE75" s="38"/>
      <c r="SF75" s="38"/>
      <c r="SG75" s="38"/>
      <c r="SH75" s="38"/>
      <c r="SI75" s="38"/>
      <c r="SJ75" s="38"/>
      <c r="SK75" s="38"/>
      <c r="SL75" s="38"/>
      <c r="SM75" s="38"/>
      <c r="SN75" s="38"/>
      <c r="SO75" s="38"/>
      <c r="SP75" s="38"/>
      <c r="SQ75" s="38"/>
      <c r="SR75" s="38"/>
      <c r="SS75" s="38"/>
      <c r="ST75" s="38"/>
      <c r="SU75" s="38"/>
      <c r="SV75" s="38"/>
      <c r="SW75" s="38"/>
      <c r="SX75" s="38"/>
      <c r="SY75" s="38"/>
      <c r="SZ75" s="38"/>
      <c r="TA75" s="38"/>
      <c r="TB75" s="38"/>
      <c r="TC75" s="38"/>
      <c r="TD75" s="38"/>
      <c r="TE75" s="38"/>
      <c r="TF75" s="38"/>
      <c r="TG75" s="38"/>
      <c r="TH75" s="38"/>
      <c r="TI75" s="38"/>
      <c r="TJ75" s="38"/>
      <c r="TK75" s="38"/>
      <c r="TL75" s="38"/>
      <c r="TM75" s="38"/>
      <c r="TN75" s="38"/>
      <c r="TO75" s="38"/>
      <c r="TP75" s="38"/>
      <c r="TQ75" s="38"/>
      <c r="TR75" s="38"/>
      <c r="TS75" s="38"/>
      <c r="TT75" s="38"/>
      <c r="TU75" s="38"/>
      <c r="TV75" s="38"/>
      <c r="TW75" s="38"/>
      <c r="TX75" s="38"/>
      <c r="TY75" s="38"/>
      <c r="TZ75" s="38"/>
      <c r="UA75" s="38"/>
      <c r="UB75" s="38"/>
      <c r="UC75" s="38"/>
      <c r="UD75" s="38"/>
      <c r="UE75" s="38"/>
      <c r="UF75" s="38"/>
      <c r="UG75" s="38"/>
      <c r="UH75" s="38"/>
      <c r="UI75" s="38"/>
      <c r="UJ75" s="38"/>
      <c r="UK75" s="38"/>
      <c r="UL75" s="38"/>
      <c r="UM75" s="38"/>
      <c r="UN75" s="38"/>
      <c r="UO75" s="38"/>
      <c r="UP75" s="38"/>
      <c r="UQ75" s="38"/>
      <c r="UR75" s="38"/>
      <c r="US75" s="38"/>
      <c r="UT75" s="38"/>
      <c r="UU75" s="38"/>
      <c r="UV75" s="38"/>
      <c r="UW75" s="38"/>
      <c r="UX75" s="38"/>
      <c r="UY75" s="38"/>
      <c r="UZ75" s="38"/>
      <c r="VA75" s="38"/>
      <c r="VB75" s="38"/>
      <c r="VC75" s="38"/>
      <c r="VD75" s="38"/>
      <c r="VE75" s="38"/>
      <c r="VF75" s="38"/>
      <c r="VG75" s="38"/>
      <c r="VH75" s="38"/>
      <c r="VI75" s="38"/>
      <c r="VJ75" s="38"/>
      <c r="VK75" s="38"/>
      <c r="VL75" s="38"/>
      <c r="VM75" s="38"/>
      <c r="VN75" s="38"/>
      <c r="VO75" s="38"/>
      <c r="VP75" s="38"/>
    </row>
    <row r="76" spans="6:588" ht="17.25" customHeight="1">
      <c r="F76" s="86" t="s">
        <v>650</v>
      </c>
      <c r="G76" s="25" t="s">
        <v>141</v>
      </c>
      <c r="H76" s="38">
        <v>0.19800000000000001</v>
      </c>
      <c r="I76" s="38">
        <v>0.71699999999999997</v>
      </c>
      <c r="J76" s="38">
        <v>0.45700000000000002</v>
      </c>
      <c r="K76" s="38">
        <v>3.4390000000000001</v>
      </c>
      <c r="L76" s="38">
        <v>2.331</v>
      </c>
      <c r="M76" s="38">
        <v>1.83</v>
      </c>
      <c r="N76" s="38">
        <v>1.097</v>
      </c>
      <c r="O76" s="38">
        <v>0.60499999999999998</v>
      </c>
      <c r="P76" s="38">
        <v>0.88200000000000001</v>
      </c>
      <c r="Q76" s="38">
        <v>1.252</v>
      </c>
      <c r="R76" s="38">
        <v>1.006</v>
      </c>
      <c r="S76" s="38">
        <v>0.35399999999999998</v>
      </c>
      <c r="T76" s="38">
        <v>0.82499999999999996</v>
      </c>
      <c r="U76" s="38">
        <v>0.95199999999999996</v>
      </c>
      <c r="V76" s="38">
        <v>0.64600000000000002</v>
      </c>
      <c r="W76" s="38">
        <v>1.6180000000000001</v>
      </c>
      <c r="X76" s="38">
        <v>0</v>
      </c>
      <c r="Y76" s="38">
        <v>0.6</v>
      </c>
      <c r="Z76" s="38">
        <v>0.997</v>
      </c>
      <c r="AA76" s="38">
        <v>2.7653599999999998</v>
      </c>
      <c r="AB76" s="38">
        <v>16.16281</v>
      </c>
      <c r="AC76" s="38">
        <v>13.05</v>
      </c>
      <c r="AD76" s="38">
        <v>5.7200300000000004</v>
      </c>
      <c r="AE76" s="38">
        <v>11.984109999999999</v>
      </c>
      <c r="AF76" s="38">
        <v>21.012180000000001</v>
      </c>
      <c r="AG76" s="38">
        <v>19.15935</v>
      </c>
      <c r="AH76" s="38">
        <v>29.711490000000001</v>
      </c>
      <c r="AI76" s="38">
        <v>38.778460000000003</v>
      </c>
      <c r="AJ76" s="38">
        <v>42.950180000000003</v>
      </c>
      <c r="AK76" s="38">
        <v>46.776290000000003</v>
      </c>
      <c r="AL76" s="38">
        <v>46.136040000000001</v>
      </c>
      <c r="AM76" s="38">
        <v>47.228850000000001</v>
      </c>
      <c r="AN76" s="38">
        <v>45.96396</v>
      </c>
      <c r="AO76" s="38">
        <v>30.640830000000001</v>
      </c>
      <c r="AP76" s="38">
        <v>61.446199999999997</v>
      </c>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c r="UC76" s="38"/>
      <c r="UD76" s="38"/>
      <c r="UE76" s="38"/>
      <c r="UF76" s="38"/>
      <c r="UG76" s="38"/>
      <c r="UH76" s="38"/>
      <c r="UI76" s="38"/>
      <c r="UJ76" s="38"/>
      <c r="UK76" s="38"/>
      <c r="UL76" s="38"/>
      <c r="UM76" s="38"/>
      <c r="UN76" s="38"/>
      <c r="UO76" s="38"/>
      <c r="UP76" s="38"/>
      <c r="UQ76" s="38"/>
      <c r="UR76" s="38"/>
      <c r="US76" s="38"/>
      <c r="UT76" s="38"/>
      <c r="UU76" s="38"/>
      <c r="UV76" s="38"/>
      <c r="UW76" s="38"/>
      <c r="UX76" s="38"/>
      <c r="UY76" s="38"/>
      <c r="UZ76" s="38"/>
      <c r="VA76" s="38"/>
      <c r="VB76" s="38"/>
      <c r="VC76" s="38"/>
      <c r="VD76" s="38"/>
      <c r="VE76" s="38"/>
      <c r="VF76" s="38"/>
      <c r="VG76" s="38"/>
      <c r="VH76" s="38"/>
      <c r="VI76" s="38"/>
      <c r="VJ76" s="38"/>
      <c r="VK76" s="38"/>
      <c r="VL76" s="38"/>
      <c r="VM76" s="38"/>
      <c r="VN76" s="38"/>
      <c r="VO76" s="38"/>
      <c r="VP76" s="38"/>
    </row>
    <row r="77" spans="6:588" ht="17.25" customHeight="1">
      <c r="F77" s="86" t="s">
        <v>591</v>
      </c>
      <c r="G77" s="25" t="s">
        <v>141</v>
      </c>
      <c r="H77" s="38">
        <v>18.614999999999998</v>
      </c>
      <c r="I77" s="38">
        <v>28.204999999999998</v>
      </c>
      <c r="J77" s="38">
        <v>18.224</v>
      </c>
      <c r="K77" s="38">
        <v>35.957999999999998</v>
      </c>
      <c r="L77" s="38">
        <v>29.306000000000001</v>
      </c>
      <c r="M77" s="38">
        <v>29.614999999999998</v>
      </c>
      <c r="N77" s="38">
        <v>28.887</v>
      </c>
      <c r="O77" s="38">
        <v>32.241</v>
      </c>
      <c r="P77" s="38">
        <v>13.622</v>
      </c>
      <c r="Q77" s="38">
        <v>28.890999999999998</v>
      </c>
      <c r="R77" s="38">
        <v>29.103999999999999</v>
      </c>
      <c r="S77" s="38">
        <v>18.686</v>
      </c>
      <c r="T77" s="38">
        <v>19.334</v>
      </c>
      <c r="U77" s="38">
        <v>22.71</v>
      </c>
      <c r="V77" s="38">
        <v>11.429</v>
      </c>
      <c r="W77" s="38">
        <v>13.084</v>
      </c>
      <c r="X77" s="38">
        <v>8.984</v>
      </c>
      <c r="Y77" s="38">
        <v>14.818</v>
      </c>
      <c r="Z77" s="38">
        <v>15.198</v>
      </c>
      <c r="AA77" s="38">
        <v>10.375260000000001</v>
      </c>
      <c r="AB77" s="38">
        <v>19.520959999999999</v>
      </c>
      <c r="AC77" s="38">
        <v>21.799160000000001</v>
      </c>
      <c r="AD77" s="38">
        <v>12.94556</v>
      </c>
      <c r="AE77" s="38">
        <v>25.547190000000001</v>
      </c>
      <c r="AF77" s="38">
        <v>30.24727</v>
      </c>
      <c r="AG77" s="38">
        <v>21.732959999999999</v>
      </c>
      <c r="AH77" s="38">
        <v>25.695879999999999</v>
      </c>
      <c r="AI77" s="38">
        <v>25.12697</v>
      </c>
      <c r="AJ77" s="38">
        <v>33.126399999999997</v>
      </c>
      <c r="AK77" s="38">
        <v>37.649549999999998</v>
      </c>
      <c r="AL77" s="38">
        <v>31.83548</v>
      </c>
      <c r="AM77" s="38">
        <v>28.287140000000001</v>
      </c>
      <c r="AN77" s="38">
        <v>32.415759999999999</v>
      </c>
      <c r="AO77" s="38">
        <v>34.41677</v>
      </c>
      <c r="AP77" s="38">
        <v>45.238489999999999</v>
      </c>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c r="UC77" s="38"/>
      <c r="UD77" s="38"/>
      <c r="UE77" s="38"/>
      <c r="UF77" s="38"/>
      <c r="UG77" s="38"/>
      <c r="UH77" s="38"/>
      <c r="UI77" s="38"/>
      <c r="UJ77" s="38"/>
      <c r="UK77" s="38"/>
      <c r="UL77" s="38"/>
      <c r="UM77" s="38"/>
      <c r="UN77" s="38"/>
      <c r="UO77" s="38"/>
      <c r="UP77" s="38"/>
      <c r="UQ77" s="38"/>
      <c r="UR77" s="38"/>
      <c r="US77" s="38"/>
      <c r="UT77" s="38"/>
      <c r="UU77" s="38"/>
      <c r="UV77" s="38"/>
      <c r="UW77" s="38"/>
      <c r="UX77" s="38"/>
      <c r="UY77" s="38"/>
      <c r="UZ77" s="38"/>
      <c r="VA77" s="38"/>
      <c r="VB77" s="38"/>
      <c r="VC77" s="38"/>
      <c r="VD77" s="38"/>
      <c r="VE77" s="38"/>
      <c r="VF77" s="38"/>
      <c r="VG77" s="38"/>
      <c r="VH77" s="38"/>
      <c r="VI77" s="38"/>
      <c r="VJ77" s="38"/>
      <c r="VK77" s="38"/>
      <c r="VL77" s="38"/>
      <c r="VM77" s="38"/>
      <c r="VN77" s="38"/>
      <c r="VO77" s="38"/>
      <c r="VP77" s="38"/>
    </row>
    <row r="78" spans="6:588" ht="17.25" customHeight="1">
      <c r="F78" s="86" t="s">
        <v>691</v>
      </c>
      <c r="G78" s="25" t="s">
        <v>141</v>
      </c>
      <c r="H78" s="38">
        <v>1.6379999999999999</v>
      </c>
      <c r="I78" s="38">
        <v>1.9810000000000001</v>
      </c>
      <c r="J78" s="38">
        <v>0.82</v>
      </c>
      <c r="K78" s="38">
        <v>1.647</v>
      </c>
      <c r="L78" s="38">
        <v>0.86099999999999999</v>
      </c>
      <c r="M78" s="38">
        <v>1.151</v>
      </c>
      <c r="N78" s="38">
        <v>4.8079999999999998</v>
      </c>
      <c r="O78" s="38">
        <v>2.81</v>
      </c>
      <c r="P78" s="38">
        <v>2.9689999999999999</v>
      </c>
      <c r="Q78" s="38">
        <v>5.8460000000000001</v>
      </c>
      <c r="R78" s="38">
        <v>6.4749999999999996</v>
      </c>
      <c r="S78" s="38">
        <v>4.1289999999999996</v>
      </c>
      <c r="T78" s="38">
        <v>3.536</v>
      </c>
      <c r="U78" s="38">
        <v>3.36</v>
      </c>
      <c r="V78" s="38">
        <v>4.0549999999999997</v>
      </c>
      <c r="W78" s="38">
        <v>7.4169999999999998</v>
      </c>
      <c r="X78" s="38">
        <v>14.907999999999999</v>
      </c>
      <c r="Y78" s="38">
        <v>10.268000000000001</v>
      </c>
      <c r="Z78" s="38">
        <v>4.7750000000000004</v>
      </c>
      <c r="AA78" s="38">
        <v>57.32705</v>
      </c>
      <c r="AB78" s="38">
        <v>60.5745</v>
      </c>
      <c r="AC78" s="38">
        <v>61.177579999999999</v>
      </c>
      <c r="AD78" s="38">
        <v>46.18929</v>
      </c>
      <c r="AE78" s="38">
        <v>57.220120000000001</v>
      </c>
      <c r="AF78" s="38">
        <v>63.998730000000002</v>
      </c>
      <c r="AG78" s="38">
        <v>45.82808</v>
      </c>
      <c r="AH78" s="38">
        <v>22.77805</v>
      </c>
      <c r="AI78" s="38">
        <v>24.27665</v>
      </c>
      <c r="AJ78" s="38">
        <v>27.47156</v>
      </c>
      <c r="AK78" s="38">
        <v>24.15662</v>
      </c>
      <c r="AL78" s="38">
        <v>19.917840000000002</v>
      </c>
      <c r="AM78" s="38">
        <v>22.441849999999999</v>
      </c>
      <c r="AN78" s="38">
        <v>7.5486500000000003</v>
      </c>
      <c r="AO78" s="38">
        <v>0.47316999999999998</v>
      </c>
      <c r="AP78" s="38">
        <v>0.44940999999999998</v>
      </c>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c r="SA78" s="38"/>
      <c r="SB78" s="38"/>
      <c r="SC78" s="38"/>
      <c r="SD78" s="38"/>
      <c r="SE78" s="38"/>
      <c r="SF78" s="38"/>
      <c r="SG78" s="38"/>
      <c r="SH78" s="38"/>
      <c r="SI78" s="38"/>
      <c r="SJ78" s="38"/>
      <c r="SK78" s="38"/>
      <c r="SL78" s="38"/>
      <c r="SM78" s="38"/>
      <c r="SN78" s="38"/>
      <c r="SO78" s="38"/>
      <c r="SP78" s="38"/>
      <c r="SQ78" s="38"/>
      <c r="SR78" s="38"/>
      <c r="SS78" s="38"/>
      <c r="ST78" s="38"/>
      <c r="SU78" s="38"/>
      <c r="SV78" s="38"/>
      <c r="SW78" s="38"/>
      <c r="SX78" s="38"/>
      <c r="SY78" s="38"/>
      <c r="SZ78" s="38"/>
      <c r="TA78" s="38"/>
      <c r="TB78" s="38"/>
      <c r="TC78" s="38"/>
      <c r="TD78" s="38"/>
      <c r="TE78" s="38"/>
      <c r="TF78" s="38"/>
      <c r="TG78" s="38"/>
      <c r="TH78" s="38"/>
      <c r="TI78" s="38"/>
      <c r="TJ78" s="38"/>
      <c r="TK78" s="38"/>
      <c r="TL78" s="38"/>
      <c r="TM78" s="38"/>
      <c r="TN78" s="38"/>
      <c r="TO78" s="38"/>
      <c r="TP78" s="38"/>
      <c r="TQ78" s="38"/>
      <c r="TR78" s="38"/>
      <c r="TS78" s="38"/>
      <c r="TT78" s="38"/>
      <c r="TU78" s="38"/>
      <c r="TV78" s="38"/>
      <c r="TW78" s="38"/>
      <c r="TX78" s="38"/>
      <c r="TY78" s="38"/>
      <c r="TZ78" s="38"/>
      <c r="UA78" s="38"/>
      <c r="UB78" s="38"/>
      <c r="UC78" s="38"/>
      <c r="UD78" s="38"/>
      <c r="UE78" s="38"/>
      <c r="UF78" s="38"/>
      <c r="UG78" s="38"/>
      <c r="UH78" s="38"/>
      <c r="UI78" s="38"/>
      <c r="UJ78" s="38"/>
      <c r="UK78" s="38"/>
      <c r="UL78" s="38"/>
      <c r="UM78" s="38"/>
      <c r="UN78" s="38"/>
      <c r="UO78" s="38"/>
      <c r="UP78" s="38"/>
      <c r="UQ78" s="38"/>
      <c r="UR78" s="38"/>
      <c r="US78" s="38"/>
      <c r="UT78" s="38"/>
      <c r="UU78" s="38"/>
      <c r="UV78" s="38"/>
      <c r="UW78" s="38"/>
      <c r="UX78" s="38"/>
      <c r="UY78" s="38"/>
      <c r="UZ78" s="38"/>
      <c r="VA78" s="38"/>
      <c r="VB78" s="38"/>
      <c r="VC78" s="38"/>
      <c r="VD78" s="38"/>
      <c r="VE78" s="38"/>
      <c r="VF78" s="38"/>
      <c r="VG78" s="38"/>
      <c r="VH78" s="38"/>
      <c r="VI78" s="38"/>
      <c r="VJ78" s="38"/>
      <c r="VK78" s="38"/>
      <c r="VL78" s="38"/>
      <c r="VM78" s="38"/>
      <c r="VN78" s="38"/>
      <c r="VO78" s="38"/>
      <c r="VP78" s="38"/>
    </row>
    <row r="79" spans="6:588" ht="17.25" customHeight="1">
      <c r="F79" s="2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c r="PN79" s="38"/>
      <c r="PO79" s="38"/>
      <c r="PP79" s="38"/>
      <c r="PQ79" s="38"/>
      <c r="PR79" s="38"/>
      <c r="PS79" s="38"/>
      <c r="PT79" s="38"/>
      <c r="PU79" s="38"/>
      <c r="PV79" s="38"/>
      <c r="PW79" s="38"/>
      <c r="PX79" s="38"/>
      <c r="PY79" s="38"/>
      <c r="PZ79" s="38"/>
      <c r="QA79" s="38"/>
      <c r="QB79" s="38"/>
      <c r="QC79" s="38"/>
      <c r="QD79" s="38"/>
      <c r="QE79" s="38"/>
      <c r="QF79" s="38"/>
      <c r="QG79" s="38"/>
      <c r="QH79" s="38"/>
      <c r="QI79" s="38"/>
      <c r="QJ79" s="38"/>
      <c r="QK79" s="38"/>
      <c r="QL79" s="38"/>
      <c r="QM79" s="38"/>
      <c r="QN79" s="38"/>
      <c r="QO79" s="38"/>
      <c r="QP79" s="38"/>
      <c r="QQ79" s="38"/>
      <c r="QR79" s="38"/>
      <c r="QS79" s="38"/>
      <c r="QT79" s="38"/>
      <c r="QU79" s="38"/>
      <c r="QV79" s="38"/>
      <c r="QW79" s="38"/>
      <c r="QX79" s="38"/>
      <c r="QY79" s="38"/>
      <c r="QZ79" s="38"/>
      <c r="RA79" s="38"/>
      <c r="RB79" s="38"/>
      <c r="RC79" s="38"/>
      <c r="RD79" s="38"/>
      <c r="RE79" s="38"/>
      <c r="RF79" s="38"/>
      <c r="RG79" s="38"/>
      <c r="RH79" s="38"/>
      <c r="RI79" s="38"/>
      <c r="RJ79" s="38"/>
      <c r="RK79" s="38"/>
      <c r="RL79" s="38"/>
      <c r="RM79" s="38"/>
      <c r="RN79" s="38"/>
      <c r="RO79" s="38"/>
      <c r="RP79" s="38"/>
      <c r="RQ79" s="38"/>
      <c r="RR79" s="38"/>
      <c r="RS79" s="38"/>
      <c r="RT79" s="38"/>
      <c r="RU79" s="38"/>
      <c r="RV79" s="38"/>
      <c r="RW79" s="38"/>
      <c r="RX79" s="38"/>
      <c r="RY79" s="38"/>
      <c r="RZ79" s="38"/>
      <c r="SA79" s="38"/>
      <c r="SB79" s="38"/>
      <c r="SC79" s="38"/>
      <c r="SD79" s="38"/>
      <c r="SE79" s="38"/>
      <c r="SF79" s="38"/>
      <c r="SG79" s="38"/>
      <c r="SH79" s="38"/>
      <c r="SI79" s="38"/>
      <c r="SJ79" s="38"/>
      <c r="SK79" s="38"/>
      <c r="SL79" s="38"/>
      <c r="SM79" s="38"/>
      <c r="SN79" s="38"/>
      <c r="SO79" s="38"/>
      <c r="SP79" s="38"/>
      <c r="SQ79" s="38"/>
      <c r="SR79" s="38"/>
      <c r="SS79" s="38"/>
      <c r="ST79" s="38"/>
      <c r="SU79" s="38"/>
      <c r="SV79" s="38"/>
      <c r="SW79" s="38"/>
      <c r="SX79" s="38"/>
      <c r="SY79" s="38"/>
      <c r="SZ79" s="38"/>
      <c r="TA79" s="38"/>
      <c r="TB79" s="38"/>
      <c r="TC79" s="38"/>
      <c r="TD79" s="38"/>
      <c r="TE79" s="38"/>
      <c r="TF79" s="38"/>
      <c r="TG79" s="38"/>
      <c r="TH79" s="38"/>
      <c r="TI79" s="38"/>
      <c r="TJ79" s="38"/>
      <c r="TK79" s="38"/>
      <c r="TL79" s="38"/>
      <c r="TM79" s="38"/>
      <c r="TN79" s="38"/>
      <c r="TO79" s="38"/>
      <c r="TP79" s="38"/>
      <c r="TQ79" s="38"/>
      <c r="TR79" s="38"/>
      <c r="TS79" s="38"/>
      <c r="TT79" s="38"/>
      <c r="TU79" s="38"/>
      <c r="TV79" s="38"/>
      <c r="TW79" s="38"/>
      <c r="TX79" s="38"/>
      <c r="TY79" s="38"/>
      <c r="TZ79" s="38"/>
      <c r="UA79" s="38"/>
      <c r="UB79" s="38"/>
      <c r="UC79" s="38"/>
      <c r="UD79" s="38"/>
      <c r="UE79" s="38"/>
      <c r="UF79" s="38"/>
      <c r="UG79" s="38"/>
      <c r="UH79" s="38"/>
      <c r="UI79" s="38"/>
      <c r="UJ79" s="38"/>
      <c r="UK79" s="38"/>
      <c r="UL79" s="38"/>
      <c r="UM79" s="38"/>
      <c r="UN79" s="38"/>
      <c r="UO79" s="38"/>
      <c r="UP79" s="38"/>
      <c r="UQ79" s="38"/>
      <c r="UR79" s="38"/>
      <c r="US79" s="38"/>
      <c r="UT79" s="38"/>
      <c r="UU79" s="38"/>
      <c r="UV79" s="38"/>
      <c r="UW79" s="38"/>
      <c r="UX79" s="38"/>
      <c r="UY79" s="38"/>
      <c r="UZ79" s="38"/>
      <c r="VA79" s="38"/>
      <c r="VB79" s="38"/>
      <c r="VC79" s="38"/>
      <c r="VD79" s="38"/>
      <c r="VE79" s="38"/>
      <c r="VF79" s="38"/>
      <c r="VG79" s="38"/>
      <c r="VH79" s="38"/>
      <c r="VI79" s="38"/>
      <c r="VJ79" s="38"/>
      <c r="VK79" s="38"/>
      <c r="VL79" s="38"/>
      <c r="VM79" s="38"/>
      <c r="VN79" s="38"/>
      <c r="VO79" s="38"/>
      <c r="VP79" s="38"/>
    </row>
    <row r="80" spans="6:588" ht="17.25" customHeight="1">
      <c r="F80" s="28" t="s">
        <v>857</v>
      </c>
      <c r="G80" s="25" t="s">
        <v>141</v>
      </c>
      <c r="H80" s="38" t="s">
        <v>156</v>
      </c>
      <c r="I80" s="38" t="s">
        <v>156</v>
      </c>
      <c r="J80" s="38" t="s">
        <v>156</v>
      </c>
      <c r="K80" s="38" t="s">
        <v>156</v>
      </c>
      <c r="L80" s="38" t="s">
        <v>156</v>
      </c>
      <c r="M80" s="38" t="s">
        <v>156</v>
      </c>
      <c r="N80" s="38" t="s">
        <v>156</v>
      </c>
      <c r="O80" s="38" t="s">
        <v>156</v>
      </c>
      <c r="P80" s="38" t="s">
        <v>156</v>
      </c>
      <c r="Q80" s="38" t="s">
        <v>156</v>
      </c>
      <c r="R80" s="38" t="s">
        <v>156</v>
      </c>
      <c r="S80" s="38" t="s">
        <v>156</v>
      </c>
      <c r="T80" s="38" t="s">
        <v>156</v>
      </c>
      <c r="U80" s="38" t="s">
        <v>156</v>
      </c>
      <c r="V80" s="38" t="s">
        <v>156</v>
      </c>
      <c r="W80" s="38" t="s">
        <v>156</v>
      </c>
      <c r="X80" s="38" t="s">
        <v>156</v>
      </c>
      <c r="Y80" s="38" t="s">
        <v>156</v>
      </c>
      <c r="Z80" s="38" t="s">
        <v>156</v>
      </c>
      <c r="AA80" s="38" t="s">
        <v>156</v>
      </c>
      <c r="AB80" s="38" t="s">
        <v>156</v>
      </c>
      <c r="AC80" s="38" t="s">
        <v>156</v>
      </c>
      <c r="AD80" s="38" t="s">
        <v>156</v>
      </c>
      <c r="AE80" s="38" t="s">
        <v>156</v>
      </c>
      <c r="AF80" s="38" t="s">
        <v>156</v>
      </c>
      <c r="AG80" s="38" t="s">
        <v>156</v>
      </c>
      <c r="AH80" s="38" t="s">
        <v>156</v>
      </c>
      <c r="AI80" s="38" t="s">
        <v>156</v>
      </c>
      <c r="AJ80" s="38" t="s">
        <v>156</v>
      </c>
      <c r="AK80" s="38" t="s">
        <v>156</v>
      </c>
      <c r="AL80" s="38" t="s">
        <v>156</v>
      </c>
      <c r="AM80" s="38" t="s">
        <v>156</v>
      </c>
      <c r="AN80" s="38">
        <v>2247.5782428000002</v>
      </c>
      <c r="AO80" s="38">
        <v>3276.68160605</v>
      </c>
      <c r="AP80" s="38">
        <v>3734.1360584099998</v>
      </c>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c r="PN80" s="38"/>
      <c r="PO80" s="38"/>
      <c r="PP80" s="38"/>
      <c r="PQ80" s="38"/>
      <c r="PR80" s="38"/>
      <c r="PS80" s="38"/>
      <c r="PT80" s="38"/>
      <c r="PU80" s="38"/>
      <c r="PV80" s="38"/>
      <c r="PW80" s="38"/>
      <c r="PX80" s="38"/>
      <c r="PY80" s="38"/>
      <c r="PZ80" s="38"/>
      <c r="QA80" s="38"/>
      <c r="QB80" s="38"/>
      <c r="QC80" s="38"/>
      <c r="QD80" s="38"/>
      <c r="QE80" s="38"/>
      <c r="QF80" s="38"/>
      <c r="QG80" s="38"/>
      <c r="QH80" s="38"/>
      <c r="QI80" s="38"/>
      <c r="QJ80" s="38"/>
      <c r="QK80" s="38"/>
      <c r="QL80" s="38"/>
      <c r="QM80" s="38"/>
      <c r="QN80" s="38"/>
      <c r="QO80" s="38"/>
      <c r="QP80" s="38"/>
      <c r="QQ80" s="38"/>
      <c r="QR80" s="38"/>
      <c r="QS80" s="38"/>
      <c r="QT80" s="38"/>
      <c r="QU80" s="38"/>
      <c r="QV80" s="38"/>
      <c r="QW80" s="38"/>
      <c r="QX80" s="38"/>
      <c r="QY80" s="38"/>
      <c r="QZ80" s="38"/>
      <c r="RA80" s="38"/>
      <c r="RB80" s="38"/>
      <c r="RC80" s="38"/>
      <c r="RD80" s="38"/>
      <c r="RE80" s="38"/>
      <c r="RF80" s="38"/>
      <c r="RG80" s="38"/>
      <c r="RH80" s="38"/>
      <c r="RI80" s="38"/>
      <c r="RJ80" s="38"/>
      <c r="RK80" s="38"/>
      <c r="RL80" s="38"/>
      <c r="RM80" s="38"/>
      <c r="RN80" s="38"/>
      <c r="RO80" s="38"/>
      <c r="RP80" s="38"/>
      <c r="RQ80" s="38"/>
      <c r="RR80" s="38"/>
      <c r="RS80" s="38"/>
      <c r="RT80" s="38"/>
      <c r="RU80" s="38"/>
      <c r="RV80" s="38"/>
      <c r="RW80" s="38"/>
      <c r="RX80" s="38"/>
      <c r="RY80" s="38"/>
      <c r="RZ80" s="38"/>
      <c r="SA80" s="38"/>
      <c r="SB80" s="38"/>
      <c r="SC80" s="38"/>
      <c r="SD80" s="38"/>
      <c r="SE80" s="38"/>
      <c r="SF80" s="38"/>
      <c r="SG80" s="38"/>
      <c r="SH80" s="38"/>
      <c r="SI80" s="38"/>
      <c r="SJ80" s="38"/>
      <c r="SK80" s="38"/>
      <c r="SL80" s="38"/>
      <c r="SM80" s="38"/>
      <c r="SN80" s="38"/>
      <c r="SO80" s="38"/>
      <c r="SP80" s="38"/>
      <c r="SQ80" s="38"/>
      <c r="SR80" s="38"/>
      <c r="SS80" s="38"/>
      <c r="ST80" s="38"/>
      <c r="SU80" s="38"/>
      <c r="SV80" s="38"/>
      <c r="SW80" s="38"/>
      <c r="SX80" s="38"/>
      <c r="SY80" s="38"/>
      <c r="SZ80" s="38"/>
      <c r="TA80" s="38"/>
      <c r="TB80" s="38"/>
      <c r="TC80" s="38"/>
      <c r="TD80" s="38"/>
      <c r="TE80" s="38"/>
      <c r="TF80" s="38"/>
      <c r="TG80" s="38"/>
      <c r="TH80" s="38"/>
      <c r="TI80" s="38"/>
      <c r="TJ80" s="38"/>
      <c r="TK80" s="38"/>
      <c r="TL80" s="38"/>
      <c r="TM80" s="38"/>
      <c r="TN80" s="38"/>
      <c r="TO80" s="38"/>
      <c r="TP80" s="38"/>
      <c r="TQ80" s="38"/>
      <c r="TR80" s="38"/>
      <c r="TS80" s="38"/>
      <c r="TT80" s="38"/>
      <c r="TU80" s="38"/>
      <c r="TV80" s="38"/>
      <c r="TW80" s="38"/>
      <c r="TX80" s="38"/>
      <c r="TY80" s="38"/>
      <c r="TZ80" s="38"/>
      <c r="UA80" s="38"/>
      <c r="UB80" s="38"/>
      <c r="UC80" s="38"/>
      <c r="UD80" s="38"/>
      <c r="UE80" s="38"/>
      <c r="UF80" s="38"/>
      <c r="UG80" s="38"/>
      <c r="UH80" s="38"/>
      <c r="UI80" s="38"/>
      <c r="UJ80" s="38"/>
      <c r="UK80" s="38"/>
      <c r="UL80" s="38"/>
      <c r="UM80" s="38"/>
      <c r="UN80" s="38"/>
      <c r="UO80" s="38"/>
      <c r="UP80" s="38"/>
      <c r="UQ80" s="38"/>
      <c r="UR80" s="38"/>
      <c r="US80" s="38"/>
      <c r="UT80" s="38"/>
      <c r="UU80" s="38"/>
      <c r="UV80" s="38"/>
      <c r="UW80" s="38"/>
      <c r="UX80" s="38"/>
      <c r="UY80" s="38"/>
      <c r="UZ80" s="38"/>
      <c r="VA80" s="38"/>
      <c r="VB80" s="38"/>
      <c r="VC80" s="38"/>
      <c r="VD80" s="38"/>
      <c r="VE80" s="38"/>
      <c r="VF80" s="38"/>
      <c r="VG80" s="38"/>
      <c r="VH80" s="38"/>
      <c r="VI80" s="38"/>
      <c r="VJ80" s="38"/>
      <c r="VK80" s="38"/>
      <c r="VL80" s="38"/>
      <c r="VM80" s="38"/>
      <c r="VN80" s="38"/>
      <c r="VO80" s="38"/>
      <c r="VP80" s="38"/>
    </row>
    <row r="81" spans="6:588" ht="17.25" customHeight="1">
      <c r="F81" s="86" t="s">
        <v>611</v>
      </c>
      <c r="G81" s="25" t="s">
        <v>141</v>
      </c>
      <c r="H81" s="38" t="s">
        <v>156</v>
      </c>
      <c r="I81" s="38" t="s">
        <v>156</v>
      </c>
      <c r="J81" s="38" t="s">
        <v>156</v>
      </c>
      <c r="K81" s="38" t="s">
        <v>156</v>
      </c>
      <c r="L81" s="38" t="s">
        <v>156</v>
      </c>
      <c r="M81" s="38" t="s">
        <v>156</v>
      </c>
      <c r="N81" s="38" t="s">
        <v>156</v>
      </c>
      <c r="O81" s="38" t="s">
        <v>156</v>
      </c>
      <c r="P81" s="38" t="s">
        <v>156</v>
      </c>
      <c r="Q81" s="38" t="s">
        <v>156</v>
      </c>
      <c r="R81" s="38" t="s">
        <v>156</v>
      </c>
      <c r="S81" s="38" t="s">
        <v>156</v>
      </c>
      <c r="T81" s="38" t="s">
        <v>156</v>
      </c>
      <c r="U81" s="38" t="s">
        <v>156</v>
      </c>
      <c r="V81" s="38" t="s">
        <v>156</v>
      </c>
      <c r="W81" s="38" t="s">
        <v>156</v>
      </c>
      <c r="X81" s="38" t="s">
        <v>156</v>
      </c>
      <c r="Y81" s="38" t="s">
        <v>156</v>
      </c>
      <c r="Z81" s="38" t="s">
        <v>156</v>
      </c>
      <c r="AA81" s="38" t="s">
        <v>156</v>
      </c>
      <c r="AB81" s="38" t="s">
        <v>156</v>
      </c>
      <c r="AC81" s="38" t="s">
        <v>156</v>
      </c>
      <c r="AD81" s="38" t="s">
        <v>156</v>
      </c>
      <c r="AE81" s="38" t="s">
        <v>156</v>
      </c>
      <c r="AF81" s="38" t="s">
        <v>156</v>
      </c>
      <c r="AG81" s="38" t="s">
        <v>156</v>
      </c>
      <c r="AH81" s="38" t="s">
        <v>156</v>
      </c>
      <c r="AI81" s="38" t="s">
        <v>156</v>
      </c>
      <c r="AJ81" s="38" t="s">
        <v>156</v>
      </c>
      <c r="AK81" s="38" t="s">
        <v>156</v>
      </c>
      <c r="AL81" s="38" t="s">
        <v>156</v>
      </c>
      <c r="AM81" s="38" t="s">
        <v>156</v>
      </c>
      <c r="AN81" s="38">
        <v>2157.1452730000001</v>
      </c>
      <c r="AO81" s="38">
        <v>3220.5178747999998</v>
      </c>
      <c r="AP81" s="38">
        <v>3608.8423865999998</v>
      </c>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row>
    <row r="82" spans="6:588" ht="17.25" customHeight="1">
      <c r="F82" s="86" t="s">
        <v>858</v>
      </c>
      <c r="G82" s="25" t="s">
        <v>141</v>
      </c>
      <c r="H82" s="38" t="s">
        <v>156</v>
      </c>
      <c r="I82" s="38" t="s">
        <v>156</v>
      </c>
      <c r="J82" s="38" t="s">
        <v>156</v>
      </c>
      <c r="K82" s="38" t="s">
        <v>156</v>
      </c>
      <c r="L82" s="38" t="s">
        <v>156</v>
      </c>
      <c r="M82" s="38" t="s">
        <v>156</v>
      </c>
      <c r="N82" s="38" t="s">
        <v>156</v>
      </c>
      <c r="O82" s="38" t="s">
        <v>156</v>
      </c>
      <c r="P82" s="38" t="s">
        <v>156</v>
      </c>
      <c r="Q82" s="38" t="s">
        <v>156</v>
      </c>
      <c r="R82" s="38" t="s">
        <v>156</v>
      </c>
      <c r="S82" s="38" t="s">
        <v>156</v>
      </c>
      <c r="T82" s="38" t="s">
        <v>156</v>
      </c>
      <c r="U82" s="38" t="s">
        <v>156</v>
      </c>
      <c r="V82" s="38" t="s">
        <v>156</v>
      </c>
      <c r="W82" s="38" t="s">
        <v>156</v>
      </c>
      <c r="X82" s="38" t="s">
        <v>156</v>
      </c>
      <c r="Y82" s="38" t="s">
        <v>156</v>
      </c>
      <c r="Z82" s="38" t="s">
        <v>156</v>
      </c>
      <c r="AA82" s="38" t="s">
        <v>156</v>
      </c>
      <c r="AB82" s="38" t="s">
        <v>156</v>
      </c>
      <c r="AC82" s="38" t="s">
        <v>156</v>
      </c>
      <c r="AD82" s="38" t="s">
        <v>156</v>
      </c>
      <c r="AE82" s="38" t="s">
        <v>156</v>
      </c>
      <c r="AF82" s="38" t="s">
        <v>156</v>
      </c>
      <c r="AG82" s="38" t="s">
        <v>156</v>
      </c>
      <c r="AH82" s="38" t="s">
        <v>156</v>
      </c>
      <c r="AI82" s="38" t="s">
        <v>156</v>
      </c>
      <c r="AJ82" s="38" t="s">
        <v>156</v>
      </c>
      <c r="AK82" s="38" t="s">
        <v>156</v>
      </c>
      <c r="AL82" s="38" t="s">
        <v>156</v>
      </c>
      <c r="AM82" s="38" t="s">
        <v>156</v>
      </c>
      <c r="AN82" s="38">
        <v>51.762300000000003</v>
      </c>
      <c r="AO82" s="38">
        <v>37.067999999999998</v>
      </c>
      <c r="AP82" s="38">
        <v>12.661</v>
      </c>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c r="PN82" s="38"/>
      <c r="PO82" s="38"/>
      <c r="PP82" s="38"/>
      <c r="PQ82" s="38"/>
      <c r="PR82" s="38"/>
      <c r="PS82" s="38"/>
      <c r="PT82" s="38"/>
      <c r="PU82" s="38"/>
      <c r="PV82" s="38"/>
      <c r="PW82" s="38"/>
      <c r="PX82" s="38"/>
      <c r="PY82" s="38"/>
      <c r="PZ82" s="38"/>
      <c r="QA82" s="38"/>
      <c r="QB82" s="38"/>
      <c r="QC82" s="38"/>
      <c r="QD82" s="38"/>
      <c r="QE82" s="38"/>
      <c r="QF82" s="38"/>
      <c r="QG82" s="38"/>
      <c r="QH82" s="38"/>
      <c r="QI82" s="38"/>
      <c r="QJ82" s="38"/>
      <c r="QK82" s="38"/>
      <c r="QL82" s="38"/>
      <c r="QM82" s="38"/>
      <c r="QN82" s="38"/>
      <c r="QO82" s="38"/>
      <c r="QP82" s="38"/>
      <c r="QQ82" s="38"/>
      <c r="QR82" s="38"/>
      <c r="QS82" s="38"/>
      <c r="QT82" s="38"/>
      <c r="QU82" s="38"/>
      <c r="QV82" s="38"/>
      <c r="QW82" s="38"/>
      <c r="QX82" s="38"/>
      <c r="QY82" s="38"/>
      <c r="QZ82" s="38"/>
      <c r="RA82" s="38"/>
      <c r="RB82" s="38"/>
      <c r="RC82" s="38"/>
      <c r="RD82" s="38"/>
      <c r="RE82" s="38"/>
      <c r="RF82" s="38"/>
      <c r="RG82" s="38"/>
      <c r="RH82" s="38"/>
      <c r="RI82" s="38"/>
      <c r="RJ82" s="38"/>
      <c r="RK82" s="38"/>
      <c r="RL82" s="38"/>
      <c r="RM82" s="38"/>
      <c r="RN82" s="38"/>
      <c r="RO82" s="38"/>
      <c r="RP82" s="38"/>
      <c r="RQ82" s="38"/>
      <c r="RR82" s="38"/>
      <c r="RS82" s="38"/>
      <c r="RT82" s="38"/>
      <c r="RU82" s="38"/>
      <c r="RV82" s="38"/>
      <c r="RW82" s="38"/>
      <c r="RX82" s="38"/>
      <c r="RY82" s="38"/>
      <c r="RZ82" s="38"/>
      <c r="SA82" s="38"/>
      <c r="SB82" s="38"/>
      <c r="SC82" s="38"/>
      <c r="SD82" s="38"/>
      <c r="SE82" s="38"/>
      <c r="SF82" s="38"/>
      <c r="SG82" s="38"/>
      <c r="SH82" s="38"/>
      <c r="SI82" s="38"/>
      <c r="SJ82" s="38"/>
      <c r="SK82" s="38"/>
      <c r="SL82" s="38"/>
      <c r="SM82" s="38"/>
      <c r="SN82" s="38"/>
      <c r="SO82" s="38"/>
      <c r="SP82" s="38"/>
      <c r="SQ82" s="38"/>
      <c r="SR82" s="38"/>
      <c r="SS82" s="38"/>
      <c r="ST82" s="38"/>
      <c r="SU82" s="38"/>
      <c r="SV82" s="38"/>
      <c r="SW82" s="38"/>
      <c r="SX82" s="38"/>
      <c r="SY82" s="38"/>
      <c r="SZ82" s="38"/>
      <c r="TA82" s="38"/>
      <c r="TB82" s="38"/>
      <c r="TC82" s="38"/>
      <c r="TD82" s="38"/>
      <c r="TE82" s="38"/>
      <c r="TF82" s="38"/>
      <c r="TG82" s="38"/>
      <c r="TH82" s="38"/>
      <c r="TI82" s="38"/>
      <c r="TJ82" s="38"/>
      <c r="TK82" s="38"/>
      <c r="TL82" s="38"/>
      <c r="TM82" s="38"/>
      <c r="TN82" s="38"/>
      <c r="TO82" s="38"/>
      <c r="TP82" s="38"/>
      <c r="TQ82" s="38"/>
      <c r="TR82" s="38"/>
      <c r="TS82" s="38"/>
      <c r="TT82" s="38"/>
      <c r="TU82" s="38"/>
      <c r="TV82" s="38"/>
      <c r="TW82" s="38"/>
      <c r="TX82" s="38"/>
      <c r="TY82" s="38"/>
      <c r="TZ82" s="38"/>
      <c r="UA82" s="38"/>
      <c r="UB82" s="38"/>
      <c r="UC82" s="38"/>
      <c r="UD82" s="38"/>
      <c r="UE82" s="38"/>
      <c r="UF82" s="38"/>
      <c r="UG82" s="38"/>
      <c r="UH82" s="38"/>
      <c r="UI82" s="38"/>
      <c r="UJ82" s="38"/>
      <c r="UK82" s="38"/>
      <c r="UL82" s="38"/>
      <c r="UM82" s="38"/>
      <c r="UN82" s="38"/>
      <c r="UO82" s="38"/>
      <c r="UP82" s="38"/>
      <c r="UQ82" s="38"/>
      <c r="UR82" s="38"/>
      <c r="US82" s="38"/>
      <c r="UT82" s="38"/>
      <c r="UU82" s="38"/>
      <c r="UV82" s="38"/>
      <c r="UW82" s="38"/>
      <c r="UX82" s="38"/>
      <c r="UY82" s="38"/>
      <c r="UZ82" s="38"/>
      <c r="VA82" s="38"/>
      <c r="VB82" s="38"/>
      <c r="VC82" s="38"/>
      <c r="VD82" s="38"/>
      <c r="VE82" s="38"/>
      <c r="VF82" s="38"/>
      <c r="VG82" s="38"/>
      <c r="VH82" s="38"/>
      <c r="VI82" s="38"/>
      <c r="VJ82" s="38"/>
      <c r="VK82" s="38"/>
      <c r="VL82" s="38"/>
      <c r="VM82" s="38"/>
      <c r="VN82" s="38"/>
      <c r="VO82" s="38"/>
      <c r="VP82" s="38"/>
    </row>
    <row r="83" spans="6:588" ht="17.25" customHeight="1">
      <c r="F83" s="86" t="s">
        <v>593</v>
      </c>
      <c r="G83" s="25" t="s">
        <v>141</v>
      </c>
      <c r="H83" s="38" t="s">
        <v>156</v>
      </c>
      <c r="I83" s="38" t="s">
        <v>156</v>
      </c>
      <c r="J83" s="38" t="s">
        <v>156</v>
      </c>
      <c r="K83" s="38" t="s">
        <v>156</v>
      </c>
      <c r="L83" s="38" t="s">
        <v>156</v>
      </c>
      <c r="M83" s="38" t="s">
        <v>156</v>
      </c>
      <c r="N83" s="38" t="s">
        <v>156</v>
      </c>
      <c r="O83" s="38" t="s">
        <v>156</v>
      </c>
      <c r="P83" s="38" t="s">
        <v>156</v>
      </c>
      <c r="Q83" s="38" t="s">
        <v>156</v>
      </c>
      <c r="R83" s="38" t="s">
        <v>156</v>
      </c>
      <c r="S83" s="38" t="s">
        <v>156</v>
      </c>
      <c r="T83" s="38" t="s">
        <v>156</v>
      </c>
      <c r="U83" s="38" t="s">
        <v>156</v>
      </c>
      <c r="V83" s="38" t="s">
        <v>156</v>
      </c>
      <c r="W83" s="38" t="s">
        <v>156</v>
      </c>
      <c r="X83" s="38" t="s">
        <v>156</v>
      </c>
      <c r="Y83" s="38" t="s">
        <v>156</v>
      </c>
      <c r="Z83" s="38" t="s">
        <v>156</v>
      </c>
      <c r="AA83" s="38" t="s">
        <v>156</v>
      </c>
      <c r="AB83" s="38" t="s">
        <v>156</v>
      </c>
      <c r="AC83" s="38" t="s">
        <v>156</v>
      </c>
      <c r="AD83" s="38" t="s">
        <v>156</v>
      </c>
      <c r="AE83" s="38" t="s">
        <v>156</v>
      </c>
      <c r="AF83" s="38" t="s">
        <v>156</v>
      </c>
      <c r="AG83" s="38" t="s">
        <v>156</v>
      </c>
      <c r="AH83" s="38" t="s">
        <v>156</v>
      </c>
      <c r="AI83" s="38" t="s">
        <v>156</v>
      </c>
      <c r="AJ83" s="38" t="s">
        <v>156</v>
      </c>
      <c r="AK83" s="38" t="s">
        <v>156</v>
      </c>
      <c r="AL83" s="38" t="s">
        <v>156</v>
      </c>
      <c r="AM83" s="38" t="s">
        <v>156</v>
      </c>
      <c r="AN83" s="38">
        <v>19.278199999999998</v>
      </c>
      <c r="AO83" s="38">
        <v>14.485117799999999</v>
      </c>
      <c r="AP83" s="38">
        <v>82.433499310000002</v>
      </c>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c r="PN83" s="38"/>
      <c r="PO83" s="38"/>
      <c r="PP83" s="38"/>
      <c r="PQ83" s="38"/>
      <c r="PR83" s="38"/>
      <c r="PS83" s="38"/>
      <c r="PT83" s="38"/>
      <c r="PU83" s="38"/>
      <c r="PV83" s="38"/>
      <c r="PW83" s="38"/>
      <c r="PX83" s="38"/>
      <c r="PY83" s="38"/>
      <c r="PZ83" s="38"/>
      <c r="QA83" s="38"/>
      <c r="QB83" s="38"/>
      <c r="QC83" s="38"/>
      <c r="QD83" s="38"/>
      <c r="QE83" s="38"/>
      <c r="QF83" s="38"/>
      <c r="QG83" s="38"/>
      <c r="QH83" s="38"/>
      <c r="QI83" s="38"/>
      <c r="QJ83" s="38"/>
      <c r="QK83" s="38"/>
      <c r="QL83" s="38"/>
      <c r="QM83" s="38"/>
      <c r="QN83" s="38"/>
      <c r="QO83" s="38"/>
      <c r="QP83" s="38"/>
      <c r="QQ83" s="38"/>
      <c r="QR83" s="38"/>
      <c r="QS83" s="38"/>
      <c r="QT83" s="38"/>
      <c r="QU83" s="38"/>
      <c r="QV83" s="38"/>
      <c r="QW83" s="38"/>
      <c r="QX83" s="38"/>
      <c r="QY83" s="38"/>
      <c r="QZ83" s="38"/>
      <c r="RA83" s="38"/>
      <c r="RB83" s="38"/>
      <c r="RC83" s="38"/>
      <c r="RD83" s="38"/>
      <c r="RE83" s="38"/>
      <c r="RF83" s="38"/>
      <c r="RG83" s="38"/>
      <c r="RH83" s="38"/>
      <c r="RI83" s="38"/>
      <c r="RJ83" s="38"/>
      <c r="RK83" s="38"/>
      <c r="RL83" s="38"/>
      <c r="RM83" s="38"/>
      <c r="RN83" s="38"/>
      <c r="RO83" s="38"/>
      <c r="RP83" s="38"/>
      <c r="RQ83" s="38"/>
      <c r="RR83" s="38"/>
      <c r="RS83" s="38"/>
      <c r="RT83" s="38"/>
      <c r="RU83" s="38"/>
      <c r="RV83" s="38"/>
      <c r="RW83" s="38"/>
      <c r="RX83" s="38"/>
      <c r="RY83" s="38"/>
      <c r="RZ83" s="38"/>
      <c r="SA83" s="38"/>
      <c r="SB83" s="38"/>
      <c r="SC83" s="38"/>
      <c r="SD83" s="38"/>
      <c r="SE83" s="38"/>
      <c r="SF83" s="38"/>
      <c r="SG83" s="38"/>
      <c r="SH83" s="38"/>
      <c r="SI83" s="38"/>
      <c r="SJ83" s="38"/>
      <c r="SK83" s="38"/>
      <c r="SL83" s="38"/>
      <c r="SM83" s="38"/>
      <c r="SN83" s="38"/>
      <c r="SO83" s="38"/>
      <c r="SP83" s="38"/>
      <c r="SQ83" s="38"/>
      <c r="SR83" s="38"/>
      <c r="SS83" s="38"/>
      <c r="ST83" s="38"/>
      <c r="SU83" s="38"/>
      <c r="SV83" s="38"/>
      <c r="SW83" s="38"/>
      <c r="SX83" s="38"/>
      <c r="SY83" s="38"/>
      <c r="SZ83" s="38"/>
      <c r="TA83" s="38"/>
      <c r="TB83" s="38"/>
      <c r="TC83" s="38"/>
      <c r="TD83" s="38"/>
      <c r="TE83" s="38"/>
      <c r="TF83" s="38"/>
      <c r="TG83" s="38"/>
      <c r="TH83" s="38"/>
      <c r="TI83" s="38"/>
      <c r="TJ83" s="38"/>
      <c r="TK83" s="38"/>
      <c r="TL83" s="38"/>
      <c r="TM83" s="38"/>
      <c r="TN83" s="38"/>
      <c r="TO83" s="38"/>
      <c r="TP83" s="38"/>
      <c r="TQ83" s="38"/>
      <c r="TR83" s="38"/>
      <c r="TS83" s="38"/>
      <c r="TT83" s="38"/>
      <c r="TU83" s="38"/>
      <c r="TV83" s="38"/>
      <c r="TW83" s="38"/>
      <c r="TX83" s="38"/>
      <c r="TY83" s="38"/>
      <c r="TZ83" s="38"/>
      <c r="UA83" s="38"/>
      <c r="UB83" s="38"/>
      <c r="UC83" s="38"/>
      <c r="UD83" s="38"/>
      <c r="UE83" s="38"/>
      <c r="UF83" s="38"/>
      <c r="UG83" s="38"/>
      <c r="UH83" s="38"/>
      <c r="UI83" s="38"/>
      <c r="UJ83" s="38"/>
      <c r="UK83" s="38"/>
      <c r="UL83" s="38"/>
      <c r="UM83" s="38"/>
      <c r="UN83" s="38"/>
      <c r="UO83" s="38"/>
      <c r="UP83" s="38"/>
      <c r="UQ83" s="38"/>
      <c r="UR83" s="38"/>
      <c r="US83" s="38"/>
      <c r="UT83" s="38"/>
      <c r="UU83" s="38"/>
      <c r="UV83" s="38"/>
      <c r="UW83" s="38"/>
      <c r="UX83" s="38"/>
      <c r="UY83" s="38"/>
      <c r="UZ83" s="38"/>
      <c r="VA83" s="38"/>
      <c r="VB83" s="38"/>
      <c r="VC83" s="38"/>
      <c r="VD83" s="38"/>
      <c r="VE83" s="38"/>
      <c r="VF83" s="38"/>
      <c r="VG83" s="38"/>
      <c r="VH83" s="38"/>
      <c r="VI83" s="38"/>
      <c r="VJ83" s="38"/>
      <c r="VK83" s="38"/>
      <c r="VL83" s="38"/>
      <c r="VM83" s="38"/>
      <c r="VN83" s="38"/>
      <c r="VO83" s="38"/>
      <c r="VP83" s="38"/>
    </row>
    <row r="84" spans="6:588" ht="17.25" customHeight="1">
      <c r="F84" s="86" t="s">
        <v>693</v>
      </c>
      <c r="G84" s="25" t="s">
        <v>141</v>
      </c>
      <c r="H84" s="38" t="s">
        <v>156</v>
      </c>
      <c r="I84" s="38" t="s">
        <v>156</v>
      </c>
      <c r="J84" s="38" t="s">
        <v>156</v>
      </c>
      <c r="K84" s="38" t="s">
        <v>156</v>
      </c>
      <c r="L84" s="38" t="s">
        <v>156</v>
      </c>
      <c r="M84" s="38" t="s">
        <v>156</v>
      </c>
      <c r="N84" s="38" t="s">
        <v>156</v>
      </c>
      <c r="O84" s="38" t="s">
        <v>156</v>
      </c>
      <c r="P84" s="38" t="s">
        <v>156</v>
      </c>
      <c r="Q84" s="38" t="s">
        <v>156</v>
      </c>
      <c r="R84" s="38" t="s">
        <v>156</v>
      </c>
      <c r="S84" s="38" t="s">
        <v>156</v>
      </c>
      <c r="T84" s="38" t="s">
        <v>156</v>
      </c>
      <c r="U84" s="38" t="s">
        <v>156</v>
      </c>
      <c r="V84" s="38" t="s">
        <v>156</v>
      </c>
      <c r="W84" s="38" t="s">
        <v>156</v>
      </c>
      <c r="X84" s="38" t="s">
        <v>156</v>
      </c>
      <c r="Y84" s="38" t="s">
        <v>156</v>
      </c>
      <c r="Z84" s="38" t="s">
        <v>156</v>
      </c>
      <c r="AA84" s="38" t="s">
        <v>156</v>
      </c>
      <c r="AB84" s="38" t="s">
        <v>156</v>
      </c>
      <c r="AC84" s="38" t="s">
        <v>156</v>
      </c>
      <c r="AD84" s="38" t="s">
        <v>156</v>
      </c>
      <c r="AE84" s="38" t="s">
        <v>156</v>
      </c>
      <c r="AF84" s="38" t="s">
        <v>156</v>
      </c>
      <c r="AG84" s="38" t="s">
        <v>156</v>
      </c>
      <c r="AH84" s="38" t="s">
        <v>156</v>
      </c>
      <c r="AI84" s="38" t="s">
        <v>156</v>
      </c>
      <c r="AJ84" s="38" t="s">
        <v>156</v>
      </c>
      <c r="AK84" s="38" t="s">
        <v>156</v>
      </c>
      <c r="AL84" s="38" t="s">
        <v>156</v>
      </c>
      <c r="AM84" s="38" t="s">
        <v>156</v>
      </c>
      <c r="AN84" s="38">
        <v>15.775877299999999</v>
      </c>
      <c r="AO84" s="38">
        <v>2.9340000000000002</v>
      </c>
      <c r="AP84" s="38">
        <v>4.6109999999999998</v>
      </c>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c r="PN84" s="38"/>
      <c r="PO84" s="38"/>
      <c r="PP84" s="38"/>
      <c r="PQ84" s="38"/>
      <c r="PR84" s="38"/>
      <c r="PS84" s="38"/>
      <c r="PT84" s="38"/>
      <c r="PU84" s="38"/>
      <c r="PV84" s="38"/>
      <c r="PW84" s="38"/>
      <c r="PX84" s="38"/>
      <c r="PY84" s="38"/>
      <c r="PZ84" s="38"/>
      <c r="QA84" s="38"/>
      <c r="QB84" s="38"/>
      <c r="QC84" s="38"/>
      <c r="QD84" s="38"/>
      <c r="QE84" s="38"/>
      <c r="QF84" s="38"/>
      <c r="QG84" s="38"/>
      <c r="QH84" s="38"/>
      <c r="QI84" s="38"/>
      <c r="QJ84" s="38"/>
      <c r="QK84" s="38"/>
      <c r="QL84" s="38"/>
      <c r="QM84" s="38"/>
      <c r="QN84" s="38"/>
      <c r="QO84" s="38"/>
      <c r="QP84" s="38"/>
      <c r="QQ84" s="38"/>
      <c r="QR84" s="38"/>
      <c r="QS84" s="38"/>
      <c r="QT84" s="38"/>
      <c r="QU84" s="38"/>
      <c r="QV84" s="38"/>
      <c r="QW84" s="38"/>
      <c r="QX84" s="38"/>
      <c r="QY84" s="38"/>
      <c r="QZ84" s="38"/>
      <c r="RA84" s="38"/>
      <c r="RB84" s="38"/>
      <c r="RC84" s="38"/>
      <c r="RD84" s="38"/>
      <c r="RE84" s="38"/>
      <c r="RF84" s="38"/>
      <c r="RG84" s="38"/>
      <c r="RH84" s="38"/>
      <c r="RI84" s="38"/>
      <c r="RJ84" s="38"/>
      <c r="RK84" s="38"/>
      <c r="RL84" s="38"/>
      <c r="RM84" s="38"/>
      <c r="RN84" s="38"/>
      <c r="RO84" s="38"/>
      <c r="RP84" s="38"/>
      <c r="RQ84" s="38"/>
      <c r="RR84" s="38"/>
      <c r="RS84" s="38"/>
      <c r="RT84" s="38"/>
      <c r="RU84" s="38"/>
      <c r="RV84" s="38"/>
      <c r="RW84" s="38"/>
      <c r="RX84" s="38"/>
      <c r="RY84" s="38"/>
      <c r="RZ84" s="38"/>
      <c r="SA84" s="38"/>
      <c r="SB84" s="38"/>
      <c r="SC84" s="38"/>
      <c r="SD84" s="38"/>
      <c r="SE84" s="38"/>
      <c r="SF84" s="38"/>
      <c r="SG84" s="38"/>
      <c r="SH84" s="38"/>
      <c r="SI84" s="38"/>
      <c r="SJ84" s="38"/>
      <c r="SK84" s="38"/>
      <c r="SL84" s="38"/>
      <c r="SM84" s="38"/>
      <c r="SN84" s="38"/>
      <c r="SO84" s="38"/>
      <c r="SP84" s="38"/>
      <c r="SQ84" s="38"/>
      <c r="SR84" s="38"/>
      <c r="SS84" s="38"/>
      <c r="ST84" s="38"/>
      <c r="SU84" s="38"/>
      <c r="SV84" s="38"/>
      <c r="SW84" s="38"/>
      <c r="SX84" s="38"/>
      <c r="SY84" s="38"/>
      <c r="SZ84" s="38"/>
      <c r="TA84" s="38"/>
      <c r="TB84" s="38"/>
      <c r="TC84" s="38"/>
      <c r="TD84" s="38"/>
      <c r="TE84" s="38"/>
      <c r="TF84" s="38"/>
      <c r="TG84" s="38"/>
      <c r="TH84" s="38"/>
      <c r="TI84" s="38"/>
      <c r="TJ84" s="38"/>
      <c r="TK84" s="38"/>
      <c r="TL84" s="38"/>
      <c r="TM84" s="38"/>
      <c r="TN84" s="38"/>
      <c r="TO84" s="38"/>
      <c r="TP84" s="38"/>
      <c r="TQ84" s="38"/>
      <c r="TR84" s="38"/>
      <c r="TS84" s="38"/>
      <c r="TT84" s="38"/>
      <c r="TU84" s="38"/>
      <c r="TV84" s="38"/>
      <c r="TW84" s="38"/>
      <c r="TX84" s="38"/>
      <c r="TY84" s="38"/>
      <c r="TZ84" s="38"/>
      <c r="UA84" s="38"/>
      <c r="UB84" s="38"/>
      <c r="UC84" s="38"/>
      <c r="UD84" s="38"/>
      <c r="UE84" s="38"/>
      <c r="UF84" s="38"/>
      <c r="UG84" s="38"/>
      <c r="UH84" s="38"/>
      <c r="UI84" s="38"/>
      <c r="UJ84" s="38"/>
      <c r="UK84" s="38"/>
      <c r="UL84" s="38"/>
      <c r="UM84" s="38"/>
      <c r="UN84" s="38"/>
      <c r="UO84" s="38"/>
      <c r="UP84" s="38"/>
      <c r="UQ84" s="38"/>
      <c r="UR84" s="38"/>
      <c r="US84" s="38"/>
      <c r="UT84" s="38"/>
      <c r="UU84" s="38"/>
      <c r="UV84" s="38"/>
      <c r="UW84" s="38"/>
      <c r="UX84" s="38"/>
      <c r="UY84" s="38"/>
      <c r="UZ84" s="38"/>
      <c r="VA84" s="38"/>
      <c r="VB84" s="38"/>
      <c r="VC84" s="38"/>
      <c r="VD84" s="38"/>
      <c r="VE84" s="38"/>
      <c r="VF84" s="38"/>
      <c r="VG84" s="38"/>
      <c r="VH84" s="38"/>
      <c r="VI84" s="38"/>
      <c r="VJ84" s="38"/>
      <c r="VK84" s="38"/>
      <c r="VL84" s="38"/>
      <c r="VM84" s="38"/>
      <c r="VN84" s="38"/>
      <c r="VO84" s="38"/>
      <c r="VP84" s="38"/>
    </row>
    <row r="85" spans="6:588" ht="17.25" customHeight="1">
      <c r="F85" s="2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c r="NQ85" s="38"/>
      <c r="NR85" s="38"/>
      <c r="NS85" s="38"/>
      <c r="NT85" s="38"/>
      <c r="NU85" s="38"/>
      <c r="NV85" s="38"/>
      <c r="NW85" s="38"/>
      <c r="NX85" s="38"/>
      <c r="NY85" s="38"/>
      <c r="NZ85" s="38"/>
      <c r="OA85" s="38"/>
      <c r="OB85" s="38"/>
      <c r="OC85" s="38"/>
      <c r="OD85" s="38"/>
      <c r="OE85" s="38"/>
      <c r="OF85" s="38"/>
      <c r="OG85" s="38"/>
      <c r="OH85" s="38"/>
      <c r="OI85" s="38"/>
      <c r="OJ85" s="38"/>
      <c r="OK85" s="38"/>
      <c r="OL85" s="38"/>
      <c r="OM85" s="38"/>
      <c r="ON85" s="38"/>
      <c r="OO85" s="38"/>
      <c r="OP85" s="38"/>
      <c r="OQ85" s="38"/>
      <c r="OR85" s="38"/>
      <c r="OS85" s="38"/>
      <c r="OT85" s="38"/>
      <c r="OU85" s="38"/>
      <c r="OV85" s="38"/>
      <c r="OW85" s="38"/>
      <c r="OX85" s="38"/>
      <c r="OY85" s="38"/>
      <c r="OZ85" s="38"/>
      <c r="PA85" s="38"/>
      <c r="PB85" s="38"/>
      <c r="PC85" s="38"/>
      <c r="PD85" s="38"/>
      <c r="PE85" s="38"/>
      <c r="PF85" s="38"/>
      <c r="PG85" s="38"/>
      <c r="PH85" s="38"/>
      <c r="PI85" s="38"/>
      <c r="PJ85" s="38"/>
      <c r="PK85" s="38"/>
      <c r="PL85" s="38"/>
      <c r="PM85" s="38"/>
      <c r="PN85" s="38"/>
      <c r="PO85" s="38"/>
      <c r="PP85" s="38"/>
      <c r="PQ85" s="38"/>
      <c r="PR85" s="38"/>
      <c r="PS85" s="38"/>
      <c r="PT85" s="38"/>
      <c r="PU85" s="38"/>
      <c r="PV85" s="38"/>
      <c r="PW85" s="38"/>
      <c r="PX85" s="38"/>
      <c r="PY85" s="38"/>
      <c r="PZ85" s="38"/>
      <c r="QA85" s="38"/>
      <c r="QB85" s="38"/>
      <c r="QC85" s="38"/>
      <c r="QD85" s="38"/>
      <c r="QE85" s="38"/>
      <c r="QF85" s="38"/>
      <c r="QG85" s="38"/>
      <c r="QH85" s="38"/>
      <c r="QI85" s="38"/>
      <c r="QJ85" s="38"/>
      <c r="QK85" s="38"/>
      <c r="QL85" s="38"/>
      <c r="QM85" s="38"/>
      <c r="QN85" s="38"/>
      <c r="QO85" s="38"/>
      <c r="QP85" s="38"/>
      <c r="QQ85" s="38"/>
      <c r="QR85" s="38"/>
      <c r="QS85" s="38"/>
      <c r="QT85" s="38"/>
      <c r="QU85" s="38"/>
      <c r="QV85" s="38"/>
      <c r="QW85" s="38"/>
      <c r="QX85" s="38"/>
      <c r="QY85" s="38"/>
      <c r="QZ85" s="38"/>
      <c r="RA85" s="38"/>
      <c r="RB85" s="38"/>
      <c r="RC85" s="38"/>
      <c r="RD85" s="38"/>
      <c r="RE85" s="38"/>
      <c r="RF85" s="38"/>
      <c r="RG85" s="38"/>
      <c r="RH85" s="38"/>
      <c r="RI85" s="38"/>
      <c r="RJ85" s="38"/>
      <c r="RK85" s="38"/>
      <c r="RL85" s="38"/>
      <c r="RM85" s="38"/>
      <c r="RN85" s="38"/>
      <c r="RO85" s="38"/>
      <c r="RP85" s="38"/>
      <c r="RQ85" s="38"/>
      <c r="RR85" s="38"/>
      <c r="RS85" s="38"/>
      <c r="RT85" s="38"/>
      <c r="RU85" s="38"/>
      <c r="RV85" s="38"/>
      <c r="RW85" s="38"/>
      <c r="RX85" s="38"/>
      <c r="RY85" s="38"/>
      <c r="RZ85" s="38"/>
      <c r="SA85" s="38"/>
      <c r="SB85" s="38"/>
      <c r="SC85" s="38"/>
      <c r="SD85" s="38"/>
      <c r="SE85" s="38"/>
      <c r="SF85" s="38"/>
      <c r="SG85" s="38"/>
      <c r="SH85" s="38"/>
      <c r="SI85" s="38"/>
      <c r="SJ85" s="38"/>
      <c r="SK85" s="38"/>
      <c r="SL85" s="38"/>
      <c r="SM85" s="38"/>
      <c r="SN85" s="38"/>
      <c r="SO85" s="38"/>
      <c r="SP85" s="38"/>
      <c r="SQ85" s="38"/>
      <c r="SR85" s="38"/>
      <c r="SS85" s="38"/>
      <c r="ST85" s="38"/>
      <c r="SU85" s="38"/>
      <c r="SV85" s="38"/>
      <c r="SW85" s="38"/>
      <c r="SX85" s="38"/>
      <c r="SY85" s="38"/>
      <c r="SZ85" s="38"/>
      <c r="TA85" s="38"/>
      <c r="TB85" s="38"/>
      <c r="TC85" s="38"/>
      <c r="TD85" s="38"/>
      <c r="TE85" s="38"/>
      <c r="TF85" s="38"/>
      <c r="TG85" s="38"/>
      <c r="TH85" s="38"/>
      <c r="TI85" s="38"/>
      <c r="TJ85" s="38"/>
      <c r="TK85" s="38"/>
      <c r="TL85" s="38"/>
      <c r="TM85" s="38"/>
      <c r="TN85" s="38"/>
      <c r="TO85" s="38"/>
      <c r="TP85" s="38"/>
      <c r="TQ85" s="38"/>
      <c r="TR85" s="38"/>
      <c r="TS85" s="38"/>
      <c r="TT85" s="38"/>
      <c r="TU85" s="38"/>
      <c r="TV85" s="38"/>
      <c r="TW85" s="38"/>
      <c r="TX85" s="38"/>
      <c r="TY85" s="38"/>
      <c r="TZ85" s="38"/>
      <c r="UA85" s="38"/>
      <c r="UB85" s="38"/>
      <c r="UC85" s="38"/>
      <c r="UD85" s="38"/>
      <c r="UE85" s="38"/>
      <c r="UF85" s="38"/>
      <c r="UG85" s="38"/>
      <c r="UH85" s="38"/>
      <c r="UI85" s="38"/>
      <c r="UJ85" s="38"/>
      <c r="UK85" s="38"/>
      <c r="UL85" s="38"/>
      <c r="UM85" s="38"/>
      <c r="UN85" s="38"/>
      <c r="UO85" s="38"/>
      <c r="UP85" s="38"/>
      <c r="UQ85" s="38"/>
      <c r="UR85" s="38"/>
      <c r="US85" s="38"/>
      <c r="UT85" s="38"/>
      <c r="UU85" s="38"/>
      <c r="UV85" s="38"/>
      <c r="UW85" s="38"/>
      <c r="UX85" s="38"/>
      <c r="UY85" s="38"/>
      <c r="UZ85" s="38"/>
      <c r="VA85" s="38"/>
      <c r="VB85" s="38"/>
      <c r="VC85" s="38"/>
      <c r="VD85" s="38"/>
      <c r="VE85" s="38"/>
      <c r="VF85" s="38"/>
      <c r="VG85" s="38"/>
      <c r="VH85" s="38"/>
      <c r="VI85" s="38"/>
      <c r="VJ85" s="38"/>
      <c r="VK85" s="38"/>
      <c r="VL85" s="38"/>
      <c r="VM85" s="38"/>
      <c r="VN85" s="38"/>
      <c r="VO85" s="38"/>
      <c r="VP85" s="38"/>
    </row>
    <row r="86" spans="6:588" ht="17.25" customHeight="1">
      <c r="F86" s="39"/>
      <c r="G86" s="39"/>
      <c r="H86" s="40"/>
      <c r="I86" s="40"/>
      <c r="J86" s="40"/>
      <c r="K86" s="40"/>
      <c r="L86" s="40"/>
      <c r="M86" s="40"/>
      <c r="N86" s="40"/>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c r="MX86" s="41"/>
      <c r="MY86" s="41"/>
      <c r="MZ86" s="41"/>
      <c r="NA86" s="41"/>
      <c r="NB86" s="41"/>
      <c r="NC86" s="41"/>
      <c r="ND86" s="41"/>
      <c r="NE86" s="41"/>
      <c r="NF86" s="41"/>
      <c r="NG86" s="41"/>
      <c r="NH86" s="41"/>
      <c r="NI86" s="41"/>
      <c r="NJ86" s="41"/>
      <c r="NK86" s="41"/>
      <c r="NL86" s="41"/>
      <c r="NM86" s="41"/>
      <c r="NN86" s="41"/>
      <c r="NO86" s="41"/>
      <c r="NP86" s="41"/>
      <c r="NQ86" s="41"/>
      <c r="NR86" s="41"/>
      <c r="NS86" s="41"/>
      <c r="NT86" s="41"/>
      <c r="NU86" s="41"/>
      <c r="NV86" s="41"/>
      <c r="NW86" s="41"/>
      <c r="NX86" s="41"/>
      <c r="NY86" s="41"/>
      <c r="NZ86" s="41"/>
      <c r="OA86" s="41"/>
      <c r="OB86" s="41"/>
      <c r="OC86" s="41"/>
      <c r="OD86" s="41"/>
      <c r="OE86" s="41"/>
      <c r="OF86" s="41"/>
      <c r="OG86" s="41"/>
      <c r="OH86" s="41"/>
      <c r="OI86" s="41"/>
      <c r="OJ86" s="41"/>
      <c r="OK86" s="41"/>
      <c r="OL86" s="41"/>
      <c r="OM86" s="41"/>
      <c r="ON86" s="41"/>
      <c r="OO86" s="41"/>
      <c r="OP86" s="41"/>
      <c r="OQ86" s="41"/>
      <c r="OR86" s="41"/>
      <c r="OS86" s="41"/>
      <c r="OT86" s="41"/>
      <c r="OU86" s="41"/>
      <c r="OV86" s="41"/>
      <c r="OW86" s="41"/>
      <c r="OX86" s="41"/>
      <c r="OY86" s="41"/>
      <c r="OZ86" s="41"/>
      <c r="PA86" s="41"/>
      <c r="PB86" s="41"/>
      <c r="PC86" s="41"/>
      <c r="PD86" s="41"/>
      <c r="PE86" s="41"/>
      <c r="PF86" s="41"/>
      <c r="PG86" s="41"/>
      <c r="PH86" s="41"/>
      <c r="PI86" s="41"/>
      <c r="PJ86" s="41"/>
      <c r="PK86" s="41"/>
      <c r="PL86" s="41"/>
      <c r="PM86" s="41"/>
      <c r="PN86" s="41"/>
      <c r="PO86" s="41"/>
      <c r="PP86" s="41"/>
      <c r="PQ86" s="41"/>
      <c r="PR86" s="41"/>
      <c r="PS86" s="41"/>
      <c r="PT86" s="41"/>
      <c r="PU86" s="41"/>
      <c r="PV86" s="41"/>
      <c r="PW86" s="41"/>
      <c r="PX86" s="41"/>
      <c r="PY86" s="41"/>
      <c r="PZ86" s="41"/>
      <c r="QA86" s="41"/>
      <c r="QB86" s="41"/>
      <c r="QC86" s="41"/>
      <c r="QD86" s="41"/>
      <c r="QE86" s="41"/>
      <c r="QF86" s="41"/>
      <c r="QG86" s="41"/>
      <c r="QH86" s="41"/>
      <c r="QI86" s="41"/>
      <c r="QJ86" s="41"/>
      <c r="QK86" s="41"/>
      <c r="QL86" s="41"/>
      <c r="QM86" s="41"/>
      <c r="QN86" s="41"/>
      <c r="QO86" s="41"/>
      <c r="QP86" s="41"/>
      <c r="QQ86" s="41"/>
      <c r="QR86" s="41"/>
      <c r="QS86" s="41"/>
      <c r="QT86" s="41"/>
      <c r="QU86" s="41"/>
      <c r="QV86" s="41"/>
      <c r="QW86" s="41"/>
      <c r="QX86" s="41"/>
      <c r="QY86" s="41"/>
      <c r="QZ86" s="41"/>
      <c r="RA86" s="41"/>
      <c r="RB86" s="41"/>
      <c r="RC86" s="41"/>
      <c r="RD86" s="41"/>
      <c r="RE86" s="41"/>
      <c r="RF86" s="41"/>
      <c r="RG86" s="41"/>
      <c r="RH86" s="41"/>
      <c r="RI86" s="41"/>
      <c r="RJ86" s="41"/>
      <c r="RK86" s="41"/>
      <c r="RL86" s="41"/>
      <c r="RM86" s="41"/>
      <c r="RN86" s="41"/>
      <c r="RO86" s="41"/>
      <c r="RP86" s="41"/>
      <c r="RQ86" s="41"/>
      <c r="RR86" s="41"/>
      <c r="RS86" s="41"/>
      <c r="RT86" s="41"/>
      <c r="RU86" s="41"/>
      <c r="RV86" s="41"/>
      <c r="RW86" s="41"/>
      <c r="RX86" s="41"/>
      <c r="RY86" s="41"/>
      <c r="RZ86" s="41"/>
      <c r="SA86" s="41"/>
      <c r="SB86" s="41"/>
      <c r="SC86" s="41"/>
      <c r="SD86" s="41"/>
      <c r="SE86" s="41"/>
      <c r="SF86" s="41"/>
      <c r="SG86" s="41"/>
      <c r="SH86" s="41"/>
      <c r="SI86" s="41"/>
      <c r="SJ86" s="41"/>
      <c r="SK86" s="41"/>
      <c r="SL86" s="41"/>
      <c r="SM86" s="41"/>
      <c r="SN86" s="41"/>
      <c r="SO86" s="41"/>
      <c r="SP86" s="41"/>
      <c r="SQ86" s="41"/>
      <c r="SR86" s="41"/>
      <c r="SS86" s="41"/>
      <c r="ST86" s="41"/>
      <c r="SU86" s="41"/>
      <c r="SV86" s="41"/>
      <c r="SW86" s="41"/>
      <c r="SX86" s="41"/>
      <c r="SY86" s="41"/>
      <c r="SZ86" s="41"/>
      <c r="TA86" s="41"/>
      <c r="TB86" s="41"/>
      <c r="TC86" s="41"/>
      <c r="TD86" s="41"/>
      <c r="TE86" s="41"/>
      <c r="TF86" s="41"/>
      <c r="TG86" s="41"/>
      <c r="TH86" s="41"/>
      <c r="TI86" s="41"/>
      <c r="TJ86" s="41"/>
      <c r="TK86" s="41"/>
      <c r="TL86" s="41"/>
      <c r="TM86" s="41"/>
      <c r="TN86" s="41"/>
      <c r="TO86" s="41"/>
      <c r="TP86" s="41"/>
      <c r="TQ86" s="41"/>
      <c r="TR86" s="41"/>
      <c r="TS86" s="41"/>
      <c r="TT86" s="41"/>
      <c r="TU86" s="41"/>
      <c r="TV86" s="41"/>
      <c r="TW86" s="41"/>
      <c r="TX86" s="41"/>
      <c r="TY86" s="41"/>
      <c r="TZ86" s="41"/>
      <c r="UA86" s="41"/>
      <c r="UB86" s="41"/>
      <c r="UC86" s="41"/>
      <c r="UD86" s="41"/>
      <c r="UE86" s="41"/>
      <c r="UF86" s="41"/>
      <c r="UG86" s="41"/>
      <c r="UH86" s="41"/>
      <c r="UI86" s="41"/>
      <c r="UJ86" s="41"/>
      <c r="UK86" s="41"/>
      <c r="UL86" s="41"/>
      <c r="UM86" s="41"/>
      <c r="UN86" s="41"/>
      <c r="UO86" s="41"/>
      <c r="UP86" s="41"/>
      <c r="UQ86" s="41"/>
      <c r="UR86" s="41"/>
      <c r="US86" s="41"/>
      <c r="UT86" s="41"/>
      <c r="UU86" s="41"/>
      <c r="UV86" s="41"/>
      <c r="UW86" s="41"/>
      <c r="UX86" s="41"/>
      <c r="UY86" s="41"/>
      <c r="UZ86" s="41"/>
      <c r="VA86" s="41"/>
      <c r="VB86" s="41"/>
      <c r="VC86" s="41"/>
      <c r="VD86" s="41"/>
      <c r="VE86" s="41"/>
      <c r="VF86" s="41"/>
      <c r="VG86" s="41"/>
      <c r="VH86" s="41"/>
      <c r="VI86" s="41"/>
      <c r="VJ86" s="41"/>
      <c r="VK86" s="41"/>
      <c r="VL86" s="41"/>
      <c r="VM86" s="41"/>
      <c r="VN86" s="41"/>
      <c r="VO86" s="41"/>
      <c r="VP86" s="41"/>
    </row>
    <row r="87" spans="6:588" ht="17.25" customHeight="1">
      <c r="F87" s="25"/>
      <c r="G87" s="24"/>
    </row>
    <row r="88" spans="6:588" ht="18" customHeight="1">
      <c r="F88" s="25" t="s">
        <v>859</v>
      </c>
      <c r="G88" s="24"/>
      <c r="I88" s="25"/>
    </row>
    <row r="89" spans="6:588" ht="18" customHeight="1">
      <c r="F89" s="42" t="s">
        <v>860</v>
      </c>
      <c r="G89" s="24"/>
      <c r="I89" s="25"/>
    </row>
    <row r="90" spans="6:588" ht="18" customHeight="1">
      <c r="F90" s="42" t="s">
        <v>242</v>
      </c>
      <c r="G90" s="24"/>
      <c r="I90" s="25"/>
    </row>
    <row r="91" spans="6:588" ht="18" customHeight="1">
      <c r="F91" s="42" t="s">
        <v>862</v>
      </c>
      <c r="G91" s="24"/>
      <c r="I91" s="25"/>
    </row>
    <row r="92" spans="6:588" ht="18" customHeight="1">
      <c r="F92" s="43" t="s">
        <v>871</v>
      </c>
      <c r="G92" s="24"/>
      <c r="I92" s="25"/>
    </row>
    <row r="93" spans="6:588" ht="18" customHeight="1">
      <c r="F93" s="43" t="s">
        <v>861</v>
      </c>
      <c r="G93" s="24"/>
      <c r="I93" s="25"/>
    </row>
    <row r="94" spans="6:588" ht="18" customHeight="1">
      <c r="F94" s="43"/>
      <c r="G94" s="24"/>
      <c r="I94" s="25"/>
    </row>
    <row r="95" spans="6:588" ht="18" customHeight="1">
      <c r="F95" s="25" t="s">
        <v>872</v>
      </c>
      <c r="G95" s="24"/>
    </row>
    <row r="96" spans="6:588" ht="18" customHeight="1">
      <c r="F96" s="25"/>
      <c r="G96" s="24"/>
    </row>
    <row r="97" spans="6:7" ht="18" customHeight="1">
      <c r="F97" s="25"/>
      <c r="G97" s="24"/>
    </row>
    <row r="98" spans="6:7" ht="18" customHeight="1">
      <c r="F98" s="25"/>
      <c r="G98" s="24"/>
    </row>
    <row r="99" spans="6:7" ht="18" customHeight="1">
      <c r="F99" s="25"/>
      <c r="G99" s="24"/>
    </row>
    <row r="100" spans="6:7" ht="18" customHeight="1">
      <c r="F100" s="25"/>
      <c r="G100" s="24"/>
    </row>
    <row r="101" spans="6:7" ht="18" customHeight="1">
      <c r="F101" s="25"/>
    </row>
  </sheetData>
  <hyperlinks>
    <hyperlink ref="H1" location="Contents!A1" display="Back to Table of Contents" xr:uid="{0FDE0410-9DF1-4DB9-A97D-2FB313B38F68}"/>
  </hyperlinks>
  <pageMargins left="0" right="0" top="0" bottom="0" header="0" footer="0"/>
  <pageSetup paperSize="9" scale="1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F7DE-8555-45B6-82FB-4346E0512AAF}">
  <sheetPr>
    <pageSetUpPr fitToPage="1"/>
  </sheetPr>
  <dimension ref="A1:KM89"/>
  <sheetViews>
    <sheetView zoomScale="80" zoomScaleNormal="80" workbookViewId="0">
      <pane xSplit="6" ySplit="7" topLeftCell="AM68" activePane="bottomRight" state="frozen"/>
      <selection pane="topRight" activeCell="F17" sqref="F17"/>
      <selection pane="bottomLeft" activeCell="F17" sqref="F17"/>
      <selection pane="bottomRight" activeCell="AO57" sqref="AO57"/>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5703125" style="26" customWidth="1"/>
    <col min="14" max="85" width="14.5703125" style="24" customWidth="1"/>
    <col min="86" max="16384" width="10.28515625" style="24"/>
  </cols>
  <sheetData>
    <row r="1" spans="1:299"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row>
    <row r="2" spans="1:299" ht="18" customHeight="1">
      <c r="A2" s="45"/>
    </row>
    <row r="3" spans="1:299" ht="18" customHeight="1">
      <c r="F3" s="28"/>
      <c r="G3" s="108">
        <v>1990</v>
      </c>
      <c r="H3" s="108">
        <f>G3+1</f>
        <v>1991</v>
      </c>
      <c r="I3" s="108">
        <f>H3+1</f>
        <v>1992</v>
      </c>
      <c r="J3" s="108">
        <f t="shared" ref="J3:AL3" si="0">I3+1</f>
        <v>1993</v>
      </c>
      <c r="K3" s="108">
        <f t="shared" si="0"/>
        <v>1994</v>
      </c>
      <c r="L3" s="108">
        <f t="shared" si="0"/>
        <v>1995</v>
      </c>
      <c r="M3" s="108">
        <f t="shared" si="0"/>
        <v>1996</v>
      </c>
      <c r="N3" s="108">
        <f t="shared" si="0"/>
        <v>1997</v>
      </c>
      <c r="O3" s="108">
        <f t="shared" si="0"/>
        <v>1998</v>
      </c>
      <c r="P3" s="108">
        <f t="shared" si="0"/>
        <v>1999</v>
      </c>
      <c r="Q3" s="108">
        <f t="shared" si="0"/>
        <v>2000</v>
      </c>
      <c r="R3" s="108">
        <f t="shared" si="0"/>
        <v>2001</v>
      </c>
      <c r="S3" s="108">
        <f t="shared" si="0"/>
        <v>2002</v>
      </c>
      <c r="T3" s="108">
        <f t="shared" si="0"/>
        <v>2003</v>
      </c>
      <c r="U3" s="108">
        <f t="shared" si="0"/>
        <v>2004</v>
      </c>
      <c r="V3" s="108">
        <f t="shared" si="0"/>
        <v>2005</v>
      </c>
      <c r="W3" s="108">
        <f t="shared" si="0"/>
        <v>2006</v>
      </c>
      <c r="X3" s="108">
        <f t="shared" si="0"/>
        <v>2007</v>
      </c>
      <c r="Y3" s="108">
        <f t="shared" si="0"/>
        <v>2008</v>
      </c>
      <c r="Z3" s="108">
        <f t="shared" si="0"/>
        <v>2009</v>
      </c>
      <c r="AA3" s="108">
        <f t="shared" si="0"/>
        <v>2010</v>
      </c>
      <c r="AB3" s="108">
        <f t="shared" si="0"/>
        <v>2011</v>
      </c>
      <c r="AC3" s="108">
        <f t="shared" si="0"/>
        <v>2012</v>
      </c>
      <c r="AD3" s="108">
        <f t="shared" si="0"/>
        <v>2013</v>
      </c>
      <c r="AE3" s="108">
        <f t="shared" si="0"/>
        <v>2014</v>
      </c>
      <c r="AF3" s="108">
        <f t="shared" si="0"/>
        <v>2015</v>
      </c>
      <c r="AG3" s="108">
        <f t="shared" si="0"/>
        <v>2016</v>
      </c>
      <c r="AH3" s="108">
        <f t="shared" si="0"/>
        <v>2017</v>
      </c>
      <c r="AI3" s="108">
        <f t="shared" si="0"/>
        <v>2018</v>
      </c>
      <c r="AJ3" s="108">
        <f t="shared" si="0"/>
        <v>2019</v>
      </c>
      <c r="AK3" s="108">
        <f t="shared" si="0"/>
        <v>2020</v>
      </c>
      <c r="AL3" s="108">
        <f t="shared" si="0"/>
        <v>2021</v>
      </c>
      <c r="AM3" s="108">
        <f t="shared" ref="AM3" si="1">AL3+1</f>
        <v>2022</v>
      </c>
      <c r="AN3" s="108">
        <f t="shared" ref="AN3" si="2">AM3+1</f>
        <v>2023</v>
      </c>
      <c r="AO3" s="108">
        <f t="shared" ref="AO3" si="3">AN3+1</f>
        <v>2024</v>
      </c>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row>
    <row r="4" spans="1:299" ht="18" customHeight="1">
      <c r="F4" s="28"/>
      <c r="G4" s="29"/>
      <c r="N4" s="26"/>
      <c r="O4" s="26"/>
      <c r="P4" s="26"/>
      <c r="Q4" s="26"/>
      <c r="R4" s="26"/>
      <c r="S4" s="26"/>
      <c r="T4" s="26"/>
      <c r="U4" s="26"/>
      <c r="V4" s="26"/>
      <c r="W4" s="26"/>
      <c r="X4" s="26"/>
      <c r="Y4" s="26"/>
      <c r="Z4" s="26"/>
      <c r="AA4" s="26"/>
      <c r="AB4" s="26"/>
      <c r="AC4" s="26"/>
      <c r="AD4" s="26"/>
      <c r="AE4" s="26"/>
      <c r="AF4" s="26"/>
      <c r="AG4" s="26"/>
      <c r="AH4" s="26"/>
    </row>
    <row r="5" spans="1:299" ht="18" customHeight="1">
      <c r="A5" s="30"/>
      <c r="F5" s="28"/>
      <c r="N5" s="26"/>
      <c r="O5" s="26"/>
      <c r="P5" s="26"/>
      <c r="Q5" s="26"/>
      <c r="R5" s="26"/>
      <c r="S5" s="26"/>
      <c r="T5" s="26"/>
      <c r="U5" s="26"/>
      <c r="V5" s="26"/>
      <c r="W5" s="26"/>
      <c r="X5" s="26"/>
      <c r="Y5" s="26"/>
      <c r="Z5" s="26"/>
      <c r="AA5" s="26"/>
      <c r="AB5" s="26"/>
      <c r="AC5" s="26"/>
      <c r="AD5" s="26"/>
      <c r="AE5" s="26"/>
      <c r="AF5" s="26"/>
      <c r="AG5" s="26"/>
      <c r="AH5" s="26"/>
    </row>
    <row r="6" spans="1:299" ht="82.5" customHeight="1">
      <c r="F6" s="30" t="s">
        <v>44</v>
      </c>
      <c r="N6" s="26"/>
      <c r="O6" s="26"/>
      <c r="P6" s="26"/>
      <c r="Q6" s="26"/>
      <c r="R6" s="26"/>
      <c r="S6" s="26"/>
      <c r="T6" s="26"/>
      <c r="U6" s="26"/>
      <c r="V6" s="26"/>
      <c r="W6" s="26"/>
      <c r="X6" s="26"/>
      <c r="Y6" s="26"/>
      <c r="Z6" s="26"/>
      <c r="AA6" s="26"/>
      <c r="AB6" s="26"/>
      <c r="AC6" s="26"/>
      <c r="AD6" s="26"/>
      <c r="AE6" s="26"/>
      <c r="AF6" s="26"/>
      <c r="AG6" s="26"/>
      <c r="AH6" s="26"/>
    </row>
    <row r="7" spans="1:299" ht="34.15" customHeight="1">
      <c r="F7" s="32" t="s">
        <v>200</v>
      </c>
      <c r="G7" s="34">
        <v>1990</v>
      </c>
      <c r="H7" s="34">
        <v>1991</v>
      </c>
      <c r="I7" s="34">
        <v>1992</v>
      </c>
      <c r="J7" s="34">
        <v>1993</v>
      </c>
      <c r="K7" s="34">
        <v>1994</v>
      </c>
      <c r="L7" s="34">
        <v>1995</v>
      </c>
      <c r="M7" s="34">
        <v>1996</v>
      </c>
      <c r="N7" s="34">
        <v>1997</v>
      </c>
      <c r="O7" s="34">
        <v>1998</v>
      </c>
      <c r="P7" s="34">
        <v>1999</v>
      </c>
      <c r="Q7" s="34">
        <v>2000</v>
      </c>
      <c r="R7" s="34">
        <v>2001</v>
      </c>
      <c r="S7" s="34">
        <v>2002</v>
      </c>
      <c r="T7" s="34">
        <v>2003</v>
      </c>
      <c r="U7" s="34">
        <v>2004</v>
      </c>
      <c r="V7" s="34">
        <v>2005</v>
      </c>
      <c r="W7" s="34">
        <v>2006</v>
      </c>
      <c r="X7" s="34">
        <v>2007</v>
      </c>
      <c r="Y7" s="34">
        <v>2008</v>
      </c>
      <c r="Z7" s="34">
        <v>2009</v>
      </c>
      <c r="AA7" s="34">
        <v>2010</v>
      </c>
      <c r="AB7" s="34">
        <v>2011</v>
      </c>
      <c r="AC7" s="34">
        <v>2012</v>
      </c>
      <c r="AD7" s="34">
        <v>2013</v>
      </c>
      <c r="AE7" s="34">
        <v>2014</v>
      </c>
      <c r="AF7" s="34">
        <v>2015</v>
      </c>
      <c r="AG7" s="34">
        <v>2016</v>
      </c>
      <c r="AH7" s="34">
        <v>2017</v>
      </c>
      <c r="AI7" s="34">
        <v>2018</v>
      </c>
      <c r="AJ7" s="34">
        <v>2019</v>
      </c>
      <c r="AK7" s="34">
        <v>2020</v>
      </c>
      <c r="AL7" s="34">
        <v>2021</v>
      </c>
      <c r="AM7" s="34">
        <v>2022</v>
      </c>
      <c r="AN7" s="34">
        <v>2023</v>
      </c>
      <c r="AO7" s="34">
        <v>2024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row>
    <row r="8" spans="1:299" ht="18" customHeight="1">
      <c r="F8" s="28" t="s">
        <v>865</v>
      </c>
      <c r="G8" s="38">
        <v>2259.3059499999999</v>
      </c>
      <c r="H8" s="38">
        <v>2891.7724950000002</v>
      </c>
      <c r="I8" s="38">
        <v>2813.2304490000001</v>
      </c>
      <c r="J8" s="38">
        <v>2891.7083750000002</v>
      </c>
      <c r="K8" s="38">
        <v>2590.1907289999999</v>
      </c>
      <c r="L8" s="38">
        <v>2932.387205</v>
      </c>
      <c r="M8" s="38">
        <v>2908.7970869999999</v>
      </c>
      <c r="N8" s="38">
        <v>3564.7084300000001</v>
      </c>
      <c r="O8" s="38">
        <v>3987.1444649999999</v>
      </c>
      <c r="P8" s="38">
        <v>3569.180777</v>
      </c>
      <c r="Q8" s="38">
        <v>4427.7264519999999</v>
      </c>
      <c r="R8" s="38">
        <v>5231.5068600000004</v>
      </c>
      <c r="S8" s="38">
        <v>5195.9360200000001</v>
      </c>
      <c r="T8" s="38">
        <v>5095.8837100000001</v>
      </c>
      <c r="U8" s="38">
        <v>6169.2876100000003</v>
      </c>
      <c r="V8" s="38">
        <v>11071.183419000001</v>
      </c>
      <c r="W8" s="38">
        <v>14365.71299</v>
      </c>
      <c r="X8" s="38">
        <v>16257.704916000001</v>
      </c>
      <c r="Y8" s="38">
        <v>30142.627164000001</v>
      </c>
      <c r="Z8" s="38">
        <v>30048.949467999999</v>
      </c>
      <c r="AA8" s="38">
        <v>49369.846201</v>
      </c>
      <c r="AB8" s="38">
        <v>64097.407537999999</v>
      </c>
      <c r="AC8" s="38">
        <v>54447.226591999999</v>
      </c>
      <c r="AD8" s="38">
        <v>69492.469727999996</v>
      </c>
      <c r="AE8" s="38">
        <v>66008.379543999996</v>
      </c>
      <c r="AF8" s="38">
        <v>49100.080682</v>
      </c>
      <c r="AG8" s="38">
        <v>53756.905311000002</v>
      </c>
      <c r="AH8" s="38">
        <v>63104.115582999999</v>
      </c>
      <c r="AI8" s="38">
        <v>63338.766747000001</v>
      </c>
      <c r="AJ8" s="38">
        <v>96182.920287000001</v>
      </c>
      <c r="AK8" s="38">
        <v>116913.43595899999</v>
      </c>
      <c r="AL8" s="38">
        <v>154656.33723999999</v>
      </c>
      <c r="AM8" s="38">
        <v>124213.307923</v>
      </c>
      <c r="AN8" s="38">
        <v>136257.30686700001</v>
      </c>
      <c r="AO8" s="38">
        <v>124541.53436600001</v>
      </c>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row>
    <row r="9" spans="1:299" ht="18" customHeight="1">
      <c r="F9" s="86" t="s">
        <v>611</v>
      </c>
      <c r="G9" s="38">
        <v>136.65818400000001</v>
      </c>
      <c r="H9" s="38">
        <v>372.96163999999999</v>
      </c>
      <c r="I9" s="38">
        <v>395.99525</v>
      </c>
      <c r="J9" s="38">
        <v>468.804148</v>
      </c>
      <c r="K9" s="38">
        <v>405.51774699999999</v>
      </c>
      <c r="L9" s="38">
        <v>564.50543700000003</v>
      </c>
      <c r="M9" s="38">
        <v>570.20753999999999</v>
      </c>
      <c r="N9" s="38">
        <v>829.66828499999997</v>
      </c>
      <c r="O9" s="38">
        <v>854.31673499999999</v>
      </c>
      <c r="P9" s="38">
        <v>731.69145300000002</v>
      </c>
      <c r="Q9" s="38">
        <v>1044.9395440000001</v>
      </c>
      <c r="R9" s="38">
        <v>1368.949719</v>
      </c>
      <c r="S9" s="38">
        <v>1484.5217270000001</v>
      </c>
      <c r="T9" s="38">
        <v>1739.4661289999999</v>
      </c>
      <c r="U9" s="38">
        <v>2515.6384069999999</v>
      </c>
      <c r="V9" s="38">
        <v>5763.3102120000003</v>
      </c>
      <c r="W9" s="38">
        <v>7627.4916130000001</v>
      </c>
      <c r="X9" s="38">
        <v>9023.5216409999994</v>
      </c>
      <c r="Y9" s="38">
        <v>17931.980434000001</v>
      </c>
      <c r="Z9" s="38">
        <v>21790.196330999999</v>
      </c>
      <c r="AA9" s="38">
        <v>34675.144167999999</v>
      </c>
      <c r="AB9" s="38">
        <v>43960.473232999997</v>
      </c>
      <c r="AC9" s="38">
        <v>38439.519451</v>
      </c>
      <c r="AD9" s="38">
        <v>52652.502353000003</v>
      </c>
      <c r="AE9" s="38">
        <v>50581.841154000002</v>
      </c>
      <c r="AF9" s="38">
        <v>38904.103813000002</v>
      </c>
      <c r="AG9" s="38">
        <v>44131.530744000003</v>
      </c>
      <c r="AH9" s="38">
        <v>51671.822952000002</v>
      </c>
      <c r="AI9" s="38">
        <v>51446.584514000002</v>
      </c>
      <c r="AJ9" s="38">
        <v>79028.836433000004</v>
      </c>
      <c r="AK9" s="38">
        <v>94610.982430000004</v>
      </c>
      <c r="AL9" s="38">
        <v>126794.58936100001</v>
      </c>
      <c r="AM9" s="38">
        <v>103655.26198</v>
      </c>
      <c r="AN9" s="38">
        <v>115623.615682</v>
      </c>
      <c r="AO9" s="38">
        <v>104803.659115</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row>
    <row r="10" spans="1:299" ht="18" customHeight="1">
      <c r="F10" s="86" t="s">
        <v>592</v>
      </c>
      <c r="G10" s="38">
        <v>1212.9544089999999</v>
      </c>
      <c r="H10" s="38">
        <v>1501.8717819999999</v>
      </c>
      <c r="I10" s="38">
        <v>1364.272915</v>
      </c>
      <c r="J10" s="38">
        <v>1385.620604</v>
      </c>
      <c r="K10" s="38">
        <v>1216.584304</v>
      </c>
      <c r="L10" s="38">
        <v>1296.5867490000001</v>
      </c>
      <c r="M10" s="38">
        <v>1311.0267260000001</v>
      </c>
      <c r="N10" s="38">
        <v>1583.2443149999999</v>
      </c>
      <c r="O10" s="38">
        <v>1788.543741</v>
      </c>
      <c r="P10" s="38">
        <v>1667.3955100000001</v>
      </c>
      <c r="Q10" s="38">
        <v>1960.6488320000001</v>
      </c>
      <c r="R10" s="38">
        <v>2235.4104000000002</v>
      </c>
      <c r="S10" s="38">
        <v>2172.4867049999998</v>
      </c>
      <c r="T10" s="38">
        <v>1994.2610480000001</v>
      </c>
      <c r="U10" s="38">
        <v>2252.322909</v>
      </c>
      <c r="V10" s="38">
        <v>3317.43073</v>
      </c>
      <c r="W10" s="38">
        <v>4210.0196429999996</v>
      </c>
      <c r="X10" s="38">
        <v>4515.3294690000002</v>
      </c>
      <c r="Y10" s="38">
        <v>7389.8785939999998</v>
      </c>
      <c r="Z10" s="38">
        <v>5049.2085619999998</v>
      </c>
      <c r="AA10" s="38">
        <v>8598.7531720000006</v>
      </c>
      <c r="AB10" s="38">
        <v>11251.478580999999</v>
      </c>
      <c r="AC10" s="38">
        <v>9006.8658190000006</v>
      </c>
      <c r="AD10" s="38">
        <v>9564.6660470000006</v>
      </c>
      <c r="AE10" s="38">
        <v>8407.5097220000007</v>
      </c>
      <c r="AF10" s="38">
        <v>5288.2154540000001</v>
      </c>
      <c r="AG10" s="38">
        <v>4773.8515219999999</v>
      </c>
      <c r="AH10" s="38">
        <v>5588.3317420000003</v>
      </c>
      <c r="AI10" s="38">
        <v>5108.7074899999998</v>
      </c>
      <c r="AJ10" s="38">
        <v>7231.3210550000003</v>
      </c>
      <c r="AK10" s="38">
        <v>6615.832069</v>
      </c>
      <c r="AL10" s="38">
        <v>11321.582161</v>
      </c>
      <c r="AM10" s="38">
        <v>8637.1029490000001</v>
      </c>
      <c r="AN10" s="38">
        <v>7985.8221709999998</v>
      </c>
      <c r="AO10" s="38">
        <v>7313.6691380000002</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row>
    <row r="11" spans="1:299" ht="18" customHeight="1">
      <c r="F11" s="86" t="s">
        <v>593</v>
      </c>
      <c r="G11" s="38">
        <v>147.18883600000001</v>
      </c>
      <c r="H11" s="38">
        <v>354.76064500000001</v>
      </c>
      <c r="I11" s="38">
        <v>414.69917600000002</v>
      </c>
      <c r="J11" s="38">
        <v>482.43257199999999</v>
      </c>
      <c r="K11" s="38">
        <v>403.27835099999999</v>
      </c>
      <c r="L11" s="38">
        <v>441.83103799999998</v>
      </c>
      <c r="M11" s="38">
        <v>416.857393</v>
      </c>
      <c r="N11" s="38">
        <v>434.59400499999998</v>
      </c>
      <c r="O11" s="38">
        <v>545.19892000000004</v>
      </c>
      <c r="P11" s="38">
        <v>514.54374800000005</v>
      </c>
      <c r="Q11" s="38">
        <v>639.02438700000005</v>
      </c>
      <c r="R11" s="38">
        <v>821.032873</v>
      </c>
      <c r="S11" s="38">
        <v>820.06622500000003</v>
      </c>
      <c r="T11" s="38">
        <v>729.827675</v>
      </c>
      <c r="U11" s="38">
        <v>771.46131800000001</v>
      </c>
      <c r="V11" s="38">
        <v>1107.6781410000001</v>
      </c>
      <c r="W11" s="38">
        <v>1489.4428009999999</v>
      </c>
      <c r="X11" s="38">
        <v>1779.3747550000001</v>
      </c>
      <c r="Y11" s="38">
        <v>3349.8501179999998</v>
      </c>
      <c r="Z11" s="38">
        <v>2360.7949530000001</v>
      </c>
      <c r="AA11" s="38">
        <v>4443.8716780000004</v>
      </c>
      <c r="AB11" s="38">
        <v>6856.7459760000002</v>
      </c>
      <c r="AC11" s="38">
        <v>5422.6803630000004</v>
      </c>
      <c r="AD11" s="38">
        <v>5474.2346879999996</v>
      </c>
      <c r="AE11" s="38">
        <v>5187.0049580000004</v>
      </c>
      <c r="AF11" s="38">
        <v>3563.1217419999998</v>
      </c>
      <c r="AG11" s="38">
        <v>3284.7664300000001</v>
      </c>
      <c r="AH11" s="38">
        <v>3858.2437249999998</v>
      </c>
      <c r="AI11" s="38">
        <v>3810.2832349999999</v>
      </c>
      <c r="AJ11" s="38">
        <v>6027.0569610000002</v>
      </c>
      <c r="AK11" s="38">
        <v>6558.3407740000002</v>
      </c>
      <c r="AL11" s="38">
        <v>10040.387486</v>
      </c>
      <c r="AM11" s="38">
        <v>7021.0345100000004</v>
      </c>
      <c r="AN11" s="38">
        <v>7456.9597169999997</v>
      </c>
      <c r="AO11" s="38">
        <v>7237.5808779999998</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row>
    <row r="12" spans="1:299" ht="18" customHeight="1">
      <c r="F12" s="86" t="s">
        <v>590</v>
      </c>
      <c r="G12" s="38">
        <v>118.52425700000001</v>
      </c>
      <c r="H12" s="38">
        <v>143.39069900000001</v>
      </c>
      <c r="I12" s="38">
        <v>138.159234</v>
      </c>
      <c r="J12" s="38">
        <v>161.168623</v>
      </c>
      <c r="K12" s="38">
        <v>138.933787</v>
      </c>
      <c r="L12" s="38">
        <v>131.22100800000001</v>
      </c>
      <c r="M12" s="38">
        <v>146.99740499999999</v>
      </c>
      <c r="N12" s="38">
        <v>222.74602100000001</v>
      </c>
      <c r="O12" s="38">
        <v>254.58298300000001</v>
      </c>
      <c r="P12" s="38">
        <v>243.81305599999999</v>
      </c>
      <c r="Q12" s="38">
        <v>312.62827900000002</v>
      </c>
      <c r="R12" s="38">
        <v>388.468906</v>
      </c>
      <c r="S12" s="38">
        <v>339.962808</v>
      </c>
      <c r="T12" s="38">
        <v>271.87356699999998</v>
      </c>
      <c r="U12" s="38">
        <v>288.05533400000002</v>
      </c>
      <c r="V12" s="38">
        <v>451.408208</v>
      </c>
      <c r="W12" s="38">
        <v>597.45064400000001</v>
      </c>
      <c r="X12" s="38">
        <v>634.535934</v>
      </c>
      <c r="Y12" s="38">
        <v>1014.493166</v>
      </c>
      <c r="Z12" s="38">
        <v>799.04744900000003</v>
      </c>
      <c r="AA12" s="38">
        <v>1496.2405630000001</v>
      </c>
      <c r="AB12" s="38">
        <v>1917.952918</v>
      </c>
      <c r="AC12" s="38">
        <v>1449.0449599999999</v>
      </c>
      <c r="AD12" s="38">
        <v>1731.9349790000001</v>
      </c>
      <c r="AE12" s="38">
        <v>1502.822723</v>
      </c>
      <c r="AF12" s="38">
        <v>1087.0439690000001</v>
      </c>
      <c r="AG12" s="38">
        <v>1256.7209230000001</v>
      </c>
      <c r="AH12" s="38">
        <v>1383.886968</v>
      </c>
      <c r="AI12" s="38">
        <v>1406.8153600000001</v>
      </c>
      <c r="AJ12" s="38">
        <v>1892.914004</v>
      </c>
      <c r="AK12" s="38">
        <v>2007.183172</v>
      </c>
      <c r="AL12" s="38">
        <v>3380.3710259999998</v>
      </c>
      <c r="AM12" s="38">
        <v>2392.6914350000002</v>
      </c>
      <c r="AN12" s="38">
        <v>2117.1791459999999</v>
      </c>
      <c r="AO12" s="38">
        <v>1962.58149</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row>
    <row r="13" spans="1:299" ht="18" customHeight="1">
      <c r="F13" s="86" t="s">
        <v>847</v>
      </c>
      <c r="G13" s="38">
        <v>0</v>
      </c>
      <c r="H13" s="38">
        <v>0</v>
      </c>
      <c r="I13" s="38">
        <v>0</v>
      </c>
      <c r="J13" s="38">
        <v>0</v>
      </c>
      <c r="K13" s="38">
        <v>0</v>
      </c>
      <c r="L13" s="38">
        <v>0</v>
      </c>
      <c r="M13" s="38">
        <v>0</v>
      </c>
      <c r="N13" s="38">
        <v>0</v>
      </c>
      <c r="O13" s="38">
        <v>0</v>
      </c>
      <c r="P13" s="38">
        <v>0</v>
      </c>
      <c r="Q13" s="38">
        <v>0</v>
      </c>
      <c r="R13" s="38">
        <v>0</v>
      </c>
      <c r="S13" s="38">
        <v>0</v>
      </c>
      <c r="T13" s="38">
        <v>5.1657849999999996</v>
      </c>
      <c r="U13" s="38">
        <v>0</v>
      </c>
      <c r="V13" s="38">
        <v>0</v>
      </c>
      <c r="W13" s="38">
        <v>2.8080000000000001E-2</v>
      </c>
      <c r="X13" s="38">
        <v>0.29267500000000002</v>
      </c>
      <c r="Y13" s="38">
        <v>6.8462990000000001</v>
      </c>
      <c r="Z13" s="38">
        <v>0</v>
      </c>
      <c r="AA13" s="38">
        <v>14.461788</v>
      </c>
      <c r="AB13" s="38">
        <v>0</v>
      </c>
      <c r="AC13" s="38">
        <v>47.316859000000001</v>
      </c>
      <c r="AD13" s="38">
        <v>12.567285</v>
      </c>
      <c r="AE13" s="38">
        <v>122.353146</v>
      </c>
      <c r="AF13" s="38">
        <v>21.074749000000001</v>
      </c>
      <c r="AG13" s="38">
        <v>0</v>
      </c>
      <c r="AH13" s="38">
        <v>43.752423</v>
      </c>
      <c r="AI13" s="38">
        <v>482.463165</v>
      </c>
      <c r="AJ13" s="38">
        <v>36.798079999999999</v>
      </c>
      <c r="AK13" s="38">
        <v>9.3902739999999998</v>
      </c>
      <c r="AL13" s="38">
        <v>34.421857000000003</v>
      </c>
      <c r="AM13" s="38">
        <v>0</v>
      </c>
      <c r="AN13" s="38">
        <v>374.74800499999998</v>
      </c>
      <c r="AO13" s="38">
        <v>436.99247800000001</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row>
    <row r="14" spans="1:299" ht="18" customHeight="1">
      <c r="F14" s="35"/>
      <c r="G14" s="36"/>
      <c r="H14" s="36"/>
      <c r="I14" s="36"/>
      <c r="J14" s="36"/>
      <c r="K14" s="36"/>
      <c r="L14" s="36"/>
      <c r="M14" s="36"/>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row>
    <row r="15" spans="1:299" ht="18" customHeight="1">
      <c r="F15" s="28" t="s">
        <v>848</v>
      </c>
      <c r="G15" s="38">
        <v>503.61665699999998</v>
      </c>
      <c r="H15" s="38">
        <v>946.08731599999999</v>
      </c>
      <c r="I15" s="38">
        <v>970.435115</v>
      </c>
      <c r="J15" s="38">
        <v>1051.4962009999999</v>
      </c>
      <c r="K15" s="38">
        <v>1080.9153120000001</v>
      </c>
      <c r="L15" s="38">
        <v>1360.628972</v>
      </c>
      <c r="M15" s="38">
        <v>1389.7446890000001</v>
      </c>
      <c r="N15" s="38">
        <v>1620.0891099999999</v>
      </c>
      <c r="O15" s="38">
        <v>1551.21351</v>
      </c>
      <c r="P15" s="38">
        <v>1458.116282</v>
      </c>
      <c r="Q15" s="38">
        <v>2446.5847210000002</v>
      </c>
      <c r="R15" s="38">
        <v>2911.762029</v>
      </c>
      <c r="S15" s="38">
        <v>2428.2492860000002</v>
      </c>
      <c r="T15" s="38">
        <v>2413.9442650000001</v>
      </c>
      <c r="U15" s="38">
        <v>2581.817403</v>
      </c>
      <c r="V15" s="38">
        <v>3693.8033780000001</v>
      </c>
      <c r="W15" s="38">
        <v>5108.9854800000003</v>
      </c>
      <c r="X15" s="38">
        <v>5078.9668000000001</v>
      </c>
      <c r="Y15" s="38">
        <v>9243.2623700000004</v>
      </c>
      <c r="Z15" s="38">
        <v>7627.3155299999999</v>
      </c>
      <c r="AA15" s="38">
        <v>9576.5797173493593</v>
      </c>
      <c r="AB15" s="38">
        <v>11083.503699000001</v>
      </c>
      <c r="AC15" s="38">
        <v>13415.92215</v>
      </c>
      <c r="AD15" s="38">
        <v>14601.730186000001</v>
      </c>
      <c r="AE15" s="38">
        <v>17742.888604</v>
      </c>
      <c r="AF15" s="38">
        <v>16446.287541999998</v>
      </c>
      <c r="AG15" s="38">
        <v>17911.643204</v>
      </c>
      <c r="AH15" s="38">
        <v>25618.264425000001</v>
      </c>
      <c r="AI15" s="38">
        <v>43295.664532000003</v>
      </c>
      <c r="AJ15" s="38">
        <v>48652.939373000001</v>
      </c>
      <c r="AK15" s="38">
        <v>36209.342772999997</v>
      </c>
      <c r="AL15" s="38">
        <v>49810.836306999998</v>
      </c>
      <c r="AM15" s="38">
        <v>90343.109230999995</v>
      </c>
      <c r="AN15" s="38">
        <v>74321.844398999994</v>
      </c>
      <c r="AO15" s="38">
        <v>67465.214603</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row>
    <row r="16" spans="1:299" ht="18" customHeight="1">
      <c r="F16" s="86" t="s">
        <v>592</v>
      </c>
      <c r="G16" s="38" t="s">
        <v>156</v>
      </c>
      <c r="H16" s="38" t="s">
        <v>156</v>
      </c>
      <c r="I16" s="38" t="s">
        <v>156</v>
      </c>
      <c r="J16" s="38" t="s">
        <v>156</v>
      </c>
      <c r="K16" s="38" t="s">
        <v>156</v>
      </c>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v>7823.7842295944101</v>
      </c>
      <c r="AB16" s="38">
        <v>10077.374659757899</v>
      </c>
      <c r="AC16" s="38">
        <v>12045.4191340901</v>
      </c>
      <c r="AD16" s="38">
        <v>13489.286788024299</v>
      </c>
      <c r="AE16" s="38">
        <v>16059.1825123539</v>
      </c>
      <c r="AF16" s="38">
        <v>12030.2104771348</v>
      </c>
      <c r="AG16" s="38">
        <v>9871.1416213666907</v>
      </c>
      <c r="AH16" s="38">
        <v>12381.275335066601</v>
      </c>
      <c r="AI16" s="38">
        <v>19057.983479736398</v>
      </c>
      <c r="AJ16" s="38">
        <v>20767.4592056074</v>
      </c>
      <c r="AK16" s="38">
        <v>14976.9476331818</v>
      </c>
      <c r="AL16" s="38">
        <v>16296.304037256499</v>
      </c>
      <c r="AM16" s="38">
        <v>34179.0508671645</v>
      </c>
      <c r="AN16" s="38">
        <v>26818.035500526501</v>
      </c>
      <c r="AO16" s="38" t="s">
        <v>156</v>
      </c>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row>
    <row r="17" spans="6:299" ht="18" customHeight="1">
      <c r="F17" s="86" t="s">
        <v>849</v>
      </c>
      <c r="G17" s="38" t="s">
        <v>156</v>
      </c>
      <c r="H17" s="38" t="s">
        <v>156</v>
      </c>
      <c r="I17" s="38" t="s">
        <v>156</v>
      </c>
      <c r="J17" s="38" t="s">
        <v>156</v>
      </c>
      <c r="K17" s="38" t="s">
        <v>156</v>
      </c>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v>719.16535766387506</v>
      </c>
      <c r="AB17" s="38">
        <v>615.11448867970205</v>
      </c>
      <c r="AC17" s="38">
        <v>593.08562846246002</v>
      </c>
      <c r="AD17" s="38">
        <v>617.39651595131102</v>
      </c>
      <c r="AE17" s="38">
        <v>765.496241080289</v>
      </c>
      <c r="AF17" s="38">
        <v>2046.8854622901699</v>
      </c>
      <c r="AG17" s="38">
        <v>4507.6667988291501</v>
      </c>
      <c r="AH17" s="38">
        <v>7195.5733140940301</v>
      </c>
      <c r="AI17" s="38">
        <v>14262.156062263701</v>
      </c>
      <c r="AJ17" s="38">
        <v>16954.7227344819</v>
      </c>
      <c r="AK17" s="38">
        <v>12769.060509529099</v>
      </c>
      <c r="AL17" s="38">
        <v>19052.004380377901</v>
      </c>
      <c r="AM17" s="38">
        <v>19331.434899317301</v>
      </c>
      <c r="AN17" s="38">
        <v>19845.874322865398</v>
      </c>
      <c r="AO17" s="38" t="s">
        <v>156</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row>
    <row r="18" spans="6:299" ht="18" customHeight="1">
      <c r="F18" s="86" t="s">
        <v>593</v>
      </c>
      <c r="G18" s="38" t="s">
        <v>156</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v>420.85544803127698</v>
      </c>
      <c r="AB18" s="38">
        <v>426.16482479601098</v>
      </c>
      <c r="AC18" s="38">
        <v>570.08614530503803</v>
      </c>
      <c r="AD18" s="38">
        <v>441.671968464668</v>
      </c>
      <c r="AE18" s="38">
        <v>692.33517897288402</v>
      </c>
      <c r="AF18" s="38">
        <v>1163.2302384997599</v>
      </c>
      <c r="AG18" s="38">
        <v>1957.9717983733999</v>
      </c>
      <c r="AH18" s="38">
        <v>3055.6439114282898</v>
      </c>
      <c r="AI18" s="38">
        <v>5325.3698787775902</v>
      </c>
      <c r="AJ18" s="38">
        <v>4827.1078684941203</v>
      </c>
      <c r="AK18" s="38">
        <v>3804.9565028623501</v>
      </c>
      <c r="AL18" s="38">
        <v>6672.7202425372698</v>
      </c>
      <c r="AM18" s="38">
        <v>18421.850528413099</v>
      </c>
      <c r="AN18" s="38">
        <v>11488.927551090899</v>
      </c>
      <c r="AO18" s="38" t="s">
        <v>156</v>
      </c>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row>
    <row r="19" spans="6:299" ht="18" customHeight="1">
      <c r="F19" s="86" t="s">
        <v>590</v>
      </c>
      <c r="G19" s="38" t="s">
        <v>156</v>
      </c>
      <c r="H19" s="38" t="s">
        <v>156</v>
      </c>
      <c r="I19" s="38" t="s">
        <v>156</v>
      </c>
      <c r="J19" s="38" t="s">
        <v>156</v>
      </c>
      <c r="K19" s="38" t="s">
        <v>156</v>
      </c>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v>461.28762749197801</v>
      </c>
      <c r="AB19" s="38">
        <v>171.88621005919299</v>
      </c>
      <c r="AC19" s="38">
        <v>207.33124214237799</v>
      </c>
      <c r="AD19" s="38">
        <v>53.370063916677303</v>
      </c>
      <c r="AE19" s="38">
        <v>173.57200836662301</v>
      </c>
      <c r="AF19" s="38">
        <v>153.947526074412</v>
      </c>
      <c r="AG19" s="38">
        <v>92.682255302363302</v>
      </c>
      <c r="AH19" s="38">
        <v>433.58980631446298</v>
      </c>
      <c r="AI19" s="38">
        <v>1667.22026563894</v>
      </c>
      <c r="AJ19" s="38">
        <v>2651.6728060873902</v>
      </c>
      <c r="AK19" s="38">
        <v>2004.75534647877</v>
      </c>
      <c r="AL19" s="38">
        <v>4532.7727456304601</v>
      </c>
      <c r="AM19" s="38">
        <v>11611.063825921899</v>
      </c>
      <c r="AN19" s="38">
        <v>8147.3110814175798</v>
      </c>
      <c r="AO19" s="38" t="s">
        <v>156</v>
      </c>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row>
    <row r="20" spans="6:299" ht="18" customHeight="1">
      <c r="F20" s="86" t="s">
        <v>614</v>
      </c>
      <c r="G20" s="38" t="s">
        <v>156</v>
      </c>
      <c r="H20" s="38" t="s">
        <v>156</v>
      </c>
      <c r="I20" s="38" t="s">
        <v>156</v>
      </c>
      <c r="J20" s="38" t="s">
        <v>156</v>
      </c>
      <c r="K20" s="38" t="s">
        <v>156</v>
      </c>
      <c r="L20" s="38" t="s">
        <v>156</v>
      </c>
      <c r="M20" s="38" t="s">
        <v>156</v>
      </c>
      <c r="N20" s="38" t="s">
        <v>156</v>
      </c>
      <c r="O20" s="38" t="s">
        <v>156</v>
      </c>
      <c r="P20" s="38" t="s">
        <v>156</v>
      </c>
      <c r="Q20" s="38" t="s">
        <v>156</v>
      </c>
      <c r="R20" s="38" t="s">
        <v>156</v>
      </c>
      <c r="S20" s="38" t="s">
        <v>156</v>
      </c>
      <c r="T20" s="38" t="s">
        <v>156</v>
      </c>
      <c r="U20" s="38" t="s">
        <v>156</v>
      </c>
      <c r="V20" s="38" t="s">
        <v>156</v>
      </c>
      <c r="W20" s="38" t="s">
        <v>156</v>
      </c>
      <c r="X20" s="38" t="s">
        <v>156</v>
      </c>
      <c r="Y20" s="38" t="s">
        <v>156</v>
      </c>
      <c r="Z20" s="38" t="s">
        <v>156</v>
      </c>
      <c r="AA20" s="38">
        <v>0</v>
      </c>
      <c r="AB20" s="38">
        <v>22.3064077747391</v>
      </c>
      <c r="AC20" s="38">
        <v>0</v>
      </c>
      <c r="AD20" s="38">
        <v>0</v>
      </c>
      <c r="AE20" s="38">
        <v>0</v>
      </c>
      <c r="AF20" s="38">
        <v>386.12871786893402</v>
      </c>
      <c r="AG20" s="38">
        <v>323.49340696708202</v>
      </c>
      <c r="AH20" s="38">
        <v>822.95989604935096</v>
      </c>
      <c r="AI20" s="38">
        <v>928.19419987492404</v>
      </c>
      <c r="AJ20" s="38">
        <v>749.09658712995201</v>
      </c>
      <c r="AK20" s="38">
        <v>471.76687532696798</v>
      </c>
      <c r="AL20" s="38">
        <v>0</v>
      </c>
      <c r="AM20" s="38">
        <v>0</v>
      </c>
      <c r="AN20" s="38">
        <v>301.893272935612</v>
      </c>
      <c r="AO20" s="38" t="s">
        <v>156</v>
      </c>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row>
    <row r="21" spans="6:299" ht="18" customHeight="1">
      <c r="F21" s="2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row>
    <row r="22" spans="6:299" ht="18" customHeight="1">
      <c r="F22" s="28" t="s">
        <v>187</v>
      </c>
      <c r="G22" s="38">
        <v>3598.4946559999998</v>
      </c>
      <c r="H22" s="38">
        <v>4096.1741339999999</v>
      </c>
      <c r="I22" s="38">
        <v>4234.1624890000003</v>
      </c>
      <c r="J22" s="38">
        <v>4724.7353000000003</v>
      </c>
      <c r="K22" s="38">
        <v>3945.476052</v>
      </c>
      <c r="L22" s="38">
        <v>4473.3585849999999</v>
      </c>
      <c r="M22" s="38">
        <v>4722.1572800000004</v>
      </c>
      <c r="N22" s="38">
        <v>5329.7890699999998</v>
      </c>
      <c r="O22" s="38">
        <v>5780.35113</v>
      </c>
      <c r="P22" s="38">
        <v>5133.7277700000004</v>
      </c>
      <c r="Q22" s="38">
        <v>5722.1533399999998</v>
      </c>
      <c r="R22" s="38">
        <v>7598.7371599999997</v>
      </c>
      <c r="S22" s="38">
        <v>7716.0496400000002</v>
      </c>
      <c r="T22" s="38">
        <v>6798.0502999999999</v>
      </c>
      <c r="U22" s="38">
        <v>7843.7349700000004</v>
      </c>
      <c r="V22" s="38">
        <v>14865.81445</v>
      </c>
      <c r="W22" s="38">
        <v>16227.922130000001</v>
      </c>
      <c r="X22" s="38">
        <v>13892.321250000001</v>
      </c>
      <c r="Y22" s="38">
        <v>32266.628499999999</v>
      </c>
      <c r="Z22" s="38">
        <v>24985.530334999999</v>
      </c>
      <c r="AA22" s="38">
        <v>29698.523215000001</v>
      </c>
      <c r="AB22" s="38">
        <v>31036.283603</v>
      </c>
      <c r="AC22" s="38">
        <v>24472.311428000001</v>
      </c>
      <c r="AD22" s="38">
        <v>23389.354523999998</v>
      </c>
      <c r="AE22" s="38">
        <v>21851.021885999999</v>
      </c>
      <c r="AF22" s="38">
        <v>21163.178934</v>
      </c>
      <c r="AG22" s="38">
        <v>26431.454892000002</v>
      </c>
      <c r="AH22" s="38">
        <v>36300.227490999998</v>
      </c>
      <c r="AI22" s="38">
        <v>41243.912591</v>
      </c>
      <c r="AJ22" s="38">
        <v>41280.130641000003</v>
      </c>
      <c r="AK22" s="38">
        <v>26743.786337000001</v>
      </c>
      <c r="AL22" s="38">
        <v>36840.082058</v>
      </c>
      <c r="AM22" s="38">
        <v>74547.104596000005</v>
      </c>
      <c r="AN22" s="38">
        <v>56879.939267000002</v>
      </c>
      <c r="AO22" s="38">
        <v>49161.499914</v>
      </c>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row>
    <row r="23" spans="6:299" ht="18" customHeight="1">
      <c r="F23" s="86" t="s">
        <v>614</v>
      </c>
      <c r="G23" s="38">
        <v>0</v>
      </c>
      <c r="H23" s="38">
        <v>2.7316820000000002</v>
      </c>
      <c r="I23" s="38">
        <v>389.95573000000002</v>
      </c>
      <c r="J23" s="38">
        <v>435.75720899999999</v>
      </c>
      <c r="K23" s="38">
        <v>485.68384800000001</v>
      </c>
      <c r="L23" s="38">
        <v>585.08534599999996</v>
      </c>
      <c r="M23" s="38">
        <v>683.92215899999997</v>
      </c>
      <c r="N23" s="38">
        <v>660.60851200000002</v>
      </c>
      <c r="O23" s="38">
        <v>722.72993099999997</v>
      </c>
      <c r="P23" s="38">
        <v>484.32937700000002</v>
      </c>
      <c r="Q23" s="38">
        <v>639.901388</v>
      </c>
      <c r="R23" s="38">
        <v>883.72872900000004</v>
      </c>
      <c r="S23" s="38">
        <v>988.98921399999995</v>
      </c>
      <c r="T23" s="38">
        <v>987.79668200000003</v>
      </c>
      <c r="U23" s="38">
        <v>1095.838319</v>
      </c>
      <c r="V23" s="38">
        <v>2117.5880929999998</v>
      </c>
      <c r="W23" s="38">
        <v>2473.1243749999999</v>
      </c>
      <c r="X23" s="38">
        <v>2366.2609210000001</v>
      </c>
      <c r="Y23" s="38">
        <v>5380.0643929999997</v>
      </c>
      <c r="Z23" s="38">
        <v>4949.0890149999996</v>
      </c>
      <c r="AA23" s="38">
        <v>6763.245406</v>
      </c>
      <c r="AB23" s="38">
        <v>7112.1636250000001</v>
      </c>
      <c r="AC23" s="38">
        <v>5205.908437</v>
      </c>
      <c r="AD23" s="38">
        <v>4677.2890809999999</v>
      </c>
      <c r="AE23" s="38">
        <v>4753.6146840000001</v>
      </c>
      <c r="AF23" s="38">
        <v>4877.451051</v>
      </c>
      <c r="AG23" s="38">
        <v>6274.6801880000003</v>
      </c>
      <c r="AH23" s="38">
        <v>8835.2215830000005</v>
      </c>
      <c r="AI23" s="38">
        <v>10499.562006</v>
      </c>
      <c r="AJ23" s="38">
        <v>10221.318351</v>
      </c>
      <c r="AK23" s="38">
        <v>6585.6216340000001</v>
      </c>
      <c r="AL23" s="38">
        <v>12063.636995000001</v>
      </c>
      <c r="AM23" s="38">
        <v>21475.183776000002</v>
      </c>
      <c r="AN23" s="38">
        <v>16111.848402</v>
      </c>
      <c r="AO23" s="38">
        <v>12748.622976000001</v>
      </c>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row>
    <row r="24" spans="6:299" ht="18" customHeight="1">
      <c r="F24" s="86" t="s">
        <v>611</v>
      </c>
      <c r="G24" s="38">
        <v>29.495076999999998</v>
      </c>
      <c r="H24" s="38">
        <v>20.799478000000001</v>
      </c>
      <c r="I24" s="38">
        <v>26.064157999999999</v>
      </c>
      <c r="J24" s="38">
        <v>46.022063000000003</v>
      </c>
      <c r="K24" s="38">
        <v>22.077843999999999</v>
      </c>
      <c r="L24" s="38">
        <v>13.893188</v>
      </c>
      <c r="M24" s="38">
        <v>14.054283</v>
      </c>
      <c r="N24" s="38">
        <v>14.26857</v>
      </c>
      <c r="O24" s="38">
        <v>65.865300000000005</v>
      </c>
      <c r="P24" s="38">
        <v>82.569497999999996</v>
      </c>
      <c r="Q24" s="38">
        <v>79.562438999999998</v>
      </c>
      <c r="R24" s="38">
        <v>25.900431999999999</v>
      </c>
      <c r="S24" s="38">
        <v>26.557327999999998</v>
      </c>
      <c r="T24" s="38">
        <v>120.03131</v>
      </c>
      <c r="U24" s="38">
        <v>306.44958800000001</v>
      </c>
      <c r="V24" s="38">
        <v>441.71346999999997</v>
      </c>
      <c r="W24" s="38">
        <v>341.58477099999999</v>
      </c>
      <c r="X24" s="38">
        <v>308.179956</v>
      </c>
      <c r="Y24" s="38">
        <v>296.14946200000003</v>
      </c>
      <c r="Z24" s="38">
        <v>4395.8464110000004</v>
      </c>
      <c r="AA24" s="38">
        <v>3781.1218220000001</v>
      </c>
      <c r="AB24" s="38">
        <v>2504.7076310000002</v>
      </c>
      <c r="AC24" s="38">
        <v>3867.2682140000002</v>
      </c>
      <c r="AD24" s="38">
        <v>5950.3114180000002</v>
      </c>
      <c r="AE24" s="38">
        <v>5143.4320770000004</v>
      </c>
      <c r="AF24" s="38">
        <v>3934.808043</v>
      </c>
      <c r="AG24" s="38">
        <v>5849.7934050000003</v>
      </c>
      <c r="AH24" s="38">
        <v>7993.0177389999999</v>
      </c>
      <c r="AI24" s="38">
        <v>9384.4312150000005</v>
      </c>
      <c r="AJ24" s="38">
        <v>9728.1652849999991</v>
      </c>
      <c r="AK24" s="38">
        <v>6441.9050749999997</v>
      </c>
      <c r="AL24" s="38">
        <v>24.781348000000001</v>
      </c>
      <c r="AM24" s="38">
        <v>0</v>
      </c>
      <c r="AN24" s="38">
        <v>1554.208541</v>
      </c>
      <c r="AO24" s="38">
        <v>2864.1486140000002</v>
      </c>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row>
    <row r="25" spans="6:299" ht="18" customHeight="1">
      <c r="F25" s="86" t="s">
        <v>592</v>
      </c>
      <c r="G25" s="38">
        <v>1811.28052</v>
      </c>
      <c r="H25" s="38">
        <v>1958.551076</v>
      </c>
      <c r="I25" s="38">
        <v>1825.8433640000001</v>
      </c>
      <c r="J25" s="38">
        <v>2011.4871270000001</v>
      </c>
      <c r="K25" s="38">
        <v>1576.775247</v>
      </c>
      <c r="L25" s="38">
        <v>1465.151672</v>
      </c>
      <c r="M25" s="38">
        <v>1855.671736</v>
      </c>
      <c r="N25" s="38">
        <v>2084.5035710000002</v>
      </c>
      <c r="O25" s="38">
        <v>2196.4536670000002</v>
      </c>
      <c r="P25" s="38">
        <v>2031.2507969999999</v>
      </c>
      <c r="Q25" s="38">
        <v>2256.630478</v>
      </c>
      <c r="R25" s="38">
        <v>2780.48036</v>
      </c>
      <c r="S25" s="38">
        <v>2748.676285</v>
      </c>
      <c r="T25" s="38">
        <v>2310.6388700000002</v>
      </c>
      <c r="U25" s="38">
        <v>2609.2819880000002</v>
      </c>
      <c r="V25" s="38">
        <v>5127.5555839999997</v>
      </c>
      <c r="W25" s="38">
        <v>5739.0293339999998</v>
      </c>
      <c r="X25" s="38">
        <v>4879.1410269999997</v>
      </c>
      <c r="Y25" s="38">
        <v>11918.283857</v>
      </c>
      <c r="Z25" s="38">
        <v>8841.3439170000001</v>
      </c>
      <c r="AA25" s="38">
        <v>8071.7290910000002</v>
      </c>
      <c r="AB25" s="38">
        <v>9255.0964559999993</v>
      </c>
      <c r="AC25" s="38">
        <v>6762.5144019999998</v>
      </c>
      <c r="AD25" s="38">
        <v>5694.5291459999999</v>
      </c>
      <c r="AE25" s="38">
        <v>4933.7037600000003</v>
      </c>
      <c r="AF25" s="38">
        <v>4694.2468779999999</v>
      </c>
      <c r="AG25" s="38">
        <v>5045.1604180000004</v>
      </c>
      <c r="AH25" s="38">
        <v>7264.8411649999998</v>
      </c>
      <c r="AI25" s="38">
        <v>7597.4443019999999</v>
      </c>
      <c r="AJ25" s="38">
        <v>7357.363875</v>
      </c>
      <c r="AK25" s="38">
        <v>4783.5424579999999</v>
      </c>
      <c r="AL25" s="38">
        <v>7875.948558</v>
      </c>
      <c r="AM25" s="38">
        <v>17398.166602000001</v>
      </c>
      <c r="AN25" s="38">
        <v>13585.973737</v>
      </c>
      <c r="AO25" s="38">
        <v>11405.820892</v>
      </c>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row>
    <row r="26" spans="6:299" ht="18" customHeight="1">
      <c r="F26" s="86" t="s">
        <v>593</v>
      </c>
      <c r="G26" s="38">
        <v>305.820559</v>
      </c>
      <c r="H26" s="38">
        <v>410.75643700000001</v>
      </c>
      <c r="I26" s="38">
        <v>520.61885199999995</v>
      </c>
      <c r="J26" s="38">
        <v>568.74149399999999</v>
      </c>
      <c r="K26" s="38">
        <v>436.66837500000003</v>
      </c>
      <c r="L26" s="38">
        <v>468.01700799999998</v>
      </c>
      <c r="M26" s="38">
        <v>526.36349199999995</v>
      </c>
      <c r="N26" s="38">
        <v>400.65058599999998</v>
      </c>
      <c r="O26" s="38">
        <v>405.23526399999997</v>
      </c>
      <c r="P26" s="38">
        <v>348.84760999999997</v>
      </c>
      <c r="Q26" s="38">
        <v>371.192275</v>
      </c>
      <c r="R26" s="38">
        <v>511.14852300000001</v>
      </c>
      <c r="S26" s="38">
        <v>560.96517800000004</v>
      </c>
      <c r="T26" s="38">
        <v>554.05109800000002</v>
      </c>
      <c r="U26" s="38">
        <v>849.81199900000001</v>
      </c>
      <c r="V26" s="38">
        <v>1291.8876439999999</v>
      </c>
      <c r="W26" s="38">
        <v>895.05791899999997</v>
      </c>
      <c r="X26" s="38">
        <v>758.35907299999997</v>
      </c>
      <c r="Y26" s="38">
        <v>3361.2786550000001</v>
      </c>
      <c r="Z26" s="38">
        <v>2089.0256810000001</v>
      </c>
      <c r="AA26" s="38">
        <v>3044.7219220000002</v>
      </c>
      <c r="AB26" s="38">
        <v>3716.8053190000001</v>
      </c>
      <c r="AC26" s="38">
        <v>2733.8116730000002</v>
      </c>
      <c r="AD26" s="38">
        <v>2325.5652749999999</v>
      </c>
      <c r="AE26" s="38">
        <v>2408.1924479999998</v>
      </c>
      <c r="AF26" s="38">
        <v>2415.8754909999998</v>
      </c>
      <c r="AG26" s="38">
        <v>2612.5790820000002</v>
      </c>
      <c r="AH26" s="38">
        <v>3781.5961240000001</v>
      </c>
      <c r="AI26" s="38">
        <v>3792.9146780000001</v>
      </c>
      <c r="AJ26" s="38">
        <v>3783.5162409999998</v>
      </c>
      <c r="AK26" s="38">
        <v>2553.3176739999999</v>
      </c>
      <c r="AL26" s="38">
        <v>5098.2037979999996</v>
      </c>
      <c r="AM26" s="38">
        <v>10275.659503000001</v>
      </c>
      <c r="AN26" s="38">
        <v>7396.9269599999998</v>
      </c>
      <c r="AO26" s="38">
        <v>6335.6780090000002</v>
      </c>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row>
    <row r="27" spans="6:299" ht="18" customHeight="1">
      <c r="F27" s="86" t="s">
        <v>590</v>
      </c>
      <c r="G27" s="38">
        <v>185.260456</v>
      </c>
      <c r="H27" s="38">
        <v>199.50873000000001</v>
      </c>
      <c r="I27" s="38">
        <v>178.00468599999999</v>
      </c>
      <c r="J27" s="38">
        <v>195.03559899999999</v>
      </c>
      <c r="K27" s="38">
        <v>183.05367799999999</v>
      </c>
      <c r="L27" s="38">
        <v>189.35427799999999</v>
      </c>
      <c r="M27" s="38">
        <v>172.65152499999999</v>
      </c>
      <c r="N27" s="38">
        <v>338.56657799999999</v>
      </c>
      <c r="O27" s="38">
        <v>256.29373399999997</v>
      </c>
      <c r="P27" s="38">
        <v>161.357562</v>
      </c>
      <c r="Q27" s="38">
        <v>183.79467199999999</v>
      </c>
      <c r="R27" s="38">
        <v>310.02819199999999</v>
      </c>
      <c r="S27" s="38">
        <v>309.19037700000001</v>
      </c>
      <c r="T27" s="38">
        <v>280.72033900000002</v>
      </c>
      <c r="U27" s="38">
        <v>380.81356899999997</v>
      </c>
      <c r="V27" s="38">
        <v>826.89919099999997</v>
      </c>
      <c r="W27" s="38">
        <v>869.201956</v>
      </c>
      <c r="X27" s="38">
        <v>673.12643400000002</v>
      </c>
      <c r="Y27" s="38">
        <v>1065.5342169999999</v>
      </c>
      <c r="Z27" s="38">
        <v>579.15903500000002</v>
      </c>
      <c r="AA27" s="38">
        <v>1504.5467450000001</v>
      </c>
      <c r="AB27" s="38">
        <v>1846.7264130000001</v>
      </c>
      <c r="AC27" s="38">
        <v>1361.7609110000001</v>
      </c>
      <c r="AD27" s="38">
        <v>1249.293377</v>
      </c>
      <c r="AE27" s="38">
        <v>1100.9708439999999</v>
      </c>
      <c r="AF27" s="38">
        <v>1060.0977</v>
      </c>
      <c r="AG27" s="38">
        <v>1272.6033660000001</v>
      </c>
      <c r="AH27" s="38">
        <v>1899.5556670000001</v>
      </c>
      <c r="AI27" s="38">
        <v>2328.309514</v>
      </c>
      <c r="AJ27" s="38">
        <v>2462.3140159999998</v>
      </c>
      <c r="AK27" s="38">
        <v>1558.4176030000001</v>
      </c>
      <c r="AL27" s="38">
        <v>2211.0545160000001</v>
      </c>
      <c r="AM27" s="38">
        <v>4293.13051</v>
      </c>
      <c r="AN27" s="38">
        <v>3305.1402459999999</v>
      </c>
      <c r="AO27" s="38">
        <v>2915.7176909999998</v>
      </c>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row>
    <row r="28" spans="6:299" ht="18" customHeight="1">
      <c r="F28" s="2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row>
    <row r="29" spans="6:299" ht="18" customHeight="1">
      <c r="F29" s="28" t="s">
        <v>188</v>
      </c>
      <c r="G29" s="38">
        <v>2341.4997199999998</v>
      </c>
      <c r="H29" s="38">
        <v>2645.040332</v>
      </c>
      <c r="I29" s="38">
        <v>3013.813823</v>
      </c>
      <c r="J29" s="38">
        <v>2986.782318</v>
      </c>
      <c r="K29" s="38">
        <v>2749.831017</v>
      </c>
      <c r="L29" s="38">
        <v>2904.8617140000001</v>
      </c>
      <c r="M29" s="38">
        <v>3036.358448</v>
      </c>
      <c r="N29" s="38">
        <v>3451.454894</v>
      </c>
      <c r="O29" s="38">
        <v>4043.611269</v>
      </c>
      <c r="P29" s="38">
        <v>3258.6312910000001</v>
      </c>
      <c r="Q29" s="38">
        <v>3610.4089629999999</v>
      </c>
      <c r="R29" s="38">
        <v>4892.0595510000003</v>
      </c>
      <c r="S29" s="38">
        <v>5134.6488090000003</v>
      </c>
      <c r="T29" s="38">
        <v>4049.2940840000001</v>
      </c>
      <c r="U29" s="38">
        <v>5535.5472529999997</v>
      </c>
      <c r="V29" s="38">
        <v>6959.6076560000001</v>
      </c>
      <c r="W29" s="38">
        <v>7047.645708</v>
      </c>
      <c r="X29" s="38">
        <v>6867.7073110000001</v>
      </c>
      <c r="Y29" s="38">
        <v>14353.737650999999</v>
      </c>
      <c r="Z29" s="38">
        <v>14453.464717000001</v>
      </c>
      <c r="AA29" s="38">
        <v>13268.343923</v>
      </c>
      <c r="AB29" s="38">
        <v>15654.74526</v>
      </c>
      <c r="AC29" s="38">
        <v>16801.122309999999</v>
      </c>
      <c r="AD29" s="38">
        <v>16415.729556999999</v>
      </c>
      <c r="AE29" s="38">
        <v>16148.400459</v>
      </c>
      <c r="AF29" s="38">
        <v>15871.029611</v>
      </c>
      <c r="AG29" s="38">
        <v>15838.958284</v>
      </c>
      <c r="AH29" s="38">
        <v>20831.345268000001</v>
      </c>
      <c r="AI29" s="38">
        <v>25604.784108</v>
      </c>
      <c r="AJ29" s="38">
        <v>22660.172147000001</v>
      </c>
      <c r="AK29" s="38">
        <v>16623.953036999999</v>
      </c>
      <c r="AL29" s="38">
        <v>26664.736497999998</v>
      </c>
      <c r="AM29" s="38">
        <v>67798.312867000001</v>
      </c>
      <c r="AN29" s="38">
        <v>46307.883330999997</v>
      </c>
      <c r="AO29" s="38">
        <v>36008.144749999999</v>
      </c>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row>
    <row r="30" spans="6:299" ht="18" customHeight="1">
      <c r="F30" s="86" t="s">
        <v>592</v>
      </c>
      <c r="G30" s="38">
        <v>1317.969374</v>
      </c>
      <c r="H30" s="38">
        <v>1488.2852869999999</v>
      </c>
      <c r="I30" s="38">
        <v>1719.1941159999999</v>
      </c>
      <c r="J30" s="38">
        <v>1720.1788309999999</v>
      </c>
      <c r="K30" s="38">
        <v>1604.1210940000001</v>
      </c>
      <c r="L30" s="38">
        <v>1699.879486</v>
      </c>
      <c r="M30" s="38">
        <v>1687.9582789999999</v>
      </c>
      <c r="N30" s="38">
        <v>1873.5044640000001</v>
      </c>
      <c r="O30" s="38">
        <v>1950.087164</v>
      </c>
      <c r="P30" s="38">
        <v>1752.0739759999999</v>
      </c>
      <c r="Q30" s="38">
        <v>1992.0869520000001</v>
      </c>
      <c r="R30" s="38">
        <v>2917.7431769999998</v>
      </c>
      <c r="S30" s="38">
        <v>2742.2475549999999</v>
      </c>
      <c r="T30" s="38">
        <v>2158.3343890000001</v>
      </c>
      <c r="U30" s="38">
        <v>3149.8171579999998</v>
      </c>
      <c r="V30" s="38">
        <v>3885.7454819999998</v>
      </c>
      <c r="W30" s="38">
        <v>3855.0277780000001</v>
      </c>
      <c r="X30" s="38">
        <v>4122.0916230000003</v>
      </c>
      <c r="Y30" s="38">
        <v>8548.9354719999992</v>
      </c>
      <c r="Z30" s="38">
        <v>7014.4364189999997</v>
      </c>
      <c r="AA30" s="38">
        <v>6763.6884630000004</v>
      </c>
      <c r="AB30" s="38">
        <v>7363.9703650000001</v>
      </c>
      <c r="AC30" s="38">
        <v>8183.1129010000004</v>
      </c>
      <c r="AD30" s="38">
        <v>7987.9729200000002</v>
      </c>
      <c r="AE30" s="38">
        <v>6934.687672</v>
      </c>
      <c r="AF30" s="38">
        <v>7450.8963169999997</v>
      </c>
      <c r="AG30" s="38">
        <v>6829.9151149999998</v>
      </c>
      <c r="AH30" s="38">
        <v>9235.7209129999992</v>
      </c>
      <c r="AI30" s="38">
        <v>11411.702493000001</v>
      </c>
      <c r="AJ30" s="38">
        <v>9634.0492130000002</v>
      </c>
      <c r="AK30" s="38">
        <v>6941.2674639999996</v>
      </c>
      <c r="AL30" s="38">
        <v>12793.045023999999</v>
      </c>
      <c r="AM30" s="38">
        <v>39680.640100999997</v>
      </c>
      <c r="AN30" s="38">
        <v>21998.407325</v>
      </c>
      <c r="AO30" s="38">
        <v>15686.323044000001</v>
      </c>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row>
    <row r="31" spans="6:299" ht="18" customHeight="1">
      <c r="F31" s="86" t="s">
        <v>611</v>
      </c>
      <c r="G31" s="38">
        <v>2.808675</v>
      </c>
      <c r="H31" s="38">
        <v>0</v>
      </c>
      <c r="I31" s="38">
        <v>0</v>
      </c>
      <c r="J31" s="38">
        <v>4.4363140000000003</v>
      </c>
      <c r="K31" s="38">
        <v>15.181258</v>
      </c>
      <c r="L31" s="38">
        <v>38.261360000000003</v>
      </c>
      <c r="M31" s="38">
        <v>83.593186000000003</v>
      </c>
      <c r="N31" s="38">
        <v>74.386222000000004</v>
      </c>
      <c r="O31" s="38">
        <v>61.495942999999997</v>
      </c>
      <c r="P31" s="38">
        <v>42.363531999999999</v>
      </c>
      <c r="Q31" s="38">
        <v>37.329993000000002</v>
      </c>
      <c r="R31" s="38">
        <v>42.721352000000003</v>
      </c>
      <c r="S31" s="38">
        <v>197.69812200000001</v>
      </c>
      <c r="T31" s="38">
        <v>122.470663</v>
      </c>
      <c r="U31" s="38">
        <v>111.067581</v>
      </c>
      <c r="V31" s="38">
        <v>88.417687000000001</v>
      </c>
      <c r="W31" s="38">
        <v>257.25277499999999</v>
      </c>
      <c r="X31" s="38">
        <v>74.055797999999996</v>
      </c>
      <c r="Y31" s="38">
        <v>212.12943799999999</v>
      </c>
      <c r="Z31" s="38">
        <v>1255.13148</v>
      </c>
      <c r="AA31" s="38">
        <v>1410.222119</v>
      </c>
      <c r="AB31" s="38">
        <v>2038.345595</v>
      </c>
      <c r="AC31" s="38">
        <v>2916.0754390000002</v>
      </c>
      <c r="AD31" s="38">
        <v>3131.8174260000001</v>
      </c>
      <c r="AE31" s="38">
        <v>3182.1163069999998</v>
      </c>
      <c r="AF31" s="38">
        <v>2170.5287509999998</v>
      </c>
      <c r="AG31" s="38">
        <v>2543.6297420000001</v>
      </c>
      <c r="AH31" s="38">
        <v>3799.0702500000002</v>
      </c>
      <c r="AI31" s="38">
        <v>4927.0996480000003</v>
      </c>
      <c r="AJ31" s="38">
        <v>3978.100093</v>
      </c>
      <c r="AK31" s="38">
        <v>2491.7244620000001</v>
      </c>
      <c r="AL31" s="38">
        <v>0</v>
      </c>
      <c r="AM31" s="38">
        <v>0</v>
      </c>
      <c r="AN31" s="38">
        <v>7685.027239</v>
      </c>
      <c r="AO31" s="38">
        <v>9657.1602230000008</v>
      </c>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row>
    <row r="32" spans="6:299" ht="18" customHeight="1">
      <c r="F32" s="86" t="s">
        <v>593</v>
      </c>
      <c r="G32" s="38">
        <v>206.062871</v>
      </c>
      <c r="H32" s="38">
        <v>242.829295</v>
      </c>
      <c r="I32" s="38">
        <v>297.979356</v>
      </c>
      <c r="J32" s="38">
        <v>393.28587900000002</v>
      </c>
      <c r="K32" s="38">
        <v>402.124911</v>
      </c>
      <c r="L32" s="38">
        <v>450.40608900000001</v>
      </c>
      <c r="M32" s="38">
        <v>531.054528</v>
      </c>
      <c r="N32" s="38">
        <v>576.58942999999999</v>
      </c>
      <c r="O32" s="38">
        <v>769.73671100000001</v>
      </c>
      <c r="P32" s="38">
        <v>551.519407</v>
      </c>
      <c r="Q32" s="38">
        <v>508.11902800000001</v>
      </c>
      <c r="R32" s="38">
        <v>690.36846800000001</v>
      </c>
      <c r="S32" s="38">
        <v>720.08970599999998</v>
      </c>
      <c r="T32" s="38">
        <v>518.12897499999997</v>
      </c>
      <c r="U32" s="38">
        <v>919.24915899999996</v>
      </c>
      <c r="V32" s="38">
        <v>1240.7111540000001</v>
      </c>
      <c r="W32" s="38">
        <v>1039.3478419999999</v>
      </c>
      <c r="X32" s="38">
        <v>889.17687599999999</v>
      </c>
      <c r="Y32" s="38">
        <v>2259.6949249999998</v>
      </c>
      <c r="Z32" s="38">
        <v>2826.098336</v>
      </c>
      <c r="AA32" s="38">
        <v>2328.2543000000001</v>
      </c>
      <c r="AB32" s="38">
        <v>2934.04367</v>
      </c>
      <c r="AC32" s="38">
        <v>2690.9586210000002</v>
      </c>
      <c r="AD32" s="38">
        <v>2696.262052</v>
      </c>
      <c r="AE32" s="38">
        <v>2729.9228459999999</v>
      </c>
      <c r="AF32" s="38">
        <v>2725.4202449999998</v>
      </c>
      <c r="AG32" s="38">
        <v>2200.2940619999999</v>
      </c>
      <c r="AH32" s="38">
        <v>3100.9297919999999</v>
      </c>
      <c r="AI32" s="38">
        <v>3553.8403429999998</v>
      </c>
      <c r="AJ32" s="38">
        <v>3337.989752</v>
      </c>
      <c r="AK32" s="38">
        <v>2145.3908729999998</v>
      </c>
      <c r="AL32" s="38">
        <v>4445.9910929999996</v>
      </c>
      <c r="AM32" s="38">
        <v>7010.2226579999997</v>
      </c>
      <c r="AN32" s="38">
        <v>3093.8986340000001</v>
      </c>
      <c r="AO32" s="38">
        <v>1714.2296449999999</v>
      </c>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row>
    <row r="33" spans="6:299" ht="18" customHeight="1">
      <c r="F33" s="86" t="s">
        <v>590</v>
      </c>
      <c r="G33" s="38">
        <v>171.14811800000001</v>
      </c>
      <c r="H33" s="38">
        <v>175.78409199999999</v>
      </c>
      <c r="I33" s="38">
        <v>229.54917699999999</v>
      </c>
      <c r="J33" s="38">
        <v>254.66166899999999</v>
      </c>
      <c r="K33" s="38">
        <v>225.81623300000001</v>
      </c>
      <c r="L33" s="38">
        <v>262.40834799999999</v>
      </c>
      <c r="M33" s="38">
        <v>352.221473</v>
      </c>
      <c r="N33" s="38">
        <v>419.32305000000002</v>
      </c>
      <c r="O33" s="38">
        <v>455.045571</v>
      </c>
      <c r="P33" s="38">
        <v>347.29692699999998</v>
      </c>
      <c r="Q33" s="38">
        <v>400.07959399999999</v>
      </c>
      <c r="R33" s="38">
        <v>453.93048700000003</v>
      </c>
      <c r="S33" s="38">
        <v>555.53534200000001</v>
      </c>
      <c r="T33" s="38">
        <v>376.88043399999998</v>
      </c>
      <c r="U33" s="38">
        <v>517.93497500000001</v>
      </c>
      <c r="V33" s="38">
        <v>830.71177699999998</v>
      </c>
      <c r="W33" s="38">
        <v>782.55589199999997</v>
      </c>
      <c r="X33" s="38">
        <v>946.64444400000002</v>
      </c>
      <c r="Y33" s="38">
        <v>1954.1759380000001</v>
      </c>
      <c r="Z33" s="38">
        <v>2078.277666</v>
      </c>
      <c r="AA33" s="38">
        <v>1832.66425</v>
      </c>
      <c r="AB33" s="38">
        <v>1889.5777370000001</v>
      </c>
      <c r="AC33" s="38">
        <v>1619.8352649999999</v>
      </c>
      <c r="AD33" s="38">
        <v>1596.4836809999999</v>
      </c>
      <c r="AE33" s="38">
        <v>1692.6016999999999</v>
      </c>
      <c r="AF33" s="38">
        <v>1680.3171420000001</v>
      </c>
      <c r="AG33" s="38">
        <v>2055.0569209999999</v>
      </c>
      <c r="AH33" s="38">
        <v>2304.5912760000001</v>
      </c>
      <c r="AI33" s="38">
        <v>2868.3780379999998</v>
      </c>
      <c r="AJ33" s="38">
        <v>2817.0699490000002</v>
      </c>
      <c r="AK33" s="38">
        <v>1943.615638</v>
      </c>
      <c r="AL33" s="38">
        <v>3624.7919550000001</v>
      </c>
      <c r="AM33" s="38">
        <v>9510.4807259999998</v>
      </c>
      <c r="AN33" s="38">
        <v>6565.6485839999996</v>
      </c>
      <c r="AO33" s="38">
        <v>4257.7015700000002</v>
      </c>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row>
    <row r="34" spans="6:299" ht="18" customHeight="1">
      <c r="F34" s="86" t="s">
        <v>614</v>
      </c>
      <c r="G34" s="38">
        <v>0.338119</v>
      </c>
      <c r="H34" s="38">
        <v>0</v>
      </c>
      <c r="I34" s="38">
        <v>4.1333580000000003</v>
      </c>
      <c r="J34" s="38">
        <v>3.9797820000000002</v>
      </c>
      <c r="K34" s="38">
        <v>0.67963499999999999</v>
      </c>
      <c r="L34" s="38">
        <v>0</v>
      </c>
      <c r="M34" s="38">
        <v>26.085286</v>
      </c>
      <c r="N34" s="38">
        <v>26.427408</v>
      </c>
      <c r="O34" s="38">
        <v>19.660311</v>
      </c>
      <c r="P34" s="38">
        <v>46.602316000000002</v>
      </c>
      <c r="Q34" s="38">
        <v>99.894330999999994</v>
      </c>
      <c r="R34" s="38">
        <v>80.583380000000005</v>
      </c>
      <c r="S34" s="38">
        <v>88.882848999999993</v>
      </c>
      <c r="T34" s="38">
        <v>67.389706000000004</v>
      </c>
      <c r="U34" s="38">
        <v>101.59231800000001</v>
      </c>
      <c r="V34" s="38">
        <v>106.714921</v>
      </c>
      <c r="W34" s="38">
        <v>94.477794000000003</v>
      </c>
      <c r="X34" s="38">
        <v>29.576851000000001</v>
      </c>
      <c r="Y34" s="38">
        <v>68.731539999999995</v>
      </c>
      <c r="Z34" s="38">
        <v>57.420831999999997</v>
      </c>
      <c r="AA34" s="38">
        <v>43.81908</v>
      </c>
      <c r="AB34" s="38">
        <v>108.738867</v>
      </c>
      <c r="AC34" s="38">
        <v>141.451033</v>
      </c>
      <c r="AD34" s="38">
        <v>116.946658</v>
      </c>
      <c r="AE34" s="38">
        <v>437.30623400000002</v>
      </c>
      <c r="AF34" s="38">
        <v>366.93946799999998</v>
      </c>
      <c r="AG34" s="38">
        <v>379.84103199999998</v>
      </c>
      <c r="AH34" s="38">
        <v>346.21254900000002</v>
      </c>
      <c r="AI34" s="38">
        <v>478.94564600000001</v>
      </c>
      <c r="AJ34" s="38">
        <v>295.43191999999999</v>
      </c>
      <c r="AK34" s="38">
        <v>493.40256599999998</v>
      </c>
      <c r="AL34" s="38">
        <v>1630.6705480000001</v>
      </c>
      <c r="AM34" s="38">
        <v>1727.933659</v>
      </c>
      <c r="AN34" s="38">
        <v>922.56612800000005</v>
      </c>
      <c r="AO34" s="38">
        <v>490.552119</v>
      </c>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row>
    <row r="35" spans="6:299" ht="18" customHeight="1">
      <c r="F35" s="35"/>
      <c r="G35" s="36"/>
      <c r="H35" s="36"/>
      <c r="I35" s="36"/>
      <c r="J35" s="36"/>
      <c r="K35" s="36"/>
      <c r="L35" s="36"/>
      <c r="M35" s="36"/>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row>
    <row r="36" spans="6:299" ht="18" customHeight="1">
      <c r="F36" s="28" t="s">
        <v>209</v>
      </c>
      <c r="G36" s="38">
        <v>3439.7498999999998</v>
      </c>
      <c r="H36" s="38">
        <v>3700.1426000000001</v>
      </c>
      <c r="I36" s="38">
        <v>4476.049</v>
      </c>
      <c r="J36" s="38">
        <v>4683.2034999999996</v>
      </c>
      <c r="K36" s="38">
        <v>4672.7340000000004</v>
      </c>
      <c r="L36" s="38">
        <v>5263.0110000000004</v>
      </c>
      <c r="M36" s="38">
        <v>5235.3720000000003</v>
      </c>
      <c r="N36" s="38">
        <v>4923.585</v>
      </c>
      <c r="O36" s="38">
        <v>7641.8609999999999</v>
      </c>
      <c r="P36" s="38">
        <v>4808.134</v>
      </c>
      <c r="Q36" s="38">
        <v>4952.8310000000001</v>
      </c>
      <c r="R36" s="38">
        <v>5157.4679999999998</v>
      </c>
      <c r="S36" s="38">
        <v>5306.9650000000001</v>
      </c>
      <c r="T36" s="38">
        <v>5862.1109999999999</v>
      </c>
      <c r="U36" s="38">
        <v>5640.7780000000002</v>
      </c>
      <c r="V36" s="38">
        <v>5821.6989999999996</v>
      </c>
      <c r="W36" s="38">
        <v>9154.259</v>
      </c>
      <c r="X36" s="38">
        <v>11360.776</v>
      </c>
      <c r="Y36" s="38">
        <v>14300.075000000001</v>
      </c>
      <c r="Z36" s="38">
        <v>15050.423000000001</v>
      </c>
      <c r="AA36" s="38">
        <v>14438.062</v>
      </c>
      <c r="AB36" s="38">
        <v>15076.959000000001</v>
      </c>
      <c r="AC36" s="38">
        <v>15525.661</v>
      </c>
      <c r="AD36" s="38">
        <v>13897.642</v>
      </c>
      <c r="AE36" s="38">
        <v>13460.008</v>
      </c>
      <c r="AF36" s="38">
        <v>14504.028</v>
      </c>
      <c r="AG36" s="38">
        <v>18856.672999999999</v>
      </c>
      <c r="AH36" s="38">
        <v>17619.589</v>
      </c>
      <c r="AI36" s="38">
        <v>19137.091</v>
      </c>
      <c r="AJ36" s="38">
        <v>23372.149000000001</v>
      </c>
      <c r="AK36" s="38">
        <v>25491.556816</v>
      </c>
      <c r="AL36" s="38">
        <v>23280.86047</v>
      </c>
      <c r="AM36" s="38">
        <v>23508.157080000001</v>
      </c>
      <c r="AN36" s="38">
        <v>28338.630671999999</v>
      </c>
      <c r="AO36" s="38">
        <v>35693.945160000003</v>
      </c>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row>
    <row r="37" spans="6:299" ht="18" customHeight="1">
      <c r="F37" s="86" t="s">
        <v>691</v>
      </c>
      <c r="G37" s="38">
        <v>289.12879199999998</v>
      </c>
      <c r="H37" s="38">
        <v>604.99706400000002</v>
      </c>
      <c r="I37" s="38">
        <v>646.62889299999995</v>
      </c>
      <c r="J37" s="38">
        <v>650.23991100000001</v>
      </c>
      <c r="K37" s="38">
        <v>408.48972400000002</v>
      </c>
      <c r="L37" s="38">
        <v>186.825018</v>
      </c>
      <c r="M37" s="38">
        <v>216.06983500000001</v>
      </c>
      <c r="N37" s="38">
        <v>721.76919699999996</v>
      </c>
      <c r="O37" s="38">
        <v>618.40897600000005</v>
      </c>
      <c r="P37" s="38">
        <v>459.13879900000001</v>
      </c>
      <c r="Q37" s="38">
        <v>404.86879800000003</v>
      </c>
      <c r="R37" s="38">
        <v>828.15700100000004</v>
      </c>
      <c r="S37" s="38">
        <v>541.594289</v>
      </c>
      <c r="T37" s="38">
        <v>208.98903100000001</v>
      </c>
      <c r="U37" s="38">
        <v>23.655591000000001</v>
      </c>
      <c r="V37" s="38">
        <v>23.836887999999998</v>
      </c>
      <c r="W37" s="38">
        <v>2.823207</v>
      </c>
      <c r="X37" s="38">
        <v>0.62031000000000003</v>
      </c>
      <c r="Y37" s="38">
        <v>65.620462000000003</v>
      </c>
      <c r="Z37" s="38">
        <v>41.196247999999997</v>
      </c>
      <c r="AA37" s="38">
        <v>502.18888900000002</v>
      </c>
      <c r="AB37" s="38">
        <v>283.391593</v>
      </c>
      <c r="AC37" s="38">
        <v>126.145433</v>
      </c>
      <c r="AD37" s="38">
        <v>123.9662</v>
      </c>
      <c r="AE37" s="38">
        <v>209.796581</v>
      </c>
      <c r="AF37" s="38">
        <v>375.688514</v>
      </c>
      <c r="AG37" s="38">
        <v>6352.599819</v>
      </c>
      <c r="AH37" s="38">
        <v>8721.5356030000003</v>
      </c>
      <c r="AI37" s="38">
        <v>6988.9726870000004</v>
      </c>
      <c r="AJ37" s="38">
        <v>4101.4480860000003</v>
      </c>
      <c r="AK37" s="38">
        <v>1565.6555310000001</v>
      </c>
      <c r="AL37" s="38">
        <v>2962.2596370000001</v>
      </c>
      <c r="AM37" s="38">
        <v>4977.0483539999996</v>
      </c>
      <c r="AN37" s="38">
        <v>6795.6076439999997</v>
      </c>
      <c r="AO37" s="38">
        <v>8825.4597119999999</v>
      </c>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row>
    <row r="38" spans="6:299" ht="18" customHeight="1">
      <c r="F38" s="86" t="s">
        <v>611</v>
      </c>
      <c r="G38" s="38">
        <v>0</v>
      </c>
      <c r="H38" s="38">
        <v>0</v>
      </c>
      <c r="I38" s="38">
        <v>0</v>
      </c>
      <c r="J38" s="38">
        <v>0</v>
      </c>
      <c r="K38" s="38">
        <v>0</v>
      </c>
      <c r="L38" s="38">
        <v>1.0500000000000001E-2</v>
      </c>
      <c r="M38" s="38">
        <v>0</v>
      </c>
      <c r="N38" s="38">
        <v>0</v>
      </c>
      <c r="O38" s="38">
        <v>4.6733999999999998E-2</v>
      </c>
      <c r="P38" s="38">
        <v>83.321206000000004</v>
      </c>
      <c r="Q38" s="38">
        <v>0</v>
      </c>
      <c r="R38" s="38">
        <v>0</v>
      </c>
      <c r="S38" s="38">
        <v>0.16195399999999999</v>
      </c>
      <c r="T38" s="38">
        <v>6.6000000000000003E-2</v>
      </c>
      <c r="U38" s="38">
        <v>0</v>
      </c>
      <c r="V38" s="38">
        <v>99.199834999999993</v>
      </c>
      <c r="W38" s="38">
        <v>7.8528000000000001E-2</v>
      </c>
      <c r="X38" s="38">
        <v>5.6621579999999998</v>
      </c>
      <c r="Y38" s="38">
        <v>0.70194500000000004</v>
      </c>
      <c r="Z38" s="38">
        <v>0.84437899999999999</v>
      </c>
      <c r="AA38" s="38">
        <v>219.83928299999999</v>
      </c>
      <c r="AB38" s="38">
        <v>1284.354617</v>
      </c>
      <c r="AC38" s="38">
        <v>5528.601345</v>
      </c>
      <c r="AD38" s="38">
        <v>8074.4488620000002</v>
      </c>
      <c r="AE38" s="38">
        <v>7022.6217399999996</v>
      </c>
      <c r="AF38" s="38">
        <v>8921.7235619999992</v>
      </c>
      <c r="AG38" s="38">
        <v>2658.2333979999999</v>
      </c>
      <c r="AH38" s="38">
        <v>1130.0490500000001</v>
      </c>
      <c r="AI38" s="38">
        <v>5789.1711359999999</v>
      </c>
      <c r="AJ38" s="38">
        <v>2991.0413520000002</v>
      </c>
      <c r="AK38" s="38">
        <v>0</v>
      </c>
      <c r="AL38" s="38">
        <v>6986.5266060000004</v>
      </c>
      <c r="AM38" s="38">
        <v>7239.3019759999997</v>
      </c>
      <c r="AN38" s="38">
        <v>6443.620148</v>
      </c>
      <c r="AO38" s="38">
        <v>3065.2663980000002</v>
      </c>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row>
    <row r="39" spans="6:299" ht="18" customHeight="1">
      <c r="F39" s="86" t="s">
        <v>692</v>
      </c>
      <c r="G39" s="38">
        <v>204.685101</v>
      </c>
      <c r="H39" s="38">
        <v>78.201307</v>
      </c>
      <c r="I39" s="38">
        <v>64.553469000000007</v>
      </c>
      <c r="J39" s="38">
        <v>542.01264600000002</v>
      </c>
      <c r="K39" s="38">
        <v>143.174542</v>
      </c>
      <c r="L39" s="38">
        <v>110.01320800000001</v>
      </c>
      <c r="M39" s="38">
        <v>166.000788</v>
      </c>
      <c r="N39" s="38">
        <v>17.086323</v>
      </c>
      <c r="O39" s="38">
        <v>1872.334055</v>
      </c>
      <c r="P39" s="38">
        <v>598.19019500000002</v>
      </c>
      <c r="Q39" s="38">
        <v>403.60242899999997</v>
      </c>
      <c r="R39" s="38">
        <v>923.20577400000002</v>
      </c>
      <c r="S39" s="38">
        <v>1284.5777189999999</v>
      </c>
      <c r="T39" s="38">
        <v>2657.0008889999999</v>
      </c>
      <c r="U39" s="38">
        <v>1010.060178</v>
      </c>
      <c r="V39" s="38">
        <v>619.80705999999998</v>
      </c>
      <c r="W39" s="38">
        <v>2915.5075069999998</v>
      </c>
      <c r="X39" s="38">
        <v>2745.0774249999999</v>
      </c>
      <c r="Y39" s="38">
        <v>4827.4407799999999</v>
      </c>
      <c r="Z39" s="38">
        <v>5594.4714549999999</v>
      </c>
      <c r="AA39" s="38">
        <v>5183.0134470000003</v>
      </c>
      <c r="AB39" s="38">
        <v>4246.3217569999997</v>
      </c>
      <c r="AC39" s="38">
        <v>3711.2056659999998</v>
      </c>
      <c r="AD39" s="38">
        <v>667.67193199999997</v>
      </c>
      <c r="AE39" s="38">
        <v>877.62213299999996</v>
      </c>
      <c r="AF39" s="38">
        <v>424.42442499999999</v>
      </c>
      <c r="AG39" s="38">
        <v>6962.9788609999996</v>
      </c>
      <c r="AH39" s="38">
        <v>2800.577577</v>
      </c>
      <c r="AI39" s="38">
        <v>1572.77325</v>
      </c>
      <c r="AJ39" s="38">
        <v>11985.467977</v>
      </c>
      <c r="AK39" s="38">
        <v>12059.406919999999</v>
      </c>
      <c r="AL39" s="38">
        <v>1524.78845</v>
      </c>
      <c r="AM39" s="38">
        <v>0.75635699999999995</v>
      </c>
      <c r="AN39" s="38">
        <v>2782.2097960000001</v>
      </c>
      <c r="AO39" s="38">
        <v>6437.3435520000003</v>
      </c>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row>
    <row r="40" spans="6:299" ht="18" customHeight="1">
      <c r="F40" s="86" t="s">
        <v>693</v>
      </c>
      <c r="G40" s="38">
        <v>1.573574</v>
      </c>
      <c r="H40" s="38">
        <v>1.9360109999999999</v>
      </c>
      <c r="I40" s="38">
        <v>1.7758929999999999</v>
      </c>
      <c r="J40" s="38">
        <v>8.2998969999999996</v>
      </c>
      <c r="K40" s="38">
        <v>0.14033499999999999</v>
      </c>
      <c r="L40" s="38">
        <v>0.19789499999999999</v>
      </c>
      <c r="M40" s="38">
        <v>0.18326200000000001</v>
      </c>
      <c r="N40" s="38">
        <v>13.841089999999999</v>
      </c>
      <c r="O40" s="38">
        <v>785.17095600000005</v>
      </c>
      <c r="P40" s="38">
        <v>49.132435999999998</v>
      </c>
      <c r="Q40" s="38">
        <v>2.1429969999999998</v>
      </c>
      <c r="R40" s="38">
        <v>3.5834600000000001</v>
      </c>
      <c r="S40" s="38">
        <v>1.873472</v>
      </c>
      <c r="T40" s="38">
        <v>3.0415570000000001</v>
      </c>
      <c r="U40" s="38">
        <v>2.910345</v>
      </c>
      <c r="V40" s="38">
        <v>5.0792089999999996</v>
      </c>
      <c r="W40" s="38">
        <v>2.5847660000000001</v>
      </c>
      <c r="X40" s="38">
        <v>1.731177</v>
      </c>
      <c r="Y40" s="38">
        <v>4.577515</v>
      </c>
      <c r="Z40" s="38">
        <v>12.345553000000001</v>
      </c>
      <c r="AA40" s="38">
        <v>154.030497</v>
      </c>
      <c r="AB40" s="38">
        <v>323.48935999999998</v>
      </c>
      <c r="AC40" s="38">
        <v>261.117189</v>
      </c>
      <c r="AD40" s="38">
        <v>173.79566800000001</v>
      </c>
      <c r="AE40" s="38">
        <v>112.947272</v>
      </c>
      <c r="AF40" s="38">
        <v>133.03851299999999</v>
      </c>
      <c r="AG40" s="38">
        <v>153.81348199999999</v>
      </c>
      <c r="AH40" s="38">
        <v>78.192892999999998</v>
      </c>
      <c r="AI40" s="38">
        <v>110.20284100000001</v>
      </c>
      <c r="AJ40" s="38">
        <v>118.73314000000001</v>
      </c>
      <c r="AK40" s="38">
        <v>6003.6353429999999</v>
      </c>
      <c r="AL40" s="38">
        <v>1377.250354</v>
      </c>
      <c r="AM40" s="38">
        <v>1508.2699720000001</v>
      </c>
      <c r="AN40" s="38">
        <v>1639.545883</v>
      </c>
      <c r="AO40" s="38">
        <v>2945.6680339999998</v>
      </c>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row>
    <row r="41" spans="6:299" ht="18" customHeight="1">
      <c r="F41" s="86" t="s">
        <v>649</v>
      </c>
      <c r="G41" s="38">
        <v>916.62903900000003</v>
      </c>
      <c r="H41" s="38">
        <v>1267.8934180000001</v>
      </c>
      <c r="I41" s="38">
        <v>2088.1232570000002</v>
      </c>
      <c r="J41" s="38">
        <v>1286.8039679999999</v>
      </c>
      <c r="K41" s="38">
        <v>1401.3709140000001</v>
      </c>
      <c r="L41" s="38">
        <v>1541.97731</v>
      </c>
      <c r="M41" s="38">
        <v>802.23925799999995</v>
      </c>
      <c r="N41" s="38">
        <v>1435.8207930000001</v>
      </c>
      <c r="O41" s="38">
        <v>922.52833499999997</v>
      </c>
      <c r="P41" s="38">
        <v>1936.455093</v>
      </c>
      <c r="Q41" s="38">
        <v>2062.4191259999998</v>
      </c>
      <c r="R41" s="38">
        <v>1166.213299</v>
      </c>
      <c r="S41" s="38">
        <v>883.72430099999997</v>
      </c>
      <c r="T41" s="38">
        <v>366.39265</v>
      </c>
      <c r="U41" s="38">
        <v>268.63666699999999</v>
      </c>
      <c r="V41" s="38">
        <v>280.12208800000002</v>
      </c>
      <c r="W41" s="38">
        <v>385.98377799999997</v>
      </c>
      <c r="X41" s="38">
        <v>457.539897</v>
      </c>
      <c r="Y41" s="38">
        <v>721.78817200000003</v>
      </c>
      <c r="Z41" s="38">
        <v>617.39196400000003</v>
      </c>
      <c r="AA41" s="38">
        <v>706.15094999999997</v>
      </c>
      <c r="AB41" s="38">
        <v>1171.5557160000001</v>
      </c>
      <c r="AC41" s="38">
        <v>1344.13472</v>
      </c>
      <c r="AD41" s="38">
        <v>901.55345199999999</v>
      </c>
      <c r="AE41" s="38">
        <v>3172.4867690000001</v>
      </c>
      <c r="AF41" s="38">
        <v>2069.9191999999998</v>
      </c>
      <c r="AG41" s="38">
        <v>691.85220300000003</v>
      </c>
      <c r="AH41" s="38">
        <v>864.82641699999999</v>
      </c>
      <c r="AI41" s="38">
        <v>1157.358254</v>
      </c>
      <c r="AJ41" s="38">
        <v>1770.9767890000001</v>
      </c>
      <c r="AK41" s="38">
        <v>1441.3318830000001</v>
      </c>
      <c r="AL41" s="38">
        <v>2539.9400959999998</v>
      </c>
      <c r="AM41" s="38">
        <v>2923.4304870000001</v>
      </c>
      <c r="AN41" s="38">
        <v>2782.2247390000002</v>
      </c>
      <c r="AO41" s="38">
        <v>3330.4776729999999</v>
      </c>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row>
    <row r="42" spans="6:299" ht="18" customHeight="1">
      <c r="F42" s="86"/>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row>
    <row r="43" spans="6:299" ht="18" customHeight="1">
      <c r="F43" s="37" t="s">
        <v>143</v>
      </c>
      <c r="G43" s="38">
        <v>1927.8218979999999</v>
      </c>
      <c r="H43" s="38">
        <v>1571.9290920000001</v>
      </c>
      <c r="I43" s="38">
        <v>1725.1572349999999</v>
      </c>
      <c r="J43" s="38">
        <v>1822.7054599999999</v>
      </c>
      <c r="K43" s="38">
        <v>2172.8277819999998</v>
      </c>
      <c r="L43" s="38">
        <v>2379.0175819999999</v>
      </c>
      <c r="M43" s="38">
        <v>2088.1412660000001</v>
      </c>
      <c r="N43" s="38">
        <v>2828.2492139999999</v>
      </c>
      <c r="O43" s="38">
        <v>2840.4822389999999</v>
      </c>
      <c r="P43" s="38">
        <v>3301.885061</v>
      </c>
      <c r="Q43" s="38">
        <v>4229.0698869999997</v>
      </c>
      <c r="R43" s="38">
        <v>3964.9847</v>
      </c>
      <c r="S43" s="38">
        <v>3695.878694</v>
      </c>
      <c r="T43" s="38">
        <v>3440.8844770000001</v>
      </c>
      <c r="U43" s="38">
        <v>3725.6724669999999</v>
      </c>
      <c r="V43" s="38">
        <v>4788.3437599999997</v>
      </c>
      <c r="W43" s="38">
        <v>5650.13771</v>
      </c>
      <c r="X43" s="38">
        <v>4967.3954400000002</v>
      </c>
      <c r="Y43" s="38">
        <v>4724.4139770000002</v>
      </c>
      <c r="Z43" s="38">
        <v>3837.5560959999998</v>
      </c>
      <c r="AA43" s="38">
        <v>4178.1643320000003</v>
      </c>
      <c r="AB43" s="38">
        <v>3796.8406639999998</v>
      </c>
      <c r="AC43" s="38">
        <v>3276.4215490000001</v>
      </c>
      <c r="AD43" s="38">
        <v>3478.9351929999998</v>
      </c>
      <c r="AE43" s="38">
        <v>3822.9946909999999</v>
      </c>
      <c r="AF43" s="38">
        <v>3241.0639230000002</v>
      </c>
      <c r="AG43" s="38">
        <v>3166.893004</v>
      </c>
      <c r="AH43" s="38">
        <v>4013.2300220000002</v>
      </c>
      <c r="AI43" s="38">
        <v>4165.6055610000003</v>
      </c>
      <c r="AJ43" s="38">
        <v>3691.9518069999999</v>
      </c>
      <c r="AK43" s="38">
        <v>3762.9361560000002</v>
      </c>
      <c r="AL43" s="38">
        <v>4682.6823459999996</v>
      </c>
      <c r="AM43" s="38">
        <v>5655.8908840000004</v>
      </c>
      <c r="AN43" s="38">
        <v>5129.1730729999999</v>
      </c>
      <c r="AO43" s="38">
        <v>5597.4720369999995</v>
      </c>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row>
    <row r="44" spans="6:299" ht="18" customHeight="1">
      <c r="F44" s="86" t="s">
        <v>593</v>
      </c>
      <c r="G44" s="38">
        <v>1039.3906930000001</v>
      </c>
      <c r="H44" s="38">
        <v>883.79020500000001</v>
      </c>
      <c r="I44" s="38">
        <v>700.85802200000001</v>
      </c>
      <c r="J44" s="38">
        <v>702.33317299999999</v>
      </c>
      <c r="K44" s="38">
        <v>750.13607100000002</v>
      </c>
      <c r="L44" s="38">
        <v>955.22793899999999</v>
      </c>
      <c r="M44" s="38">
        <v>843.76957900000002</v>
      </c>
      <c r="N44" s="38">
        <v>1134.4334819999999</v>
      </c>
      <c r="O44" s="38">
        <v>1244.890386</v>
      </c>
      <c r="P44" s="38">
        <v>1108.2228130000001</v>
      </c>
      <c r="Q44" s="38">
        <v>1636.140478</v>
      </c>
      <c r="R44" s="38">
        <v>1731.003332</v>
      </c>
      <c r="S44" s="38">
        <v>1439.522009</v>
      </c>
      <c r="T44" s="38">
        <v>1267.970885</v>
      </c>
      <c r="U44" s="38">
        <v>1287.9405400000001</v>
      </c>
      <c r="V44" s="38">
        <v>1442.1317650000001</v>
      </c>
      <c r="W44" s="38">
        <v>1896.0679170000001</v>
      </c>
      <c r="X44" s="38">
        <v>1895.2771660000001</v>
      </c>
      <c r="Y44" s="38">
        <v>2004.5661230000001</v>
      </c>
      <c r="Z44" s="38">
        <v>835.00353399999995</v>
      </c>
      <c r="AA44" s="38">
        <v>1554.7021480000001</v>
      </c>
      <c r="AB44" s="38">
        <v>1382.2710770000001</v>
      </c>
      <c r="AC44" s="38">
        <v>1173.3911889999999</v>
      </c>
      <c r="AD44" s="38">
        <v>971.42005300000005</v>
      </c>
      <c r="AE44" s="38">
        <v>1216.425201</v>
      </c>
      <c r="AF44" s="38">
        <v>1124.2943009999999</v>
      </c>
      <c r="AG44" s="38">
        <v>882.79382199999998</v>
      </c>
      <c r="AH44" s="38">
        <v>987.78831200000002</v>
      </c>
      <c r="AI44" s="38">
        <v>1531.29988</v>
      </c>
      <c r="AJ44" s="38">
        <v>1186.1712990000001</v>
      </c>
      <c r="AK44" s="38">
        <v>782.20340599999997</v>
      </c>
      <c r="AL44" s="38">
        <v>628.74760100000003</v>
      </c>
      <c r="AM44" s="38">
        <v>1270.838129</v>
      </c>
      <c r="AN44" s="38">
        <v>1723.5508990000001</v>
      </c>
      <c r="AO44" s="38">
        <v>1353.92923</v>
      </c>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row>
    <row r="45" spans="6:299" ht="18" customHeight="1">
      <c r="F45" s="86" t="s">
        <v>592</v>
      </c>
      <c r="G45" s="38">
        <v>352.640264</v>
      </c>
      <c r="H45" s="38">
        <v>282.75882300000001</v>
      </c>
      <c r="I45" s="38">
        <v>273.42788200000001</v>
      </c>
      <c r="J45" s="38">
        <v>375.37580200000002</v>
      </c>
      <c r="K45" s="38">
        <v>321.128917</v>
      </c>
      <c r="L45" s="38">
        <v>394.86967499999997</v>
      </c>
      <c r="M45" s="38">
        <v>305.41501299999999</v>
      </c>
      <c r="N45" s="38">
        <v>414.12244500000003</v>
      </c>
      <c r="O45" s="38">
        <v>401.97026299999999</v>
      </c>
      <c r="P45" s="38">
        <v>534.92183599999998</v>
      </c>
      <c r="Q45" s="38">
        <v>616.88266699999997</v>
      </c>
      <c r="R45" s="38">
        <v>589.10804399999995</v>
      </c>
      <c r="S45" s="38">
        <v>592.64647200000002</v>
      </c>
      <c r="T45" s="38">
        <v>491.73327399999999</v>
      </c>
      <c r="U45" s="38">
        <v>455.40392900000001</v>
      </c>
      <c r="V45" s="38">
        <v>576.14084500000001</v>
      </c>
      <c r="W45" s="38">
        <v>798.30472299999997</v>
      </c>
      <c r="X45" s="38">
        <v>784.577856</v>
      </c>
      <c r="Y45" s="38">
        <v>706.82184099999995</v>
      </c>
      <c r="Z45" s="38">
        <v>867.01208499999996</v>
      </c>
      <c r="AA45" s="38">
        <v>844.19400499999995</v>
      </c>
      <c r="AB45" s="38">
        <v>743.63471400000003</v>
      </c>
      <c r="AC45" s="38">
        <v>560.33138099999996</v>
      </c>
      <c r="AD45" s="38">
        <v>705.79737599999999</v>
      </c>
      <c r="AE45" s="38">
        <v>720.57659899999999</v>
      </c>
      <c r="AF45" s="38">
        <v>974.26464499999997</v>
      </c>
      <c r="AG45" s="38">
        <v>1003.285961</v>
      </c>
      <c r="AH45" s="38">
        <v>618.78906700000005</v>
      </c>
      <c r="AI45" s="38">
        <v>852.51955899999996</v>
      </c>
      <c r="AJ45" s="38">
        <v>902.91311299999995</v>
      </c>
      <c r="AK45" s="38">
        <v>1292.5122240000001</v>
      </c>
      <c r="AL45" s="38">
        <v>1326.137176</v>
      </c>
      <c r="AM45" s="38">
        <v>1442.331981</v>
      </c>
      <c r="AN45" s="38">
        <v>1194.069602</v>
      </c>
      <c r="AO45" s="38">
        <v>1304.7163310000001</v>
      </c>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row>
    <row r="46" spans="6:299" ht="18" customHeight="1">
      <c r="F46" s="86" t="s">
        <v>693</v>
      </c>
      <c r="G46" s="38">
        <v>238.33592300000001</v>
      </c>
      <c r="H46" s="38">
        <v>278.68221599999998</v>
      </c>
      <c r="I46" s="38">
        <v>240.98718299999999</v>
      </c>
      <c r="J46" s="38">
        <v>264.521005</v>
      </c>
      <c r="K46" s="38">
        <v>240.90075400000001</v>
      </c>
      <c r="L46" s="38">
        <v>304.70728100000002</v>
      </c>
      <c r="M46" s="38">
        <v>304.45533999999998</v>
      </c>
      <c r="N46" s="38">
        <v>369.83168899999998</v>
      </c>
      <c r="O46" s="38">
        <v>437.41711199999997</v>
      </c>
      <c r="P46" s="38">
        <v>486.09425499999998</v>
      </c>
      <c r="Q46" s="38">
        <v>613.80461700000001</v>
      </c>
      <c r="R46" s="38">
        <v>434.622478</v>
      </c>
      <c r="S46" s="38">
        <v>550.75906299999997</v>
      </c>
      <c r="T46" s="38">
        <v>410.004636</v>
      </c>
      <c r="U46" s="38">
        <v>479.413568</v>
      </c>
      <c r="V46" s="38">
        <v>407.99565899999999</v>
      </c>
      <c r="W46" s="38">
        <v>627.58766700000001</v>
      </c>
      <c r="X46" s="38">
        <v>551.52711199999999</v>
      </c>
      <c r="Y46" s="38">
        <v>570.61894900000004</v>
      </c>
      <c r="Z46" s="38">
        <v>388.70867199999998</v>
      </c>
      <c r="AA46" s="38">
        <v>480.94747799999999</v>
      </c>
      <c r="AB46" s="38">
        <v>490.16029900000001</v>
      </c>
      <c r="AC46" s="38">
        <v>375.19063299999999</v>
      </c>
      <c r="AD46" s="38">
        <v>455.98541299999999</v>
      </c>
      <c r="AE46" s="38">
        <v>473.38674700000001</v>
      </c>
      <c r="AF46" s="38">
        <v>378.79862700000001</v>
      </c>
      <c r="AG46" s="38">
        <v>295.391074</v>
      </c>
      <c r="AH46" s="38">
        <v>242.526611</v>
      </c>
      <c r="AI46" s="38">
        <v>300.17999900000001</v>
      </c>
      <c r="AJ46" s="38">
        <v>295.87111299999998</v>
      </c>
      <c r="AK46" s="38">
        <v>394.56517400000001</v>
      </c>
      <c r="AL46" s="38">
        <v>380.33395999999999</v>
      </c>
      <c r="AM46" s="38">
        <v>604.96962499999995</v>
      </c>
      <c r="AN46" s="38">
        <v>408.31143600000001</v>
      </c>
      <c r="AO46" s="38">
        <v>324.11529100000001</v>
      </c>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row>
    <row r="47" spans="6:299" ht="18" customHeight="1">
      <c r="F47" s="86" t="s">
        <v>595</v>
      </c>
      <c r="G47" s="38">
        <v>175.51141999999999</v>
      </c>
      <c r="H47" s="38">
        <v>140.87610900000001</v>
      </c>
      <c r="I47" s="38">
        <v>158.82243299999999</v>
      </c>
      <c r="J47" s="38">
        <v>177.29854599999999</v>
      </c>
      <c r="K47" s="38">
        <v>203.45077000000001</v>
      </c>
      <c r="L47" s="38">
        <v>284.96430600000002</v>
      </c>
      <c r="M47" s="38">
        <v>224.94330500000001</v>
      </c>
      <c r="N47" s="38">
        <v>181.168475</v>
      </c>
      <c r="O47" s="38">
        <v>152.62572</v>
      </c>
      <c r="P47" s="38">
        <v>138.67504700000001</v>
      </c>
      <c r="Q47" s="38">
        <v>212.33554699999999</v>
      </c>
      <c r="R47" s="38">
        <v>348.84370200000001</v>
      </c>
      <c r="S47" s="38">
        <v>313.774158</v>
      </c>
      <c r="T47" s="38">
        <v>348.41279500000002</v>
      </c>
      <c r="U47" s="38">
        <v>322.94320299999998</v>
      </c>
      <c r="V47" s="38">
        <v>479.37127600000002</v>
      </c>
      <c r="W47" s="38">
        <v>683.17438800000002</v>
      </c>
      <c r="X47" s="38">
        <v>688.48170800000003</v>
      </c>
      <c r="Y47" s="38">
        <v>694.45111799999995</v>
      </c>
      <c r="Z47" s="38">
        <v>382.24580500000002</v>
      </c>
      <c r="AA47" s="38">
        <v>359.079069</v>
      </c>
      <c r="AB47" s="38">
        <v>330.52985699999999</v>
      </c>
      <c r="AC47" s="38">
        <v>315.19605100000001</v>
      </c>
      <c r="AD47" s="38">
        <v>367.48282399999999</v>
      </c>
      <c r="AE47" s="38">
        <v>297.44865399999998</v>
      </c>
      <c r="AF47" s="38">
        <v>262.135244</v>
      </c>
      <c r="AG47" s="38">
        <v>276.96390700000001</v>
      </c>
      <c r="AH47" s="38">
        <v>350.19842799999998</v>
      </c>
      <c r="AI47" s="38">
        <v>411.25799499999999</v>
      </c>
      <c r="AJ47" s="38">
        <v>297.83873</v>
      </c>
      <c r="AK47" s="38">
        <v>254.75405900000001</v>
      </c>
      <c r="AL47" s="38">
        <v>526.81611899999996</v>
      </c>
      <c r="AM47" s="38">
        <v>474.391189</v>
      </c>
      <c r="AN47" s="38">
        <v>341.99980099999999</v>
      </c>
      <c r="AO47" s="38">
        <v>480.21000400000003</v>
      </c>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row>
    <row r="48" spans="6:299" ht="18" customHeight="1">
      <c r="F48" s="86" t="s">
        <v>590</v>
      </c>
      <c r="G48" s="38">
        <v>13.739940000000001</v>
      </c>
      <c r="H48" s="38">
        <v>3.1142430000000001</v>
      </c>
      <c r="I48" s="38">
        <v>0.920871</v>
      </c>
      <c r="J48" s="38">
        <v>6.5013880000000004</v>
      </c>
      <c r="K48" s="38">
        <v>1.24969</v>
      </c>
      <c r="L48" s="38">
        <v>5.7203929999999996</v>
      </c>
      <c r="M48" s="38">
        <v>2.951813</v>
      </c>
      <c r="N48" s="38">
        <v>6.8127129999999996</v>
      </c>
      <c r="O48" s="38">
        <v>143.047347</v>
      </c>
      <c r="P48" s="38">
        <v>123.701583</v>
      </c>
      <c r="Q48" s="38">
        <v>45.416468000000002</v>
      </c>
      <c r="R48" s="38">
        <v>338.049936</v>
      </c>
      <c r="S48" s="38">
        <v>206.15441100000001</v>
      </c>
      <c r="T48" s="38">
        <v>127.383481</v>
      </c>
      <c r="U48" s="38">
        <v>169.81053700000001</v>
      </c>
      <c r="V48" s="38">
        <v>150.64783800000001</v>
      </c>
      <c r="W48" s="38">
        <v>200.59364299999999</v>
      </c>
      <c r="X48" s="38">
        <v>179.25211100000001</v>
      </c>
      <c r="Y48" s="38">
        <v>138.365182</v>
      </c>
      <c r="Z48" s="38">
        <v>14.734396</v>
      </c>
      <c r="AA48" s="38">
        <v>80.633516999999998</v>
      </c>
      <c r="AB48" s="38">
        <v>95.036233999999993</v>
      </c>
      <c r="AC48" s="38">
        <v>60.588040999999997</v>
      </c>
      <c r="AD48" s="38">
        <v>67.303348</v>
      </c>
      <c r="AE48" s="38">
        <v>73.627734000000004</v>
      </c>
      <c r="AF48" s="38">
        <v>54.495883999999997</v>
      </c>
      <c r="AG48" s="38">
        <v>14.494325</v>
      </c>
      <c r="AH48" s="38">
        <v>225.78458800000001</v>
      </c>
      <c r="AI48" s="38">
        <v>483.71492699999999</v>
      </c>
      <c r="AJ48" s="38">
        <v>602.29603099999997</v>
      </c>
      <c r="AK48" s="38">
        <v>172.21348</v>
      </c>
      <c r="AL48" s="38">
        <v>583.70307700000001</v>
      </c>
      <c r="AM48" s="38">
        <v>443.36181699999997</v>
      </c>
      <c r="AN48" s="38">
        <v>299.75725699999998</v>
      </c>
      <c r="AO48" s="38">
        <v>556.66107</v>
      </c>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row>
    <row r="49" spans="6:299" ht="18" customHeight="1">
      <c r="F49" s="37"/>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row>
    <row r="50" spans="6:299" ht="18" customHeight="1">
      <c r="F50" s="28" t="s">
        <v>332</v>
      </c>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row>
    <row r="51" spans="6:299" ht="18" customHeight="1">
      <c r="F51" s="37" t="s">
        <v>204</v>
      </c>
      <c r="G51" s="38">
        <v>242.45909599999999</v>
      </c>
      <c r="H51" s="38">
        <v>158.219641</v>
      </c>
      <c r="I51" s="38">
        <v>215.20676399999999</v>
      </c>
      <c r="J51" s="38">
        <v>268.942365</v>
      </c>
      <c r="K51" s="38">
        <v>300.58665500000001</v>
      </c>
      <c r="L51" s="38">
        <v>380.533727</v>
      </c>
      <c r="M51" s="38">
        <v>638.84258699999998</v>
      </c>
      <c r="N51" s="38">
        <v>743.62604799999997</v>
      </c>
      <c r="O51" s="38">
        <v>953.98579700000005</v>
      </c>
      <c r="P51" s="38">
        <v>802.18578500000001</v>
      </c>
      <c r="Q51" s="38">
        <v>903.18442500000003</v>
      </c>
      <c r="R51" s="38">
        <v>1050.653296</v>
      </c>
      <c r="S51" s="38">
        <v>976.17271100000005</v>
      </c>
      <c r="T51" s="38">
        <v>1177.8311650000001</v>
      </c>
      <c r="U51" s="38">
        <v>1387.432971</v>
      </c>
      <c r="V51" s="38">
        <v>2556.1627739999999</v>
      </c>
      <c r="W51" s="38">
        <v>4095.7330889999998</v>
      </c>
      <c r="X51" s="38">
        <v>3843.2501779999998</v>
      </c>
      <c r="Y51" s="38">
        <v>4019.1095999999998</v>
      </c>
      <c r="Z51" s="38">
        <v>3790.3470419999999</v>
      </c>
      <c r="AA51" s="38">
        <v>5033.1042319999997</v>
      </c>
      <c r="AB51" s="38">
        <v>5435.8560699999998</v>
      </c>
      <c r="AC51" s="38">
        <v>5255.0890740000004</v>
      </c>
      <c r="AD51" s="38">
        <v>5190.9568490000001</v>
      </c>
      <c r="AE51" s="38">
        <v>5359.4877269999997</v>
      </c>
      <c r="AF51" s="38">
        <v>4813.2180019999996</v>
      </c>
      <c r="AG51" s="38">
        <v>4713.3228390000004</v>
      </c>
      <c r="AH51" s="38">
        <v>4788.969591</v>
      </c>
      <c r="AI51" s="38">
        <v>6119.185622</v>
      </c>
      <c r="AJ51" s="38">
        <v>6264.7512729999999</v>
      </c>
      <c r="AK51" s="38">
        <v>7147.5468739999997</v>
      </c>
      <c r="AL51" s="38">
        <v>7717.4368679999998</v>
      </c>
      <c r="AM51" s="38">
        <v>7591.2672650000004</v>
      </c>
      <c r="AN51" s="38">
        <v>6676.5792899999997</v>
      </c>
      <c r="AO51" s="38">
        <v>6468.8686209999996</v>
      </c>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row>
    <row r="52" spans="6:299" ht="18" customHeight="1">
      <c r="F52" s="86" t="s">
        <v>850</v>
      </c>
      <c r="G52" s="38">
        <v>4.9575990000000001</v>
      </c>
      <c r="H52" s="38">
        <v>18.015411</v>
      </c>
      <c r="I52" s="38">
        <v>22.354196000000002</v>
      </c>
      <c r="J52" s="38">
        <v>0</v>
      </c>
      <c r="K52" s="38">
        <v>35.501168999999997</v>
      </c>
      <c r="L52" s="38">
        <v>95.795286000000004</v>
      </c>
      <c r="M52" s="38">
        <v>128.92146399999999</v>
      </c>
      <c r="N52" s="38">
        <v>101.93015800000001</v>
      </c>
      <c r="O52" s="38">
        <v>189.81133299999999</v>
      </c>
      <c r="P52" s="38">
        <v>111.720901</v>
      </c>
      <c r="Q52" s="38">
        <v>195.015795</v>
      </c>
      <c r="R52" s="38">
        <v>306.36131599999999</v>
      </c>
      <c r="S52" s="38">
        <v>206.283939</v>
      </c>
      <c r="T52" s="38">
        <v>211.52828199999999</v>
      </c>
      <c r="U52" s="38">
        <v>193.126364</v>
      </c>
      <c r="V52" s="38">
        <v>646.543092</v>
      </c>
      <c r="W52" s="38">
        <v>1189.453483</v>
      </c>
      <c r="X52" s="38">
        <v>836.41423299999997</v>
      </c>
      <c r="Y52" s="38">
        <v>1217.628244</v>
      </c>
      <c r="Z52" s="38">
        <v>1049.552252</v>
      </c>
      <c r="AA52" s="38">
        <v>1313.682888</v>
      </c>
      <c r="AB52" s="38">
        <v>1500.3687629999999</v>
      </c>
      <c r="AC52" s="38">
        <v>1364.324803</v>
      </c>
      <c r="AD52" s="38">
        <v>1895.822267</v>
      </c>
      <c r="AE52" s="38">
        <v>2056.4974280000001</v>
      </c>
      <c r="AF52" s="38">
        <v>1558.097708</v>
      </c>
      <c r="AG52" s="38">
        <v>1449.1748809999999</v>
      </c>
      <c r="AH52" s="38">
        <v>1970.7342980000001</v>
      </c>
      <c r="AI52" s="38">
        <v>2691.2947559999998</v>
      </c>
      <c r="AJ52" s="38">
        <v>2261.3047240000001</v>
      </c>
      <c r="AK52" s="38">
        <v>1966.8270110000001</v>
      </c>
      <c r="AL52" s="38">
        <v>0</v>
      </c>
      <c r="AM52" s="38">
        <v>67.623437999999993</v>
      </c>
      <c r="AN52" s="38">
        <v>131.943603</v>
      </c>
      <c r="AO52" s="38">
        <v>624.80528200000003</v>
      </c>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row>
    <row r="53" spans="6:299" ht="18" customHeight="1">
      <c r="F53" s="86" t="s">
        <v>851</v>
      </c>
      <c r="G53" s="38">
        <v>189.92344399999999</v>
      </c>
      <c r="H53" s="38">
        <v>121.465965</v>
      </c>
      <c r="I53" s="38">
        <v>115.879887</v>
      </c>
      <c r="J53" s="38">
        <v>171.93856</v>
      </c>
      <c r="K53" s="38">
        <v>248.41406699999999</v>
      </c>
      <c r="L53" s="38">
        <v>230.93505999999999</v>
      </c>
      <c r="M53" s="38">
        <v>348.73715299999998</v>
      </c>
      <c r="N53" s="38">
        <v>413.07306699999998</v>
      </c>
      <c r="O53" s="38">
        <v>367.98451999999997</v>
      </c>
      <c r="P53" s="38">
        <v>361.269204</v>
      </c>
      <c r="Q53" s="38">
        <v>358.60067299999997</v>
      </c>
      <c r="R53" s="38">
        <v>358.68312100000003</v>
      </c>
      <c r="S53" s="38">
        <v>428.27500700000002</v>
      </c>
      <c r="T53" s="38">
        <v>506.68813</v>
      </c>
      <c r="U53" s="38">
        <v>589.57516899999996</v>
      </c>
      <c r="V53" s="38">
        <v>1104.1349499999999</v>
      </c>
      <c r="W53" s="38">
        <v>1348.0531289999999</v>
      </c>
      <c r="X53" s="38">
        <v>1390.9534450000001</v>
      </c>
      <c r="Y53" s="38">
        <v>1160.8430049999999</v>
      </c>
      <c r="Z53" s="38">
        <v>1168.488685</v>
      </c>
      <c r="AA53" s="38">
        <v>1101.1771940000001</v>
      </c>
      <c r="AB53" s="38">
        <v>1480.640983</v>
      </c>
      <c r="AC53" s="38">
        <v>1532.3762019999999</v>
      </c>
      <c r="AD53" s="38">
        <v>1349.360353</v>
      </c>
      <c r="AE53" s="38">
        <v>1537.878704</v>
      </c>
      <c r="AF53" s="38">
        <v>1538.527439</v>
      </c>
      <c r="AG53" s="38">
        <v>1426.9970129999999</v>
      </c>
      <c r="AH53" s="38">
        <v>1254.5107129999999</v>
      </c>
      <c r="AI53" s="38">
        <v>1749.020845</v>
      </c>
      <c r="AJ53" s="38">
        <v>2085.588902</v>
      </c>
      <c r="AK53" s="38">
        <v>1097.5758089999999</v>
      </c>
      <c r="AL53" s="38">
        <v>0</v>
      </c>
      <c r="AM53" s="38">
        <v>0</v>
      </c>
      <c r="AN53" s="38">
        <v>0</v>
      </c>
      <c r="AO53" s="38">
        <v>643.99236399999995</v>
      </c>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row>
    <row r="54" spans="6:299" ht="18" customHeight="1">
      <c r="F54" s="86" t="s">
        <v>593</v>
      </c>
      <c r="G54" s="38">
        <v>6.9087999999999997E-2</v>
      </c>
      <c r="H54" s="38">
        <v>9.391</v>
      </c>
      <c r="I54" s="38">
        <v>9.8308959999999992</v>
      </c>
      <c r="J54" s="38">
        <v>25.003945999999999</v>
      </c>
      <c r="K54" s="38">
        <v>0.362954</v>
      </c>
      <c r="L54" s="38">
        <v>35.578513999999998</v>
      </c>
      <c r="M54" s="38">
        <v>50.533980999999997</v>
      </c>
      <c r="N54" s="38">
        <v>48.016013000000001</v>
      </c>
      <c r="O54" s="38">
        <v>135.883152</v>
      </c>
      <c r="P54" s="38">
        <v>89.201188999999999</v>
      </c>
      <c r="Q54" s="38">
        <v>46.632683</v>
      </c>
      <c r="R54" s="38">
        <v>29.414656999999998</v>
      </c>
      <c r="S54" s="38">
        <v>43.589393999999999</v>
      </c>
      <c r="T54" s="38">
        <v>148.51578699999999</v>
      </c>
      <c r="U54" s="38">
        <v>59.136248000000002</v>
      </c>
      <c r="V54" s="38">
        <v>170.427965</v>
      </c>
      <c r="W54" s="38">
        <v>274.01870100000002</v>
      </c>
      <c r="X54" s="38">
        <v>462.30799500000001</v>
      </c>
      <c r="Y54" s="38">
        <v>525.92836799999998</v>
      </c>
      <c r="Z54" s="38">
        <v>468.05779799999999</v>
      </c>
      <c r="AA54" s="38">
        <v>938.18497000000002</v>
      </c>
      <c r="AB54" s="38">
        <v>833.13024800000005</v>
      </c>
      <c r="AC54" s="38">
        <v>529.76309800000001</v>
      </c>
      <c r="AD54" s="38">
        <v>579.35717599999998</v>
      </c>
      <c r="AE54" s="38">
        <v>387.38026200000002</v>
      </c>
      <c r="AF54" s="38">
        <v>427.136415</v>
      </c>
      <c r="AG54" s="38">
        <v>449.99801500000001</v>
      </c>
      <c r="AH54" s="38">
        <v>267.87947700000001</v>
      </c>
      <c r="AI54" s="38">
        <v>454.86021399999998</v>
      </c>
      <c r="AJ54" s="38">
        <v>401.76322900000002</v>
      </c>
      <c r="AK54" s="38">
        <v>784.67945799999995</v>
      </c>
      <c r="AL54" s="38">
        <v>1185.253465</v>
      </c>
      <c r="AM54" s="38">
        <v>1329.332044</v>
      </c>
      <c r="AN54" s="38">
        <v>983.24311299999999</v>
      </c>
      <c r="AO54" s="38">
        <v>478.42000300000001</v>
      </c>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row>
    <row r="55" spans="6:299" ht="18" customHeight="1">
      <c r="F55" s="86" t="s">
        <v>614</v>
      </c>
      <c r="G55" s="38">
        <v>0</v>
      </c>
      <c r="H55" s="38">
        <v>0</v>
      </c>
      <c r="I55" s="38">
        <v>0.02</v>
      </c>
      <c r="J55" s="38">
        <v>0</v>
      </c>
      <c r="K55" s="38">
        <v>0</v>
      </c>
      <c r="L55" s="38">
        <v>0</v>
      </c>
      <c r="M55" s="38">
        <v>2.7720940000000001</v>
      </c>
      <c r="N55" s="38">
        <v>27.949522999999999</v>
      </c>
      <c r="O55" s="38">
        <v>122.772414</v>
      </c>
      <c r="P55" s="38">
        <v>162.986109</v>
      </c>
      <c r="Q55" s="38">
        <v>221.86846700000001</v>
      </c>
      <c r="R55" s="38">
        <v>283.52659599999998</v>
      </c>
      <c r="S55" s="38">
        <v>230.278051</v>
      </c>
      <c r="T55" s="38">
        <v>279.938244</v>
      </c>
      <c r="U55" s="38">
        <v>410.47346499999998</v>
      </c>
      <c r="V55" s="38">
        <v>534.18758700000001</v>
      </c>
      <c r="W55" s="38">
        <v>1009.276966</v>
      </c>
      <c r="X55" s="38">
        <v>1117.9790009999999</v>
      </c>
      <c r="Y55" s="38">
        <v>922.26862300000005</v>
      </c>
      <c r="Z55" s="38">
        <v>813.535124</v>
      </c>
      <c r="AA55" s="38">
        <v>1369.5066039999999</v>
      </c>
      <c r="AB55" s="38">
        <v>1426.3597150000001</v>
      </c>
      <c r="AC55" s="38">
        <v>1353.618046</v>
      </c>
      <c r="AD55" s="38">
        <v>1014.176516</v>
      </c>
      <c r="AE55" s="38">
        <v>767.12776899999994</v>
      </c>
      <c r="AF55" s="38">
        <v>681.61066900000003</v>
      </c>
      <c r="AG55" s="38">
        <v>645.92858799999999</v>
      </c>
      <c r="AH55" s="38">
        <v>686.27956200000006</v>
      </c>
      <c r="AI55" s="38">
        <v>655.85115199999996</v>
      </c>
      <c r="AJ55" s="38">
        <v>523.77276300000005</v>
      </c>
      <c r="AK55" s="38">
        <v>422.41849999999999</v>
      </c>
      <c r="AL55" s="38">
        <v>1007.956112</v>
      </c>
      <c r="AM55" s="38">
        <v>572.017473</v>
      </c>
      <c r="AN55" s="38">
        <v>557.43285200000003</v>
      </c>
      <c r="AO55" s="38">
        <v>787.583845</v>
      </c>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row>
    <row r="56" spans="6:299" ht="18" customHeight="1">
      <c r="F56" s="86" t="s">
        <v>852</v>
      </c>
      <c r="G56" s="38">
        <v>35.274900000000002</v>
      </c>
      <c r="H56" s="38">
        <v>0</v>
      </c>
      <c r="I56" s="38">
        <v>0</v>
      </c>
      <c r="J56" s="38">
        <v>0</v>
      </c>
      <c r="K56" s="38">
        <v>0</v>
      </c>
      <c r="L56" s="38">
        <v>0</v>
      </c>
      <c r="M56" s="38">
        <v>20.791689000000002</v>
      </c>
      <c r="N56" s="38">
        <v>54.132829999999998</v>
      </c>
      <c r="O56" s="38">
        <v>46.268548000000003</v>
      </c>
      <c r="P56" s="38">
        <v>32.394168000000001</v>
      </c>
      <c r="Q56" s="38">
        <v>48.181086000000001</v>
      </c>
      <c r="R56" s="38">
        <v>27.200925999999999</v>
      </c>
      <c r="S56" s="38">
        <v>28.276843</v>
      </c>
      <c r="T56" s="38">
        <v>18.961234999999999</v>
      </c>
      <c r="U56" s="38">
        <v>84.886234000000002</v>
      </c>
      <c r="V56" s="38">
        <v>51.525095999999998</v>
      </c>
      <c r="W56" s="38">
        <v>148.24855400000001</v>
      </c>
      <c r="X56" s="38">
        <v>35.595509999999997</v>
      </c>
      <c r="Y56" s="38">
        <v>192.43897000000001</v>
      </c>
      <c r="Z56" s="38">
        <v>194.990771</v>
      </c>
      <c r="AA56" s="38">
        <v>229.611954</v>
      </c>
      <c r="AB56" s="38">
        <v>28.166308000000001</v>
      </c>
      <c r="AC56" s="38">
        <v>131.883938</v>
      </c>
      <c r="AD56" s="38">
        <v>154.87649999999999</v>
      </c>
      <c r="AE56" s="38">
        <v>276.29010299999999</v>
      </c>
      <c r="AF56" s="38">
        <v>194.75412700000001</v>
      </c>
      <c r="AG56" s="38">
        <v>393.008242</v>
      </c>
      <c r="AH56" s="38">
        <v>309.36193100000003</v>
      </c>
      <c r="AI56" s="38">
        <v>270.48353400000002</v>
      </c>
      <c r="AJ56" s="38">
        <v>490.81005399999998</v>
      </c>
      <c r="AK56" s="38">
        <v>210.755008</v>
      </c>
      <c r="AL56" s="38">
        <v>0</v>
      </c>
      <c r="AM56" s="38">
        <v>0</v>
      </c>
      <c r="AN56" s="38">
        <v>0</v>
      </c>
      <c r="AO56" s="38">
        <v>64.826725999999994</v>
      </c>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row>
    <row r="57" spans="6:299" ht="18" customHeight="1">
      <c r="F57" s="37" t="s">
        <v>148</v>
      </c>
      <c r="G57" s="38">
        <v>522.55763899999999</v>
      </c>
      <c r="H57" s="38">
        <v>564.366353</v>
      </c>
      <c r="I57" s="38">
        <v>554.44659799999999</v>
      </c>
      <c r="J57" s="38">
        <v>454.35771699999998</v>
      </c>
      <c r="K57" s="38">
        <v>515.83239700000001</v>
      </c>
      <c r="L57" s="38">
        <v>423.07296600000001</v>
      </c>
      <c r="M57" s="38">
        <v>354.42141099999998</v>
      </c>
      <c r="N57" s="38">
        <v>354.47912600000001</v>
      </c>
      <c r="O57" s="38">
        <v>343.84096299999999</v>
      </c>
      <c r="P57" s="38">
        <v>627.30281500000001</v>
      </c>
      <c r="Q57" s="38">
        <v>1027.388915</v>
      </c>
      <c r="R57" s="38">
        <v>1267.8280010000001</v>
      </c>
      <c r="S57" s="38">
        <v>1023.4345</v>
      </c>
      <c r="T57" s="38">
        <v>845.83610399999998</v>
      </c>
      <c r="U57" s="38">
        <v>1202.0420529999999</v>
      </c>
      <c r="V57" s="38">
        <v>1532.0905829999999</v>
      </c>
      <c r="W57" s="38">
        <v>2504.0953610000001</v>
      </c>
      <c r="X57" s="38">
        <v>2560.96117</v>
      </c>
      <c r="Y57" s="38">
        <v>2714.7992089999998</v>
      </c>
      <c r="Z57" s="38">
        <v>2038.3199</v>
      </c>
      <c r="AA57" s="38">
        <v>2539.855822</v>
      </c>
      <c r="AB57" s="38">
        <v>3201.181681</v>
      </c>
      <c r="AC57" s="38">
        <v>2870.1077019999998</v>
      </c>
      <c r="AD57" s="38">
        <v>3071.9548789999999</v>
      </c>
      <c r="AE57" s="38">
        <v>3688.7813200000001</v>
      </c>
      <c r="AF57" s="38">
        <v>3268.3399469999999</v>
      </c>
      <c r="AG57" s="38">
        <v>2997.4146970000002</v>
      </c>
      <c r="AH57" s="38">
        <v>2842.0049349999999</v>
      </c>
      <c r="AI57" s="38">
        <v>3155.097182</v>
      </c>
      <c r="AJ57" s="38">
        <v>3839.4301500000001</v>
      </c>
      <c r="AK57" s="38">
        <v>3422.2173469999998</v>
      </c>
      <c r="AL57" s="38">
        <v>4311.6024399999997</v>
      </c>
      <c r="AM57" s="38">
        <v>4810.5921019999996</v>
      </c>
      <c r="AN57" s="38">
        <v>5014.1836149999999</v>
      </c>
      <c r="AO57" s="38">
        <v>5356.8685539999997</v>
      </c>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row>
    <row r="58" spans="6:299" ht="18" customHeight="1">
      <c r="F58" s="86" t="s">
        <v>853</v>
      </c>
      <c r="G58" s="38">
        <v>0</v>
      </c>
      <c r="H58" s="38">
        <v>3.1430530000000001</v>
      </c>
      <c r="I58" s="38">
        <v>6.7211150000000002</v>
      </c>
      <c r="J58" s="38">
        <v>5.4015089999999999</v>
      </c>
      <c r="K58" s="38">
        <v>3.272653</v>
      </c>
      <c r="L58" s="38">
        <v>4.1009999999999996E-3</v>
      </c>
      <c r="M58" s="38">
        <v>0.15614500000000001</v>
      </c>
      <c r="N58" s="38">
        <v>7.6828409999999998</v>
      </c>
      <c r="O58" s="38">
        <v>12.442602000000001</v>
      </c>
      <c r="P58" s="38">
        <v>3.4274010000000001</v>
      </c>
      <c r="Q58" s="38">
        <v>30.649415000000001</v>
      </c>
      <c r="R58" s="38">
        <v>49.221595999999998</v>
      </c>
      <c r="S58" s="38">
        <v>41.154215000000001</v>
      </c>
      <c r="T58" s="38">
        <v>64.794895999999994</v>
      </c>
      <c r="U58" s="38">
        <v>122.400661</v>
      </c>
      <c r="V58" s="38">
        <v>141.36605800000001</v>
      </c>
      <c r="W58" s="38">
        <v>187.27991299999999</v>
      </c>
      <c r="X58" s="38">
        <v>151.61954800000001</v>
      </c>
      <c r="Y58" s="38">
        <v>410.25352900000001</v>
      </c>
      <c r="Z58" s="38">
        <v>846.73484900000005</v>
      </c>
      <c r="AA58" s="38">
        <v>1005.662093</v>
      </c>
      <c r="AB58" s="38">
        <v>1159.7249650000001</v>
      </c>
      <c r="AC58" s="38">
        <v>895.5308</v>
      </c>
      <c r="AD58" s="38">
        <v>2023.259675</v>
      </c>
      <c r="AE58" s="38">
        <v>1733.2300769999999</v>
      </c>
      <c r="AF58" s="38">
        <v>2192.2619549999999</v>
      </c>
      <c r="AG58" s="38">
        <v>1559.944712</v>
      </c>
      <c r="AH58" s="38">
        <v>1063.9865299999999</v>
      </c>
      <c r="AI58" s="38">
        <v>1161.4461659999999</v>
      </c>
      <c r="AJ58" s="38">
        <v>1366.867315</v>
      </c>
      <c r="AK58" s="38">
        <v>1789.9899170000001</v>
      </c>
      <c r="AL58" s="38">
        <v>1868.7463459999999</v>
      </c>
      <c r="AM58" s="38">
        <v>2021.4302270000001</v>
      </c>
      <c r="AN58" s="38">
        <v>2400.628557</v>
      </c>
      <c r="AO58" s="38">
        <v>1953.8921250000001</v>
      </c>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row>
    <row r="59" spans="6:299" ht="18" customHeight="1">
      <c r="F59" s="86" t="s">
        <v>594</v>
      </c>
      <c r="G59" s="38">
        <v>0.69422300000000003</v>
      </c>
      <c r="H59" s="38">
        <v>6.8568559999999996</v>
      </c>
      <c r="I59" s="38">
        <v>18.873564999999999</v>
      </c>
      <c r="J59" s="38">
        <v>25.187301999999999</v>
      </c>
      <c r="K59" s="38">
        <v>2.0537529999999999</v>
      </c>
      <c r="L59" s="38">
        <v>4.2618830000000001</v>
      </c>
      <c r="M59" s="38">
        <v>56.179355000000001</v>
      </c>
      <c r="N59" s="38">
        <v>86.612399999999994</v>
      </c>
      <c r="O59" s="38">
        <v>90.289651000000006</v>
      </c>
      <c r="P59" s="38">
        <v>102.245364</v>
      </c>
      <c r="Q59" s="38">
        <v>239.15777399999999</v>
      </c>
      <c r="R59" s="38">
        <v>261.81326999999999</v>
      </c>
      <c r="S59" s="38">
        <v>234.273337</v>
      </c>
      <c r="T59" s="38">
        <v>210.15987000000001</v>
      </c>
      <c r="U59" s="38">
        <v>271.85908999999998</v>
      </c>
      <c r="V59" s="38">
        <v>243.92844199999999</v>
      </c>
      <c r="W59" s="38">
        <v>491.09813400000002</v>
      </c>
      <c r="X59" s="38">
        <v>454.35923400000001</v>
      </c>
      <c r="Y59" s="38">
        <v>356.26389399999999</v>
      </c>
      <c r="Z59" s="38">
        <v>323.70527399999997</v>
      </c>
      <c r="AA59" s="38">
        <v>459.31708800000001</v>
      </c>
      <c r="AB59" s="38">
        <v>641.11387999999999</v>
      </c>
      <c r="AC59" s="38">
        <v>691.45543599999996</v>
      </c>
      <c r="AD59" s="38">
        <v>605.94792099999995</v>
      </c>
      <c r="AE59" s="38">
        <v>788.82713000000001</v>
      </c>
      <c r="AF59" s="38">
        <v>430.14738</v>
      </c>
      <c r="AG59" s="38">
        <v>570.48325299999999</v>
      </c>
      <c r="AH59" s="38">
        <v>816.12346200000002</v>
      </c>
      <c r="AI59" s="38">
        <v>897.720597</v>
      </c>
      <c r="AJ59" s="38">
        <v>1192.5780649999999</v>
      </c>
      <c r="AK59" s="38">
        <v>608.16590699999995</v>
      </c>
      <c r="AL59" s="38">
        <v>848.52913000000001</v>
      </c>
      <c r="AM59" s="38">
        <v>1216.279374</v>
      </c>
      <c r="AN59" s="38">
        <v>1092.712368</v>
      </c>
      <c r="AO59" s="38">
        <v>967.53098399999999</v>
      </c>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row>
    <row r="60" spans="6:299" ht="18" customHeight="1">
      <c r="F60" s="86" t="s">
        <v>590</v>
      </c>
      <c r="G60" s="38">
        <v>3.0353279999999998</v>
      </c>
      <c r="H60" s="38">
        <v>18.763048000000001</v>
      </c>
      <c r="I60" s="38">
        <v>59.118639999999999</v>
      </c>
      <c r="J60" s="38">
        <v>89.132518000000005</v>
      </c>
      <c r="K60" s="38">
        <v>126.95233899999999</v>
      </c>
      <c r="L60" s="38">
        <v>111.30882800000001</v>
      </c>
      <c r="M60" s="38">
        <v>69.383605000000003</v>
      </c>
      <c r="N60" s="38">
        <v>71.109295000000003</v>
      </c>
      <c r="O60" s="38">
        <v>124.12611200000001</v>
      </c>
      <c r="P60" s="38">
        <v>180.635186</v>
      </c>
      <c r="Q60" s="38">
        <v>260.711276</v>
      </c>
      <c r="R60" s="38">
        <v>286.51767599999999</v>
      </c>
      <c r="S60" s="38">
        <v>251.75550699999999</v>
      </c>
      <c r="T60" s="38">
        <v>215.892833</v>
      </c>
      <c r="U60" s="38">
        <v>361.449951</v>
      </c>
      <c r="V60" s="38">
        <v>315.67357199999998</v>
      </c>
      <c r="W60" s="38">
        <v>725.91359599999998</v>
      </c>
      <c r="X60" s="38">
        <v>864.73141899999996</v>
      </c>
      <c r="Y60" s="38">
        <v>757.75613899999996</v>
      </c>
      <c r="Z60" s="38">
        <v>230.539254</v>
      </c>
      <c r="AA60" s="38">
        <v>397.56934200000001</v>
      </c>
      <c r="AB60" s="38">
        <v>479.36077499999999</v>
      </c>
      <c r="AC60" s="38">
        <v>346.07322399999998</v>
      </c>
      <c r="AD60" s="38">
        <v>139.37763699999999</v>
      </c>
      <c r="AE60" s="38">
        <v>89.767291999999998</v>
      </c>
      <c r="AF60" s="38">
        <v>98.653187000000003</v>
      </c>
      <c r="AG60" s="38">
        <v>370.329655</v>
      </c>
      <c r="AH60" s="38">
        <v>502.80635699999999</v>
      </c>
      <c r="AI60" s="38">
        <v>531.76699499999995</v>
      </c>
      <c r="AJ60" s="38">
        <v>439.994438</v>
      </c>
      <c r="AK60" s="38">
        <v>307.662958</v>
      </c>
      <c r="AL60" s="38">
        <v>545.46263799999997</v>
      </c>
      <c r="AM60" s="38">
        <v>586.809031</v>
      </c>
      <c r="AN60" s="38">
        <v>427.955851</v>
      </c>
      <c r="AO60" s="38">
        <v>837.48725899999999</v>
      </c>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row>
    <row r="61" spans="6:299" ht="18" customHeight="1">
      <c r="F61" s="86" t="s">
        <v>595</v>
      </c>
      <c r="G61" s="38">
        <v>0.13328799999999999</v>
      </c>
      <c r="H61" s="38">
        <v>0.62384200000000001</v>
      </c>
      <c r="I61" s="38">
        <v>1.2873209999999999</v>
      </c>
      <c r="J61" s="38">
        <v>7.3274520000000001</v>
      </c>
      <c r="K61" s="38">
        <v>12.252082</v>
      </c>
      <c r="L61" s="38">
        <v>23.565701000000001</v>
      </c>
      <c r="M61" s="38">
        <v>16.196664999999999</v>
      </c>
      <c r="N61" s="38">
        <v>29.969058</v>
      </c>
      <c r="O61" s="38">
        <v>4.3823980000000002</v>
      </c>
      <c r="P61" s="38">
        <v>29.719045000000001</v>
      </c>
      <c r="Q61" s="38">
        <v>61.785240999999999</v>
      </c>
      <c r="R61" s="38">
        <v>92.667450000000002</v>
      </c>
      <c r="S61" s="38">
        <v>99.354825000000005</v>
      </c>
      <c r="T61" s="38">
        <v>103.203666</v>
      </c>
      <c r="U61" s="38">
        <v>186.03475700000001</v>
      </c>
      <c r="V61" s="38">
        <v>312.71833099999998</v>
      </c>
      <c r="W61" s="38">
        <v>459.99064499999997</v>
      </c>
      <c r="X61" s="38">
        <v>329.401996</v>
      </c>
      <c r="Y61" s="38">
        <v>288.52022899999997</v>
      </c>
      <c r="Z61" s="38">
        <v>114.058628</v>
      </c>
      <c r="AA61" s="38">
        <v>115.023622</v>
      </c>
      <c r="AB61" s="38">
        <v>162.52722499999999</v>
      </c>
      <c r="AC61" s="38">
        <v>452.62720000000002</v>
      </c>
      <c r="AD61" s="38">
        <v>125.078006</v>
      </c>
      <c r="AE61" s="38">
        <v>215.150688</v>
      </c>
      <c r="AF61" s="38">
        <v>233.833595</v>
      </c>
      <c r="AG61" s="38">
        <v>215.07643899999999</v>
      </c>
      <c r="AH61" s="38">
        <v>149.43178700000001</v>
      </c>
      <c r="AI61" s="38">
        <v>181.59360000000001</v>
      </c>
      <c r="AJ61" s="38">
        <v>321.73393399999998</v>
      </c>
      <c r="AK61" s="38">
        <v>266.243833</v>
      </c>
      <c r="AL61" s="38">
        <v>370.57807000000003</v>
      </c>
      <c r="AM61" s="38">
        <v>383.69091100000003</v>
      </c>
      <c r="AN61" s="38">
        <v>329.505109</v>
      </c>
      <c r="AO61" s="38">
        <v>370.33390400000002</v>
      </c>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row>
    <row r="62" spans="6:299" ht="18" customHeight="1">
      <c r="F62" s="86" t="s">
        <v>650</v>
      </c>
      <c r="G62" s="38">
        <v>0</v>
      </c>
      <c r="H62" s="38">
        <v>0</v>
      </c>
      <c r="I62" s="38">
        <v>0</v>
      </c>
      <c r="J62" s="38">
        <v>0</v>
      </c>
      <c r="K62" s="38">
        <v>0</v>
      </c>
      <c r="L62" s="38">
        <v>0</v>
      </c>
      <c r="M62" s="38">
        <v>0</v>
      </c>
      <c r="N62" s="38">
        <v>0.11394799999999999</v>
      </c>
      <c r="O62" s="38">
        <v>0.15920100000000001</v>
      </c>
      <c r="P62" s="38">
        <v>4.8010200000000003</v>
      </c>
      <c r="Q62" s="38">
        <v>30.902189</v>
      </c>
      <c r="R62" s="38">
        <v>21.336789</v>
      </c>
      <c r="S62" s="38">
        <v>21.146563</v>
      </c>
      <c r="T62" s="38">
        <v>39.554349000000002</v>
      </c>
      <c r="U62" s="38">
        <v>88.156137000000001</v>
      </c>
      <c r="V62" s="38">
        <v>72.782628000000003</v>
      </c>
      <c r="W62" s="38">
        <v>194.70820900000001</v>
      </c>
      <c r="X62" s="38">
        <v>222.68665100000001</v>
      </c>
      <c r="Y62" s="38">
        <v>151.94079300000001</v>
      </c>
      <c r="Z62" s="38">
        <v>220.548643</v>
      </c>
      <c r="AA62" s="38">
        <v>209.56709900000001</v>
      </c>
      <c r="AB62" s="38">
        <v>143.60368600000001</v>
      </c>
      <c r="AC62" s="38">
        <v>179.806432</v>
      </c>
      <c r="AD62" s="38">
        <v>61.275159000000002</v>
      </c>
      <c r="AE62" s="38">
        <v>105.853949</v>
      </c>
      <c r="AF62" s="38">
        <v>128.76696100000001</v>
      </c>
      <c r="AG62" s="38">
        <v>160.569005</v>
      </c>
      <c r="AH62" s="38">
        <v>163.733723</v>
      </c>
      <c r="AI62" s="38">
        <v>161.68392399999999</v>
      </c>
      <c r="AJ62" s="38">
        <v>259.55671100000001</v>
      </c>
      <c r="AK62" s="38">
        <v>231.703022</v>
      </c>
      <c r="AL62" s="38">
        <v>295.35258499999998</v>
      </c>
      <c r="AM62" s="38">
        <v>252.16213400000001</v>
      </c>
      <c r="AN62" s="38">
        <v>195.73914600000001</v>
      </c>
      <c r="AO62" s="38">
        <v>503.85798299999999</v>
      </c>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row>
    <row r="63" spans="6:299" ht="18" customHeight="1">
      <c r="F63" s="35"/>
      <c r="G63" s="36"/>
      <c r="H63" s="36"/>
      <c r="I63" s="36"/>
      <c r="J63" s="36"/>
      <c r="K63" s="36"/>
      <c r="L63" s="36"/>
      <c r="M63" s="36"/>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row>
    <row r="64" spans="6:299" ht="18" customHeight="1">
      <c r="F64" s="28" t="s">
        <v>854</v>
      </c>
      <c r="G64" s="38">
        <v>1737.321029</v>
      </c>
      <c r="H64" s="38">
        <v>1494.3695560000001</v>
      </c>
      <c r="I64" s="38">
        <v>1812.092637</v>
      </c>
      <c r="J64" s="38">
        <v>1602.488042</v>
      </c>
      <c r="K64" s="38">
        <v>1521.3231940000001</v>
      </c>
      <c r="L64" s="38">
        <v>1686.5064</v>
      </c>
      <c r="M64" s="38">
        <v>1871.439486</v>
      </c>
      <c r="N64" s="38">
        <v>2407.5754809999999</v>
      </c>
      <c r="O64" s="38">
        <v>2032.5823029999999</v>
      </c>
      <c r="P64" s="38">
        <v>2641.8826880000001</v>
      </c>
      <c r="Q64" s="38">
        <v>8041.7452899999998</v>
      </c>
      <c r="R64" s="38">
        <v>6877.0403630000001</v>
      </c>
      <c r="S64" s="38">
        <v>6669.0954750000001</v>
      </c>
      <c r="T64" s="38">
        <v>5545.9745030000004</v>
      </c>
      <c r="U64" s="38">
        <v>5435.9287290000002</v>
      </c>
      <c r="V64" s="38">
        <v>6955.0589209999998</v>
      </c>
      <c r="W64" s="38">
        <v>7272.0313749999996</v>
      </c>
      <c r="X64" s="38">
        <v>8708.1154879999995</v>
      </c>
      <c r="Y64" s="38">
        <v>11176.908933999999</v>
      </c>
      <c r="Z64" s="38">
        <v>7725.7022699999998</v>
      </c>
      <c r="AA64" s="38">
        <v>11026.003262</v>
      </c>
      <c r="AB64" s="38">
        <v>12271.672463000001</v>
      </c>
      <c r="AC64" s="38">
        <v>11813.562647000001</v>
      </c>
      <c r="AD64" s="38">
        <v>9633.7172150000006</v>
      </c>
      <c r="AE64" s="38">
        <v>11191.531894</v>
      </c>
      <c r="AF64" s="38">
        <v>6348.8108270000002</v>
      </c>
      <c r="AG64" s="38">
        <v>5030.1580379999996</v>
      </c>
      <c r="AH64" s="38">
        <v>5653.1953579999999</v>
      </c>
      <c r="AI64" s="38">
        <v>8613.0298309999998</v>
      </c>
      <c r="AJ64" s="38">
        <v>10034.368331</v>
      </c>
      <c r="AK64" s="38">
        <v>6641.3043879999996</v>
      </c>
      <c r="AL64" s="38">
        <v>10572.689709</v>
      </c>
      <c r="AM64" s="38">
        <v>14877.130010999999</v>
      </c>
      <c r="AN64" s="38">
        <v>12351.273510000001</v>
      </c>
      <c r="AO64" s="38">
        <v>11642.017569</v>
      </c>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row>
    <row r="65" spans="6:299" ht="18" customHeight="1">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row>
    <row r="66" spans="6:299" ht="18" customHeight="1">
      <c r="F66" s="28" t="s">
        <v>179</v>
      </c>
      <c r="G66" s="24"/>
      <c r="H66" s="24"/>
      <c r="I66" s="24"/>
      <c r="J66" s="24"/>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row>
    <row r="67" spans="6:299" ht="18" customHeight="1">
      <c r="F67" s="37" t="s">
        <v>855</v>
      </c>
      <c r="G67" s="38">
        <v>769.44055400000002</v>
      </c>
      <c r="H67" s="38">
        <v>553.74002199999995</v>
      </c>
      <c r="I67" s="38">
        <v>661.66286300000002</v>
      </c>
      <c r="J67" s="38">
        <v>437.93328100000002</v>
      </c>
      <c r="K67" s="38">
        <v>405.01628699999998</v>
      </c>
      <c r="L67" s="38">
        <v>429.43810999999999</v>
      </c>
      <c r="M67" s="38">
        <v>444.92725899999999</v>
      </c>
      <c r="N67" s="38">
        <v>547.01950099999999</v>
      </c>
      <c r="O67" s="38">
        <v>606.64814000000001</v>
      </c>
      <c r="P67" s="38">
        <v>673.30720499999995</v>
      </c>
      <c r="Q67" s="38">
        <v>880.63192700000002</v>
      </c>
      <c r="R67" s="38">
        <v>862.18289100000004</v>
      </c>
      <c r="S67" s="38">
        <v>705.952178</v>
      </c>
      <c r="T67" s="38">
        <v>662.17421200000001</v>
      </c>
      <c r="U67" s="38">
        <v>756.11067700000001</v>
      </c>
      <c r="V67" s="38">
        <v>969.892111</v>
      </c>
      <c r="W67" s="38">
        <v>2380.9651699999999</v>
      </c>
      <c r="X67" s="38">
        <v>2513.3141070000001</v>
      </c>
      <c r="Y67" s="38">
        <v>1277.460041</v>
      </c>
      <c r="Z67" s="38">
        <v>919.614373</v>
      </c>
      <c r="AA67" s="38">
        <v>1458.403456</v>
      </c>
      <c r="AB67" s="38">
        <v>1453.6966420000001</v>
      </c>
      <c r="AC67" s="38">
        <v>1322.923407</v>
      </c>
      <c r="AD67" s="38">
        <v>1424.5114249999999</v>
      </c>
      <c r="AE67" s="38">
        <v>1774.731794</v>
      </c>
      <c r="AF67" s="38">
        <v>2016.024942</v>
      </c>
      <c r="AG67" s="38">
        <v>1219.7837609999999</v>
      </c>
      <c r="AH67" s="38">
        <v>1799.6734739999999</v>
      </c>
      <c r="AI67" s="38">
        <v>2477.1633430000002</v>
      </c>
      <c r="AJ67" s="38">
        <v>2400.8770930000001</v>
      </c>
      <c r="AK67" s="38">
        <v>1928.34097</v>
      </c>
      <c r="AL67" s="38">
        <v>2570.2865099999999</v>
      </c>
      <c r="AM67" s="38">
        <v>2999.6136369999999</v>
      </c>
      <c r="AN67" s="38">
        <v>2134.1036640000002</v>
      </c>
      <c r="AO67" s="38">
        <v>2224.2426329999998</v>
      </c>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row>
    <row r="68" spans="6:299" ht="18" customHeight="1">
      <c r="F68" s="86" t="s">
        <v>611</v>
      </c>
      <c r="G68" s="38">
        <v>0</v>
      </c>
      <c r="H68" s="38">
        <v>0</v>
      </c>
      <c r="I68" s="38">
        <v>0</v>
      </c>
      <c r="J68" s="38">
        <v>0</v>
      </c>
      <c r="K68" s="38">
        <v>6.9946640000000002</v>
      </c>
      <c r="L68" s="38">
        <v>11.607666</v>
      </c>
      <c r="M68" s="38">
        <v>44.285110000000003</v>
      </c>
      <c r="N68" s="38">
        <v>39.581440000000001</v>
      </c>
      <c r="O68" s="38">
        <v>14.358834999999999</v>
      </c>
      <c r="P68" s="38">
        <v>0</v>
      </c>
      <c r="Q68" s="38">
        <v>5.84</v>
      </c>
      <c r="R68" s="38">
        <v>76.006343999999999</v>
      </c>
      <c r="S68" s="38">
        <v>45.196008999999997</v>
      </c>
      <c r="T68" s="38">
        <v>69.456978000000007</v>
      </c>
      <c r="U68" s="38">
        <v>103.699656</v>
      </c>
      <c r="V68" s="38">
        <v>101.714715</v>
      </c>
      <c r="W68" s="38">
        <v>217.75756699999999</v>
      </c>
      <c r="X68" s="38">
        <v>640.33838600000001</v>
      </c>
      <c r="Y68" s="38">
        <v>419.07516700000002</v>
      </c>
      <c r="Z68" s="38">
        <v>504.84871800000002</v>
      </c>
      <c r="AA68" s="38">
        <v>614.89929400000005</v>
      </c>
      <c r="AB68" s="38">
        <v>600.16782499999999</v>
      </c>
      <c r="AC68" s="38">
        <v>419.81036599999999</v>
      </c>
      <c r="AD68" s="38">
        <v>544.55307900000003</v>
      </c>
      <c r="AE68" s="38">
        <v>648.81651899999997</v>
      </c>
      <c r="AF68" s="38">
        <v>894.38789799999995</v>
      </c>
      <c r="AG68" s="38">
        <v>527.67214899999999</v>
      </c>
      <c r="AH68" s="38">
        <v>736.83466499999997</v>
      </c>
      <c r="AI68" s="38">
        <v>1149.488801</v>
      </c>
      <c r="AJ68" s="38">
        <v>1320.749364</v>
      </c>
      <c r="AK68" s="38">
        <v>1173.35123</v>
      </c>
      <c r="AL68" s="38">
        <v>1286.943589</v>
      </c>
      <c r="AM68" s="38">
        <v>1692.7836259999999</v>
      </c>
      <c r="AN68" s="38">
        <v>1284.2422959999999</v>
      </c>
      <c r="AO68" s="38">
        <v>1393.3431539999999</v>
      </c>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row>
    <row r="69" spans="6:299" ht="18" customHeight="1">
      <c r="F69" s="86" t="s">
        <v>593</v>
      </c>
      <c r="G69" s="38">
        <v>156.64688699999999</v>
      </c>
      <c r="H69" s="38">
        <v>123.00482</v>
      </c>
      <c r="I69" s="38">
        <v>155.14906500000001</v>
      </c>
      <c r="J69" s="38">
        <v>115.847708</v>
      </c>
      <c r="K69" s="38">
        <v>85.996415999999996</v>
      </c>
      <c r="L69" s="38">
        <v>114.851197</v>
      </c>
      <c r="M69" s="38">
        <v>101.630439</v>
      </c>
      <c r="N69" s="38">
        <v>122.99937300000001</v>
      </c>
      <c r="O69" s="38">
        <v>183.57234399999999</v>
      </c>
      <c r="P69" s="38">
        <v>208.15560099999999</v>
      </c>
      <c r="Q69" s="38">
        <v>168.618697</v>
      </c>
      <c r="R69" s="38">
        <v>216.07863599999999</v>
      </c>
      <c r="S69" s="38">
        <v>119.409813</v>
      </c>
      <c r="T69" s="38">
        <v>126.873319</v>
      </c>
      <c r="U69" s="38">
        <v>187.069177</v>
      </c>
      <c r="V69" s="38">
        <v>289.902894</v>
      </c>
      <c r="W69" s="38">
        <v>547.72723099999996</v>
      </c>
      <c r="X69" s="38">
        <v>408.559504</v>
      </c>
      <c r="Y69" s="38">
        <v>207.64910499999999</v>
      </c>
      <c r="Z69" s="38">
        <v>118.826283</v>
      </c>
      <c r="AA69" s="38">
        <v>160.05780799999999</v>
      </c>
      <c r="AB69" s="38">
        <v>212.61104</v>
      </c>
      <c r="AC69" s="38">
        <v>215.69233</v>
      </c>
      <c r="AD69" s="38">
        <v>223.56597099999999</v>
      </c>
      <c r="AE69" s="38">
        <v>310.13615700000003</v>
      </c>
      <c r="AF69" s="38">
        <v>385.61908599999998</v>
      </c>
      <c r="AG69" s="38">
        <v>359.23050899999998</v>
      </c>
      <c r="AH69" s="38">
        <v>541.092398</v>
      </c>
      <c r="AI69" s="38">
        <v>715.18509300000005</v>
      </c>
      <c r="AJ69" s="38">
        <v>473.38022100000001</v>
      </c>
      <c r="AK69" s="38">
        <v>383.66358000000002</v>
      </c>
      <c r="AL69" s="38">
        <v>700.70213699999999</v>
      </c>
      <c r="AM69" s="38">
        <v>614.66865900000005</v>
      </c>
      <c r="AN69" s="38">
        <v>351.64703900000001</v>
      </c>
      <c r="AO69" s="38">
        <v>386.20507900000001</v>
      </c>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row>
    <row r="70" spans="6:299" ht="18" customHeight="1">
      <c r="F70" s="86" t="s">
        <v>592</v>
      </c>
      <c r="G70" s="38">
        <v>357.53774900000002</v>
      </c>
      <c r="H70" s="38">
        <v>255.36757600000001</v>
      </c>
      <c r="I70" s="38">
        <v>311.88960600000001</v>
      </c>
      <c r="J70" s="38">
        <v>191.84262899999999</v>
      </c>
      <c r="K70" s="38">
        <v>172.12969200000001</v>
      </c>
      <c r="L70" s="38">
        <v>179.90573800000001</v>
      </c>
      <c r="M70" s="38">
        <v>150.904346</v>
      </c>
      <c r="N70" s="38">
        <v>176.58174299999999</v>
      </c>
      <c r="O70" s="38">
        <v>187.99643900000001</v>
      </c>
      <c r="P70" s="38">
        <v>182.33719400000001</v>
      </c>
      <c r="Q70" s="38">
        <v>202.32894999999999</v>
      </c>
      <c r="R70" s="38">
        <v>175.84558000000001</v>
      </c>
      <c r="S70" s="38">
        <v>127.36456200000001</v>
      </c>
      <c r="T70" s="38">
        <v>124.436368</v>
      </c>
      <c r="U70" s="38">
        <v>140.09723700000001</v>
      </c>
      <c r="V70" s="38">
        <v>191.27878100000001</v>
      </c>
      <c r="W70" s="38">
        <v>490.91555</v>
      </c>
      <c r="X70" s="38">
        <v>383.340397</v>
      </c>
      <c r="Y70" s="38">
        <v>186.25007199999999</v>
      </c>
      <c r="Z70" s="38">
        <v>142.685597</v>
      </c>
      <c r="AA70" s="38">
        <v>186.386661</v>
      </c>
      <c r="AB70" s="38">
        <v>171.16204300000001</v>
      </c>
      <c r="AC70" s="38">
        <v>163.74818500000001</v>
      </c>
      <c r="AD70" s="38">
        <v>162.954612</v>
      </c>
      <c r="AE70" s="38">
        <v>172.27196499999999</v>
      </c>
      <c r="AF70" s="38">
        <v>200.53742199999999</v>
      </c>
      <c r="AG70" s="38">
        <v>133.96401399999999</v>
      </c>
      <c r="AH70" s="38">
        <v>204.62508800000001</v>
      </c>
      <c r="AI70" s="38">
        <v>207.522097</v>
      </c>
      <c r="AJ70" s="38">
        <v>176.86460299999999</v>
      </c>
      <c r="AK70" s="38">
        <v>117.51121999999999</v>
      </c>
      <c r="AL70" s="38">
        <v>204.968163</v>
      </c>
      <c r="AM70" s="38">
        <v>325.12548399999997</v>
      </c>
      <c r="AN70" s="38">
        <v>145.99282700000001</v>
      </c>
      <c r="AO70" s="38">
        <v>145.21607299999999</v>
      </c>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row>
    <row r="71" spans="6:299" ht="18" customHeight="1">
      <c r="F71" s="86" t="s">
        <v>840</v>
      </c>
      <c r="G71" s="38">
        <v>0</v>
      </c>
      <c r="H71" s="38">
        <v>0</v>
      </c>
      <c r="I71" s="38">
        <v>0</v>
      </c>
      <c r="J71" s="38">
        <v>4.3905409999999998</v>
      </c>
      <c r="K71" s="38">
        <v>0</v>
      </c>
      <c r="L71" s="38">
        <v>0</v>
      </c>
      <c r="M71" s="38">
        <v>0</v>
      </c>
      <c r="N71" s="38">
        <v>14.581761</v>
      </c>
      <c r="O71" s="38">
        <v>0</v>
      </c>
      <c r="P71" s="38">
        <v>13.226582000000001</v>
      </c>
      <c r="Q71" s="38">
        <v>23.004677000000001</v>
      </c>
      <c r="R71" s="38">
        <v>44.081899</v>
      </c>
      <c r="S71" s="38">
        <v>8.1697000000000006</v>
      </c>
      <c r="T71" s="38">
        <v>11.278195</v>
      </c>
      <c r="U71" s="38">
        <v>18.978289</v>
      </c>
      <c r="V71" s="38">
        <v>53.626615000000001</v>
      </c>
      <c r="W71" s="38">
        <v>230.08240000000001</v>
      </c>
      <c r="X71" s="38">
        <v>272.16242299999999</v>
      </c>
      <c r="Y71" s="38">
        <v>60.607560999999997</v>
      </c>
      <c r="Z71" s="38">
        <v>17.086784999999999</v>
      </c>
      <c r="AA71" s="38">
        <v>121.95111300000001</v>
      </c>
      <c r="AB71" s="38">
        <v>127.931026</v>
      </c>
      <c r="AC71" s="38">
        <v>111.938631</v>
      </c>
      <c r="AD71" s="38">
        <v>74.478474000000006</v>
      </c>
      <c r="AE71" s="38">
        <v>160.022616</v>
      </c>
      <c r="AF71" s="38">
        <v>84.229729000000006</v>
      </c>
      <c r="AG71" s="38">
        <v>92.072591000000003</v>
      </c>
      <c r="AH71" s="38">
        <v>171.41580300000001</v>
      </c>
      <c r="AI71" s="38">
        <v>202.07838899999999</v>
      </c>
      <c r="AJ71" s="38">
        <v>78.868313000000001</v>
      </c>
      <c r="AK71" s="38">
        <v>114.028858</v>
      </c>
      <c r="AL71" s="38">
        <v>138.30927500000001</v>
      </c>
      <c r="AM71" s="38">
        <v>155.48155399999999</v>
      </c>
      <c r="AN71" s="38">
        <v>14.116348</v>
      </c>
      <c r="AO71" s="38">
        <v>73.471815000000007</v>
      </c>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row>
    <row r="72" spans="6:299" ht="18" customHeight="1">
      <c r="F72" s="86" t="s">
        <v>856</v>
      </c>
      <c r="G72" s="38">
        <v>94.741524999999996</v>
      </c>
      <c r="H72" s="38">
        <v>53.018081000000002</v>
      </c>
      <c r="I72" s="38">
        <v>31.945128</v>
      </c>
      <c r="J72" s="38">
        <v>13.356534999999999</v>
      </c>
      <c r="K72" s="38">
        <v>15.663608</v>
      </c>
      <c r="L72" s="38">
        <v>17.997226000000001</v>
      </c>
      <c r="M72" s="38">
        <v>3.9800900000000001</v>
      </c>
      <c r="N72" s="38">
        <v>20.686259</v>
      </c>
      <c r="O72" s="38">
        <v>12.347286</v>
      </c>
      <c r="P72" s="38">
        <v>4.703951</v>
      </c>
      <c r="Q72" s="38">
        <v>22.150328999999999</v>
      </c>
      <c r="R72" s="38">
        <v>25.146553999999998</v>
      </c>
      <c r="S72" s="38">
        <v>20.611177000000001</v>
      </c>
      <c r="T72" s="38">
        <v>19.102836</v>
      </c>
      <c r="U72" s="38">
        <v>23.726970000000001</v>
      </c>
      <c r="V72" s="38">
        <v>6.6933689999999997</v>
      </c>
      <c r="W72" s="38">
        <v>58.376668000000002</v>
      </c>
      <c r="X72" s="38">
        <v>6.2767999999999997</v>
      </c>
      <c r="Y72" s="38">
        <v>0</v>
      </c>
      <c r="Z72" s="38">
        <v>0</v>
      </c>
      <c r="AA72" s="38">
        <v>14.517258</v>
      </c>
      <c r="AB72" s="38">
        <v>58.296641000000001</v>
      </c>
      <c r="AC72" s="38">
        <v>55.305726999999997</v>
      </c>
      <c r="AD72" s="38">
        <v>49.760891999999998</v>
      </c>
      <c r="AE72" s="38">
        <v>51.758296999999999</v>
      </c>
      <c r="AF72" s="38">
        <v>38.339171999999998</v>
      </c>
      <c r="AG72" s="38">
        <v>57.43318</v>
      </c>
      <c r="AH72" s="38">
        <v>88.510255999999998</v>
      </c>
      <c r="AI72" s="38">
        <v>106.160195</v>
      </c>
      <c r="AJ72" s="38">
        <v>96.641919999999999</v>
      </c>
      <c r="AK72" s="38">
        <v>66.243156999999997</v>
      </c>
      <c r="AL72" s="38">
        <v>82.123493999999994</v>
      </c>
      <c r="AM72" s="38">
        <v>65.607119999999995</v>
      </c>
      <c r="AN72" s="38">
        <v>13.474178</v>
      </c>
      <c r="AO72" s="38">
        <v>33.694234000000002</v>
      </c>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row>
    <row r="73" spans="6:299" ht="18" customHeight="1">
      <c r="F73" s="37" t="s">
        <v>148</v>
      </c>
      <c r="G73" s="38">
        <v>320.60449299999999</v>
      </c>
      <c r="H73" s="38">
        <v>137.35819100000001</v>
      </c>
      <c r="I73" s="38">
        <v>293.03081500000002</v>
      </c>
      <c r="J73" s="38">
        <v>234.05788799999999</v>
      </c>
      <c r="K73" s="38">
        <v>204.14260400000001</v>
      </c>
      <c r="L73" s="38">
        <v>174.77865800000001</v>
      </c>
      <c r="M73" s="38">
        <v>225.06458799999999</v>
      </c>
      <c r="N73" s="38">
        <v>239.80411699999999</v>
      </c>
      <c r="O73" s="38">
        <v>228.575625</v>
      </c>
      <c r="P73" s="38">
        <v>307.816596</v>
      </c>
      <c r="Q73" s="38">
        <v>585.09401200000002</v>
      </c>
      <c r="R73" s="38">
        <v>552.90435500000001</v>
      </c>
      <c r="S73" s="38">
        <v>496.29701799999998</v>
      </c>
      <c r="T73" s="38">
        <v>397.10527400000001</v>
      </c>
      <c r="U73" s="38">
        <v>226.37028699999999</v>
      </c>
      <c r="V73" s="38">
        <v>445.34562399999999</v>
      </c>
      <c r="W73" s="38">
        <v>757.15888199999995</v>
      </c>
      <c r="X73" s="38">
        <v>1187.064423</v>
      </c>
      <c r="Y73" s="38">
        <v>891.30204200000003</v>
      </c>
      <c r="Z73" s="38">
        <v>884.01980300000002</v>
      </c>
      <c r="AA73" s="38">
        <v>926.59185600000001</v>
      </c>
      <c r="AB73" s="38">
        <v>960.19145400000002</v>
      </c>
      <c r="AC73" s="38">
        <v>855.82200999999998</v>
      </c>
      <c r="AD73" s="38">
        <v>857.67999299999997</v>
      </c>
      <c r="AE73" s="38">
        <v>1003.756166</v>
      </c>
      <c r="AF73" s="38">
        <v>1044.8630760000001</v>
      </c>
      <c r="AG73" s="38">
        <v>1056.0554119999999</v>
      </c>
      <c r="AH73" s="38">
        <v>1632.0145889999999</v>
      </c>
      <c r="AI73" s="38">
        <v>1674.8312020000001</v>
      </c>
      <c r="AJ73" s="38">
        <v>1425.703452</v>
      </c>
      <c r="AK73" s="38">
        <v>1364.9222070000001</v>
      </c>
      <c r="AL73" s="38">
        <v>1486.256441</v>
      </c>
      <c r="AM73" s="38">
        <v>1667.9814369999999</v>
      </c>
      <c r="AN73" s="38">
        <v>1904.5482529999999</v>
      </c>
      <c r="AO73" s="38">
        <v>1734.9071510000001</v>
      </c>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row>
    <row r="74" spans="6:299" ht="18" customHeight="1">
      <c r="F74" s="86" t="s">
        <v>611</v>
      </c>
      <c r="G74" s="38">
        <v>0</v>
      </c>
      <c r="H74" s="38">
        <v>0</v>
      </c>
      <c r="I74" s="38">
        <v>0</v>
      </c>
      <c r="J74" s="38">
        <v>3.7295000000000002E-2</v>
      </c>
      <c r="K74" s="38">
        <v>0.19142999999999999</v>
      </c>
      <c r="L74" s="38">
        <v>3.2664089999999999</v>
      </c>
      <c r="M74" s="38">
        <v>7.7340000000000004E-3</v>
      </c>
      <c r="N74" s="38">
        <v>1.4995E-2</v>
      </c>
      <c r="O74" s="38">
        <v>0.54543200000000003</v>
      </c>
      <c r="P74" s="38">
        <v>0.28148299999999998</v>
      </c>
      <c r="Q74" s="38">
        <v>0.67399100000000001</v>
      </c>
      <c r="R74" s="38">
        <v>0.83915399999999996</v>
      </c>
      <c r="S74" s="38">
        <v>0.73775599999999997</v>
      </c>
      <c r="T74" s="38">
        <v>6.3700919999999996</v>
      </c>
      <c r="U74" s="38">
        <v>26.914695999999999</v>
      </c>
      <c r="V74" s="38">
        <v>85.400536000000002</v>
      </c>
      <c r="W74" s="38">
        <v>133.43322900000001</v>
      </c>
      <c r="X74" s="38">
        <v>105.405781</v>
      </c>
      <c r="Y74" s="38">
        <v>90.658218000000005</v>
      </c>
      <c r="Z74" s="38">
        <v>282.31644599999998</v>
      </c>
      <c r="AA74" s="38">
        <v>207.88323600000001</v>
      </c>
      <c r="AB74" s="38">
        <v>243.32592</v>
      </c>
      <c r="AC74" s="38">
        <v>267.46368100000001</v>
      </c>
      <c r="AD74" s="38">
        <v>302.00473799999997</v>
      </c>
      <c r="AE74" s="38">
        <v>197.77587700000001</v>
      </c>
      <c r="AF74" s="38">
        <v>365.79997300000002</v>
      </c>
      <c r="AG74" s="38">
        <v>362.85557499999999</v>
      </c>
      <c r="AH74" s="38">
        <v>661.13876300000004</v>
      </c>
      <c r="AI74" s="38">
        <v>673.97312399999998</v>
      </c>
      <c r="AJ74" s="38">
        <v>477.33197699999999</v>
      </c>
      <c r="AK74" s="38">
        <v>418.53705400000001</v>
      </c>
      <c r="AL74" s="38">
        <v>444.129435</v>
      </c>
      <c r="AM74" s="38">
        <v>119.564666</v>
      </c>
      <c r="AN74" s="38">
        <v>459.00940900000001</v>
      </c>
      <c r="AO74" s="38">
        <v>572.70954300000005</v>
      </c>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row>
    <row r="75" spans="6:299" ht="18" customHeight="1">
      <c r="F75" s="86" t="s">
        <v>590</v>
      </c>
      <c r="G75" s="38">
        <v>39.113624000000002</v>
      </c>
      <c r="H75" s="38">
        <v>19.804079999999999</v>
      </c>
      <c r="I75" s="38">
        <v>28.257075</v>
      </c>
      <c r="J75" s="38">
        <v>41.612848999999997</v>
      </c>
      <c r="K75" s="38">
        <v>29.933893000000001</v>
      </c>
      <c r="L75" s="38">
        <v>33.723863000000001</v>
      </c>
      <c r="M75" s="38">
        <v>31.525669000000001</v>
      </c>
      <c r="N75" s="38">
        <v>39.061988999999997</v>
      </c>
      <c r="O75" s="38">
        <v>57.868788000000002</v>
      </c>
      <c r="P75" s="38">
        <v>89.439527999999996</v>
      </c>
      <c r="Q75" s="38">
        <v>91.696466999999998</v>
      </c>
      <c r="R75" s="38">
        <v>63.416584999999998</v>
      </c>
      <c r="S75" s="38">
        <v>59.127546000000002</v>
      </c>
      <c r="T75" s="38">
        <v>37.744230000000002</v>
      </c>
      <c r="U75" s="38">
        <v>35.832949999999997</v>
      </c>
      <c r="V75" s="38">
        <v>92.937909000000005</v>
      </c>
      <c r="W75" s="38">
        <v>281.36965300000003</v>
      </c>
      <c r="X75" s="38">
        <v>313.19758000000002</v>
      </c>
      <c r="Y75" s="38">
        <v>207.94489300000001</v>
      </c>
      <c r="Z75" s="38">
        <v>126.366724</v>
      </c>
      <c r="AA75" s="38">
        <v>218.13565199999999</v>
      </c>
      <c r="AB75" s="38">
        <v>164.913242</v>
      </c>
      <c r="AC75" s="38">
        <v>101.907889</v>
      </c>
      <c r="AD75" s="38">
        <v>108.27496600000001</v>
      </c>
      <c r="AE75" s="38">
        <v>155.121813</v>
      </c>
      <c r="AF75" s="38">
        <v>127.40624200000001</v>
      </c>
      <c r="AG75" s="38">
        <v>173.43964099999999</v>
      </c>
      <c r="AH75" s="38">
        <v>252.40948800000001</v>
      </c>
      <c r="AI75" s="38">
        <v>236.50155100000001</v>
      </c>
      <c r="AJ75" s="38">
        <v>211.01655</v>
      </c>
      <c r="AK75" s="38">
        <v>137.569445</v>
      </c>
      <c r="AL75" s="38">
        <v>267.43801400000001</v>
      </c>
      <c r="AM75" s="38">
        <v>266.97627899999998</v>
      </c>
      <c r="AN75" s="38">
        <v>242.27538999999999</v>
      </c>
      <c r="AO75" s="38">
        <v>265.11001599999997</v>
      </c>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row>
    <row r="76" spans="6:299" ht="18" customHeight="1">
      <c r="F76" s="86" t="s">
        <v>650</v>
      </c>
      <c r="G76" s="38">
        <v>0.58859600000000001</v>
      </c>
      <c r="H76" s="38">
        <v>0.99261100000000002</v>
      </c>
      <c r="I76" s="38">
        <v>3.4300619999999999</v>
      </c>
      <c r="J76" s="38">
        <v>4.7422930000000001</v>
      </c>
      <c r="K76" s="38">
        <v>3.61389</v>
      </c>
      <c r="L76" s="38">
        <v>2.029595</v>
      </c>
      <c r="M76" s="38">
        <v>1.1650039999999999</v>
      </c>
      <c r="N76" s="38">
        <v>1.8653569999999999</v>
      </c>
      <c r="O76" s="38">
        <v>1.178642</v>
      </c>
      <c r="P76" s="38">
        <v>2.15646</v>
      </c>
      <c r="Q76" s="38">
        <v>1.052902</v>
      </c>
      <c r="R76" s="38">
        <v>1.2554179999999999</v>
      </c>
      <c r="S76" s="38">
        <v>0.86585599999999996</v>
      </c>
      <c r="T76" s="38">
        <v>1.0084649999999999</v>
      </c>
      <c r="U76" s="38">
        <v>2.72464</v>
      </c>
      <c r="V76" s="38">
        <v>7.5283000000000003E-2</v>
      </c>
      <c r="W76" s="38">
        <v>0</v>
      </c>
      <c r="X76" s="38">
        <v>6.7679029999999996</v>
      </c>
      <c r="Y76" s="38">
        <v>1.8231059999999999</v>
      </c>
      <c r="Z76" s="38">
        <v>16.857959000000001</v>
      </c>
      <c r="AA76" s="38">
        <v>41.551256000000002</v>
      </c>
      <c r="AB76" s="38">
        <v>23.178944000000001</v>
      </c>
      <c r="AC76" s="38">
        <v>9.1989470000000004</v>
      </c>
      <c r="AD76" s="38">
        <v>37.153877999999999</v>
      </c>
      <c r="AE76" s="38">
        <v>53.829742000000003</v>
      </c>
      <c r="AF76" s="38">
        <v>50.858367999999999</v>
      </c>
      <c r="AG76" s="38">
        <v>104.249855</v>
      </c>
      <c r="AH76" s="38">
        <v>159.49332999999999</v>
      </c>
      <c r="AI76" s="38">
        <v>173.942544</v>
      </c>
      <c r="AJ76" s="38">
        <v>173.38730699999999</v>
      </c>
      <c r="AK76" s="38">
        <v>143.378773</v>
      </c>
      <c r="AL76" s="38">
        <v>191.439888</v>
      </c>
      <c r="AM76" s="38">
        <v>167.70100299999999</v>
      </c>
      <c r="AN76" s="38">
        <v>219.761886</v>
      </c>
      <c r="AO76" s="38">
        <v>302.92442999999997</v>
      </c>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row>
    <row r="77" spans="6:299" ht="18" customHeight="1">
      <c r="F77" s="86" t="s">
        <v>591</v>
      </c>
      <c r="G77" s="38">
        <v>47.717621999999999</v>
      </c>
      <c r="H77" s="38">
        <v>28.900615999999999</v>
      </c>
      <c r="I77" s="38">
        <v>55.426648999999998</v>
      </c>
      <c r="J77" s="38">
        <v>54.475554000000002</v>
      </c>
      <c r="K77" s="38">
        <v>44.461854000000002</v>
      </c>
      <c r="L77" s="38">
        <v>47.618817</v>
      </c>
      <c r="M77" s="38">
        <v>45.148533</v>
      </c>
      <c r="N77" s="38">
        <v>40.981327</v>
      </c>
      <c r="O77" s="38">
        <v>30.131485000000001</v>
      </c>
      <c r="P77" s="38">
        <v>50.746541000000001</v>
      </c>
      <c r="Q77" s="38">
        <v>41.402276000000001</v>
      </c>
      <c r="R77" s="38">
        <v>28.159981999999999</v>
      </c>
      <c r="S77" s="38">
        <v>34.515070999999999</v>
      </c>
      <c r="T77" s="38">
        <v>30.657070000000001</v>
      </c>
      <c r="U77" s="38">
        <v>10.804072</v>
      </c>
      <c r="V77" s="38">
        <v>21.921908999999999</v>
      </c>
      <c r="W77" s="38">
        <v>50.775153000000003</v>
      </c>
      <c r="X77" s="38">
        <v>60.565849999999998</v>
      </c>
      <c r="Y77" s="38">
        <v>33.736503999999996</v>
      </c>
      <c r="Z77" s="38">
        <v>25.466570000000001</v>
      </c>
      <c r="AA77" s="38">
        <v>58.853427000000003</v>
      </c>
      <c r="AB77" s="38">
        <v>36.161732999999998</v>
      </c>
      <c r="AC77" s="38">
        <v>24.647195</v>
      </c>
      <c r="AD77" s="38">
        <v>66.426485</v>
      </c>
      <c r="AE77" s="38">
        <v>68.009040999999996</v>
      </c>
      <c r="AF77" s="38">
        <v>54.240976000000003</v>
      </c>
      <c r="AG77" s="38">
        <v>73.371699000000007</v>
      </c>
      <c r="AH77" s="38">
        <v>114.117796</v>
      </c>
      <c r="AI77" s="38">
        <v>126.949592</v>
      </c>
      <c r="AJ77" s="38">
        <v>149.115431</v>
      </c>
      <c r="AK77" s="38">
        <v>76.654453000000004</v>
      </c>
      <c r="AL77" s="38">
        <v>126.134597</v>
      </c>
      <c r="AM77" s="38">
        <v>169.907554</v>
      </c>
      <c r="AN77" s="38">
        <v>196.564684</v>
      </c>
      <c r="AO77" s="38">
        <v>206.12746300000001</v>
      </c>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row>
    <row r="78" spans="6:299" ht="18" customHeight="1">
      <c r="F78" s="86" t="s">
        <v>691</v>
      </c>
      <c r="G78" s="38">
        <v>3.5340419999999999</v>
      </c>
      <c r="H78" s="38">
        <v>3.282877</v>
      </c>
      <c r="I78" s="38">
        <v>3.0242849999999999</v>
      </c>
      <c r="J78" s="38">
        <v>2.1722440000000001</v>
      </c>
      <c r="K78" s="38">
        <v>1.619583</v>
      </c>
      <c r="L78" s="38">
        <v>2.6925370000000002</v>
      </c>
      <c r="M78" s="38">
        <v>7.4558109999999997</v>
      </c>
      <c r="N78" s="38">
        <v>4.7651620000000001</v>
      </c>
      <c r="O78" s="38">
        <v>7.471006</v>
      </c>
      <c r="P78" s="38">
        <v>11.338438</v>
      </c>
      <c r="Q78" s="38">
        <v>8.3395960000000002</v>
      </c>
      <c r="R78" s="38">
        <v>6.1026170000000004</v>
      </c>
      <c r="S78" s="38">
        <v>4.5462730000000002</v>
      </c>
      <c r="T78" s="38">
        <v>6.3619009999999996</v>
      </c>
      <c r="U78" s="38">
        <v>10.006123000000001</v>
      </c>
      <c r="V78" s="38">
        <v>22.233837000000001</v>
      </c>
      <c r="W78" s="38">
        <v>55.613438000000002</v>
      </c>
      <c r="X78" s="38">
        <v>18.298514000000001</v>
      </c>
      <c r="Y78" s="38">
        <v>71.524246000000005</v>
      </c>
      <c r="Z78" s="38">
        <v>127.818938</v>
      </c>
      <c r="AA78" s="38">
        <v>140.97635299999999</v>
      </c>
      <c r="AB78" s="38">
        <v>140.27989299999999</v>
      </c>
      <c r="AC78" s="38">
        <v>74.572772999999998</v>
      </c>
      <c r="AD78" s="38">
        <v>129.837613</v>
      </c>
      <c r="AE78" s="38">
        <v>143.03129899999999</v>
      </c>
      <c r="AF78" s="38">
        <v>69.106262000000001</v>
      </c>
      <c r="AG78" s="38">
        <v>61.493169000000002</v>
      </c>
      <c r="AH78" s="38">
        <v>97.667232999999996</v>
      </c>
      <c r="AI78" s="38">
        <v>107.874109</v>
      </c>
      <c r="AJ78" s="38">
        <v>81.435122000000007</v>
      </c>
      <c r="AK78" s="38">
        <v>65.526651000000001</v>
      </c>
      <c r="AL78" s="38">
        <v>60.897796</v>
      </c>
      <c r="AM78" s="38">
        <v>8.4417480000000005</v>
      </c>
      <c r="AN78" s="38">
        <v>1.542316</v>
      </c>
      <c r="AO78" s="38">
        <v>2.0331570000000001</v>
      </c>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row>
    <row r="79" spans="6:299" ht="18" customHeight="1">
      <c r="F79" s="2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row>
    <row r="80" spans="6:299" ht="18" customHeight="1">
      <c r="F80" s="39"/>
      <c r="G80" s="40"/>
      <c r="H80" s="40"/>
      <c r="I80" s="40"/>
      <c r="J80" s="40"/>
      <c r="K80" s="40"/>
      <c r="L80" s="40"/>
      <c r="M80" s="40"/>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row>
    <row r="82" spans="6:8" ht="18" customHeight="1">
      <c r="F82" s="25" t="s">
        <v>859</v>
      </c>
      <c r="H82" s="25"/>
    </row>
    <row r="83" spans="6:8" ht="18" customHeight="1">
      <c r="F83" s="42" t="s">
        <v>860</v>
      </c>
      <c r="H83" s="25"/>
    </row>
    <row r="84" spans="6:8" ht="18" customHeight="1">
      <c r="F84" s="42" t="s">
        <v>242</v>
      </c>
      <c r="H84" s="25"/>
    </row>
    <row r="85" spans="6:8" ht="18" customHeight="1">
      <c r="F85" s="42" t="s">
        <v>862</v>
      </c>
      <c r="H85" s="25"/>
    </row>
    <row r="86" spans="6:8" ht="18" customHeight="1">
      <c r="F86" s="43" t="s">
        <v>873</v>
      </c>
      <c r="H86" s="25"/>
    </row>
    <row r="87" spans="6:8" ht="18" customHeight="1">
      <c r="F87" s="42"/>
      <c r="H87" s="25"/>
    </row>
    <row r="88" spans="6:8" ht="18" customHeight="1">
      <c r="F88" s="25" t="s">
        <v>872</v>
      </c>
      <c r="H88" s="25"/>
    </row>
    <row r="89" spans="6:8" ht="18" customHeight="1">
      <c r="H89" s="25"/>
    </row>
  </sheetData>
  <hyperlinks>
    <hyperlink ref="H1" location="Contents!A1" display="Back to Table of Contents" xr:uid="{5DDF0271-2E6F-4980-BE17-2B09BF8C97B2}"/>
  </hyperlinks>
  <pageMargins left="0" right="0" top="0" bottom="0" header="0" footer="0"/>
  <pageSetup paperSize="9" scale="10"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C428-8B01-4C3E-93F4-DBC2720F58FC}">
  <sheetPr>
    <pageSetUpPr fitToPage="1"/>
  </sheetPr>
  <dimension ref="A1:UB96"/>
  <sheetViews>
    <sheetView tabSelected="1" zoomScale="80" zoomScaleNormal="80" workbookViewId="0">
      <pane xSplit="7" ySplit="7" topLeftCell="AJ58" activePane="bottomRight" state="frozen"/>
      <selection pane="topRight" activeCell="F17" sqref="F17"/>
      <selection pane="bottomLeft" activeCell="F17" sqref="F17"/>
      <selection pane="bottomRight" activeCell="AP59" sqref="AP59"/>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4.5703125" style="24" customWidth="1"/>
    <col min="7" max="7" width="12.28515625" style="25" customWidth="1"/>
    <col min="8" max="14" width="14.5703125" style="26" customWidth="1"/>
    <col min="15" max="62" width="14.5703125" style="24" customWidth="1"/>
    <col min="63" max="16384" width="10.28515625" style="24"/>
  </cols>
  <sheetData>
    <row r="1" spans="1:548" ht="57" customHeight="1">
      <c r="A1" s="23" t="s">
        <v>134</v>
      </c>
      <c r="F1" s="25"/>
      <c r="H1" s="20" t="s">
        <v>113</v>
      </c>
      <c r="O1" s="26"/>
      <c r="P1" s="26"/>
      <c r="Q1" s="26"/>
      <c r="R1" s="26"/>
      <c r="S1" s="26"/>
      <c r="T1" s="26"/>
      <c r="U1" s="26"/>
      <c r="V1" s="26"/>
      <c r="W1" s="26"/>
      <c r="X1" s="26"/>
      <c r="Y1" s="26"/>
      <c r="Z1" s="26"/>
      <c r="AA1" s="26"/>
      <c r="AB1" s="26"/>
      <c r="AC1" s="26"/>
      <c r="AD1" s="26"/>
      <c r="AE1" s="26"/>
      <c r="AF1" s="26"/>
      <c r="AG1" s="26"/>
      <c r="AH1" s="26"/>
      <c r="AI1" s="26"/>
    </row>
    <row r="2" spans="1:548" ht="18" customHeight="1">
      <c r="A2" s="45"/>
      <c r="F2" s="25"/>
    </row>
    <row r="3" spans="1:548" ht="18" customHeight="1">
      <c r="F3" s="28"/>
      <c r="H3" s="108">
        <v>1990</v>
      </c>
      <c r="I3" s="108">
        <f>H3+1</f>
        <v>1991</v>
      </c>
      <c r="J3" s="108">
        <f>I3+1</f>
        <v>1992</v>
      </c>
      <c r="K3" s="108">
        <f t="shared" ref="K3:AM3" si="0">J3+1</f>
        <v>1993</v>
      </c>
      <c r="L3" s="108">
        <f t="shared" si="0"/>
        <v>1994</v>
      </c>
      <c r="M3" s="108">
        <f t="shared" si="0"/>
        <v>1995</v>
      </c>
      <c r="N3" s="108">
        <f t="shared" si="0"/>
        <v>1996</v>
      </c>
      <c r="O3" s="108">
        <f t="shared" si="0"/>
        <v>1997</v>
      </c>
      <c r="P3" s="108">
        <f t="shared" si="0"/>
        <v>1998</v>
      </c>
      <c r="Q3" s="108">
        <f t="shared" si="0"/>
        <v>1999</v>
      </c>
      <c r="R3" s="108">
        <f t="shared" si="0"/>
        <v>2000</v>
      </c>
      <c r="S3" s="108">
        <f t="shared" si="0"/>
        <v>2001</v>
      </c>
      <c r="T3" s="108">
        <f t="shared" si="0"/>
        <v>2002</v>
      </c>
      <c r="U3" s="108">
        <f t="shared" si="0"/>
        <v>2003</v>
      </c>
      <c r="V3" s="108">
        <f t="shared" si="0"/>
        <v>2004</v>
      </c>
      <c r="W3" s="108">
        <f t="shared" si="0"/>
        <v>2005</v>
      </c>
      <c r="X3" s="108">
        <f t="shared" si="0"/>
        <v>2006</v>
      </c>
      <c r="Y3" s="108">
        <f t="shared" si="0"/>
        <v>2007</v>
      </c>
      <c r="Z3" s="108">
        <f t="shared" si="0"/>
        <v>2008</v>
      </c>
      <c r="AA3" s="108">
        <f t="shared" si="0"/>
        <v>2009</v>
      </c>
      <c r="AB3" s="108">
        <f t="shared" si="0"/>
        <v>2010</v>
      </c>
      <c r="AC3" s="108">
        <f t="shared" si="0"/>
        <v>2011</v>
      </c>
      <c r="AD3" s="108">
        <f t="shared" si="0"/>
        <v>2012</v>
      </c>
      <c r="AE3" s="108">
        <f t="shared" si="0"/>
        <v>2013</v>
      </c>
      <c r="AF3" s="108">
        <f t="shared" si="0"/>
        <v>2014</v>
      </c>
      <c r="AG3" s="108">
        <f t="shared" si="0"/>
        <v>2015</v>
      </c>
      <c r="AH3" s="108">
        <f t="shared" si="0"/>
        <v>2016</v>
      </c>
      <c r="AI3" s="108">
        <f t="shared" si="0"/>
        <v>2017</v>
      </c>
      <c r="AJ3" s="108">
        <f t="shared" si="0"/>
        <v>2018</v>
      </c>
      <c r="AK3" s="108">
        <f t="shared" si="0"/>
        <v>2019</v>
      </c>
      <c r="AL3" s="108">
        <f t="shared" si="0"/>
        <v>2020</v>
      </c>
      <c r="AM3" s="108">
        <f t="shared" si="0"/>
        <v>2021</v>
      </c>
      <c r="AN3" s="108">
        <f t="shared" ref="AN3" si="1">AM3+1</f>
        <v>2022</v>
      </c>
      <c r="AO3" s="108">
        <f t="shared" ref="AO3" si="2">AN3+1</f>
        <v>2023</v>
      </c>
      <c r="AP3" s="108">
        <f t="shared" ref="AP3" si="3">AO3+1</f>
        <v>2024</v>
      </c>
      <c r="AQ3" s="26"/>
      <c r="AR3" s="26"/>
      <c r="AS3" s="26"/>
      <c r="AT3" s="26"/>
      <c r="AU3" s="26"/>
      <c r="AV3" s="26"/>
      <c r="AW3" s="26"/>
      <c r="AX3" s="26"/>
      <c r="AY3" s="26"/>
      <c r="AZ3" s="26"/>
      <c r="BA3" s="26"/>
      <c r="BB3" s="26"/>
      <c r="BC3" s="26"/>
      <c r="BD3" s="26"/>
      <c r="BE3" s="26"/>
      <c r="BF3" s="26"/>
      <c r="BG3" s="26"/>
      <c r="BH3" s="26"/>
      <c r="BI3" s="26"/>
      <c r="BJ3" s="26"/>
    </row>
    <row r="4" spans="1:548" ht="18" customHeight="1">
      <c r="F4" s="28"/>
      <c r="H4" s="29"/>
      <c r="O4" s="26"/>
      <c r="P4" s="26"/>
      <c r="Q4" s="26"/>
      <c r="R4" s="26"/>
      <c r="S4" s="26"/>
      <c r="T4" s="26"/>
      <c r="U4" s="26"/>
      <c r="V4" s="26"/>
      <c r="W4" s="26"/>
      <c r="X4" s="26"/>
      <c r="Y4" s="26"/>
      <c r="Z4" s="26"/>
      <c r="AA4" s="26"/>
      <c r="AB4" s="26"/>
      <c r="AC4" s="26"/>
      <c r="AD4" s="26"/>
      <c r="AE4" s="26"/>
      <c r="AF4" s="26"/>
      <c r="AG4" s="26"/>
      <c r="AH4" s="26"/>
      <c r="AI4" s="26"/>
    </row>
    <row r="5" spans="1:548" ht="18" customHeight="1">
      <c r="A5" s="30"/>
      <c r="F5" s="28"/>
      <c r="O5" s="26"/>
      <c r="P5" s="26"/>
      <c r="Q5" s="26"/>
      <c r="R5" s="26"/>
      <c r="S5" s="26"/>
      <c r="T5" s="26"/>
      <c r="U5" s="26"/>
      <c r="V5" s="26"/>
      <c r="W5" s="26"/>
      <c r="X5" s="26"/>
      <c r="Y5" s="26"/>
      <c r="Z5" s="26"/>
      <c r="AA5" s="26"/>
      <c r="AB5" s="26"/>
      <c r="AC5" s="26"/>
      <c r="AD5" s="26"/>
      <c r="AE5" s="26"/>
      <c r="AF5" s="26"/>
      <c r="AG5" s="26"/>
      <c r="AH5" s="26"/>
      <c r="AI5" s="26"/>
    </row>
    <row r="6" spans="1:548" ht="82.5" customHeight="1">
      <c r="F6" s="30" t="s">
        <v>45</v>
      </c>
      <c r="O6" s="26"/>
      <c r="P6" s="26"/>
      <c r="Q6" s="26"/>
      <c r="R6" s="26"/>
      <c r="S6" s="26"/>
      <c r="T6" s="26"/>
      <c r="U6" s="26"/>
      <c r="V6" s="26"/>
      <c r="W6" s="26"/>
      <c r="X6" s="26"/>
      <c r="Y6" s="26"/>
      <c r="Z6" s="26"/>
      <c r="AA6" s="26"/>
      <c r="AB6" s="26"/>
      <c r="AC6" s="26"/>
      <c r="AD6" s="26"/>
      <c r="AE6" s="26"/>
      <c r="AF6" s="26"/>
      <c r="AG6" s="26"/>
      <c r="AH6" s="26"/>
      <c r="AI6" s="26"/>
    </row>
    <row r="7" spans="1:548" ht="34.15" customHeight="1">
      <c r="F7" s="32"/>
      <c r="G7" s="25" t="s">
        <v>864</v>
      </c>
      <c r="H7" s="74">
        <v>1990</v>
      </c>
      <c r="I7" s="74">
        <v>1991</v>
      </c>
      <c r="J7" s="74">
        <v>1992</v>
      </c>
      <c r="K7" s="74">
        <v>1993</v>
      </c>
      <c r="L7" s="74">
        <v>1994</v>
      </c>
      <c r="M7" s="74">
        <v>1995</v>
      </c>
      <c r="N7" s="74">
        <v>1996</v>
      </c>
      <c r="O7" s="74">
        <v>1997</v>
      </c>
      <c r="P7" s="74">
        <v>1998</v>
      </c>
      <c r="Q7" s="74">
        <v>1999</v>
      </c>
      <c r="R7" s="74">
        <v>2000</v>
      </c>
      <c r="S7" s="74">
        <v>2001</v>
      </c>
      <c r="T7" s="74">
        <v>2002</v>
      </c>
      <c r="U7" s="74">
        <v>2003</v>
      </c>
      <c r="V7" s="74">
        <v>2004</v>
      </c>
      <c r="W7" s="74">
        <v>2005</v>
      </c>
      <c r="X7" s="74">
        <v>2006</v>
      </c>
      <c r="Y7" s="74">
        <v>2007</v>
      </c>
      <c r="Z7" s="74">
        <v>2008</v>
      </c>
      <c r="AA7" s="74">
        <v>2009</v>
      </c>
      <c r="AB7" s="74">
        <v>2010</v>
      </c>
      <c r="AC7" s="74">
        <v>2011</v>
      </c>
      <c r="AD7" s="74">
        <v>2012</v>
      </c>
      <c r="AE7" s="74">
        <v>2013</v>
      </c>
      <c r="AF7" s="74">
        <v>2014</v>
      </c>
      <c r="AG7" s="74">
        <v>2015</v>
      </c>
      <c r="AH7" s="74">
        <v>2016</v>
      </c>
      <c r="AI7" s="74">
        <v>2017</v>
      </c>
      <c r="AJ7" s="74">
        <v>2018</v>
      </c>
      <c r="AK7" s="74">
        <v>2019</v>
      </c>
      <c r="AL7" s="74">
        <v>2020</v>
      </c>
      <c r="AM7" s="74">
        <v>2021</v>
      </c>
      <c r="AN7" s="74">
        <v>2022</v>
      </c>
      <c r="AO7" s="74">
        <v>2023</v>
      </c>
      <c r="AP7" s="74">
        <v>2024</v>
      </c>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row>
    <row r="8" spans="1:548" ht="28.15" customHeight="1">
      <c r="F8" s="28" t="s">
        <v>865</v>
      </c>
      <c r="G8" s="25" t="s">
        <v>141</v>
      </c>
      <c r="H8" s="38">
        <v>95928.432000000001</v>
      </c>
      <c r="I8" s="38">
        <v>111556.69</v>
      </c>
      <c r="J8" s="38">
        <v>103487.481</v>
      </c>
      <c r="K8" s="38">
        <v>111527.249</v>
      </c>
      <c r="L8" s="38">
        <v>119093.069</v>
      </c>
      <c r="M8" s="38">
        <v>130367.02499999999</v>
      </c>
      <c r="N8" s="38">
        <v>128273.928</v>
      </c>
      <c r="O8" s="38">
        <v>146757.245</v>
      </c>
      <c r="P8" s="38">
        <v>136418.46799999999</v>
      </c>
      <c r="Q8" s="38">
        <v>139277.76800000001</v>
      </c>
      <c r="R8" s="38">
        <v>157368.24400000001</v>
      </c>
      <c r="S8" s="38">
        <v>156717.508</v>
      </c>
      <c r="T8" s="38">
        <v>165868.851</v>
      </c>
      <c r="U8" s="38">
        <v>187707.82399999999</v>
      </c>
      <c r="V8" s="38">
        <v>209827.709</v>
      </c>
      <c r="W8" s="38">
        <v>239313.30799999999</v>
      </c>
      <c r="X8" s="38">
        <v>247428.85699999999</v>
      </c>
      <c r="Y8" s="38">
        <v>266883.68699999998</v>
      </c>
      <c r="Z8" s="38">
        <v>309473.26780999999</v>
      </c>
      <c r="AA8" s="38">
        <v>362920.88919999998</v>
      </c>
      <c r="AB8" s="38">
        <v>401858.65961999999</v>
      </c>
      <c r="AC8" s="38">
        <v>437823.16738</v>
      </c>
      <c r="AD8" s="38">
        <v>491611.00663999998</v>
      </c>
      <c r="AE8" s="38">
        <v>579020.96972000005</v>
      </c>
      <c r="AF8" s="38">
        <v>716963.03061000002</v>
      </c>
      <c r="AG8" s="38">
        <v>766793.12300999998</v>
      </c>
      <c r="AH8" s="38">
        <v>808046.22212000005</v>
      </c>
      <c r="AI8" s="38">
        <v>827140.58643999998</v>
      </c>
      <c r="AJ8" s="38">
        <v>834553.49112000002</v>
      </c>
      <c r="AK8" s="38">
        <v>835545.59280999994</v>
      </c>
      <c r="AL8" s="38">
        <v>867230.35985000001</v>
      </c>
      <c r="AM8" s="38">
        <v>871256.53749000002</v>
      </c>
      <c r="AN8" s="38">
        <v>883624.20070000004</v>
      </c>
      <c r="AO8" s="38">
        <v>891696.76677999995</v>
      </c>
      <c r="AP8" s="38">
        <v>902376.84317000001</v>
      </c>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row>
    <row r="9" spans="1:548" ht="17.25" customHeight="1">
      <c r="F9" s="86" t="s">
        <v>611</v>
      </c>
      <c r="G9" s="25" t="s">
        <v>141</v>
      </c>
      <c r="H9" s="38">
        <v>5068.7209999999995</v>
      </c>
      <c r="I9" s="38">
        <v>13719.407999999999</v>
      </c>
      <c r="J9" s="38">
        <v>13838.593000000001</v>
      </c>
      <c r="K9" s="38">
        <v>17041.155999999999</v>
      </c>
      <c r="L9" s="38">
        <v>17160.253000000001</v>
      </c>
      <c r="M9" s="38">
        <v>22922.114000000001</v>
      </c>
      <c r="N9" s="38">
        <v>23231.436000000002</v>
      </c>
      <c r="O9" s="38">
        <v>31510.366000000002</v>
      </c>
      <c r="P9" s="38">
        <v>26839.548999999999</v>
      </c>
      <c r="Q9" s="38">
        <v>26218.601999999999</v>
      </c>
      <c r="R9" s="38">
        <v>33292.917999999998</v>
      </c>
      <c r="S9" s="38">
        <v>38023.21</v>
      </c>
      <c r="T9" s="38">
        <v>44017.690999999999</v>
      </c>
      <c r="U9" s="38">
        <v>59970.771000000001</v>
      </c>
      <c r="V9" s="38">
        <v>80108.88</v>
      </c>
      <c r="W9" s="38">
        <v>117537.36</v>
      </c>
      <c r="X9" s="38">
        <v>128568.07</v>
      </c>
      <c r="Y9" s="38">
        <v>142435.87100000001</v>
      </c>
      <c r="Z9" s="38">
        <v>183304.41</v>
      </c>
      <c r="AA9" s="38">
        <v>266779.16899999999</v>
      </c>
      <c r="AB9" s="38">
        <v>273777.685</v>
      </c>
      <c r="AC9" s="38">
        <v>305232.886</v>
      </c>
      <c r="AD9" s="38">
        <v>356865.27559999999</v>
      </c>
      <c r="AE9" s="38">
        <v>441349.15334000002</v>
      </c>
      <c r="AF9" s="38">
        <v>569924.18461</v>
      </c>
      <c r="AG9" s="38">
        <v>624127.28928000003</v>
      </c>
      <c r="AH9" s="38">
        <v>661792.50470000005</v>
      </c>
      <c r="AI9" s="38">
        <v>686597.29812000005</v>
      </c>
      <c r="AJ9" s="38">
        <v>678379.75493000005</v>
      </c>
      <c r="AK9" s="38">
        <v>687321.97008</v>
      </c>
      <c r="AL9" s="38">
        <v>699887.75685000001</v>
      </c>
      <c r="AM9" s="38">
        <v>722140.06899000006</v>
      </c>
      <c r="AN9" s="38">
        <v>745752.02049000002</v>
      </c>
      <c r="AO9" s="38">
        <v>754951.68440000003</v>
      </c>
      <c r="AP9" s="38">
        <v>765983.83407999994</v>
      </c>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row>
    <row r="10" spans="1:548" ht="17.25" customHeight="1">
      <c r="F10" s="86" t="s">
        <v>592</v>
      </c>
      <c r="G10" s="25" t="s">
        <v>141</v>
      </c>
      <c r="H10" s="38">
        <v>51082.697</v>
      </c>
      <c r="I10" s="38">
        <v>56943.438999999998</v>
      </c>
      <c r="J10" s="38">
        <v>50381.593999999997</v>
      </c>
      <c r="K10" s="38">
        <v>52154.853000000003</v>
      </c>
      <c r="L10" s="38">
        <v>54905.006000000001</v>
      </c>
      <c r="M10" s="38">
        <v>57574.595000000001</v>
      </c>
      <c r="N10" s="38">
        <v>57842.64</v>
      </c>
      <c r="O10" s="38">
        <v>64214.567999999999</v>
      </c>
      <c r="P10" s="38">
        <v>60632.815000000002</v>
      </c>
      <c r="Q10" s="38">
        <v>64888.743999999999</v>
      </c>
      <c r="R10" s="38">
        <v>69362.157000000007</v>
      </c>
      <c r="S10" s="38">
        <v>66829.505000000005</v>
      </c>
      <c r="T10" s="38">
        <v>70491.785999999993</v>
      </c>
      <c r="U10" s="38">
        <v>75352.989000000001</v>
      </c>
      <c r="V10" s="38">
        <v>80313.616999999998</v>
      </c>
      <c r="W10" s="38">
        <v>76200.388000000006</v>
      </c>
      <c r="X10" s="38">
        <v>73833.975999999995</v>
      </c>
      <c r="Y10" s="38">
        <v>77309.756999999998</v>
      </c>
      <c r="Z10" s="38">
        <v>76847.217000000004</v>
      </c>
      <c r="AA10" s="38">
        <v>59071.421000000002</v>
      </c>
      <c r="AB10" s="38">
        <v>75588.459000000003</v>
      </c>
      <c r="AC10" s="38">
        <v>74655.937000000005</v>
      </c>
      <c r="AD10" s="38">
        <v>75045.191999999995</v>
      </c>
      <c r="AE10" s="38">
        <v>78783.101750000002</v>
      </c>
      <c r="AF10" s="38">
        <v>76437.062999999995</v>
      </c>
      <c r="AG10" s="38">
        <v>70942.077999999994</v>
      </c>
      <c r="AH10" s="38">
        <v>73015.600000000006</v>
      </c>
      <c r="AI10" s="38">
        <v>66765.248970000001</v>
      </c>
      <c r="AJ10" s="38">
        <v>65421.094570000001</v>
      </c>
      <c r="AK10" s="38">
        <v>62423.249349999998</v>
      </c>
      <c r="AL10" s="38">
        <v>52335.925660000001</v>
      </c>
      <c r="AM10" s="38">
        <v>58705.827100000002</v>
      </c>
      <c r="AN10" s="38">
        <v>57399.285900000003</v>
      </c>
      <c r="AO10" s="38">
        <v>53612.355439999999</v>
      </c>
      <c r="AP10" s="38">
        <v>50063.651839999999</v>
      </c>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row>
    <row r="11" spans="1:548" ht="17.25" customHeight="1">
      <c r="F11" s="86" t="s">
        <v>593</v>
      </c>
      <c r="G11" s="25" t="s">
        <v>141</v>
      </c>
      <c r="H11" s="38">
        <v>4774.4229999999998</v>
      </c>
      <c r="I11" s="38">
        <v>12006.293</v>
      </c>
      <c r="J11" s="38">
        <v>14033.584999999999</v>
      </c>
      <c r="K11" s="38">
        <v>16933.496999999999</v>
      </c>
      <c r="L11" s="38">
        <v>16622.809000000001</v>
      </c>
      <c r="M11" s="38">
        <v>17515.205000000002</v>
      </c>
      <c r="N11" s="38">
        <v>16732.300999999999</v>
      </c>
      <c r="O11" s="38">
        <v>16866.973999999998</v>
      </c>
      <c r="P11" s="38">
        <v>17792.62</v>
      </c>
      <c r="Q11" s="38">
        <v>19154.159</v>
      </c>
      <c r="R11" s="38">
        <v>21203.037</v>
      </c>
      <c r="S11" s="38">
        <v>23810.412</v>
      </c>
      <c r="T11" s="38">
        <v>25119.893</v>
      </c>
      <c r="U11" s="38">
        <v>25999.786</v>
      </c>
      <c r="V11" s="38">
        <v>26471.532999999999</v>
      </c>
      <c r="W11" s="38">
        <v>24977.516</v>
      </c>
      <c r="X11" s="38">
        <v>26260.805</v>
      </c>
      <c r="Y11" s="38">
        <v>30502.579000000002</v>
      </c>
      <c r="Z11" s="38">
        <v>33296.239999999998</v>
      </c>
      <c r="AA11" s="38">
        <v>27869.005000000001</v>
      </c>
      <c r="AB11" s="38">
        <v>38557.478999999999</v>
      </c>
      <c r="AC11" s="38">
        <v>44821.031000000003</v>
      </c>
      <c r="AD11" s="38">
        <v>46147.758000000002</v>
      </c>
      <c r="AE11" s="38">
        <v>44868.089</v>
      </c>
      <c r="AF11" s="38">
        <v>51471.747000000003</v>
      </c>
      <c r="AG11" s="38">
        <v>52488.343999999997</v>
      </c>
      <c r="AH11" s="38">
        <v>51498.688000000002</v>
      </c>
      <c r="AI11" s="38">
        <v>49516.398869999997</v>
      </c>
      <c r="AJ11" s="38">
        <v>51950.175689999996</v>
      </c>
      <c r="AK11" s="38">
        <v>54061.401870000002</v>
      </c>
      <c r="AL11" s="38">
        <v>52988.740539999999</v>
      </c>
      <c r="AM11" s="38">
        <v>55048.144869999996</v>
      </c>
      <c r="AN11" s="38">
        <v>47591.441480000001</v>
      </c>
      <c r="AO11" s="38">
        <v>49420.605609999999</v>
      </c>
      <c r="AP11" s="38">
        <v>50548.827279999998</v>
      </c>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row>
    <row r="12" spans="1:548" ht="17.25" customHeight="1">
      <c r="F12" s="86" t="s">
        <v>590</v>
      </c>
      <c r="G12" s="25" t="s">
        <v>141</v>
      </c>
      <c r="H12" s="38">
        <v>4324.7910000000002</v>
      </c>
      <c r="I12" s="38">
        <v>4796.8159999999998</v>
      </c>
      <c r="J12" s="38">
        <v>4427.0680000000002</v>
      </c>
      <c r="K12" s="38">
        <v>5244.143</v>
      </c>
      <c r="L12" s="38">
        <v>5237.4489999999996</v>
      </c>
      <c r="M12" s="38">
        <v>4905.6130000000003</v>
      </c>
      <c r="N12" s="38">
        <v>5417.8490000000002</v>
      </c>
      <c r="O12" s="38">
        <v>7787.8459999999995</v>
      </c>
      <c r="P12" s="38">
        <v>7306.0469999999996</v>
      </c>
      <c r="Q12" s="38">
        <v>8016.732</v>
      </c>
      <c r="R12" s="38">
        <v>9089.0789999999997</v>
      </c>
      <c r="S12" s="38">
        <v>9903.5259999999998</v>
      </c>
      <c r="T12" s="38">
        <v>9347.2129999999997</v>
      </c>
      <c r="U12" s="38">
        <v>8663.518</v>
      </c>
      <c r="V12" s="38">
        <v>9094.6759999999995</v>
      </c>
      <c r="W12" s="38">
        <v>9143.6059999999998</v>
      </c>
      <c r="X12" s="38">
        <v>9447.8510000000006</v>
      </c>
      <c r="Y12" s="38">
        <v>9996.51</v>
      </c>
      <c r="Z12" s="38">
        <v>9993.2520000000004</v>
      </c>
      <c r="AA12" s="38">
        <v>8332.2070000000003</v>
      </c>
      <c r="AB12" s="38">
        <v>12031.15</v>
      </c>
      <c r="AC12" s="38">
        <v>12105.915000000001</v>
      </c>
      <c r="AD12" s="38">
        <v>12252.752</v>
      </c>
      <c r="AE12" s="38">
        <v>13508.081</v>
      </c>
      <c r="AF12" s="38">
        <v>15153.226000000001</v>
      </c>
      <c r="AG12" s="38">
        <v>15273.599</v>
      </c>
      <c r="AH12" s="38">
        <v>17038.813999999998</v>
      </c>
      <c r="AI12" s="38">
        <v>15868.39544</v>
      </c>
      <c r="AJ12" s="38">
        <v>15923.40706</v>
      </c>
      <c r="AK12" s="38">
        <v>15013.22028</v>
      </c>
      <c r="AL12" s="38">
        <v>14066.8192</v>
      </c>
      <c r="AM12" s="38">
        <v>16597.188109999999</v>
      </c>
      <c r="AN12" s="38">
        <v>14834.45479</v>
      </c>
      <c r="AO12" s="38">
        <v>12954.75916</v>
      </c>
      <c r="AP12" s="38">
        <v>12522.171979999999</v>
      </c>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row>
    <row r="13" spans="1:548" ht="17.25" customHeight="1">
      <c r="F13" s="86" t="s">
        <v>847</v>
      </c>
      <c r="G13" s="25" t="s">
        <v>141</v>
      </c>
      <c r="H13" s="38">
        <v>0</v>
      </c>
      <c r="I13" s="38">
        <v>0</v>
      </c>
      <c r="J13" s="38">
        <v>0</v>
      </c>
      <c r="K13" s="38">
        <v>0</v>
      </c>
      <c r="L13" s="38">
        <v>0</v>
      </c>
      <c r="M13" s="38">
        <v>0</v>
      </c>
      <c r="N13" s="38">
        <v>0</v>
      </c>
      <c r="O13" s="38">
        <v>0</v>
      </c>
      <c r="P13" s="38">
        <v>0</v>
      </c>
      <c r="Q13" s="38">
        <v>0</v>
      </c>
      <c r="R13" s="38">
        <v>0</v>
      </c>
      <c r="S13" s="38">
        <v>0</v>
      </c>
      <c r="T13" s="38">
        <v>0</v>
      </c>
      <c r="U13" s="38">
        <v>126.024</v>
      </c>
      <c r="V13" s="38">
        <v>0</v>
      </c>
      <c r="W13" s="38">
        <v>0</v>
      </c>
      <c r="X13" s="38">
        <v>0.106</v>
      </c>
      <c r="Y13" s="38">
        <v>1.429</v>
      </c>
      <c r="Z13" s="38">
        <v>49.784999999999997</v>
      </c>
      <c r="AA13" s="38">
        <v>0</v>
      </c>
      <c r="AB13" s="38">
        <v>152.27099999999999</v>
      </c>
      <c r="AC13" s="38">
        <v>0</v>
      </c>
      <c r="AD13" s="38">
        <v>408.75204000000002</v>
      </c>
      <c r="AE13" s="38">
        <v>80.045100000000005</v>
      </c>
      <c r="AF13" s="38">
        <v>1652.654</v>
      </c>
      <c r="AG13" s="38">
        <v>340.40899999999999</v>
      </c>
      <c r="AH13" s="38">
        <v>0</v>
      </c>
      <c r="AI13" s="38">
        <v>947.21799999999996</v>
      </c>
      <c r="AJ13" s="38">
        <v>9433.15</v>
      </c>
      <c r="AK13" s="107">
        <v>368.53</v>
      </c>
      <c r="AL13" s="107">
        <v>64.625</v>
      </c>
      <c r="AM13" s="107">
        <v>410.62400000000002</v>
      </c>
      <c r="AN13" s="107">
        <v>0</v>
      </c>
      <c r="AO13" s="107">
        <v>2826.9726900000001</v>
      </c>
      <c r="AP13" s="38" t="s">
        <v>156</v>
      </c>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row>
    <row r="14" spans="1:548" ht="17.25" customHeight="1">
      <c r="F14" s="2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row>
    <row r="15" spans="1:548" ht="17.25" customHeight="1">
      <c r="F15" s="28" t="s">
        <v>848</v>
      </c>
      <c r="G15" s="25" t="s">
        <v>159</v>
      </c>
      <c r="H15" s="38">
        <v>2.82</v>
      </c>
      <c r="I15" s="38">
        <v>4.04</v>
      </c>
      <c r="J15" s="38">
        <v>4.9240000000000004</v>
      </c>
      <c r="K15" s="38">
        <v>5.2460000000000004</v>
      </c>
      <c r="L15" s="38">
        <v>6.4960000000000004</v>
      </c>
      <c r="M15" s="38">
        <v>7.54</v>
      </c>
      <c r="N15" s="38">
        <v>7.4640000000000004</v>
      </c>
      <c r="O15" s="38">
        <v>7.7258399999999998</v>
      </c>
      <c r="P15" s="38">
        <v>7.7782280000000004</v>
      </c>
      <c r="Q15" s="38">
        <v>7.748882</v>
      </c>
      <c r="R15" s="38">
        <v>7.8215090900000002</v>
      </c>
      <c r="S15" s="38">
        <v>7.7</v>
      </c>
      <c r="T15" s="38">
        <v>7.49</v>
      </c>
      <c r="U15" s="38">
        <v>7.9051170500000003</v>
      </c>
      <c r="V15" s="38">
        <v>9.1740556200000007</v>
      </c>
      <c r="W15" s="38">
        <v>11.012</v>
      </c>
      <c r="X15" s="38">
        <v>13.620245614035101</v>
      </c>
      <c r="Y15" s="38">
        <v>13.8915087719298</v>
      </c>
      <c r="Z15" s="38">
        <v>14.033403508771899</v>
      </c>
      <c r="AA15" s="38">
        <v>17.302756157894699</v>
      </c>
      <c r="AB15" s="38">
        <v>18.882569</v>
      </c>
      <c r="AC15" s="38">
        <v>19.321000000000002</v>
      </c>
      <c r="AD15" s="38">
        <v>21.765999999999998</v>
      </c>
      <c r="AE15" s="38">
        <v>22.774999999999999</v>
      </c>
      <c r="AF15" s="38">
        <v>23.864000000000001</v>
      </c>
      <c r="AG15" s="38">
        <v>29.90189346</v>
      </c>
      <c r="AH15" s="38">
        <v>44.987740899999999</v>
      </c>
      <c r="AI15" s="38">
        <v>56.904925040000002</v>
      </c>
      <c r="AJ15" s="38">
        <v>69.516999068999993</v>
      </c>
      <c r="AK15" s="38">
        <v>77.034752100000006</v>
      </c>
      <c r="AL15" s="38">
        <v>78.0366906</v>
      </c>
      <c r="AM15" s="38">
        <v>81.222649480000001</v>
      </c>
      <c r="AN15" s="38">
        <v>81.370939899999996</v>
      </c>
      <c r="AO15" s="38">
        <v>80.658536475000005</v>
      </c>
      <c r="AP15" s="38">
        <v>81.249683509999997</v>
      </c>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row>
    <row r="16" spans="1:548" ht="17.25" customHeight="1">
      <c r="F16" s="86" t="s">
        <v>592</v>
      </c>
      <c r="G16" s="25" t="s">
        <v>159</v>
      </c>
      <c r="H16" s="38" t="s">
        <v>156</v>
      </c>
      <c r="I16" s="38" t="s">
        <v>156</v>
      </c>
      <c r="J16" s="38" t="s">
        <v>156</v>
      </c>
      <c r="K16" s="38" t="s">
        <v>156</v>
      </c>
      <c r="L16" s="38" t="s">
        <v>156</v>
      </c>
      <c r="M16" s="38" t="s">
        <v>156</v>
      </c>
      <c r="N16" s="38" t="s">
        <v>156</v>
      </c>
      <c r="O16" s="38" t="s">
        <v>156</v>
      </c>
      <c r="P16" s="38" t="s">
        <v>156</v>
      </c>
      <c r="Q16" s="38" t="s">
        <v>156</v>
      </c>
      <c r="R16" s="38" t="s">
        <v>156</v>
      </c>
      <c r="S16" s="38" t="s">
        <v>156</v>
      </c>
      <c r="T16" s="38" t="s">
        <v>156</v>
      </c>
      <c r="U16" s="38" t="s">
        <v>156</v>
      </c>
      <c r="V16" s="38" t="s">
        <v>156</v>
      </c>
      <c r="W16" s="38" t="s">
        <v>156</v>
      </c>
      <c r="X16" s="38" t="s">
        <v>156</v>
      </c>
      <c r="Y16" s="38" t="s">
        <v>156</v>
      </c>
      <c r="Z16" s="38" t="s">
        <v>156</v>
      </c>
      <c r="AA16" s="38" t="s">
        <v>156</v>
      </c>
      <c r="AB16" s="38" t="s">
        <v>156</v>
      </c>
      <c r="AC16" s="38" t="s">
        <v>156</v>
      </c>
      <c r="AD16" s="38">
        <v>16.021166000000001</v>
      </c>
      <c r="AE16" s="38">
        <v>18.006971050000001</v>
      </c>
      <c r="AF16" s="38">
        <v>18.621236100000001</v>
      </c>
      <c r="AG16" s="38">
        <v>18.897209100000001</v>
      </c>
      <c r="AH16" s="38">
        <v>22.752950500000001</v>
      </c>
      <c r="AI16" s="38">
        <v>26.06317</v>
      </c>
      <c r="AJ16" s="38">
        <v>29.132834500000001</v>
      </c>
      <c r="AK16" s="38">
        <v>30.567902400000001</v>
      </c>
      <c r="AL16" s="38">
        <v>29.5392811</v>
      </c>
      <c r="AM16" s="38">
        <v>26.994353329999999</v>
      </c>
      <c r="AN16" s="38">
        <v>31.102926154999999</v>
      </c>
      <c r="AO16" s="38">
        <v>27.93160636</v>
      </c>
      <c r="AP16" s="38" t="s">
        <v>156</v>
      </c>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row>
    <row r="17" spans="6:548" ht="17.25" customHeight="1">
      <c r="F17" s="86" t="s">
        <v>849</v>
      </c>
      <c r="G17" s="25" t="s">
        <v>159</v>
      </c>
      <c r="H17" s="38" t="s">
        <v>156</v>
      </c>
      <c r="I17" s="38" t="s">
        <v>156</v>
      </c>
      <c r="J17" s="38" t="s">
        <v>156</v>
      </c>
      <c r="K17" s="38" t="s">
        <v>156</v>
      </c>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t="s">
        <v>156</v>
      </c>
      <c r="AB17" s="38" t="s">
        <v>156</v>
      </c>
      <c r="AC17" s="38" t="s">
        <v>156</v>
      </c>
      <c r="AD17" s="38">
        <v>3.6150848999999998</v>
      </c>
      <c r="AE17" s="38">
        <v>3.6099692999999999</v>
      </c>
      <c r="AF17" s="38">
        <v>3.8472661499999998</v>
      </c>
      <c r="AG17" s="38">
        <v>5.9448549999999996</v>
      </c>
      <c r="AH17" s="38">
        <v>12.21892525</v>
      </c>
      <c r="AI17" s="38">
        <v>17.623607400000001</v>
      </c>
      <c r="AJ17" s="38">
        <v>23.86533975</v>
      </c>
      <c r="AK17" s="38">
        <v>28.331816799999999</v>
      </c>
      <c r="AL17" s="38">
        <v>29.566320699999999</v>
      </c>
      <c r="AM17" s="38">
        <v>31.87297925</v>
      </c>
      <c r="AN17" s="38">
        <v>22.344578445</v>
      </c>
      <c r="AO17" s="38">
        <v>24.694163374999999</v>
      </c>
      <c r="AP17" s="38" t="s">
        <v>156</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row>
    <row r="18" spans="6:548" ht="17.25" customHeight="1">
      <c r="F18" s="86" t="s">
        <v>593</v>
      </c>
      <c r="G18" s="24" t="s">
        <v>159</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t="s">
        <v>156</v>
      </c>
      <c r="AC18" s="38" t="s">
        <v>156</v>
      </c>
      <c r="AD18" s="38">
        <v>0.85564499999999999</v>
      </c>
      <c r="AE18" s="38">
        <v>0.68350100000000003</v>
      </c>
      <c r="AF18" s="38">
        <v>0.85173725</v>
      </c>
      <c r="AG18" s="38">
        <v>1.9873700000000001</v>
      </c>
      <c r="AH18" s="38">
        <v>5.0654488500000001</v>
      </c>
      <c r="AI18" s="38">
        <v>7.1185603999999998</v>
      </c>
      <c r="AJ18" s="38">
        <v>8.0515281000000005</v>
      </c>
      <c r="AK18" s="38">
        <v>7.8431790499999998</v>
      </c>
      <c r="AL18" s="38">
        <v>7.2864312499999997</v>
      </c>
      <c r="AM18" s="38">
        <v>9.6293760499999994</v>
      </c>
      <c r="AN18" s="38">
        <v>11.91250284</v>
      </c>
      <c r="AO18" s="38">
        <v>10.583734874999999</v>
      </c>
      <c r="AP18" s="38" t="s">
        <v>156</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row>
    <row r="19" spans="6:548" ht="17.25" customHeight="1">
      <c r="F19" s="86" t="s">
        <v>590</v>
      </c>
      <c r="G19" s="25" t="s">
        <v>159</v>
      </c>
      <c r="H19" s="38" t="s">
        <v>156</v>
      </c>
      <c r="I19" s="38" t="s">
        <v>156</v>
      </c>
      <c r="J19" s="38" t="s">
        <v>156</v>
      </c>
      <c r="K19" s="38" t="s">
        <v>156</v>
      </c>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t="s">
        <v>156</v>
      </c>
      <c r="AB19" s="38" t="s">
        <v>156</v>
      </c>
      <c r="AC19" s="38" t="s">
        <v>156</v>
      </c>
      <c r="AD19" s="38">
        <v>0.25782015000000003</v>
      </c>
      <c r="AE19" s="38">
        <v>6.1295849999999999E-2</v>
      </c>
      <c r="AF19" s="38">
        <v>0.19070835</v>
      </c>
      <c r="AG19" s="38">
        <v>0.25789119999999999</v>
      </c>
      <c r="AH19" s="38">
        <v>0.26906635000000001</v>
      </c>
      <c r="AI19" s="38">
        <v>0.97617624999999997</v>
      </c>
      <c r="AJ19" s="38">
        <v>2.42872245</v>
      </c>
      <c r="AK19" s="38">
        <v>4.5698141999999997</v>
      </c>
      <c r="AL19" s="38">
        <v>6.2679295000000002</v>
      </c>
      <c r="AM19" s="38">
        <v>6.2781099500000002</v>
      </c>
      <c r="AN19" s="38">
        <v>7.6130075000000001</v>
      </c>
      <c r="AO19" s="38">
        <v>8.3221362350000003</v>
      </c>
      <c r="AP19" s="38" t="s">
        <v>156</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row>
    <row r="20" spans="6:548" ht="17.25" customHeight="1">
      <c r="F20" s="86" t="s">
        <v>614</v>
      </c>
      <c r="G20" s="25" t="s">
        <v>159</v>
      </c>
      <c r="H20" s="38" t="s">
        <v>156</v>
      </c>
      <c r="I20" s="38" t="s">
        <v>156</v>
      </c>
      <c r="J20" s="38" t="s">
        <v>156</v>
      </c>
      <c r="K20" s="38" t="s">
        <v>156</v>
      </c>
      <c r="L20" s="38" t="s">
        <v>156</v>
      </c>
      <c r="M20" s="38" t="s">
        <v>156</v>
      </c>
      <c r="N20" s="38" t="s">
        <v>156</v>
      </c>
      <c r="O20" s="38" t="s">
        <v>156</v>
      </c>
      <c r="P20" s="38" t="s">
        <v>156</v>
      </c>
      <c r="Q20" s="38" t="s">
        <v>156</v>
      </c>
      <c r="R20" s="38" t="s">
        <v>156</v>
      </c>
      <c r="S20" s="38" t="s">
        <v>156</v>
      </c>
      <c r="T20" s="38" t="s">
        <v>156</v>
      </c>
      <c r="U20" s="38" t="s">
        <v>156</v>
      </c>
      <c r="V20" s="38" t="s">
        <v>156</v>
      </c>
      <c r="W20" s="38" t="s">
        <v>156</v>
      </c>
      <c r="X20" s="38" t="s">
        <v>156</v>
      </c>
      <c r="Y20" s="38" t="s">
        <v>156</v>
      </c>
      <c r="Z20" s="38" t="s">
        <v>156</v>
      </c>
      <c r="AA20" s="38" t="s">
        <v>156</v>
      </c>
      <c r="AB20" s="38" t="s">
        <v>156</v>
      </c>
      <c r="AC20" s="38" t="s">
        <v>156</v>
      </c>
      <c r="AD20" s="38">
        <v>0</v>
      </c>
      <c r="AE20" s="38">
        <v>0</v>
      </c>
      <c r="AF20" s="38">
        <v>0</v>
      </c>
      <c r="AG20" s="38">
        <v>0.72371529999999995</v>
      </c>
      <c r="AH20" s="38">
        <v>0.9289077</v>
      </c>
      <c r="AI20" s="38">
        <v>1.8244218999999999</v>
      </c>
      <c r="AJ20" s="38">
        <v>1.4931462</v>
      </c>
      <c r="AK20" s="38">
        <v>1.15650115</v>
      </c>
      <c r="AL20" s="38">
        <v>0.79885574999999998</v>
      </c>
      <c r="AM20" s="38">
        <v>0.29579129999999998</v>
      </c>
      <c r="AN20" s="38">
        <v>0.36271025000000001</v>
      </c>
      <c r="AO20" s="38">
        <v>0.35424108999999998</v>
      </c>
      <c r="AP20" s="38" t="s">
        <v>156</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row>
    <row r="21" spans="6:548" ht="17.25" customHeight="1">
      <c r="F21" s="2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row>
    <row r="22" spans="6:548" ht="17.25" customHeight="1">
      <c r="F22" s="28" t="s">
        <v>187</v>
      </c>
      <c r="G22" s="25" t="s">
        <v>159</v>
      </c>
      <c r="H22" s="38">
        <v>58.698374999999999</v>
      </c>
      <c r="I22" s="38">
        <v>66.502523999999994</v>
      </c>
      <c r="J22" s="38">
        <v>66.416758000000002</v>
      </c>
      <c r="K22" s="38">
        <v>72.463521999999998</v>
      </c>
      <c r="L22" s="38">
        <v>69.758048000000002</v>
      </c>
      <c r="M22" s="38">
        <v>74.959239999999994</v>
      </c>
      <c r="N22" s="38">
        <v>77.835100999999995</v>
      </c>
      <c r="O22" s="38">
        <v>83.370717999999997</v>
      </c>
      <c r="P22" s="38">
        <v>82.662659000000005</v>
      </c>
      <c r="Q22" s="38">
        <v>91.956734999999995</v>
      </c>
      <c r="R22" s="38">
        <v>100.76058500000001</v>
      </c>
      <c r="S22" s="38">
        <v>106.079939</v>
      </c>
      <c r="T22" s="38">
        <v>104.35650099999999</v>
      </c>
      <c r="U22" s="38">
        <v>111.49530900000001</v>
      </c>
      <c r="V22" s="38">
        <v>116.729759</v>
      </c>
      <c r="W22" s="38">
        <v>124.93431</v>
      </c>
      <c r="X22" s="38">
        <v>124.391616</v>
      </c>
      <c r="Y22" s="38">
        <v>138.200153</v>
      </c>
      <c r="Z22" s="38">
        <v>134.80619300000001</v>
      </c>
      <c r="AA22" s="38">
        <v>135.03210200000001</v>
      </c>
      <c r="AB22" s="38">
        <v>158.957696</v>
      </c>
      <c r="AC22" s="38">
        <v>132.70725400000001</v>
      </c>
      <c r="AD22" s="38">
        <v>144.57705565000001</v>
      </c>
      <c r="AE22" s="38">
        <v>170.00959793999999</v>
      </c>
      <c r="AF22" s="38">
        <v>186.36498055000001</v>
      </c>
      <c r="AG22" s="38">
        <v>186.10084491000001</v>
      </c>
      <c r="AH22" s="38">
        <v>189.22805603</v>
      </c>
      <c r="AI22" s="38">
        <v>172.67477405</v>
      </c>
      <c r="AJ22" s="38">
        <v>178.85280969999999</v>
      </c>
      <c r="AK22" s="38">
        <v>184.35469399999999</v>
      </c>
      <c r="AL22" s="38">
        <v>171.82211835000001</v>
      </c>
      <c r="AM22" s="38">
        <v>166.99275631</v>
      </c>
      <c r="AN22" s="38">
        <v>160.53182265999999</v>
      </c>
      <c r="AO22" s="38">
        <v>151.25157580999999</v>
      </c>
      <c r="AP22" s="38">
        <v>152.91882867999999</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row>
    <row r="23" spans="6:548" ht="17.25" customHeight="1">
      <c r="F23" s="86" t="s">
        <v>614</v>
      </c>
      <c r="G23" s="25" t="s">
        <v>159</v>
      </c>
      <c r="H23" s="38">
        <v>0</v>
      </c>
      <c r="I23" s="38">
        <v>3.7936999999999999E-2</v>
      </c>
      <c r="J23" s="38">
        <v>5.9463530000000002</v>
      </c>
      <c r="K23" s="38">
        <v>6.5281479999999998</v>
      </c>
      <c r="L23" s="38">
        <v>8.1044549999999997</v>
      </c>
      <c r="M23" s="38">
        <v>9.2286180000000009</v>
      </c>
      <c r="N23" s="38">
        <v>10.602074999999999</v>
      </c>
      <c r="O23" s="38">
        <v>9.3811879999999999</v>
      </c>
      <c r="P23" s="38">
        <v>9.2555890000000005</v>
      </c>
      <c r="Q23" s="38">
        <v>8.4232949999999995</v>
      </c>
      <c r="R23" s="38">
        <v>10.605017</v>
      </c>
      <c r="S23" s="38">
        <v>11.452538000000001</v>
      </c>
      <c r="T23" s="38">
        <v>12.372337</v>
      </c>
      <c r="U23" s="38">
        <v>14.701596</v>
      </c>
      <c r="V23" s="38">
        <v>14.868077</v>
      </c>
      <c r="W23" s="38">
        <v>17.557686</v>
      </c>
      <c r="X23" s="38">
        <v>17.798812999999999</v>
      </c>
      <c r="Y23" s="38">
        <v>21.856114000000002</v>
      </c>
      <c r="Z23" s="38">
        <v>24.851049379999999</v>
      </c>
      <c r="AA23" s="38">
        <v>26.799963739999999</v>
      </c>
      <c r="AB23" s="38">
        <v>32.416344070000001</v>
      </c>
      <c r="AC23" s="38">
        <v>28.976869740000001</v>
      </c>
      <c r="AD23" s="38">
        <v>30.032018239999999</v>
      </c>
      <c r="AE23" s="38">
        <v>33.15514606</v>
      </c>
      <c r="AF23" s="38">
        <v>40.101692280000002</v>
      </c>
      <c r="AG23" s="38">
        <v>42.907022499999997</v>
      </c>
      <c r="AH23" s="38">
        <v>43.497658260000001</v>
      </c>
      <c r="AI23" s="38">
        <v>41.191984359999999</v>
      </c>
      <c r="AJ23" s="38">
        <v>45.293110169999999</v>
      </c>
      <c r="AK23" s="38">
        <v>46.222423310000003</v>
      </c>
      <c r="AL23" s="38">
        <v>44.762284039999997</v>
      </c>
      <c r="AM23" s="38">
        <v>54.251618059999998</v>
      </c>
      <c r="AN23" s="38">
        <v>45.52226297</v>
      </c>
      <c r="AO23" s="38">
        <v>41.941479620000003</v>
      </c>
      <c r="AP23" s="38">
        <v>37.915058510000001</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row>
    <row r="24" spans="6:548" ht="17.25" customHeight="1">
      <c r="F24" s="86" t="s">
        <v>611</v>
      </c>
      <c r="G24" s="25" t="s">
        <v>159</v>
      </c>
      <c r="H24" s="38">
        <v>0.46466200000000002</v>
      </c>
      <c r="I24" s="38">
        <v>0.32086599999999998</v>
      </c>
      <c r="J24" s="38">
        <v>0.38668799999999998</v>
      </c>
      <c r="K24" s="38">
        <v>0.657192</v>
      </c>
      <c r="L24" s="38">
        <v>0.369029</v>
      </c>
      <c r="M24" s="38">
        <v>0.21138499999999999</v>
      </c>
      <c r="N24" s="38">
        <v>0.21879699999999999</v>
      </c>
      <c r="O24" s="38">
        <v>0.227908</v>
      </c>
      <c r="P24" s="38">
        <v>0.82062199999999996</v>
      </c>
      <c r="Q24" s="38">
        <v>1.2718419999999999</v>
      </c>
      <c r="R24" s="38">
        <v>1.271636</v>
      </c>
      <c r="S24" s="38">
        <v>0.429587</v>
      </c>
      <c r="T24" s="38">
        <v>0.32548899999999997</v>
      </c>
      <c r="U24" s="38">
        <v>1.905734</v>
      </c>
      <c r="V24" s="38">
        <v>4.2394299999999996</v>
      </c>
      <c r="W24" s="38">
        <v>3.7366920000000001</v>
      </c>
      <c r="X24" s="38">
        <v>2.496985</v>
      </c>
      <c r="Y24" s="38">
        <v>2.837332</v>
      </c>
      <c r="Z24" s="38">
        <v>1.244229</v>
      </c>
      <c r="AA24" s="38">
        <v>31.062724970000001</v>
      </c>
      <c r="AB24" s="38">
        <v>21.8524046</v>
      </c>
      <c r="AC24" s="38">
        <v>13.71415118</v>
      </c>
      <c r="AD24" s="38">
        <v>28.172226240000001</v>
      </c>
      <c r="AE24" s="38">
        <v>45.340954349999997</v>
      </c>
      <c r="AF24" s="38">
        <v>46.325021130000003</v>
      </c>
      <c r="AG24" s="38">
        <v>36.398924819999998</v>
      </c>
      <c r="AH24" s="38">
        <v>38.891984890000003</v>
      </c>
      <c r="AI24" s="38">
        <v>41.454661780000002</v>
      </c>
      <c r="AJ24" s="38">
        <v>39.626142790000003</v>
      </c>
      <c r="AK24" s="38">
        <v>42.782525479999997</v>
      </c>
      <c r="AL24" s="38">
        <v>39.022042470000002</v>
      </c>
      <c r="AM24" s="38">
        <v>0.18221950000000001</v>
      </c>
      <c r="AN24" s="38">
        <v>0</v>
      </c>
      <c r="AO24" s="38">
        <v>4.9267884400000002</v>
      </c>
      <c r="AP24" s="38">
        <v>9.9400207199999997</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row>
    <row r="25" spans="6:548" ht="17.25" customHeight="1">
      <c r="F25" s="86" t="s">
        <v>592</v>
      </c>
      <c r="G25" s="25" t="s">
        <v>159</v>
      </c>
      <c r="H25" s="38">
        <v>29.987693</v>
      </c>
      <c r="I25" s="38">
        <v>32.279586999999999</v>
      </c>
      <c r="J25" s="38">
        <v>28.790132</v>
      </c>
      <c r="K25" s="38">
        <v>31.163737000000001</v>
      </c>
      <c r="L25" s="38">
        <v>28.665744</v>
      </c>
      <c r="M25" s="38">
        <v>25.054040000000001</v>
      </c>
      <c r="N25" s="38">
        <v>31.554872</v>
      </c>
      <c r="O25" s="38">
        <v>33.907034000000003</v>
      </c>
      <c r="P25" s="38">
        <v>32.504154</v>
      </c>
      <c r="Q25" s="38">
        <v>37.865400999999999</v>
      </c>
      <c r="R25" s="38">
        <v>41.283709999999999</v>
      </c>
      <c r="S25" s="38">
        <v>41.606779000000003</v>
      </c>
      <c r="T25" s="38">
        <v>40.541082000000003</v>
      </c>
      <c r="U25" s="38">
        <v>41.570332000000001</v>
      </c>
      <c r="V25" s="38">
        <v>41.943756999999998</v>
      </c>
      <c r="W25" s="38">
        <v>45.144281999999997</v>
      </c>
      <c r="X25" s="38">
        <v>45.936687999999997</v>
      </c>
      <c r="Y25" s="38">
        <v>51.292845</v>
      </c>
      <c r="Z25" s="38">
        <v>49.945944920000002</v>
      </c>
      <c r="AA25" s="38">
        <v>40.671025489999998</v>
      </c>
      <c r="AB25" s="38">
        <v>48.023374070000003</v>
      </c>
      <c r="AC25" s="38">
        <v>40.737382279999999</v>
      </c>
      <c r="AD25" s="38">
        <v>38.459702489999998</v>
      </c>
      <c r="AE25" s="38">
        <v>41.72254985</v>
      </c>
      <c r="AF25" s="38">
        <v>41.975003139999998</v>
      </c>
      <c r="AG25" s="38">
        <v>40.991410629999997</v>
      </c>
      <c r="AH25" s="38">
        <v>42.290804090000002</v>
      </c>
      <c r="AI25" s="38">
        <v>35.754921379999999</v>
      </c>
      <c r="AJ25" s="38">
        <v>35.793984430000002</v>
      </c>
      <c r="AK25" s="38">
        <v>35.145892969999998</v>
      </c>
      <c r="AL25" s="38">
        <v>31.22588447</v>
      </c>
      <c r="AM25" s="38">
        <v>39.174610620000003</v>
      </c>
      <c r="AN25" s="38">
        <v>39.706150989999998</v>
      </c>
      <c r="AO25" s="38">
        <v>36.550567600000001</v>
      </c>
      <c r="AP25" s="38">
        <v>35.75013929</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row>
    <row r="26" spans="6:548" ht="17.25" customHeight="1">
      <c r="F26" s="86" t="s">
        <v>593</v>
      </c>
      <c r="G26" s="25" t="s">
        <v>159</v>
      </c>
      <c r="H26" s="38">
        <v>4.9314799999999996</v>
      </c>
      <c r="I26" s="38">
        <v>6.6366589999999999</v>
      </c>
      <c r="J26" s="38">
        <v>8.1002430000000007</v>
      </c>
      <c r="K26" s="38">
        <v>8.4485279999999996</v>
      </c>
      <c r="L26" s="38">
        <v>7.7214999999999998</v>
      </c>
      <c r="M26" s="38">
        <v>7.7086160000000001</v>
      </c>
      <c r="N26" s="38">
        <v>8.5122929999999997</v>
      </c>
      <c r="O26" s="38">
        <v>5.63652</v>
      </c>
      <c r="P26" s="38">
        <v>5.0819510000000001</v>
      </c>
      <c r="Q26" s="38">
        <v>5.3749070000000003</v>
      </c>
      <c r="R26" s="38">
        <v>5.6918949999999997</v>
      </c>
      <c r="S26" s="38">
        <v>6.6550019999999996</v>
      </c>
      <c r="T26" s="38">
        <v>6.964467</v>
      </c>
      <c r="U26" s="38">
        <v>8.1800239999999995</v>
      </c>
      <c r="V26" s="38">
        <v>12.600825</v>
      </c>
      <c r="W26" s="38">
        <v>10.502338999999999</v>
      </c>
      <c r="X26" s="38">
        <v>5.8251540000000004</v>
      </c>
      <c r="Y26" s="38">
        <v>6.4957050000000001</v>
      </c>
      <c r="Z26" s="38">
        <v>12.83342904</v>
      </c>
      <c r="AA26" s="38">
        <v>12.556410169999999</v>
      </c>
      <c r="AB26" s="38">
        <v>17.409583309999999</v>
      </c>
      <c r="AC26" s="38">
        <v>16.22747575</v>
      </c>
      <c r="AD26" s="38">
        <v>15.75152782</v>
      </c>
      <c r="AE26" s="38">
        <v>17.000856769999999</v>
      </c>
      <c r="AF26" s="38">
        <v>20.373618130000001</v>
      </c>
      <c r="AG26" s="38">
        <v>21.47347005</v>
      </c>
      <c r="AH26" s="38">
        <v>19.488911680000001</v>
      </c>
      <c r="AI26" s="38">
        <v>17.78776341</v>
      </c>
      <c r="AJ26" s="38">
        <v>17.796863259999999</v>
      </c>
      <c r="AK26" s="38">
        <v>17.627826779999999</v>
      </c>
      <c r="AL26" s="38">
        <v>17.289646359999999</v>
      </c>
      <c r="AM26" s="38">
        <v>23.10324026</v>
      </c>
      <c r="AN26" s="38">
        <v>22.502160289999999</v>
      </c>
      <c r="AO26" s="38">
        <v>19.880774290000002</v>
      </c>
      <c r="AP26" s="38">
        <v>20.1841662</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row>
    <row r="27" spans="6:548" ht="17.25" customHeight="1">
      <c r="F27" s="86" t="s">
        <v>590</v>
      </c>
      <c r="G27" s="25" t="s">
        <v>159</v>
      </c>
      <c r="H27" s="38">
        <v>2.9439839999999999</v>
      </c>
      <c r="I27" s="38">
        <v>3.1614529999999998</v>
      </c>
      <c r="J27" s="38">
        <v>2.665206</v>
      </c>
      <c r="K27" s="38">
        <v>2.7851499999999998</v>
      </c>
      <c r="L27" s="38">
        <v>3.055053</v>
      </c>
      <c r="M27" s="38">
        <v>2.9931030000000001</v>
      </c>
      <c r="N27" s="38">
        <v>2.6805650000000001</v>
      </c>
      <c r="O27" s="38">
        <v>4.8497680000000001</v>
      </c>
      <c r="P27" s="38">
        <v>3.3209089999999999</v>
      </c>
      <c r="Q27" s="38">
        <v>2.7944710000000001</v>
      </c>
      <c r="R27" s="38">
        <v>3.0120339999999999</v>
      </c>
      <c r="S27" s="38">
        <v>4.1543109999999999</v>
      </c>
      <c r="T27" s="38">
        <v>4.010319</v>
      </c>
      <c r="U27" s="38">
        <v>4.2334959999999997</v>
      </c>
      <c r="V27" s="38">
        <v>5.8867630000000002</v>
      </c>
      <c r="W27" s="38">
        <v>8.1643740000000005</v>
      </c>
      <c r="X27" s="38">
        <v>7.6718970000000004</v>
      </c>
      <c r="Y27" s="38">
        <v>7.6938589999999998</v>
      </c>
      <c r="Z27" s="38">
        <v>4.3856408900000003</v>
      </c>
      <c r="AA27" s="38">
        <v>2.6477854199999999</v>
      </c>
      <c r="AB27" s="38">
        <v>8.1898225</v>
      </c>
      <c r="AC27" s="38">
        <v>7.8107850699999997</v>
      </c>
      <c r="AD27" s="38">
        <v>7.9610856700000001</v>
      </c>
      <c r="AE27" s="38">
        <v>9.1439675099999995</v>
      </c>
      <c r="AF27" s="38">
        <v>9.3661650299999994</v>
      </c>
      <c r="AG27" s="38">
        <v>9.2709318399999994</v>
      </c>
      <c r="AH27" s="38">
        <v>9.7044006399999994</v>
      </c>
      <c r="AI27" s="38">
        <v>8.53624385</v>
      </c>
      <c r="AJ27" s="38">
        <v>10.03619393</v>
      </c>
      <c r="AK27" s="38">
        <v>10.633246890000001</v>
      </c>
      <c r="AL27" s="38">
        <v>9.8439093999999994</v>
      </c>
      <c r="AM27" s="38">
        <v>10.507329439999999</v>
      </c>
      <c r="AN27" s="38">
        <v>9.4887297799999999</v>
      </c>
      <c r="AO27" s="38">
        <v>8.5341859000000007</v>
      </c>
      <c r="AP27" s="38">
        <v>8.6576232399999995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row>
    <row r="28" spans="6:548" ht="17.25" customHeight="1">
      <c r="F28" s="2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row>
    <row r="29" spans="6:548" ht="17.25" customHeight="1">
      <c r="F29" s="28" t="s">
        <v>188</v>
      </c>
      <c r="G29" s="25" t="s">
        <v>159</v>
      </c>
      <c r="H29" s="38">
        <v>47.515399000000002</v>
      </c>
      <c r="I29" s="38">
        <v>54.324433999999997</v>
      </c>
      <c r="J29" s="38">
        <v>60.621296999999998</v>
      </c>
      <c r="K29" s="38">
        <v>60.601591999999997</v>
      </c>
      <c r="L29" s="38">
        <v>61.373649</v>
      </c>
      <c r="M29" s="38">
        <v>61.438437</v>
      </c>
      <c r="N29" s="38">
        <v>62.950608000000003</v>
      </c>
      <c r="O29" s="38">
        <v>74.368538999999998</v>
      </c>
      <c r="P29" s="38">
        <v>84.352003999999994</v>
      </c>
      <c r="Q29" s="38">
        <v>79.405748000000003</v>
      </c>
      <c r="R29" s="38">
        <v>85.978983999999997</v>
      </c>
      <c r="S29" s="38">
        <v>87.821663000000001</v>
      </c>
      <c r="T29" s="38">
        <v>99.508932999999999</v>
      </c>
      <c r="U29" s="38">
        <v>103.95308199999999</v>
      </c>
      <c r="V29" s="38">
        <v>107.941777</v>
      </c>
      <c r="W29" s="38">
        <v>108.82145199999999</v>
      </c>
      <c r="X29" s="38">
        <v>112.76373100000001</v>
      </c>
      <c r="Y29" s="38">
        <v>112.58188699999999</v>
      </c>
      <c r="Z29" s="38">
        <v>126.40092516</v>
      </c>
      <c r="AA29" s="38">
        <v>139.51226543999999</v>
      </c>
      <c r="AB29" s="38">
        <v>142.05997651000001</v>
      </c>
      <c r="AC29" s="38">
        <v>148.08187588999999</v>
      </c>
      <c r="AD29" s="38">
        <v>171.45284301999999</v>
      </c>
      <c r="AE29" s="38">
        <v>188.40864300000001</v>
      </c>
      <c r="AF29" s="38">
        <v>201.04470201000001</v>
      </c>
      <c r="AG29" s="38">
        <v>202.24689284999999</v>
      </c>
      <c r="AH29" s="38">
        <v>201.92423539999999</v>
      </c>
      <c r="AI29" s="38">
        <v>200.34171244999999</v>
      </c>
      <c r="AJ29" s="38">
        <v>207.65354475000001</v>
      </c>
      <c r="AK29" s="38">
        <v>212.27503335</v>
      </c>
      <c r="AL29" s="38">
        <v>199.52054996499999</v>
      </c>
      <c r="AM29" s="38">
        <v>198.78902919000001</v>
      </c>
      <c r="AN29" s="38">
        <v>178.65297439</v>
      </c>
      <c r="AO29" s="38">
        <v>202.20308058000001</v>
      </c>
      <c r="AP29" s="38">
        <v>208.75743824</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row>
    <row r="30" spans="6:548" ht="17.25" customHeight="1">
      <c r="F30" s="86" t="s">
        <v>592</v>
      </c>
      <c r="G30" s="25" t="s">
        <v>159</v>
      </c>
      <c r="H30" s="38">
        <v>25.652246999999999</v>
      </c>
      <c r="I30" s="38">
        <v>28.763234000000001</v>
      </c>
      <c r="J30" s="38">
        <v>32.473823000000003</v>
      </c>
      <c r="K30" s="38">
        <v>32.919044999999997</v>
      </c>
      <c r="L30" s="38">
        <v>34.785097999999998</v>
      </c>
      <c r="M30" s="38">
        <v>34.188951000000003</v>
      </c>
      <c r="N30" s="38">
        <v>33.979928999999998</v>
      </c>
      <c r="O30" s="38">
        <v>39.214965999999997</v>
      </c>
      <c r="P30" s="38">
        <v>38.962321000000003</v>
      </c>
      <c r="Q30" s="38">
        <v>41.853935</v>
      </c>
      <c r="R30" s="38">
        <v>46.477716999999998</v>
      </c>
      <c r="S30" s="38">
        <v>50.612647000000003</v>
      </c>
      <c r="T30" s="38">
        <v>50.969844000000002</v>
      </c>
      <c r="U30" s="38">
        <v>53.770651999999998</v>
      </c>
      <c r="V30" s="38">
        <v>60.001412000000002</v>
      </c>
      <c r="W30" s="38">
        <v>59.741093999999997</v>
      </c>
      <c r="X30" s="38">
        <v>57.423381999999997</v>
      </c>
      <c r="Y30" s="38">
        <v>63.422069</v>
      </c>
      <c r="Z30" s="38">
        <v>67.975305000000006</v>
      </c>
      <c r="AA30" s="38">
        <v>60.696310029999999</v>
      </c>
      <c r="AB30" s="38">
        <v>69.798053539999998</v>
      </c>
      <c r="AC30" s="38">
        <v>65.380176349999999</v>
      </c>
      <c r="AD30" s="38">
        <v>75.242474000000001</v>
      </c>
      <c r="AE30" s="38">
        <v>82.267926900000006</v>
      </c>
      <c r="AF30" s="38">
        <v>77.696597049999994</v>
      </c>
      <c r="AG30" s="38">
        <v>84.749470470000006</v>
      </c>
      <c r="AH30" s="38">
        <v>79.602122850000001</v>
      </c>
      <c r="AI30" s="38">
        <v>81.688356150000004</v>
      </c>
      <c r="AJ30" s="38">
        <v>80.958058010000002</v>
      </c>
      <c r="AK30" s="38">
        <v>75.023762000000005</v>
      </c>
      <c r="AL30" s="38">
        <v>72.878464019999996</v>
      </c>
      <c r="AM30" s="38">
        <v>80.746640470000003</v>
      </c>
      <c r="AN30" s="38">
        <v>86.425421900000003</v>
      </c>
      <c r="AO30" s="38">
        <v>70.612309929999995</v>
      </c>
      <c r="AP30" s="38">
        <v>74.592578660000001</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row>
    <row r="31" spans="6:548" ht="17.25" customHeight="1">
      <c r="F31" s="86" t="s">
        <v>611</v>
      </c>
      <c r="G31" s="25" t="s">
        <v>159</v>
      </c>
      <c r="H31" s="38">
        <v>4.3989E-2</v>
      </c>
      <c r="I31" s="38">
        <v>0</v>
      </c>
      <c r="J31" s="38">
        <v>0</v>
      </c>
      <c r="K31" s="38">
        <v>0.11525299999999999</v>
      </c>
      <c r="L31" s="38">
        <v>0.41528799999999999</v>
      </c>
      <c r="M31" s="38">
        <v>0.96707399999999999</v>
      </c>
      <c r="N31" s="38">
        <v>1.9226799999999999</v>
      </c>
      <c r="O31" s="38">
        <v>1.7303470000000001</v>
      </c>
      <c r="P31" s="38">
        <v>1.4369050000000001</v>
      </c>
      <c r="Q31" s="38">
        <v>1.099386</v>
      </c>
      <c r="R31" s="38">
        <v>0.92605700000000002</v>
      </c>
      <c r="S31" s="38">
        <v>0.77248499999999998</v>
      </c>
      <c r="T31" s="38">
        <v>4.4029389999999999</v>
      </c>
      <c r="U31" s="38">
        <v>3.3457499999999998</v>
      </c>
      <c r="V31" s="38">
        <v>2.2211110000000001</v>
      </c>
      <c r="W31" s="38">
        <v>1.8080689999999999</v>
      </c>
      <c r="X31" s="38">
        <v>5.2626189999999999</v>
      </c>
      <c r="Y31" s="38">
        <v>1.5372330000000001</v>
      </c>
      <c r="Z31" s="38">
        <v>2.282867</v>
      </c>
      <c r="AA31" s="38">
        <v>16.387518</v>
      </c>
      <c r="AB31" s="38">
        <v>15.263370500000001</v>
      </c>
      <c r="AC31" s="38">
        <v>20.292469000000001</v>
      </c>
      <c r="AD31" s="38">
        <v>34.685768240000002</v>
      </c>
      <c r="AE31" s="38">
        <v>42.652670999999998</v>
      </c>
      <c r="AF31" s="38">
        <v>47.1414811</v>
      </c>
      <c r="AG31" s="38">
        <v>35.000104999999998</v>
      </c>
      <c r="AH31" s="38">
        <v>36.367074000000002</v>
      </c>
      <c r="AI31" s="38">
        <v>41.952295450000001</v>
      </c>
      <c r="AJ31" s="38">
        <v>49.787365000000001</v>
      </c>
      <c r="AK31" s="38">
        <v>49.982092999999999</v>
      </c>
      <c r="AL31" s="38">
        <v>34.948880000000003</v>
      </c>
      <c r="AM31" s="38">
        <v>0</v>
      </c>
      <c r="AN31" s="38">
        <v>0</v>
      </c>
      <c r="AO31" s="38">
        <v>50.893036000000002</v>
      </c>
      <c r="AP31" s="38">
        <v>74.142116999999999</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row>
    <row r="32" spans="6:548" ht="17.25" customHeight="1">
      <c r="F32" s="86" t="s">
        <v>593</v>
      </c>
      <c r="G32" s="25" t="s">
        <v>159</v>
      </c>
      <c r="H32" s="38">
        <v>4.1928559999999999</v>
      </c>
      <c r="I32" s="38">
        <v>5.0641870000000004</v>
      </c>
      <c r="J32" s="38">
        <v>6.0878750000000004</v>
      </c>
      <c r="K32" s="38">
        <v>7.7431340000000004</v>
      </c>
      <c r="L32" s="38">
        <v>8.4481540000000006</v>
      </c>
      <c r="M32" s="38">
        <v>9.4970649999999992</v>
      </c>
      <c r="N32" s="38">
        <v>10.686768000000001</v>
      </c>
      <c r="O32" s="38">
        <v>12.157819999999999</v>
      </c>
      <c r="P32" s="38">
        <v>15.418339</v>
      </c>
      <c r="Q32" s="38">
        <v>12.684661</v>
      </c>
      <c r="R32" s="38">
        <v>11.508020999999999</v>
      </c>
      <c r="S32" s="38">
        <v>13.155706</v>
      </c>
      <c r="T32" s="38">
        <v>14.342769000000001</v>
      </c>
      <c r="U32" s="38">
        <v>14.250772</v>
      </c>
      <c r="V32" s="38">
        <v>17.261915999999999</v>
      </c>
      <c r="W32" s="38">
        <v>20.048193000000001</v>
      </c>
      <c r="X32" s="38">
        <v>17.658169999999998</v>
      </c>
      <c r="Y32" s="38">
        <v>15.565785</v>
      </c>
      <c r="Z32" s="38">
        <v>24.483426999999999</v>
      </c>
      <c r="AA32" s="38">
        <v>29.150873000000001</v>
      </c>
      <c r="AB32" s="38">
        <v>26.213417</v>
      </c>
      <c r="AC32" s="38">
        <v>29.604324999999999</v>
      </c>
      <c r="AD32" s="38">
        <v>30.093451999999999</v>
      </c>
      <c r="AE32" s="38">
        <v>32.763869</v>
      </c>
      <c r="AF32" s="38">
        <v>34.554707000000001</v>
      </c>
      <c r="AG32" s="38">
        <v>38.120024999999998</v>
      </c>
      <c r="AH32" s="38">
        <v>31.646516999999999</v>
      </c>
      <c r="AI32" s="38">
        <v>31.043348999999999</v>
      </c>
      <c r="AJ32" s="38">
        <v>30.115158999999998</v>
      </c>
      <c r="AK32" s="38">
        <v>33.217702000000003</v>
      </c>
      <c r="AL32" s="38">
        <v>28.850305290000001</v>
      </c>
      <c r="AM32" s="38">
        <v>38.091875999999999</v>
      </c>
      <c r="AN32" s="38">
        <v>23.7199262</v>
      </c>
      <c r="AO32" s="38">
        <v>15.882878</v>
      </c>
      <c r="AP32" s="38">
        <v>11.860994</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row>
    <row r="33" spans="6:548" ht="17.25" customHeight="1">
      <c r="F33" s="86" t="s">
        <v>590</v>
      </c>
      <c r="G33" s="25" t="s">
        <v>159</v>
      </c>
      <c r="H33" s="38">
        <v>3.6002640000000001</v>
      </c>
      <c r="I33" s="38">
        <v>3.924023</v>
      </c>
      <c r="J33" s="38">
        <v>5.0841419999999999</v>
      </c>
      <c r="K33" s="38">
        <v>5.6636340000000001</v>
      </c>
      <c r="L33" s="38">
        <v>5.1899620000000004</v>
      </c>
      <c r="M33" s="38">
        <v>5.942215</v>
      </c>
      <c r="N33" s="38">
        <v>7.4984380000000002</v>
      </c>
      <c r="O33" s="38">
        <v>9.3364049999999992</v>
      </c>
      <c r="P33" s="38">
        <v>9.1384559999999997</v>
      </c>
      <c r="Q33" s="38">
        <v>8.2290779999999994</v>
      </c>
      <c r="R33" s="38">
        <v>9.5713939999999997</v>
      </c>
      <c r="S33" s="38">
        <v>8.7619469999999993</v>
      </c>
      <c r="T33" s="38">
        <v>10.960813999999999</v>
      </c>
      <c r="U33" s="38">
        <v>9.7905850000000001</v>
      </c>
      <c r="V33" s="38">
        <v>12.656508000000001</v>
      </c>
      <c r="W33" s="38">
        <v>13.527664</v>
      </c>
      <c r="X33" s="38">
        <v>14.716756</v>
      </c>
      <c r="Y33" s="38">
        <v>17.780111999999999</v>
      </c>
      <c r="Z33" s="38">
        <v>19.894731</v>
      </c>
      <c r="AA33" s="38">
        <v>19.816678</v>
      </c>
      <c r="AB33" s="38">
        <v>20.529018000000001</v>
      </c>
      <c r="AC33" s="38">
        <v>19.061976000000001</v>
      </c>
      <c r="AD33" s="38">
        <v>16.425874</v>
      </c>
      <c r="AE33" s="38">
        <v>17.988739299999999</v>
      </c>
      <c r="AF33" s="38">
        <v>20.497622</v>
      </c>
      <c r="AG33" s="38">
        <v>20.730554009999999</v>
      </c>
      <c r="AH33" s="38">
        <v>26.432874089999999</v>
      </c>
      <c r="AI33" s="38">
        <v>23.162608460000001</v>
      </c>
      <c r="AJ33" s="38">
        <v>22.548414149999999</v>
      </c>
      <c r="AK33" s="38">
        <v>23.845984909999999</v>
      </c>
      <c r="AL33" s="38">
        <v>21.555463</v>
      </c>
      <c r="AM33" s="38">
        <v>27.213901440000001</v>
      </c>
      <c r="AN33" s="38">
        <v>23.613988039999999</v>
      </c>
      <c r="AO33" s="38">
        <v>21.582515000000001</v>
      </c>
      <c r="AP33" s="38">
        <v>18.250439</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row>
    <row r="34" spans="6:548" ht="17.25" customHeight="1">
      <c r="F34" s="86" t="s">
        <v>614</v>
      </c>
      <c r="G34" s="25" t="s">
        <v>159</v>
      </c>
      <c r="H34" s="38">
        <v>5.4640000000000001E-3</v>
      </c>
      <c r="I34" s="38">
        <v>0</v>
      </c>
      <c r="J34" s="38">
        <v>0.103146</v>
      </c>
      <c r="K34" s="38">
        <v>0.10255</v>
      </c>
      <c r="L34" s="38">
        <v>1.9227000000000001E-2</v>
      </c>
      <c r="M34" s="38">
        <v>0</v>
      </c>
      <c r="N34" s="38">
        <v>0.59898499999999999</v>
      </c>
      <c r="O34" s="38">
        <v>0.58720899999999998</v>
      </c>
      <c r="P34" s="38">
        <v>0.469501</v>
      </c>
      <c r="Q34" s="38">
        <v>1.2239910000000001</v>
      </c>
      <c r="R34" s="38">
        <v>2.5371679999999999</v>
      </c>
      <c r="S34" s="38">
        <v>1.4116709999999999</v>
      </c>
      <c r="T34" s="38">
        <v>1.7079690000000001</v>
      </c>
      <c r="U34" s="38">
        <v>1.5770869999999999</v>
      </c>
      <c r="V34" s="38">
        <v>1.725598</v>
      </c>
      <c r="W34" s="38">
        <v>1.4756309999999999</v>
      </c>
      <c r="X34" s="38">
        <v>1.1204099999999999</v>
      </c>
      <c r="Y34" s="38">
        <v>0.50689799999999996</v>
      </c>
      <c r="Z34" s="38">
        <v>0.89946199999999998</v>
      </c>
      <c r="AA34" s="38">
        <v>0.59538899999999995</v>
      </c>
      <c r="AB34" s="38">
        <v>0.41131099999999998</v>
      </c>
      <c r="AC34" s="38">
        <v>1.2249719999999999</v>
      </c>
      <c r="AD34" s="38">
        <v>2.0675349999999999</v>
      </c>
      <c r="AE34" s="38">
        <v>1.74505</v>
      </c>
      <c r="AF34" s="38">
        <v>6.6599300000000001</v>
      </c>
      <c r="AG34" s="38">
        <v>5.2604324</v>
      </c>
      <c r="AH34" s="38">
        <v>4.8000699999999998</v>
      </c>
      <c r="AI34" s="38">
        <v>3.1391506599999999</v>
      </c>
      <c r="AJ34" s="38">
        <v>4.7882358099999998</v>
      </c>
      <c r="AK34" s="38">
        <v>3.5041667799999998</v>
      </c>
      <c r="AL34" s="38">
        <v>8.1642358999999995</v>
      </c>
      <c r="AM34" s="38">
        <v>18.166982000000001</v>
      </c>
      <c r="AN34" s="38">
        <v>9.6353249999999999</v>
      </c>
      <c r="AO34" s="38">
        <v>7.1354829999999998</v>
      </c>
      <c r="AP34" s="38">
        <v>3.7794870999999999</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row>
    <row r="35" spans="6:548" ht="17.25" customHeight="1">
      <c r="F35" s="2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row>
    <row r="36" spans="6:548" ht="17.25" customHeight="1">
      <c r="F36" s="28" t="s">
        <v>209</v>
      </c>
      <c r="G36" s="25" t="s">
        <v>866</v>
      </c>
      <c r="H36" s="38">
        <v>231.240995</v>
      </c>
      <c r="I36" s="38">
        <v>255.21518399999999</v>
      </c>
      <c r="J36" s="38">
        <v>297.915098</v>
      </c>
      <c r="K36" s="38">
        <v>273.13412599999998</v>
      </c>
      <c r="L36" s="38">
        <v>275.44192700000002</v>
      </c>
      <c r="M36" s="38">
        <v>314.95612</v>
      </c>
      <c r="N36" s="38">
        <v>325.79992700000003</v>
      </c>
      <c r="O36" s="38">
        <v>340.78518800000001</v>
      </c>
      <c r="P36" s="38">
        <v>504.97624999999999</v>
      </c>
      <c r="Q36" s="38">
        <v>334.807321</v>
      </c>
      <c r="R36" s="38">
        <v>296.37733500000002</v>
      </c>
      <c r="S36" s="38">
        <v>303.63979399999999</v>
      </c>
      <c r="T36" s="38">
        <v>269.70871699999998</v>
      </c>
      <c r="U36" s="38">
        <v>313.26019000000002</v>
      </c>
      <c r="V36" s="38">
        <v>311.44424199999997</v>
      </c>
      <c r="W36" s="38">
        <v>305.88846999999998</v>
      </c>
      <c r="X36" s="38">
        <v>349.56495799999999</v>
      </c>
      <c r="Y36" s="38">
        <v>411.00455799999997</v>
      </c>
      <c r="Z36" s="38">
        <v>415.17325295000001</v>
      </c>
      <c r="AA36" s="38">
        <v>361.69257350999999</v>
      </c>
      <c r="AB36" s="38">
        <v>331.46538776</v>
      </c>
      <c r="AC36" s="38">
        <v>307.61534186</v>
      </c>
      <c r="AD36" s="38">
        <v>282.0658497</v>
      </c>
      <c r="AE36" s="38">
        <v>281.49293999000002</v>
      </c>
      <c r="AF36" s="38">
        <v>289.18175308000002</v>
      </c>
      <c r="AG36" s="38">
        <v>282.11866980000002</v>
      </c>
      <c r="AH36" s="38">
        <v>329.48251295</v>
      </c>
      <c r="AI36" s="38">
        <v>318.4812053</v>
      </c>
      <c r="AJ36" s="38">
        <v>341.07489757000002</v>
      </c>
      <c r="AK36" s="38">
        <v>361.53227598000001</v>
      </c>
      <c r="AL36" s="38">
        <v>307.02153081</v>
      </c>
      <c r="AM36" s="38">
        <v>257.13381389</v>
      </c>
      <c r="AN36" s="38">
        <v>237.15064858</v>
      </c>
      <c r="AO36" s="38">
        <v>248.27719225000001</v>
      </c>
      <c r="AP36" s="38">
        <v>237.70973118000001</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row>
    <row r="37" spans="6:548" ht="17.25" customHeight="1">
      <c r="F37" s="86" t="s">
        <v>691</v>
      </c>
      <c r="G37" s="25" t="s">
        <v>866</v>
      </c>
      <c r="H37" s="38">
        <v>17.564679999999999</v>
      </c>
      <c r="I37" s="38">
        <v>39.359389</v>
      </c>
      <c r="J37" s="38">
        <v>42.955018000000003</v>
      </c>
      <c r="K37" s="38">
        <v>38.179974000000001</v>
      </c>
      <c r="L37" s="38">
        <v>23.689791</v>
      </c>
      <c r="M37" s="38">
        <v>11.038296000000001</v>
      </c>
      <c r="N37" s="38">
        <v>13.310966000000001</v>
      </c>
      <c r="O37" s="38">
        <v>49.664681999999999</v>
      </c>
      <c r="P37" s="38">
        <v>41.525365000000001</v>
      </c>
      <c r="Q37" s="38">
        <v>31.644963000000001</v>
      </c>
      <c r="R37" s="38">
        <v>25.487310999999998</v>
      </c>
      <c r="S37" s="38">
        <v>49.055590000000002</v>
      </c>
      <c r="T37" s="38">
        <v>29.584233000000001</v>
      </c>
      <c r="U37" s="38">
        <v>11.666091</v>
      </c>
      <c r="V37" s="38">
        <v>1.2098850000000001</v>
      </c>
      <c r="W37" s="38">
        <v>1.18482</v>
      </c>
      <c r="X37" s="38">
        <v>4.1944000000000002E-2</v>
      </c>
      <c r="Y37" s="38">
        <v>7.5950000000000002E-3</v>
      </c>
      <c r="Z37" s="38">
        <v>1.9374260000000001</v>
      </c>
      <c r="AA37" s="38">
        <v>1.0732629</v>
      </c>
      <c r="AB37" s="38">
        <v>11.6435038</v>
      </c>
      <c r="AC37" s="38">
        <v>5.7157361800000004</v>
      </c>
      <c r="AD37" s="38">
        <v>2.2348064299999999</v>
      </c>
      <c r="AE37" s="38">
        <v>2.8646442200000002</v>
      </c>
      <c r="AF37" s="38">
        <v>3.5767475100000001</v>
      </c>
      <c r="AG37" s="38">
        <v>7.5409815800000004</v>
      </c>
      <c r="AH37" s="38">
        <v>115.37791184</v>
      </c>
      <c r="AI37" s="38">
        <v>165.08266796999999</v>
      </c>
      <c r="AJ37" s="38">
        <v>126.96897051000001</v>
      </c>
      <c r="AK37" s="38">
        <v>66.810484020000004</v>
      </c>
      <c r="AL37" s="38">
        <v>20.941753519999999</v>
      </c>
      <c r="AM37" s="38">
        <v>38.182839620000003</v>
      </c>
      <c r="AN37" s="38">
        <v>55.913520869999999</v>
      </c>
      <c r="AO37" s="38">
        <v>58.119121560000004</v>
      </c>
      <c r="AP37" s="38">
        <v>74.861547009999995</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row>
    <row r="38" spans="6:548" ht="17.25" customHeight="1">
      <c r="F38" s="86" t="s">
        <v>611</v>
      </c>
      <c r="G38" s="25" t="s">
        <v>866</v>
      </c>
      <c r="H38" s="38">
        <v>0</v>
      </c>
      <c r="I38" s="38">
        <v>0</v>
      </c>
      <c r="J38" s="38">
        <v>0</v>
      </c>
      <c r="K38" s="38">
        <v>0</v>
      </c>
      <c r="L38" s="38">
        <v>0</v>
      </c>
      <c r="M38" s="38">
        <v>0</v>
      </c>
      <c r="N38" s="38">
        <v>0</v>
      </c>
      <c r="O38" s="38">
        <v>0</v>
      </c>
      <c r="P38" s="38">
        <v>3.0000000000000001E-3</v>
      </c>
      <c r="Q38" s="38">
        <v>5.4163790000000001</v>
      </c>
      <c r="R38" s="38">
        <v>0</v>
      </c>
      <c r="S38" s="38">
        <v>0</v>
      </c>
      <c r="T38" s="38">
        <v>0.16903199999999999</v>
      </c>
      <c r="U38" s="38">
        <v>3.2000000000000001E-2</v>
      </c>
      <c r="V38" s="38">
        <v>0</v>
      </c>
      <c r="W38" s="38">
        <v>5.5430000000000001</v>
      </c>
      <c r="X38" s="38">
        <v>2.2239999999999999E-2</v>
      </c>
      <c r="Y38" s="38">
        <v>0.1603</v>
      </c>
      <c r="Z38" s="38">
        <v>0</v>
      </c>
      <c r="AA38" s="38">
        <v>2.2000000000000001E-6</v>
      </c>
      <c r="AB38" s="38">
        <v>5.0565280000000001</v>
      </c>
      <c r="AC38" s="38">
        <v>25.501264500000001</v>
      </c>
      <c r="AD38" s="38">
        <v>108.21289389</v>
      </c>
      <c r="AE38" s="38">
        <v>172.82866361999999</v>
      </c>
      <c r="AF38" s="38">
        <v>155.67122497</v>
      </c>
      <c r="AG38" s="38">
        <v>180.92501902000001</v>
      </c>
      <c r="AH38" s="38">
        <v>50.394520999999997</v>
      </c>
      <c r="AI38" s="38">
        <v>21.803422000000001</v>
      </c>
      <c r="AJ38" s="38">
        <v>105.774</v>
      </c>
      <c r="AK38" s="38">
        <v>49.351999999999997</v>
      </c>
      <c r="AL38" s="38">
        <v>0</v>
      </c>
      <c r="AM38" s="38">
        <v>91.566661600000003</v>
      </c>
      <c r="AN38" s="38">
        <v>86.786000000000001</v>
      </c>
      <c r="AO38" s="38">
        <v>69.5</v>
      </c>
      <c r="AP38" s="38">
        <v>27.5</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row>
    <row r="39" spans="6:548" ht="17.25" customHeight="1">
      <c r="F39" s="86" t="s">
        <v>692</v>
      </c>
      <c r="G39" s="25" t="s">
        <v>866</v>
      </c>
      <c r="H39" s="38">
        <v>12.438685</v>
      </c>
      <c r="I39" s="38">
        <v>6.2855299999999996</v>
      </c>
      <c r="J39" s="38">
        <v>4.1260000000000003</v>
      </c>
      <c r="K39" s="38">
        <v>29.536019</v>
      </c>
      <c r="L39" s="38">
        <v>8.2522199999999994</v>
      </c>
      <c r="M39" s="38">
        <v>6.6513799999999996</v>
      </c>
      <c r="N39" s="38">
        <v>9.8516999999999992</v>
      </c>
      <c r="O39" s="38">
        <v>1.160201</v>
      </c>
      <c r="P39" s="38">
        <v>122.16497699999999</v>
      </c>
      <c r="Q39" s="38">
        <v>40.376793999999997</v>
      </c>
      <c r="R39" s="38">
        <v>26.607486000000002</v>
      </c>
      <c r="S39" s="38">
        <v>54.645994999999999</v>
      </c>
      <c r="T39" s="38">
        <v>69.756585999999999</v>
      </c>
      <c r="U39" s="38">
        <v>148.93324200000001</v>
      </c>
      <c r="V39" s="38">
        <v>56.610281000000001</v>
      </c>
      <c r="W39" s="38">
        <v>29.154115999999998</v>
      </c>
      <c r="X39" s="38">
        <v>114.551531</v>
      </c>
      <c r="Y39" s="38">
        <v>100.40576900000001</v>
      </c>
      <c r="Z39" s="38">
        <v>146.5403</v>
      </c>
      <c r="AA39" s="38">
        <v>133.5378063</v>
      </c>
      <c r="AB39" s="38">
        <v>119.32433484000001</v>
      </c>
      <c r="AC39" s="38">
        <v>87.106503050000001</v>
      </c>
      <c r="AD39" s="38">
        <v>71.551474749999997</v>
      </c>
      <c r="AE39" s="38">
        <v>14.11677175</v>
      </c>
      <c r="AF39" s="38">
        <v>19.123749499999999</v>
      </c>
      <c r="AG39" s="38">
        <v>8.45222418</v>
      </c>
      <c r="AH39" s="38">
        <v>128.66822651999999</v>
      </c>
      <c r="AI39" s="38">
        <v>53.006143389999998</v>
      </c>
      <c r="AJ39" s="38">
        <v>29.01707863</v>
      </c>
      <c r="AK39" s="38">
        <v>182.38132863999999</v>
      </c>
      <c r="AL39" s="38">
        <v>144.92101941000001</v>
      </c>
      <c r="AM39" s="38">
        <v>19.712276760000002</v>
      </c>
      <c r="AN39" s="38">
        <v>8.29913E-3</v>
      </c>
      <c r="AO39" s="38">
        <v>27.165487030000001</v>
      </c>
      <c r="AP39" s="38">
        <v>43.924704689999999</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row>
    <row r="40" spans="6:548" ht="17.25" customHeight="1">
      <c r="F40" s="86" t="s">
        <v>693</v>
      </c>
      <c r="G40" s="25" t="s">
        <v>866</v>
      </c>
      <c r="H40" s="38">
        <v>9.7842999999999999E-2</v>
      </c>
      <c r="I40" s="38">
        <v>0.16600999999999999</v>
      </c>
      <c r="J40" s="38">
        <v>0.125587</v>
      </c>
      <c r="K40" s="38">
        <v>0.46138400000000002</v>
      </c>
      <c r="L40" s="38">
        <v>4.9740000000000001E-3</v>
      </c>
      <c r="M40" s="38">
        <v>3.0000000000000001E-3</v>
      </c>
      <c r="N40" s="38">
        <v>2.3210000000000001E-3</v>
      </c>
      <c r="O40" s="38">
        <v>0.90130299999999997</v>
      </c>
      <c r="P40" s="38">
        <v>52.946933000000001</v>
      </c>
      <c r="Q40" s="38">
        <v>3.7817470000000002</v>
      </c>
      <c r="R40" s="38">
        <v>7.4070000000000004E-3</v>
      </c>
      <c r="S40" s="38">
        <v>2.467E-3</v>
      </c>
      <c r="T40" s="38">
        <v>3.0000000000000001E-6</v>
      </c>
      <c r="U40" s="38">
        <v>0</v>
      </c>
      <c r="V40" s="38">
        <v>6.0694999999999999E-2</v>
      </c>
      <c r="W40" s="38">
        <v>0.12320200000000001</v>
      </c>
      <c r="X40" s="38">
        <v>8.8849999999999998E-2</v>
      </c>
      <c r="Y40" s="38">
        <v>1.5081000000000001E-2</v>
      </c>
      <c r="Z40" s="38">
        <v>0.122783</v>
      </c>
      <c r="AA40" s="38">
        <v>0.28165224</v>
      </c>
      <c r="AB40" s="38">
        <v>3.59653504</v>
      </c>
      <c r="AC40" s="38">
        <v>6.4102663099999999</v>
      </c>
      <c r="AD40" s="38">
        <v>5.3211326000000003</v>
      </c>
      <c r="AE40" s="38">
        <v>3.6583316400000001</v>
      </c>
      <c r="AF40" s="38">
        <v>2.4310193600000001</v>
      </c>
      <c r="AG40" s="38">
        <v>2.5706863200000001</v>
      </c>
      <c r="AH40" s="38">
        <v>2.75657592</v>
      </c>
      <c r="AI40" s="38">
        <v>1.41310154</v>
      </c>
      <c r="AJ40" s="38">
        <v>1.9617466699999999</v>
      </c>
      <c r="AK40" s="38">
        <v>1.6569612199999999</v>
      </c>
      <c r="AL40" s="38">
        <v>66.566297750000004</v>
      </c>
      <c r="AM40" s="38">
        <v>16.877741629999999</v>
      </c>
      <c r="AN40" s="38">
        <v>17.686496219999999</v>
      </c>
      <c r="AO40" s="38">
        <v>17.464823060000001</v>
      </c>
      <c r="AP40" s="38">
        <v>15.736206259999999</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row>
    <row r="41" spans="6:548" ht="17.25" customHeight="1">
      <c r="F41" s="86" t="s">
        <v>649</v>
      </c>
      <c r="G41" s="25" t="s">
        <v>866</v>
      </c>
      <c r="H41" s="38">
        <v>54.004322000000002</v>
      </c>
      <c r="I41" s="38">
        <v>83.976640000000003</v>
      </c>
      <c r="J41" s="38">
        <v>137.83720700000001</v>
      </c>
      <c r="K41" s="38">
        <v>78.382739999999998</v>
      </c>
      <c r="L41" s="38">
        <v>82.827158999999995</v>
      </c>
      <c r="M41" s="38">
        <v>92.790918000000005</v>
      </c>
      <c r="N41" s="38">
        <v>49.607117000000002</v>
      </c>
      <c r="O41" s="38">
        <v>99.806922999999998</v>
      </c>
      <c r="P41" s="38">
        <v>61.78266</v>
      </c>
      <c r="Q41" s="38">
        <v>136.37599900000001</v>
      </c>
      <c r="R41" s="38">
        <v>117.869379</v>
      </c>
      <c r="S41" s="38">
        <v>66.766197000000005</v>
      </c>
      <c r="T41" s="38">
        <v>36.513643999999999</v>
      </c>
      <c r="U41" s="38">
        <v>14.117089</v>
      </c>
      <c r="V41" s="38">
        <v>14.643041999999999</v>
      </c>
      <c r="W41" s="38">
        <v>14.312958999999999</v>
      </c>
      <c r="X41" s="38">
        <v>14.881587</v>
      </c>
      <c r="Y41" s="38">
        <v>8.9341659999999994</v>
      </c>
      <c r="Z41" s="38">
        <v>7.9710460000000003</v>
      </c>
      <c r="AA41" s="38">
        <v>5.98314477</v>
      </c>
      <c r="AB41" s="38">
        <v>15.065463980000001</v>
      </c>
      <c r="AC41" s="38">
        <v>24.55794994</v>
      </c>
      <c r="AD41" s="38">
        <v>26.348124370000001</v>
      </c>
      <c r="AE41" s="38">
        <v>19.616032879999999</v>
      </c>
      <c r="AF41" s="38">
        <v>70.869053800000003</v>
      </c>
      <c r="AG41" s="38">
        <v>41.53549795</v>
      </c>
      <c r="AH41" s="38">
        <v>13.227379669999999</v>
      </c>
      <c r="AI41" s="38">
        <v>16.267598270000001</v>
      </c>
      <c r="AJ41" s="38">
        <v>20.587489810000001</v>
      </c>
      <c r="AK41" s="38">
        <v>27.659937240000001</v>
      </c>
      <c r="AL41" s="38">
        <v>15.88254742</v>
      </c>
      <c r="AM41" s="38">
        <v>30.218314889999998</v>
      </c>
      <c r="AN41" s="38">
        <v>29.14335208</v>
      </c>
      <c r="AO41" s="38">
        <v>25.55367773</v>
      </c>
      <c r="AP41" s="38">
        <v>21.00931804</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row>
    <row r="42" spans="6:548" ht="17.25" customHeight="1">
      <c r="F42" s="2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row>
    <row r="43" spans="6:548" ht="17.25" customHeight="1">
      <c r="F43" s="28" t="s">
        <v>143</v>
      </c>
      <c r="G43" s="25" t="s">
        <v>141</v>
      </c>
      <c r="H43" s="38">
        <v>936.40999199999999</v>
      </c>
      <c r="I43" s="38">
        <v>953.50026600000001</v>
      </c>
      <c r="J43" s="38">
        <v>930.12174400000004</v>
      </c>
      <c r="K43" s="38">
        <v>1055.8248180000001</v>
      </c>
      <c r="L43" s="38">
        <v>948.31228999999996</v>
      </c>
      <c r="M43" s="38">
        <v>956.69290999999998</v>
      </c>
      <c r="N43" s="38">
        <v>1068.1583149999999</v>
      </c>
      <c r="O43" s="38">
        <v>1155.965117</v>
      </c>
      <c r="P43" s="38">
        <v>1310.1016999999999</v>
      </c>
      <c r="Q43" s="38">
        <v>1380.55612</v>
      </c>
      <c r="R43" s="38">
        <v>1401.574991</v>
      </c>
      <c r="S43" s="38">
        <v>1489.203201</v>
      </c>
      <c r="T43" s="38">
        <v>1526.6039940000001</v>
      </c>
      <c r="U43" s="38">
        <v>1527.763823</v>
      </c>
      <c r="V43" s="38">
        <v>1533.71361</v>
      </c>
      <c r="W43" s="38">
        <v>1584.6659850000001</v>
      </c>
      <c r="X43" s="38">
        <v>1617.9192399999999</v>
      </c>
      <c r="Y43" s="38">
        <v>1652.3901949999999</v>
      </c>
      <c r="Z43" s="38">
        <v>1678.5631100000001</v>
      </c>
      <c r="AA43" s="38">
        <v>1674.4902790000001</v>
      </c>
      <c r="AB43" s="38">
        <v>1692.3740399999999</v>
      </c>
      <c r="AC43" s="38">
        <v>1680.693166</v>
      </c>
      <c r="AD43" s="38">
        <v>1649.6278084999999</v>
      </c>
      <c r="AE43" s="38">
        <v>1540.72243463</v>
      </c>
      <c r="AF43" s="38">
        <v>1464.0904430000001</v>
      </c>
      <c r="AG43" s="38">
        <v>1500.18960176</v>
      </c>
      <c r="AH43" s="38">
        <v>1424.9527175999999</v>
      </c>
      <c r="AI43" s="38">
        <v>1302.8752818800001</v>
      </c>
      <c r="AJ43" s="38">
        <v>1437.2606450599999</v>
      </c>
      <c r="AK43" s="38">
        <v>1444.89280325</v>
      </c>
      <c r="AL43" s="38">
        <v>1406.24874961</v>
      </c>
      <c r="AM43" s="38">
        <v>1368.9099812500001</v>
      </c>
      <c r="AN43" s="38">
        <v>1373.9123868900001</v>
      </c>
      <c r="AO43" s="38">
        <v>1451.8958846999999</v>
      </c>
      <c r="AP43" s="38">
        <v>1468.5556161100001</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row>
    <row r="44" spans="6:548" ht="17.25" customHeight="1">
      <c r="F44" s="86" t="s">
        <v>593</v>
      </c>
      <c r="G44" s="25" t="s">
        <v>141</v>
      </c>
      <c r="H44" s="38">
        <v>497.70117499999998</v>
      </c>
      <c r="I44" s="38">
        <v>487.32336800000002</v>
      </c>
      <c r="J44" s="38">
        <v>405.431467</v>
      </c>
      <c r="K44" s="38">
        <v>412.00547799999998</v>
      </c>
      <c r="L44" s="38">
        <v>397.30148200000002</v>
      </c>
      <c r="M44" s="38">
        <v>389.342647</v>
      </c>
      <c r="N44" s="38">
        <v>426.74431900000002</v>
      </c>
      <c r="O44" s="38">
        <v>520.65608499999996</v>
      </c>
      <c r="P44" s="38">
        <v>562.39886200000001</v>
      </c>
      <c r="Q44" s="38">
        <v>528.355098</v>
      </c>
      <c r="R44" s="38">
        <v>610.25219500000003</v>
      </c>
      <c r="S44" s="38">
        <v>610.75597100000005</v>
      </c>
      <c r="T44" s="38">
        <v>577.47277699999995</v>
      </c>
      <c r="U44" s="38">
        <v>569.85982799999999</v>
      </c>
      <c r="V44" s="38">
        <v>551.90318400000001</v>
      </c>
      <c r="W44" s="38">
        <v>581.00709900000004</v>
      </c>
      <c r="X44" s="38">
        <v>578.073534</v>
      </c>
      <c r="Y44" s="38">
        <v>591.46284100000003</v>
      </c>
      <c r="Z44" s="38">
        <v>645.82364099999995</v>
      </c>
      <c r="AA44" s="38">
        <v>372.97887100000003</v>
      </c>
      <c r="AB44" s="38">
        <v>634.59342900000001</v>
      </c>
      <c r="AC44" s="38">
        <v>569.323579</v>
      </c>
      <c r="AD44" s="38">
        <v>556.82062499999995</v>
      </c>
      <c r="AE44" s="38">
        <v>448.88864100000001</v>
      </c>
      <c r="AF44" s="38">
        <v>508.46349400000003</v>
      </c>
      <c r="AG44" s="38">
        <v>436.77083505000002</v>
      </c>
      <c r="AH44" s="38">
        <v>391.87812100000002</v>
      </c>
      <c r="AI44" s="38">
        <v>393.58790687999999</v>
      </c>
      <c r="AJ44" s="38">
        <v>521.01773118000006</v>
      </c>
      <c r="AK44" s="38">
        <v>453.40076635999998</v>
      </c>
      <c r="AL44" s="38">
        <v>312.84009687999998</v>
      </c>
      <c r="AM44" s="38">
        <v>186.78548798</v>
      </c>
      <c r="AN44" s="38">
        <v>316.64745993999998</v>
      </c>
      <c r="AO44" s="38">
        <v>496.96613896000002</v>
      </c>
      <c r="AP44" s="38">
        <v>352.73431699999998</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row>
    <row r="45" spans="6:548" ht="17.25" customHeight="1">
      <c r="F45" s="86" t="s">
        <v>592</v>
      </c>
      <c r="G45" s="25" t="s">
        <v>141</v>
      </c>
      <c r="H45" s="38">
        <v>168.32813100000001</v>
      </c>
      <c r="I45" s="38">
        <v>153.78420499999999</v>
      </c>
      <c r="J45" s="38">
        <v>160.15151900000001</v>
      </c>
      <c r="K45" s="38">
        <v>223.47005300000001</v>
      </c>
      <c r="L45" s="38">
        <v>175.03252000000001</v>
      </c>
      <c r="M45" s="38">
        <v>157.10889299999999</v>
      </c>
      <c r="N45" s="38">
        <v>154.20259999999999</v>
      </c>
      <c r="O45" s="38">
        <v>193.886359</v>
      </c>
      <c r="P45" s="38">
        <v>182.29683399999999</v>
      </c>
      <c r="Q45" s="38">
        <v>256.29651999999999</v>
      </c>
      <c r="R45" s="38">
        <v>230.54279399999999</v>
      </c>
      <c r="S45" s="38">
        <v>210.20983699999999</v>
      </c>
      <c r="T45" s="38">
        <v>234.807222</v>
      </c>
      <c r="U45" s="38">
        <v>217.18833000000001</v>
      </c>
      <c r="V45" s="38">
        <v>188.49885800000001</v>
      </c>
      <c r="W45" s="38">
        <v>222.41574700000001</v>
      </c>
      <c r="X45" s="38">
        <v>233.00779700000001</v>
      </c>
      <c r="Y45" s="38">
        <v>243.205107</v>
      </c>
      <c r="Z45" s="38">
        <v>229.741973</v>
      </c>
      <c r="AA45" s="38">
        <v>409.45046200000002</v>
      </c>
      <c r="AB45" s="38">
        <v>344.62562200000002</v>
      </c>
      <c r="AC45" s="38">
        <v>305.371172</v>
      </c>
      <c r="AD45" s="38">
        <v>269.81621699999999</v>
      </c>
      <c r="AE45" s="38">
        <v>333.73290500000002</v>
      </c>
      <c r="AF45" s="38">
        <v>298.61976199999998</v>
      </c>
      <c r="AG45" s="38">
        <v>403.31125600000001</v>
      </c>
      <c r="AH45" s="38">
        <v>459.12998499999998</v>
      </c>
      <c r="AI45" s="38">
        <v>241.35095899999999</v>
      </c>
      <c r="AJ45" s="38">
        <v>292.53265900000002</v>
      </c>
      <c r="AK45" s="38">
        <v>337.60368484000003</v>
      </c>
      <c r="AL45" s="38">
        <v>507.70993272999999</v>
      </c>
      <c r="AM45" s="38">
        <v>398.04387050000003</v>
      </c>
      <c r="AN45" s="38">
        <v>353.69365474</v>
      </c>
      <c r="AO45" s="38">
        <v>336.56961775000002</v>
      </c>
      <c r="AP45" s="38">
        <v>347.990678</v>
      </c>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row>
    <row r="46" spans="6:548" ht="17.25" customHeight="1">
      <c r="F46" s="86" t="s">
        <v>693</v>
      </c>
      <c r="G46" s="25" t="s">
        <v>141</v>
      </c>
      <c r="H46" s="38">
        <v>108.637736</v>
      </c>
      <c r="I46" s="38">
        <v>145.877284</v>
      </c>
      <c r="J46" s="38">
        <v>139.93710999999999</v>
      </c>
      <c r="K46" s="38">
        <v>152.445143</v>
      </c>
      <c r="L46" s="38">
        <v>125.90297700000001</v>
      </c>
      <c r="M46" s="38">
        <v>116.91964</v>
      </c>
      <c r="N46" s="38">
        <v>152.54321300000001</v>
      </c>
      <c r="O46" s="38">
        <v>167.280689</v>
      </c>
      <c r="P46" s="38">
        <v>192.40349399999999</v>
      </c>
      <c r="Q46" s="38">
        <v>228.50304499999999</v>
      </c>
      <c r="R46" s="38">
        <v>227.22390100000001</v>
      </c>
      <c r="S46" s="38">
        <v>151.488113</v>
      </c>
      <c r="T46" s="38">
        <v>219.04003800000001</v>
      </c>
      <c r="U46" s="38">
        <v>184.10157899999999</v>
      </c>
      <c r="V46" s="38">
        <v>203.031318</v>
      </c>
      <c r="W46" s="38">
        <v>159.363271</v>
      </c>
      <c r="X46" s="38">
        <v>184.32178099999999</v>
      </c>
      <c r="Y46" s="38">
        <v>170.932861</v>
      </c>
      <c r="Z46" s="38">
        <v>180.95899800000001</v>
      </c>
      <c r="AA46" s="38">
        <v>175.249301</v>
      </c>
      <c r="AB46" s="38">
        <v>194.98514299999999</v>
      </c>
      <c r="AC46" s="38">
        <v>202.81313399999999</v>
      </c>
      <c r="AD46" s="38">
        <v>182.06827200000001</v>
      </c>
      <c r="AE46" s="38">
        <v>212.224841</v>
      </c>
      <c r="AF46" s="38">
        <v>193.400813</v>
      </c>
      <c r="AG46" s="38">
        <v>150.70248971000001</v>
      </c>
      <c r="AH46" s="38">
        <v>133.14499900000001</v>
      </c>
      <c r="AI46" s="38">
        <v>92.276691999999997</v>
      </c>
      <c r="AJ46" s="38">
        <v>100.563092</v>
      </c>
      <c r="AK46" s="38">
        <v>111.348833</v>
      </c>
      <c r="AL46" s="38">
        <v>154.99681100000001</v>
      </c>
      <c r="AM46" s="38">
        <v>107.1217396</v>
      </c>
      <c r="AN46" s="38">
        <v>134.80735279999999</v>
      </c>
      <c r="AO46" s="38">
        <v>104.0154666</v>
      </c>
      <c r="AP46" s="38">
        <v>79.765346309999998</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row>
    <row r="47" spans="6:548" ht="17.25" customHeight="1">
      <c r="F47" s="86" t="s">
        <v>595</v>
      </c>
      <c r="G47" s="25" t="s">
        <v>141</v>
      </c>
      <c r="H47" s="38">
        <v>79.885457000000002</v>
      </c>
      <c r="I47" s="38">
        <v>71.026791000000003</v>
      </c>
      <c r="J47" s="38">
        <v>87.858686000000006</v>
      </c>
      <c r="K47" s="38">
        <v>96.997425000000007</v>
      </c>
      <c r="L47" s="38">
        <v>103.71135</v>
      </c>
      <c r="M47" s="38">
        <v>107.26229499999999</v>
      </c>
      <c r="N47" s="38">
        <v>105.811148</v>
      </c>
      <c r="O47" s="38">
        <v>80.386996999999994</v>
      </c>
      <c r="P47" s="38">
        <v>66.381838999999999</v>
      </c>
      <c r="Q47" s="38">
        <v>62.610053999999998</v>
      </c>
      <c r="R47" s="38">
        <v>75.047149000000005</v>
      </c>
      <c r="S47" s="38">
        <v>121.413419</v>
      </c>
      <c r="T47" s="38">
        <v>121.89707900000001</v>
      </c>
      <c r="U47" s="38">
        <v>152.40340699999999</v>
      </c>
      <c r="V47" s="38">
        <v>134.39688100000001</v>
      </c>
      <c r="W47" s="38">
        <v>186.285326</v>
      </c>
      <c r="X47" s="38">
        <v>196.88859600000001</v>
      </c>
      <c r="Y47" s="38">
        <v>210.10563300000001</v>
      </c>
      <c r="Z47" s="38">
        <v>216.922484</v>
      </c>
      <c r="AA47" s="38">
        <v>165.092479</v>
      </c>
      <c r="AB47" s="38">
        <v>144.268305</v>
      </c>
      <c r="AC47" s="38">
        <v>134.712614</v>
      </c>
      <c r="AD47" s="38">
        <v>147.88516200000001</v>
      </c>
      <c r="AE47" s="38">
        <v>169.00169700000001</v>
      </c>
      <c r="AF47" s="38">
        <v>121.58189299999999</v>
      </c>
      <c r="AG47" s="38">
        <v>103.726089</v>
      </c>
      <c r="AH47" s="38">
        <v>122.535229</v>
      </c>
      <c r="AI47" s="38">
        <v>134.45792900000001</v>
      </c>
      <c r="AJ47" s="38">
        <v>135.96392102999999</v>
      </c>
      <c r="AK47" s="38">
        <v>104.57625400000001</v>
      </c>
      <c r="AL47" s="38">
        <v>100.62172700000001</v>
      </c>
      <c r="AM47" s="38">
        <v>158.08131499999999</v>
      </c>
      <c r="AN47" s="38">
        <v>113.70894800000001</v>
      </c>
      <c r="AO47" s="38">
        <v>96.462592000000001</v>
      </c>
      <c r="AP47" s="38">
        <v>124.117853</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row>
    <row r="48" spans="6:548" ht="17.25" customHeight="1">
      <c r="F48" s="86" t="s">
        <v>590</v>
      </c>
      <c r="G48" s="25" t="s">
        <v>141</v>
      </c>
      <c r="H48" s="38">
        <v>5.9688220000000003</v>
      </c>
      <c r="I48" s="38">
        <v>1.4280010000000001</v>
      </c>
      <c r="J48" s="38">
        <v>0.48052600000000001</v>
      </c>
      <c r="K48" s="38">
        <v>3.5060539999999998</v>
      </c>
      <c r="L48" s="38">
        <v>0.58344600000000002</v>
      </c>
      <c r="M48" s="38">
        <v>2.1024409999999998</v>
      </c>
      <c r="N48" s="38">
        <v>1.382992</v>
      </c>
      <c r="O48" s="38">
        <v>3.0683340000000001</v>
      </c>
      <c r="P48" s="38">
        <v>64.028225000000006</v>
      </c>
      <c r="Q48" s="38">
        <v>59.074691999999999</v>
      </c>
      <c r="R48" s="38">
        <v>15.882218999999999</v>
      </c>
      <c r="S48" s="38">
        <v>118.20658</v>
      </c>
      <c r="T48" s="38">
        <v>78.908685000000006</v>
      </c>
      <c r="U48" s="38">
        <v>57.008246999999997</v>
      </c>
      <c r="V48" s="38">
        <v>68.115829000000005</v>
      </c>
      <c r="W48" s="38">
        <v>57.939481999999998</v>
      </c>
      <c r="X48" s="38">
        <v>57.000945999999999</v>
      </c>
      <c r="Y48" s="38">
        <v>51.428818999999997</v>
      </c>
      <c r="Z48" s="38">
        <v>42.621448000000001</v>
      </c>
      <c r="AA48" s="38">
        <v>6.2608139999999999</v>
      </c>
      <c r="AB48" s="38">
        <v>32.301518999999999</v>
      </c>
      <c r="AC48" s="38">
        <v>35.941457</v>
      </c>
      <c r="AD48" s="38">
        <v>26.320568999999999</v>
      </c>
      <c r="AE48" s="38">
        <v>29.546702</v>
      </c>
      <c r="AF48" s="38">
        <v>27.351071000000001</v>
      </c>
      <c r="AG48" s="38">
        <v>18.727623000000001</v>
      </c>
      <c r="AH48" s="38">
        <v>5.6786830000000004</v>
      </c>
      <c r="AI48" s="38">
        <v>85.984348999999995</v>
      </c>
      <c r="AJ48" s="38">
        <v>155.67359289999999</v>
      </c>
      <c r="AK48" s="38">
        <v>212.97886099999999</v>
      </c>
      <c r="AL48" s="38">
        <v>62.892364999999998</v>
      </c>
      <c r="AM48" s="38">
        <v>170.02997300000001</v>
      </c>
      <c r="AN48" s="38">
        <v>107.382344</v>
      </c>
      <c r="AO48" s="38">
        <v>85.545080999999996</v>
      </c>
      <c r="AP48" s="38">
        <v>145.81909200000001</v>
      </c>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row>
    <row r="49" spans="6:548" ht="17.25" customHeight="1">
      <c r="F49" s="2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row>
    <row r="50" spans="6:548" ht="17.25" customHeight="1">
      <c r="F50" s="28" t="s">
        <v>332</v>
      </c>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row>
    <row r="51" spans="6:548" ht="17.25" customHeight="1">
      <c r="F51" s="28" t="s">
        <v>867</v>
      </c>
      <c r="G51" s="25" t="s">
        <v>141</v>
      </c>
      <c r="H51" s="38">
        <v>232.42699999999999</v>
      </c>
      <c r="I51" s="38">
        <v>212.286</v>
      </c>
      <c r="J51" s="38">
        <v>271.38099999999997</v>
      </c>
      <c r="K51" s="38">
        <v>396.61399999999998</v>
      </c>
      <c r="L51" s="38">
        <v>435.3</v>
      </c>
      <c r="M51" s="38">
        <v>390.60700000000003</v>
      </c>
      <c r="N51" s="38">
        <v>788.04100000000005</v>
      </c>
      <c r="O51" s="38">
        <v>979.96500000000003</v>
      </c>
      <c r="P51" s="38">
        <v>1233.903</v>
      </c>
      <c r="Q51" s="38">
        <v>1035.771</v>
      </c>
      <c r="R51" s="38">
        <v>1015.2569999999999</v>
      </c>
      <c r="S51" s="38">
        <v>1245.0630000000001</v>
      </c>
      <c r="T51" s="38">
        <v>1154.5350000000001</v>
      </c>
      <c r="U51" s="38">
        <v>1366.4749999999999</v>
      </c>
      <c r="V51" s="38">
        <v>1182.519</v>
      </c>
      <c r="W51" s="38">
        <v>1606.4059999999999</v>
      </c>
      <c r="X51" s="38">
        <v>1559.3320000000001</v>
      </c>
      <c r="Y51" s="38">
        <v>1541.61</v>
      </c>
      <c r="Z51" s="38">
        <v>1806.5740000000001</v>
      </c>
      <c r="AA51" s="38">
        <v>1801.1759999999999</v>
      </c>
      <c r="AB51" s="38">
        <v>1876.9929999999999</v>
      </c>
      <c r="AC51" s="38">
        <v>1804.768</v>
      </c>
      <c r="AD51" s="38">
        <v>1957.6266499999999</v>
      </c>
      <c r="AE51" s="38">
        <v>2141.0755399999998</v>
      </c>
      <c r="AF51" s="38">
        <v>2176.8612499999999</v>
      </c>
      <c r="AG51" s="38">
        <v>1900.88382</v>
      </c>
      <c r="AH51" s="38">
        <v>1814.1331299999999</v>
      </c>
      <c r="AI51" s="38">
        <v>1772.42813</v>
      </c>
      <c r="AJ51" s="38">
        <v>2072.1844299999998</v>
      </c>
      <c r="AK51" s="38">
        <v>1894.9601700000001</v>
      </c>
      <c r="AL51" s="38">
        <v>1744.8703800000001</v>
      </c>
      <c r="AM51" s="38">
        <v>1640.2355700000001</v>
      </c>
      <c r="AN51" s="38">
        <v>1613.73765</v>
      </c>
      <c r="AO51" s="38">
        <v>1384.91524</v>
      </c>
      <c r="AP51" s="38">
        <v>1280.8565000000001</v>
      </c>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row>
    <row r="52" spans="6:548" ht="17.25" customHeight="1">
      <c r="F52" s="37" t="s">
        <v>868</v>
      </c>
      <c r="G52" s="25" t="s">
        <v>141</v>
      </c>
      <c r="H52" s="38">
        <v>6.5</v>
      </c>
      <c r="I52" s="38">
        <v>30.3</v>
      </c>
      <c r="J52" s="38">
        <v>41.005000000000003</v>
      </c>
      <c r="K52" s="38">
        <v>0</v>
      </c>
      <c r="L52" s="38">
        <v>51.874000000000002</v>
      </c>
      <c r="M52" s="38">
        <v>121.119</v>
      </c>
      <c r="N52" s="38">
        <v>191.13399999999999</v>
      </c>
      <c r="O52" s="38">
        <v>167.99100000000001</v>
      </c>
      <c r="P52" s="38">
        <v>317.19600000000003</v>
      </c>
      <c r="Q52" s="38">
        <v>225.45699999999999</v>
      </c>
      <c r="R52" s="38">
        <v>285.12099999999998</v>
      </c>
      <c r="S52" s="38">
        <v>453.19499999999999</v>
      </c>
      <c r="T52" s="38">
        <v>370.899</v>
      </c>
      <c r="U52" s="38">
        <v>361.69200000000001</v>
      </c>
      <c r="V52" s="38">
        <v>216.31399999999999</v>
      </c>
      <c r="W52" s="38">
        <v>571.44600000000003</v>
      </c>
      <c r="X52" s="38">
        <v>539.97500000000002</v>
      </c>
      <c r="Y52" s="38">
        <v>412.33199999999999</v>
      </c>
      <c r="Z52" s="38">
        <v>602.43200000000002</v>
      </c>
      <c r="AA52" s="38">
        <v>642.98699999999997</v>
      </c>
      <c r="AB52" s="38">
        <v>564.27800000000002</v>
      </c>
      <c r="AC52" s="38">
        <v>628.49300000000005</v>
      </c>
      <c r="AD52" s="38">
        <v>646.64764000000002</v>
      </c>
      <c r="AE52" s="38">
        <v>1008.6516800000001</v>
      </c>
      <c r="AF52" s="38">
        <v>1099.5524700000001</v>
      </c>
      <c r="AG52" s="38">
        <v>856.68709000000001</v>
      </c>
      <c r="AH52" s="38">
        <v>821.18543999999997</v>
      </c>
      <c r="AI52" s="38">
        <v>991.20573000000002</v>
      </c>
      <c r="AJ52" s="38">
        <v>1242.5502100000001</v>
      </c>
      <c r="AK52" s="38">
        <v>1025.9055699999999</v>
      </c>
      <c r="AL52" s="38">
        <v>809.61297000000002</v>
      </c>
      <c r="AM52" s="38">
        <v>0</v>
      </c>
      <c r="AN52" s="38">
        <v>10.59385</v>
      </c>
      <c r="AO52" s="38">
        <v>38.434339999999999</v>
      </c>
      <c r="AP52" s="38">
        <v>199.767</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row>
    <row r="53" spans="6:548" ht="17.25" customHeight="1">
      <c r="F53" s="37" t="s">
        <v>851</v>
      </c>
      <c r="G53" s="25" t="s">
        <v>141</v>
      </c>
      <c r="H53" s="38">
        <v>209.99</v>
      </c>
      <c r="I53" s="38">
        <v>165.185</v>
      </c>
      <c r="J53" s="38">
        <v>162.33000000000001</v>
      </c>
      <c r="K53" s="38">
        <v>244.69</v>
      </c>
      <c r="L53" s="38">
        <v>334.44600000000003</v>
      </c>
      <c r="M53" s="38">
        <v>214.29599999999999</v>
      </c>
      <c r="N53" s="38">
        <v>404.702</v>
      </c>
      <c r="O53" s="38">
        <v>505.27300000000002</v>
      </c>
      <c r="P53" s="38">
        <v>391.98399999999998</v>
      </c>
      <c r="Q53" s="38">
        <v>332.62400000000002</v>
      </c>
      <c r="R53" s="38">
        <v>271.46199999999999</v>
      </c>
      <c r="S53" s="38">
        <v>261.93799999999999</v>
      </c>
      <c r="T53" s="38">
        <v>322.15600000000001</v>
      </c>
      <c r="U53" s="38">
        <v>415.66500000000002</v>
      </c>
      <c r="V53" s="38">
        <v>346.83199999999999</v>
      </c>
      <c r="W53" s="38">
        <v>440.87599999999998</v>
      </c>
      <c r="X53" s="38">
        <v>372.19799999999998</v>
      </c>
      <c r="Y53" s="38">
        <v>380.63799999999998</v>
      </c>
      <c r="Z53" s="38">
        <v>369.44600000000003</v>
      </c>
      <c r="AA53" s="38">
        <v>401.59500000000003</v>
      </c>
      <c r="AB53" s="38">
        <v>293.858</v>
      </c>
      <c r="AC53" s="38">
        <v>371.52499999999998</v>
      </c>
      <c r="AD53" s="38">
        <v>438.38112999999998</v>
      </c>
      <c r="AE53" s="38">
        <v>403.21037999999999</v>
      </c>
      <c r="AF53" s="38">
        <v>483.33593999999999</v>
      </c>
      <c r="AG53" s="38">
        <v>450.24086</v>
      </c>
      <c r="AH53" s="38">
        <v>362.16869000000003</v>
      </c>
      <c r="AI53" s="38">
        <v>306.41804000000002</v>
      </c>
      <c r="AJ53" s="38">
        <v>385.73419999999999</v>
      </c>
      <c r="AK53" s="38">
        <v>415.53841999999997</v>
      </c>
      <c r="AL53" s="38">
        <v>175.47143</v>
      </c>
      <c r="AM53" s="38">
        <v>0</v>
      </c>
      <c r="AN53" s="38">
        <v>0</v>
      </c>
      <c r="AO53" s="38">
        <v>0</v>
      </c>
      <c r="AP53" s="38">
        <v>110.855</v>
      </c>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row>
    <row r="54" spans="6:548" ht="17.25" customHeight="1">
      <c r="F54" s="37" t="s">
        <v>593</v>
      </c>
      <c r="G54" s="25" t="s">
        <v>141</v>
      </c>
      <c r="H54" s="38">
        <v>0.02</v>
      </c>
      <c r="I54" s="38">
        <v>7.5</v>
      </c>
      <c r="J54" s="38">
        <v>10.869</v>
      </c>
      <c r="K54" s="38">
        <v>46.890999999999998</v>
      </c>
      <c r="L54" s="38">
        <v>9.266</v>
      </c>
      <c r="M54" s="38">
        <v>40.014000000000003</v>
      </c>
      <c r="N54" s="38">
        <v>57.622</v>
      </c>
      <c r="O54" s="38">
        <v>62.02</v>
      </c>
      <c r="P54" s="38">
        <v>189.05</v>
      </c>
      <c r="Q54" s="38">
        <v>111.181</v>
      </c>
      <c r="R54" s="38">
        <v>39.875</v>
      </c>
      <c r="S54" s="38">
        <v>20.317</v>
      </c>
      <c r="T54" s="38">
        <v>38.14</v>
      </c>
      <c r="U54" s="38">
        <v>105.496</v>
      </c>
      <c r="V54" s="38">
        <v>36.752000000000002</v>
      </c>
      <c r="W54" s="38">
        <v>82.423000000000002</v>
      </c>
      <c r="X54" s="38">
        <v>93.474000000000004</v>
      </c>
      <c r="Y54" s="38">
        <v>162.89099999999999</v>
      </c>
      <c r="Z54" s="38">
        <v>193.63399999999999</v>
      </c>
      <c r="AA54" s="38">
        <v>133.511</v>
      </c>
      <c r="AB54" s="38">
        <v>263.85199999999998</v>
      </c>
      <c r="AC54" s="38">
        <v>199.042</v>
      </c>
      <c r="AD54" s="38">
        <v>137.28126</v>
      </c>
      <c r="AE54" s="38">
        <v>167.09331</v>
      </c>
      <c r="AF54" s="38">
        <v>133.65307999999999</v>
      </c>
      <c r="AG54" s="38">
        <v>120.71865</v>
      </c>
      <c r="AH54" s="38">
        <v>110.73693</v>
      </c>
      <c r="AI54" s="38">
        <v>69.526939999999996</v>
      </c>
      <c r="AJ54" s="38">
        <v>89.163439999999994</v>
      </c>
      <c r="AK54" s="38">
        <v>65.568510000000003</v>
      </c>
      <c r="AL54" s="38">
        <v>132.43101999999999</v>
      </c>
      <c r="AM54" s="38">
        <v>318.52415999999999</v>
      </c>
      <c r="AN54" s="38">
        <v>334.73291999999998</v>
      </c>
      <c r="AO54" s="38">
        <v>248.70830000000001</v>
      </c>
      <c r="AP54" s="38">
        <v>68.565389999999994</v>
      </c>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row>
    <row r="55" spans="6:548" ht="17.25" customHeight="1">
      <c r="F55" s="37" t="s">
        <v>614</v>
      </c>
      <c r="G55" s="25" t="s">
        <v>141</v>
      </c>
      <c r="H55" s="38">
        <v>0</v>
      </c>
      <c r="I55" s="38">
        <v>0</v>
      </c>
      <c r="J55" s="38">
        <v>2.8000000000000001E-2</v>
      </c>
      <c r="K55" s="38">
        <v>0</v>
      </c>
      <c r="L55" s="38">
        <v>0</v>
      </c>
      <c r="M55" s="38">
        <v>0</v>
      </c>
      <c r="N55" s="38">
        <v>5.4889999999999999</v>
      </c>
      <c r="O55" s="38">
        <v>49.85</v>
      </c>
      <c r="P55" s="38">
        <v>171.82</v>
      </c>
      <c r="Q55" s="38">
        <v>266.96499999999997</v>
      </c>
      <c r="R55" s="38">
        <v>340.375</v>
      </c>
      <c r="S55" s="38">
        <v>453.733</v>
      </c>
      <c r="T55" s="38">
        <v>362.47899999999998</v>
      </c>
      <c r="U55" s="38">
        <v>451.14100000000002</v>
      </c>
      <c r="V55" s="38">
        <v>452.697</v>
      </c>
      <c r="W55" s="38">
        <v>443.24</v>
      </c>
      <c r="X55" s="38">
        <v>444.18799999999999</v>
      </c>
      <c r="Y55" s="38">
        <v>565.27300000000002</v>
      </c>
      <c r="Z55" s="38">
        <v>531.36500000000001</v>
      </c>
      <c r="AA55" s="38">
        <v>489.07799999999997</v>
      </c>
      <c r="AB55" s="38">
        <v>623.27</v>
      </c>
      <c r="AC55" s="38">
        <v>552.52599999999995</v>
      </c>
      <c r="AD55" s="38">
        <v>584.15896999999995</v>
      </c>
      <c r="AE55" s="38">
        <v>451.14821999999998</v>
      </c>
      <c r="AF55" s="38">
        <v>265.93040999999999</v>
      </c>
      <c r="AG55" s="38">
        <v>256.16363999999999</v>
      </c>
      <c r="AH55" s="38">
        <v>268.17293000000001</v>
      </c>
      <c r="AI55" s="38">
        <v>202.70188999999999</v>
      </c>
      <c r="AJ55" s="38">
        <v>207.41364999999999</v>
      </c>
      <c r="AK55" s="38">
        <v>163.45348999999999</v>
      </c>
      <c r="AL55" s="38">
        <v>50.217469999999999</v>
      </c>
      <c r="AM55" s="38">
        <v>147.95581000000001</v>
      </c>
      <c r="AN55" s="38">
        <v>91.188649999999996</v>
      </c>
      <c r="AO55" s="38">
        <v>97.225669999999994</v>
      </c>
      <c r="AP55" s="38">
        <v>130.99744999999999</v>
      </c>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row>
    <row r="56" spans="6:548" ht="17.25" customHeight="1">
      <c r="F56" s="37" t="s">
        <v>852</v>
      </c>
      <c r="G56" s="25" t="s">
        <v>141</v>
      </c>
      <c r="H56" s="38">
        <v>11.021000000000001</v>
      </c>
      <c r="I56" s="38">
        <v>0</v>
      </c>
      <c r="J56" s="38">
        <v>0</v>
      </c>
      <c r="K56" s="38">
        <v>0</v>
      </c>
      <c r="L56" s="38">
        <v>0</v>
      </c>
      <c r="M56" s="38">
        <v>0</v>
      </c>
      <c r="N56" s="38">
        <v>33.25</v>
      </c>
      <c r="O56" s="38">
        <v>92.742999999999995</v>
      </c>
      <c r="P56" s="38">
        <v>61.25</v>
      </c>
      <c r="Q56" s="38">
        <v>61.5</v>
      </c>
      <c r="R56" s="38">
        <v>60.7</v>
      </c>
      <c r="S56" s="38">
        <v>30.59</v>
      </c>
      <c r="T56" s="38">
        <v>34.332000000000001</v>
      </c>
      <c r="U56" s="38">
        <v>26.884</v>
      </c>
      <c r="V56" s="38">
        <v>76.05</v>
      </c>
      <c r="W56" s="38">
        <v>35.941000000000003</v>
      </c>
      <c r="X56" s="38">
        <v>67.676000000000002</v>
      </c>
      <c r="Y56" s="38">
        <v>20.475999999999999</v>
      </c>
      <c r="Z56" s="38">
        <v>109.697</v>
      </c>
      <c r="AA56" s="38">
        <v>97.822999999999993</v>
      </c>
      <c r="AB56" s="38">
        <v>108.807</v>
      </c>
      <c r="AC56" s="38">
        <v>14.331</v>
      </c>
      <c r="AD56" s="38">
        <v>71.420519999999996</v>
      </c>
      <c r="AE56" s="38">
        <v>55.088329999999999</v>
      </c>
      <c r="AF56" s="38">
        <v>100.85234</v>
      </c>
      <c r="AG56" s="38">
        <v>71.069739999999996</v>
      </c>
      <c r="AH56" s="38">
        <v>133.72063</v>
      </c>
      <c r="AI56" s="38">
        <v>105.10441</v>
      </c>
      <c r="AJ56" s="38">
        <v>70.890110000000007</v>
      </c>
      <c r="AK56" s="38">
        <v>104.07077</v>
      </c>
      <c r="AL56" s="38">
        <v>42.231679999999997</v>
      </c>
      <c r="AM56" s="38">
        <v>0</v>
      </c>
      <c r="AN56" s="38">
        <v>0</v>
      </c>
      <c r="AO56" s="38">
        <v>0</v>
      </c>
      <c r="AP56" s="38">
        <v>13.378819999999999</v>
      </c>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row>
    <row r="57" spans="6:548" ht="17.25" customHeight="1">
      <c r="F57" s="28" t="s">
        <v>148</v>
      </c>
      <c r="G57" s="25" t="s">
        <v>141</v>
      </c>
      <c r="H57" s="38">
        <v>152.82400000000001</v>
      </c>
      <c r="I57" s="38">
        <v>181.88300000000001</v>
      </c>
      <c r="J57" s="38">
        <v>178.054</v>
      </c>
      <c r="K57" s="38">
        <v>157.626</v>
      </c>
      <c r="L57" s="38">
        <v>176.71700000000001</v>
      </c>
      <c r="M57" s="38">
        <v>106.048</v>
      </c>
      <c r="N57" s="38">
        <v>117.288</v>
      </c>
      <c r="O57" s="38">
        <v>116.05200000000001</v>
      </c>
      <c r="P57" s="38">
        <v>126.806</v>
      </c>
      <c r="Q57" s="38">
        <v>253.75299999999999</v>
      </c>
      <c r="R57" s="38">
        <v>323.40600000000001</v>
      </c>
      <c r="S57" s="38">
        <v>398.56700000000001</v>
      </c>
      <c r="T57" s="38">
        <v>363.79300000000001</v>
      </c>
      <c r="U57" s="38">
        <v>323.65600000000001</v>
      </c>
      <c r="V57" s="38">
        <v>322.721</v>
      </c>
      <c r="W57" s="38">
        <v>315.49700000000001</v>
      </c>
      <c r="X57" s="38">
        <v>284.36500000000001</v>
      </c>
      <c r="Y57" s="38">
        <v>294.59399999999999</v>
      </c>
      <c r="Z57" s="38">
        <v>359.815</v>
      </c>
      <c r="AA57" s="38">
        <v>315.77800000000002</v>
      </c>
      <c r="AB57" s="38">
        <v>315.54300000000001</v>
      </c>
      <c r="AC57" s="38">
        <v>375.61099999999999</v>
      </c>
      <c r="AD57" s="38">
        <v>370.85160999999999</v>
      </c>
      <c r="AE57" s="38">
        <v>403.66906999999998</v>
      </c>
      <c r="AF57" s="38">
        <v>485.74574000000001</v>
      </c>
      <c r="AG57" s="38">
        <v>448.42286999999999</v>
      </c>
      <c r="AH57" s="38">
        <v>451.91795000000002</v>
      </c>
      <c r="AI57" s="38">
        <v>354.12343499999997</v>
      </c>
      <c r="AJ57" s="38">
        <v>354.46636999999998</v>
      </c>
      <c r="AK57" s="38">
        <v>406.90986400000003</v>
      </c>
      <c r="AL57" s="38">
        <v>396.42515200000003</v>
      </c>
      <c r="AM57" s="38">
        <v>370.900353</v>
      </c>
      <c r="AN57" s="38">
        <v>382.52289000000002</v>
      </c>
      <c r="AO57" s="38">
        <v>402.44515000000001</v>
      </c>
      <c r="AP57" s="38">
        <v>393.78077999999999</v>
      </c>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row>
    <row r="58" spans="6:548" ht="17.25" customHeight="1">
      <c r="F58" s="37" t="s">
        <v>853</v>
      </c>
      <c r="G58" s="25" t="s">
        <v>141</v>
      </c>
      <c r="H58" s="38">
        <v>0</v>
      </c>
      <c r="I58" s="38">
        <v>1.002</v>
      </c>
      <c r="J58" s="38">
        <v>2.1859999999999999</v>
      </c>
      <c r="K58" s="38">
        <v>1.7350000000000001</v>
      </c>
      <c r="L58" s="38">
        <v>1.3049999999999999</v>
      </c>
      <c r="M58" s="38">
        <v>1E-3</v>
      </c>
      <c r="N58" s="38">
        <v>6.3E-2</v>
      </c>
      <c r="O58" s="38">
        <v>2.6909999999999998</v>
      </c>
      <c r="P58" s="38">
        <v>4.6950000000000003</v>
      </c>
      <c r="Q58" s="38">
        <v>1.494</v>
      </c>
      <c r="R58" s="38">
        <v>9.7710000000000008</v>
      </c>
      <c r="S58" s="38">
        <v>15.798999999999999</v>
      </c>
      <c r="T58" s="38">
        <v>14.583</v>
      </c>
      <c r="U58" s="38">
        <v>24.972000000000001</v>
      </c>
      <c r="V58" s="38">
        <v>31.640999999999998</v>
      </c>
      <c r="W58" s="38">
        <v>30.276</v>
      </c>
      <c r="X58" s="38">
        <v>21.908999999999999</v>
      </c>
      <c r="Y58" s="38">
        <v>19.28</v>
      </c>
      <c r="Z58" s="38">
        <v>63.561</v>
      </c>
      <c r="AA58" s="38">
        <v>135.791</v>
      </c>
      <c r="AB58" s="38">
        <v>125.515</v>
      </c>
      <c r="AC58" s="38">
        <v>136.90299999999999</v>
      </c>
      <c r="AD58" s="38">
        <v>115.35039</v>
      </c>
      <c r="AE58" s="38">
        <v>265.66505000000001</v>
      </c>
      <c r="AF58" s="38">
        <v>229.1181</v>
      </c>
      <c r="AG58" s="38">
        <v>298.99099999999999</v>
      </c>
      <c r="AH58" s="38">
        <v>234.99759</v>
      </c>
      <c r="AI58" s="38">
        <v>131.50948</v>
      </c>
      <c r="AJ58" s="38">
        <v>132.86870999999999</v>
      </c>
      <c r="AK58" s="38">
        <v>145.91247999999999</v>
      </c>
      <c r="AL58" s="38">
        <v>206.39009999999999</v>
      </c>
      <c r="AM58" s="38">
        <v>154.97565</v>
      </c>
      <c r="AN58" s="38">
        <v>158.61903000000001</v>
      </c>
      <c r="AO58" s="38">
        <v>193.96906999999999</v>
      </c>
      <c r="AP58" s="38">
        <v>143.43350000000001</v>
      </c>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row>
    <row r="59" spans="6:548" ht="17.25" customHeight="1">
      <c r="F59" s="37" t="s">
        <v>594</v>
      </c>
      <c r="G59" s="25" t="s">
        <v>141</v>
      </c>
      <c r="H59" s="38">
        <v>0.20100000000000001</v>
      </c>
      <c r="I59" s="38">
        <v>2.306</v>
      </c>
      <c r="J59" s="38">
        <v>6.0990000000000002</v>
      </c>
      <c r="K59" s="38">
        <v>8.625</v>
      </c>
      <c r="L59" s="38">
        <v>0.8</v>
      </c>
      <c r="M59" s="38">
        <v>1.073</v>
      </c>
      <c r="N59" s="38">
        <v>19.128</v>
      </c>
      <c r="O59" s="38">
        <v>28.707999999999998</v>
      </c>
      <c r="P59" s="38">
        <v>33.415999999999997</v>
      </c>
      <c r="Q59" s="38">
        <v>41.942999999999998</v>
      </c>
      <c r="R59" s="38">
        <v>74.956000000000003</v>
      </c>
      <c r="S59" s="38">
        <v>81.677999999999997</v>
      </c>
      <c r="T59" s="38">
        <v>83.813999999999993</v>
      </c>
      <c r="U59" s="38">
        <v>81.793999999999997</v>
      </c>
      <c r="V59" s="38">
        <v>72.552000000000007</v>
      </c>
      <c r="W59" s="38">
        <v>51.38</v>
      </c>
      <c r="X59" s="38">
        <v>55.095999999999997</v>
      </c>
      <c r="Y59" s="38">
        <v>52.845999999999997</v>
      </c>
      <c r="Z59" s="38">
        <v>44.948</v>
      </c>
      <c r="AA59" s="38">
        <v>48.991999999999997</v>
      </c>
      <c r="AB59" s="38">
        <v>56.62</v>
      </c>
      <c r="AC59" s="38">
        <v>76.040999999999997</v>
      </c>
      <c r="AD59" s="38">
        <v>89.263810000000007</v>
      </c>
      <c r="AE59" s="38">
        <v>79.563190000000006</v>
      </c>
      <c r="AF59" s="38">
        <v>103.30206</v>
      </c>
      <c r="AG59" s="38">
        <v>59.325710000000001</v>
      </c>
      <c r="AH59" s="38">
        <v>85.527959999999993</v>
      </c>
      <c r="AI59" s="38">
        <v>102.75266000000001</v>
      </c>
      <c r="AJ59" s="38">
        <v>96.294120000000007</v>
      </c>
      <c r="AK59" s="38">
        <v>115.61228</v>
      </c>
      <c r="AL59" s="38">
        <v>70.54768</v>
      </c>
      <c r="AM59" s="38">
        <v>78.14443</v>
      </c>
      <c r="AN59" s="38">
        <v>96.249290000000002</v>
      </c>
      <c r="AO59" s="38">
        <v>86.58117</v>
      </c>
      <c r="AP59" s="38">
        <v>70.213719999999995</v>
      </c>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row>
    <row r="60" spans="6:548" ht="17.25" customHeight="1">
      <c r="F60" s="37" t="s">
        <v>590</v>
      </c>
      <c r="G60" s="25" t="s">
        <v>141</v>
      </c>
      <c r="H60" s="38">
        <v>1.006</v>
      </c>
      <c r="I60" s="38">
        <v>6.0460000000000003</v>
      </c>
      <c r="J60" s="38">
        <v>19.177</v>
      </c>
      <c r="K60" s="38">
        <v>31.318000000000001</v>
      </c>
      <c r="L60" s="38">
        <v>43.356000000000002</v>
      </c>
      <c r="M60" s="38">
        <v>27.632999999999999</v>
      </c>
      <c r="N60" s="38">
        <v>22.992999999999999</v>
      </c>
      <c r="O60" s="38">
        <v>24.204000000000001</v>
      </c>
      <c r="P60" s="38">
        <v>45.517000000000003</v>
      </c>
      <c r="Q60" s="38">
        <v>73.162000000000006</v>
      </c>
      <c r="R60" s="38">
        <v>81.864999999999995</v>
      </c>
      <c r="S60" s="38">
        <v>90.930999999999997</v>
      </c>
      <c r="T60" s="38">
        <v>89.760999999999996</v>
      </c>
      <c r="U60" s="38">
        <v>81.643000000000001</v>
      </c>
      <c r="V60" s="38">
        <v>95.975999999999999</v>
      </c>
      <c r="W60" s="38">
        <v>65.388000000000005</v>
      </c>
      <c r="X60" s="38">
        <v>83.570999999999998</v>
      </c>
      <c r="Y60" s="38">
        <v>95.546000000000006</v>
      </c>
      <c r="Z60" s="38">
        <v>94.619</v>
      </c>
      <c r="AA60" s="38">
        <v>34.904000000000003</v>
      </c>
      <c r="AB60" s="38">
        <v>50.948</v>
      </c>
      <c r="AC60" s="38">
        <v>56.540999999999997</v>
      </c>
      <c r="AD60" s="38">
        <v>44.877380000000002</v>
      </c>
      <c r="AE60" s="38">
        <v>18.277270000000001</v>
      </c>
      <c r="AF60" s="38">
        <v>11.82352</v>
      </c>
      <c r="AG60" s="38">
        <v>14.312390000000001</v>
      </c>
      <c r="AH60" s="38">
        <v>55.9709</v>
      </c>
      <c r="AI60" s="38">
        <v>61.886000000000003</v>
      </c>
      <c r="AJ60" s="38">
        <v>61.284129999999998</v>
      </c>
      <c r="AK60" s="38">
        <v>50.885489999999997</v>
      </c>
      <c r="AL60" s="38">
        <v>35.573599999999999</v>
      </c>
      <c r="AM60" s="38">
        <v>45.958060000000003</v>
      </c>
      <c r="AN60" s="38">
        <v>46.763890000000004</v>
      </c>
      <c r="AO60" s="38">
        <v>35.048520000000003</v>
      </c>
      <c r="AP60" s="38">
        <v>63.782989999999998</v>
      </c>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row>
    <row r="61" spans="6:548" ht="17.25" customHeight="1">
      <c r="F61" s="37" t="s">
        <v>595</v>
      </c>
      <c r="G61" s="25" t="s">
        <v>141</v>
      </c>
      <c r="H61" s="38">
        <v>3.9E-2</v>
      </c>
      <c r="I61" s="38">
        <v>0.20200000000000001</v>
      </c>
      <c r="J61" s="38">
        <v>0.4</v>
      </c>
      <c r="K61" s="38">
        <v>2.52</v>
      </c>
      <c r="L61" s="38">
        <v>4.0199999999999996</v>
      </c>
      <c r="M61" s="38">
        <v>5.8570000000000002</v>
      </c>
      <c r="N61" s="38">
        <v>5.4050000000000002</v>
      </c>
      <c r="O61" s="38">
        <v>9.6110000000000007</v>
      </c>
      <c r="P61" s="38">
        <v>1.6080000000000001</v>
      </c>
      <c r="Q61" s="38">
        <v>12.037000000000001</v>
      </c>
      <c r="R61" s="38">
        <v>19.024000000000001</v>
      </c>
      <c r="S61" s="38">
        <v>28.765999999999998</v>
      </c>
      <c r="T61" s="38">
        <v>35.01</v>
      </c>
      <c r="U61" s="38">
        <v>39.628</v>
      </c>
      <c r="V61" s="38">
        <v>52.637</v>
      </c>
      <c r="W61" s="38">
        <v>64.325999999999993</v>
      </c>
      <c r="X61" s="38">
        <v>52.712000000000003</v>
      </c>
      <c r="Y61" s="38">
        <v>38.558999999999997</v>
      </c>
      <c r="Z61" s="38">
        <v>36.618000000000002</v>
      </c>
      <c r="AA61" s="38">
        <v>17.021999999999998</v>
      </c>
      <c r="AB61" s="38">
        <v>13.467000000000001</v>
      </c>
      <c r="AC61" s="38">
        <v>19.411999999999999</v>
      </c>
      <c r="AD61" s="38">
        <v>58.49933</v>
      </c>
      <c r="AE61" s="38">
        <v>16.823779999999999</v>
      </c>
      <c r="AF61" s="38">
        <v>28.263169999999999</v>
      </c>
      <c r="AG61" s="38">
        <v>32.052729999999997</v>
      </c>
      <c r="AH61" s="38">
        <v>32.947519999999997</v>
      </c>
      <c r="AI61" s="38">
        <v>19.061109999999999</v>
      </c>
      <c r="AJ61" s="38">
        <v>20.354420000000001</v>
      </c>
      <c r="AK61" s="38">
        <v>38.590020000000003</v>
      </c>
      <c r="AL61" s="38">
        <v>31.4495</v>
      </c>
      <c r="AM61" s="38">
        <v>34.730420000000002</v>
      </c>
      <c r="AN61" s="38">
        <v>32.572879999999998</v>
      </c>
      <c r="AO61" s="38">
        <v>25.525120000000001</v>
      </c>
      <c r="AP61" s="38">
        <v>27.089559999999999</v>
      </c>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row>
    <row r="62" spans="6:548" ht="17.25" customHeight="1">
      <c r="F62" s="37" t="s">
        <v>650</v>
      </c>
      <c r="G62" s="25" t="s">
        <v>141</v>
      </c>
      <c r="H62" s="38">
        <v>0</v>
      </c>
      <c r="I62" s="38">
        <v>0</v>
      </c>
      <c r="J62" s="38">
        <v>0</v>
      </c>
      <c r="K62" s="38">
        <v>0</v>
      </c>
      <c r="L62" s="38">
        <v>0</v>
      </c>
      <c r="M62" s="38">
        <v>0</v>
      </c>
      <c r="N62" s="38">
        <v>0</v>
      </c>
      <c r="O62" s="38">
        <v>1.4E-2</v>
      </c>
      <c r="P62" s="38">
        <v>0.06</v>
      </c>
      <c r="Q62" s="38">
        <v>1.9019999999999999</v>
      </c>
      <c r="R62" s="38">
        <v>9.5709999999999997</v>
      </c>
      <c r="S62" s="38">
        <v>6.8220000000000001</v>
      </c>
      <c r="T62" s="38">
        <v>7.4749999999999996</v>
      </c>
      <c r="U62" s="38">
        <v>14.84</v>
      </c>
      <c r="V62" s="38">
        <v>23.594000000000001</v>
      </c>
      <c r="W62" s="38">
        <v>15.41</v>
      </c>
      <c r="X62" s="38">
        <v>21.893999999999998</v>
      </c>
      <c r="Y62" s="38">
        <v>26.513000000000002</v>
      </c>
      <c r="Z62" s="38">
        <v>20.454999999999998</v>
      </c>
      <c r="AA62" s="38">
        <v>31.93</v>
      </c>
      <c r="AB62" s="38">
        <v>24.779</v>
      </c>
      <c r="AC62" s="38">
        <v>16.934000000000001</v>
      </c>
      <c r="AD62" s="38">
        <v>23.156410000000001</v>
      </c>
      <c r="AE62" s="38">
        <v>8.0240399999999994</v>
      </c>
      <c r="AF62" s="38">
        <v>13.80433</v>
      </c>
      <c r="AG62" s="38">
        <v>17.68488</v>
      </c>
      <c r="AH62" s="38">
        <v>24.10256</v>
      </c>
      <c r="AI62" s="38">
        <v>20.85031</v>
      </c>
      <c r="AJ62" s="38">
        <v>18.471</v>
      </c>
      <c r="AK62" s="38">
        <v>27.551919999999999</v>
      </c>
      <c r="AL62" s="38">
        <v>26.994150000000001</v>
      </c>
      <c r="AM62" s="38">
        <v>26.354980000000001</v>
      </c>
      <c r="AN62" s="38">
        <v>20.047049999999999</v>
      </c>
      <c r="AO62" s="38">
        <v>15.34112</v>
      </c>
      <c r="AP62" s="38">
        <v>36.458530000000003</v>
      </c>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row>
    <row r="63" spans="6:548" ht="17.25" customHeight="1">
      <c r="F63" s="2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row>
    <row r="64" spans="6:548" ht="17.25" customHeight="1">
      <c r="F64" s="28" t="s">
        <v>854</v>
      </c>
      <c r="G64" s="25" t="s">
        <v>183</v>
      </c>
      <c r="H64" s="38">
        <v>9246.4602250000007</v>
      </c>
      <c r="I64" s="38">
        <v>8250.444802</v>
      </c>
      <c r="J64" s="38">
        <v>9863.4226699999999</v>
      </c>
      <c r="K64" s="38">
        <v>9567.5367580000002</v>
      </c>
      <c r="L64" s="38">
        <v>10604.014628999999</v>
      </c>
      <c r="M64" s="38">
        <v>11144.335016999999</v>
      </c>
      <c r="N64" s="38">
        <v>11438.688110999999</v>
      </c>
      <c r="O64" s="38">
        <v>14177.039106</v>
      </c>
      <c r="P64" s="38">
        <v>15289.910008000001</v>
      </c>
      <c r="Q64" s="38">
        <v>14482.512225</v>
      </c>
      <c r="R64" s="38">
        <v>25362.384409999999</v>
      </c>
      <c r="S64" s="38">
        <v>23365.05242</v>
      </c>
      <c r="T64" s="38">
        <v>23464.132681999999</v>
      </c>
      <c r="U64" s="38">
        <v>19136.115834</v>
      </c>
      <c r="V64" s="38">
        <v>15452.338449000001</v>
      </c>
      <c r="W64" s="38">
        <v>15570.488508</v>
      </c>
      <c r="X64" s="38">
        <v>13532.004455</v>
      </c>
      <c r="Y64" s="38">
        <v>15722.757693</v>
      </c>
      <c r="Z64" s="38">
        <v>16796.557180510001</v>
      </c>
      <c r="AA64" s="38">
        <v>16455.959995050001</v>
      </c>
      <c r="AB64" s="38">
        <v>20341.678710529999</v>
      </c>
      <c r="AC64" s="38">
        <v>18053.526990499999</v>
      </c>
      <c r="AD64" s="38">
        <v>17491.989323649999</v>
      </c>
      <c r="AE64" s="38">
        <v>13609.796629029999</v>
      </c>
      <c r="AF64" s="38">
        <v>16089.65635051</v>
      </c>
      <c r="AG64" s="38">
        <v>14446.43840657</v>
      </c>
      <c r="AH64" s="38">
        <v>12905.14532433</v>
      </c>
      <c r="AI64" s="38">
        <v>12287.78183446</v>
      </c>
      <c r="AJ64" s="38">
        <v>13945.500123309999</v>
      </c>
      <c r="AK64" s="38">
        <v>16355.28852867</v>
      </c>
      <c r="AL64" s="38">
        <v>16579.128201520001</v>
      </c>
      <c r="AM64" s="38">
        <v>16595.66700922</v>
      </c>
      <c r="AN64" s="38">
        <v>15882.065291319999</v>
      </c>
      <c r="AO64" s="38">
        <v>15678.19562185</v>
      </c>
      <c r="AP64" s="38">
        <v>15023.02118424</v>
      </c>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row>
    <row r="65" spans="6:548" ht="17.25" customHeight="1">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row>
    <row r="66" spans="6:548" ht="17.25" customHeight="1">
      <c r="F66" s="28" t="s">
        <v>179</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8"/>
      <c r="SK66" s="38"/>
      <c r="SL66" s="38"/>
      <c r="SM66" s="38"/>
      <c r="SN66" s="38"/>
      <c r="SO66" s="38"/>
      <c r="SP66" s="38"/>
      <c r="SQ66" s="38"/>
      <c r="SR66" s="38"/>
      <c r="SS66" s="38"/>
      <c r="ST66" s="38"/>
      <c r="SU66" s="38"/>
      <c r="SV66" s="38"/>
      <c r="SW66" s="38"/>
      <c r="SX66" s="38"/>
      <c r="SY66" s="38"/>
      <c r="SZ66" s="38"/>
      <c r="TA66" s="38"/>
      <c r="TB66" s="38"/>
      <c r="TC66" s="38"/>
      <c r="TD66" s="38"/>
      <c r="TE66" s="38"/>
      <c r="TF66" s="38"/>
      <c r="TG66" s="38"/>
      <c r="TH66" s="38"/>
      <c r="TI66" s="38"/>
      <c r="TJ66" s="38"/>
      <c r="TK66" s="38"/>
      <c r="TL66" s="38"/>
      <c r="TM66" s="38"/>
      <c r="TN66" s="38"/>
      <c r="TO66" s="38"/>
      <c r="TP66" s="38"/>
      <c r="TQ66" s="38"/>
      <c r="TR66" s="38"/>
      <c r="TS66" s="38"/>
      <c r="TT66" s="38"/>
      <c r="TU66" s="38"/>
      <c r="TV66" s="38"/>
      <c r="TW66" s="38"/>
      <c r="TX66" s="38"/>
      <c r="TY66" s="38"/>
      <c r="TZ66" s="38"/>
      <c r="UA66" s="38"/>
      <c r="UB66" s="38"/>
    </row>
    <row r="67" spans="6:548" ht="17.25" customHeight="1">
      <c r="F67" s="28" t="s">
        <v>870</v>
      </c>
      <c r="G67" s="25" t="s">
        <v>141</v>
      </c>
      <c r="H67" s="38">
        <v>1255.1559999999999</v>
      </c>
      <c r="I67" s="38">
        <v>1406.0070000000001</v>
      </c>
      <c r="J67" s="38">
        <v>1489.752</v>
      </c>
      <c r="K67" s="38">
        <v>1412.633</v>
      </c>
      <c r="L67" s="38">
        <v>1385.1479999999999</v>
      </c>
      <c r="M67" s="38">
        <v>1353.7159999999999</v>
      </c>
      <c r="N67" s="38">
        <v>1487.6469999999999</v>
      </c>
      <c r="O67" s="38">
        <v>1478.789</v>
      </c>
      <c r="P67" s="38">
        <v>1555.1669999999999</v>
      </c>
      <c r="Q67" s="38">
        <v>1621.4970000000001</v>
      </c>
      <c r="R67" s="38">
        <v>1702.1769999999999</v>
      </c>
      <c r="S67" s="38">
        <v>1929.558</v>
      </c>
      <c r="T67" s="38">
        <v>1913.2950000000001</v>
      </c>
      <c r="U67" s="38">
        <v>1905.2339999999999</v>
      </c>
      <c r="V67" s="38">
        <v>1880.96</v>
      </c>
      <c r="W67" s="38">
        <v>1892.279</v>
      </c>
      <c r="X67" s="38">
        <v>1831.229</v>
      </c>
      <c r="Y67" s="38">
        <v>2213.7530000000002</v>
      </c>
      <c r="Z67" s="38">
        <v>2246.0059999999999</v>
      </c>
      <c r="AA67" s="38">
        <v>2114.654</v>
      </c>
      <c r="AB67" s="38">
        <v>2281.7979999999998</v>
      </c>
      <c r="AC67" s="38">
        <v>2373.2860000000001</v>
      </c>
      <c r="AD67" s="38">
        <v>2353.3218900000002</v>
      </c>
      <c r="AE67" s="38">
        <v>2495.1034</v>
      </c>
      <c r="AF67" s="38">
        <v>2556.0507699999998</v>
      </c>
      <c r="AG67" s="38">
        <v>2923.0391800000002</v>
      </c>
      <c r="AH67" s="38">
        <v>1555.93631</v>
      </c>
      <c r="AI67" s="38">
        <v>1551.4874500000001</v>
      </c>
      <c r="AJ67" s="38">
        <v>2017.4067</v>
      </c>
      <c r="AK67" s="38">
        <v>2310.37761</v>
      </c>
      <c r="AL67" s="38">
        <v>2239.7332000000001</v>
      </c>
      <c r="AM67" s="38">
        <v>2102.5757600000002</v>
      </c>
      <c r="AN67" s="38">
        <v>2039.2363</v>
      </c>
      <c r="AO67" s="38">
        <v>2006.9579799999999</v>
      </c>
      <c r="AP67" s="38">
        <v>1697.3558499999999</v>
      </c>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row>
    <row r="68" spans="6:548" ht="17.25" customHeight="1">
      <c r="F68" s="86" t="s">
        <v>611</v>
      </c>
      <c r="G68" s="25" t="s">
        <v>141</v>
      </c>
      <c r="H68" s="38">
        <v>0</v>
      </c>
      <c r="I68" s="38">
        <v>0</v>
      </c>
      <c r="J68" s="38">
        <v>0</v>
      </c>
      <c r="K68" s="38">
        <v>0</v>
      </c>
      <c r="L68" s="38">
        <v>26.434999999999999</v>
      </c>
      <c r="M68" s="38">
        <v>38.253999999999998</v>
      </c>
      <c r="N68" s="38">
        <v>135.87100000000001</v>
      </c>
      <c r="O68" s="38">
        <v>113.55</v>
      </c>
      <c r="P68" s="38">
        <v>32.454000000000001</v>
      </c>
      <c r="Q68" s="38">
        <v>0</v>
      </c>
      <c r="R68" s="38">
        <v>9.1</v>
      </c>
      <c r="S68" s="38">
        <v>173.05600000000001</v>
      </c>
      <c r="T68" s="38">
        <v>128.64500000000001</v>
      </c>
      <c r="U68" s="38">
        <v>239.75700000000001</v>
      </c>
      <c r="V68" s="38">
        <v>280.74400000000003</v>
      </c>
      <c r="W68" s="38">
        <v>227.40600000000001</v>
      </c>
      <c r="X68" s="38">
        <v>238.38</v>
      </c>
      <c r="Y68" s="38">
        <v>715.04399999999998</v>
      </c>
      <c r="Z68" s="38">
        <v>808.94100000000003</v>
      </c>
      <c r="AA68" s="38">
        <v>1227.2149999999999</v>
      </c>
      <c r="AB68" s="38">
        <v>1046.998</v>
      </c>
      <c r="AC68" s="38">
        <v>978.56700000000001</v>
      </c>
      <c r="AD68" s="38">
        <v>733.57412999999997</v>
      </c>
      <c r="AE68" s="38">
        <v>906.41219000000001</v>
      </c>
      <c r="AF68" s="38">
        <v>895.60663</v>
      </c>
      <c r="AG68" s="38">
        <v>1319.25566</v>
      </c>
      <c r="AH68" s="38">
        <v>609.24496999999997</v>
      </c>
      <c r="AI68" s="38">
        <v>575.69073000000003</v>
      </c>
      <c r="AJ68" s="38">
        <v>848.76481999999999</v>
      </c>
      <c r="AK68" s="38">
        <v>1187.96127</v>
      </c>
      <c r="AL68" s="38">
        <v>1339.73577</v>
      </c>
      <c r="AM68" s="38">
        <v>1029.7317499999999</v>
      </c>
      <c r="AN68" s="38">
        <v>1160.16794</v>
      </c>
      <c r="AO68" s="38">
        <v>1174.3339900000001</v>
      </c>
      <c r="AP68" s="38">
        <v>1015.20634</v>
      </c>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row>
    <row r="69" spans="6:548" ht="17.25" customHeight="1">
      <c r="F69" s="86" t="s">
        <v>593</v>
      </c>
      <c r="G69" s="25" t="s">
        <v>141</v>
      </c>
      <c r="H69" s="38">
        <v>257.976</v>
      </c>
      <c r="I69" s="38">
        <v>271.85599999999999</v>
      </c>
      <c r="J69" s="38">
        <v>327.988</v>
      </c>
      <c r="K69" s="38">
        <v>350.83</v>
      </c>
      <c r="L69" s="38">
        <v>283.23599999999999</v>
      </c>
      <c r="M69" s="38">
        <v>352.86500000000001</v>
      </c>
      <c r="N69" s="38">
        <v>327.863</v>
      </c>
      <c r="O69" s="38">
        <v>323.399</v>
      </c>
      <c r="P69" s="38">
        <v>461.61799999999999</v>
      </c>
      <c r="Q69" s="38">
        <v>497.39</v>
      </c>
      <c r="R69" s="38">
        <v>336.32600000000002</v>
      </c>
      <c r="S69" s="38">
        <v>480.892</v>
      </c>
      <c r="T69" s="38">
        <v>330.98700000000002</v>
      </c>
      <c r="U69" s="38">
        <v>357.08300000000003</v>
      </c>
      <c r="V69" s="38">
        <v>467.96499999999997</v>
      </c>
      <c r="W69" s="38">
        <v>576.23099999999999</v>
      </c>
      <c r="X69" s="38">
        <v>405.642</v>
      </c>
      <c r="Y69" s="38">
        <v>335.505</v>
      </c>
      <c r="Z69" s="38">
        <v>357.27800000000002</v>
      </c>
      <c r="AA69" s="38">
        <v>261.69099999999997</v>
      </c>
      <c r="AB69" s="38">
        <v>263.452</v>
      </c>
      <c r="AC69" s="38">
        <v>434.80500000000001</v>
      </c>
      <c r="AD69" s="38">
        <v>447.18202000000002</v>
      </c>
      <c r="AE69" s="38">
        <v>482.86</v>
      </c>
      <c r="AF69" s="38">
        <v>497.77775000000003</v>
      </c>
      <c r="AG69" s="38">
        <v>629.85352</v>
      </c>
      <c r="AH69" s="38">
        <v>516.73422000000005</v>
      </c>
      <c r="AI69" s="38">
        <v>552.27128000000005</v>
      </c>
      <c r="AJ69" s="38">
        <v>697.88382000000001</v>
      </c>
      <c r="AK69" s="38">
        <v>572.35803999999996</v>
      </c>
      <c r="AL69" s="38">
        <v>425.86993999999999</v>
      </c>
      <c r="AM69" s="38">
        <v>578.43077000000005</v>
      </c>
      <c r="AN69" s="38">
        <v>416.11889000000002</v>
      </c>
      <c r="AO69" s="38">
        <v>335.37675999999999</v>
      </c>
      <c r="AP69" s="38">
        <v>302.40251999999998</v>
      </c>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row>
    <row r="70" spans="6:548" ht="17.25" customHeight="1">
      <c r="F70" s="86" t="s">
        <v>592</v>
      </c>
      <c r="G70" s="25" t="s">
        <v>141</v>
      </c>
      <c r="H70" s="38">
        <v>559.553</v>
      </c>
      <c r="I70" s="38">
        <v>646.73400000000004</v>
      </c>
      <c r="J70" s="38">
        <v>681.75099999999998</v>
      </c>
      <c r="K70" s="38">
        <v>621.85500000000002</v>
      </c>
      <c r="L70" s="38">
        <v>579.87599999999998</v>
      </c>
      <c r="M70" s="38">
        <v>559.55799999999999</v>
      </c>
      <c r="N70" s="38">
        <v>516.32299999999998</v>
      </c>
      <c r="O70" s="38">
        <v>475.43200000000002</v>
      </c>
      <c r="P70" s="38">
        <v>483.334</v>
      </c>
      <c r="Q70" s="38">
        <v>461.57900000000001</v>
      </c>
      <c r="R70" s="38">
        <v>432.66</v>
      </c>
      <c r="S70" s="38">
        <v>414.26</v>
      </c>
      <c r="T70" s="38">
        <v>348.46899999999999</v>
      </c>
      <c r="U70" s="38">
        <v>386.48899999999998</v>
      </c>
      <c r="V70" s="38">
        <v>372.95699999999999</v>
      </c>
      <c r="W70" s="38">
        <v>381.52600000000001</v>
      </c>
      <c r="X70" s="38">
        <v>371.73399999999998</v>
      </c>
      <c r="Y70" s="38">
        <v>287.93599999999998</v>
      </c>
      <c r="Z70" s="38">
        <v>319.57900000000001</v>
      </c>
      <c r="AA70" s="38">
        <v>278.42899999999997</v>
      </c>
      <c r="AB70" s="38">
        <v>259.58100000000002</v>
      </c>
      <c r="AC70" s="38">
        <v>256.46499999999997</v>
      </c>
      <c r="AD70" s="38">
        <v>286.62720999999999</v>
      </c>
      <c r="AE70" s="38">
        <v>285.37087000000002</v>
      </c>
      <c r="AF70" s="38">
        <v>245.04105999999999</v>
      </c>
      <c r="AG70" s="38">
        <v>288.56975999999997</v>
      </c>
      <c r="AH70" s="38">
        <v>168.77162999999999</v>
      </c>
      <c r="AI70" s="38">
        <v>165.07565</v>
      </c>
      <c r="AJ70" s="38">
        <v>156.24789000000001</v>
      </c>
      <c r="AK70" s="38">
        <v>157.22295</v>
      </c>
      <c r="AL70" s="38">
        <v>136.63947999999999</v>
      </c>
      <c r="AM70" s="38">
        <v>157.66971000000001</v>
      </c>
      <c r="AN70" s="38">
        <v>203.55795000000001</v>
      </c>
      <c r="AO70" s="38">
        <v>127.833</v>
      </c>
      <c r="AP70" s="38">
        <v>117.15958000000001</v>
      </c>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row>
    <row r="71" spans="6:548" ht="17.25" customHeight="1">
      <c r="F71" s="86" t="s">
        <v>840</v>
      </c>
      <c r="G71" s="25" t="s">
        <v>141</v>
      </c>
      <c r="H71" s="38">
        <v>0</v>
      </c>
      <c r="I71" s="38">
        <v>0</v>
      </c>
      <c r="J71" s="38">
        <v>0</v>
      </c>
      <c r="K71" s="38">
        <v>11</v>
      </c>
      <c r="L71" s="38">
        <v>0</v>
      </c>
      <c r="M71" s="38">
        <v>0</v>
      </c>
      <c r="N71" s="38">
        <v>0</v>
      </c>
      <c r="O71" s="38">
        <v>41.984999999999999</v>
      </c>
      <c r="P71" s="38">
        <v>0</v>
      </c>
      <c r="Q71" s="38">
        <v>24.120999999999999</v>
      </c>
      <c r="R71" s="38">
        <v>37.085999999999999</v>
      </c>
      <c r="S71" s="38">
        <v>92.772999999999996</v>
      </c>
      <c r="T71" s="38">
        <v>17.8</v>
      </c>
      <c r="U71" s="38">
        <v>26.585999999999999</v>
      </c>
      <c r="V71" s="38">
        <v>47.085999999999999</v>
      </c>
      <c r="W71" s="38">
        <v>138.76300000000001</v>
      </c>
      <c r="X71" s="38">
        <v>183.148</v>
      </c>
      <c r="Y71" s="38">
        <v>231.47300000000001</v>
      </c>
      <c r="Z71" s="38">
        <v>157.262</v>
      </c>
      <c r="AA71" s="38">
        <v>41.843000000000004</v>
      </c>
      <c r="AB71" s="38">
        <v>194.5</v>
      </c>
      <c r="AC71" s="38">
        <v>212.30500000000001</v>
      </c>
      <c r="AD71" s="38">
        <v>231.01264</v>
      </c>
      <c r="AE71" s="38">
        <v>148.91999999999999</v>
      </c>
      <c r="AF71" s="38">
        <v>273.65032000000002</v>
      </c>
      <c r="AG71" s="38">
        <v>126.84457</v>
      </c>
      <c r="AH71" s="38">
        <v>103.60317000000001</v>
      </c>
      <c r="AI71" s="38">
        <v>134.88339999999999</v>
      </c>
      <c r="AJ71" s="38">
        <v>156.05403000000001</v>
      </c>
      <c r="AK71" s="38">
        <v>67.766660000000002</v>
      </c>
      <c r="AL71" s="38">
        <v>135.05242000000001</v>
      </c>
      <c r="AM71" s="38">
        <v>118.87157000000001</v>
      </c>
      <c r="AN71" s="38">
        <v>101.27809999999999</v>
      </c>
      <c r="AO71" s="38">
        <v>13.125</v>
      </c>
      <c r="AP71" s="38">
        <v>71.97363</v>
      </c>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row>
    <row r="72" spans="6:548" ht="17.25" customHeight="1">
      <c r="F72" s="86" t="s">
        <v>856</v>
      </c>
      <c r="G72" s="25" t="s">
        <v>141</v>
      </c>
      <c r="H72" s="38">
        <v>142.072</v>
      </c>
      <c r="I72" s="38">
        <v>157.29599999999999</v>
      </c>
      <c r="J72" s="38">
        <v>96.844999999999999</v>
      </c>
      <c r="K72" s="38">
        <v>56.435000000000002</v>
      </c>
      <c r="L72" s="38">
        <v>62.514000000000003</v>
      </c>
      <c r="M72" s="38">
        <v>67.228999999999999</v>
      </c>
      <c r="N72" s="38">
        <v>15.263999999999999</v>
      </c>
      <c r="O72" s="38">
        <v>56.899000000000001</v>
      </c>
      <c r="P72" s="38">
        <v>37.228999999999999</v>
      </c>
      <c r="Q72" s="38">
        <v>11.25</v>
      </c>
      <c r="R72" s="38">
        <v>48.103000000000002</v>
      </c>
      <c r="S72" s="38">
        <v>68.403999999999996</v>
      </c>
      <c r="T72" s="38">
        <v>49.597000000000001</v>
      </c>
      <c r="U72" s="38">
        <v>47.238</v>
      </c>
      <c r="V72" s="38">
        <v>54.295000000000002</v>
      </c>
      <c r="W72" s="38">
        <v>15</v>
      </c>
      <c r="X72" s="38">
        <v>45.811</v>
      </c>
      <c r="Y72" s="38">
        <v>5.5</v>
      </c>
      <c r="Z72" s="38">
        <v>0</v>
      </c>
      <c r="AA72" s="38">
        <v>0</v>
      </c>
      <c r="AB72" s="38">
        <v>21.015000000000001</v>
      </c>
      <c r="AC72" s="38">
        <v>104.378</v>
      </c>
      <c r="AD72" s="38">
        <v>114.30886</v>
      </c>
      <c r="AE72" s="38">
        <v>102</v>
      </c>
      <c r="AF72" s="38">
        <v>93.167770000000004</v>
      </c>
      <c r="AG72" s="38">
        <v>70.572100000000006</v>
      </c>
      <c r="AH72" s="38">
        <v>85.391509999999997</v>
      </c>
      <c r="AI72" s="38">
        <v>71.90119</v>
      </c>
      <c r="AJ72" s="38">
        <v>85.108909999999995</v>
      </c>
      <c r="AK72" s="38">
        <v>87.692170000000004</v>
      </c>
      <c r="AL72" s="38">
        <v>95.443969999999993</v>
      </c>
      <c r="AM72" s="38">
        <v>78.46969</v>
      </c>
      <c r="AN72" s="38">
        <v>54.068600000000004</v>
      </c>
      <c r="AO72" s="38">
        <v>12.935</v>
      </c>
      <c r="AP72" s="38">
        <v>32.510390000000001</v>
      </c>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c r="PN72" s="38"/>
      <c r="PO72" s="38"/>
      <c r="PP72" s="38"/>
      <c r="PQ72" s="38"/>
      <c r="PR72" s="38"/>
      <c r="PS72" s="38"/>
      <c r="PT72" s="38"/>
      <c r="PU72" s="38"/>
      <c r="PV72" s="38"/>
      <c r="PW72" s="38"/>
      <c r="PX72" s="38"/>
      <c r="PY72" s="38"/>
      <c r="PZ72" s="38"/>
      <c r="QA72" s="38"/>
      <c r="QB72" s="38"/>
      <c r="QC72" s="38"/>
      <c r="QD72" s="38"/>
      <c r="QE72" s="38"/>
      <c r="QF72" s="38"/>
      <c r="QG72" s="38"/>
      <c r="QH72" s="38"/>
      <c r="QI72" s="38"/>
      <c r="QJ72" s="38"/>
      <c r="QK72" s="38"/>
      <c r="QL72" s="38"/>
      <c r="QM72" s="38"/>
      <c r="QN72" s="38"/>
      <c r="QO72" s="38"/>
      <c r="QP72" s="38"/>
      <c r="QQ72" s="38"/>
      <c r="QR72" s="38"/>
      <c r="QS72" s="38"/>
      <c r="QT72" s="38"/>
      <c r="QU72" s="38"/>
      <c r="QV72" s="38"/>
      <c r="QW72" s="38"/>
      <c r="QX72" s="38"/>
      <c r="QY72" s="38"/>
      <c r="QZ72" s="38"/>
      <c r="RA72" s="38"/>
      <c r="RB72" s="38"/>
      <c r="RC72" s="38"/>
      <c r="RD72" s="38"/>
      <c r="RE72" s="38"/>
      <c r="RF72" s="38"/>
      <c r="RG72" s="38"/>
      <c r="RH72" s="38"/>
      <c r="RI72" s="38"/>
      <c r="RJ72" s="38"/>
      <c r="RK72" s="38"/>
      <c r="RL72" s="38"/>
      <c r="RM72" s="38"/>
      <c r="RN72" s="38"/>
      <c r="RO72" s="38"/>
      <c r="RP72" s="38"/>
      <c r="RQ72" s="38"/>
      <c r="RR72" s="38"/>
      <c r="RS72" s="38"/>
      <c r="RT72" s="38"/>
      <c r="RU72" s="38"/>
      <c r="RV72" s="38"/>
      <c r="RW72" s="38"/>
      <c r="RX72" s="38"/>
      <c r="RY72" s="38"/>
      <c r="RZ72" s="38"/>
      <c r="SA72" s="38"/>
      <c r="SB72" s="38"/>
      <c r="SC72" s="38"/>
      <c r="SD72" s="38"/>
      <c r="SE72" s="38"/>
      <c r="SF72" s="38"/>
      <c r="SG72" s="38"/>
      <c r="SH72" s="38"/>
      <c r="SI72" s="38"/>
      <c r="SJ72" s="38"/>
      <c r="SK72" s="38"/>
      <c r="SL72" s="38"/>
      <c r="SM72" s="38"/>
      <c r="SN72" s="38"/>
      <c r="SO72" s="38"/>
      <c r="SP72" s="38"/>
      <c r="SQ72" s="38"/>
      <c r="SR72" s="38"/>
      <c r="SS72" s="38"/>
      <c r="ST72" s="38"/>
      <c r="SU72" s="38"/>
      <c r="SV72" s="38"/>
      <c r="SW72" s="38"/>
      <c r="SX72" s="38"/>
      <c r="SY72" s="38"/>
      <c r="SZ72" s="38"/>
      <c r="TA72" s="38"/>
      <c r="TB72" s="38"/>
      <c r="TC72" s="38"/>
      <c r="TD72" s="38"/>
      <c r="TE72" s="38"/>
      <c r="TF72" s="38"/>
      <c r="TG72" s="38"/>
      <c r="TH72" s="38"/>
      <c r="TI72" s="38"/>
      <c r="TJ72" s="38"/>
      <c r="TK72" s="38"/>
      <c r="TL72" s="38"/>
      <c r="TM72" s="38"/>
      <c r="TN72" s="38"/>
      <c r="TO72" s="38"/>
      <c r="TP72" s="38"/>
      <c r="TQ72" s="38"/>
      <c r="TR72" s="38"/>
      <c r="TS72" s="38"/>
      <c r="TT72" s="38"/>
      <c r="TU72" s="38"/>
      <c r="TV72" s="38"/>
      <c r="TW72" s="38"/>
      <c r="TX72" s="38"/>
      <c r="TY72" s="38"/>
      <c r="TZ72" s="38"/>
      <c r="UA72" s="38"/>
      <c r="UB72" s="38"/>
    </row>
    <row r="73" spans="6:548" ht="17.25" customHeight="1">
      <c r="F73" s="28" t="s">
        <v>148</v>
      </c>
      <c r="G73" s="25" t="s">
        <v>141</v>
      </c>
      <c r="H73" s="38">
        <v>160.929</v>
      </c>
      <c r="I73" s="38">
        <v>87.403000000000006</v>
      </c>
      <c r="J73" s="38">
        <v>161.97200000000001</v>
      </c>
      <c r="K73" s="38">
        <v>148.78800000000001</v>
      </c>
      <c r="L73" s="38">
        <v>142.39599999999999</v>
      </c>
      <c r="M73" s="38">
        <v>111.747</v>
      </c>
      <c r="N73" s="38">
        <v>155.19300000000001</v>
      </c>
      <c r="O73" s="38">
        <v>134.43700000000001</v>
      </c>
      <c r="P73" s="38">
        <v>130.87299999999999</v>
      </c>
      <c r="Q73" s="38">
        <v>200.45599999999999</v>
      </c>
      <c r="R73" s="38">
        <v>298.38799999999998</v>
      </c>
      <c r="S73" s="38">
        <v>314.16800000000001</v>
      </c>
      <c r="T73" s="38">
        <v>326.78100000000001</v>
      </c>
      <c r="U73" s="38">
        <v>305.178</v>
      </c>
      <c r="V73" s="38">
        <v>159.37700000000001</v>
      </c>
      <c r="W73" s="38">
        <v>267.82299999999998</v>
      </c>
      <c r="X73" s="38">
        <v>187.44300000000001</v>
      </c>
      <c r="Y73" s="38">
        <v>283.56799999999998</v>
      </c>
      <c r="Z73" s="38">
        <v>360.28316999999998</v>
      </c>
      <c r="AA73" s="38">
        <v>456.33481999999998</v>
      </c>
      <c r="AB73" s="38">
        <v>396.66554000000002</v>
      </c>
      <c r="AC73" s="38">
        <v>446.83026000000001</v>
      </c>
      <c r="AD73" s="38">
        <v>455.55239</v>
      </c>
      <c r="AE73" s="38">
        <v>432.08771000000002</v>
      </c>
      <c r="AF73" s="38">
        <v>416.22320000000002</v>
      </c>
      <c r="AG73" s="38">
        <v>395.17011000000002</v>
      </c>
      <c r="AH73" s="38">
        <v>397.40724</v>
      </c>
      <c r="AI73" s="38">
        <v>435.51605999999998</v>
      </c>
      <c r="AJ73" s="38">
        <v>418.11827</v>
      </c>
      <c r="AK73" s="38">
        <v>379.463369</v>
      </c>
      <c r="AL73" s="38">
        <v>464.48043999999999</v>
      </c>
      <c r="AM73" s="38">
        <v>404.92385000000002</v>
      </c>
      <c r="AN73" s="38">
        <v>314.67309</v>
      </c>
      <c r="AO73" s="38">
        <v>436.56617999999997</v>
      </c>
      <c r="AP73" s="38">
        <v>398.56945000000002</v>
      </c>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c r="SA73" s="38"/>
      <c r="SB73" s="38"/>
      <c r="SC73" s="38"/>
      <c r="SD73" s="38"/>
      <c r="SE73" s="38"/>
      <c r="SF73" s="38"/>
      <c r="SG73" s="38"/>
      <c r="SH73" s="38"/>
      <c r="SI73" s="38"/>
      <c r="SJ73" s="38"/>
      <c r="SK73" s="38"/>
      <c r="SL73" s="38"/>
      <c r="SM73" s="38"/>
      <c r="SN73" s="38"/>
      <c r="SO73" s="38"/>
      <c r="SP73" s="38"/>
      <c r="SQ73" s="38"/>
      <c r="SR73" s="38"/>
      <c r="SS73" s="38"/>
      <c r="ST73" s="38"/>
      <c r="SU73" s="38"/>
      <c r="SV73" s="38"/>
      <c r="SW73" s="38"/>
      <c r="SX73" s="38"/>
      <c r="SY73" s="38"/>
      <c r="SZ73" s="38"/>
      <c r="TA73" s="38"/>
      <c r="TB73" s="38"/>
      <c r="TC73" s="38"/>
      <c r="TD73" s="38"/>
      <c r="TE73" s="38"/>
      <c r="TF73" s="38"/>
      <c r="TG73" s="38"/>
      <c r="TH73" s="38"/>
      <c r="TI73" s="38"/>
      <c r="TJ73" s="38"/>
      <c r="TK73" s="38"/>
      <c r="TL73" s="38"/>
      <c r="TM73" s="38"/>
      <c r="TN73" s="38"/>
      <c r="TO73" s="38"/>
      <c r="TP73" s="38"/>
      <c r="TQ73" s="38"/>
      <c r="TR73" s="38"/>
      <c r="TS73" s="38"/>
      <c r="TT73" s="38"/>
      <c r="TU73" s="38"/>
      <c r="TV73" s="38"/>
      <c r="TW73" s="38"/>
      <c r="TX73" s="38"/>
      <c r="TY73" s="38"/>
      <c r="TZ73" s="38"/>
      <c r="UA73" s="38"/>
      <c r="UB73" s="38"/>
    </row>
    <row r="74" spans="6:548" ht="17.25" customHeight="1">
      <c r="F74" s="86" t="s">
        <v>611</v>
      </c>
      <c r="G74" s="25" t="s">
        <v>141</v>
      </c>
      <c r="H74" s="38">
        <v>0</v>
      </c>
      <c r="I74" s="38">
        <v>0</v>
      </c>
      <c r="J74" s="38">
        <v>0</v>
      </c>
      <c r="K74" s="38">
        <v>2.1000000000000001E-2</v>
      </c>
      <c r="L74" s="38">
        <v>0.13200000000000001</v>
      </c>
      <c r="M74" s="38">
        <v>2.09</v>
      </c>
      <c r="N74" s="38">
        <v>5.0000000000000001E-3</v>
      </c>
      <c r="O74" s="38">
        <v>8.0000000000000002E-3</v>
      </c>
      <c r="P74" s="38">
        <v>0.29399999999999998</v>
      </c>
      <c r="Q74" s="38">
        <v>0.16800000000000001</v>
      </c>
      <c r="R74" s="38">
        <v>0.33500000000000002</v>
      </c>
      <c r="S74" s="38">
        <v>0.44800000000000001</v>
      </c>
      <c r="T74" s="38">
        <v>0.52</v>
      </c>
      <c r="U74" s="38">
        <v>5.2279999999999998</v>
      </c>
      <c r="V74" s="38">
        <v>18.306999999999999</v>
      </c>
      <c r="W74" s="38">
        <v>48.284999999999997</v>
      </c>
      <c r="X74" s="38">
        <v>33.122999999999998</v>
      </c>
      <c r="Y74" s="38">
        <v>25.167999999999999</v>
      </c>
      <c r="Z74" s="38">
        <v>34.246209999999998</v>
      </c>
      <c r="AA74" s="38">
        <v>149.48393999999999</v>
      </c>
      <c r="AB74" s="38">
        <v>87.134839999999997</v>
      </c>
      <c r="AC74" s="38">
        <v>113.36597</v>
      </c>
      <c r="AD74" s="38">
        <v>140.73588000000001</v>
      </c>
      <c r="AE74" s="38">
        <v>149.06281000000001</v>
      </c>
      <c r="AF74" s="38">
        <v>82.298969999999997</v>
      </c>
      <c r="AG74" s="38">
        <v>147.62624</v>
      </c>
      <c r="AH74" s="38">
        <v>143.04168999999999</v>
      </c>
      <c r="AI74" s="38">
        <v>174.19630000000001</v>
      </c>
      <c r="AJ74" s="38">
        <v>168.48813000000001</v>
      </c>
      <c r="AK74" s="38">
        <v>123.79573000000001</v>
      </c>
      <c r="AL74" s="38">
        <v>131.56193999999999</v>
      </c>
      <c r="AM74" s="38">
        <v>116.04049999999999</v>
      </c>
      <c r="AN74" s="38">
        <v>18.447150000000001</v>
      </c>
      <c r="AO74" s="38">
        <v>113.45562</v>
      </c>
      <c r="AP74" s="38">
        <v>138.15217000000001</v>
      </c>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8"/>
      <c r="SK74" s="38"/>
      <c r="SL74" s="38"/>
      <c r="SM74" s="38"/>
      <c r="SN74" s="38"/>
      <c r="SO74" s="38"/>
      <c r="SP74" s="38"/>
      <c r="SQ74" s="38"/>
      <c r="SR74" s="38"/>
      <c r="SS74" s="38"/>
      <c r="ST74" s="38"/>
      <c r="SU74" s="38"/>
      <c r="SV74" s="38"/>
      <c r="SW74" s="38"/>
      <c r="SX74" s="38"/>
      <c r="SY74" s="38"/>
      <c r="SZ74" s="38"/>
      <c r="TA74" s="38"/>
      <c r="TB74" s="38"/>
      <c r="TC74" s="38"/>
      <c r="TD74" s="38"/>
      <c r="TE74" s="38"/>
      <c r="TF74" s="38"/>
      <c r="TG74" s="38"/>
      <c r="TH74" s="38"/>
      <c r="TI74" s="38"/>
      <c r="TJ74" s="38"/>
      <c r="TK74" s="38"/>
      <c r="TL74" s="38"/>
      <c r="TM74" s="38"/>
      <c r="TN74" s="38"/>
      <c r="TO74" s="38"/>
      <c r="TP74" s="38"/>
      <c r="TQ74" s="38"/>
      <c r="TR74" s="38"/>
      <c r="TS74" s="38"/>
      <c r="TT74" s="38"/>
      <c r="TU74" s="38"/>
      <c r="TV74" s="38"/>
      <c r="TW74" s="38"/>
      <c r="TX74" s="38"/>
      <c r="TY74" s="38"/>
      <c r="TZ74" s="38"/>
      <c r="UA74" s="38"/>
      <c r="UB74" s="38"/>
    </row>
    <row r="75" spans="6:548" ht="17.25" customHeight="1">
      <c r="F75" s="86" t="s">
        <v>590</v>
      </c>
      <c r="G75" s="25" t="s">
        <v>141</v>
      </c>
      <c r="H75" s="38">
        <v>19.715</v>
      </c>
      <c r="I75" s="38">
        <v>12.106999999999999</v>
      </c>
      <c r="J75" s="38">
        <v>15.596</v>
      </c>
      <c r="K75" s="38">
        <v>26.544</v>
      </c>
      <c r="L75" s="38">
        <v>20.943999999999999</v>
      </c>
      <c r="M75" s="38">
        <v>21.507000000000001</v>
      </c>
      <c r="N75" s="38">
        <v>22.023</v>
      </c>
      <c r="O75" s="38">
        <v>22.122</v>
      </c>
      <c r="P75" s="38">
        <v>33.244999999999997</v>
      </c>
      <c r="Q75" s="38">
        <v>59.226999999999997</v>
      </c>
      <c r="R75" s="38">
        <v>49.695999999999998</v>
      </c>
      <c r="S75" s="38">
        <v>37.457000000000001</v>
      </c>
      <c r="T75" s="38">
        <v>35.222000000000001</v>
      </c>
      <c r="U75" s="38">
        <v>23.567</v>
      </c>
      <c r="V75" s="38">
        <v>24.952999999999999</v>
      </c>
      <c r="W75" s="38">
        <v>53.591000000000001</v>
      </c>
      <c r="X75" s="38">
        <v>67.674999999999997</v>
      </c>
      <c r="Y75" s="38">
        <v>73.787000000000006</v>
      </c>
      <c r="Z75" s="38">
        <v>84.16825</v>
      </c>
      <c r="AA75" s="38">
        <v>63.332749999999997</v>
      </c>
      <c r="AB75" s="38">
        <v>93.469560000000001</v>
      </c>
      <c r="AC75" s="38">
        <v>77.037689999999998</v>
      </c>
      <c r="AD75" s="38">
        <v>53.502850000000002</v>
      </c>
      <c r="AE75" s="38">
        <v>54.191940000000002</v>
      </c>
      <c r="AF75" s="38">
        <v>63.016509999999997</v>
      </c>
      <c r="AG75" s="38">
        <v>47.600169999999999</v>
      </c>
      <c r="AH75" s="38">
        <v>61.015599999999999</v>
      </c>
      <c r="AI75" s="38">
        <v>66.715459999999993</v>
      </c>
      <c r="AJ75" s="38">
        <v>58.237290000000002</v>
      </c>
      <c r="AK75" s="38">
        <v>56.457560000000001</v>
      </c>
      <c r="AL75" s="38">
        <v>42.672409999999999</v>
      </c>
      <c r="AM75" s="38">
        <v>66.469440000000006</v>
      </c>
      <c r="AN75" s="38">
        <v>51.175550000000001</v>
      </c>
      <c r="AO75" s="38">
        <v>56.107239999999997</v>
      </c>
      <c r="AP75" s="38">
        <v>59.776629999999997</v>
      </c>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c r="SA75" s="38"/>
      <c r="SB75" s="38"/>
      <c r="SC75" s="38"/>
      <c r="SD75" s="38"/>
      <c r="SE75" s="38"/>
      <c r="SF75" s="38"/>
      <c r="SG75" s="38"/>
      <c r="SH75" s="38"/>
      <c r="SI75" s="38"/>
      <c r="SJ75" s="38"/>
      <c r="SK75" s="38"/>
      <c r="SL75" s="38"/>
      <c r="SM75" s="38"/>
      <c r="SN75" s="38"/>
      <c r="SO75" s="38"/>
      <c r="SP75" s="38"/>
      <c r="SQ75" s="38"/>
      <c r="SR75" s="38"/>
      <c r="SS75" s="38"/>
      <c r="ST75" s="38"/>
      <c r="SU75" s="38"/>
      <c r="SV75" s="38"/>
      <c r="SW75" s="38"/>
      <c r="SX75" s="38"/>
      <c r="SY75" s="38"/>
      <c r="SZ75" s="38"/>
      <c r="TA75" s="38"/>
      <c r="TB75" s="38"/>
      <c r="TC75" s="38"/>
      <c r="TD75" s="38"/>
      <c r="TE75" s="38"/>
      <c r="TF75" s="38"/>
      <c r="TG75" s="38"/>
      <c r="TH75" s="38"/>
      <c r="TI75" s="38"/>
      <c r="TJ75" s="38"/>
      <c r="TK75" s="38"/>
      <c r="TL75" s="38"/>
      <c r="TM75" s="38"/>
      <c r="TN75" s="38"/>
      <c r="TO75" s="38"/>
      <c r="TP75" s="38"/>
      <c r="TQ75" s="38"/>
      <c r="TR75" s="38"/>
      <c r="TS75" s="38"/>
      <c r="TT75" s="38"/>
      <c r="TU75" s="38"/>
      <c r="TV75" s="38"/>
      <c r="TW75" s="38"/>
      <c r="TX75" s="38"/>
      <c r="TY75" s="38"/>
      <c r="TZ75" s="38"/>
      <c r="UA75" s="38"/>
      <c r="UB75" s="38"/>
    </row>
    <row r="76" spans="6:548" ht="17.25" customHeight="1">
      <c r="F76" s="86" t="s">
        <v>650</v>
      </c>
      <c r="G76" s="25" t="s">
        <v>141</v>
      </c>
      <c r="H76" s="38">
        <v>0.29699999999999999</v>
      </c>
      <c r="I76" s="38">
        <v>0.61799999999999999</v>
      </c>
      <c r="J76" s="38">
        <v>1.9219999999999999</v>
      </c>
      <c r="K76" s="38">
        <v>2.9609999999999999</v>
      </c>
      <c r="L76" s="38">
        <v>2.52</v>
      </c>
      <c r="M76" s="38">
        <v>1.355</v>
      </c>
      <c r="N76" s="38">
        <v>0.80100000000000005</v>
      </c>
      <c r="O76" s="38">
        <v>0.96099999999999997</v>
      </c>
      <c r="P76" s="38">
        <v>0.70099999999999996</v>
      </c>
      <c r="Q76" s="38">
        <v>1.3480000000000001</v>
      </c>
      <c r="R76" s="38">
        <v>0.54500000000000004</v>
      </c>
      <c r="S76" s="38">
        <v>0.746</v>
      </c>
      <c r="T76" s="38">
        <v>0.63100000000000001</v>
      </c>
      <c r="U76" s="38">
        <v>0.82599999999999996</v>
      </c>
      <c r="V76" s="38">
        <v>1.917</v>
      </c>
      <c r="W76" s="38">
        <v>0.06</v>
      </c>
      <c r="X76" s="38">
        <v>0</v>
      </c>
      <c r="Y76" s="38">
        <v>1.4970000000000001</v>
      </c>
      <c r="Z76" s="38">
        <v>0.69765999999999995</v>
      </c>
      <c r="AA76" s="38">
        <v>8.1085100000000008</v>
      </c>
      <c r="AB76" s="38">
        <v>17.071999999999999</v>
      </c>
      <c r="AC76" s="38">
        <v>10.52056</v>
      </c>
      <c r="AD76" s="38">
        <v>4.9157099999999998</v>
      </c>
      <c r="AE76" s="38">
        <v>18.69614</v>
      </c>
      <c r="AF76" s="38">
        <v>22.198509999999999</v>
      </c>
      <c r="AG76" s="38">
        <v>19.182410000000001</v>
      </c>
      <c r="AH76" s="38">
        <v>37.617190000000001</v>
      </c>
      <c r="AI76" s="38">
        <v>42.354779999999998</v>
      </c>
      <c r="AJ76" s="38">
        <v>43.389899999999997</v>
      </c>
      <c r="AK76" s="38">
        <v>46.461579999999998</v>
      </c>
      <c r="AL76" s="38">
        <v>45.941189999999999</v>
      </c>
      <c r="AM76" s="38">
        <v>48.180340000000001</v>
      </c>
      <c r="AN76" s="38">
        <v>32.05641</v>
      </c>
      <c r="AO76" s="38">
        <v>49.172179999999997</v>
      </c>
      <c r="AP76" s="38">
        <v>66.478970000000004</v>
      </c>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row>
    <row r="77" spans="6:548" ht="17.25" customHeight="1">
      <c r="F77" s="86" t="s">
        <v>591</v>
      </c>
      <c r="G77" s="25" t="s">
        <v>141</v>
      </c>
      <c r="H77" s="38">
        <v>23.943000000000001</v>
      </c>
      <c r="I77" s="38">
        <v>18.436</v>
      </c>
      <c r="J77" s="38">
        <v>30.431000000000001</v>
      </c>
      <c r="K77" s="38">
        <v>33.987000000000002</v>
      </c>
      <c r="L77" s="38">
        <v>30.390999999999998</v>
      </c>
      <c r="M77" s="38">
        <v>30.231000000000002</v>
      </c>
      <c r="N77" s="38">
        <v>30.995999999999999</v>
      </c>
      <c r="O77" s="38">
        <v>23.486999999999998</v>
      </c>
      <c r="P77" s="38">
        <v>17.117000000000001</v>
      </c>
      <c r="Q77" s="38">
        <v>33.728000000000002</v>
      </c>
      <c r="R77" s="38">
        <v>22.672000000000001</v>
      </c>
      <c r="S77" s="38">
        <v>16.632999999999999</v>
      </c>
      <c r="T77" s="38">
        <v>21.285</v>
      </c>
      <c r="U77" s="38">
        <v>20.78</v>
      </c>
      <c r="V77" s="38">
        <v>7.6180000000000003</v>
      </c>
      <c r="W77" s="38">
        <v>13.358000000000001</v>
      </c>
      <c r="X77" s="38">
        <v>12.037000000000001</v>
      </c>
      <c r="Y77" s="38">
        <v>14.227</v>
      </c>
      <c r="Z77" s="38">
        <v>13.51826</v>
      </c>
      <c r="AA77" s="38">
        <v>12.483359999999999</v>
      </c>
      <c r="AB77" s="38">
        <v>24.588830000000002</v>
      </c>
      <c r="AC77" s="38">
        <v>16.609970000000001</v>
      </c>
      <c r="AD77" s="38">
        <v>13.151590000000001</v>
      </c>
      <c r="AE77" s="38">
        <v>33.44462</v>
      </c>
      <c r="AF77" s="38">
        <v>28.18121</v>
      </c>
      <c r="AG77" s="38">
        <v>20.526689999999999</v>
      </c>
      <c r="AH77" s="38">
        <v>26.541810000000002</v>
      </c>
      <c r="AI77" s="38">
        <v>30.33445</v>
      </c>
      <c r="AJ77" s="38">
        <v>31.95036</v>
      </c>
      <c r="AK77" s="38">
        <v>40.333689999999997</v>
      </c>
      <c r="AL77" s="38">
        <v>24.342929999999999</v>
      </c>
      <c r="AM77" s="38">
        <v>31.363510000000002</v>
      </c>
      <c r="AN77" s="38">
        <v>31.912839999999999</v>
      </c>
      <c r="AO77" s="38">
        <v>44.678089999999997</v>
      </c>
      <c r="AP77" s="38">
        <v>45.163849999999996</v>
      </c>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row>
    <row r="78" spans="6:548" ht="17.25" customHeight="1">
      <c r="F78" s="86" t="s">
        <v>691</v>
      </c>
      <c r="G78" s="25" t="s">
        <v>141</v>
      </c>
      <c r="H78" s="38">
        <v>1.673</v>
      </c>
      <c r="I78" s="38">
        <v>1.923</v>
      </c>
      <c r="J78" s="38">
        <v>1.591</v>
      </c>
      <c r="K78" s="38">
        <v>1.2769999999999999</v>
      </c>
      <c r="L78" s="38">
        <v>1.091</v>
      </c>
      <c r="M78" s="38">
        <v>1.712</v>
      </c>
      <c r="N78" s="38">
        <v>5.1429999999999998</v>
      </c>
      <c r="O78" s="38">
        <v>2.5609999999999999</v>
      </c>
      <c r="P78" s="38">
        <v>3.907</v>
      </c>
      <c r="Q78" s="38">
        <v>7.71</v>
      </c>
      <c r="R78" s="38">
        <v>4.6740000000000004</v>
      </c>
      <c r="S78" s="38">
        <v>3.7040000000000002</v>
      </c>
      <c r="T78" s="38">
        <v>2.79</v>
      </c>
      <c r="U78" s="38">
        <v>4.476</v>
      </c>
      <c r="V78" s="38">
        <v>6.9779999999999998</v>
      </c>
      <c r="W78" s="38">
        <v>12.266999999999999</v>
      </c>
      <c r="X78" s="38">
        <v>13.015000000000001</v>
      </c>
      <c r="Y78" s="38">
        <v>4.274</v>
      </c>
      <c r="Z78" s="38">
        <v>31.45252</v>
      </c>
      <c r="AA78" s="38">
        <v>60.621949999999998</v>
      </c>
      <c r="AB78" s="38">
        <v>58.522150000000003</v>
      </c>
      <c r="AC78" s="38">
        <v>64.875680000000003</v>
      </c>
      <c r="AD78" s="38">
        <v>39.38861</v>
      </c>
      <c r="AE78" s="38">
        <v>65.715969999999999</v>
      </c>
      <c r="AF78" s="38">
        <v>59.343629999999997</v>
      </c>
      <c r="AG78" s="38">
        <v>26.683810000000001</v>
      </c>
      <c r="AH78" s="38">
        <v>22.255590000000002</v>
      </c>
      <c r="AI78" s="38">
        <v>26.672830000000001</v>
      </c>
      <c r="AJ78" s="38">
        <v>27.36964</v>
      </c>
      <c r="AK78" s="38">
        <v>22.226870000000002</v>
      </c>
      <c r="AL78" s="38">
        <v>21.12677</v>
      </c>
      <c r="AM78" s="38">
        <v>15.82544</v>
      </c>
      <c r="AN78" s="38">
        <v>1.69855</v>
      </c>
      <c r="AO78" s="38">
        <v>0.3488</v>
      </c>
      <c r="AP78" s="38">
        <v>0.47315000000000002</v>
      </c>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c r="SA78" s="38"/>
      <c r="SB78" s="38"/>
      <c r="SC78" s="38"/>
      <c r="SD78" s="38"/>
      <c r="SE78" s="38"/>
      <c r="SF78" s="38"/>
      <c r="SG78" s="38"/>
      <c r="SH78" s="38"/>
      <c r="SI78" s="38"/>
      <c r="SJ78" s="38"/>
      <c r="SK78" s="38"/>
      <c r="SL78" s="38"/>
      <c r="SM78" s="38"/>
      <c r="SN78" s="38"/>
      <c r="SO78" s="38"/>
      <c r="SP78" s="38"/>
      <c r="SQ78" s="38"/>
      <c r="SR78" s="38"/>
      <c r="SS78" s="38"/>
      <c r="ST78" s="38"/>
      <c r="SU78" s="38"/>
      <c r="SV78" s="38"/>
      <c r="SW78" s="38"/>
      <c r="SX78" s="38"/>
      <c r="SY78" s="38"/>
      <c r="SZ78" s="38"/>
      <c r="TA78" s="38"/>
      <c r="TB78" s="38"/>
      <c r="TC78" s="38"/>
      <c r="TD78" s="38"/>
      <c r="TE78" s="38"/>
      <c r="TF78" s="38"/>
      <c r="TG78" s="38"/>
      <c r="TH78" s="38"/>
      <c r="TI78" s="38"/>
      <c r="TJ78" s="38"/>
      <c r="TK78" s="38"/>
      <c r="TL78" s="38"/>
      <c r="TM78" s="38"/>
      <c r="TN78" s="38"/>
      <c r="TO78" s="38"/>
      <c r="TP78" s="38"/>
      <c r="TQ78" s="38"/>
      <c r="TR78" s="38"/>
      <c r="TS78" s="38"/>
      <c r="TT78" s="38"/>
      <c r="TU78" s="38"/>
      <c r="TV78" s="38"/>
      <c r="TW78" s="38"/>
      <c r="TX78" s="38"/>
      <c r="TY78" s="38"/>
      <c r="TZ78" s="38"/>
      <c r="UA78" s="38"/>
      <c r="UB78" s="38"/>
    </row>
    <row r="79" spans="6:548" ht="17.25" customHeight="1">
      <c r="F79" s="2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row>
    <row r="80" spans="6:548" ht="17.25" customHeight="1">
      <c r="F80" s="2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row>
    <row r="81" spans="6:548" ht="17.25" customHeight="1">
      <c r="F81" s="39"/>
      <c r="G81" s="39"/>
      <c r="H81" s="40"/>
      <c r="I81" s="40"/>
      <c r="J81" s="40"/>
      <c r="K81" s="40"/>
      <c r="L81" s="40"/>
      <c r="M81" s="40"/>
      <c r="N81" s="40"/>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row>
    <row r="82" spans="6:548" ht="17.25" customHeight="1">
      <c r="F82" s="25"/>
      <c r="G82" s="24"/>
    </row>
    <row r="83" spans="6:548" ht="18" customHeight="1">
      <c r="F83" s="25" t="s">
        <v>859</v>
      </c>
      <c r="G83" s="24"/>
      <c r="I83" s="25"/>
    </row>
    <row r="84" spans="6:548" ht="18" customHeight="1">
      <c r="F84" s="42" t="s">
        <v>860</v>
      </c>
      <c r="G84" s="24"/>
      <c r="I84" s="25"/>
    </row>
    <row r="85" spans="6:548" ht="18" customHeight="1">
      <c r="F85" s="42" t="s">
        <v>242</v>
      </c>
      <c r="G85" s="24"/>
      <c r="I85" s="25"/>
    </row>
    <row r="86" spans="6:548" ht="18" customHeight="1">
      <c r="F86" s="42" t="s">
        <v>862</v>
      </c>
      <c r="G86" s="26"/>
      <c r="H86" s="25"/>
      <c r="N86" s="24"/>
    </row>
    <row r="87" spans="6:548" ht="18" customHeight="1">
      <c r="F87" s="43" t="s">
        <v>873</v>
      </c>
      <c r="G87" s="24"/>
      <c r="I87" s="25"/>
    </row>
    <row r="88" spans="6:548" ht="18" customHeight="1">
      <c r="F88" s="43" t="s">
        <v>871</v>
      </c>
      <c r="G88" s="24"/>
      <c r="I88" s="25"/>
    </row>
    <row r="89" spans="6:548" ht="18" customHeight="1">
      <c r="F89" s="42"/>
      <c r="G89" s="24"/>
      <c r="I89" s="25"/>
    </row>
    <row r="90" spans="6:548" ht="18" customHeight="1">
      <c r="F90" s="25" t="s">
        <v>872</v>
      </c>
      <c r="G90" s="24"/>
      <c r="I90" s="25"/>
    </row>
    <row r="91" spans="6:548" ht="18" customHeight="1">
      <c r="F91" s="25"/>
      <c r="G91" s="24"/>
    </row>
    <row r="92" spans="6:548" ht="18" customHeight="1">
      <c r="F92" s="25"/>
      <c r="G92" s="24"/>
    </row>
    <row r="93" spans="6:548" ht="18" customHeight="1">
      <c r="F93" s="25"/>
      <c r="G93" s="24"/>
    </row>
    <row r="94" spans="6:548" ht="18" customHeight="1">
      <c r="F94" s="25"/>
      <c r="G94" s="24"/>
    </row>
    <row r="95" spans="6:548" ht="18" customHeight="1">
      <c r="F95" s="25"/>
      <c r="G95" s="24"/>
    </row>
    <row r="96" spans="6:548" ht="18" customHeight="1">
      <c r="F96" s="25"/>
      <c r="G96" s="24"/>
    </row>
  </sheetData>
  <hyperlinks>
    <hyperlink ref="H1" location="Contents!A1" display="Back to Table of Contents" xr:uid="{69CD2E92-E4CE-4406-AA10-44B21A5EB67D}"/>
  </hyperlinks>
  <pageMargins left="0" right="0" top="0" bottom="0" header="0" footer="0"/>
  <pageSetup paperSize="9" scale="1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F5A17-9C41-42CA-8C89-85BD7050C3F5}">
  <sheetPr>
    <pageSetUpPr fitToPage="1"/>
  </sheetPr>
  <dimension ref="A1:FR53"/>
  <sheetViews>
    <sheetView zoomScale="85" zoomScaleNormal="85" workbookViewId="0">
      <pane xSplit="6" ySplit="7" topLeftCell="AI38" activePane="bottomRight" state="frozen"/>
      <selection pane="topRight" activeCell="F17" sqref="F17"/>
      <selection pane="bottomLeft" activeCell="F17" sqref="F17"/>
      <selection pane="bottomRight" activeCell="AN47" sqref="AN47"/>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56" width="14.42578125" style="24" customWidth="1"/>
    <col min="57" max="16384" width="10.28515625" style="24"/>
  </cols>
  <sheetData>
    <row r="1" spans="1:174"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c r="AI1" s="26"/>
    </row>
    <row r="2" spans="1:174" ht="18" customHeight="1">
      <c r="A2" s="45"/>
      <c r="G2" s="108">
        <v>1990</v>
      </c>
      <c r="H2" s="108">
        <f>G2+1</f>
        <v>1991</v>
      </c>
      <c r="I2" s="108">
        <f>H2+1</f>
        <v>1992</v>
      </c>
      <c r="J2" s="108">
        <f t="shared" ref="J2:AJ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AH2+1</f>
        <v>2018</v>
      </c>
      <c r="AJ2" s="108">
        <f t="shared" si="0"/>
        <v>2019</v>
      </c>
      <c r="AK2" s="108">
        <f>AJ2+1</f>
        <v>2020</v>
      </c>
      <c r="AL2" s="108">
        <f>AK2+1</f>
        <v>2021</v>
      </c>
      <c r="AM2" s="108">
        <f>AL2+1</f>
        <v>2022</v>
      </c>
      <c r="AN2" s="108">
        <f>AM2+1</f>
        <v>2023</v>
      </c>
      <c r="AO2" s="108">
        <f>AN2+1</f>
        <v>2024</v>
      </c>
      <c r="AP2" s="26"/>
      <c r="AQ2" s="26"/>
      <c r="AR2" s="26"/>
      <c r="AS2" s="26"/>
      <c r="AT2" s="26"/>
      <c r="AU2" s="26"/>
      <c r="AV2" s="26"/>
      <c r="AW2" s="26"/>
      <c r="AX2" s="26"/>
      <c r="AY2" s="26"/>
      <c r="AZ2" s="26"/>
      <c r="BA2" s="26"/>
      <c r="BB2" s="26"/>
      <c r="BC2" s="26"/>
      <c r="BD2" s="26"/>
    </row>
    <row r="3" spans="1:174" ht="18" customHeight="1">
      <c r="F3" s="28"/>
      <c r="G3" s="108" t="str">
        <f t="shared" ref="G3:AJ3" si="1">CONCATENATE(G$2-1,"–",RIGHT(G$2,2))</f>
        <v>1989–90</v>
      </c>
      <c r="H3" s="108" t="str">
        <f t="shared" si="1"/>
        <v>1990–91</v>
      </c>
      <c r="I3" s="108" t="str">
        <f t="shared" si="1"/>
        <v>1991–92</v>
      </c>
      <c r="J3" s="108" t="str">
        <f t="shared" si="1"/>
        <v>1992–93</v>
      </c>
      <c r="K3" s="108" t="str">
        <f t="shared" si="1"/>
        <v>1993–94</v>
      </c>
      <c r="L3" s="108" t="str">
        <f t="shared" si="1"/>
        <v>1994–95</v>
      </c>
      <c r="M3" s="108" t="str">
        <f t="shared" si="1"/>
        <v>1995–96</v>
      </c>
      <c r="N3" s="108" t="str">
        <f t="shared" si="1"/>
        <v>1996–97</v>
      </c>
      <c r="O3" s="108" t="str">
        <f t="shared" si="1"/>
        <v>1997–98</v>
      </c>
      <c r="P3" s="108" t="str">
        <f t="shared" si="1"/>
        <v>1998–99</v>
      </c>
      <c r="Q3" s="108" t="str">
        <f t="shared" si="1"/>
        <v>1999–00</v>
      </c>
      <c r="R3" s="108" t="str">
        <f t="shared" si="1"/>
        <v>2000–01</v>
      </c>
      <c r="S3" s="108" t="str">
        <f t="shared" si="1"/>
        <v>2001–02</v>
      </c>
      <c r="T3" s="108" t="str">
        <f t="shared" si="1"/>
        <v>2002–03</v>
      </c>
      <c r="U3" s="108" t="str">
        <f t="shared" si="1"/>
        <v>2003–04</v>
      </c>
      <c r="V3" s="108" t="str">
        <f t="shared" si="1"/>
        <v>2004–05</v>
      </c>
      <c r="W3" s="108" t="str">
        <f t="shared" si="1"/>
        <v>2005–06</v>
      </c>
      <c r="X3" s="108" t="str">
        <f t="shared" si="1"/>
        <v>2006–07</v>
      </c>
      <c r="Y3" s="108" t="str">
        <f t="shared" si="1"/>
        <v>2007–08</v>
      </c>
      <c r="Z3" s="108" t="str">
        <f t="shared" si="1"/>
        <v>2008–09</v>
      </c>
      <c r="AA3" s="108" t="str">
        <f t="shared" si="1"/>
        <v>2009–10</v>
      </c>
      <c r="AB3" s="108" t="str">
        <f t="shared" si="1"/>
        <v>2010–11</v>
      </c>
      <c r="AC3" s="108" t="str">
        <f t="shared" si="1"/>
        <v>2011–12</v>
      </c>
      <c r="AD3" s="108" t="str">
        <f t="shared" si="1"/>
        <v>2012–13</v>
      </c>
      <c r="AE3" s="108" t="str">
        <f t="shared" si="1"/>
        <v>2013–14</v>
      </c>
      <c r="AF3" s="108" t="str">
        <f t="shared" si="1"/>
        <v>2014–15</v>
      </c>
      <c r="AG3" s="108" t="str">
        <f t="shared" si="1"/>
        <v>2015–16</v>
      </c>
      <c r="AH3" s="108" t="str">
        <f t="shared" si="1"/>
        <v>2016–17</v>
      </c>
      <c r="AI3" s="108" t="str">
        <f t="shared" si="1"/>
        <v>2017–18</v>
      </c>
      <c r="AJ3" s="108" t="str">
        <f t="shared" si="1"/>
        <v>2018–19</v>
      </c>
      <c r="AK3" s="108" t="str">
        <f>CONCATENATE(AK$2-1,"–",RIGHT(AK$2,2))</f>
        <v>2019–20</v>
      </c>
      <c r="AL3" s="108" t="str">
        <f>CONCATENATE(AL$2-1,"–",RIGHT(AL$2,2))</f>
        <v>2020–21</v>
      </c>
      <c r="AM3" s="108" t="str">
        <f>CONCATENATE(AM$2-1,"–",RIGHT(AM$2,2))</f>
        <v>2021–22</v>
      </c>
      <c r="AN3" s="108" t="str">
        <f t="shared" ref="AN3:AO3" si="2">CONCATENATE(AN$2-1,"–",RIGHT(AN$2,2))</f>
        <v>2022–23</v>
      </c>
      <c r="AO3" s="108" t="str">
        <f t="shared" si="2"/>
        <v>2023–24</v>
      </c>
      <c r="AP3" s="26"/>
      <c r="AQ3" s="26"/>
      <c r="AR3" s="26"/>
      <c r="AS3" s="26"/>
      <c r="AT3" s="26"/>
      <c r="AU3" s="26"/>
      <c r="AV3" s="26"/>
      <c r="AW3" s="26"/>
      <c r="AX3" s="26"/>
      <c r="AY3" s="26"/>
      <c r="AZ3" s="26"/>
      <c r="BA3" s="26"/>
      <c r="BB3" s="26"/>
      <c r="BC3" s="26"/>
      <c r="BD3" s="26"/>
    </row>
    <row r="4" spans="1:174" ht="18" customHeight="1">
      <c r="F4" s="28"/>
      <c r="G4" s="29"/>
      <c r="N4" s="26"/>
      <c r="O4" s="26"/>
      <c r="P4" s="26"/>
      <c r="Q4" s="26"/>
      <c r="R4" s="26"/>
      <c r="S4" s="26"/>
      <c r="T4" s="26"/>
      <c r="U4" s="26"/>
      <c r="V4" s="26"/>
      <c r="W4" s="26"/>
      <c r="X4" s="26"/>
      <c r="Y4" s="26"/>
      <c r="Z4" s="26"/>
      <c r="AA4" s="26"/>
      <c r="AB4" s="26"/>
      <c r="AC4" s="26"/>
      <c r="AD4" s="26"/>
      <c r="AE4" s="26"/>
      <c r="AF4" s="26"/>
      <c r="AG4" s="26"/>
      <c r="AH4" s="26"/>
      <c r="AI4" s="26"/>
    </row>
    <row r="5" spans="1:174" ht="18" customHeight="1">
      <c r="F5" s="28"/>
      <c r="N5" s="26"/>
      <c r="O5" s="26"/>
      <c r="P5" s="26"/>
      <c r="Q5" s="26"/>
      <c r="R5" s="26"/>
      <c r="S5" s="26"/>
      <c r="T5" s="26"/>
      <c r="U5" s="26"/>
      <c r="V5" s="26"/>
      <c r="W5" s="26"/>
      <c r="X5" s="26"/>
      <c r="Y5" s="26"/>
      <c r="Z5" s="26"/>
      <c r="AA5" s="26"/>
      <c r="AB5" s="26"/>
      <c r="AC5" s="26"/>
      <c r="AD5" s="26"/>
      <c r="AE5" s="26"/>
      <c r="AF5" s="26"/>
      <c r="AG5" s="26"/>
      <c r="AH5" s="26"/>
      <c r="AI5" s="26"/>
    </row>
    <row r="6" spans="1:174" ht="82.5" customHeight="1">
      <c r="F6" s="30" t="s">
        <v>3</v>
      </c>
      <c r="N6" s="26"/>
      <c r="O6" s="26"/>
      <c r="P6" s="26"/>
      <c r="Q6" s="26"/>
      <c r="R6" s="26"/>
      <c r="S6" s="26"/>
      <c r="T6" s="26"/>
      <c r="U6" s="26"/>
      <c r="V6" s="26"/>
      <c r="W6" s="26"/>
      <c r="X6" s="26"/>
      <c r="Y6" s="26"/>
      <c r="Z6" s="26"/>
      <c r="AA6" s="26"/>
      <c r="AB6" s="26"/>
      <c r="AC6" s="26"/>
      <c r="AD6" s="26"/>
      <c r="AE6" s="26"/>
      <c r="AF6" s="26"/>
      <c r="AG6" s="26"/>
      <c r="AH6" s="26"/>
      <c r="AI6" s="26"/>
    </row>
    <row r="7" spans="1:174" ht="34.15" customHeight="1">
      <c r="F7" s="32" t="s">
        <v>200</v>
      </c>
      <c r="G7" s="34" t="str">
        <f t="shared" ref="G7:AO7" si="3">G3</f>
        <v>1989–90</v>
      </c>
      <c r="H7" s="34" t="str">
        <f t="shared" si="3"/>
        <v>1990–91</v>
      </c>
      <c r="I7" s="34" t="str">
        <f t="shared" si="3"/>
        <v>1991–92</v>
      </c>
      <c r="J7" s="34" t="str">
        <f t="shared" si="3"/>
        <v>1992–93</v>
      </c>
      <c r="K7" s="34" t="str">
        <f t="shared" si="3"/>
        <v>1993–94</v>
      </c>
      <c r="L7" s="34" t="str">
        <f t="shared" si="3"/>
        <v>1994–95</v>
      </c>
      <c r="M7" s="34" t="str">
        <f t="shared" si="3"/>
        <v>1995–96</v>
      </c>
      <c r="N7" s="34" t="str">
        <f t="shared" si="3"/>
        <v>1996–97</v>
      </c>
      <c r="O7" s="34" t="str">
        <f t="shared" si="3"/>
        <v>1997–98</v>
      </c>
      <c r="P7" s="34" t="str">
        <f t="shared" si="3"/>
        <v>1998–99</v>
      </c>
      <c r="Q7" s="34" t="str">
        <f t="shared" si="3"/>
        <v>1999–00</v>
      </c>
      <c r="R7" s="34" t="str">
        <f t="shared" si="3"/>
        <v>2000–01</v>
      </c>
      <c r="S7" s="34" t="str">
        <f t="shared" si="3"/>
        <v>2001–02</v>
      </c>
      <c r="T7" s="34" t="str">
        <f t="shared" si="3"/>
        <v>2002–03</v>
      </c>
      <c r="U7" s="34" t="str">
        <f t="shared" si="3"/>
        <v>2003–04</v>
      </c>
      <c r="V7" s="34" t="str">
        <f t="shared" si="3"/>
        <v>2004–05</v>
      </c>
      <c r="W7" s="34" t="str">
        <f t="shared" si="3"/>
        <v>2005–06</v>
      </c>
      <c r="X7" s="34" t="str">
        <f t="shared" si="3"/>
        <v>2006–07</v>
      </c>
      <c r="Y7" s="34" t="str">
        <f t="shared" si="3"/>
        <v>2007–08</v>
      </c>
      <c r="Z7" s="34" t="str">
        <f t="shared" si="3"/>
        <v>2008–09</v>
      </c>
      <c r="AA7" s="34" t="str">
        <f t="shared" si="3"/>
        <v>2009–10</v>
      </c>
      <c r="AB7" s="34" t="str">
        <f t="shared" si="3"/>
        <v>2010–11</v>
      </c>
      <c r="AC7" s="34" t="str">
        <f t="shared" si="3"/>
        <v>2011–12</v>
      </c>
      <c r="AD7" s="34" t="str">
        <f t="shared" si="3"/>
        <v>2012–13</v>
      </c>
      <c r="AE7" s="34" t="str">
        <f t="shared" si="3"/>
        <v>2013–14</v>
      </c>
      <c r="AF7" s="34" t="str">
        <f t="shared" si="3"/>
        <v>2014–15</v>
      </c>
      <c r="AG7" s="34" t="str">
        <f t="shared" si="3"/>
        <v>2015–16</v>
      </c>
      <c r="AH7" s="34" t="str">
        <f t="shared" si="3"/>
        <v>2016–17</v>
      </c>
      <c r="AI7" s="34" t="str">
        <f t="shared" si="3"/>
        <v>2017–18</v>
      </c>
      <c r="AJ7" s="34" t="str">
        <f t="shared" si="3"/>
        <v>2018–19</v>
      </c>
      <c r="AK7" s="34" t="str">
        <f t="shared" si="3"/>
        <v>2019–20</v>
      </c>
      <c r="AL7" s="34" t="str">
        <f t="shared" si="3"/>
        <v>2020–21</v>
      </c>
      <c r="AM7" s="34" t="str">
        <f t="shared" si="3"/>
        <v>2021–22</v>
      </c>
      <c r="AN7" s="34" t="str">
        <f t="shared" si="3"/>
        <v>2022–23</v>
      </c>
      <c r="AO7" s="34" t="str">
        <f t="shared" si="3"/>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row>
    <row r="8" spans="1:174" ht="28.15" customHeight="1">
      <c r="F8" s="35" t="s">
        <v>138</v>
      </c>
      <c r="G8" s="36"/>
      <c r="H8" s="36"/>
      <c r="I8" s="36"/>
      <c r="J8" s="36"/>
      <c r="K8" s="36"/>
      <c r="L8" s="36"/>
      <c r="M8" s="36"/>
    </row>
    <row r="9" spans="1:174" ht="20.100000000000001" customHeight="1">
      <c r="F9" s="28" t="s">
        <v>201</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row>
    <row r="10" spans="1:174" ht="20.100000000000001" customHeight="1">
      <c r="F10" s="37" t="s">
        <v>202</v>
      </c>
      <c r="G10" s="38">
        <v>145</v>
      </c>
      <c r="H10" s="38">
        <v>150</v>
      </c>
      <c r="I10" s="38">
        <v>118</v>
      </c>
      <c r="J10" s="38">
        <v>87</v>
      </c>
      <c r="K10" s="38">
        <v>96.809432999999999</v>
      </c>
      <c r="L10" s="38">
        <v>124.84697</v>
      </c>
      <c r="M10" s="38">
        <v>116.322574</v>
      </c>
      <c r="N10" s="38">
        <v>104.2035863</v>
      </c>
      <c r="O10" s="38">
        <v>119.8117759</v>
      </c>
      <c r="P10" s="38">
        <v>134.9145394</v>
      </c>
      <c r="Q10" s="38">
        <v>184.81160439999999</v>
      </c>
      <c r="R10" s="38">
        <v>196.4590963</v>
      </c>
      <c r="S10" s="38">
        <v>135.7220609</v>
      </c>
      <c r="T10" s="38">
        <v>159.23099999999999</v>
      </c>
      <c r="U10" s="38">
        <v>125.188</v>
      </c>
      <c r="V10" s="38">
        <v>118.230955966178</v>
      </c>
      <c r="W10" s="38">
        <v>90.089470659766107</v>
      </c>
      <c r="X10" s="38">
        <v>107.617636553399</v>
      </c>
      <c r="Y10" s="38">
        <v>206.462817</v>
      </c>
      <c r="Z10" s="38">
        <v>192.43761599999999</v>
      </c>
      <c r="AA10" s="38">
        <v>178.36399299999999</v>
      </c>
      <c r="AB10" s="38">
        <v>229.126565</v>
      </c>
      <c r="AC10" s="38">
        <v>296.41929900000002</v>
      </c>
      <c r="AD10" s="38">
        <v>381.76359500000001</v>
      </c>
      <c r="AE10" s="38">
        <v>546.42607699999996</v>
      </c>
      <c r="AF10" s="38">
        <v>933.97580700000003</v>
      </c>
      <c r="AG10" s="38">
        <v>991.86532199999999</v>
      </c>
      <c r="AH10" s="38">
        <v>1042.053269</v>
      </c>
      <c r="AI10" s="38">
        <v>1190.116027</v>
      </c>
      <c r="AJ10" s="38">
        <v>1400.83221</v>
      </c>
      <c r="AK10" s="38">
        <v>1648.1045120000001</v>
      </c>
      <c r="AL10" s="38">
        <v>1339.094417</v>
      </c>
      <c r="AM10" s="38">
        <v>1176.6231740000001</v>
      </c>
      <c r="AN10" s="38">
        <v>1283.6383719999999</v>
      </c>
      <c r="AO10" s="38">
        <v>2039.361247</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row>
    <row r="11" spans="1:174" ht="20.100000000000001" customHeight="1">
      <c r="F11" s="37" t="s">
        <v>142</v>
      </c>
      <c r="G11" s="38">
        <v>2793.8173919999999</v>
      </c>
      <c r="H11" s="38">
        <v>2825.3229759999999</v>
      </c>
      <c r="I11" s="38">
        <v>2285.1657059999998</v>
      </c>
      <c r="J11" s="38">
        <v>2339.933524</v>
      </c>
      <c r="K11" s="38">
        <v>2293.1492699999999</v>
      </c>
      <c r="L11" s="38">
        <v>2231.3479649999999</v>
      </c>
      <c r="M11" s="38">
        <v>2716.97154</v>
      </c>
      <c r="N11" s="38">
        <v>2604.0958409999998</v>
      </c>
      <c r="O11" s="38">
        <v>2887.3740189999999</v>
      </c>
      <c r="P11" s="38">
        <v>2909.8251049999999</v>
      </c>
      <c r="Q11" s="38">
        <v>3470.7445050000001</v>
      </c>
      <c r="R11" s="38">
        <v>4507.0953300000001</v>
      </c>
      <c r="S11" s="38">
        <v>4113.6680239999996</v>
      </c>
      <c r="T11" s="38">
        <v>3660.3202030000002</v>
      </c>
      <c r="U11" s="38">
        <v>3781.030037</v>
      </c>
      <c r="V11" s="38">
        <v>4383.3536299999996</v>
      </c>
      <c r="W11" s="38">
        <v>5261.5808399999996</v>
      </c>
      <c r="X11" s="38">
        <v>6242.5341799999997</v>
      </c>
      <c r="Y11" s="38">
        <v>5809.0194199999996</v>
      </c>
      <c r="Z11" s="38">
        <v>6015.3756759999997</v>
      </c>
      <c r="AA11" s="38">
        <v>4969.0625069999996</v>
      </c>
      <c r="AB11" s="38">
        <v>5217.7072539999999</v>
      </c>
      <c r="AC11" s="38">
        <v>5145.5608849999999</v>
      </c>
      <c r="AD11" s="38">
        <v>5341.707101</v>
      </c>
      <c r="AE11" s="38">
        <v>5711.218484</v>
      </c>
      <c r="AF11" s="38">
        <v>6352.6154420000003</v>
      </c>
      <c r="AG11" s="38">
        <v>5995.4799819999998</v>
      </c>
      <c r="AH11" s="38">
        <v>6655.2758709999998</v>
      </c>
      <c r="AI11" s="38">
        <v>8536.9356389999994</v>
      </c>
      <c r="AJ11" s="38">
        <v>10244.551205</v>
      </c>
      <c r="AK11" s="38">
        <v>7431.3402599999999</v>
      </c>
      <c r="AL11" s="38">
        <v>6948.3507079999999</v>
      </c>
      <c r="AM11" s="38">
        <v>8977.0743999999995</v>
      </c>
      <c r="AN11" s="38">
        <v>8307.6539940000002</v>
      </c>
      <c r="AO11" s="38">
        <v>8486.2859480000006</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row>
    <row r="12" spans="1:174" ht="20.100000000000001" customHeight="1">
      <c r="F12" s="37" t="s">
        <v>143</v>
      </c>
      <c r="G12" s="38">
        <v>2108.75614</v>
      </c>
      <c r="H12" s="38">
        <v>1927.8218979999999</v>
      </c>
      <c r="I12" s="38">
        <v>1571.9290920000001</v>
      </c>
      <c r="J12" s="38">
        <v>1725.1572349999999</v>
      </c>
      <c r="K12" s="38">
        <v>1822.7054599999999</v>
      </c>
      <c r="L12" s="38">
        <v>2172.8277819999998</v>
      </c>
      <c r="M12" s="38">
        <v>2379.0175819999999</v>
      </c>
      <c r="N12" s="38">
        <v>2088.1412660000001</v>
      </c>
      <c r="O12" s="38">
        <v>2828.2492139999999</v>
      </c>
      <c r="P12" s="38">
        <v>2840.4822389999999</v>
      </c>
      <c r="Q12" s="38">
        <v>3301.885061</v>
      </c>
      <c r="R12" s="38">
        <v>4229.0698869999997</v>
      </c>
      <c r="S12" s="38">
        <v>3964.9847</v>
      </c>
      <c r="T12" s="38">
        <v>3695.878694</v>
      </c>
      <c r="U12" s="38">
        <v>3440.8844770000001</v>
      </c>
      <c r="V12" s="38">
        <v>3725.6724669999999</v>
      </c>
      <c r="W12" s="38">
        <v>4788.3437599999997</v>
      </c>
      <c r="X12" s="38">
        <v>5650.13771</v>
      </c>
      <c r="Y12" s="38">
        <v>4967.3954400000002</v>
      </c>
      <c r="Z12" s="38">
        <v>4724.4139770000002</v>
      </c>
      <c r="AA12" s="38">
        <v>3837.5560959999998</v>
      </c>
      <c r="AB12" s="38">
        <v>4178.1643320000003</v>
      </c>
      <c r="AC12" s="38">
        <v>3796.8406639999998</v>
      </c>
      <c r="AD12" s="38">
        <v>3276.4215490000001</v>
      </c>
      <c r="AE12" s="38">
        <v>3478.9351929999998</v>
      </c>
      <c r="AF12" s="38">
        <v>3822.9946909999999</v>
      </c>
      <c r="AG12" s="38">
        <v>3241.0639230000002</v>
      </c>
      <c r="AH12" s="38">
        <v>3166.893004</v>
      </c>
      <c r="AI12" s="38">
        <v>4013.2300220000002</v>
      </c>
      <c r="AJ12" s="38">
        <v>4165.6055610000003</v>
      </c>
      <c r="AK12" s="38">
        <v>3691.9518069999999</v>
      </c>
      <c r="AL12" s="38">
        <v>3762.9361560000002</v>
      </c>
      <c r="AM12" s="38">
        <v>5709.5050529999999</v>
      </c>
      <c r="AN12" s="38">
        <v>5281.4405729999999</v>
      </c>
      <c r="AO12" s="38">
        <v>5091.7423390000004</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row>
    <row r="13" spans="1:174" ht="28.15" customHeight="1">
      <c r="F13" s="28" t="s">
        <v>144</v>
      </c>
      <c r="G13" s="38">
        <v>19.953453</v>
      </c>
      <c r="H13" s="38">
        <v>24.557171</v>
      </c>
      <c r="I13" s="38">
        <v>23.407622</v>
      </c>
      <c r="J13" s="38">
        <v>28.089507999999999</v>
      </c>
      <c r="K13" s="38">
        <v>30.925903000000002</v>
      </c>
      <c r="L13" s="38">
        <v>24.656354</v>
      </c>
      <c r="M13" s="38">
        <v>33.522883</v>
      </c>
      <c r="N13" s="38">
        <v>20.801296000000001</v>
      </c>
      <c r="O13" s="38">
        <v>10.608776000000001</v>
      </c>
      <c r="P13" s="38">
        <v>10.570406</v>
      </c>
      <c r="Q13" s="38">
        <v>10.203393999999999</v>
      </c>
      <c r="R13" s="38">
        <v>7.9235259999999998</v>
      </c>
      <c r="S13" s="38">
        <v>11.108839</v>
      </c>
      <c r="T13" s="38">
        <v>15.861724000000001</v>
      </c>
      <c r="U13" s="38">
        <v>13.737997999999999</v>
      </c>
      <c r="V13" s="38">
        <v>12.419772999999999</v>
      </c>
      <c r="W13" s="38">
        <v>9.9761939999999996</v>
      </c>
      <c r="X13" s="38">
        <v>10.933396</v>
      </c>
      <c r="Y13" s="38">
        <v>11.958344</v>
      </c>
      <c r="Z13" s="38">
        <v>11.145255000000001</v>
      </c>
      <c r="AA13" s="38">
        <v>16.252379000000001</v>
      </c>
      <c r="AB13" s="38">
        <v>12.702164</v>
      </c>
      <c r="AC13" s="38">
        <v>12.895474</v>
      </c>
      <c r="AD13" s="38">
        <v>14.467432000000001</v>
      </c>
      <c r="AE13" s="38">
        <v>12.228052</v>
      </c>
      <c r="AF13" s="38">
        <v>13.624186</v>
      </c>
      <c r="AG13" s="38">
        <v>12.307622</v>
      </c>
      <c r="AH13" s="38">
        <v>12.569146999999999</v>
      </c>
      <c r="AI13" s="38">
        <v>10.610689000000001</v>
      </c>
      <c r="AJ13" s="38">
        <v>12.309048000000001</v>
      </c>
      <c r="AK13" s="38">
        <v>10.415193</v>
      </c>
      <c r="AL13" s="38">
        <v>12.387947</v>
      </c>
      <c r="AM13" s="38">
        <v>13.767644000000001</v>
      </c>
      <c r="AN13" s="38">
        <v>9.5825610000000001</v>
      </c>
      <c r="AO13" s="38">
        <v>11.879571</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row>
    <row r="14" spans="1:174" ht="28.15" customHeight="1">
      <c r="F14" s="28" t="s">
        <v>203</v>
      </c>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row>
    <row r="15" spans="1:174" ht="20.100000000000001" customHeight="1">
      <c r="F15" s="37" t="s">
        <v>204</v>
      </c>
      <c r="G15" s="38">
        <v>205.274135</v>
      </c>
      <c r="H15" s="38">
        <v>205.845629</v>
      </c>
      <c r="I15" s="38">
        <v>165.28017800000001</v>
      </c>
      <c r="J15" s="38">
        <v>267.544713</v>
      </c>
      <c r="K15" s="38">
        <v>259.41937899999999</v>
      </c>
      <c r="L15" s="38">
        <v>377.08512999999999</v>
      </c>
      <c r="M15" s="38">
        <v>486.14311800000002</v>
      </c>
      <c r="N15" s="38">
        <v>655.49749799999995</v>
      </c>
      <c r="O15" s="38">
        <v>821.75471600000003</v>
      </c>
      <c r="P15" s="38">
        <v>968.33583699999997</v>
      </c>
      <c r="Q15" s="38">
        <v>775.92284299999994</v>
      </c>
      <c r="R15" s="38">
        <v>1036.9439729999999</v>
      </c>
      <c r="S15" s="38">
        <v>1027.964211</v>
      </c>
      <c r="T15" s="38">
        <v>1048.2739509999999</v>
      </c>
      <c r="U15" s="38">
        <v>1242.1793749999999</v>
      </c>
      <c r="V15" s="38">
        <v>1749.616246</v>
      </c>
      <c r="W15" s="38">
        <v>3492.4155390000001</v>
      </c>
      <c r="X15" s="38">
        <v>3914.4469960000001</v>
      </c>
      <c r="Y15" s="38">
        <v>4151.2662790000004</v>
      </c>
      <c r="Z15" s="38">
        <v>3617.7468090000002</v>
      </c>
      <c r="AA15" s="38">
        <v>4526.1254900000004</v>
      </c>
      <c r="AB15" s="38">
        <v>5129.7409550000002</v>
      </c>
      <c r="AC15" s="38">
        <v>5385.8756219999996</v>
      </c>
      <c r="AD15" s="38">
        <v>5336.798726</v>
      </c>
      <c r="AE15" s="38">
        <v>5219.3919599999999</v>
      </c>
      <c r="AF15" s="38">
        <v>5242.3445009999996</v>
      </c>
      <c r="AG15" s="38">
        <v>4664.0144319999999</v>
      </c>
      <c r="AH15" s="38">
        <v>4576.8882299999996</v>
      </c>
      <c r="AI15" s="38">
        <v>5696.7614880000001</v>
      </c>
      <c r="AJ15" s="38">
        <v>5976.2300210000003</v>
      </c>
      <c r="AK15" s="38">
        <v>6854.0008639999996</v>
      </c>
      <c r="AL15" s="38">
        <v>7328.2517120000002</v>
      </c>
      <c r="AM15" s="38">
        <v>7758.0644869999996</v>
      </c>
      <c r="AN15" s="38">
        <v>7244.5638070000005</v>
      </c>
      <c r="AO15" s="38">
        <v>6269.3310769999998</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row>
    <row r="16" spans="1:174" ht="20.100000000000001" customHeight="1">
      <c r="F16" s="37" t="s">
        <v>148</v>
      </c>
      <c r="G16" s="38">
        <v>480.43866600000001</v>
      </c>
      <c r="H16" s="38">
        <v>543.56029999999998</v>
      </c>
      <c r="I16" s="38">
        <v>543.06080899999995</v>
      </c>
      <c r="J16" s="38">
        <v>525.36580900000001</v>
      </c>
      <c r="K16" s="38">
        <v>480.03886999999997</v>
      </c>
      <c r="L16" s="38">
        <v>420.24110899999999</v>
      </c>
      <c r="M16" s="38">
        <v>441.77084600000001</v>
      </c>
      <c r="N16" s="38">
        <v>351.62311299999999</v>
      </c>
      <c r="O16" s="38">
        <v>372.28656599999999</v>
      </c>
      <c r="P16" s="38">
        <v>397.62307099999998</v>
      </c>
      <c r="Q16" s="38">
        <v>840.37815699999999</v>
      </c>
      <c r="R16" s="38">
        <v>1248.7042409999999</v>
      </c>
      <c r="S16" s="38">
        <v>1130.992424</v>
      </c>
      <c r="T16" s="38">
        <v>956.46651499999996</v>
      </c>
      <c r="U16" s="38">
        <v>924.27295600000002</v>
      </c>
      <c r="V16" s="38">
        <v>1331.929766</v>
      </c>
      <c r="W16" s="38">
        <v>2161.062684</v>
      </c>
      <c r="X16" s="38">
        <v>2611.9677459999998</v>
      </c>
      <c r="Y16" s="38">
        <v>2579.0285909999998</v>
      </c>
      <c r="Z16" s="38">
        <v>2244.7603559999998</v>
      </c>
      <c r="AA16" s="38">
        <v>1979.683278</v>
      </c>
      <c r="AB16" s="38">
        <v>3291.804126</v>
      </c>
      <c r="AC16" s="38">
        <v>3115.374448</v>
      </c>
      <c r="AD16" s="38">
        <v>2706.7877410000001</v>
      </c>
      <c r="AE16" s="38">
        <v>3487.1389220000001</v>
      </c>
      <c r="AF16" s="38">
        <v>3226.130666</v>
      </c>
      <c r="AG16" s="38">
        <v>3446.3641360000001</v>
      </c>
      <c r="AH16" s="38">
        <v>2991.8096569999998</v>
      </c>
      <c r="AI16" s="38">
        <v>2754.0570229999998</v>
      </c>
      <c r="AJ16" s="38">
        <v>3793.4760590000001</v>
      </c>
      <c r="AK16" s="38">
        <v>3354.2072659999999</v>
      </c>
      <c r="AL16" s="38">
        <v>4111.9775179999997</v>
      </c>
      <c r="AM16" s="38">
        <v>4369.6048549999996</v>
      </c>
      <c r="AN16" s="38">
        <v>5017.2684440000003</v>
      </c>
      <c r="AO16" s="38">
        <v>5132.9053670000003</v>
      </c>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row>
    <row r="17" spans="6:174" ht="28.15" customHeight="1">
      <c r="F17" s="28" t="s">
        <v>152</v>
      </c>
      <c r="G17" s="38">
        <v>1.520197</v>
      </c>
      <c r="H17" s="38">
        <v>4.4165999999999999</v>
      </c>
      <c r="I17" s="38">
        <v>2.9631910000000001</v>
      </c>
      <c r="J17" s="38">
        <v>4.5010649999999996</v>
      </c>
      <c r="K17" s="38">
        <v>5.8289410000000004</v>
      </c>
      <c r="L17" s="38">
        <v>5.5310750000000004</v>
      </c>
      <c r="M17" s="38">
        <v>6.2196249999999997</v>
      </c>
      <c r="N17" s="38">
        <v>5.5190469999999996</v>
      </c>
      <c r="O17" s="38">
        <v>5.8044039999999999</v>
      </c>
      <c r="P17" s="38">
        <v>6.5086339999999998</v>
      </c>
      <c r="Q17" s="38">
        <v>6.2490969999999999</v>
      </c>
      <c r="R17" s="38">
        <v>7.725225</v>
      </c>
      <c r="S17" s="38">
        <v>8.7164099999999998</v>
      </c>
      <c r="T17" s="38">
        <v>6.0738479999999999</v>
      </c>
      <c r="U17" s="38">
        <v>8.6058459999999997</v>
      </c>
      <c r="V17" s="38">
        <v>9.2632379999999994</v>
      </c>
      <c r="W17" s="38">
        <v>9.0962180000000004</v>
      </c>
      <c r="X17" s="38">
        <v>9.6812819999999995</v>
      </c>
      <c r="Y17" s="38">
        <v>8.6992709999999995</v>
      </c>
      <c r="Z17" s="38">
        <v>10.149782999999999</v>
      </c>
      <c r="AA17" s="38">
        <v>11.309879</v>
      </c>
      <c r="AB17" s="38">
        <v>11.127958</v>
      </c>
      <c r="AC17" s="38">
        <v>11.097597</v>
      </c>
      <c r="AD17" s="38">
        <v>13.207561</v>
      </c>
      <c r="AE17" s="38">
        <v>12.721719999999999</v>
      </c>
      <c r="AF17" s="38">
        <v>10.956566</v>
      </c>
      <c r="AG17" s="38">
        <v>6.3705030000000002</v>
      </c>
      <c r="AH17" s="38">
        <v>5.0050910000000002</v>
      </c>
      <c r="AI17" s="38">
        <v>10.176987</v>
      </c>
      <c r="AJ17" s="38">
        <v>7.4117139999999999</v>
      </c>
      <c r="AK17" s="38">
        <v>2.8625820000000002</v>
      </c>
      <c r="AL17" s="38">
        <v>2.2340469999999999</v>
      </c>
      <c r="AM17" s="38">
        <v>3.7852139999999999</v>
      </c>
      <c r="AN17" s="38">
        <v>3.1025390000000002</v>
      </c>
      <c r="AO17" s="38">
        <v>5.0639430000000001</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row>
    <row r="18" spans="6:174" ht="28.15" customHeight="1">
      <c r="F18" s="28" t="s">
        <v>205</v>
      </c>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row>
    <row r="19" spans="6:174" ht="20.100000000000001" customHeight="1">
      <c r="F19" s="37" t="s">
        <v>150</v>
      </c>
      <c r="G19" s="38">
        <v>101.343386</v>
      </c>
      <c r="H19" s="38">
        <v>138.05985100000001</v>
      </c>
      <c r="I19" s="38">
        <v>184.09101799999999</v>
      </c>
      <c r="J19" s="38">
        <v>121.52993600000001</v>
      </c>
      <c r="K19" s="38">
        <v>146.089697</v>
      </c>
      <c r="L19" s="38">
        <v>86.774331000000004</v>
      </c>
      <c r="M19" s="38">
        <v>55.828499999999998</v>
      </c>
      <c r="N19" s="38">
        <v>59.800666</v>
      </c>
      <c r="O19" s="38">
        <v>68.610095000000001</v>
      </c>
      <c r="P19" s="38">
        <v>59.658171000000003</v>
      </c>
      <c r="Q19" s="38">
        <v>76.390493000000006</v>
      </c>
      <c r="R19" s="38">
        <v>86.243425999999999</v>
      </c>
      <c r="S19" s="38">
        <v>92.896940000000001</v>
      </c>
      <c r="T19" s="38">
        <v>113.666693</v>
      </c>
      <c r="U19" s="38">
        <v>136.29230699999999</v>
      </c>
      <c r="V19" s="38">
        <v>119.479332</v>
      </c>
      <c r="W19" s="38">
        <v>151.23931400000001</v>
      </c>
      <c r="X19" s="38">
        <v>126.682152</v>
      </c>
      <c r="Y19" s="38">
        <v>150.11543</v>
      </c>
      <c r="Z19" s="38">
        <v>187.28387599999999</v>
      </c>
      <c r="AA19" s="38">
        <v>176.990253</v>
      </c>
      <c r="AB19" s="38">
        <v>141.18705800000001</v>
      </c>
      <c r="AC19" s="38">
        <v>135.089279</v>
      </c>
      <c r="AD19" s="38">
        <v>152.96012500000001</v>
      </c>
      <c r="AE19" s="38">
        <v>518.59418400000004</v>
      </c>
      <c r="AF19" s="38">
        <v>539.29856099999995</v>
      </c>
      <c r="AG19" s="38">
        <v>659.63179100000002</v>
      </c>
      <c r="AH19" s="38">
        <v>579.38069499999995</v>
      </c>
      <c r="AI19" s="38">
        <v>542.10015799999996</v>
      </c>
      <c r="AJ19" s="38">
        <v>563.48714900000004</v>
      </c>
      <c r="AK19" s="38">
        <v>539.17083700000001</v>
      </c>
      <c r="AL19" s="38">
        <v>402.60009300000002</v>
      </c>
      <c r="AM19" s="38">
        <v>118.69996500000001</v>
      </c>
      <c r="AN19" s="38">
        <v>363.71938</v>
      </c>
      <c r="AO19" s="38">
        <v>157.687805</v>
      </c>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row>
    <row r="20" spans="6:174" ht="20.100000000000001" customHeight="1">
      <c r="F20" s="37" t="s">
        <v>206</v>
      </c>
      <c r="G20" s="38">
        <v>84.903757999999996</v>
      </c>
      <c r="H20" s="38">
        <v>88.618674999999996</v>
      </c>
      <c r="I20" s="38">
        <v>80.169878999999995</v>
      </c>
      <c r="J20" s="38">
        <v>70.507234999999994</v>
      </c>
      <c r="K20" s="38">
        <v>88.488399999999999</v>
      </c>
      <c r="L20" s="38">
        <v>98.203630000000004</v>
      </c>
      <c r="M20" s="38">
        <v>106.03529</v>
      </c>
      <c r="N20" s="38">
        <v>85.208541999999994</v>
      </c>
      <c r="O20" s="38">
        <v>69.194255999999996</v>
      </c>
      <c r="P20" s="38">
        <v>60.263047999999998</v>
      </c>
      <c r="Q20" s="38">
        <v>62.97296</v>
      </c>
      <c r="R20" s="38">
        <v>75.819730000000007</v>
      </c>
      <c r="S20" s="38">
        <v>66.052165000000002</v>
      </c>
      <c r="T20" s="38">
        <v>60.898628000000002</v>
      </c>
      <c r="U20" s="38">
        <v>52.740385000000003</v>
      </c>
      <c r="V20" s="38">
        <v>54.378219000000001</v>
      </c>
      <c r="W20" s="38">
        <v>49.804515000000002</v>
      </c>
      <c r="X20" s="38">
        <v>41.159142000000003</v>
      </c>
      <c r="Y20" s="38">
        <v>44.543939999999999</v>
      </c>
      <c r="Z20" s="38">
        <v>36.042937999999999</v>
      </c>
      <c r="AA20" s="38">
        <v>33.464737999999997</v>
      </c>
      <c r="AB20" s="38">
        <v>40.850029999999997</v>
      </c>
      <c r="AC20" s="38">
        <v>39.596843999999997</v>
      </c>
      <c r="AD20" s="38">
        <v>36.987091999999997</v>
      </c>
      <c r="AE20" s="38">
        <v>41.7346</v>
      </c>
      <c r="AF20" s="38">
        <v>51.324283000000001</v>
      </c>
      <c r="AG20" s="38">
        <v>58.578274</v>
      </c>
      <c r="AH20" s="38">
        <v>59.921245999999996</v>
      </c>
      <c r="AI20" s="38">
        <v>44.18965</v>
      </c>
      <c r="AJ20" s="38">
        <v>57.176042000000002</v>
      </c>
      <c r="AK20" s="38">
        <v>37.592343</v>
      </c>
      <c r="AL20" s="38">
        <v>14.533348</v>
      </c>
      <c r="AM20" s="38">
        <v>35.782288000000001</v>
      </c>
      <c r="AN20" s="38">
        <v>67.998609999999999</v>
      </c>
      <c r="AO20" s="38">
        <v>56.228464000000002</v>
      </c>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row>
    <row r="21" spans="6:174" ht="20.100000000000001" customHeight="1">
      <c r="F21" s="37" t="s">
        <v>207</v>
      </c>
      <c r="G21" s="38">
        <v>28.395500999999999</v>
      </c>
      <c r="H21" s="38">
        <v>13.213896</v>
      </c>
      <c r="I21" s="38">
        <v>10.485525000000001</v>
      </c>
      <c r="J21" s="38">
        <v>15.212151</v>
      </c>
      <c r="K21" s="38">
        <v>22.672246999999999</v>
      </c>
      <c r="L21" s="38">
        <v>18.233535</v>
      </c>
      <c r="M21" s="38">
        <v>9.9015050000000002</v>
      </c>
      <c r="N21" s="38">
        <v>10.641780000000001</v>
      </c>
      <c r="O21" s="38">
        <v>9.1092370000000003</v>
      </c>
      <c r="P21" s="38">
        <v>6.0365409999999997</v>
      </c>
      <c r="Q21" s="38">
        <v>5.7017410000000002</v>
      </c>
      <c r="R21" s="38">
        <v>8.9792419999999993</v>
      </c>
      <c r="S21" s="38">
        <v>3.5146700000000002</v>
      </c>
      <c r="T21" s="38">
        <v>0.98782599999999998</v>
      </c>
      <c r="U21" s="38">
        <v>1.593067</v>
      </c>
      <c r="V21" s="38">
        <v>0.45003599999999999</v>
      </c>
      <c r="W21" s="38">
        <v>1.2376339999999999</v>
      </c>
      <c r="X21" s="38">
        <v>1.0031000000000001</v>
      </c>
      <c r="Y21" s="38">
        <v>0.89313100000000001</v>
      </c>
      <c r="Z21" s="38">
        <v>0.74499899999999997</v>
      </c>
      <c r="AA21" s="38">
        <v>1.2608950000000001</v>
      </c>
      <c r="AB21" s="38">
        <v>0.85210399999999997</v>
      </c>
      <c r="AC21" s="38">
        <v>1.2022470000000001</v>
      </c>
      <c r="AD21" s="38">
        <v>6.2497660000000002</v>
      </c>
      <c r="AE21" s="38">
        <v>6.5933310000000001</v>
      </c>
      <c r="AF21" s="38">
        <v>10.829656999999999</v>
      </c>
      <c r="AG21" s="38">
        <v>11.74531</v>
      </c>
      <c r="AH21" s="38">
        <v>10.521520000000001</v>
      </c>
      <c r="AI21" s="38">
        <v>8.8373299999999997</v>
      </c>
      <c r="AJ21" s="38">
        <v>7.559666</v>
      </c>
      <c r="AK21" s="38">
        <v>4.914453</v>
      </c>
      <c r="AL21" s="38">
        <v>4.5732860000000004</v>
      </c>
      <c r="AM21" s="38">
        <v>13.08314</v>
      </c>
      <c r="AN21" s="38">
        <v>13.187732</v>
      </c>
      <c r="AO21" s="38">
        <v>10.952845999999999</v>
      </c>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row>
    <row r="22" spans="6:174" ht="20.100000000000001" customHeight="1">
      <c r="F22" s="37" t="s">
        <v>208</v>
      </c>
      <c r="G22" s="38">
        <v>16.100438</v>
      </c>
      <c r="H22" s="38">
        <v>17.188390999999999</v>
      </c>
      <c r="I22" s="38">
        <v>23.812929</v>
      </c>
      <c r="J22" s="38">
        <v>23.209106999999999</v>
      </c>
      <c r="K22" s="38">
        <v>24.114777</v>
      </c>
      <c r="L22" s="38">
        <v>20.830182000000001</v>
      </c>
      <c r="M22" s="38">
        <v>20.532779999999999</v>
      </c>
      <c r="N22" s="38">
        <v>18.695298000000001</v>
      </c>
      <c r="O22" s="38">
        <v>14.639961</v>
      </c>
      <c r="P22" s="38">
        <v>12.952761000000001</v>
      </c>
      <c r="Q22" s="38">
        <v>14.246536000000001</v>
      </c>
      <c r="R22" s="38">
        <v>14.040416</v>
      </c>
      <c r="S22" s="38">
        <v>12.731292</v>
      </c>
      <c r="T22" s="38">
        <v>12.096671000000001</v>
      </c>
      <c r="U22" s="38">
        <v>9.3375889999999995</v>
      </c>
      <c r="V22" s="38">
        <v>6.5273950000000003</v>
      </c>
      <c r="W22" s="38">
        <v>8.3877020000000009</v>
      </c>
      <c r="X22" s="38">
        <v>6.6976789999999999</v>
      </c>
      <c r="Y22" s="38">
        <v>6.7445380000000004</v>
      </c>
      <c r="Z22" s="38">
        <v>6.1724930000000002</v>
      </c>
      <c r="AA22" s="38">
        <v>5.3739860000000004</v>
      </c>
      <c r="AB22" s="38">
        <v>7.7280680000000004</v>
      </c>
      <c r="AC22" s="38">
        <v>6.2497049999999996</v>
      </c>
      <c r="AD22" s="38">
        <v>11.292201</v>
      </c>
      <c r="AE22" s="38">
        <v>14.291352</v>
      </c>
      <c r="AF22" s="38">
        <v>17.489871999999998</v>
      </c>
      <c r="AG22" s="38">
        <v>22.739795999999998</v>
      </c>
      <c r="AH22" s="38">
        <v>21.680758000000001</v>
      </c>
      <c r="AI22" s="38">
        <v>21.621496</v>
      </c>
      <c r="AJ22" s="38">
        <v>31.020578</v>
      </c>
      <c r="AK22" s="38">
        <v>18.765105999999999</v>
      </c>
      <c r="AL22" s="38">
        <v>14.122047999999999</v>
      </c>
      <c r="AM22" s="38">
        <v>24.060419</v>
      </c>
      <c r="AN22" s="38">
        <v>53.133572999999998</v>
      </c>
      <c r="AO22" s="38">
        <v>33.811517000000002</v>
      </c>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row>
    <row r="23" spans="6:174" ht="28.15" customHeight="1">
      <c r="F23" s="28" t="s">
        <v>154</v>
      </c>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row>
    <row r="24" spans="6:174" ht="20.100000000000001" customHeight="1">
      <c r="F24" s="37" t="s">
        <v>155</v>
      </c>
      <c r="G24" s="38" t="s">
        <v>156</v>
      </c>
      <c r="H24" s="38">
        <v>0.75890000000000002</v>
      </c>
      <c r="I24" s="38">
        <v>1.774529</v>
      </c>
      <c r="J24" s="38">
        <v>1.807472</v>
      </c>
      <c r="K24" s="38">
        <v>2.0358399999999999</v>
      </c>
      <c r="L24" s="38">
        <v>2.9926140000000001</v>
      </c>
      <c r="M24" s="38">
        <v>1.4758709999999999</v>
      </c>
      <c r="N24" s="38">
        <v>2.134077</v>
      </c>
      <c r="O24" s="38">
        <v>12.069713999999999</v>
      </c>
      <c r="P24" s="38">
        <v>18.781215</v>
      </c>
      <c r="Q24" s="38">
        <v>21.059276000000001</v>
      </c>
      <c r="R24" s="38">
        <v>16.095746999999999</v>
      </c>
      <c r="S24" s="38">
        <v>21.834657</v>
      </c>
      <c r="T24" s="38">
        <v>18.787897999999998</v>
      </c>
      <c r="U24" s="38">
        <v>16.569714000000001</v>
      </c>
      <c r="V24" s="38">
        <v>15.171929</v>
      </c>
      <c r="W24" s="38">
        <v>26.449193000000001</v>
      </c>
      <c r="X24" s="38">
        <v>21.549668</v>
      </c>
      <c r="Y24" s="38">
        <v>18.583898999999999</v>
      </c>
      <c r="Z24" s="38">
        <v>20.672872000000002</v>
      </c>
      <c r="AA24" s="38">
        <v>15.06002</v>
      </c>
      <c r="AB24" s="38">
        <v>8.0087969999999995</v>
      </c>
      <c r="AC24" s="38">
        <v>5.7462619999999998</v>
      </c>
      <c r="AD24" s="38">
        <v>6.8959419999999998</v>
      </c>
      <c r="AE24" s="38">
        <v>8.0385539999999995</v>
      </c>
      <c r="AF24" s="38">
        <v>6.1800290000000002</v>
      </c>
      <c r="AG24" s="38">
        <v>5.0922989999999997</v>
      </c>
      <c r="AH24" s="38">
        <v>5.7202669999999998</v>
      </c>
      <c r="AI24" s="38">
        <v>6.1558479999999998</v>
      </c>
      <c r="AJ24" s="38">
        <v>11.156131</v>
      </c>
      <c r="AK24" s="38">
        <v>12.252091999999999</v>
      </c>
      <c r="AL24" s="38">
        <v>10.294537999999999</v>
      </c>
      <c r="AM24" s="38">
        <v>17.291270000000001</v>
      </c>
      <c r="AN24" s="38">
        <v>18.664684999999999</v>
      </c>
      <c r="AO24" s="38">
        <v>29.628767</v>
      </c>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row>
    <row r="25" spans="6:174" ht="20.100000000000001" customHeight="1">
      <c r="F25" s="37" t="s">
        <v>157</v>
      </c>
      <c r="G25" s="38">
        <v>1.0322089999999999</v>
      </c>
      <c r="H25" s="38">
        <v>1.099548</v>
      </c>
      <c r="I25" s="38">
        <v>1.3179190000000001</v>
      </c>
      <c r="J25" s="38">
        <v>1.9580919999999999</v>
      </c>
      <c r="K25" s="38">
        <v>2.407556</v>
      </c>
      <c r="L25" s="38">
        <v>2.337609</v>
      </c>
      <c r="M25" s="38">
        <v>3.2119309999999999</v>
      </c>
      <c r="N25" s="38">
        <v>3.4873810000000001</v>
      </c>
      <c r="O25" s="38">
        <v>5.6558070000000003</v>
      </c>
      <c r="P25" s="38">
        <v>2.0462829999999999</v>
      </c>
      <c r="Q25" s="38">
        <v>1.7861199999999999</v>
      </c>
      <c r="R25" s="38">
        <v>0.91584299999999996</v>
      </c>
      <c r="S25" s="38">
        <v>0.494037</v>
      </c>
      <c r="T25" s="38">
        <v>0.940612</v>
      </c>
      <c r="U25" s="38">
        <v>1.588784</v>
      </c>
      <c r="V25" s="38">
        <v>1.148638</v>
      </c>
      <c r="W25" s="38">
        <v>0.45158700000000002</v>
      </c>
      <c r="X25" s="38">
        <v>0.29885600000000001</v>
      </c>
      <c r="Y25" s="38">
        <v>0.23819899999999999</v>
      </c>
      <c r="Z25" s="38">
        <v>0.141565</v>
      </c>
      <c r="AA25" s="38">
        <v>0.104004</v>
      </c>
      <c r="AB25" s="38">
        <v>0.300514</v>
      </c>
      <c r="AC25" s="38">
        <v>0.16231300000000001</v>
      </c>
      <c r="AD25" s="38">
        <v>0.225716</v>
      </c>
      <c r="AE25" s="38">
        <v>0.16034000000000001</v>
      </c>
      <c r="AF25" s="38">
        <v>0.243981</v>
      </c>
      <c r="AG25" s="38">
        <v>0.57836399999999999</v>
      </c>
      <c r="AH25" s="38">
        <v>0.57585299999999995</v>
      </c>
      <c r="AI25" s="38">
        <v>0.727796</v>
      </c>
      <c r="AJ25" s="38">
        <v>0.74558199999999997</v>
      </c>
      <c r="AK25" s="38">
        <v>0.91059800000000002</v>
      </c>
      <c r="AL25" s="38">
        <v>0.553068</v>
      </c>
      <c r="AM25" s="38">
        <v>0.76949999999999996</v>
      </c>
      <c r="AN25" s="38">
        <v>0.92934399999999995</v>
      </c>
      <c r="AO25" s="38">
        <v>0.66579200000000005</v>
      </c>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row>
    <row r="26" spans="6:174" ht="28.15" customHeight="1">
      <c r="F26" s="28" t="s">
        <v>209</v>
      </c>
      <c r="G26" s="38">
        <v>2871.9472000000001</v>
      </c>
      <c r="H26" s="38">
        <v>3672.3123000000001</v>
      </c>
      <c r="I26" s="38">
        <v>4023.0327000000002</v>
      </c>
      <c r="J26" s="38">
        <v>4314.8374999999996</v>
      </c>
      <c r="K26" s="38">
        <v>5268.5559999999996</v>
      </c>
      <c r="L26" s="38">
        <v>4699.482</v>
      </c>
      <c r="M26" s="38">
        <v>5545.3310000000001</v>
      </c>
      <c r="N26" s="38">
        <v>4716.8860000000004</v>
      </c>
      <c r="O26" s="38">
        <v>6262.9359999999997</v>
      </c>
      <c r="P26" s="38">
        <v>6335.4889999999996</v>
      </c>
      <c r="Q26" s="38">
        <v>5031.3540000000003</v>
      </c>
      <c r="R26" s="38">
        <v>5110.3190000000004</v>
      </c>
      <c r="S26" s="38">
        <v>5128.5590000000002</v>
      </c>
      <c r="T26" s="38">
        <v>5583.7849999999999</v>
      </c>
      <c r="U26" s="38">
        <v>5651.51</v>
      </c>
      <c r="V26" s="38">
        <v>5641.5739999999996</v>
      </c>
      <c r="W26" s="38">
        <v>7245.7330000000002</v>
      </c>
      <c r="X26" s="38">
        <v>10559.008</v>
      </c>
      <c r="Y26" s="38">
        <v>12045.888000000001</v>
      </c>
      <c r="Z26" s="38">
        <v>16892.780999999999</v>
      </c>
      <c r="AA26" s="38">
        <v>13797.468999999999</v>
      </c>
      <c r="AB26" s="38">
        <v>13607.683000000001</v>
      </c>
      <c r="AC26" s="38">
        <v>15814.334999999999</v>
      </c>
      <c r="AD26" s="38">
        <v>15299.829</v>
      </c>
      <c r="AE26" s="38">
        <v>13261.341</v>
      </c>
      <c r="AF26" s="38">
        <v>13505.843999999999</v>
      </c>
      <c r="AG26" s="38">
        <v>16585.177</v>
      </c>
      <c r="AH26" s="38">
        <v>18978.819</v>
      </c>
      <c r="AI26" s="38">
        <v>19292.602999999999</v>
      </c>
      <c r="AJ26" s="38">
        <v>18866.942999999999</v>
      </c>
      <c r="AK26" s="38">
        <v>24393.843255</v>
      </c>
      <c r="AL26" s="38">
        <v>26104.731863000001</v>
      </c>
      <c r="AM26" s="38">
        <v>23200.059375000001</v>
      </c>
      <c r="AN26" s="38">
        <v>24405.662744000001</v>
      </c>
      <c r="AO26" s="38">
        <v>32930.784652000002</v>
      </c>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row>
    <row r="27" spans="6:174" ht="28.15" customHeight="1">
      <c r="F27" s="28" t="s">
        <v>210</v>
      </c>
      <c r="G27" s="38">
        <v>2186.9833189999999</v>
      </c>
      <c r="H27" s="38">
        <v>2562.3953540000002</v>
      </c>
      <c r="I27" s="38">
        <v>2849.5084729999999</v>
      </c>
      <c r="J27" s="38">
        <v>2895.3178680000001</v>
      </c>
      <c r="K27" s="38">
        <v>2777.1727110000002</v>
      </c>
      <c r="L27" s="38">
        <v>2773.5165969999998</v>
      </c>
      <c r="M27" s="38">
        <v>2864.721039</v>
      </c>
      <c r="N27" s="38">
        <v>3155.1985840000002</v>
      </c>
      <c r="O27" s="38">
        <v>3791.029935</v>
      </c>
      <c r="P27" s="38">
        <v>3844.1070420000001</v>
      </c>
      <c r="Q27" s="38">
        <v>3817.2631369999999</v>
      </c>
      <c r="R27" s="38">
        <v>4902.7221600000003</v>
      </c>
      <c r="S27" s="38">
        <v>5159.6703399999997</v>
      </c>
      <c r="T27" s="38">
        <v>5342.1907600000004</v>
      </c>
      <c r="U27" s="38">
        <v>5276.7869600000004</v>
      </c>
      <c r="V27" s="38">
        <v>8120.3173589999997</v>
      </c>
      <c r="W27" s="38">
        <v>12854.407961999999</v>
      </c>
      <c r="X27" s="38">
        <v>15512.385706999999</v>
      </c>
      <c r="Y27" s="38">
        <v>20510.819327000001</v>
      </c>
      <c r="Z27" s="38">
        <v>34238.976686000002</v>
      </c>
      <c r="AA27" s="38">
        <v>35074.642094000003</v>
      </c>
      <c r="AB27" s="38">
        <v>58386.539511000003</v>
      </c>
      <c r="AC27" s="38">
        <v>62695.080393999997</v>
      </c>
      <c r="AD27" s="38">
        <v>57074.529261999996</v>
      </c>
      <c r="AE27" s="38">
        <v>74670.859867000006</v>
      </c>
      <c r="AF27" s="38">
        <v>54518.990920999997</v>
      </c>
      <c r="AG27" s="38">
        <v>47798.873909000002</v>
      </c>
      <c r="AH27" s="38">
        <v>62617.201341</v>
      </c>
      <c r="AI27" s="38">
        <v>61392.006108000001</v>
      </c>
      <c r="AJ27" s="38">
        <v>77553.231818999993</v>
      </c>
      <c r="AK27" s="38">
        <v>102861.28877299999</v>
      </c>
      <c r="AL27" s="38">
        <v>152974.84047200001</v>
      </c>
      <c r="AM27" s="38">
        <v>132488.709412</v>
      </c>
      <c r="AN27" s="38">
        <v>124131.188825</v>
      </c>
      <c r="AO27" s="38">
        <v>137849.69451500001</v>
      </c>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row>
    <row r="28" spans="6:174" ht="28.15" customHeight="1">
      <c r="F28" s="28" t="s">
        <v>211</v>
      </c>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row>
    <row r="29" spans="6:174" ht="20.100000000000001" customHeight="1">
      <c r="F29" s="37" t="s">
        <v>204</v>
      </c>
      <c r="G29" s="38">
        <v>75</v>
      </c>
      <c r="H29" s="38">
        <v>62.754399999999997</v>
      </c>
      <c r="I29" s="38">
        <v>48.332799999999999</v>
      </c>
      <c r="J29" s="38">
        <v>64.363491199999999</v>
      </c>
      <c r="K29" s="38">
        <v>47</v>
      </c>
      <c r="L29" s="38">
        <v>57.77</v>
      </c>
      <c r="M29" s="38">
        <v>50.33</v>
      </c>
      <c r="N29" s="38">
        <v>54.28</v>
      </c>
      <c r="O29" s="38">
        <v>140.16</v>
      </c>
      <c r="P29" s="38">
        <v>213</v>
      </c>
      <c r="Q29" s="38">
        <v>264.09399999999999</v>
      </c>
      <c r="R29" s="38">
        <v>318.244573</v>
      </c>
      <c r="S29" s="38">
        <v>323.33823699999999</v>
      </c>
      <c r="T29" s="38">
        <v>288.74971599999998</v>
      </c>
      <c r="U29" s="38">
        <v>387.17485499999998</v>
      </c>
      <c r="V29" s="38">
        <v>490.41471200000001</v>
      </c>
      <c r="W29" s="38">
        <v>710.80554500000005</v>
      </c>
      <c r="X29" s="38">
        <v>854.54676800000004</v>
      </c>
      <c r="Y29" s="38">
        <v>757.20971699999996</v>
      </c>
      <c r="Z29" s="38">
        <v>644.78334199999995</v>
      </c>
      <c r="AA29" s="38">
        <v>998.46524799999997</v>
      </c>
      <c r="AB29" s="38">
        <v>1300.8428799999999</v>
      </c>
      <c r="AC29" s="38">
        <v>1183.848827</v>
      </c>
      <c r="AD29" s="38">
        <v>1083.2259939999999</v>
      </c>
      <c r="AE29" s="38">
        <v>1063.450454</v>
      </c>
      <c r="AF29" s="38">
        <v>958.68046100000004</v>
      </c>
      <c r="AG29" s="38">
        <v>724.27717900000005</v>
      </c>
      <c r="AH29" s="38">
        <v>549.17869199999996</v>
      </c>
      <c r="AI29" s="38">
        <v>443.85403700000001</v>
      </c>
      <c r="AJ29" s="38">
        <v>735.03659600000003</v>
      </c>
      <c r="AK29" s="38">
        <v>897.306196</v>
      </c>
      <c r="AL29" s="38">
        <v>925.250045</v>
      </c>
      <c r="AM29" s="38">
        <v>884.334701</v>
      </c>
      <c r="AN29" s="38">
        <v>700.92429300000003</v>
      </c>
      <c r="AO29" s="38">
        <v>835.92039199999999</v>
      </c>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row>
    <row r="30" spans="6:174" ht="20.100000000000001" customHeight="1">
      <c r="F30" s="37" t="s">
        <v>148</v>
      </c>
      <c r="G30" s="38">
        <v>151</v>
      </c>
      <c r="H30" s="38">
        <v>166</v>
      </c>
      <c r="I30" s="38">
        <v>147</v>
      </c>
      <c r="J30" s="38">
        <v>139.2999178</v>
      </c>
      <c r="K30" s="38">
        <v>121</v>
      </c>
      <c r="L30" s="38">
        <v>180.98</v>
      </c>
      <c r="M30" s="38">
        <v>209.08</v>
      </c>
      <c r="N30" s="38">
        <v>200.68</v>
      </c>
      <c r="O30" s="38">
        <v>172.86</v>
      </c>
      <c r="P30" s="38">
        <v>180</v>
      </c>
      <c r="Q30" s="38">
        <v>187.46199999999999</v>
      </c>
      <c r="R30" s="38">
        <v>167.18871100000001</v>
      </c>
      <c r="S30" s="38">
        <v>210.61610400000001</v>
      </c>
      <c r="T30" s="38">
        <v>203.39783299999999</v>
      </c>
      <c r="U30" s="38">
        <v>198.829756</v>
      </c>
      <c r="V30" s="38">
        <v>305.09325000000001</v>
      </c>
      <c r="W30" s="38">
        <v>349.65907700000002</v>
      </c>
      <c r="X30" s="38">
        <v>456.59244200000001</v>
      </c>
      <c r="Y30" s="38">
        <v>674.370407</v>
      </c>
      <c r="Z30" s="38">
        <v>560.13901099999998</v>
      </c>
      <c r="AA30" s="38">
        <v>425.22393599999998</v>
      </c>
      <c r="AB30" s="38">
        <v>510.79020600000001</v>
      </c>
      <c r="AC30" s="38">
        <v>475.20464700000002</v>
      </c>
      <c r="AD30" s="38">
        <v>463.440314</v>
      </c>
      <c r="AE30" s="38">
        <v>504.679799</v>
      </c>
      <c r="AF30" s="38">
        <v>583.79281200000003</v>
      </c>
      <c r="AG30" s="38">
        <v>561.92324699999995</v>
      </c>
      <c r="AH30" s="38">
        <v>681.02024700000004</v>
      </c>
      <c r="AI30" s="38">
        <v>533.05905700000005</v>
      </c>
      <c r="AJ30" s="38">
        <v>521.73085700000001</v>
      </c>
      <c r="AK30" s="38">
        <v>306.91745800000001</v>
      </c>
      <c r="AL30" s="38">
        <v>363.19782800000002</v>
      </c>
      <c r="AM30" s="38">
        <v>384.50333499999999</v>
      </c>
      <c r="AN30" s="38">
        <v>487.45461699999998</v>
      </c>
      <c r="AO30" s="38">
        <v>512.30325300000004</v>
      </c>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row>
    <row r="31" spans="6:174" ht="20.100000000000001" customHeight="1">
      <c r="F31" s="37" t="s">
        <v>161</v>
      </c>
      <c r="G31" s="38">
        <v>212</v>
      </c>
      <c r="H31" s="38">
        <v>161.71559999999999</v>
      </c>
      <c r="I31" s="38">
        <v>166.71379999999999</v>
      </c>
      <c r="J31" s="38">
        <v>201.98976099999999</v>
      </c>
      <c r="K31" s="38">
        <v>172</v>
      </c>
      <c r="L31" s="38">
        <v>187.8</v>
      </c>
      <c r="M31" s="38">
        <v>168.74</v>
      </c>
      <c r="N31" s="38">
        <v>214.47</v>
      </c>
      <c r="O31" s="38">
        <v>179.08</v>
      </c>
      <c r="P31" s="38">
        <v>143.90600000000001</v>
      </c>
      <c r="Q31" s="38">
        <v>155.09100000000001</v>
      </c>
      <c r="R31" s="38">
        <v>151.463776</v>
      </c>
      <c r="S31" s="38">
        <v>194.824815</v>
      </c>
      <c r="T31" s="38">
        <v>164.78577200000001</v>
      </c>
      <c r="U31" s="38">
        <v>141.86565899999999</v>
      </c>
      <c r="V31" s="38">
        <v>245.785155</v>
      </c>
      <c r="W31" s="38">
        <v>235.28137799999999</v>
      </c>
      <c r="X31" s="38">
        <v>268.12353999999999</v>
      </c>
      <c r="Y31" s="38">
        <v>595.08633099999997</v>
      </c>
      <c r="Z31" s="38">
        <v>431.81144</v>
      </c>
      <c r="AA31" s="38">
        <v>409.40542299999998</v>
      </c>
      <c r="AB31" s="38">
        <v>247.59620100000001</v>
      </c>
      <c r="AC31" s="38">
        <v>541.43128100000001</v>
      </c>
      <c r="AD31" s="38">
        <v>396.53055000000001</v>
      </c>
      <c r="AE31" s="38">
        <v>396.255898</v>
      </c>
      <c r="AF31" s="38">
        <v>310.31797399999999</v>
      </c>
      <c r="AG31" s="38">
        <v>486.47999299999998</v>
      </c>
      <c r="AH31" s="38">
        <v>557.29180599999995</v>
      </c>
      <c r="AI31" s="38">
        <v>423.86802899999998</v>
      </c>
      <c r="AJ31" s="38">
        <v>387.81090499999999</v>
      </c>
      <c r="AK31" s="38">
        <v>471.12067999999999</v>
      </c>
      <c r="AL31" s="38">
        <v>554.05124499999999</v>
      </c>
      <c r="AM31" s="38">
        <v>597.35196699999995</v>
      </c>
      <c r="AN31" s="38">
        <v>443.08806099999998</v>
      </c>
      <c r="AO31" s="38">
        <v>652.33321599999999</v>
      </c>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row>
    <row r="32" spans="6:174" ht="20.100000000000001" customHeight="1">
      <c r="F32" s="28" t="s">
        <v>163</v>
      </c>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row>
    <row r="33" spans="3:174" ht="20.100000000000001" customHeight="1">
      <c r="F33" s="37" t="s">
        <v>164</v>
      </c>
      <c r="G33" s="38" t="s">
        <v>156</v>
      </c>
      <c r="H33" s="38" t="s">
        <v>156</v>
      </c>
      <c r="I33" s="38" t="s">
        <v>156</v>
      </c>
      <c r="J33" s="38" t="s">
        <v>156</v>
      </c>
      <c r="K33" s="38" t="s">
        <v>156</v>
      </c>
      <c r="L33" s="38" t="s">
        <v>156</v>
      </c>
      <c r="M33" s="38" t="s">
        <v>156</v>
      </c>
      <c r="N33" s="38" t="s">
        <v>156</v>
      </c>
      <c r="O33" s="38" t="s">
        <v>156</v>
      </c>
      <c r="P33" s="38" t="s">
        <v>156</v>
      </c>
      <c r="Q33" s="38" t="s">
        <v>156</v>
      </c>
      <c r="R33" s="38" t="s">
        <v>156</v>
      </c>
      <c r="S33" s="38" t="s">
        <v>156</v>
      </c>
      <c r="T33" s="38" t="s">
        <v>156</v>
      </c>
      <c r="U33" s="38" t="s">
        <v>156</v>
      </c>
      <c r="V33" s="38" t="s">
        <v>156</v>
      </c>
      <c r="W33" s="38" t="s">
        <v>156</v>
      </c>
      <c r="X33" s="38" t="s">
        <v>156</v>
      </c>
      <c r="Y33" s="38" t="s">
        <v>156</v>
      </c>
      <c r="Z33" s="38" t="s">
        <v>156</v>
      </c>
      <c r="AA33" s="38" t="s">
        <v>156</v>
      </c>
      <c r="AB33" s="38">
        <v>103.31767997</v>
      </c>
      <c r="AC33" s="38">
        <v>138.41382106</v>
      </c>
      <c r="AD33" s="38">
        <v>178.78668435</v>
      </c>
      <c r="AE33" s="38">
        <v>150.56437764</v>
      </c>
      <c r="AF33" s="38">
        <v>245.87438700000001</v>
      </c>
      <c r="AG33" s="38">
        <v>260.72154</v>
      </c>
      <c r="AH33" s="38">
        <v>595.47209499999997</v>
      </c>
      <c r="AI33" s="38">
        <v>1698.4669670000001</v>
      </c>
      <c r="AJ33" s="38">
        <v>1661.1034990000001</v>
      </c>
      <c r="AK33" s="38">
        <v>998.656158</v>
      </c>
      <c r="AL33" s="38">
        <v>907.58625900000004</v>
      </c>
      <c r="AM33" s="38">
        <v>4899.3088969999999</v>
      </c>
      <c r="AN33" s="38">
        <v>20069.434312000001</v>
      </c>
      <c r="AO33" s="38">
        <v>9727.1880560000009</v>
      </c>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row>
    <row r="34" spans="3:174" ht="20.100000000000001" customHeight="1">
      <c r="F34" s="37" t="s">
        <v>165</v>
      </c>
      <c r="G34" s="38">
        <v>0.120506</v>
      </c>
      <c r="H34" s="38">
        <v>0.111058</v>
      </c>
      <c r="I34" s="38">
        <v>3.32E-2</v>
      </c>
      <c r="J34" s="38">
        <v>6.3769999999999999E-3</v>
      </c>
      <c r="K34" s="38">
        <v>3.2932999999999997E-2</v>
      </c>
      <c r="L34" s="38">
        <v>6.9800000000000001E-3</v>
      </c>
      <c r="M34" s="38">
        <v>6.1768999999999998E-2</v>
      </c>
      <c r="N34" s="38">
        <v>2.2499999999999998E-3</v>
      </c>
      <c r="O34" s="38">
        <v>2.6436000000000001E-2</v>
      </c>
      <c r="P34" s="38">
        <v>1.433907</v>
      </c>
      <c r="Q34" s="38">
        <v>4.4896999999999999E-2</v>
      </c>
      <c r="R34" s="38">
        <v>2.9895000000000001E-2</v>
      </c>
      <c r="S34" s="38">
        <v>5.4184999999999997E-2</v>
      </c>
      <c r="T34" s="38">
        <v>0.118826</v>
      </c>
      <c r="U34" s="38">
        <v>0.312782</v>
      </c>
      <c r="V34" s="38">
        <v>1.9106999999999999E-2</v>
      </c>
      <c r="W34" s="38">
        <v>3.4304000000000001E-2</v>
      </c>
      <c r="X34" s="38">
        <v>2.9533E-2</v>
      </c>
      <c r="Y34" s="38">
        <v>3.1448999999999998E-2</v>
      </c>
      <c r="Z34" s="38">
        <v>8.8470000000000007E-3</v>
      </c>
      <c r="AA34" s="38">
        <v>2.0409999999999998E-3</v>
      </c>
      <c r="AB34" s="38">
        <v>5.7600000000000001E-4</v>
      </c>
      <c r="AC34" s="38">
        <v>5.3220000000000003E-3</v>
      </c>
      <c r="AD34" s="38">
        <v>0</v>
      </c>
      <c r="AE34" s="38">
        <v>4.5600000000000002E-2</v>
      </c>
      <c r="AF34" s="38">
        <v>0</v>
      </c>
      <c r="AG34" s="38">
        <v>2.112E-2</v>
      </c>
      <c r="AH34" s="38">
        <v>7.9769999999999997E-3</v>
      </c>
      <c r="AI34" s="38">
        <v>0</v>
      </c>
      <c r="AJ34" s="38">
        <v>4.9586999999999999E-2</v>
      </c>
      <c r="AK34" s="38">
        <v>2.3982E-2</v>
      </c>
      <c r="AL34" s="38">
        <v>0</v>
      </c>
      <c r="AM34" s="38">
        <v>0.15005599999999999</v>
      </c>
      <c r="AN34" s="38">
        <v>0</v>
      </c>
      <c r="AO34" s="38">
        <v>144.05965460887401</v>
      </c>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row>
    <row r="35" spans="3:174" ht="28.15" customHeight="1">
      <c r="F35" s="28" t="s">
        <v>162</v>
      </c>
      <c r="G35" s="38">
        <v>1.7294E-2</v>
      </c>
      <c r="H35" s="38">
        <v>1.5539000000000001E-2</v>
      </c>
      <c r="I35" s="38">
        <v>4.8771000000000002E-2</v>
      </c>
      <c r="J35" s="38">
        <v>0.165323</v>
      </c>
      <c r="K35" s="38">
        <v>1.145475</v>
      </c>
      <c r="L35" s="38">
        <v>0.205572</v>
      </c>
      <c r="M35" s="38">
        <v>1.889389</v>
      </c>
      <c r="N35" s="38">
        <v>2.2414160000000001</v>
      </c>
      <c r="O35" s="38">
        <v>2.7242649999999999</v>
      </c>
      <c r="P35" s="38">
        <v>2.5003700000000002</v>
      </c>
      <c r="Q35" s="38">
        <v>4.515174</v>
      </c>
      <c r="R35" s="38">
        <v>4.1012240000000002</v>
      </c>
      <c r="S35" s="38">
        <v>4.6834470000000001</v>
      </c>
      <c r="T35" s="38">
        <v>5.1324670000000001</v>
      </c>
      <c r="U35" s="38">
        <v>6.516184</v>
      </c>
      <c r="V35" s="38">
        <v>6.5678599999999996</v>
      </c>
      <c r="W35" s="38">
        <v>4.254143</v>
      </c>
      <c r="X35" s="38">
        <v>4.2423900000000003</v>
      </c>
      <c r="Y35" s="38">
        <v>0.73381099999999999</v>
      </c>
      <c r="Z35" s="38">
        <v>2.1355520000000001</v>
      </c>
      <c r="AA35" s="38">
        <v>1.2230460000000001</v>
      </c>
      <c r="AB35" s="38">
        <v>0.32518999999999998</v>
      </c>
      <c r="AC35" s="38">
        <v>0.61807699999999999</v>
      </c>
      <c r="AD35" s="38">
        <v>0.35551700000000003</v>
      </c>
      <c r="AE35" s="38">
        <v>0.15778800000000001</v>
      </c>
      <c r="AF35" s="38">
        <v>0.45199600000000001</v>
      </c>
      <c r="AG35" s="38">
        <v>0.21465000000000001</v>
      </c>
      <c r="AH35" s="38">
        <v>0.40509600000000001</v>
      </c>
      <c r="AI35" s="38">
        <v>0.19420599999999999</v>
      </c>
      <c r="AJ35" s="38">
        <v>0.77354800000000001</v>
      </c>
      <c r="AK35" s="38">
        <v>0.40639999999999998</v>
      </c>
      <c r="AL35" s="38">
        <v>0.92868899999999999</v>
      </c>
      <c r="AM35" s="38">
        <v>0.52060600000000001</v>
      </c>
      <c r="AN35" s="38">
        <v>0.48655900000000002</v>
      </c>
      <c r="AO35" s="38">
        <v>0.33800000000000002</v>
      </c>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row>
    <row r="36" spans="3:174" ht="28.15" customHeight="1">
      <c r="F36" s="28" t="s">
        <v>178</v>
      </c>
      <c r="G36" s="38">
        <v>201.37923699999999</v>
      </c>
      <c r="H36" s="38">
        <v>125.555689</v>
      </c>
      <c r="I36" s="38">
        <v>178.23019300000001</v>
      </c>
      <c r="J36" s="38">
        <v>252.24006</v>
      </c>
      <c r="K36" s="38">
        <v>254.803087</v>
      </c>
      <c r="L36" s="38">
        <v>293.29109599999998</v>
      </c>
      <c r="M36" s="38">
        <v>324.01403900000003</v>
      </c>
      <c r="N36" s="38">
        <v>256.03874100000002</v>
      </c>
      <c r="O36" s="38">
        <v>345.75530400000002</v>
      </c>
      <c r="P36" s="38">
        <v>387.38122600000003</v>
      </c>
      <c r="Q36" s="38">
        <v>403.771074</v>
      </c>
      <c r="R36" s="38">
        <v>494.42960399999998</v>
      </c>
      <c r="S36" s="38">
        <v>459.83914600000003</v>
      </c>
      <c r="T36" s="38">
        <v>428.43224800000002</v>
      </c>
      <c r="U36" s="38">
        <v>399.08372400000002</v>
      </c>
      <c r="V36" s="38">
        <v>422.34643699999998</v>
      </c>
      <c r="W36" s="38">
        <v>440.55550099999999</v>
      </c>
      <c r="X36" s="38">
        <v>407.82810899999998</v>
      </c>
      <c r="Y36" s="38">
        <v>375.11337099999997</v>
      </c>
      <c r="Z36" s="38">
        <v>395.93164899999999</v>
      </c>
      <c r="AA36" s="38">
        <v>448.32401399999998</v>
      </c>
      <c r="AB36" s="38">
        <v>526.72641499999997</v>
      </c>
      <c r="AC36" s="38">
        <v>571.20002099999999</v>
      </c>
      <c r="AD36" s="38">
        <v>385.188604</v>
      </c>
      <c r="AE36" s="38">
        <v>515.67219</v>
      </c>
      <c r="AF36" s="38">
        <v>598.47391600000003</v>
      </c>
      <c r="AG36" s="38">
        <v>545.44941100000005</v>
      </c>
      <c r="AH36" s="38">
        <v>646.98381700000004</v>
      </c>
      <c r="AI36" s="38">
        <v>796.35117300000002</v>
      </c>
      <c r="AJ36" s="38">
        <v>771.286068</v>
      </c>
      <c r="AK36" s="38">
        <v>781.489868</v>
      </c>
      <c r="AL36" s="38">
        <v>647.65165500000001</v>
      </c>
      <c r="AM36" s="38">
        <v>867.36132699999996</v>
      </c>
      <c r="AN36" s="38">
        <v>645.65016000000003</v>
      </c>
      <c r="AO36" s="38">
        <v>772.43266400000005</v>
      </c>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row>
    <row r="37" spans="3:174" ht="28.15" customHeight="1">
      <c r="F37" s="28" t="s">
        <v>166</v>
      </c>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row>
    <row r="38" spans="3:174" ht="20.100000000000001" customHeight="1">
      <c r="F38" s="37" t="s">
        <v>204</v>
      </c>
      <c r="G38" s="38">
        <v>1.9273800000000001</v>
      </c>
      <c r="H38" s="38">
        <v>0</v>
      </c>
      <c r="I38" s="38">
        <v>0.35645500000000002</v>
      </c>
      <c r="J38" s="38">
        <v>8.3923000000000005</v>
      </c>
      <c r="K38" s="38">
        <v>26.287299999999998</v>
      </c>
      <c r="L38" s="38">
        <v>99.268434999999997</v>
      </c>
      <c r="M38" s="38">
        <v>155.75995900000001</v>
      </c>
      <c r="N38" s="38">
        <v>207.498999</v>
      </c>
      <c r="O38" s="38">
        <v>163.516301</v>
      </c>
      <c r="P38" s="38">
        <v>140.45747800000001</v>
      </c>
      <c r="Q38" s="38">
        <v>267.63126899999997</v>
      </c>
      <c r="R38" s="38">
        <v>422.72100599999999</v>
      </c>
      <c r="S38" s="38">
        <v>356.22009700000001</v>
      </c>
      <c r="T38" s="38">
        <v>453.06375700000001</v>
      </c>
      <c r="U38" s="38">
        <v>607.73669299999995</v>
      </c>
      <c r="V38" s="38">
        <v>655.15323999999998</v>
      </c>
      <c r="W38" s="38">
        <v>842.78018699999996</v>
      </c>
      <c r="X38" s="38">
        <v>1311.8817409999999</v>
      </c>
      <c r="Y38" s="38">
        <v>1087.9609129999999</v>
      </c>
      <c r="Z38" s="38">
        <v>795.38050799999996</v>
      </c>
      <c r="AA38" s="38">
        <v>703.94902182913097</v>
      </c>
      <c r="AB38" s="38">
        <v>859.348163</v>
      </c>
      <c r="AC38" s="38">
        <v>1126.467404</v>
      </c>
      <c r="AD38" s="38">
        <v>1164.0329730000001</v>
      </c>
      <c r="AE38" s="38">
        <v>743.31256299999995</v>
      </c>
      <c r="AF38" s="38">
        <v>737.67927599999996</v>
      </c>
      <c r="AG38" s="38">
        <v>569.82269899999994</v>
      </c>
      <c r="AH38" s="38">
        <v>242.62607399999999</v>
      </c>
      <c r="AI38" s="38">
        <v>261.50832800000001</v>
      </c>
      <c r="AJ38" s="38">
        <v>332.05082099999998</v>
      </c>
      <c r="AK38" s="38">
        <v>476.22254199999998</v>
      </c>
      <c r="AL38" s="38">
        <v>484.01684699999998</v>
      </c>
      <c r="AM38" s="38">
        <v>495.82885099999999</v>
      </c>
      <c r="AN38" s="38">
        <v>156.49436900000001</v>
      </c>
      <c r="AO38" s="38">
        <v>0</v>
      </c>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row>
    <row r="39" spans="3:174" ht="20.100000000000001" customHeight="1">
      <c r="F39" s="37" t="s">
        <v>212</v>
      </c>
      <c r="G39" s="38">
        <v>690</v>
      </c>
      <c r="H39" s="38">
        <v>690</v>
      </c>
      <c r="I39" s="38">
        <v>735</v>
      </c>
      <c r="J39" s="38">
        <v>690</v>
      </c>
      <c r="K39" s="38">
        <v>597.53646060000005</v>
      </c>
      <c r="L39" s="38">
        <v>881.02831800000001</v>
      </c>
      <c r="M39" s="38">
        <v>1001.6326205</v>
      </c>
      <c r="N39" s="38">
        <v>866.7812156</v>
      </c>
      <c r="O39" s="38">
        <v>939.31899769999995</v>
      </c>
      <c r="P39" s="38">
        <v>704.96313250000003</v>
      </c>
      <c r="Q39" s="38">
        <v>1576.3469813986501</v>
      </c>
      <c r="R39" s="38">
        <v>1759.1837045648899</v>
      </c>
      <c r="S39" s="38">
        <v>1638.7121982723299</v>
      </c>
      <c r="T39" s="38">
        <v>1994.12074032238</v>
      </c>
      <c r="U39" s="38">
        <v>2634.9561263063802</v>
      </c>
      <c r="V39" s="38">
        <v>3118.72751229402</v>
      </c>
      <c r="W39" s="38">
        <v>3902.8570282737601</v>
      </c>
      <c r="X39" s="38">
        <v>6640.4605533494996</v>
      </c>
      <c r="Y39" s="38">
        <v>5214.2969896261802</v>
      </c>
      <c r="Z39" s="38">
        <v>3464.8257619955998</v>
      </c>
      <c r="AA39" s="38">
        <v>3763.3675392663199</v>
      </c>
      <c r="AB39" s="38">
        <v>4417.14295122367</v>
      </c>
      <c r="AC39" s="38">
        <v>3614.9448754178302</v>
      </c>
      <c r="AD39" s="38">
        <v>3087.1226523257401</v>
      </c>
      <c r="AE39" s="38">
        <v>3781.01690085378</v>
      </c>
      <c r="AF39" s="38">
        <v>3640.93577789135</v>
      </c>
      <c r="AG39" s="38">
        <v>2382.54838460153</v>
      </c>
      <c r="AH39" s="38">
        <v>2032.5725109438599</v>
      </c>
      <c r="AI39" s="38">
        <v>2088.8630692899701</v>
      </c>
      <c r="AJ39" s="38">
        <v>2117.4939968303102</v>
      </c>
      <c r="AK39" s="38">
        <v>2445.93755987125</v>
      </c>
      <c r="AL39" s="38">
        <v>2720.3211384650799</v>
      </c>
      <c r="AM39" s="38">
        <v>3852.6028227253</v>
      </c>
      <c r="AN39" s="38">
        <v>4238.6390721795597</v>
      </c>
      <c r="AO39" s="38">
        <v>3226.3040786598699</v>
      </c>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row>
    <row r="40" spans="3:174" ht="28.15" customHeight="1">
      <c r="F40" s="28" t="s">
        <v>213</v>
      </c>
      <c r="G40" s="38">
        <v>46.486708999999998</v>
      </c>
      <c r="H40" s="38">
        <v>38.250317000000003</v>
      </c>
      <c r="I40" s="38">
        <v>43.361342999999998</v>
      </c>
      <c r="J40" s="38">
        <v>53.729973000000001</v>
      </c>
      <c r="K40" s="38">
        <v>59.182858000000003</v>
      </c>
      <c r="L40" s="38">
        <v>47.426037999999998</v>
      </c>
      <c r="M40" s="38">
        <v>62.300930000000001</v>
      </c>
      <c r="N40" s="38">
        <v>68.691250999999994</v>
      </c>
      <c r="O40" s="38">
        <v>93.959537999999995</v>
      </c>
      <c r="P40" s="38">
        <v>111.99946</v>
      </c>
      <c r="Q40" s="38">
        <v>128.92181199999999</v>
      </c>
      <c r="R40" s="38">
        <v>142.260954</v>
      </c>
      <c r="S40" s="38">
        <v>163.25745900000001</v>
      </c>
      <c r="T40" s="38">
        <v>135.82740000000001</v>
      </c>
      <c r="U40" s="38">
        <v>117.541917</v>
      </c>
      <c r="V40" s="38">
        <v>161.37009599999999</v>
      </c>
      <c r="W40" s="38">
        <v>197.25445500000001</v>
      </c>
      <c r="X40" s="38">
        <v>220.824354</v>
      </c>
      <c r="Y40" s="38">
        <v>186.969311</v>
      </c>
      <c r="Z40" s="38">
        <v>244.628467</v>
      </c>
      <c r="AA40" s="38">
        <v>253.532105</v>
      </c>
      <c r="AB40" s="38">
        <v>163.916912</v>
      </c>
      <c r="AC40" s="38">
        <v>268.23605300000003</v>
      </c>
      <c r="AD40" s="38">
        <v>534.62942899999996</v>
      </c>
      <c r="AE40" s="38">
        <v>250.88157100000001</v>
      </c>
      <c r="AF40" s="38">
        <v>230.986986</v>
      </c>
      <c r="AG40" s="38">
        <v>139.87350900000001</v>
      </c>
      <c r="AH40" s="38">
        <v>246.182309</v>
      </c>
      <c r="AI40" s="38">
        <v>151.09172699999999</v>
      </c>
      <c r="AJ40" s="38">
        <v>270.276115</v>
      </c>
      <c r="AK40" s="38">
        <v>200.88687899999999</v>
      </c>
      <c r="AL40" s="38">
        <v>299.16320200000001</v>
      </c>
      <c r="AM40" s="38">
        <v>158.37476599999999</v>
      </c>
      <c r="AN40" s="38">
        <v>173.948824</v>
      </c>
      <c r="AO40" s="38">
        <v>154.07455200000001</v>
      </c>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row>
    <row r="41" spans="3:174" ht="28.15" customHeight="1">
      <c r="F41" s="28" t="s">
        <v>214</v>
      </c>
      <c r="G41" s="38">
        <v>34.848014999999997</v>
      </c>
      <c r="H41" s="38">
        <v>37.685012</v>
      </c>
      <c r="I41" s="38">
        <v>40.174860000000002</v>
      </c>
      <c r="J41" s="38">
        <v>41.824880999999998</v>
      </c>
      <c r="K41" s="38">
        <v>43.082545000000003</v>
      </c>
      <c r="L41" s="38">
        <v>49.163251000000002</v>
      </c>
      <c r="M41" s="38">
        <v>49.537612000000003</v>
      </c>
      <c r="N41" s="38">
        <v>52.061922000000003</v>
      </c>
      <c r="O41" s="38">
        <v>61.615814999999998</v>
      </c>
      <c r="P41" s="38">
        <v>58.400782999999997</v>
      </c>
      <c r="Q41" s="38">
        <v>64.566657000000006</v>
      </c>
      <c r="R41" s="38">
        <v>75.375653999999997</v>
      </c>
      <c r="S41" s="38">
        <v>57.598030000000001</v>
      </c>
      <c r="T41" s="38">
        <v>59.900072999999999</v>
      </c>
      <c r="U41" s="38">
        <v>62.290115</v>
      </c>
      <c r="V41" s="38">
        <v>52.643185000000003</v>
      </c>
      <c r="W41" s="38">
        <v>59.009197999999998</v>
      </c>
      <c r="X41" s="38">
        <v>71.289901</v>
      </c>
      <c r="Y41" s="38">
        <v>64.413038</v>
      </c>
      <c r="Z41" s="38">
        <v>69.501980000000003</v>
      </c>
      <c r="AA41" s="38">
        <v>64.865485000000007</v>
      </c>
      <c r="AB41" s="38">
        <v>75.047593000000006</v>
      </c>
      <c r="AC41" s="38">
        <v>77.335519000000005</v>
      </c>
      <c r="AD41" s="38">
        <v>47.942120000000003</v>
      </c>
      <c r="AE41" s="38">
        <v>0</v>
      </c>
      <c r="AF41" s="38">
        <v>46.670569</v>
      </c>
      <c r="AG41" s="38">
        <v>99.567707999999996</v>
      </c>
      <c r="AH41" s="38">
        <v>106.67314399999999</v>
      </c>
      <c r="AI41" s="38">
        <v>128.544985</v>
      </c>
      <c r="AJ41" s="38">
        <v>131.07972899999999</v>
      </c>
      <c r="AK41" s="38">
        <v>135.332808</v>
      </c>
      <c r="AL41" s="38">
        <v>0</v>
      </c>
      <c r="AM41" s="38">
        <v>0</v>
      </c>
      <c r="AN41" s="38">
        <v>0</v>
      </c>
      <c r="AO41" s="38">
        <v>0</v>
      </c>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row>
    <row r="42" spans="3:174" ht="28.15" customHeight="1">
      <c r="F42" s="28" t="s">
        <v>215</v>
      </c>
      <c r="G42" s="38">
        <v>717.44080599999995</v>
      </c>
      <c r="H42" s="38">
        <v>930.28003000000001</v>
      </c>
      <c r="I42" s="38">
        <v>1090.1314070000001</v>
      </c>
      <c r="J42" s="38">
        <v>1146.770976</v>
      </c>
      <c r="K42" s="38">
        <v>1401.704579</v>
      </c>
      <c r="L42" s="38">
        <v>1490.9547379999999</v>
      </c>
      <c r="M42" s="38">
        <v>1655.976032</v>
      </c>
      <c r="N42" s="38">
        <v>1523.5073520000001</v>
      </c>
      <c r="O42" s="38">
        <v>1773.675305</v>
      </c>
      <c r="P42" s="38">
        <v>1432.461278</v>
      </c>
      <c r="Q42" s="38">
        <v>1344.150535</v>
      </c>
      <c r="R42" s="38">
        <v>603.51608699999997</v>
      </c>
      <c r="S42" s="38">
        <v>567.45784100000003</v>
      </c>
      <c r="T42" s="38">
        <v>551.27428099999997</v>
      </c>
      <c r="U42" s="38">
        <v>597.03160300000002</v>
      </c>
      <c r="V42" s="38">
        <v>736.65591800000004</v>
      </c>
      <c r="W42" s="38">
        <v>911.73355700000002</v>
      </c>
      <c r="X42" s="38">
        <v>1078.724647</v>
      </c>
      <c r="Y42" s="38">
        <v>1379.400987</v>
      </c>
      <c r="Z42" s="38">
        <v>1329.1645960000001</v>
      </c>
      <c r="AA42" s="38">
        <v>1137.088814</v>
      </c>
      <c r="AB42" s="38">
        <v>1338.6762000000001</v>
      </c>
      <c r="AC42" s="38">
        <v>1086.129866</v>
      </c>
      <c r="AD42" s="38">
        <v>783.71058700000003</v>
      </c>
      <c r="AE42" s="38">
        <v>616.12399300000004</v>
      </c>
      <c r="AF42" s="38">
        <v>718.95735100000002</v>
      </c>
      <c r="AG42" s="38">
        <v>597.698083</v>
      </c>
      <c r="AH42" s="38">
        <v>874.66613900000004</v>
      </c>
      <c r="AI42" s="38">
        <v>926.11213499999997</v>
      </c>
      <c r="AJ42" s="38">
        <v>1287.412435</v>
      </c>
      <c r="AK42" s="38">
        <v>1010.83754</v>
      </c>
      <c r="AL42" s="38">
        <v>773.31960600000002</v>
      </c>
      <c r="AM42" s="38">
        <v>1046.625959</v>
      </c>
      <c r="AN42" s="38">
        <v>1356.29368</v>
      </c>
      <c r="AO42" s="38">
        <v>1373.1073699999999</v>
      </c>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row>
    <row r="43" spans="3:174" ht="28.15" customHeight="1">
      <c r="F43" s="28" t="s">
        <v>216</v>
      </c>
      <c r="G43" s="38">
        <v>18.157605</v>
      </c>
      <c r="H43" s="38">
        <v>12.769525</v>
      </c>
      <c r="I43" s="38">
        <v>13.716711999999999</v>
      </c>
      <c r="J43" s="38">
        <v>14.183592000000001</v>
      </c>
      <c r="K43" s="38">
        <v>15.440219000000001</v>
      </c>
      <c r="L43" s="38">
        <v>12.671899</v>
      </c>
      <c r="M43" s="38">
        <v>17.387910000000002</v>
      </c>
      <c r="N43" s="38">
        <v>12.861183</v>
      </c>
      <c r="O43" s="38">
        <v>0.57173300000000005</v>
      </c>
      <c r="P43" s="38">
        <v>1.052621</v>
      </c>
      <c r="Q43" s="38">
        <v>20.390898</v>
      </c>
      <c r="R43" s="38">
        <v>24.298245000000001</v>
      </c>
      <c r="S43" s="38">
        <v>21.768356000000001</v>
      </c>
      <c r="T43" s="38">
        <v>22.039736999999999</v>
      </c>
      <c r="U43" s="38">
        <v>18.883811999999999</v>
      </c>
      <c r="V43" s="38">
        <v>19.104081000000001</v>
      </c>
      <c r="W43" s="38">
        <v>17.246859000000001</v>
      </c>
      <c r="X43" s="38">
        <v>13.768796</v>
      </c>
      <c r="Y43" s="38">
        <v>15.141866</v>
      </c>
      <c r="Z43" s="38">
        <v>10.346204</v>
      </c>
      <c r="AA43" s="38">
        <v>10.729240000000001</v>
      </c>
      <c r="AB43" s="38">
        <v>12.03365</v>
      </c>
      <c r="AC43" s="38">
        <v>17.047954000000001</v>
      </c>
      <c r="AD43" s="38">
        <v>14.348834999999999</v>
      </c>
      <c r="AE43" s="38">
        <v>17.122584</v>
      </c>
      <c r="AF43" s="38">
        <v>13.648921</v>
      </c>
      <c r="AG43" s="38">
        <v>17.300984</v>
      </c>
      <c r="AH43" s="38">
        <v>11.699674999999999</v>
      </c>
      <c r="AI43" s="38">
        <v>24.105459</v>
      </c>
      <c r="AJ43" s="38">
        <v>23.637972999999999</v>
      </c>
      <c r="AK43" s="38">
        <v>14.939807999999999</v>
      </c>
      <c r="AL43" s="38">
        <v>15.911842999999999</v>
      </c>
      <c r="AM43" s="38">
        <v>20.998864000000001</v>
      </c>
      <c r="AN43" s="38">
        <v>14.159853999999999</v>
      </c>
      <c r="AO43" s="38">
        <v>19.610014</v>
      </c>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row>
    <row r="44" spans="3:174" ht="28.15" customHeight="1">
      <c r="F44" s="28" t="s">
        <v>217</v>
      </c>
      <c r="G44" s="38">
        <v>78.252099999999999</v>
      </c>
      <c r="H44" s="38">
        <v>38.260131000000001</v>
      </c>
      <c r="I44" s="38">
        <v>38.797094999999999</v>
      </c>
      <c r="J44" s="38">
        <v>53.266801000000001</v>
      </c>
      <c r="K44" s="38">
        <v>47.451011999999999</v>
      </c>
      <c r="L44" s="38">
        <v>49.816412</v>
      </c>
      <c r="M44" s="38">
        <v>61.233325000000001</v>
      </c>
      <c r="N44" s="38">
        <v>57.366599000000001</v>
      </c>
      <c r="O44" s="38">
        <v>75.108225000000004</v>
      </c>
      <c r="P44" s="38">
        <v>73.198272000000003</v>
      </c>
      <c r="Q44" s="38">
        <v>69.878967000000003</v>
      </c>
      <c r="R44" s="38">
        <v>76.478776999999994</v>
      </c>
      <c r="S44" s="38">
        <v>48.812325000000001</v>
      </c>
      <c r="T44" s="38">
        <v>38.026193999999997</v>
      </c>
      <c r="U44" s="38">
        <v>0.74430499999999999</v>
      </c>
      <c r="V44" s="38">
        <v>8.4048739999999995</v>
      </c>
      <c r="W44" s="38">
        <v>12.090274000000001</v>
      </c>
      <c r="X44" s="38">
        <v>24.89378</v>
      </c>
      <c r="Y44" s="38">
        <v>41.659247000000001</v>
      </c>
      <c r="Z44" s="38">
        <v>69.704442999999998</v>
      </c>
      <c r="AA44" s="38">
        <v>101.103342</v>
      </c>
      <c r="AB44" s="38">
        <v>126.01500799999999</v>
      </c>
      <c r="AC44" s="38">
        <v>101.794366</v>
      </c>
      <c r="AD44" s="38">
        <v>123.41277100000001</v>
      </c>
      <c r="AE44" s="38">
        <v>147.069875</v>
      </c>
      <c r="AF44" s="38">
        <v>149.930418</v>
      </c>
      <c r="AG44" s="38">
        <v>124.236231</v>
      </c>
      <c r="AH44" s="38">
        <v>158.136822</v>
      </c>
      <c r="AI44" s="38">
        <v>171.63186400000001</v>
      </c>
      <c r="AJ44" s="38">
        <v>177.01768000000001</v>
      </c>
      <c r="AK44" s="38">
        <v>166.67289700000001</v>
      </c>
      <c r="AL44" s="38">
        <v>221.51034300000001</v>
      </c>
      <c r="AM44" s="38">
        <v>468.78458799999999</v>
      </c>
      <c r="AN44" s="38">
        <v>258.340238</v>
      </c>
      <c r="AO44" s="38">
        <v>379.94215100000002</v>
      </c>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row>
    <row r="45" spans="3:174" ht="28.15" customHeight="1">
      <c r="F45" s="28" t="s">
        <v>179</v>
      </c>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row>
    <row r="46" spans="3:174" ht="20.100000000000001" customHeight="1">
      <c r="F46" s="37" t="s">
        <v>204</v>
      </c>
      <c r="G46" s="38">
        <v>649.95982000000004</v>
      </c>
      <c r="H46" s="38">
        <v>650.42696899999999</v>
      </c>
      <c r="I46" s="38">
        <v>626.97713299999998</v>
      </c>
      <c r="J46" s="38">
        <v>538.933403</v>
      </c>
      <c r="K46" s="38">
        <v>428.85117200000002</v>
      </c>
      <c r="L46" s="38">
        <v>403.687185</v>
      </c>
      <c r="M46" s="38">
        <v>433.61273699999998</v>
      </c>
      <c r="N46" s="38">
        <v>490.892493</v>
      </c>
      <c r="O46" s="38">
        <v>581.45450500000004</v>
      </c>
      <c r="P46" s="38">
        <v>689.79815699999995</v>
      </c>
      <c r="Q46" s="38">
        <v>682.46168799999998</v>
      </c>
      <c r="R46" s="38">
        <v>977.19763699999999</v>
      </c>
      <c r="S46" s="38">
        <v>735.00763099999995</v>
      </c>
      <c r="T46" s="38">
        <v>670.04553199999998</v>
      </c>
      <c r="U46" s="38">
        <v>676.77011100000004</v>
      </c>
      <c r="V46" s="38">
        <v>851.97926099999995</v>
      </c>
      <c r="W46" s="38">
        <v>1542.0449080000001</v>
      </c>
      <c r="X46" s="38">
        <v>2590.2152799999999</v>
      </c>
      <c r="Y46" s="38">
        <v>2030.7403079999999</v>
      </c>
      <c r="Z46" s="38">
        <v>934.95189700000003</v>
      </c>
      <c r="AA46" s="38">
        <v>1236.97604</v>
      </c>
      <c r="AB46" s="38">
        <v>1479.0933190000001</v>
      </c>
      <c r="AC46" s="38">
        <v>1375.037673</v>
      </c>
      <c r="AD46" s="38">
        <v>1383.2612839999999</v>
      </c>
      <c r="AE46" s="38">
        <v>1435.7227479999999</v>
      </c>
      <c r="AF46" s="38">
        <v>2181.4899350000001</v>
      </c>
      <c r="AG46" s="38">
        <v>1397.2136379999999</v>
      </c>
      <c r="AH46" s="38">
        <v>1435.956715</v>
      </c>
      <c r="AI46" s="38">
        <v>2271.569125</v>
      </c>
      <c r="AJ46" s="38">
        <v>2346.736261</v>
      </c>
      <c r="AK46" s="38">
        <v>2301.3172439999998</v>
      </c>
      <c r="AL46" s="38">
        <v>2118.6541870000001</v>
      </c>
      <c r="AM46" s="38">
        <v>3008.2966670000001</v>
      </c>
      <c r="AN46" s="38">
        <v>2422.788654</v>
      </c>
      <c r="AO46" s="38">
        <v>1964.601623</v>
      </c>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row>
    <row r="47" spans="3:174" ht="20.100000000000001" customHeight="1">
      <c r="F47" s="37" t="s">
        <v>148</v>
      </c>
      <c r="G47" s="38">
        <v>291.18088499999999</v>
      </c>
      <c r="H47" s="38">
        <v>284.35604599999999</v>
      </c>
      <c r="I47" s="38">
        <v>153.609835</v>
      </c>
      <c r="J47" s="38">
        <v>297.43684300000001</v>
      </c>
      <c r="K47" s="38">
        <v>206.482159</v>
      </c>
      <c r="L47" s="38">
        <v>179.276659</v>
      </c>
      <c r="M47" s="38">
        <v>215.42476300000001</v>
      </c>
      <c r="N47" s="38">
        <v>223.47981799999999</v>
      </c>
      <c r="O47" s="38">
        <v>206.693656</v>
      </c>
      <c r="P47" s="38">
        <v>290.70648899999998</v>
      </c>
      <c r="Q47" s="38">
        <v>374.66903600000001</v>
      </c>
      <c r="R47" s="38">
        <v>639.13113999999996</v>
      </c>
      <c r="S47" s="38">
        <v>550.17568300000005</v>
      </c>
      <c r="T47" s="38">
        <v>459.24568900000003</v>
      </c>
      <c r="U47" s="38">
        <v>317.85967499999998</v>
      </c>
      <c r="V47" s="38">
        <v>305.16248300000001</v>
      </c>
      <c r="W47" s="38">
        <v>548.56145900000001</v>
      </c>
      <c r="X47" s="38">
        <v>1048.561604</v>
      </c>
      <c r="Y47" s="38">
        <v>966.41983100000004</v>
      </c>
      <c r="Z47" s="38">
        <v>923.37063999999998</v>
      </c>
      <c r="AA47" s="38">
        <v>977.31276100000002</v>
      </c>
      <c r="AB47" s="38">
        <v>893.497073</v>
      </c>
      <c r="AC47" s="38">
        <v>916.51983600000005</v>
      </c>
      <c r="AD47" s="38">
        <v>810.18398200000001</v>
      </c>
      <c r="AE47" s="38">
        <v>930.71178899999995</v>
      </c>
      <c r="AF47" s="38">
        <v>891.39196600000002</v>
      </c>
      <c r="AG47" s="38">
        <v>1230.694027</v>
      </c>
      <c r="AH47" s="38">
        <v>1252.48261</v>
      </c>
      <c r="AI47" s="38">
        <v>1702.505142</v>
      </c>
      <c r="AJ47" s="38">
        <v>1605.0371689999999</v>
      </c>
      <c r="AK47" s="38">
        <v>1290.89537</v>
      </c>
      <c r="AL47" s="38">
        <v>1504.819798</v>
      </c>
      <c r="AM47" s="38">
        <v>1497.863681</v>
      </c>
      <c r="AN47" s="38">
        <v>1892.4828809999999</v>
      </c>
      <c r="AO47" s="38">
        <v>1808.331089</v>
      </c>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row>
    <row r="48" spans="3:174" ht="28.15" customHeight="1">
      <c r="C48" s="24" t="s">
        <v>218</v>
      </c>
      <c r="F48" s="28" t="s">
        <v>219</v>
      </c>
      <c r="G48" s="38">
        <f t="shared" ref="G48:AG48" si="4">G49-SUM(G9:G47)</f>
        <v>1587.1653430000024</v>
      </c>
      <c r="H48" s="38">
        <f t="shared" si="4"/>
        <v>2174.462059999998</v>
      </c>
      <c r="I48" s="38">
        <f t="shared" si="4"/>
        <v>2327.2908550000029</v>
      </c>
      <c r="J48" s="38">
        <f t="shared" si="4"/>
        <v>2384.0035570000036</v>
      </c>
      <c r="K48" s="38">
        <f t="shared" si="4"/>
        <v>2406.4639019999995</v>
      </c>
      <c r="L48" s="38">
        <f t="shared" si="4"/>
        <v>2645.0840400000016</v>
      </c>
      <c r="M48" s="38">
        <f t="shared" si="4"/>
        <v>2829.1429710000048</v>
      </c>
      <c r="N48" s="38">
        <f t="shared" si="4"/>
        <v>2551.9990660000003</v>
      </c>
      <c r="O48" s="38">
        <f t="shared" si="4"/>
        <v>2697.6093049999981</v>
      </c>
      <c r="P48" s="38">
        <f t="shared" si="4"/>
        <v>2601.1273849999998</v>
      </c>
      <c r="Q48" s="38">
        <f t="shared" si="4"/>
        <v>2923.1014959999447</v>
      </c>
      <c r="R48" s="38">
        <f t="shared" si="4"/>
        <v>3792.2621420000105</v>
      </c>
      <c r="S48" s="38">
        <f t="shared" si="4"/>
        <v>4143.8092469999683</v>
      </c>
      <c r="T48" s="38">
        <f t="shared" si="4"/>
        <v>4203.1788140000244</v>
      </c>
      <c r="U48" s="38">
        <f t="shared" si="4"/>
        <v>4321.405678000021</v>
      </c>
      <c r="V48" s="38">
        <f t="shared" si="4"/>
        <v>4561.1405865099987</v>
      </c>
      <c r="W48" s="38">
        <f t="shared" si="4"/>
        <v>5022.8615919999793</v>
      </c>
      <c r="X48" s="38">
        <f t="shared" si="4"/>
        <v>7076.5575189999945</v>
      </c>
      <c r="Y48" s="38">
        <f t="shared" si="4"/>
        <v>7789.2332720000122</v>
      </c>
      <c r="Z48" s="38">
        <f t="shared" si="4"/>
        <v>7263.2542739203782</v>
      </c>
      <c r="AA48" s="38">
        <f t="shared" si="4"/>
        <v>7940.0606919309503</v>
      </c>
      <c r="AB48" s="38">
        <f t="shared" si="4"/>
        <v>9660.8713376493251</v>
      </c>
      <c r="AC48" s="38">
        <f t="shared" si="4"/>
        <v>11169.324736780167</v>
      </c>
      <c r="AD48" s="38">
        <f t="shared" si="4"/>
        <v>9891.1136894312949</v>
      </c>
      <c r="AE48" s="38">
        <f t="shared" si="4"/>
        <v>9604.2491133922158</v>
      </c>
      <c r="AF48" s="38">
        <f t="shared" si="4"/>
        <v>9291.4520169066527</v>
      </c>
      <c r="AG48" s="38">
        <f t="shared" si="4"/>
        <v>9128.5069785614905</v>
      </c>
      <c r="AH48" s="38">
        <f t="shared" ref="AH48:AL48" si="5">AH49-SUM(AH9:AH47)</f>
        <v>9847.5453011681675</v>
      </c>
      <c r="AI48" s="38">
        <f t="shared" si="5"/>
        <v>11504.925240181037</v>
      </c>
      <c r="AJ48" s="38">
        <f t="shared" si="5"/>
        <v>12294.38041748965</v>
      </c>
      <c r="AK48" s="38">
        <f t="shared" si="5"/>
        <v>11596.372472739691</v>
      </c>
      <c r="AL48" s="38">
        <f t="shared" si="5"/>
        <v>12696.883532213891</v>
      </c>
      <c r="AM48" s="38">
        <f t="shared" ref="AM48:AO48" si="6">AM49-SUM(AM9:AM47)</f>
        <v>15505.666817219724</v>
      </c>
      <c r="AN48" s="38">
        <f t="shared" si="6"/>
        <v>18427.516876676469</v>
      </c>
      <c r="AO48" s="38">
        <f t="shared" si="6"/>
        <v>15163.447743572266</v>
      </c>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row>
    <row r="49" spans="6:174" s="25" customFormat="1" ht="28.15" customHeight="1">
      <c r="F49" s="28" t="s">
        <v>220</v>
      </c>
      <c r="G49" s="38">
        <v>15800.401494</v>
      </c>
      <c r="H49" s="38">
        <v>17547.813865</v>
      </c>
      <c r="I49" s="38">
        <v>17493.774029</v>
      </c>
      <c r="J49" s="38">
        <v>18308.578471000001</v>
      </c>
      <c r="K49" s="38">
        <v>19148.878185599999</v>
      </c>
      <c r="L49" s="38">
        <v>19637.337506</v>
      </c>
      <c r="M49" s="38">
        <v>22023.130140500001</v>
      </c>
      <c r="N49" s="38">
        <v>20664.7862809</v>
      </c>
      <c r="O49" s="38">
        <v>24713.2638616</v>
      </c>
      <c r="P49" s="38">
        <v>24639.980450899999</v>
      </c>
      <c r="Q49" s="38">
        <v>26088.066408798601</v>
      </c>
      <c r="R49" s="38">
        <v>31096.9399718649</v>
      </c>
      <c r="S49" s="38">
        <v>30355.084571172301</v>
      </c>
      <c r="T49" s="38">
        <v>30352.799102322399</v>
      </c>
      <c r="U49" s="38">
        <v>31171.3204903064</v>
      </c>
      <c r="V49" s="38">
        <v>37230.100741770199</v>
      </c>
      <c r="W49" s="38">
        <v>50947.305077933503</v>
      </c>
      <c r="X49" s="38">
        <v>66884.644207902893</v>
      </c>
      <c r="Y49" s="38">
        <v>71690.437474626204</v>
      </c>
      <c r="Z49" s="38">
        <v>85338.784512915998</v>
      </c>
      <c r="AA49" s="38">
        <v>83094.347360026397</v>
      </c>
      <c r="AB49" s="38">
        <v>111978.763790843</v>
      </c>
      <c r="AC49" s="38">
        <v>119125.086312258</v>
      </c>
      <c r="AD49" s="38">
        <v>110007.408795107</v>
      </c>
      <c r="AE49" s="38">
        <v>127146.710879886</v>
      </c>
      <c r="AF49" s="38">
        <v>108853.577925798</v>
      </c>
      <c r="AG49" s="38">
        <v>101766.432045163</v>
      </c>
      <c r="AH49" s="38">
        <v>119963.21597911201</v>
      </c>
      <c r="AI49" s="38">
        <v>126646.77980447101</v>
      </c>
      <c r="AJ49" s="38">
        <v>147354.64944231999</v>
      </c>
      <c r="AK49" s="38">
        <v>173956.955803611</v>
      </c>
      <c r="AL49" s="38">
        <v>227264.74743867901</v>
      </c>
      <c r="AM49" s="38">
        <v>217595.454100945</v>
      </c>
      <c r="AN49" s="38">
        <v>227489.437633856</v>
      </c>
      <c r="AO49" s="38">
        <v>234840.017706841</v>
      </c>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row>
    <row r="50" spans="6:174" ht="10.15" customHeight="1">
      <c r="G50" s="40"/>
      <c r="H50" s="40"/>
      <c r="I50" s="40"/>
      <c r="J50" s="40"/>
      <c r="K50" s="40"/>
      <c r="L50" s="40"/>
      <c r="M50" s="40"/>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row>
    <row r="51" spans="6:174" ht="24.75" customHeight="1"/>
    <row r="53" spans="6:174" ht="18" customHeight="1">
      <c r="F53" s="25" t="s">
        <v>221</v>
      </c>
    </row>
  </sheetData>
  <hyperlinks>
    <hyperlink ref="H1" location="Contents!A1" display="Back to Table of Contents" xr:uid="{B986C223-D6B0-4B85-8177-A268B3AAB0B6}"/>
  </hyperlinks>
  <pageMargins left="0" right="0" top="0" bottom="0" header="0" footer="0"/>
  <pageSetup paperSize="9" scale="1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CFD2-7FA3-4886-9C73-93E8669D0440}">
  <sheetPr>
    <pageSetUpPr fitToPage="1"/>
  </sheetPr>
  <dimension ref="A1:JG40"/>
  <sheetViews>
    <sheetView zoomScale="89" zoomScaleNormal="89" workbookViewId="0">
      <pane xSplit="6" ySplit="7" topLeftCell="AM13" activePane="bottomRight" state="frozen"/>
      <selection pane="topRight" activeCell="F17" sqref="F17"/>
      <selection pane="bottomLeft" activeCell="F17" sqref="F17"/>
      <selection pane="bottomRight" activeCell="AO14" sqref="AO14"/>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5703125" style="26" customWidth="1"/>
    <col min="14" max="75" width="14.5703125" style="24" customWidth="1"/>
    <col min="76" max="16384" width="10.28515625" style="24"/>
  </cols>
  <sheetData>
    <row r="1" spans="1:267"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row>
    <row r="2" spans="1:267"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row>
    <row r="3" spans="1:267"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row>
    <row r="4" spans="1:267" ht="18" customHeight="1">
      <c r="F4" s="28"/>
      <c r="G4" s="29"/>
      <c r="N4" s="26"/>
      <c r="O4" s="26"/>
      <c r="P4" s="26"/>
      <c r="Q4" s="26"/>
      <c r="R4" s="26"/>
      <c r="S4" s="26"/>
      <c r="T4" s="26"/>
      <c r="U4" s="26"/>
      <c r="V4" s="26"/>
      <c r="W4" s="26"/>
      <c r="X4" s="26"/>
      <c r="Y4" s="26"/>
      <c r="Z4" s="26"/>
      <c r="AA4" s="26"/>
      <c r="AB4" s="26"/>
      <c r="AC4" s="26"/>
      <c r="AD4" s="26"/>
      <c r="AE4" s="26"/>
      <c r="AF4" s="26"/>
      <c r="AG4" s="26"/>
      <c r="AH4" s="26"/>
    </row>
    <row r="5" spans="1:267" ht="18" customHeight="1">
      <c r="F5" s="28"/>
      <c r="N5" s="26"/>
      <c r="O5" s="26"/>
      <c r="P5" s="26"/>
      <c r="Q5" s="26"/>
      <c r="R5" s="26"/>
      <c r="S5" s="26"/>
      <c r="T5" s="26"/>
      <c r="U5" s="26"/>
      <c r="V5" s="26"/>
      <c r="W5" s="26"/>
      <c r="X5" s="26"/>
      <c r="Y5" s="26"/>
      <c r="Z5" s="26"/>
      <c r="AA5" s="26"/>
      <c r="AB5" s="26"/>
      <c r="AC5" s="26"/>
      <c r="AD5" s="26"/>
      <c r="AE5" s="26"/>
      <c r="AF5" s="26"/>
      <c r="AG5" s="26"/>
      <c r="AH5" s="26"/>
    </row>
    <row r="6" spans="1:267" ht="82.5" customHeight="1">
      <c r="F6" s="30" t="s">
        <v>4</v>
      </c>
      <c r="N6" s="26"/>
      <c r="O6" s="26"/>
      <c r="P6" s="26"/>
      <c r="Q6" s="26"/>
      <c r="R6" s="26"/>
      <c r="S6" s="26"/>
      <c r="T6" s="26"/>
      <c r="U6" s="26"/>
      <c r="V6" s="26"/>
      <c r="W6" s="26"/>
      <c r="X6" s="26"/>
      <c r="Y6" s="26"/>
      <c r="Z6" s="26"/>
      <c r="AA6" s="26"/>
      <c r="AB6" s="26"/>
      <c r="AC6" s="26"/>
      <c r="AD6" s="26"/>
      <c r="AE6" s="26"/>
      <c r="AF6" s="26"/>
      <c r="AG6" s="26"/>
      <c r="AH6" s="26"/>
    </row>
    <row r="7" spans="1:267" ht="34.15" customHeight="1">
      <c r="F7" s="32" t="s">
        <v>200</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row>
    <row r="8" spans="1:267" ht="28.15" customHeight="1">
      <c r="F8" s="35" t="s">
        <v>181</v>
      </c>
      <c r="G8" s="36"/>
      <c r="H8" s="36"/>
      <c r="I8" s="36"/>
      <c r="J8" s="36"/>
      <c r="K8" s="36"/>
      <c r="L8" s="36"/>
      <c r="M8" s="36"/>
    </row>
    <row r="9" spans="1:267" ht="19.5" customHeight="1">
      <c r="F9" s="28" t="s">
        <v>223</v>
      </c>
      <c r="G9" s="38">
        <v>1056.8131470000001</v>
      </c>
      <c r="H9" s="38">
        <v>1794.713354</v>
      </c>
      <c r="I9" s="38">
        <v>1620.6374719999999</v>
      </c>
      <c r="J9" s="38">
        <v>1850.2151899999999</v>
      </c>
      <c r="K9" s="38">
        <v>1423.9528809999999</v>
      </c>
      <c r="L9" s="38">
        <v>1725.5098129999999</v>
      </c>
      <c r="M9" s="38">
        <v>1674.9901910000001</v>
      </c>
      <c r="N9" s="38">
        <v>2119.109066</v>
      </c>
      <c r="O9" s="38">
        <v>2251.3114909999999</v>
      </c>
      <c r="P9" s="38">
        <v>1881.053287</v>
      </c>
      <c r="Q9" s="38">
        <v>5292.4135610000003</v>
      </c>
      <c r="R9" s="38">
        <v>8136.627485</v>
      </c>
      <c r="S9" s="38">
        <v>6390.282373</v>
      </c>
      <c r="T9" s="38">
        <v>6402.0960750000004</v>
      </c>
      <c r="U9" s="38">
        <v>5055.0075399999996</v>
      </c>
      <c r="V9" s="38">
        <v>6329.5330480000002</v>
      </c>
      <c r="W9" s="38">
        <v>6637.8125259999997</v>
      </c>
      <c r="X9" s="38">
        <v>8317.3615250000003</v>
      </c>
      <c r="Y9" s="38">
        <v>10484.488898</v>
      </c>
      <c r="Z9" s="38">
        <v>8756.5285640000002</v>
      </c>
      <c r="AA9" s="38">
        <v>9534.3219939999999</v>
      </c>
      <c r="AB9" s="38">
        <v>11772.107953999999</v>
      </c>
      <c r="AC9" s="38">
        <v>11961.959701</v>
      </c>
      <c r="AD9" s="38">
        <v>10446.734114999999</v>
      </c>
      <c r="AE9" s="38">
        <v>11114.605765</v>
      </c>
      <c r="AF9" s="38">
        <v>8656.153026</v>
      </c>
      <c r="AG9" s="38">
        <v>5444.4555030000001</v>
      </c>
      <c r="AH9" s="38">
        <v>5475.5884839999999</v>
      </c>
      <c r="AI9" s="38">
        <v>6957.9630299999999</v>
      </c>
      <c r="AJ9" s="38">
        <v>9071.3596010000001</v>
      </c>
      <c r="AK9" s="38">
        <v>9008.7822479999995</v>
      </c>
      <c r="AL9" s="38">
        <v>7434.1355789999998</v>
      </c>
      <c r="AM9" s="38">
        <v>14031.281376000001</v>
      </c>
      <c r="AN9" s="38">
        <v>13192.844863</v>
      </c>
      <c r="AO9" s="38">
        <v>12572.757538</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row>
    <row r="10" spans="1:267" ht="19.5" customHeight="1">
      <c r="F10" s="28" t="s">
        <v>184</v>
      </c>
      <c r="G10" s="38">
        <v>150.811995</v>
      </c>
      <c r="H10" s="38">
        <v>175.01203100000001</v>
      </c>
      <c r="I10" s="38">
        <v>172.44939299999999</v>
      </c>
      <c r="J10" s="38">
        <v>184.53577200000001</v>
      </c>
      <c r="K10" s="38">
        <v>137.59026700000001</v>
      </c>
      <c r="L10" s="38">
        <v>153.61276100000001</v>
      </c>
      <c r="M10" s="38">
        <v>188.89279400000001</v>
      </c>
      <c r="N10" s="38">
        <v>356.10186099999999</v>
      </c>
      <c r="O10" s="38">
        <v>367.31126499999999</v>
      </c>
      <c r="P10" s="38">
        <v>296.94834100000003</v>
      </c>
      <c r="Q10" s="38">
        <v>647.73289199999999</v>
      </c>
      <c r="R10" s="38">
        <v>830.04233399999998</v>
      </c>
      <c r="S10" s="38">
        <v>721.19775700000002</v>
      </c>
      <c r="T10" s="38">
        <v>855.49739099999999</v>
      </c>
      <c r="U10" s="38">
        <v>647.23882500000002</v>
      </c>
      <c r="V10" s="38">
        <v>803.91967</v>
      </c>
      <c r="W10" s="38">
        <v>1001.859881</v>
      </c>
      <c r="X10" s="38">
        <v>1037.753142</v>
      </c>
      <c r="Y10" s="38">
        <v>1181.8393980000001</v>
      </c>
      <c r="Z10" s="38">
        <v>1043.5041450000001</v>
      </c>
      <c r="AA10" s="38">
        <v>1105.0624519999999</v>
      </c>
      <c r="AB10" s="38">
        <v>1067.710763</v>
      </c>
      <c r="AC10" s="38">
        <v>971.44545200000005</v>
      </c>
      <c r="AD10" s="38">
        <v>1088.2435399999999</v>
      </c>
      <c r="AE10" s="38">
        <v>1265.1302740000001</v>
      </c>
      <c r="AF10" s="38">
        <v>806.68180800000005</v>
      </c>
      <c r="AG10" s="38">
        <v>547.39950899999997</v>
      </c>
      <c r="AH10" s="38">
        <v>629.89919199999997</v>
      </c>
      <c r="AI10" s="38">
        <v>797.75441999999998</v>
      </c>
      <c r="AJ10" s="38">
        <v>1049.1468219999999</v>
      </c>
      <c r="AK10" s="38">
        <v>1622.7264319999999</v>
      </c>
      <c r="AL10" s="38">
        <v>1369.1518169999999</v>
      </c>
      <c r="AM10" s="38">
        <v>1503.7284199999999</v>
      </c>
      <c r="AN10" s="38">
        <v>1595.2828469999999</v>
      </c>
      <c r="AO10" s="38">
        <v>2225.415485</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row>
    <row r="11" spans="1:267" ht="19.5" customHeight="1">
      <c r="F11" s="28" t="s">
        <v>224</v>
      </c>
      <c r="G11" s="38">
        <v>416.37373700000001</v>
      </c>
      <c r="H11" s="38">
        <v>631.08622400000002</v>
      </c>
      <c r="I11" s="38">
        <v>522.47845800000005</v>
      </c>
      <c r="J11" s="38">
        <v>567.94376399999999</v>
      </c>
      <c r="K11" s="38">
        <v>512.03176399999995</v>
      </c>
      <c r="L11" s="38">
        <v>510.74195200000003</v>
      </c>
      <c r="M11" s="38">
        <v>585.84713899999997</v>
      </c>
      <c r="N11" s="38">
        <v>547.06566899999996</v>
      </c>
      <c r="O11" s="38">
        <v>505.16752100000002</v>
      </c>
      <c r="P11" s="38">
        <v>397.04095999999998</v>
      </c>
      <c r="Q11" s="38">
        <v>666.39130499999999</v>
      </c>
      <c r="R11" s="38">
        <v>898.90195100000005</v>
      </c>
      <c r="S11" s="38">
        <v>760.45479699999999</v>
      </c>
      <c r="T11" s="38">
        <v>774.74912900000004</v>
      </c>
      <c r="U11" s="38">
        <v>695.56178499999999</v>
      </c>
      <c r="V11" s="38">
        <v>950.68635099999995</v>
      </c>
      <c r="W11" s="38">
        <v>1322.330322</v>
      </c>
      <c r="X11" s="38">
        <v>1295.4835049999999</v>
      </c>
      <c r="Y11" s="38">
        <v>1457.434006</v>
      </c>
      <c r="Z11" s="38">
        <v>1536.6616959999999</v>
      </c>
      <c r="AA11" s="38">
        <v>1314.685551</v>
      </c>
      <c r="AB11" s="38">
        <v>1508.34582</v>
      </c>
      <c r="AC11" s="38">
        <v>1588.84628357314</v>
      </c>
      <c r="AD11" s="38">
        <v>1607.034999</v>
      </c>
      <c r="AE11" s="38">
        <v>1653.315595</v>
      </c>
      <c r="AF11" s="38">
        <v>1540.373934</v>
      </c>
      <c r="AG11" s="38">
        <v>1380.9323039999999</v>
      </c>
      <c r="AH11" s="38">
        <v>1524.1450319999999</v>
      </c>
      <c r="AI11" s="38">
        <v>1669.8808529999999</v>
      </c>
      <c r="AJ11" s="38">
        <v>1819.45026108</v>
      </c>
      <c r="AK11" s="38">
        <v>1472.022365</v>
      </c>
      <c r="AL11" s="38">
        <v>1759.4523830000001</v>
      </c>
      <c r="AM11" s="38">
        <v>3094.2666060000001</v>
      </c>
      <c r="AN11" s="38">
        <v>3077.1766210000001</v>
      </c>
      <c r="AO11" s="38">
        <v>3492.767362</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row>
    <row r="12" spans="1:267" ht="19.5" customHeight="1">
      <c r="F12" s="28" t="s">
        <v>225</v>
      </c>
      <c r="G12" s="38">
        <v>520.25982199999999</v>
      </c>
      <c r="H12" s="38">
        <v>787.348298</v>
      </c>
      <c r="I12" s="38">
        <v>769.24999400000002</v>
      </c>
      <c r="J12" s="38">
        <v>829.93866300000002</v>
      </c>
      <c r="K12" s="38">
        <v>746.61663299999998</v>
      </c>
      <c r="L12" s="38">
        <v>719.043769</v>
      </c>
      <c r="M12" s="38">
        <v>932.73041999999998</v>
      </c>
      <c r="N12" s="38">
        <v>1147.127931</v>
      </c>
      <c r="O12" s="38">
        <v>1096.7010029999999</v>
      </c>
      <c r="P12" s="38">
        <v>866.22898399999997</v>
      </c>
      <c r="Q12" s="38">
        <v>1202.030501</v>
      </c>
      <c r="R12" s="38">
        <v>1844.1218690000001</v>
      </c>
      <c r="S12" s="38">
        <v>1234.1553220000001</v>
      </c>
      <c r="T12" s="38">
        <v>1198.198406</v>
      </c>
      <c r="U12" s="38">
        <v>918.37178600000004</v>
      </c>
      <c r="V12" s="38">
        <v>843.50016700000003</v>
      </c>
      <c r="W12" s="38">
        <v>1195.2299069999999</v>
      </c>
      <c r="X12" s="38">
        <v>1097.575439</v>
      </c>
      <c r="Y12" s="38">
        <v>1322.846644</v>
      </c>
      <c r="Z12" s="38">
        <v>788.39791400000001</v>
      </c>
      <c r="AA12" s="38">
        <v>566.20452699999998</v>
      </c>
      <c r="AB12" s="38">
        <v>526.37911199999996</v>
      </c>
      <c r="AC12" s="38">
        <v>889.59003542686401</v>
      </c>
      <c r="AD12" s="38">
        <v>655.22370699999999</v>
      </c>
      <c r="AE12" s="38">
        <v>543.24195299999997</v>
      </c>
      <c r="AF12" s="38">
        <v>530.51348700000005</v>
      </c>
      <c r="AG12" s="38">
        <v>360.00996500000002</v>
      </c>
      <c r="AH12" s="38">
        <v>557.65072399999997</v>
      </c>
      <c r="AI12" s="38">
        <v>597.15599399999996</v>
      </c>
      <c r="AJ12" s="38">
        <v>719.30636700000002</v>
      </c>
      <c r="AK12" s="38">
        <v>594.89693799999998</v>
      </c>
      <c r="AL12" s="38">
        <v>387.04468800000001</v>
      </c>
      <c r="AM12" s="38">
        <v>444.80022200000002</v>
      </c>
      <c r="AN12" s="38">
        <v>374.53474499999999</v>
      </c>
      <c r="AO12" s="38">
        <v>413.34131000000002</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row>
    <row r="13" spans="1:267" ht="19.5" customHeight="1">
      <c r="F13" s="28" t="s">
        <v>226</v>
      </c>
      <c r="G13" s="38">
        <v>338.29847000000001</v>
      </c>
      <c r="H13" s="38">
        <v>830.302098</v>
      </c>
      <c r="I13" s="38">
        <v>842.90569600000003</v>
      </c>
      <c r="J13" s="38">
        <v>1051.267407</v>
      </c>
      <c r="K13" s="38">
        <v>1046.616307</v>
      </c>
      <c r="L13" s="38">
        <v>1200.9139869999999</v>
      </c>
      <c r="M13" s="38">
        <v>1372.3721310000001</v>
      </c>
      <c r="N13" s="38">
        <v>1536.763342</v>
      </c>
      <c r="O13" s="38">
        <v>1598.571443</v>
      </c>
      <c r="P13" s="38">
        <v>1424.5532330000001</v>
      </c>
      <c r="Q13" s="38">
        <v>1949.4397819999999</v>
      </c>
      <c r="R13" s="38">
        <v>2670.9969890000002</v>
      </c>
      <c r="S13" s="38">
        <v>2612.5023759999999</v>
      </c>
      <c r="T13" s="38">
        <v>2607.1019500000002</v>
      </c>
      <c r="U13" s="38">
        <v>2174.278233</v>
      </c>
      <c r="V13" s="38">
        <v>3198.6623439999998</v>
      </c>
      <c r="W13" s="38">
        <v>4415.6295760000003</v>
      </c>
      <c r="X13" s="38">
        <v>5221.9956700000002</v>
      </c>
      <c r="Y13" s="38">
        <v>5854.24035</v>
      </c>
      <c r="Z13" s="38">
        <v>10078.740820999999</v>
      </c>
      <c r="AA13" s="38">
        <v>7788.6639969999997</v>
      </c>
      <c r="AB13" s="38">
        <v>10437.139502349401</v>
      </c>
      <c r="AC13" s="38">
        <v>11949.465661</v>
      </c>
      <c r="AD13" s="38">
        <v>14270.618779</v>
      </c>
      <c r="AE13" s="38">
        <v>16304.696856</v>
      </c>
      <c r="AF13" s="38">
        <v>16894.712146999998</v>
      </c>
      <c r="AG13" s="38">
        <v>16575.580115000001</v>
      </c>
      <c r="AH13" s="38">
        <v>22307.841396</v>
      </c>
      <c r="AI13" s="38">
        <v>30906.565695000001</v>
      </c>
      <c r="AJ13" s="38">
        <v>49727.220879</v>
      </c>
      <c r="AK13" s="38">
        <v>47524.584878000001</v>
      </c>
      <c r="AL13" s="38">
        <v>30477.168553</v>
      </c>
      <c r="AM13" s="38">
        <v>70571.442429999996</v>
      </c>
      <c r="AN13" s="38">
        <v>92237.252301</v>
      </c>
      <c r="AO13" s="38">
        <v>68588.095371999996</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row>
    <row r="14" spans="1:267" ht="28.15" customHeight="1">
      <c r="F14" s="28" t="s">
        <v>187</v>
      </c>
      <c r="G14" s="38">
        <v>3678.1651430000002</v>
      </c>
      <c r="H14" s="38">
        <v>3827.1669729999999</v>
      </c>
      <c r="I14" s="38">
        <v>4005.2687030000002</v>
      </c>
      <c r="J14" s="38">
        <v>4545.9211299999997</v>
      </c>
      <c r="K14" s="38">
        <v>4331.1453350000002</v>
      </c>
      <c r="L14" s="38">
        <v>4097.8842119999999</v>
      </c>
      <c r="M14" s="38">
        <v>4745.3175099999999</v>
      </c>
      <c r="N14" s="38">
        <v>4814.0554700000002</v>
      </c>
      <c r="O14" s="38">
        <v>5741.9241300000003</v>
      </c>
      <c r="P14" s="38">
        <v>5472.2192999999997</v>
      </c>
      <c r="Q14" s="38">
        <v>5183.5331299999998</v>
      </c>
      <c r="R14" s="38">
        <v>6596.58</v>
      </c>
      <c r="S14" s="38">
        <v>8037.9906199999996</v>
      </c>
      <c r="T14" s="38">
        <v>7447.7627599999996</v>
      </c>
      <c r="U14" s="38">
        <v>6509.9049400000004</v>
      </c>
      <c r="V14" s="38">
        <v>10758.334849999999</v>
      </c>
      <c r="W14" s="38">
        <v>17003.424599999998</v>
      </c>
      <c r="X14" s="38">
        <v>15039.42794</v>
      </c>
      <c r="Y14" s="38">
        <v>16038.47604</v>
      </c>
      <c r="Z14" s="38">
        <v>36813.039359000002</v>
      </c>
      <c r="AA14" s="38">
        <v>24525.672523000001</v>
      </c>
      <c r="AB14" s="38">
        <v>29792.814568000002</v>
      </c>
      <c r="AC14" s="38">
        <v>30700.031432</v>
      </c>
      <c r="AD14" s="38">
        <v>22434.343874999999</v>
      </c>
      <c r="AE14" s="38">
        <v>23254.256046999999</v>
      </c>
      <c r="AF14" s="38">
        <v>21813.273585999999</v>
      </c>
      <c r="AG14" s="38">
        <v>19789.974779</v>
      </c>
      <c r="AH14" s="38">
        <v>35334.619480000001</v>
      </c>
      <c r="AI14" s="38">
        <v>37792.845481999997</v>
      </c>
      <c r="AJ14" s="38">
        <v>43637.025970000002</v>
      </c>
      <c r="AK14" s="38">
        <v>34244.822473</v>
      </c>
      <c r="AL14" s="38">
        <v>23186.862712999999</v>
      </c>
      <c r="AM14" s="38">
        <v>67588.170671999993</v>
      </c>
      <c r="AN14" s="38">
        <v>61922.230387000003</v>
      </c>
      <c r="AO14" s="38">
        <v>54175.771870999997</v>
      </c>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row>
    <row r="15" spans="1:267" ht="28.15" customHeight="1">
      <c r="F15" s="28" t="s">
        <v>188</v>
      </c>
      <c r="G15" s="38">
        <v>2169.9496810000001</v>
      </c>
      <c r="H15" s="38">
        <v>2542.046245</v>
      </c>
      <c r="I15" s="38">
        <v>2842.7476689999999</v>
      </c>
      <c r="J15" s="38">
        <v>2992.1261319999999</v>
      </c>
      <c r="K15" s="38">
        <v>2844.4695409999999</v>
      </c>
      <c r="L15" s="38">
        <v>2790.4455720000001</v>
      </c>
      <c r="M15" s="38">
        <v>3029.6189209999998</v>
      </c>
      <c r="N15" s="38">
        <v>3142.726807</v>
      </c>
      <c r="O15" s="38">
        <v>3815.3804700000001</v>
      </c>
      <c r="P15" s="38">
        <v>3797.6350819999998</v>
      </c>
      <c r="Q15" s="38">
        <v>3139.1202619999999</v>
      </c>
      <c r="R15" s="38">
        <v>4232.5673530000004</v>
      </c>
      <c r="S15" s="38">
        <v>5365.4150090000003</v>
      </c>
      <c r="T15" s="38">
        <v>4492.5120809999999</v>
      </c>
      <c r="U15" s="38">
        <v>4406.4833630000003</v>
      </c>
      <c r="V15" s="38">
        <v>6386.1639729999997</v>
      </c>
      <c r="W15" s="38">
        <v>7286.2021489999997</v>
      </c>
      <c r="X15" s="38">
        <v>6805.8707990000003</v>
      </c>
      <c r="Y15" s="38">
        <v>8377.6059949999999</v>
      </c>
      <c r="Z15" s="38">
        <v>17899.459057</v>
      </c>
      <c r="AA15" s="38">
        <v>11921.324408</v>
      </c>
      <c r="AB15" s="38">
        <v>14060.415872</v>
      </c>
      <c r="AC15" s="38">
        <v>17211.714602</v>
      </c>
      <c r="AD15" s="38">
        <v>16205.479979</v>
      </c>
      <c r="AE15" s="38">
        <v>16705.379132999999</v>
      </c>
      <c r="AF15" s="38">
        <v>16069.098676</v>
      </c>
      <c r="AG15" s="38">
        <v>14751.216383000001</v>
      </c>
      <c r="AH15" s="38">
        <v>18901.554026999998</v>
      </c>
      <c r="AI15" s="38">
        <v>22585.964306999998</v>
      </c>
      <c r="AJ15" s="38">
        <v>25958.438584</v>
      </c>
      <c r="AK15" s="38">
        <v>20375.603483999999</v>
      </c>
      <c r="AL15" s="38">
        <v>16008.674231000001</v>
      </c>
      <c r="AM15" s="38">
        <v>46257.559430000001</v>
      </c>
      <c r="AN15" s="38">
        <v>65500.100702000003</v>
      </c>
      <c r="AO15" s="38">
        <v>37214.073914000001</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row>
    <row r="16" spans="1:267" ht="28.15" customHeight="1">
      <c r="F16" s="28" t="s">
        <v>227</v>
      </c>
      <c r="G16" s="38">
        <v>314.79485699999998</v>
      </c>
      <c r="H16" s="38">
        <v>331.69095099999998</v>
      </c>
      <c r="I16" s="38">
        <v>244.78035700000001</v>
      </c>
      <c r="J16" s="38">
        <v>122.564879</v>
      </c>
      <c r="K16" s="38">
        <v>193.28186199999999</v>
      </c>
      <c r="L16" s="38">
        <v>187.92222000000001</v>
      </c>
      <c r="M16" s="38">
        <v>241.80897100000001</v>
      </c>
      <c r="N16" s="38">
        <v>245.197836</v>
      </c>
      <c r="O16" s="38">
        <v>288.21137099999999</v>
      </c>
      <c r="P16" s="38">
        <v>287.78437600000001</v>
      </c>
      <c r="Q16" s="38">
        <v>366.59437800000001</v>
      </c>
      <c r="R16" s="38">
        <v>497.31406399999997</v>
      </c>
      <c r="S16" s="38">
        <v>360.69116700000001</v>
      </c>
      <c r="T16" s="38">
        <v>427.04832699999997</v>
      </c>
      <c r="U16" s="38">
        <v>364.45457099999999</v>
      </c>
      <c r="V16" s="38">
        <v>475.10309948999998</v>
      </c>
      <c r="W16" s="38">
        <v>545.89979300000005</v>
      </c>
      <c r="X16" s="38">
        <v>657.579972</v>
      </c>
      <c r="Y16" s="38">
        <v>881.82486600000004</v>
      </c>
      <c r="Z16" s="38">
        <v>996.65651937958705</v>
      </c>
      <c r="AA16" s="38">
        <v>757.54335864684504</v>
      </c>
      <c r="AB16" s="38">
        <v>609.76333327889597</v>
      </c>
      <c r="AC16" s="38">
        <v>606.95448319000002</v>
      </c>
      <c r="AD16" s="38">
        <v>822.51899682999999</v>
      </c>
      <c r="AE16" s="38">
        <v>614.179342550858</v>
      </c>
      <c r="AF16" s="38">
        <v>531.89912626679995</v>
      </c>
      <c r="AG16" s="38">
        <v>940.23094645542506</v>
      </c>
      <c r="AH16" s="38">
        <v>596.00162784999998</v>
      </c>
      <c r="AI16" s="38">
        <v>575</v>
      </c>
      <c r="AJ16" s="38">
        <v>734.16359699999998</v>
      </c>
      <c r="AK16" s="38">
        <v>688.15887199999997</v>
      </c>
      <c r="AL16" s="38">
        <v>606.27245763999997</v>
      </c>
      <c r="AM16" s="38">
        <v>564.18599342000005</v>
      </c>
      <c r="AN16" s="38">
        <v>811.50226399999997</v>
      </c>
      <c r="AO16" s="38">
        <v>1200.3192005000001</v>
      </c>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row>
    <row r="17" spans="3:267" ht="28.15" customHeight="1">
      <c r="C17" s="24" t="s">
        <v>218</v>
      </c>
      <c r="F17" s="28" t="s">
        <v>228</v>
      </c>
      <c r="G17" s="38">
        <f>G18-SUM(G9:G16)</f>
        <v>85.192445999999109</v>
      </c>
      <c r="H17" s="38">
        <f t="shared" ref="H17:AG17" si="5">H18-SUM(H9:H16)</f>
        <v>111.70791800000188</v>
      </c>
      <c r="I17" s="38">
        <f t="shared" si="5"/>
        <v>97.298987000000125</v>
      </c>
      <c r="J17" s="38">
        <f t="shared" si="5"/>
        <v>84.532122000000527</v>
      </c>
      <c r="K17" s="38">
        <f t="shared" si="5"/>
        <v>79.027866000000358</v>
      </c>
      <c r="L17" s="38">
        <f t="shared" si="5"/>
        <v>49.615734000000884</v>
      </c>
      <c r="M17" s="38">
        <f t="shared" si="5"/>
        <v>65.188026000001628</v>
      </c>
      <c r="N17" s="38">
        <f t="shared" si="5"/>
        <v>48.338174000002255</v>
      </c>
      <c r="O17" s="38">
        <f t="shared" si="5"/>
        <v>29.774876000001314</v>
      </c>
      <c r="P17" s="38">
        <f t="shared" si="5"/>
        <v>18.582248999999138</v>
      </c>
      <c r="Q17" s="38">
        <f t="shared" si="5"/>
        <v>13.90418999999747</v>
      </c>
      <c r="R17" s="38">
        <f t="shared" si="5"/>
        <v>14.960176000004139</v>
      </c>
      <c r="S17" s="38">
        <f t="shared" si="5"/>
        <v>21.467588999996224</v>
      </c>
      <c r="T17" s="38">
        <f t="shared" si="5"/>
        <v>47.695087000000058</v>
      </c>
      <c r="U17" s="38">
        <f t="shared" si="5"/>
        <v>86.075971999998728</v>
      </c>
      <c r="V17" s="38">
        <f t="shared" si="5"/>
        <v>95.716787000004842</v>
      </c>
      <c r="W17" s="38">
        <f t="shared" si="5"/>
        <v>63.763616000011098</v>
      </c>
      <c r="X17" s="38">
        <f t="shared" si="5"/>
        <v>81.829885999999533</v>
      </c>
      <c r="Y17" s="38">
        <f t="shared" si="5"/>
        <v>180.75530499999877</v>
      </c>
      <c r="Z17" s="38">
        <f t="shared" si="5"/>
        <v>245.79835100000491</v>
      </c>
      <c r="AA17" s="38">
        <f t="shared" si="5"/>
        <v>111.28818299995328</v>
      </c>
      <c r="AB17" s="38">
        <f t="shared" si="5"/>
        <v>188.29120700000203</v>
      </c>
      <c r="AC17" s="38">
        <f t="shared" si="5"/>
        <v>307.41637099999934</v>
      </c>
      <c r="AD17" s="38">
        <f t="shared" si="5"/>
        <v>272.3465220000071</v>
      </c>
      <c r="AE17" s="38">
        <f t="shared" si="5"/>
        <v>188.619633000053</v>
      </c>
      <c r="AF17" s="38">
        <f t="shared" si="5"/>
        <v>157.07059900001332</v>
      </c>
      <c r="AG17" s="38">
        <f t="shared" si="5"/>
        <v>0.87255399997229688</v>
      </c>
      <c r="AH17" s="38">
        <f t="shared" ref="AH17:AO17" si="6">AH18-SUM(AH9:AH16)</f>
        <v>0.46395099999790546</v>
      </c>
      <c r="AI17" s="38">
        <f t="shared" si="6"/>
        <v>0.20209499998600222</v>
      </c>
      <c r="AJ17" s="38">
        <f t="shared" si="6"/>
        <v>0.60445899999467656</v>
      </c>
      <c r="AK17" s="38">
        <f t="shared" si="6"/>
        <v>0.49785500000871252</v>
      </c>
      <c r="AL17" s="38">
        <f t="shared" si="6"/>
        <v>0.45026300000608899</v>
      </c>
      <c r="AM17" s="38">
        <f t="shared" si="6"/>
        <v>0.16277600001194514</v>
      </c>
      <c r="AN17" s="38">
        <f t="shared" si="6"/>
        <v>5.4980999993858859E-2</v>
      </c>
      <c r="AO17" s="38">
        <f t="shared" si="6"/>
        <v>268.52470999999787</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row>
    <row r="18" spans="3:267" ht="28.15" customHeight="1">
      <c r="F18" s="28" t="s">
        <v>229</v>
      </c>
      <c r="G18" s="38">
        <v>8730.6592980000005</v>
      </c>
      <c r="H18" s="38">
        <v>11031.074092000001</v>
      </c>
      <c r="I18" s="38">
        <v>11117.816729</v>
      </c>
      <c r="J18" s="38">
        <v>12229.045059</v>
      </c>
      <c r="K18" s="38">
        <v>11314.732456</v>
      </c>
      <c r="L18" s="38">
        <v>11435.69002</v>
      </c>
      <c r="M18" s="38">
        <v>12836.766103</v>
      </c>
      <c r="N18" s="38">
        <v>13956.486156000001</v>
      </c>
      <c r="O18" s="38">
        <v>15694.353569999999</v>
      </c>
      <c r="P18" s="38">
        <v>14442.045812</v>
      </c>
      <c r="Q18" s="38">
        <v>18461.160001</v>
      </c>
      <c r="R18" s="38">
        <v>25722.112220999999</v>
      </c>
      <c r="S18" s="38">
        <v>25504.157009999999</v>
      </c>
      <c r="T18" s="38">
        <v>24252.661206000001</v>
      </c>
      <c r="U18" s="38">
        <v>20857.377014999998</v>
      </c>
      <c r="V18" s="38">
        <v>29841.620289490002</v>
      </c>
      <c r="W18" s="38">
        <v>39472.152370000003</v>
      </c>
      <c r="X18" s="38">
        <v>39554.877877999999</v>
      </c>
      <c r="Y18" s="38">
        <v>45779.511502000001</v>
      </c>
      <c r="Z18" s="38">
        <v>78158.786426379593</v>
      </c>
      <c r="AA18" s="38">
        <v>57624.766993646801</v>
      </c>
      <c r="AB18" s="38">
        <v>69962.968131628295</v>
      </c>
      <c r="AC18" s="38">
        <v>76187.424021190003</v>
      </c>
      <c r="AD18" s="38">
        <v>67802.544512830005</v>
      </c>
      <c r="AE18" s="38">
        <v>71643.424598550904</v>
      </c>
      <c r="AF18" s="38">
        <v>66999.776389266801</v>
      </c>
      <c r="AG18" s="38">
        <v>59790.672058455399</v>
      </c>
      <c r="AH18" s="38">
        <v>85327.763913849994</v>
      </c>
      <c r="AI18" s="38">
        <v>101883.331876</v>
      </c>
      <c r="AJ18" s="38">
        <v>132716.71654008</v>
      </c>
      <c r="AK18" s="38">
        <v>115532.095545</v>
      </c>
      <c r="AL18" s="38">
        <v>81229.212684640006</v>
      </c>
      <c r="AM18" s="38">
        <v>204055.59792542001</v>
      </c>
      <c r="AN18" s="38">
        <v>238710.97971099999</v>
      </c>
      <c r="AO18" s="38">
        <v>180151.06676250001</v>
      </c>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row>
    <row r="19" spans="3:267" ht="34.15" customHeight="1">
      <c r="F19" s="35" t="s">
        <v>230</v>
      </c>
      <c r="G19" s="38">
        <v>24531.060792</v>
      </c>
      <c r="H19" s="38">
        <v>28578.887956999999</v>
      </c>
      <c r="I19" s="38">
        <v>28611.590757999998</v>
      </c>
      <c r="J19" s="38">
        <v>30537.623530000001</v>
      </c>
      <c r="K19" s="38">
        <v>30463.6106416</v>
      </c>
      <c r="L19" s="38">
        <v>31073.027526000002</v>
      </c>
      <c r="M19" s="38">
        <v>34859.896243499999</v>
      </c>
      <c r="N19" s="38">
        <v>34621.272436899999</v>
      </c>
      <c r="O19" s="38">
        <v>40407.617431600003</v>
      </c>
      <c r="P19" s="38">
        <v>39082.026262899999</v>
      </c>
      <c r="Q19" s="38">
        <v>44549.226409798597</v>
      </c>
      <c r="R19" s="38">
        <v>56819.052192864903</v>
      </c>
      <c r="S19" s="38">
        <v>55859.241581172297</v>
      </c>
      <c r="T19" s="38">
        <v>54605.460308322399</v>
      </c>
      <c r="U19" s="38">
        <v>52028.697505306402</v>
      </c>
      <c r="V19" s="38">
        <v>67071.721031260196</v>
      </c>
      <c r="W19" s="38">
        <v>90419.457447933499</v>
      </c>
      <c r="X19" s="38">
        <v>106439.52208590299</v>
      </c>
      <c r="Y19" s="38">
        <v>117469.94897662599</v>
      </c>
      <c r="Z19" s="38">
        <v>163497.57093929601</v>
      </c>
      <c r="AA19" s="38">
        <v>140719.11435367301</v>
      </c>
      <c r="AB19" s="38">
        <v>181941.73192247099</v>
      </c>
      <c r="AC19" s="38">
        <v>195312.51033344801</v>
      </c>
      <c r="AD19" s="38">
        <v>177809.95330793699</v>
      </c>
      <c r="AE19" s="38">
        <v>198790.13547843701</v>
      </c>
      <c r="AF19" s="38">
        <v>175853.35431506499</v>
      </c>
      <c r="AG19" s="38">
        <v>161557.10410361801</v>
      </c>
      <c r="AH19" s="38">
        <v>205290.979892962</v>
      </c>
      <c r="AI19" s="38">
        <v>228530.11168047099</v>
      </c>
      <c r="AJ19" s="38">
        <v>280071.36598240002</v>
      </c>
      <c r="AK19" s="38">
        <v>289489.05134861101</v>
      </c>
      <c r="AL19" s="38">
        <v>308493.960123319</v>
      </c>
      <c r="AM19" s="38">
        <v>421651.05202636501</v>
      </c>
      <c r="AN19" s="38">
        <v>466200.41734485602</v>
      </c>
      <c r="AO19" s="38">
        <v>414991.08446934097</v>
      </c>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row>
    <row r="20" spans="3:267" ht="21.75" customHeight="1">
      <c r="F20" s="35"/>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row>
    <row r="21" spans="3:267" ht="21.75" customHeight="1">
      <c r="F21" s="28" t="s">
        <v>231</v>
      </c>
      <c r="G21" s="38">
        <v>42.340620692205398</v>
      </c>
      <c r="H21" s="38">
        <v>44.565071801764603</v>
      </c>
      <c r="I21" s="38">
        <v>45.401617518179897</v>
      </c>
      <c r="J21" s="38">
        <v>45.876927584325003</v>
      </c>
      <c r="K21" s="38">
        <v>46.713473300740297</v>
      </c>
      <c r="L21" s="38">
        <v>48.215453109758897</v>
      </c>
      <c r="M21" s="38">
        <v>50.268792595505701</v>
      </c>
      <c r="N21" s="38">
        <v>50.9342266881089</v>
      </c>
      <c r="O21" s="38">
        <v>50.915214285463101</v>
      </c>
      <c r="P21" s="38">
        <v>51.561635975420401</v>
      </c>
      <c r="Q21" s="38">
        <v>52.797442147397597</v>
      </c>
      <c r="R21" s="38">
        <v>55.972513389246899</v>
      </c>
      <c r="S21" s="38">
        <v>57.569555211494396</v>
      </c>
      <c r="T21" s="38">
        <v>59.299683852262604</v>
      </c>
      <c r="U21" s="38">
        <v>60.725614050697899</v>
      </c>
      <c r="V21" s="38">
        <v>62.189569054424801</v>
      </c>
      <c r="W21" s="38">
        <v>64.1858713322342</v>
      </c>
      <c r="X21" s="38">
        <v>66.087111596814694</v>
      </c>
      <c r="Y21" s="38">
        <v>68.311562706373707</v>
      </c>
      <c r="Z21" s="38">
        <v>70.440951802703694</v>
      </c>
      <c r="AA21" s="38">
        <v>72.076018430242897</v>
      </c>
      <c r="AB21" s="38">
        <v>74.319481942447794</v>
      </c>
      <c r="AC21" s="38">
        <v>76.030598180570095</v>
      </c>
      <c r="AD21" s="38">
        <v>77.760726821338295</v>
      </c>
      <c r="AE21" s="38">
        <v>79.871103515022497</v>
      </c>
      <c r="AF21" s="38">
        <v>81.239996505520395</v>
      </c>
      <c r="AG21" s="38">
        <v>82.361728261622801</v>
      </c>
      <c r="AH21" s="38">
        <v>83.768646057412298</v>
      </c>
      <c r="AI21" s="38">
        <v>85.384700282305602</v>
      </c>
      <c r="AJ21" s="38">
        <v>86.791618078095198</v>
      </c>
      <c r="AK21" s="38">
        <v>82.401609699235905</v>
      </c>
      <c r="AL21" s="38">
        <v>83.737563163879798</v>
      </c>
      <c r="AM21" s="38">
        <v>87.460420152020802</v>
      </c>
      <c r="AN21" s="38">
        <v>93.605806089382796</v>
      </c>
      <c r="AO21" s="38">
        <v>97.542415631866803</v>
      </c>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row>
    <row r="22" spans="3:267" ht="10.15" customHeight="1">
      <c r="F22" s="39"/>
      <c r="G22" s="40"/>
      <c r="H22" s="40"/>
      <c r="I22" s="40"/>
      <c r="J22" s="40"/>
      <c r="K22" s="40"/>
      <c r="L22" s="40"/>
      <c r="M22" s="40"/>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row>
    <row r="23" spans="3:267" ht="25.5" customHeight="1"/>
    <row r="24" spans="3:267" ht="18" customHeight="1">
      <c r="F24" s="42" t="s">
        <v>232</v>
      </c>
    </row>
    <row r="25" spans="3:267" ht="18" customHeight="1">
      <c r="F25" s="42" t="s">
        <v>233</v>
      </c>
    </row>
    <row r="26" spans="3:267" ht="18" customHeight="1">
      <c r="F26" s="42" t="s">
        <v>234</v>
      </c>
    </row>
    <row r="27" spans="3:267" ht="18" customHeight="1">
      <c r="F27" s="42" t="s">
        <v>235</v>
      </c>
    </row>
    <row r="28" spans="3:267" ht="18" customHeight="1">
      <c r="F28" s="42" t="s">
        <v>236</v>
      </c>
    </row>
    <row r="29" spans="3:267" ht="18" customHeight="1">
      <c r="F29" s="42" t="s">
        <v>237</v>
      </c>
      <c r="H29" s="25"/>
    </row>
    <row r="30" spans="3:267" ht="18" customHeight="1">
      <c r="F30" s="25" t="s">
        <v>238</v>
      </c>
      <c r="H30" s="25"/>
    </row>
    <row r="31" spans="3:267" ht="18" customHeight="1">
      <c r="F31" s="42" t="s">
        <v>239</v>
      </c>
      <c r="H31" s="25"/>
    </row>
    <row r="32" spans="3:267" ht="18" customHeight="1">
      <c r="F32" s="42" t="s">
        <v>240</v>
      </c>
      <c r="H32" s="25"/>
    </row>
    <row r="33" spans="6:40" ht="18" customHeight="1">
      <c r="F33" s="42" t="s">
        <v>241</v>
      </c>
      <c r="H33" s="25"/>
    </row>
    <row r="34" spans="6:40" ht="18" customHeight="1">
      <c r="F34" s="42" t="s">
        <v>242</v>
      </c>
      <c r="H34" s="25"/>
    </row>
    <row r="35" spans="6:40" ht="18" customHeight="1">
      <c r="F35" s="43" t="s">
        <v>243</v>
      </c>
      <c r="H35" s="25"/>
    </row>
    <row r="36" spans="6:40" ht="18" customHeight="1">
      <c r="F36" s="43" t="s">
        <v>244</v>
      </c>
      <c r="H36" s="25"/>
    </row>
    <row r="37" spans="6:40" ht="18" customHeight="1">
      <c r="F37" s="42" t="s">
        <v>245</v>
      </c>
      <c r="H37" s="25"/>
    </row>
    <row r="38" spans="6:40" ht="18" customHeight="1">
      <c r="F38" s="42"/>
      <c r="H38" s="25"/>
    </row>
    <row r="39" spans="6:40" ht="18" customHeight="1">
      <c r="F39" s="25" t="s">
        <v>246</v>
      </c>
      <c r="H39" s="25"/>
    </row>
    <row r="40" spans="6:40" ht="18" customHeight="1">
      <c r="H40" s="25"/>
      <c r="AN40" s="24" t="s">
        <v>222</v>
      </c>
    </row>
  </sheetData>
  <hyperlinks>
    <hyperlink ref="H1" location="Contents!A1" display="Back to Table of Contents" xr:uid="{AACAE7ED-4E85-4DB3-A2B0-ADDF0FAFA989}"/>
  </hyperlinks>
  <pageMargins left="0" right="0" top="0" bottom="0" header="0" footer="0"/>
  <pageSetup paperSize="9" scale="1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0A43-1D08-4A3E-98C1-20B4F9CF86F5}">
  <sheetPr>
    <pageSetUpPr fitToPage="1"/>
  </sheetPr>
  <dimension ref="A1:HJ16"/>
  <sheetViews>
    <sheetView zoomScale="106" zoomScaleNormal="106" workbookViewId="0">
      <pane xSplit="6" ySplit="7" topLeftCell="AM8" activePane="bottomRight" state="frozen"/>
      <selection pane="topRight" activeCell="F17" sqref="F17"/>
      <selection pane="bottomLeft" activeCell="F17" sqref="F17"/>
      <selection pane="bottomRight" activeCell="AN10" sqref="AN10"/>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34" width="14.42578125" style="26" customWidth="1"/>
    <col min="35" max="54" width="14.42578125" style="24" customWidth="1"/>
    <col min="55" max="16384" width="10.28515625" style="24"/>
  </cols>
  <sheetData>
    <row r="1" spans="1:218" ht="57" customHeight="1">
      <c r="A1" s="23" t="s">
        <v>134</v>
      </c>
      <c r="H1" s="20" t="s">
        <v>113</v>
      </c>
    </row>
    <row r="2" spans="1:218"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c r="AT2" s="26"/>
      <c r="AU2" s="26"/>
      <c r="AV2" s="26"/>
      <c r="AW2" s="26"/>
      <c r="AX2" s="26"/>
      <c r="AY2" s="26"/>
      <c r="AZ2" s="26"/>
      <c r="BA2" s="26"/>
      <c r="BB2" s="26"/>
    </row>
    <row r="3" spans="1:218"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c r="AT3" s="26"/>
      <c r="AU3" s="26"/>
      <c r="AV3" s="26"/>
      <c r="AW3" s="26"/>
      <c r="AX3" s="26"/>
      <c r="AY3" s="26"/>
      <c r="AZ3" s="26"/>
      <c r="BA3" s="26"/>
      <c r="BB3" s="26"/>
    </row>
    <row r="4" spans="1:218" ht="18" customHeight="1">
      <c r="F4" s="28"/>
      <c r="G4" s="29"/>
    </row>
    <row r="5" spans="1:218" ht="18" customHeight="1">
      <c r="F5" s="28"/>
    </row>
    <row r="6" spans="1:218" ht="82.5" customHeight="1">
      <c r="F6" s="30" t="s">
        <v>5</v>
      </c>
    </row>
    <row r="7" spans="1:218" ht="34.15" customHeight="1">
      <c r="F7" s="35" t="s">
        <v>247</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row>
    <row r="8" spans="1:218" ht="28.15" customHeight="1">
      <c r="F8" s="28" t="s">
        <v>138</v>
      </c>
      <c r="G8" s="46">
        <v>25.450076850867202</v>
      </c>
      <c r="H8" s="46">
        <v>24.4664273656396</v>
      </c>
      <c r="I8" s="46">
        <v>22.5135217767005</v>
      </c>
      <c r="J8" s="46">
        <v>23.292225533973099</v>
      </c>
      <c r="K8" s="46">
        <v>22.5153965784775</v>
      </c>
      <c r="L8" s="46">
        <v>23.348646142236898</v>
      </c>
      <c r="M8" s="46">
        <v>24.328221513738299</v>
      </c>
      <c r="N8" s="46">
        <v>22.552760793313201</v>
      </c>
      <c r="O8" s="46">
        <v>24.620902837586701</v>
      </c>
      <c r="P8" s="46">
        <v>24.174938004058799</v>
      </c>
      <c r="Q8" s="46">
        <v>25.383520223807601</v>
      </c>
      <c r="R8" s="46">
        <v>29.914237437233702</v>
      </c>
      <c r="S8" s="46">
        <v>28.7863331562151</v>
      </c>
      <c r="T8" s="46">
        <v>26.380276426476399</v>
      </c>
      <c r="U8" s="46">
        <v>25.281744267212499</v>
      </c>
      <c r="V8" s="46">
        <v>31.7120183681727</v>
      </c>
      <c r="W8" s="46">
        <v>42.819338974258102</v>
      </c>
      <c r="X8" s="46">
        <v>50.7887081948817</v>
      </c>
      <c r="Y8" s="46">
        <v>52.821593556503501</v>
      </c>
      <c r="Z8" s="46">
        <v>62.037360386771098</v>
      </c>
      <c r="AA8" s="46">
        <v>57.740798788484298</v>
      </c>
      <c r="AB8" s="46">
        <v>78.419186228927103</v>
      </c>
      <c r="AC8" s="46">
        <v>78.670208769046397</v>
      </c>
      <c r="AD8" s="46">
        <v>67.9848275301743</v>
      </c>
      <c r="AE8" s="46">
        <v>70.289221859345901</v>
      </c>
      <c r="AF8" s="46">
        <v>54.771860060188096</v>
      </c>
      <c r="AG8" s="46">
        <v>49.198439451558698</v>
      </c>
      <c r="AH8" s="46">
        <v>57.7322831185501</v>
      </c>
      <c r="AI8" s="46">
        <v>58.039815790280798</v>
      </c>
      <c r="AJ8" s="46">
        <v>69.641956547151594</v>
      </c>
      <c r="AK8" s="46">
        <v>80.969387364954201</v>
      </c>
      <c r="AL8" s="47">
        <v>102.30559388552901</v>
      </c>
      <c r="AM8" s="47">
        <v>99.077698303021506</v>
      </c>
      <c r="AN8" s="47">
        <v>94.515529240118894</v>
      </c>
      <c r="AO8" s="47">
        <v>103.339118976262</v>
      </c>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row>
    <row r="9" spans="1:218" ht="28.15" customHeight="1">
      <c r="F9" s="28" t="s">
        <v>181</v>
      </c>
      <c r="G9" s="46">
        <v>22.0944031268196</v>
      </c>
      <c r="H9" s="46">
        <v>24.661136885010499</v>
      </c>
      <c r="I9" s="46">
        <v>22.910425272315202</v>
      </c>
      <c r="J9" s="46">
        <v>24.279358982480801</v>
      </c>
      <c r="K9" s="46">
        <v>22.1351049566398</v>
      </c>
      <c r="L9" s="46">
        <v>20.850743609087601</v>
      </c>
      <c r="M9" s="46">
        <v>22.419830929946301</v>
      </c>
      <c r="N9" s="46">
        <v>22.791985776243099</v>
      </c>
      <c r="O9" s="46">
        <v>23.443074742804299</v>
      </c>
      <c r="P9" s="46">
        <v>21.2323346230169</v>
      </c>
      <c r="Q9" s="46">
        <v>24.325969034081002</v>
      </c>
      <c r="R9" s="46">
        <v>31.113049409090699</v>
      </c>
      <c r="S9" s="46">
        <v>31.120984731683802</v>
      </c>
      <c r="T9" s="46">
        <v>29.881427402806001</v>
      </c>
      <c r="U9" s="46">
        <v>26.551592012355002</v>
      </c>
      <c r="V9" s="46">
        <v>36.681850952241398</v>
      </c>
      <c r="W9" s="46">
        <v>49.935502991460801</v>
      </c>
      <c r="X9" s="46">
        <v>45.641121364274198</v>
      </c>
      <c r="Y9" s="46">
        <v>52.0939649971804</v>
      </c>
      <c r="Z9" s="46">
        <v>87.9801442527598</v>
      </c>
      <c r="AA9" s="46">
        <v>57.141639169648101</v>
      </c>
      <c r="AB9" s="46">
        <v>69.922307647169703</v>
      </c>
      <c r="AC9" s="46">
        <v>76.120674156146293</v>
      </c>
      <c r="AD9" s="46">
        <v>62.168667472373798</v>
      </c>
      <c r="AE9" s="46">
        <v>62.530715669667003</v>
      </c>
      <c r="AF9" s="46">
        <v>56.044139805186703</v>
      </c>
      <c r="AG9" s="46">
        <v>45.654862800687603</v>
      </c>
      <c r="AH9" s="46">
        <v>60.811527611626502</v>
      </c>
      <c r="AI9" s="46">
        <v>68.743985799635198</v>
      </c>
      <c r="AJ9" s="46">
        <v>81.855407690316795</v>
      </c>
      <c r="AK9" s="46">
        <v>69.063861097824798</v>
      </c>
      <c r="AL9" s="47">
        <v>49.575063121456303</v>
      </c>
      <c r="AM9" s="47">
        <v>123.281592080084</v>
      </c>
      <c r="AN9" s="47">
        <v>149.86146531169399</v>
      </c>
      <c r="AO9" s="47">
        <v>111.062001880016</v>
      </c>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row>
    <row r="10" spans="1:218" ht="28.15" customHeight="1">
      <c r="F10" s="28" t="s">
        <v>248</v>
      </c>
      <c r="G10" s="46">
        <v>23.995339070748098</v>
      </c>
      <c r="H10" s="46">
        <v>24.529979147214402</v>
      </c>
      <c r="I10" s="46">
        <v>22.665702072031401</v>
      </c>
      <c r="J10" s="46">
        <v>23.700253291232102</v>
      </c>
      <c r="K10" s="46">
        <v>22.337553388951399</v>
      </c>
      <c r="L10" s="46">
        <v>22.2587359477867</v>
      </c>
      <c r="M10" s="46">
        <v>23.499235713189702</v>
      </c>
      <c r="N10" s="46">
        <v>22.6797959525341</v>
      </c>
      <c r="O10" s="46">
        <v>24.1152226446548</v>
      </c>
      <c r="P10" s="46">
        <v>22.888179352229098</v>
      </c>
      <c r="Q10" s="46">
        <v>24.9729304219222</v>
      </c>
      <c r="R10" s="46">
        <v>30.633521709284601</v>
      </c>
      <c r="S10" s="46">
        <v>30.069565671637999</v>
      </c>
      <c r="T10" s="46">
        <v>28.217774523941198</v>
      </c>
      <c r="U10" s="46">
        <v>26.057370410678601</v>
      </c>
      <c r="V10" s="46">
        <v>34.264644930886497</v>
      </c>
      <c r="W10" s="46">
        <v>46.454914991991302</v>
      </c>
      <c r="X10" s="46">
        <v>48.849101686973199</v>
      </c>
      <c r="Y10" s="46">
        <v>52.9174885813662</v>
      </c>
      <c r="Z10" s="46">
        <v>73.973743738166405</v>
      </c>
      <c r="AA10" s="46">
        <v>57.882614191072598</v>
      </c>
      <c r="AB10" s="46">
        <v>75.123451219057998</v>
      </c>
      <c r="AC10" s="46">
        <v>77.986318121589804</v>
      </c>
      <c r="AD10" s="46">
        <v>65.852881295231299</v>
      </c>
      <c r="AE10" s="46">
        <v>67.349588998985894</v>
      </c>
      <c r="AF10" s="46">
        <v>55.431635950902198</v>
      </c>
      <c r="AG10" s="46">
        <v>47.8756858551303</v>
      </c>
      <c r="AH10" s="46">
        <v>59.235045304291198</v>
      </c>
      <c r="AI10" s="46">
        <v>62.829177040102302</v>
      </c>
      <c r="AJ10" s="46">
        <v>75.112518148497699</v>
      </c>
      <c r="AK10" s="46">
        <v>75.370332009718396</v>
      </c>
      <c r="AL10" s="47">
        <v>78.773384075959996</v>
      </c>
      <c r="AM10" s="47">
        <v>109.740271167309</v>
      </c>
      <c r="AN10" s="47">
        <v>119.15380086897601</v>
      </c>
      <c r="AO10" s="47">
        <v>106.78899962515</v>
      </c>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row>
    <row r="11" spans="1:218" ht="10.15" customHeight="1">
      <c r="F11" s="39"/>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row>
    <row r="12" spans="1:218" ht="10.15" customHeight="1"/>
    <row r="14" spans="1:218" ht="18" customHeight="1">
      <c r="F14" s="48" t="s">
        <v>249</v>
      </c>
    </row>
    <row r="15" spans="1:218" ht="18" customHeight="1">
      <c r="F15" s="25" t="s">
        <v>250</v>
      </c>
    </row>
    <row r="16" spans="1:218" ht="18" customHeight="1">
      <c r="F16" s="25" t="s">
        <v>251</v>
      </c>
    </row>
  </sheetData>
  <hyperlinks>
    <hyperlink ref="H1" location="Contents!A1" display="Back to Table of Contents" xr:uid="{B7A5401D-FA97-4F3E-8EF9-5E746864D267}"/>
  </hyperlinks>
  <pageMargins left="0" right="0" top="0" bottom="0" header="0" footer="0"/>
  <pageSetup paperSize="9" scale="1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34CF-55BF-4735-8910-78E0875E6B74}">
  <sheetPr>
    <pageSetUpPr fitToPage="1"/>
  </sheetPr>
  <dimension ref="A1:HK35"/>
  <sheetViews>
    <sheetView zoomScale="96" zoomScaleNormal="96" workbookViewId="0">
      <pane xSplit="6" ySplit="7" topLeftCell="AL10" activePane="bottomRight" state="frozen"/>
      <selection pane="topRight" activeCell="F17" sqref="F17"/>
      <selection pane="bottomLeft" activeCell="F17" sqref="F17"/>
      <selection pane="bottomRight" activeCell="AO18" sqref="AO18"/>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57.140625" style="25" customWidth="1"/>
    <col min="7" max="13" width="14.42578125" style="26" customWidth="1"/>
    <col min="14" max="56" width="14.42578125" style="24" customWidth="1"/>
    <col min="57" max="16384" width="10.28515625" style="24"/>
  </cols>
  <sheetData>
    <row r="1" spans="1:219" ht="57" customHeight="1">
      <c r="A1" s="23" t="s">
        <v>134</v>
      </c>
      <c r="H1" s="20" t="s">
        <v>113</v>
      </c>
      <c r="N1" s="26"/>
      <c r="O1" s="26"/>
      <c r="P1" s="26"/>
      <c r="Q1" s="26"/>
      <c r="R1" s="26"/>
      <c r="S1" s="26"/>
      <c r="T1" s="26"/>
      <c r="U1" s="26"/>
      <c r="V1" s="26"/>
      <c r="W1" s="26"/>
      <c r="X1" s="26"/>
      <c r="Y1" s="26"/>
      <c r="Z1" s="26"/>
      <c r="AA1" s="26"/>
      <c r="AB1" s="26"/>
      <c r="AC1" s="26"/>
      <c r="AD1" s="26"/>
      <c r="AE1" s="26"/>
      <c r="AF1" s="26"/>
      <c r="AG1" s="26"/>
      <c r="AH1" s="26"/>
    </row>
    <row r="2" spans="1:219" ht="18" customHeight="1">
      <c r="A2" s="45"/>
      <c r="G2" s="108">
        <v>1990</v>
      </c>
      <c r="H2" s="108">
        <f>G2+1</f>
        <v>1991</v>
      </c>
      <c r="I2" s="108">
        <f>H2+1</f>
        <v>1992</v>
      </c>
      <c r="J2" s="108">
        <f t="shared" ref="J2:AM2" si="0">I2+1</f>
        <v>1993</v>
      </c>
      <c r="K2" s="108">
        <f t="shared" si="0"/>
        <v>1994</v>
      </c>
      <c r="L2" s="108">
        <f t="shared" si="0"/>
        <v>1995</v>
      </c>
      <c r="M2" s="108">
        <f t="shared" si="0"/>
        <v>1996</v>
      </c>
      <c r="N2" s="108">
        <f t="shared" si="0"/>
        <v>1997</v>
      </c>
      <c r="O2" s="108">
        <f t="shared" si="0"/>
        <v>1998</v>
      </c>
      <c r="P2" s="108">
        <f t="shared" si="0"/>
        <v>1999</v>
      </c>
      <c r="Q2" s="108">
        <f t="shared" si="0"/>
        <v>2000</v>
      </c>
      <c r="R2" s="108">
        <f t="shared" si="0"/>
        <v>2001</v>
      </c>
      <c r="S2" s="108">
        <f t="shared" si="0"/>
        <v>2002</v>
      </c>
      <c r="T2" s="108">
        <f t="shared" si="0"/>
        <v>2003</v>
      </c>
      <c r="U2" s="108">
        <f t="shared" si="0"/>
        <v>2004</v>
      </c>
      <c r="V2" s="108">
        <f t="shared" si="0"/>
        <v>2005</v>
      </c>
      <c r="W2" s="108">
        <f t="shared" si="0"/>
        <v>2006</v>
      </c>
      <c r="X2" s="108">
        <f t="shared" si="0"/>
        <v>2007</v>
      </c>
      <c r="Y2" s="108">
        <f t="shared" si="0"/>
        <v>2008</v>
      </c>
      <c r="Z2" s="108">
        <f t="shared" si="0"/>
        <v>2009</v>
      </c>
      <c r="AA2" s="108">
        <f t="shared" si="0"/>
        <v>2010</v>
      </c>
      <c r="AB2" s="108">
        <f t="shared" si="0"/>
        <v>2011</v>
      </c>
      <c r="AC2" s="108">
        <f t="shared" si="0"/>
        <v>2012</v>
      </c>
      <c r="AD2" s="108">
        <f t="shared" si="0"/>
        <v>2013</v>
      </c>
      <c r="AE2" s="108">
        <f t="shared" si="0"/>
        <v>2014</v>
      </c>
      <c r="AF2" s="108">
        <f t="shared" si="0"/>
        <v>2015</v>
      </c>
      <c r="AG2" s="108">
        <f t="shared" si="0"/>
        <v>2016</v>
      </c>
      <c r="AH2" s="108">
        <f t="shared" si="0"/>
        <v>2017</v>
      </c>
      <c r="AI2" s="108">
        <f t="shared" si="0"/>
        <v>2018</v>
      </c>
      <c r="AJ2" s="108">
        <f t="shared" si="0"/>
        <v>2019</v>
      </c>
      <c r="AK2" s="108">
        <f t="shared" si="0"/>
        <v>2020</v>
      </c>
      <c r="AL2" s="108">
        <f t="shared" si="0"/>
        <v>2021</v>
      </c>
      <c r="AM2" s="108">
        <f t="shared" si="0"/>
        <v>2022</v>
      </c>
      <c r="AN2" s="108">
        <f t="shared" ref="AN2" si="1">AM2+1</f>
        <v>2023</v>
      </c>
      <c r="AO2" s="108">
        <f t="shared" ref="AO2" si="2">AN2+1</f>
        <v>2024</v>
      </c>
      <c r="AP2" s="26"/>
      <c r="AQ2" s="26"/>
      <c r="AR2" s="26"/>
      <c r="AS2" s="26"/>
      <c r="AT2" s="26"/>
      <c r="AU2" s="26"/>
      <c r="AV2" s="26"/>
      <c r="AW2" s="26"/>
      <c r="AX2" s="26"/>
      <c r="AY2" s="26"/>
      <c r="AZ2" s="26"/>
      <c r="BA2" s="26"/>
      <c r="BB2" s="26"/>
      <c r="BC2" s="26"/>
      <c r="BD2" s="26"/>
    </row>
    <row r="3" spans="1:219" ht="18" customHeight="1">
      <c r="F3" s="28"/>
      <c r="G3" s="108" t="str">
        <f t="shared" ref="G3:AO3" si="3">CONCATENATE(G$2-1,"–",RIGHT(G$2,2))</f>
        <v>1989–90</v>
      </c>
      <c r="H3" s="108" t="str">
        <f t="shared" si="3"/>
        <v>1990–91</v>
      </c>
      <c r="I3" s="108" t="str">
        <f t="shared" si="3"/>
        <v>1991–92</v>
      </c>
      <c r="J3" s="108" t="str">
        <f t="shared" si="3"/>
        <v>1992–93</v>
      </c>
      <c r="K3" s="108" t="str">
        <f t="shared" si="3"/>
        <v>1993–94</v>
      </c>
      <c r="L3" s="108" t="str">
        <f t="shared" si="3"/>
        <v>1994–95</v>
      </c>
      <c r="M3" s="108" t="str">
        <f t="shared" si="3"/>
        <v>1995–96</v>
      </c>
      <c r="N3" s="108" t="str">
        <f t="shared" si="3"/>
        <v>1996–97</v>
      </c>
      <c r="O3" s="108" t="str">
        <f t="shared" si="3"/>
        <v>1997–98</v>
      </c>
      <c r="P3" s="108" t="str">
        <f t="shared" si="3"/>
        <v>1998–99</v>
      </c>
      <c r="Q3" s="108" t="str">
        <f t="shared" si="3"/>
        <v>1999–00</v>
      </c>
      <c r="R3" s="108" t="str">
        <f t="shared" si="3"/>
        <v>2000–01</v>
      </c>
      <c r="S3" s="108" t="str">
        <f t="shared" si="3"/>
        <v>2001–02</v>
      </c>
      <c r="T3" s="108" t="str">
        <f t="shared" si="3"/>
        <v>2002–03</v>
      </c>
      <c r="U3" s="108" t="str">
        <f t="shared" si="3"/>
        <v>2003–04</v>
      </c>
      <c r="V3" s="108" t="str">
        <f t="shared" si="3"/>
        <v>2004–05</v>
      </c>
      <c r="W3" s="108" t="str">
        <f t="shared" si="3"/>
        <v>2005–06</v>
      </c>
      <c r="X3" s="108" t="str">
        <f t="shared" si="3"/>
        <v>2006–07</v>
      </c>
      <c r="Y3" s="108" t="str">
        <f t="shared" si="3"/>
        <v>2007–08</v>
      </c>
      <c r="Z3" s="108" t="str">
        <f t="shared" si="3"/>
        <v>2008–09</v>
      </c>
      <c r="AA3" s="108" t="str">
        <f t="shared" si="3"/>
        <v>2009–10</v>
      </c>
      <c r="AB3" s="108" t="str">
        <f t="shared" si="3"/>
        <v>2010–11</v>
      </c>
      <c r="AC3" s="108" t="str">
        <f t="shared" si="3"/>
        <v>2011–12</v>
      </c>
      <c r="AD3" s="108" t="str">
        <f t="shared" si="3"/>
        <v>2012–13</v>
      </c>
      <c r="AE3" s="108" t="str">
        <f t="shared" si="3"/>
        <v>2013–14</v>
      </c>
      <c r="AF3" s="108" t="str">
        <f t="shared" si="3"/>
        <v>2014–15</v>
      </c>
      <c r="AG3" s="108" t="str">
        <f t="shared" si="3"/>
        <v>2015–16</v>
      </c>
      <c r="AH3" s="108" t="str">
        <f t="shared" si="3"/>
        <v>2016–17</v>
      </c>
      <c r="AI3" s="108" t="str">
        <f t="shared" si="3"/>
        <v>2017–18</v>
      </c>
      <c r="AJ3" s="108" t="str">
        <f t="shared" si="3"/>
        <v>2018–19</v>
      </c>
      <c r="AK3" s="108" t="str">
        <f t="shared" si="3"/>
        <v>2019–20</v>
      </c>
      <c r="AL3" s="108" t="str">
        <f t="shared" si="3"/>
        <v>2020–21</v>
      </c>
      <c r="AM3" s="108" t="str">
        <f t="shared" si="3"/>
        <v>2021–22</v>
      </c>
      <c r="AN3" s="108" t="str">
        <f t="shared" si="3"/>
        <v>2022–23</v>
      </c>
      <c r="AO3" s="108" t="str">
        <f t="shared" si="3"/>
        <v>2023–24</v>
      </c>
      <c r="AP3" s="26"/>
      <c r="AQ3" s="26"/>
      <c r="AR3" s="26"/>
      <c r="AS3" s="26"/>
      <c r="AT3" s="26"/>
      <c r="AU3" s="26"/>
      <c r="AV3" s="26"/>
      <c r="AW3" s="26"/>
      <c r="AX3" s="26"/>
      <c r="AY3" s="26"/>
      <c r="AZ3" s="26"/>
      <c r="BA3" s="26"/>
      <c r="BB3" s="26"/>
      <c r="BC3" s="26"/>
      <c r="BD3" s="26"/>
    </row>
    <row r="4" spans="1:219" ht="18" customHeight="1">
      <c r="F4" s="28"/>
      <c r="G4" s="29"/>
      <c r="N4" s="26"/>
      <c r="O4" s="26"/>
      <c r="P4" s="26"/>
      <c r="Q4" s="26"/>
      <c r="R4" s="26"/>
      <c r="S4" s="26"/>
      <c r="T4" s="26"/>
      <c r="U4" s="26"/>
      <c r="V4" s="26"/>
      <c r="W4" s="26"/>
      <c r="X4" s="26"/>
      <c r="Y4" s="26"/>
      <c r="Z4" s="26"/>
      <c r="AA4" s="26"/>
      <c r="AB4" s="26"/>
      <c r="AC4" s="26"/>
      <c r="AD4" s="26"/>
      <c r="AE4" s="26"/>
      <c r="AF4" s="26"/>
      <c r="AG4" s="26"/>
      <c r="AH4" s="26"/>
    </row>
    <row r="5" spans="1:219" ht="18" customHeight="1">
      <c r="F5" s="28"/>
      <c r="N5" s="26"/>
      <c r="O5" s="26"/>
      <c r="P5" s="26"/>
      <c r="Q5" s="26"/>
      <c r="R5" s="26"/>
      <c r="S5" s="26"/>
      <c r="T5" s="26"/>
      <c r="U5" s="26"/>
      <c r="V5" s="26"/>
      <c r="W5" s="26"/>
      <c r="X5" s="26"/>
      <c r="Y5" s="26"/>
      <c r="Z5" s="26"/>
      <c r="AA5" s="26"/>
      <c r="AB5" s="26"/>
      <c r="AC5" s="26"/>
      <c r="AD5" s="26"/>
      <c r="AE5" s="26"/>
      <c r="AF5" s="26"/>
      <c r="AG5" s="26"/>
      <c r="AH5" s="26"/>
    </row>
    <row r="6" spans="1:219" ht="82.5" customHeight="1">
      <c r="F6" s="30" t="s">
        <v>6</v>
      </c>
      <c r="N6" s="26"/>
      <c r="O6" s="26"/>
      <c r="P6" s="26"/>
      <c r="Q6" s="26"/>
      <c r="R6" s="26"/>
      <c r="S6" s="26"/>
      <c r="T6" s="26"/>
      <c r="U6" s="26"/>
      <c r="V6" s="26"/>
      <c r="W6" s="26"/>
      <c r="X6" s="26"/>
      <c r="Y6" s="26"/>
      <c r="Z6" s="26"/>
      <c r="AA6" s="26"/>
      <c r="AB6" s="26"/>
      <c r="AC6" s="26"/>
      <c r="AD6" s="26"/>
      <c r="AE6" s="26"/>
      <c r="AF6" s="26"/>
      <c r="AG6" s="26"/>
      <c r="AH6" s="26"/>
    </row>
    <row r="7" spans="1:219" ht="34.15" customHeight="1">
      <c r="F7" s="32" t="s">
        <v>200</v>
      </c>
      <c r="G7" s="34" t="str">
        <f t="shared" ref="G7:AO7" si="4">G3</f>
        <v>1989–90</v>
      </c>
      <c r="H7" s="34" t="str">
        <f t="shared" si="4"/>
        <v>1990–91</v>
      </c>
      <c r="I7" s="34" t="str">
        <f t="shared" si="4"/>
        <v>1991–92</v>
      </c>
      <c r="J7" s="34" t="str">
        <f t="shared" si="4"/>
        <v>1992–93</v>
      </c>
      <c r="K7" s="34" t="str">
        <f t="shared" si="4"/>
        <v>1993–94</v>
      </c>
      <c r="L7" s="34" t="str">
        <f t="shared" si="4"/>
        <v>1994–95</v>
      </c>
      <c r="M7" s="34" t="str">
        <f t="shared" si="4"/>
        <v>1995–96</v>
      </c>
      <c r="N7" s="34" t="str">
        <f t="shared" si="4"/>
        <v>1996–97</v>
      </c>
      <c r="O7" s="34" t="str">
        <f t="shared" si="4"/>
        <v>1997–98</v>
      </c>
      <c r="P7" s="34" t="str">
        <f t="shared" si="4"/>
        <v>1998–99</v>
      </c>
      <c r="Q7" s="34" t="str">
        <f t="shared" si="4"/>
        <v>1999–00</v>
      </c>
      <c r="R7" s="34" t="str">
        <f t="shared" si="4"/>
        <v>2000–01</v>
      </c>
      <c r="S7" s="34" t="str">
        <f t="shared" si="4"/>
        <v>2001–02</v>
      </c>
      <c r="T7" s="34" t="str">
        <f t="shared" si="4"/>
        <v>2002–03</v>
      </c>
      <c r="U7" s="34" t="str">
        <f t="shared" si="4"/>
        <v>2003–04</v>
      </c>
      <c r="V7" s="34" t="str">
        <f t="shared" si="4"/>
        <v>2004–05</v>
      </c>
      <c r="W7" s="34" t="str">
        <f t="shared" si="4"/>
        <v>2005–06</v>
      </c>
      <c r="X7" s="34" t="str">
        <f t="shared" si="4"/>
        <v>2006–07</v>
      </c>
      <c r="Y7" s="34" t="str">
        <f t="shared" si="4"/>
        <v>2007–08</v>
      </c>
      <c r="Z7" s="34" t="str">
        <f t="shared" si="4"/>
        <v>2008–09</v>
      </c>
      <c r="AA7" s="34" t="str">
        <f t="shared" si="4"/>
        <v>2009–10</v>
      </c>
      <c r="AB7" s="34" t="str">
        <f t="shared" si="4"/>
        <v>2010–11</v>
      </c>
      <c r="AC7" s="34" t="str">
        <f t="shared" si="4"/>
        <v>2011–12</v>
      </c>
      <c r="AD7" s="34" t="str">
        <f t="shared" si="4"/>
        <v>2012–13</v>
      </c>
      <c r="AE7" s="34" t="str">
        <f t="shared" si="4"/>
        <v>2013–14</v>
      </c>
      <c r="AF7" s="34" t="str">
        <f t="shared" si="4"/>
        <v>2014–15</v>
      </c>
      <c r="AG7" s="34" t="str">
        <f t="shared" si="4"/>
        <v>2015–16</v>
      </c>
      <c r="AH7" s="34" t="str">
        <f t="shared" si="4"/>
        <v>2016–17</v>
      </c>
      <c r="AI7" s="34" t="str">
        <f t="shared" si="4"/>
        <v>2017–18</v>
      </c>
      <c r="AJ7" s="34" t="str">
        <f t="shared" si="4"/>
        <v>2018–19</v>
      </c>
      <c r="AK7" s="34" t="str">
        <f t="shared" si="4"/>
        <v>2019–20</v>
      </c>
      <c r="AL7" s="34" t="str">
        <f t="shared" si="4"/>
        <v>2020–21</v>
      </c>
      <c r="AM7" s="34" t="str">
        <f t="shared" si="4"/>
        <v>2021–22</v>
      </c>
      <c r="AN7" s="34" t="str">
        <f t="shared" si="4"/>
        <v>2022–23</v>
      </c>
      <c r="AO7" s="34" t="str">
        <f t="shared" si="4"/>
        <v>2023–24</v>
      </c>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row>
    <row r="8" spans="1:219" ht="28.15" customHeight="1">
      <c r="F8" s="35" t="s">
        <v>252</v>
      </c>
      <c r="G8" s="36"/>
      <c r="H8" s="36"/>
      <c r="I8" s="36"/>
      <c r="J8" s="36"/>
      <c r="K8" s="36"/>
      <c r="L8" s="36"/>
      <c r="M8" s="36"/>
    </row>
    <row r="9" spans="1:219" ht="20.100000000000001" customHeight="1">
      <c r="E9" s="49"/>
      <c r="F9" s="28" t="s">
        <v>143</v>
      </c>
      <c r="G9" s="38">
        <v>7.9994730000000001</v>
      </c>
      <c r="H9" s="38">
        <v>5.6241750000000001</v>
      </c>
      <c r="I9" s="38">
        <v>10.262700000000001</v>
      </c>
      <c r="J9" s="38">
        <v>12.214877</v>
      </c>
      <c r="K9" s="38">
        <v>7.6869480000000001</v>
      </c>
      <c r="L9" s="38">
        <v>15.323902</v>
      </c>
      <c r="M9" s="38">
        <v>36.983105000000002</v>
      </c>
      <c r="N9" s="38">
        <v>17.572068000000002</v>
      </c>
      <c r="O9" s="38">
        <v>18.867550000000001</v>
      </c>
      <c r="P9" s="38">
        <v>14.055778999999999</v>
      </c>
      <c r="Q9" s="38">
        <v>18.174468999999998</v>
      </c>
      <c r="R9" s="38">
        <v>20.479793000000001</v>
      </c>
      <c r="S9" s="38">
        <v>20.477018000000001</v>
      </c>
      <c r="T9" s="38">
        <v>14.291582</v>
      </c>
      <c r="U9" s="38">
        <v>16.223552999999999</v>
      </c>
      <c r="V9" s="38">
        <v>16.552042</v>
      </c>
      <c r="W9" s="38">
        <v>19.919430999999999</v>
      </c>
      <c r="X9" s="38">
        <v>10.724276</v>
      </c>
      <c r="Y9" s="38">
        <v>10.216263</v>
      </c>
      <c r="Z9" s="38">
        <v>10.055308</v>
      </c>
      <c r="AA9" s="38">
        <v>26.929839000000001</v>
      </c>
      <c r="AB9" s="38">
        <v>17.801472</v>
      </c>
      <c r="AC9" s="38">
        <v>37.338638680000003</v>
      </c>
      <c r="AD9" s="38">
        <v>86.466391450000003</v>
      </c>
      <c r="AE9" s="38">
        <v>124.90742739</v>
      </c>
      <c r="AF9" s="38">
        <v>166.95417044999999</v>
      </c>
      <c r="AG9" s="38">
        <v>145.26596243</v>
      </c>
      <c r="AH9" s="38">
        <v>133.86500751</v>
      </c>
      <c r="AI9" s="38">
        <v>142.89693108</v>
      </c>
      <c r="AJ9" s="38">
        <v>161.07454039000001</v>
      </c>
      <c r="AK9" s="38">
        <v>150.49824591000001</v>
      </c>
      <c r="AL9" s="38">
        <v>172.95167638999999</v>
      </c>
      <c r="AM9" s="38">
        <v>344.33088364000002</v>
      </c>
      <c r="AN9" s="38">
        <v>233.50352119999999</v>
      </c>
      <c r="AO9" s="38">
        <v>187.10727797999999</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row>
    <row r="10" spans="1:219" ht="28.15" customHeight="1">
      <c r="F10" s="28" t="s">
        <v>253</v>
      </c>
      <c r="G10" s="38">
        <v>124.99633900000001</v>
      </c>
      <c r="H10" s="38">
        <v>134.99947800000001</v>
      </c>
      <c r="I10" s="38">
        <v>116.43211700000001</v>
      </c>
      <c r="J10" s="38">
        <v>124.77174100000001</v>
      </c>
      <c r="K10" s="38">
        <v>106.139276</v>
      </c>
      <c r="L10" s="38">
        <v>112.887587</v>
      </c>
      <c r="M10" s="38">
        <v>122.966362</v>
      </c>
      <c r="N10" s="38">
        <v>147.50284600000001</v>
      </c>
      <c r="O10" s="38">
        <v>170.488598</v>
      </c>
      <c r="P10" s="38">
        <v>161.658075</v>
      </c>
      <c r="Q10" s="38">
        <v>209.92955699999999</v>
      </c>
      <c r="R10" s="38">
        <v>249.432185</v>
      </c>
      <c r="S10" s="38">
        <v>254.62064100000001</v>
      </c>
      <c r="T10" s="38">
        <v>301.598659</v>
      </c>
      <c r="U10" s="38">
        <v>309.35292700000002</v>
      </c>
      <c r="V10" s="38">
        <v>346.787125</v>
      </c>
      <c r="W10" s="38">
        <v>402.87682999999998</v>
      </c>
      <c r="X10" s="38">
        <v>396.980547</v>
      </c>
      <c r="Y10" s="38">
        <v>443.87097</v>
      </c>
      <c r="Z10" s="38">
        <v>417.02267699999999</v>
      </c>
      <c r="AA10" s="38">
        <v>442.01910700000002</v>
      </c>
      <c r="AB10" s="38">
        <v>397.420412</v>
      </c>
      <c r="AC10" s="38">
        <v>406.58758272</v>
      </c>
      <c r="AD10" s="38">
        <v>414.38145230999999</v>
      </c>
      <c r="AE10" s="38">
        <v>527.01271185999997</v>
      </c>
      <c r="AF10" s="38">
        <v>533.62542558999996</v>
      </c>
      <c r="AG10" s="38">
        <v>571.40427362000003</v>
      </c>
      <c r="AH10" s="38">
        <v>576.03483812000002</v>
      </c>
      <c r="AI10" s="38">
        <v>576.09707657000001</v>
      </c>
      <c r="AJ10" s="38">
        <v>565.49257189000002</v>
      </c>
      <c r="AK10" s="38">
        <v>518.81758759000002</v>
      </c>
      <c r="AL10" s="38">
        <v>710.26818056000002</v>
      </c>
      <c r="AM10" s="38">
        <v>619.99695842999995</v>
      </c>
      <c r="AN10" s="38">
        <v>701.12542125000004</v>
      </c>
      <c r="AO10" s="38">
        <v>358.18785895000002</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row>
    <row r="11" spans="1:219" ht="28.15" customHeight="1">
      <c r="F11" s="28" t="s">
        <v>254</v>
      </c>
      <c r="G11" s="38">
        <v>42.956100999999997</v>
      </c>
      <c r="H11" s="38">
        <v>31.361194000000001</v>
      </c>
      <c r="I11" s="38">
        <v>32.400345999999999</v>
      </c>
      <c r="J11" s="38">
        <v>47.783408000000001</v>
      </c>
      <c r="K11" s="38">
        <v>59.920622999999999</v>
      </c>
      <c r="L11" s="38">
        <v>63.061190000000003</v>
      </c>
      <c r="M11" s="38">
        <v>71.652219000000002</v>
      </c>
      <c r="N11" s="38">
        <v>68.872805</v>
      </c>
      <c r="O11" s="38">
        <v>74.192751000000001</v>
      </c>
      <c r="P11" s="38">
        <v>69.157437000000002</v>
      </c>
      <c r="Q11" s="38">
        <v>53.783220999999998</v>
      </c>
      <c r="R11" s="38">
        <v>57.914118000000002</v>
      </c>
      <c r="S11" s="38">
        <v>60.256984000000003</v>
      </c>
      <c r="T11" s="38">
        <v>59.243110999999999</v>
      </c>
      <c r="U11" s="38">
        <v>70.948397</v>
      </c>
      <c r="V11" s="38">
        <v>136.57813899999999</v>
      </c>
      <c r="W11" s="38">
        <v>122.591489</v>
      </c>
      <c r="X11" s="38">
        <v>116.174132</v>
      </c>
      <c r="Y11" s="38">
        <v>154.125955</v>
      </c>
      <c r="Z11" s="38">
        <v>181.08072799999999</v>
      </c>
      <c r="AA11" s="38">
        <v>117.565141</v>
      </c>
      <c r="AB11" s="38">
        <v>126.95673499999999</v>
      </c>
      <c r="AC11" s="38">
        <v>106.19530090000001</v>
      </c>
      <c r="AD11" s="38">
        <v>84.647198220000007</v>
      </c>
      <c r="AE11" s="38">
        <v>70.271579669999994</v>
      </c>
      <c r="AF11" s="38">
        <v>79.745557070000004</v>
      </c>
      <c r="AG11" s="38">
        <v>67.001559090000001</v>
      </c>
      <c r="AH11" s="38">
        <v>67.04226251</v>
      </c>
      <c r="AI11" s="38">
        <v>101.70953813</v>
      </c>
      <c r="AJ11" s="38">
        <v>113.09340906</v>
      </c>
      <c r="AK11" s="38">
        <v>107.40689206</v>
      </c>
      <c r="AL11" s="38">
        <v>88.309422130000002</v>
      </c>
      <c r="AM11" s="38">
        <v>178.36696427000001</v>
      </c>
      <c r="AN11" s="38">
        <v>129.74282711000001</v>
      </c>
      <c r="AO11" s="38">
        <v>104.39007513</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row>
    <row r="12" spans="1:219" ht="28.15" customHeight="1">
      <c r="F12" s="28" t="s">
        <v>255</v>
      </c>
      <c r="G12" s="38">
        <v>282.84495099999998</v>
      </c>
      <c r="H12" s="38">
        <v>619.76487499999996</v>
      </c>
      <c r="I12" s="38">
        <v>1035.6125959999999</v>
      </c>
      <c r="J12" s="38">
        <v>1019.231119</v>
      </c>
      <c r="K12" s="38">
        <v>978.70220800000004</v>
      </c>
      <c r="L12" s="38">
        <v>708.16861600000004</v>
      </c>
      <c r="M12" s="38">
        <v>703.09687399999996</v>
      </c>
      <c r="N12" s="38">
        <v>588.82827999999995</v>
      </c>
      <c r="O12" s="38">
        <v>1991.399118</v>
      </c>
      <c r="P12" s="38">
        <v>2350.893975</v>
      </c>
      <c r="Q12" s="38">
        <v>2390.397371</v>
      </c>
      <c r="R12" s="38">
        <v>1685.9627680000001</v>
      </c>
      <c r="S12" s="38">
        <v>2206.5345990000001</v>
      </c>
      <c r="T12" s="38">
        <v>2957.236555</v>
      </c>
      <c r="U12" s="38">
        <v>2559.2767039999999</v>
      </c>
      <c r="V12" s="38">
        <v>2462.2698310000001</v>
      </c>
      <c r="W12" s="38">
        <v>4799.8108469999997</v>
      </c>
      <c r="X12" s="38">
        <v>5309.2890100000004</v>
      </c>
      <c r="Y12" s="38">
        <v>7310.8729700000004</v>
      </c>
      <c r="Z12" s="38">
        <v>11250.267714</v>
      </c>
      <c r="AA12" s="38">
        <v>7738.5525559999996</v>
      </c>
      <c r="AB12" s="38">
        <v>5426.1206920000004</v>
      </c>
      <c r="AC12" s="38">
        <v>6813.9168253300004</v>
      </c>
      <c r="AD12" s="38">
        <v>4884.8342492000002</v>
      </c>
      <c r="AE12" s="38">
        <v>4589.1060731999996</v>
      </c>
      <c r="AF12" s="38">
        <v>3480.2394064499999</v>
      </c>
      <c r="AG12" s="38">
        <v>5104.0148019300004</v>
      </c>
      <c r="AH12" s="38">
        <v>5668.1329193199999</v>
      </c>
      <c r="AI12" s="38">
        <v>6298.8137574100001</v>
      </c>
      <c r="AJ12" s="38">
        <v>5446.9859670799997</v>
      </c>
      <c r="AK12" s="38">
        <v>8807.8574540900008</v>
      </c>
      <c r="AL12" s="38">
        <v>7886.5204339299999</v>
      </c>
      <c r="AM12" s="38">
        <v>6495.7497643400002</v>
      </c>
      <c r="AN12" s="38">
        <v>7369.2411313700004</v>
      </c>
      <c r="AO12" s="38">
        <v>8907.1403871900002</v>
      </c>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row>
    <row r="13" spans="1:219" ht="28.15" customHeight="1">
      <c r="F13" s="28" t="s">
        <v>256</v>
      </c>
      <c r="G13" s="38">
        <v>60.472490000000001</v>
      </c>
      <c r="H13" s="38">
        <v>56.900995000000002</v>
      </c>
      <c r="I13" s="38">
        <v>67.932738000000001</v>
      </c>
      <c r="J13" s="38">
        <v>66.986519000000001</v>
      </c>
      <c r="K13" s="38">
        <v>67.523326999999995</v>
      </c>
      <c r="L13" s="38">
        <v>80.178503000000006</v>
      </c>
      <c r="M13" s="38">
        <v>79.180133999999995</v>
      </c>
      <c r="N13" s="38">
        <v>91.012433999999999</v>
      </c>
      <c r="O13" s="38">
        <v>126.858919</v>
      </c>
      <c r="P13" s="38">
        <v>85.418700000000001</v>
      </c>
      <c r="Q13" s="38">
        <v>107.05263100000001</v>
      </c>
      <c r="R13" s="38">
        <v>122.29942</v>
      </c>
      <c r="S13" s="38">
        <v>104.18613999999999</v>
      </c>
      <c r="T13" s="38">
        <v>114.476761</v>
      </c>
      <c r="U13" s="38">
        <v>139.817644</v>
      </c>
      <c r="V13" s="38">
        <v>145.00819200000001</v>
      </c>
      <c r="W13" s="38">
        <v>222.366467</v>
      </c>
      <c r="X13" s="38">
        <v>338.36240500000002</v>
      </c>
      <c r="Y13" s="38">
        <v>310.52838200000002</v>
      </c>
      <c r="Z13" s="38">
        <v>268.68808899999999</v>
      </c>
      <c r="AA13" s="38">
        <v>258.507634</v>
      </c>
      <c r="AB13" s="38">
        <v>416.59030799999999</v>
      </c>
      <c r="AC13" s="38">
        <v>223.01428811</v>
      </c>
      <c r="AD13" s="38">
        <v>117.49172308999999</v>
      </c>
      <c r="AE13" s="38">
        <v>94.680296659999996</v>
      </c>
      <c r="AF13" s="38">
        <v>152.10431485000001</v>
      </c>
      <c r="AG13" s="38">
        <v>72.385476929999996</v>
      </c>
      <c r="AH13" s="38">
        <v>30.947182699999999</v>
      </c>
      <c r="AI13" s="38">
        <v>44.360993499999999</v>
      </c>
      <c r="AJ13" s="38">
        <v>70.928177169999998</v>
      </c>
      <c r="AK13" s="38">
        <v>106.45532792</v>
      </c>
      <c r="AL13" s="38">
        <v>151.41360413999999</v>
      </c>
      <c r="AM13" s="38">
        <v>174.96470019</v>
      </c>
      <c r="AN13" s="38">
        <v>136.04011527</v>
      </c>
      <c r="AO13" s="38">
        <v>150.29426225</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row>
    <row r="14" spans="1:219" ht="27.75" customHeight="1">
      <c r="F14" s="28" t="s">
        <v>257</v>
      </c>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row>
    <row r="15" spans="1:219" ht="20.25" customHeight="1">
      <c r="F15" s="50" t="s">
        <v>182</v>
      </c>
      <c r="G15" s="38">
        <v>1605.934561</v>
      </c>
      <c r="H15" s="38">
        <v>2407.1633790000001</v>
      </c>
      <c r="I15" s="38">
        <v>2301.8901409999999</v>
      </c>
      <c r="J15" s="38">
        <v>3242.5537859999999</v>
      </c>
      <c r="K15" s="38">
        <v>2839.2482610000002</v>
      </c>
      <c r="L15" s="38">
        <v>3001.6685900000002</v>
      </c>
      <c r="M15" s="38">
        <v>3562.3264260000001</v>
      </c>
      <c r="N15" s="38">
        <v>4232.7077769999996</v>
      </c>
      <c r="O15" s="38">
        <v>3707.0924759999998</v>
      </c>
      <c r="P15" s="38">
        <v>3793.6171420000001</v>
      </c>
      <c r="Q15" s="38">
        <v>6312.887275</v>
      </c>
      <c r="R15" s="38">
        <v>8753.4114819999995</v>
      </c>
      <c r="S15" s="38">
        <v>7457.756762</v>
      </c>
      <c r="T15" s="38">
        <v>8611.0475760000008</v>
      </c>
      <c r="U15" s="38">
        <v>6595.3700360000003</v>
      </c>
      <c r="V15" s="38">
        <v>9996.1494779999994</v>
      </c>
      <c r="W15" s="38">
        <v>12821.664032999999</v>
      </c>
      <c r="X15" s="38">
        <v>13359.822236</v>
      </c>
      <c r="Y15" s="38">
        <v>17148.697889999999</v>
      </c>
      <c r="Z15" s="38">
        <v>14726.52787</v>
      </c>
      <c r="AA15" s="38">
        <v>15030.86462</v>
      </c>
      <c r="AB15" s="38">
        <v>19578.368280070001</v>
      </c>
      <c r="AC15" s="38">
        <v>21125.367346769999</v>
      </c>
      <c r="AD15" s="38">
        <v>20396.05299706</v>
      </c>
      <c r="AE15" s="38">
        <v>21870.121878400001</v>
      </c>
      <c r="AF15" s="38">
        <v>14951.148327860001</v>
      </c>
      <c r="AG15" s="38">
        <v>7908.1151321200005</v>
      </c>
      <c r="AH15" s="38">
        <v>8763.96844581</v>
      </c>
      <c r="AI15" s="38">
        <v>11913.86006006</v>
      </c>
      <c r="AJ15" s="38">
        <v>13601.23502074</v>
      </c>
      <c r="AK15" s="38">
        <v>9658.6752140400004</v>
      </c>
      <c r="AL15" s="38">
        <v>6601.9691610500004</v>
      </c>
      <c r="AM15" s="38">
        <v>8685.9001956899992</v>
      </c>
      <c r="AN15" s="38">
        <v>9347.4352919299999</v>
      </c>
      <c r="AO15" s="38">
        <v>8781.41596407</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row>
    <row r="16" spans="1:219" ht="20.25" customHeight="1">
      <c r="F16" s="37" t="s">
        <v>258</v>
      </c>
      <c r="G16" s="38">
        <v>930.21634800000004</v>
      </c>
      <c r="H16" s="38">
        <v>727.42947600000002</v>
      </c>
      <c r="I16" s="38">
        <v>455.260246</v>
      </c>
      <c r="J16" s="38">
        <v>633.53187300000002</v>
      </c>
      <c r="K16" s="38">
        <v>605.84218199999998</v>
      </c>
      <c r="L16" s="38">
        <v>676.18904599999996</v>
      </c>
      <c r="M16" s="38">
        <v>764.56579399999998</v>
      </c>
      <c r="N16" s="38">
        <v>954.61672299999998</v>
      </c>
      <c r="O16" s="38">
        <v>765.53603399999997</v>
      </c>
      <c r="P16" s="38">
        <v>867.88422400000002</v>
      </c>
      <c r="Q16" s="38">
        <v>1375.3083819999999</v>
      </c>
      <c r="R16" s="38">
        <v>1844.980014</v>
      </c>
      <c r="S16" s="38">
        <v>1625.000405</v>
      </c>
      <c r="T16" s="38">
        <v>2049.6938599999999</v>
      </c>
      <c r="U16" s="38">
        <v>3594.0774470000001</v>
      </c>
      <c r="V16" s="38">
        <v>5121.463726</v>
      </c>
      <c r="W16" s="38">
        <v>8607.8249479999995</v>
      </c>
      <c r="X16" s="38">
        <v>7783.9452019999999</v>
      </c>
      <c r="Y16" s="38">
        <v>12729.964554</v>
      </c>
      <c r="Z16" s="38">
        <v>13129.172341</v>
      </c>
      <c r="AA16" s="38">
        <v>11296.481502000001</v>
      </c>
      <c r="AB16" s="38">
        <v>12049.654446930001</v>
      </c>
      <c r="AC16" s="38">
        <v>16720.24049312</v>
      </c>
      <c r="AD16" s="38">
        <v>17948.421471559999</v>
      </c>
      <c r="AE16" s="38">
        <v>20517.670001660001</v>
      </c>
      <c r="AF16" s="38">
        <v>19301.702037030002</v>
      </c>
      <c r="AG16" s="38">
        <v>16870.59069565</v>
      </c>
      <c r="AH16" s="38">
        <v>18133.57439957</v>
      </c>
      <c r="AI16" s="38">
        <v>22707.108168080002</v>
      </c>
      <c r="AJ16" s="38">
        <v>26310.346516670001</v>
      </c>
      <c r="AK16" s="38">
        <v>22680.319203319999</v>
      </c>
      <c r="AL16" s="38">
        <v>18979.933455909999</v>
      </c>
      <c r="AM16" s="38">
        <v>41121.800166020003</v>
      </c>
      <c r="AN16" s="38">
        <v>53627.435115920001</v>
      </c>
      <c r="AO16" s="38">
        <v>53036.607221329999</v>
      </c>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row>
    <row r="17" spans="3:219" ht="20.25" customHeight="1">
      <c r="F17" s="37" t="s">
        <v>259</v>
      </c>
      <c r="G17" s="38">
        <v>7.2570000000000004E-3</v>
      </c>
      <c r="H17" s="38">
        <v>2.6984000000000001E-2</v>
      </c>
      <c r="I17" s="38">
        <v>9.5289999999999993E-3</v>
      </c>
      <c r="J17" s="38">
        <v>2.5706E-2</v>
      </c>
      <c r="K17" s="38">
        <v>8.7089999999999997E-3</v>
      </c>
      <c r="L17" s="38">
        <v>2.9190000000000002E-3</v>
      </c>
      <c r="M17" s="38">
        <v>1.6920999999999999E-2</v>
      </c>
      <c r="N17" s="38">
        <v>0</v>
      </c>
      <c r="O17" s="38">
        <v>1.8699999999999999E-3</v>
      </c>
      <c r="P17" s="38">
        <v>4.7340000000000004E-3</v>
      </c>
      <c r="Q17" s="38">
        <v>3.3513000000000001E-2</v>
      </c>
      <c r="R17" s="38">
        <v>4.2093999999999999E-2</v>
      </c>
      <c r="S17" s="38">
        <v>5.7043000000000003E-2</v>
      </c>
      <c r="T17" s="38">
        <v>0.119994</v>
      </c>
      <c r="U17" s="38">
        <v>0.24077699999999999</v>
      </c>
      <c r="V17" s="38">
        <v>4.0536000000000003E-2</v>
      </c>
      <c r="W17" s="38">
        <v>151.89946900000001</v>
      </c>
      <c r="X17" s="38">
        <v>799.53813200000002</v>
      </c>
      <c r="Y17" s="38">
        <v>724.30087600000002</v>
      </c>
      <c r="Z17" s="38">
        <v>2165.7601049999998</v>
      </c>
      <c r="AA17" s="38">
        <v>1219.0904619999999</v>
      </c>
      <c r="AB17" s="38">
        <v>1928.502534</v>
      </c>
      <c r="AC17" s="38">
        <v>2151.2603666199998</v>
      </c>
      <c r="AD17" s="38">
        <v>2421.06491736</v>
      </c>
      <c r="AE17" s="38">
        <v>1158.2078246599999</v>
      </c>
      <c r="AF17" s="38">
        <v>0</v>
      </c>
      <c r="AG17" s="38">
        <v>0</v>
      </c>
      <c r="AH17" s="38">
        <v>5.0472099999999999E-3</v>
      </c>
      <c r="AI17" s="38">
        <v>0</v>
      </c>
      <c r="AJ17" s="38">
        <v>7.8448600000000004E-3</v>
      </c>
      <c r="AK17" s="38">
        <v>0</v>
      </c>
      <c r="AL17" s="38">
        <v>8.4712399999999997E-3</v>
      </c>
      <c r="AM17" s="38">
        <v>0</v>
      </c>
      <c r="AN17" s="38">
        <v>5.71989E-3</v>
      </c>
      <c r="AO17" s="38">
        <v>0</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row>
    <row r="18" spans="3:219" ht="28.15" customHeight="1">
      <c r="F18" s="28" t="s">
        <v>260</v>
      </c>
      <c r="G18" s="38">
        <v>96.009276</v>
      </c>
      <c r="H18" s="38">
        <v>29.481891999999998</v>
      </c>
      <c r="I18" s="38">
        <v>31.608872000000002</v>
      </c>
      <c r="J18" s="38">
        <v>56.913373999999997</v>
      </c>
      <c r="K18" s="38">
        <v>47.163652999999996</v>
      </c>
      <c r="L18" s="38">
        <v>55.504514</v>
      </c>
      <c r="M18" s="38">
        <v>52.123263999999999</v>
      </c>
      <c r="N18" s="38">
        <v>50.058177999999998</v>
      </c>
      <c r="O18" s="38">
        <v>67.588593000000003</v>
      </c>
      <c r="P18" s="38">
        <v>64.294713999999999</v>
      </c>
      <c r="Q18" s="38">
        <v>54.002034999999999</v>
      </c>
      <c r="R18" s="38">
        <v>61.824814000000003</v>
      </c>
      <c r="S18" s="38">
        <v>71.673057</v>
      </c>
      <c r="T18" s="38">
        <v>50.088797999999997</v>
      </c>
      <c r="U18" s="38">
        <v>40.654471000000001</v>
      </c>
      <c r="V18" s="38">
        <v>48.560302999999998</v>
      </c>
      <c r="W18" s="38">
        <v>42.105986999999999</v>
      </c>
      <c r="X18" s="38">
        <v>31.759955999999999</v>
      </c>
      <c r="Y18" s="38">
        <v>79.671988999999996</v>
      </c>
      <c r="Z18" s="38">
        <v>192.64831899999999</v>
      </c>
      <c r="AA18" s="38">
        <v>9.9831509999999994</v>
      </c>
      <c r="AB18" s="38">
        <v>57.061776000000002</v>
      </c>
      <c r="AC18" s="38">
        <v>55.1638375</v>
      </c>
      <c r="AD18" s="38">
        <v>63.85626851</v>
      </c>
      <c r="AE18" s="38">
        <v>47.856559429999997</v>
      </c>
      <c r="AF18" s="38">
        <v>55.152613530000004</v>
      </c>
      <c r="AG18" s="38">
        <v>86.684874989999997</v>
      </c>
      <c r="AH18" s="38">
        <v>52.574454770000003</v>
      </c>
      <c r="AI18" s="38">
        <v>51.27306007</v>
      </c>
      <c r="AJ18" s="38">
        <v>46.580089979999997</v>
      </c>
      <c r="AK18" s="38">
        <v>34.411635429999997</v>
      </c>
      <c r="AL18" s="38">
        <v>33.901467029999999</v>
      </c>
      <c r="AM18" s="38">
        <v>50.220076059999997</v>
      </c>
      <c r="AN18" s="38">
        <v>97.984995659999996</v>
      </c>
      <c r="AO18" s="38">
        <v>49.474204880000002</v>
      </c>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row>
    <row r="19" spans="3:219" ht="27.75" customHeight="1">
      <c r="C19" s="24" t="s">
        <v>261</v>
      </c>
      <c r="F19" s="28" t="s">
        <v>262</v>
      </c>
      <c r="G19" s="38">
        <f>SUM(G20:G22)</f>
        <v>120.080952</v>
      </c>
      <c r="H19" s="38">
        <f t="shared" ref="H19:AO19" si="5">SUM(H20:H22)</f>
        <v>139.17657100000002</v>
      </c>
      <c r="I19" s="38">
        <f t="shared" si="5"/>
        <v>164.87542000000002</v>
      </c>
      <c r="J19" s="38">
        <f t="shared" si="5"/>
        <v>180.72494599999999</v>
      </c>
      <c r="K19" s="38">
        <f t="shared" si="5"/>
        <v>195.09129300000001</v>
      </c>
      <c r="L19" s="38">
        <f t="shared" si="5"/>
        <v>265.71558600000003</v>
      </c>
      <c r="M19" s="38">
        <f t="shared" si="5"/>
        <v>357.52178199999997</v>
      </c>
      <c r="N19" s="38">
        <f t="shared" si="5"/>
        <v>341.68414899999999</v>
      </c>
      <c r="O19" s="38">
        <f t="shared" si="5"/>
        <v>420.71529099999998</v>
      </c>
      <c r="P19" s="38">
        <f t="shared" si="5"/>
        <v>461.03655800000001</v>
      </c>
      <c r="Q19" s="38">
        <f t="shared" si="5"/>
        <v>328.82784800000002</v>
      </c>
      <c r="R19" s="38">
        <f t="shared" si="5"/>
        <v>384.82246399999997</v>
      </c>
      <c r="S19" s="38">
        <f t="shared" si="5"/>
        <v>328.96657000000005</v>
      </c>
      <c r="T19" s="38">
        <f t="shared" si="5"/>
        <v>306.79939400000001</v>
      </c>
      <c r="U19" s="38">
        <f t="shared" si="5"/>
        <v>298.17904099999998</v>
      </c>
      <c r="V19" s="38">
        <f t="shared" si="5"/>
        <v>422.72762899999998</v>
      </c>
      <c r="W19" s="38">
        <f t="shared" si="5"/>
        <v>322.35838699999999</v>
      </c>
      <c r="X19" s="38">
        <f t="shared" si="5"/>
        <v>266.96117499999997</v>
      </c>
      <c r="Y19" s="38">
        <f t="shared" si="5"/>
        <v>777.53321800000003</v>
      </c>
      <c r="Z19" s="38">
        <f t="shared" si="5"/>
        <v>549.17187699999999</v>
      </c>
      <c r="AA19" s="38">
        <f t="shared" si="5"/>
        <v>346.80227000000002</v>
      </c>
      <c r="AB19" s="38">
        <f t="shared" si="5"/>
        <v>627.725056</v>
      </c>
      <c r="AC19" s="38">
        <f t="shared" si="5"/>
        <v>502.53250867999998</v>
      </c>
      <c r="AD19" s="38">
        <f t="shared" si="5"/>
        <v>410.52553516</v>
      </c>
      <c r="AE19" s="38">
        <f t="shared" si="5"/>
        <v>516.56694177999998</v>
      </c>
      <c r="AF19" s="38">
        <f t="shared" si="5"/>
        <v>670.70197335</v>
      </c>
      <c r="AG19" s="38">
        <f t="shared" si="5"/>
        <v>685.53645602000006</v>
      </c>
      <c r="AH19" s="38">
        <f t="shared" si="5"/>
        <v>525.71923462999996</v>
      </c>
      <c r="AI19" s="38">
        <f t="shared" si="5"/>
        <v>608.01962365999998</v>
      </c>
      <c r="AJ19" s="38">
        <f t="shared" si="5"/>
        <v>719.65503005999994</v>
      </c>
      <c r="AK19" s="38">
        <f t="shared" si="5"/>
        <v>534.35972229000004</v>
      </c>
      <c r="AL19" s="38">
        <f t="shared" si="5"/>
        <v>769.17562606000001</v>
      </c>
      <c r="AM19" s="38">
        <f t="shared" si="5"/>
        <v>1474.78013231</v>
      </c>
      <c r="AN19" s="38">
        <f t="shared" si="5"/>
        <v>1305.96344838</v>
      </c>
      <c r="AO19" s="38">
        <f t="shared" si="5"/>
        <v>1291.2583157400002</v>
      </c>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row>
    <row r="20" spans="3:219" ht="0.95" hidden="1" customHeight="1">
      <c r="F20" s="37" t="s">
        <v>263</v>
      </c>
      <c r="G20" s="38">
        <v>67.411831000000006</v>
      </c>
      <c r="H20" s="38">
        <v>79.942136000000005</v>
      </c>
      <c r="I20" s="38">
        <v>77.601640000000003</v>
      </c>
      <c r="J20" s="38">
        <v>90.658073000000002</v>
      </c>
      <c r="K20" s="38">
        <v>109.55227600000001</v>
      </c>
      <c r="L20" s="38">
        <v>145.48937900000001</v>
      </c>
      <c r="M20" s="38">
        <v>214.01516699999999</v>
      </c>
      <c r="N20" s="38">
        <v>186.044152</v>
      </c>
      <c r="O20" s="38">
        <v>223.82099099999999</v>
      </c>
      <c r="P20" s="38">
        <v>252.42908199999999</v>
      </c>
      <c r="Q20" s="38">
        <v>140.63560000000001</v>
      </c>
      <c r="R20" s="38">
        <v>136.881439</v>
      </c>
      <c r="S20" s="38">
        <v>79.239984000000007</v>
      </c>
      <c r="T20" s="38">
        <v>68.538917999999995</v>
      </c>
      <c r="U20" s="38">
        <v>60.355626999999998</v>
      </c>
      <c r="V20" s="38">
        <v>87.323695999999998</v>
      </c>
      <c r="W20" s="38">
        <v>73.894013999999999</v>
      </c>
      <c r="X20" s="38">
        <v>31.875216999999999</v>
      </c>
      <c r="Y20" s="38">
        <v>260.53690899999998</v>
      </c>
      <c r="Z20" s="38">
        <v>140.37183099999999</v>
      </c>
      <c r="AA20" s="38">
        <v>107.33334499999999</v>
      </c>
      <c r="AB20" s="38">
        <v>108.89373500000001</v>
      </c>
      <c r="AC20" s="38">
        <v>74.950062709999997</v>
      </c>
      <c r="AD20" s="38">
        <v>104.50213512000001</v>
      </c>
      <c r="AE20" s="38">
        <v>108.41556036</v>
      </c>
      <c r="AF20" s="38">
        <v>145.8030248</v>
      </c>
      <c r="AG20" s="38">
        <v>102.90807429</v>
      </c>
      <c r="AH20" s="38">
        <v>61.700958720000003</v>
      </c>
      <c r="AI20" s="38">
        <v>86.879948560000003</v>
      </c>
      <c r="AJ20" s="38">
        <v>118.89696652000001</v>
      </c>
      <c r="AK20" s="38">
        <v>76.474232839999999</v>
      </c>
      <c r="AL20" s="38">
        <v>141.27481071</v>
      </c>
      <c r="AM20" s="38">
        <v>151.78676031000001</v>
      </c>
      <c r="AN20" s="38">
        <v>117.81297309999999</v>
      </c>
      <c r="AO20" s="38">
        <v>181.76740863000001</v>
      </c>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row>
    <row r="21" spans="3:219" ht="21.75" customHeight="1">
      <c r="F21" s="28" t="s">
        <v>264</v>
      </c>
      <c r="G21" s="38">
        <v>34.241605</v>
      </c>
      <c r="H21" s="38">
        <v>31.680603000000001</v>
      </c>
      <c r="I21" s="38">
        <v>43.926183999999999</v>
      </c>
      <c r="J21" s="38">
        <v>48.62791</v>
      </c>
      <c r="K21" s="38">
        <v>51.308422999999998</v>
      </c>
      <c r="L21" s="38">
        <v>62.822262000000002</v>
      </c>
      <c r="M21" s="38">
        <v>86.568978000000001</v>
      </c>
      <c r="N21" s="38">
        <v>82.617889000000005</v>
      </c>
      <c r="O21" s="38">
        <v>114.34723700000001</v>
      </c>
      <c r="P21" s="38">
        <v>134.281058</v>
      </c>
      <c r="Q21" s="38">
        <v>142.100326</v>
      </c>
      <c r="R21" s="38">
        <v>194.601461</v>
      </c>
      <c r="S21" s="38">
        <v>190.680778</v>
      </c>
      <c r="T21" s="38">
        <v>196.460431</v>
      </c>
      <c r="U21" s="38">
        <v>205.80399499999999</v>
      </c>
      <c r="V21" s="38">
        <v>285.77566000000002</v>
      </c>
      <c r="W21" s="38">
        <v>189.637846</v>
      </c>
      <c r="X21" s="38">
        <v>181.558605</v>
      </c>
      <c r="Y21" s="38">
        <v>454.06552399999998</v>
      </c>
      <c r="Z21" s="38">
        <v>336.99189200000001</v>
      </c>
      <c r="AA21" s="38">
        <v>203.37137999999999</v>
      </c>
      <c r="AB21" s="38">
        <v>437.426626</v>
      </c>
      <c r="AC21" s="38">
        <v>393.13957117000001</v>
      </c>
      <c r="AD21" s="38">
        <v>269.96894029999999</v>
      </c>
      <c r="AE21" s="38">
        <v>369.13592906999997</v>
      </c>
      <c r="AF21" s="38">
        <v>464.7318722</v>
      </c>
      <c r="AG21" s="38">
        <v>501.47358641</v>
      </c>
      <c r="AH21" s="38">
        <v>405.21442839999997</v>
      </c>
      <c r="AI21" s="38">
        <v>459.32351497000002</v>
      </c>
      <c r="AJ21" s="38">
        <v>536.18746098999998</v>
      </c>
      <c r="AK21" s="38">
        <v>404.06860102000002</v>
      </c>
      <c r="AL21" s="38">
        <v>574.45695443</v>
      </c>
      <c r="AM21" s="38">
        <v>1253.8605207799999</v>
      </c>
      <c r="AN21" s="38">
        <v>1085.24178095</v>
      </c>
      <c r="AO21" s="38">
        <v>1015.68823101</v>
      </c>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row>
    <row r="22" spans="3:219" ht="0.95" hidden="1" customHeight="1">
      <c r="F22" s="37" t="s">
        <v>265</v>
      </c>
      <c r="G22" s="38">
        <v>18.427516000000001</v>
      </c>
      <c r="H22" s="38">
        <v>27.553832</v>
      </c>
      <c r="I22" s="38">
        <v>43.347596000000003</v>
      </c>
      <c r="J22" s="38">
        <v>41.438963000000001</v>
      </c>
      <c r="K22" s="38">
        <v>34.230594000000004</v>
      </c>
      <c r="L22" s="38">
        <v>57.403945</v>
      </c>
      <c r="M22" s="38">
        <v>56.937637000000002</v>
      </c>
      <c r="N22" s="38">
        <v>73.022108000000003</v>
      </c>
      <c r="O22" s="38">
        <v>82.547062999999994</v>
      </c>
      <c r="P22" s="38">
        <v>74.326418000000004</v>
      </c>
      <c r="Q22" s="38">
        <v>46.091921999999997</v>
      </c>
      <c r="R22" s="38">
        <v>53.339564000000003</v>
      </c>
      <c r="S22" s="38">
        <v>59.045808000000001</v>
      </c>
      <c r="T22" s="38">
        <v>41.800044999999997</v>
      </c>
      <c r="U22" s="38">
        <v>32.019418999999999</v>
      </c>
      <c r="V22" s="38">
        <v>49.628273</v>
      </c>
      <c r="W22" s="38">
        <v>58.826526999999999</v>
      </c>
      <c r="X22" s="38">
        <v>53.527352999999998</v>
      </c>
      <c r="Y22" s="38">
        <v>62.930785</v>
      </c>
      <c r="Z22" s="38">
        <v>71.808154000000002</v>
      </c>
      <c r="AA22" s="38">
        <v>36.097544999999997</v>
      </c>
      <c r="AB22" s="38">
        <v>81.404695000000004</v>
      </c>
      <c r="AC22" s="38">
        <v>34.442874799999998</v>
      </c>
      <c r="AD22" s="38">
        <v>36.054459739999999</v>
      </c>
      <c r="AE22" s="38">
        <v>39.015452349999997</v>
      </c>
      <c r="AF22" s="38">
        <v>60.167076350000002</v>
      </c>
      <c r="AG22" s="38">
        <v>81.154795320000005</v>
      </c>
      <c r="AH22" s="38">
        <v>58.803847509999997</v>
      </c>
      <c r="AI22" s="38">
        <v>61.81616013</v>
      </c>
      <c r="AJ22" s="38">
        <v>64.570602550000004</v>
      </c>
      <c r="AK22" s="38">
        <v>53.816888429999999</v>
      </c>
      <c r="AL22" s="38">
        <v>53.443860919999999</v>
      </c>
      <c r="AM22" s="38">
        <v>69.132851220000006</v>
      </c>
      <c r="AN22" s="38">
        <v>102.90869433</v>
      </c>
      <c r="AO22" s="38">
        <v>93.802676099999999</v>
      </c>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row>
    <row r="23" spans="3:219" ht="27.75" customHeight="1">
      <c r="F23" s="28" t="s">
        <v>266</v>
      </c>
      <c r="G23" s="38">
        <v>19.324569</v>
      </c>
      <c r="H23" s="38">
        <v>10.350436</v>
      </c>
      <c r="I23" s="38">
        <v>22.400697000000001</v>
      </c>
      <c r="J23" s="38">
        <v>20.027297000000001</v>
      </c>
      <c r="K23" s="38">
        <v>27.407291000000001</v>
      </c>
      <c r="L23" s="38">
        <v>35.990741</v>
      </c>
      <c r="M23" s="38">
        <v>14.516088</v>
      </c>
      <c r="N23" s="38">
        <v>6.8725490000000002</v>
      </c>
      <c r="O23" s="38">
        <v>36.346324000000003</v>
      </c>
      <c r="P23" s="38">
        <v>46.115926999999999</v>
      </c>
      <c r="Q23" s="38">
        <v>29.019731</v>
      </c>
      <c r="R23" s="38">
        <v>16.398043000000001</v>
      </c>
      <c r="S23" s="38">
        <v>31.851396999999999</v>
      </c>
      <c r="T23" s="38">
        <v>34.576636000000001</v>
      </c>
      <c r="U23" s="38">
        <v>70.321111999999999</v>
      </c>
      <c r="V23" s="38">
        <v>29.724720999999999</v>
      </c>
      <c r="W23" s="38">
        <v>32.970106999999999</v>
      </c>
      <c r="X23" s="38">
        <v>97.961737999999997</v>
      </c>
      <c r="Y23" s="38">
        <v>80.436417000000006</v>
      </c>
      <c r="Z23" s="38">
        <v>222.98516100000001</v>
      </c>
      <c r="AA23" s="38">
        <v>107.40948</v>
      </c>
      <c r="AB23" s="38">
        <v>489.90284300000002</v>
      </c>
      <c r="AC23" s="38">
        <v>949.69505859000003</v>
      </c>
      <c r="AD23" s="38">
        <v>435.11720855999999</v>
      </c>
      <c r="AE23" s="38">
        <v>577.07391161999999</v>
      </c>
      <c r="AF23" s="38">
        <v>478.39521808000001</v>
      </c>
      <c r="AG23" s="38">
        <v>484.65587961</v>
      </c>
      <c r="AH23" s="38">
        <v>267.31213183</v>
      </c>
      <c r="AI23" s="38">
        <v>77.988765950000001</v>
      </c>
      <c r="AJ23" s="38">
        <v>106.11783628000001</v>
      </c>
      <c r="AK23" s="38">
        <v>368.20500707999997</v>
      </c>
      <c r="AL23" s="38">
        <v>1142.46089052</v>
      </c>
      <c r="AM23" s="38">
        <v>772.86054777000004</v>
      </c>
      <c r="AN23" s="38">
        <v>1138.7555374799999</v>
      </c>
      <c r="AO23" s="38">
        <v>554.01621597999997</v>
      </c>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row>
    <row r="24" spans="3:219" ht="28.15" customHeight="1">
      <c r="F24" s="28" t="s">
        <v>267</v>
      </c>
      <c r="G24" s="38">
        <v>949.24941999999999</v>
      </c>
      <c r="H24" s="38">
        <v>810.95188599999994</v>
      </c>
      <c r="I24" s="38">
        <v>751.91238299999998</v>
      </c>
      <c r="J24" s="38">
        <v>850.28125999999997</v>
      </c>
      <c r="K24" s="38">
        <v>926.00316899999996</v>
      </c>
      <c r="L24" s="38">
        <v>1138.414505</v>
      </c>
      <c r="M24" s="38">
        <v>1273.301592</v>
      </c>
      <c r="N24" s="38">
        <v>1107.6920540000001</v>
      </c>
      <c r="O24" s="38">
        <v>1388.3333769999999</v>
      </c>
      <c r="P24" s="38">
        <v>1242.8227899999999</v>
      </c>
      <c r="Q24" s="38">
        <v>1317.6676729999999</v>
      </c>
      <c r="R24" s="38">
        <v>1232.3512459999999</v>
      </c>
      <c r="S24" s="38">
        <v>1541.1640580000001</v>
      </c>
      <c r="T24" s="38">
        <v>1729.2353270000001</v>
      </c>
      <c r="U24" s="38">
        <v>1789.02494239</v>
      </c>
      <c r="V24" s="38">
        <v>2676.38115079</v>
      </c>
      <c r="W24" s="38">
        <v>2833.2166152099999</v>
      </c>
      <c r="X24" s="38">
        <v>3391.4564546900001</v>
      </c>
      <c r="Y24" s="38">
        <v>3201.8237623700002</v>
      </c>
      <c r="Z24" s="38">
        <v>4880.0769301</v>
      </c>
      <c r="AA24" s="38">
        <v>2889.9727010000001</v>
      </c>
      <c r="AB24" s="38">
        <v>3358.9885815299999</v>
      </c>
      <c r="AC24" s="38">
        <v>3539.9605551899999</v>
      </c>
      <c r="AD24" s="38">
        <v>3484.3973271099999</v>
      </c>
      <c r="AE24" s="38">
        <v>3636.2690975700002</v>
      </c>
      <c r="AF24" s="38">
        <v>4391.5415304799999</v>
      </c>
      <c r="AG24" s="38">
        <v>3142.14013785</v>
      </c>
      <c r="AH24" s="38">
        <v>2335.5385176999998</v>
      </c>
      <c r="AI24" s="38">
        <v>3154.1223430700002</v>
      </c>
      <c r="AJ24" s="38">
        <v>2991.7452059399998</v>
      </c>
      <c r="AK24" s="38">
        <v>2634.0499972100001</v>
      </c>
      <c r="AL24" s="38">
        <v>2598.5693453099998</v>
      </c>
      <c r="AM24" s="38">
        <v>4504.21344494</v>
      </c>
      <c r="AN24" s="38">
        <v>4010.33823562</v>
      </c>
      <c r="AO24" s="38">
        <v>5103.4761065299999</v>
      </c>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row>
    <row r="25" spans="3:219" ht="28.15" customHeight="1">
      <c r="C25" s="24" t="s">
        <v>268</v>
      </c>
      <c r="F25" s="28" t="s">
        <v>269</v>
      </c>
      <c r="G25" s="38">
        <f t="shared" ref="G25:AL25" si="6">G26-SUM(G9:G19)-G23</f>
        <v>1219.5081829999997</v>
      </c>
      <c r="H25" s="38">
        <f t="shared" si="6"/>
        <v>983.04432999999949</v>
      </c>
      <c r="I25" s="38">
        <f t="shared" si="6"/>
        <v>861.10287000000062</v>
      </c>
      <c r="J25" s="38">
        <f t="shared" si="6"/>
        <v>1020.9406169999999</v>
      </c>
      <c r="K25" s="38">
        <f t="shared" si="6"/>
        <v>1080.3601090000006</v>
      </c>
      <c r="L25" s="38">
        <f t="shared" si="6"/>
        <v>1358.1198099999997</v>
      </c>
      <c r="M25" s="38">
        <f t="shared" si="6"/>
        <v>1347.7605770000002</v>
      </c>
      <c r="N25" s="38">
        <f t="shared" si="6"/>
        <v>1156.7562860000005</v>
      </c>
      <c r="O25" s="38">
        <f t="shared" si="6"/>
        <v>1502.5679799999998</v>
      </c>
      <c r="P25" s="38">
        <f t="shared" si="6"/>
        <v>1357.8489820000011</v>
      </c>
      <c r="Q25" s="38">
        <f t="shared" si="6"/>
        <v>1466.8323469999998</v>
      </c>
      <c r="R25" s="38">
        <f t="shared" si="6"/>
        <v>1389.8041370000003</v>
      </c>
      <c r="S25" s="38">
        <f t="shared" si="6"/>
        <v>1832.5640049999988</v>
      </c>
      <c r="T25" s="38">
        <f t="shared" si="6"/>
        <v>2090.161267999998</v>
      </c>
      <c r="U25" s="38">
        <f t="shared" si="6"/>
        <v>2132.1745073899997</v>
      </c>
      <c r="V25" s="38">
        <f t="shared" si="6"/>
        <v>2786.6567467900009</v>
      </c>
      <c r="W25" s="38">
        <f t="shared" si="6"/>
        <v>3133.5679672100023</v>
      </c>
      <c r="X25" s="38">
        <f t="shared" si="6"/>
        <v>4098.4505406899971</v>
      </c>
      <c r="Y25" s="38">
        <f t="shared" si="6"/>
        <v>3685.2545003700043</v>
      </c>
      <c r="Z25" s="38">
        <f t="shared" si="6"/>
        <v>5673.8152671000034</v>
      </c>
      <c r="AA25" s="38">
        <f t="shared" si="6"/>
        <v>4072.8641089999969</v>
      </c>
      <c r="AB25" s="38">
        <f t="shared" si="6"/>
        <v>4217.9297255299934</v>
      </c>
      <c r="AC25" s="38">
        <f t="shared" si="6"/>
        <v>5003.775142989999</v>
      </c>
      <c r="AD25" s="38">
        <f t="shared" si="6"/>
        <v>5053.3959848500062</v>
      </c>
      <c r="AE25" s="38">
        <f t="shared" si="6"/>
        <v>4641.9142877299946</v>
      </c>
      <c r="AF25" s="38">
        <f t="shared" si="6"/>
        <v>5336.8316959199992</v>
      </c>
      <c r="AG25" s="38">
        <f t="shared" si="6"/>
        <v>3779.8509090400039</v>
      </c>
      <c r="AH25" s="38">
        <f t="shared" si="6"/>
        <v>3413.8256458900032</v>
      </c>
      <c r="AI25" s="38">
        <f t="shared" si="6"/>
        <v>4362.0491455199899</v>
      </c>
      <c r="AJ25" s="38">
        <f t="shared" si="6"/>
        <v>3818.1043016999956</v>
      </c>
      <c r="AK25" s="38">
        <f t="shared" si="6"/>
        <v>3644.8810996600037</v>
      </c>
      <c r="AL25" s="38">
        <f t="shared" si="6"/>
        <v>3275.9719594299968</v>
      </c>
      <c r="AM25" s="38">
        <f t="shared" ref="AM25:AO25" si="7">AM26-SUM(AM9:AM19)-AM23</f>
        <v>5446.9787182599939</v>
      </c>
      <c r="AN25" s="38">
        <f t="shared" si="7"/>
        <v>5201.3257210900047</v>
      </c>
      <c r="AO25" s="38">
        <f t="shared" si="7"/>
        <v>6259.6785504900272</v>
      </c>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row>
    <row r="26" spans="3:219" ht="34.15" customHeight="1">
      <c r="F26" s="28" t="s">
        <v>248</v>
      </c>
      <c r="G26" s="38">
        <v>4510.3504999999996</v>
      </c>
      <c r="H26" s="38">
        <v>5145.3237849999996</v>
      </c>
      <c r="I26" s="38">
        <v>5099.7882719999998</v>
      </c>
      <c r="J26" s="38">
        <v>6425.7052629999998</v>
      </c>
      <c r="K26" s="38">
        <v>6015.0938800000004</v>
      </c>
      <c r="L26" s="38">
        <v>6372.8110040000001</v>
      </c>
      <c r="M26" s="38">
        <v>7112.709546</v>
      </c>
      <c r="N26" s="38">
        <v>7656.4840949999998</v>
      </c>
      <c r="O26" s="38">
        <v>8881.6555040000003</v>
      </c>
      <c r="P26" s="38">
        <v>9271.9862470000007</v>
      </c>
      <c r="Q26" s="38">
        <v>12346.248380000001</v>
      </c>
      <c r="R26" s="38">
        <v>14587.371332000001</v>
      </c>
      <c r="S26" s="38">
        <v>13993.944621000001</v>
      </c>
      <c r="T26" s="38">
        <v>16589.334193999999</v>
      </c>
      <c r="U26" s="38">
        <v>15826.63661639</v>
      </c>
      <c r="V26" s="38">
        <v>21512.51846879</v>
      </c>
      <c r="W26" s="38">
        <v>30679.955962209999</v>
      </c>
      <c r="X26" s="38">
        <v>32609.96934969</v>
      </c>
      <c r="Y26" s="38">
        <v>43455.473984370001</v>
      </c>
      <c r="Z26" s="38">
        <v>48787.195456100002</v>
      </c>
      <c r="AA26" s="38">
        <v>40667.069871</v>
      </c>
      <c r="AB26" s="38">
        <v>45334.034280530002</v>
      </c>
      <c r="AC26" s="38">
        <v>54095.087390009998</v>
      </c>
      <c r="AD26" s="38">
        <v>52316.255397330002</v>
      </c>
      <c r="AE26" s="38">
        <v>54735.38949406</v>
      </c>
      <c r="AF26" s="38">
        <v>45206.600740180002</v>
      </c>
      <c r="AG26" s="38">
        <v>35775.506021430003</v>
      </c>
      <c r="AH26" s="38">
        <v>37633.001569870001</v>
      </c>
      <c r="AI26" s="38">
        <v>46884.177120029999</v>
      </c>
      <c r="AJ26" s="38">
        <v>50959.621305879999</v>
      </c>
      <c r="AK26" s="38">
        <v>46611.887389390002</v>
      </c>
      <c r="AL26" s="38">
        <v>39812.884348389998</v>
      </c>
      <c r="AM26" s="38">
        <v>65365.949106979999</v>
      </c>
      <c r="AN26" s="38">
        <v>79288.558846550004</v>
      </c>
      <c r="AO26" s="38">
        <v>79679.570333990006</v>
      </c>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row>
    <row r="27" spans="3:219" ht="10.15" customHeight="1">
      <c r="F27" s="39"/>
      <c r="G27" s="40"/>
      <c r="H27" s="40"/>
      <c r="I27" s="40"/>
      <c r="J27" s="40"/>
      <c r="K27" s="40"/>
      <c r="L27" s="40"/>
      <c r="M27" s="40"/>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row>
    <row r="28" spans="3:219" ht="10.15" customHeight="1"/>
    <row r="29" spans="3:219" ht="18" customHeight="1">
      <c r="F29" s="42" t="s">
        <v>270</v>
      </c>
    </row>
    <row r="30" spans="3:219" ht="18" customHeight="1">
      <c r="F30" s="42" t="s">
        <v>271</v>
      </c>
    </row>
    <row r="31" spans="3:219" ht="18" customHeight="1">
      <c r="F31" s="42" t="s">
        <v>272</v>
      </c>
    </row>
    <row r="32" spans="3:219" ht="18" customHeight="1">
      <c r="F32" s="42" t="s">
        <v>273</v>
      </c>
    </row>
    <row r="33" spans="6:8" ht="18" customHeight="1">
      <c r="F33" s="43" t="s">
        <v>274</v>
      </c>
    </row>
    <row r="34" spans="6:8" ht="18" customHeight="1">
      <c r="F34" s="25" t="s">
        <v>275</v>
      </c>
      <c r="H34" s="25"/>
    </row>
    <row r="35" spans="6:8" ht="18" customHeight="1">
      <c r="H35" s="25"/>
    </row>
  </sheetData>
  <hyperlinks>
    <hyperlink ref="H1" location="Contents!A1" display="Back to Table of Contents" xr:uid="{F5826914-0D9F-4C2F-B506-512A93E64750}"/>
  </hyperlinks>
  <pageMargins left="0" right="0" top="0" bottom="0" header="0" footer="0"/>
  <pageSetup paperSize="9" scale="1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10EB-823E-4B68-A3A3-42E469CE9911}">
  <sheetPr>
    <pageSetUpPr fitToPage="1"/>
  </sheetPr>
  <dimension ref="A1:EL69"/>
  <sheetViews>
    <sheetView zoomScale="90" zoomScaleNormal="90" workbookViewId="0">
      <pane xSplit="7" ySplit="7" topLeftCell="AK40" activePane="bottomRight" state="frozen"/>
      <selection pane="topRight" activeCell="F17" sqref="F17"/>
      <selection pane="bottomLeft" activeCell="F17" sqref="F17"/>
      <selection pane="bottomRight" activeCell="AP44" sqref="AP44"/>
    </sheetView>
  </sheetViews>
  <sheetFormatPr defaultColWidth="10.28515625" defaultRowHeight="18" customHeight="1"/>
  <cols>
    <col min="1" max="1" width="16.7109375" style="24" customWidth="1"/>
    <col min="2" max="3" width="10.28515625" style="24"/>
    <col min="4" max="4" width="13.28515625" style="24" bestFit="1" customWidth="1"/>
    <col min="5" max="5" width="10.28515625" style="24"/>
    <col min="6" max="6" width="45.140625" style="25" customWidth="1"/>
    <col min="7" max="7" width="12" style="26" customWidth="1"/>
    <col min="8" max="14" width="14.42578125" style="26" customWidth="1"/>
    <col min="15" max="49" width="14.42578125" style="24" customWidth="1"/>
    <col min="50" max="16384" width="10.28515625" style="24"/>
  </cols>
  <sheetData>
    <row r="1" spans="1:142" ht="57" customHeight="1">
      <c r="A1" s="23" t="s">
        <v>134</v>
      </c>
      <c r="H1" s="20" t="s">
        <v>113</v>
      </c>
      <c r="O1" s="26"/>
      <c r="P1" s="26"/>
      <c r="Q1" s="26"/>
      <c r="R1" s="26"/>
      <c r="S1" s="26"/>
      <c r="T1" s="26"/>
      <c r="U1" s="26"/>
      <c r="V1" s="26"/>
      <c r="W1" s="26"/>
      <c r="X1" s="26"/>
      <c r="Y1" s="26"/>
      <c r="Z1" s="26"/>
      <c r="AA1" s="26"/>
      <c r="AB1" s="26"/>
      <c r="AC1" s="26"/>
      <c r="AD1" s="26"/>
      <c r="AE1" s="26"/>
      <c r="AF1" s="26"/>
      <c r="AG1" s="26"/>
      <c r="AH1" s="26"/>
      <c r="AI1" s="26"/>
    </row>
    <row r="2" spans="1:142" ht="18" customHeight="1">
      <c r="A2" s="45"/>
      <c r="H2" s="108">
        <v>1990</v>
      </c>
      <c r="I2" s="108">
        <f>H2+1</f>
        <v>1991</v>
      </c>
      <c r="J2" s="108">
        <f t="shared" ref="J2:AN2" si="0">I2+1</f>
        <v>1992</v>
      </c>
      <c r="K2" s="108">
        <f t="shared" si="0"/>
        <v>1993</v>
      </c>
      <c r="L2" s="108">
        <f t="shared" si="0"/>
        <v>1994</v>
      </c>
      <c r="M2" s="108">
        <f t="shared" si="0"/>
        <v>1995</v>
      </c>
      <c r="N2" s="108">
        <f t="shared" si="0"/>
        <v>1996</v>
      </c>
      <c r="O2" s="108">
        <f t="shared" si="0"/>
        <v>1997</v>
      </c>
      <c r="P2" s="108">
        <f t="shared" si="0"/>
        <v>1998</v>
      </c>
      <c r="Q2" s="108">
        <f t="shared" si="0"/>
        <v>1999</v>
      </c>
      <c r="R2" s="108">
        <f t="shared" si="0"/>
        <v>2000</v>
      </c>
      <c r="S2" s="108">
        <f t="shared" si="0"/>
        <v>2001</v>
      </c>
      <c r="T2" s="108">
        <f t="shared" si="0"/>
        <v>2002</v>
      </c>
      <c r="U2" s="108">
        <f t="shared" si="0"/>
        <v>2003</v>
      </c>
      <c r="V2" s="108">
        <f t="shared" si="0"/>
        <v>2004</v>
      </c>
      <c r="W2" s="108">
        <f t="shared" si="0"/>
        <v>2005</v>
      </c>
      <c r="X2" s="108">
        <f t="shared" si="0"/>
        <v>2006</v>
      </c>
      <c r="Y2" s="108">
        <f t="shared" si="0"/>
        <v>2007</v>
      </c>
      <c r="Z2" s="108">
        <f t="shared" si="0"/>
        <v>2008</v>
      </c>
      <c r="AA2" s="108">
        <f t="shared" si="0"/>
        <v>2009</v>
      </c>
      <c r="AB2" s="108">
        <f t="shared" si="0"/>
        <v>2010</v>
      </c>
      <c r="AC2" s="108">
        <f t="shared" si="0"/>
        <v>2011</v>
      </c>
      <c r="AD2" s="108">
        <f t="shared" si="0"/>
        <v>2012</v>
      </c>
      <c r="AE2" s="108">
        <f t="shared" si="0"/>
        <v>2013</v>
      </c>
      <c r="AF2" s="108">
        <f t="shared" si="0"/>
        <v>2014</v>
      </c>
      <c r="AG2" s="108">
        <f t="shared" si="0"/>
        <v>2015</v>
      </c>
      <c r="AH2" s="108">
        <f t="shared" si="0"/>
        <v>2016</v>
      </c>
      <c r="AI2" s="108">
        <f t="shared" si="0"/>
        <v>2017</v>
      </c>
      <c r="AJ2" s="108">
        <f t="shared" si="0"/>
        <v>2018</v>
      </c>
      <c r="AK2" s="108">
        <f t="shared" si="0"/>
        <v>2019</v>
      </c>
      <c r="AL2" s="108">
        <f t="shared" si="0"/>
        <v>2020</v>
      </c>
      <c r="AM2" s="108">
        <f t="shared" si="0"/>
        <v>2021</v>
      </c>
      <c r="AN2" s="108">
        <f t="shared" si="0"/>
        <v>2022</v>
      </c>
      <c r="AO2" s="108">
        <f t="shared" ref="AO2" si="1">AN2+1</f>
        <v>2023</v>
      </c>
      <c r="AP2" s="108">
        <f t="shared" ref="AP2" si="2">AO2+1</f>
        <v>2024</v>
      </c>
      <c r="AQ2" s="26"/>
      <c r="AR2" s="26"/>
      <c r="AS2" s="26"/>
      <c r="AT2" s="26"/>
      <c r="AU2" s="26"/>
      <c r="AV2" s="26"/>
      <c r="AW2" s="26"/>
    </row>
    <row r="3" spans="1:142" ht="18" customHeight="1">
      <c r="F3" s="28"/>
      <c r="G3" s="29"/>
      <c r="H3" s="108" t="str">
        <f t="shared" ref="H3:AP3" si="3">CONCATENATE(H$2-1,"–",RIGHT(H$2,2))</f>
        <v>1989–90</v>
      </c>
      <c r="I3" s="108" t="str">
        <f t="shared" si="3"/>
        <v>1990–91</v>
      </c>
      <c r="J3" s="108" t="str">
        <f t="shared" si="3"/>
        <v>1991–92</v>
      </c>
      <c r="K3" s="108" t="str">
        <f t="shared" si="3"/>
        <v>1992–93</v>
      </c>
      <c r="L3" s="108" t="str">
        <f t="shared" si="3"/>
        <v>1993–94</v>
      </c>
      <c r="M3" s="108" t="str">
        <f t="shared" si="3"/>
        <v>1994–95</v>
      </c>
      <c r="N3" s="108" t="str">
        <f t="shared" si="3"/>
        <v>1995–96</v>
      </c>
      <c r="O3" s="108" t="str">
        <f t="shared" si="3"/>
        <v>1996–97</v>
      </c>
      <c r="P3" s="108" t="str">
        <f t="shared" si="3"/>
        <v>1997–98</v>
      </c>
      <c r="Q3" s="108" t="str">
        <f t="shared" si="3"/>
        <v>1998–99</v>
      </c>
      <c r="R3" s="108" t="str">
        <f t="shared" si="3"/>
        <v>1999–00</v>
      </c>
      <c r="S3" s="108" t="str">
        <f t="shared" si="3"/>
        <v>2000–01</v>
      </c>
      <c r="T3" s="108" t="str">
        <f t="shared" si="3"/>
        <v>2001–02</v>
      </c>
      <c r="U3" s="108" t="str">
        <f t="shared" si="3"/>
        <v>2002–03</v>
      </c>
      <c r="V3" s="108" t="str">
        <f t="shared" si="3"/>
        <v>2003–04</v>
      </c>
      <c r="W3" s="108" t="str">
        <f t="shared" si="3"/>
        <v>2004–05</v>
      </c>
      <c r="X3" s="108" t="str">
        <f t="shared" si="3"/>
        <v>2005–06</v>
      </c>
      <c r="Y3" s="108" t="str">
        <f t="shared" si="3"/>
        <v>2006–07</v>
      </c>
      <c r="Z3" s="108" t="str">
        <f t="shared" si="3"/>
        <v>2007–08</v>
      </c>
      <c r="AA3" s="108" t="str">
        <f t="shared" si="3"/>
        <v>2008–09</v>
      </c>
      <c r="AB3" s="108" t="str">
        <f t="shared" si="3"/>
        <v>2009–10</v>
      </c>
      <c r="AC3" s="108" t="str">
        <f t="shared" si="3"/>
        <v>2010–11</v>
      </c>
      <c r="AD3" s="108" t="str">
        <f t="shared" si="3"/>
        <v>2011–12</v>
      </c>
      <c r="AE3" s="108" t="str">
        <f t="shared" si="3"/>
        <v>2012–13</v>
      </c>
      <c r="AF3" s="108" t="str">
        <f t="shared" si="3"/>
        <v>2013–14</v>
      </c>
      <c r="AG3" s="108" t="str">
        <f t="shared" si="3"/>
        <v>2014–15</v>
      </c>
      <c r="AH3" s="108" t="str">
        <f t="shared" si="3"/>
        <v>2015–16</v>
      </c>
      <c r="AI3" s="108" t="str">
        <f t="shared" si="3"/>
        <v>2016–17</v>
      </c>
      <c r="AJ3" s="108" t="str">
        <f t="shared" si="3"/>
        <v>2017–18</v>
      </c>
      <c r="AK3" s="108" t="str">
        <f t="shared" si="3"/>
        <v>2018–19</v>
      </c>
      <c r="AL3" s="108" t="str">
        <f t="shared" si="3"/>
        <v>2019–20</v>
      </c>
      <c r="AM3" s="108" t="str">
        <f t="shared" si="3"/>
        <v>2020–21</v>
      </c>
      <c r="AN3" s="108" t="str">
        <f t="shared" si="3"/>
        <v>2021–22</v>
      </c>
      <c r="AO3" s="108" t="str">
        <f t="shared" si="3"/>
        <v>2022–23</v>
      </c>
      <c r="AP3" s="108" t="str">
        <f t="shared" si="3"/>
        <v>2023–24</v>
      </c>
      <c r="AQ3" s="26"/>
      <c r="AR3" s="26"/>
      <c r="AS3" s="26"/>
      <c r="AT3" s="26"/>
      <c r="AU3" s="26"/>
      <c r="AV3" s="26"/>
      <c r="AW3" s="26"/>
    </row>
    <row r="4" spans="1:142" ht="18" customHeight="1">
      <c r="F4" s="28"/>
      <c r="G4" s="29"/>
      <c r="O4" s="26"/>
      <c r="P4" s="26"/>
      <c r="Q4" s="26"/>
      <c r="R4" s="26"/>
      <c r="S4" s="26"/>
      <c r="T4" s="26"/>
      <c r="U4" s="26"/>
      <c r="V4" s="26"/>
      <c r="W4" s="26"/>
      <c r="X4" s="26"/>
      <c r="Y4" s="26"/>
      <c r="Z4" s="26"/>
      <c r="AA4" s="26"/>
      <c r="AB4" s="26"/>
      <c r="AC4" s="26"/>
      <c r="AD4" s="26"/>
      <c r="AE4" s="26"/>
      <c r="AF4" s="26"/>
      <c r="AG4" s="26"/>
      <c r="AH4" s="26"/>
      <c r="AI4" s="26"/>
    </row>
    <row r="5" spans="1:142" ht="18" customHeight="1">
      <c r="F5" s="28"/>
      <c r="G5" s="29"/>
      <c r="O5" s="26"/>
      <c r="P5" s="26"/>
      <c r="Q5" s="26"/>
      <c r="R5" s="26"/>
      <c r="S5" s="26"/>
      <c r="T5" s="26"/>
      <c r="U5" s="26"/>
      <c r="V5" s="26"/>
      <c r="W5" s="26"/>
      <c r="X5" s="26"/>
      <c r="Y5" s="26"/>
      <c r="Z5" s="26"/>
      <c r="AA5" s="26"/>
      <c r="AB5" s="26"/>
      <c r="AC5" s="26"/>
      <c r="AD5" s="26"/>
      <c r="AE5" s="26"/>
      <c r="AF5" s="26"/>
      <c r="AG5" s="26"/>
      <c r="AH5" s="26"/>
      <c r="AI5" s="26"/>
    </row>
    <row r="6" spans="1:142" ht="82.5" customHeight="1">
      <c r="F6" s="30" t="s">
        <v>7</v>
      </c>
      <c r="G6" s="31"/>
      <c r="O6" s="26"/>
      <c r="P6" s="26"/>
      <c r="Q6" s="26"/>
      <c r="R6" s="26"/>
      <c r="S6" s="26"/>
      <c r="T6" s="26"/>
      <c r="U6" s="26"/>
      <c r="V6" s="26"/>
      <c r="W6" s="26"/>
      <c r="X6" s="26"/>
      <c r="Y6" s="26"/>
      <c r="Z6" s="26"/>
      <c r="AA6" s="26"/>
      <c r="AB6" s="26"/>
      <c r="AC6" s="26"/>
      <c r="AD6" s="26"/>
      <c r="AE6" s="26"/>
      <c r="AF6" s="26"/>
      <c r="AG6" s="26"/>
      <c r="AH6" s="26"/>
      <c r="AI6" s="26"/>
    </row>
    <row r="7" spans="1:142" ht="34.15" customHeight="1">
      <c r="F7" s="32"/>
      <c r="G7" s="33" t="s">
        <v>137</v>
      </c>
      <c r="H7" s="34" t="str">
        <f t="shared" ref="H7:AP7" si="4">H3</f>
        <v>1989–90</v>
      </c>
      <c r="I7" s="34" t="str">
        <f t="shared" si="4"/>
        <v>1990–91</v>
      </c>
      <c r="J7" s="34" t="str">
        <f t="shared" si="4"/>
        <v>1991–92</v>
      </c>
      <c r="K7" s="34" t="str">
        <f t="shared" si="4"/>
        <v>1992–93</v>
      </c>
      <c r="L7" s="34" t="str">
        <f t="shared" si="4"/>
        <v>1993–94</v>
      </c>
      <c r="M7" s="34" t="str">
        <f t="shared" si="4"/>
        <v>1994–95</v>
      </c>
      <c r="N7" s="34" t="str">
        <f t="shared" si="4"/>
        <v>1995–96</v>
      </c>
      <c r="O7" s="34" t="str">
        <f t="shared" si="4"/>
        <v>1996–97</v>
      </c>
      <c r="P7" s="34" t="str">
        <f t="shared" si="4"/>
        <v>1997–98</v>
      </c>
      <c r="Q7" s="34" t="str">
        <f t="shared" si="4"/>
        <v>1998–99</v>
      </c>
      <c r="R7" s="34" t="str">
        <f t="shared" si="4"/>
        <v>1999–00</v>
      </c>
      <c r="S7" s="34" t="str">
        <f t="shared" si="4"/>
        <v>2000–01</v>
      </c>
      <c r="T7" s="34" t="str">
        <f t="shared" si="4"/>
        <v>2001–02</v>
      </c>
      <c r="U7" s="34" t="str">
        <f t="shared" si="4"/>
        <v>2002–03</v>
      </c>
      <c r="V7" s="34" t="str">
        <f t="shared" si="4"/>
        <v>2003–04</v>
      </c>
      <c r="W7" s="34" t="str">
        <f t="shared" si="4"/>
        <v>2004–05</v>
      </c>
      <c r="X7" s="34" t="str">
        <f t="shared" si="4"/>
        <v>2005–06</v>
      </c>
      <c r="Y7" s="34" t="str">
        <f t="shared" si="4"/>
        <v>2006–07</v>
      </c>
      <c r="Z7" s="34" t="str">
        <f t="shared" si="4"/>
        <v>2007–08</v>
      </c>
      <c r="AA7" s="34" t="str">
        <f t="shared" si="4"/>
        <v>2008–09</v>
      </c>
      <c r="AB7" s="34" t="str">
        <f t="shared" si="4"/>
        <v>2009–10</v>
      </c>
      <c r="AC7" s="34" t="str">
        <f t="shared" si="4"/>
        <v>2010–11</v>
      </c>
      <c r="AD7" s="34" t="str">
        <f t="shared" si="4"/>
        <v>2011–12</v>
      </c>
      <c r="AE7" s="34" t="str">
        <f t="shared" si="4"/>
        <v>2012–13</v>
      </c>
      <c r="AF7" s="34" t="str">
        <f t="shared" si="4"/>
        <v>2013–14</v>
      </c>
      <c r="AG7" s="34" t="str">
        <f t="shared" si="4"/>
        <v>2014–15</v>
      </c>
      <c r="AH7" s="34" t="str">
        <f t="shared" si="4"/>
        <v>2015–16</v>
      </c>
      <c r="AI7" s="34" t="str">
        <f t="shared" si="4"/>
        <v>2016–17</v>
      </c>
      <c r="AJ7" s="34" t="str">
        <f t="shared" si="4"/>
        <v>2017–18</v>
      </c>
      <c r="AK7" s="34" t="str">
        <f t="shared" si="4"/>
        <v>2018–19</v>
      </c>
      <c r="AL7" s="34" t="str">
        <f t="shared" si="4"/>
        <v>2019–20</v>
      </c>
      <c r="AM7" s="34" t="str">
        <f t="shared" si="4"/>
        <v>2020–21</v>
      </c>
      <c r="AN7" s="34" t="str">
        <f t="shared" si="4"/>
        <v>2021–22</v>
      </c>
      <c r="AO7" s="34" t="str">
        <f t="shared" si="4"/>
        <v>2022–23</v>
      </c>
      <c r="AP7" s="34" t="str">
        <f t="shared" si="4"/>
        <v>2023–24</v>
      </c>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row>
    <row r="8" spans="1:142" ht="28.15" customHeight="1">
      <c r="F8" s="35" t="s">
        <v>181</v>
      </c>
      <c r="G8" s="29"/>
      <c r="H8" s="36"/>
      <c r="I8" s="36"/>
      <c r="J8" s="36"/>
      <c r="K8" s="36"/>
      <c r="L8" s="36"/>
      <c r="M8" s="36"/>
      <c r="N8" s="36"/>
    </row>
    <row r="9" spans="1:142" ht="20.100000000000001" customHeight="1">
      <c r="F9" s="28" t="s">
        <v>276</v>
      </c>
      <c r="G9" s="29"/>
      <c r="H9" s="36"/>
      <c r="I9" s="36"/>
      <c r="J9" s="36"/>
      <c r="K9" s="36"/>
      <c r="L9" s="36"/>
      <c r="M9" s="36"/>
      <c r="N9" s="36"/>
    </row>
    <row r="10" spans="1:142" ht="20.100000000000001" customHeight="1">
      <c r="F10" s="28" t="s">
        <v>277</v>
      </c>
      <c r="G10" s="29" t="s">
        <v>159</v>
      </c>
      <c r="H10" s="46">
        <v>160.41300000000001</v>
      </c>
      <c r="I10" s="46">
        <v>166.562093</v>
      </c>
      <c r="J10" s="46">
        <v>176.51414199999999</v>
      </c>
      <c r="K10" s="46">
        <v>177.99307099999999</v>
      </c>
      <c r="L10" s="46">
        <v>177.976101</v>
      </c>
      <c r="M10" s="46">
        <v>192.348445</v>
      </c>
      <c r="N10" s="46">
        <v>194.5283</v>
      </c>
      <c r="O10" s="46">
        <v>207.499</v>
      </c>
      <c r="P10" s="46">
        <v>222.369</v>
      </c>
      <c r="Q10" s="46">
        <v>225.01349999999999</v>
      </c>
      <c r="R10" s="46">
        <v>239.42991599999999</v>
      </c>
      <c r="S10" s="46">
        <v>258.21812</v>
      </c>
      <c r="T10" s="46">
        <v>272.59225300000003</v>
      </c>
      <c r="U10" s="46">
        <v>274.85345100000001</v>
      </c>
      <c r="V10" s="46">
        <v>283.96123799999998</v>
      </c>
      <c r="W10" s="46">
        <v>303.41482369530098</v>
      </c>
      <c r="X10" s="46">
        <v>306.880314</v>
      </c>
      <c r="Y10" s="46">
        <v>325.27113300000002</v>
      </c>
      <c r="Z10" s="46">
        <v>326.03775402000002</v>
      </c>
      <c r="AA10" s="46">
        <v>339.23048210000002</v>
      </c>
      <c r="AB10" s="46">
        <v>367.12470391794898</v>
      </c>
      <c r="AC10" s="46">
        <v>348.07067640999998</v>
      </c>
      <c r="AD10" s="46">
        <v>365.57574825</v>
      </c>
      <c r="AE10" s="46">
        <v>398.57597448000001</v>
      </c>
      <c r="AF10" s="46">
        <v>430.19345099999998</v>
      </c>
      <c r="AG10" s="46">
        <v>445.76192924999998</v>
      </c>
      <c r="AH10" s="46">
        <v>437.04149976000002</v>
      </c>
      <c r="AI10" s="46">
        <v>443.00199922100001</v>
      </c>
      <c r="AJ10" s="46">
        <v>449.93826448999999</v>
      </c>
      <c r="AK10" s="46">
        <v>460.45383010620202</v>
      </c>
      <c r="AL10" s="46">
        <v>469.14142975349301</v>
      </c>
      <c r="AM10" s="46">
        <v>432.60270894613899</v>
      </c>
      <c r="AN10" s="46">
        <v>434.38796659790501</v>
      </c>
      <c r="AO10" s="46">
        <v>416.26531107740198</v>
      </c>
      <c r="AP10" s="46">
        <v>427.48920637235102</v>
      </c>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row>
    <row r="11" spans="1:142" ht="20.100000000000001" customHeight="1">
      <c r="F11" s="28" t="s">
        <v>278</v>
      </c>
      <c r="G11" s="29" t="s">
        <v>159</v>
      </c>
      <c r="H11" s="46">
        <v>196.85400000000001</v>
      </c>
      <c r="I11" s="46">
        <v>204.68100000000001</v>
      </c>
      <c r="J11" s="46">
        <v>218.24789999999999</v>
      </c>
      <c r="K11" s="46">
        <v>222.50461100000001</v>
      </c>
      <c r="L11" s="46">
        <v>221.49567500000001</v>
      </c>
      <c r="M11" s="46">
        <v>237.22877299999999</v>
      </c>
      <c r="N11" s="46">
        <v>243.01866000000001</v>
      </c>
      <c r="O11" s="46">
        <v>261.33600000000001</v>
      </c>
      <c r="P11" s="46">
        <v>278.63799999999998</v>
      </c>
      <c r="Q11" s="46">
        <v>284.28680000000003</v>
      </c>
      <c r="R11" s="46">
        <v>298.66287899999998</v>
      </c>
      <c r="S11" s="46">
        <v>321.48341799999997</v>
      </c>
      <c r="T11" s="46">
        <v>345.14111800000001</v>
      </c>
      <c r="U11" s="46">
        <v>350.493703075881</v>
      </c>
      <c r="V11" s="46">
        <v>362.86780311355301</v>
      </c>
      <c r="W11" s="46">
        <v>392.374286918699</v>
      </c>
      <c r="X11" s="46">
        <v>400.94317071815601</v>
      </c>
      <c r="Y11" s="46">
        <v>416.59255373712801</v>
      </c>
      <c r="Z11" s="46">
        <v>422.60634213549997</v>
      </c>
      <c r="AA11" s="46">
        <v>445.62824672086799</v>
      </c>
      <c r="AB11" s="46">
        <v>475.74631023667303</v>
      </c>
      <c r="AC11" s="46">
        <v>458.41497909755998</v>
      </c>
      <c r="AD11" s="46">
        <v>483.22077910433597</v>
      </c>
      <c r="AE11" s="46">
        <v>533.24914877235597</v>
      </c>
      <c r="AF11" s="46">
        <v>562.04296636690901</v>
      </c>
      <c r="AG11" s="46">
        <v>567.343635796748</v>
      </c>
      <c r="AH11" s="46">
        <v>567.74200357113796</v>
      </c>
      <c r="AI11" s="46">
        <v>567.42605899308899</v>
      </c>
      <c r="AJ11" s="46">
        <v>574.66131466260197</v>
      </c>
      <c r="AK11" s="46">
        <v>589.63519201249903</v>
      </c>
      <c r="AL11" s="46">
        <v>598.01441822614504</v>
      </c>
      <c r="AM11" s="46">
        <v>551.762906977071</v>
      </c>
      <c r="AN11" s="46">
        <v>559.29357486359697</v>
      </c>
      <c r="AO11" s="46">
        <v>535.31480631748298</v>
      </c>
      <c r="AP11" s="46">
        <v>549.981269708897</v>
      </c>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row>
    <row r="12" spans="1:142" ht="28.15" customHeight="1">
      <c r="F12" s="28" t="s">
        <v>257</v>
      </c>
      <c r="G12" s="29"/>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row>
    <row r="13" spans="1:142" ht="19.5" customHeight="1">
      <c r="F13" s="37" t="s">
        <v>279</v>
      </c>
      <c r="G13" s="29" t="s">
        <v>183</v>
      </c>
      <c r="H13" s="38">
        <v>31993.395</v>
      </c>
      <c r="I13" s="38">
        <v>31955.026000000002</v>
      </c>
      <c r="J13" s="38">
        <v>31309.303</v>
      </c>
      <c r="K13" s="38">
        <v>30704.249</v>
      </c>
      <c r="L13" s="38">
        <v>28925.300999999999</v>
      </c>
      <c r="M13" s="38">
        <v>31171.093000000001</v>
      </c>
      <c r="N13" s="38">
        <v>30251.322</v>
      </c>
      <c r="O13" s="38">
        <v>31048.486000000001</v>
      </c>
      <c r="P13" s="38">
        <v>33961.24</v>
      </c>
      <c r="Q13" s="38">
        <v>27897.812000000002</v>
      </c>
      <c r="R13" s="38">
        <v>37465.296999999999</v>
      </c>
      <c r="S13" s="38">
        <v>39839.203999999998</v>
      </c>
      <c r="T13" s="38">
        <v>37819.756000000001</v>
      </c>
      <c r="U13" s="38">
        <v>35023.417999999998</v>
      </c>
      <c r="V13" s="38">
        <v>30713.057000000001</v>
      </c>
      <c r="W13" s="38">
        <v>27310.74</v>
      </c>
      <c r="X13" s="38">
        <v>23736.668000000001</v>
      </c>
      <c r="Y13" s="38">
        <v>27864.400000000001</v>
      </c>
      <c r="Z13" s="38">
        <v>25822.5</v>
      </c>
      <c r="AA13" s="38">
        <v>27494.3</v>
      </c>
      <c r="AB13" s="38">
        <v>26894.5</v>
      </c>
      <c r="AC13" s="38">
        <v>25581</v>
      </c>
      <c r="AD13" s="38">
        <v>24012</v>
      </c>
      <c r="AE13" s="38">
        <v>21214</v>
      </c>
      <c r="AF13" s="38">
        <v>20139</v>
      </c>
      <c r="AG13" s="38">
        <v>19061</v>
      </c>
      <c r="AH13" s="38">
        <v>18395</v>
      </c>
      <c r="AI13" s="38">
        <v>16134</v>
      </c>
      <c r="AJ13" s="38">
        <v>15458</v>
      </c>
      <c r="AK13" s="38">
        <v>18291</v>
      </c>
      <c r="AL13" s="38">
        <v>21578</v>
      </c>
      <c r="AM13" s="38">
        <v>19412</v>
      </c>
      <c r="AN13" s="38">
        <v>19537</v>
      </c>
      <c r="AO13" s="38">
        <v>16916</v>
      </c>
      <c r="AP13" s="38">
        <v>15961</v>
      </c>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row>
    <row r="14" spans="1:142" ht="19.5" customHeight="1">
      <c r="F14" s="50" t="s">
        <v>280</v>
      </c>
      <c r="G14" s="29" t="s">
        <v>183</v>
      </c>
      <c r="H14" s="38">
        <v>3784.9940000000001</v>
      </c>
      <c r="I14" s="38">
        <v>3547.261</v>
      </c>
      <c r="J14" s="38">
        <v>3588.7339999999999</v>
      </c>
      <c r="K14" s="38">
        <v>3777.8090000000002</v>
      </c>
      <c r="L14" s="38">
        <v>3700.7139999999999</v>
      </c>
      <c r="M14" s="38">
        <v>3608.7710000000002</v>
      </c>
      <c r="N14" s="38">
        <v>3649.3960000000002</v>
      </c>
      <c r="O14" s="38">
        <v>3789.4209999999998</v>
      </c>
      <c r="P14" s="38">
        <v>4436.7569999999996</v>
      </c>
      <c r="Q14" s="38">
        <v>3904.2910000000002</v>
      </c>
      <c r="R14" s="38">
        <v>4367.598</v>
      </c>
      <c r="S14" s="38">
        <v>4056.3530000000001</v>
      </c>
      <c r="T14" s="38">
        <v>4612.0739999999996</v>
      </c>
      <c r="U14" s="38">
        <v>4681.5519999999997</v>
      </c>
      <c r="V14" s="38">
        <v>4639.13</v>
      </c>
      <c r="W14" s="38">
        <v>4628.0919999999996</v>
      </c>
      <c r="X14" s="38">
        <v>4721.9530000000004</v>
      </c>
      <c r="Y14" s="38">
        <v>4549.95</v>
      </c>
      <c r="Z14" s="38">
        <v>3970.7809999999999</v>
      </c>
      <c r="AA14" s="38">
        <v>3929.4119999999998</v>
      </c>
      <c r="AB14" s="38">
        <v>4096.8149999999996</v>
      </c>
      <c r="AC14" s="38">
        <v>3342</v>
      </c>
      <c r="AD14" s="38">
        <v>3251</v>
      </c>
      <c r="AE14" s="38">
        <v>3064</v>
      </c>
      <c r="AF14" s="38">
        <v>3114</v>
      </c>
      <c r="AG14" s="38">
        <v>2674</v>
      </c>
      <c r="AH14" s="38">
        <v>2712</v>
      </c>
      <c r="AI14" s="38">
        <v>2692</v>
      </c>
      <c r="AJ14" s="38">
        <v>2727</v>
      </c>
      <c r="AK14" s="38">
        <v>3906</v>
      </c>
      <c r="AL14" s="38">
        <v>5970</v>
      </c>
      <c r="AM14" s="38">
        <v>5427</v>
      </c>
      <c r="AN14" s="38">
        <v>6234</v>
      </c>
      <c r="AO14" s="38">
        <v>5391</v>
      </c>
      <c r="AP14" s="38">
        <v>5495</v>
      </c>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row>
    <row r="15" spans="1:142" ht="19.5" customHeight="1">
      <c r="F15" s="37" t="s">
        <v>281</v>
      </c>
      <c r="G15" s="29" t="s">
        <v>183</v>
      </c>
      <c r="H15" s="38" t="s">
        <v>156</v>
      </c>
      <c r="I15" s="38">
        <v>36671.112180999997</v>
      </c>
      <c r="J15" s="38">
        <v>37295.618976999998</v>
      </c>
      <c r="K15" s="38">
        <v>38622.647599999997</v>
      </c>
      <c r="L15" s="38">
        <v>39244.603605999997</v>
      </c>
      <c r="M15" s="38">
        <v>40378.02405</v>
      </c>
      <c r="N15" s="38">
        <v>42056.961535000002</v>
      </c>
      <c r="O15" s="38">
        <v>42867.80401</v>
      </c>
      <c r="P15" s="38">
        <v>43363.184394999997</v>
      </c>
      <c r="Q15" s="38">
        <v>42943.729575999998</v>
      </c>
      <c r="R15" s="38">
        <v>43499.054746000002</v>
      </c>
      <c r="S15" s="38">
        <v>43489.609206000001</v>
      </c>
      <c r="T15" s="38">
        <v>42426.263277999999</v>
      </c>
      <c r="U15" s="38">
        <v>42472.987937999998</v>
      </c>
      <c r="V15" s="38">
        <v>39185.596199</v>
      </c>
      <c r="W15" s="38">
        <v>40713.702920000003</v>
      </c>
      <c r="X15" s="38">
        <v>36273.993233000001</v>
      </c>
      <c r="Y15" s="38">
        <v>38794.996378000003</v>
      </c>
      <c r="Z15" s="38">
        <v>39106.362955999997</v>
      </c>
      <c r="AA15" s="38">
        <v>38777.014999999999</v>
      </c>
      <c r="AB15" s="38">
        <v>37310.932788849997</v>
      </c>
      <c r="AC15" s="38">
        <v>41541.199999999997</v>
      </c>
      <c r="AD15" s="38">
        <v>39907.300000000003</v>
      </c>
      <c r="AE15" s="38">
        <v>39571.599999999999</v>
      </c>
      <c r="AF15" s="38">
        <v>37129.4</v>
      </c>
      <c r="AG15" s="38">
        <v>33181</v>
      </c>
      <c r="AH15" s="38">
        <v>28414.400000000001</v>
      </c>
      <c r="AI15" s="38">
        <v>27353.4</v>
      </c>
      <c r="AJ15" s="38">
        <v>28500.400000000001</v>
      </c>
      <c r="AK15" s="38">
        <v>28764.3</v>
      </c>
      <c r="AL15" s="38">
        <v>25813.5</v>
      </c>
      <c r="AM15" s="38">
        <v>21737.3</v>
      </c>
      <c r="AN15" s="38">
        <v>15462.1</v>
      </c>
      <c r="AO15" s="38">
        <v>14641</v>
      </c>
      <c r="AP15" s="38">
        <v>14834.7</v>
      </c>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row>
    <row r="16" spans="1:142" ht="19.5" customHeight="1">
      <c r="F16" s="28" t="s">
        <v>282</v>
      </c>
      <c r="G16" s="29"/>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row>
    <row r="17" spans="6:142" ht="19.5" customHeight="1">
      <c r="F17" s="37" t="s">
        <v>283</v>
      </c>
      <c r="G17" s="29" t="s">
        <v>284</v>
      </c>
      <c r="H17" s="38" t="s">
        <v>156</v>
      </c>
      <c r="I17" s="38" t="s">
        <v>156</v>
      </c>
      <c r="J17" s="38" t="s">
        <v>156</v>
      </c>
      <c r="K17" s="38" t="s">
        <v>156</v>
      </c>
      <c r="L17" s="38" t="s">
        <v>156</v>
      </c>
      <c r="M17" s="38" t="s">
        <v>156</v>
      </c>
      <c r="N17" s="38" t="s">
        <v>156</v>
      </c>
      <c r="O17" s="38" t="s">
        <v>156</v>
      </c>
      <c r="P17" s="38" t="s">
        <v>156</v>
      </c>
      <c r="Q17" s="38" t="s">
        <v>156</v>
      </c>
      <c r="R17" s="38" t="s">
        <v>156</v>
      </c>
      <c r="S17" s="38" t="s">
        <v>156</v>
      </c>
      <c r="T17" s="38" t="s">
        <v>156</v>
      </c>
      <c r="U17" s="38" t="s">
        <v>156</v>
      </c>
      <c r="V17" s="38" t="s">
        <v>156</v>
      </c>
      <c r="W17" s="38" t="s">
        <v>156</v>
      </c>
      <c r="X17" s="38" t="s">
        <v>156</v>
      </c>
      <c r="Y17" s="38" t="s">
        <v>156</v>
      </c>
      <c r="Z17" s="38" t="s">
        <v>156</v>
      </c>
      <c r="AA17" s="38" t="s">
        <v>156</v>
      </c>
      <c r="AB17" s="38">
        <v>43916.558059466799</v>
      </c>
      <c r="AC17" s="38">
        <v>51142.375934609503</v>
      </c>
      <c r="AD17" s="38">
        <v>47661.493902509697</v>
      </c>
      <c r="AE17" s="38">
        <v>55523.502842105299</v>
      </c>
      <c r="AF17" s="38">
        <v>56735.894257894797</v>
      </c>
      <c r="AG17" s="38">
        <v>56209.052015564201</v>
      </c>
      <c r="AH17" s="38">
        <v>61120.852314906697</v>
      </c>
      <c r="AI17" s="38">
        <v>70531.019222037605</v>
      </c>
      <c r="AJ17" s="38">
        <v>84593.866351387696</v>
      </c>
      <c r="AK17" s="38">
        <v>107412.984351765</v>
      </c>
      <c r="AL17" s="38">
        <v>117523.14516144</v>
      </c>
      <c r="AM17" s="38">
        <v>110529.33461051701</v>
      </c>
      <c r="AN17" s="38">
        <v>121413.098498019</v>
      </c>
      <c r="AO17" s="38">
        <v>124130.597981655</v>
      </c>
      <c r="AP17" s="38">
        <v>120326.60511383601</v>
      </c>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row>
    <row r="18" spans="6:142" ht="19.5" customHeight="1">
      <c r="F18" s="37" t="s">
        <v>285</v>
      </c>
      <c r="G18" s="29" t="s">
        <v>284</v>
      </c>
      <c r="H18" s="38" t="s">
        <v>156</v>
      </c>
      <c r="I18" s="38" t="s">
        <v>156</v>
      </c>
      <c r="J18" s="38" t="s">
        <v>156</v>
      </c>
      <c r="K18" s="38" t="s">
        <v>156</v>
      </c>
      <c r="L18" s="38" t="s">
        <v>156</v>
      </c>
      <c r="M18" s="38" t="s">
        <v>156</v>
      </c>
      <c r="N18" s="38" t="s">
        <v>156</v>
      </c>
      <c r="O18" s="38" t="s">
        <v>156</v>
      </c>
      <c r="P18" s="38" t="s">
        <v>156</v>
      </c>
      <c r="Q18" s="38" t="s">
        <v>156</v>
      </c>
      <c r="R18" s="38" t="s">
        <v>156</v>
      </c>
      <c r="S18" s="38" t="s">
        <v>156</v>
      </c>
      <c r="T18" s="38" t="s">
        <v>156</v>
      </c>
      <c r="U18" s="38" t="s">
        <v>156</v>
      </c>
      <c r="V18" s="38" t="s">
        <v>156</v>
      </c>
      <c r="W18" s="38" t="s">
        <v>156</v>
      </c>
      <c r="X18" s="38" t="s">
        <v>156</v>
      </c>
      <c r="Y18" s="38" t="s">
        <v>156</v>
      </c>
      <c r="Z18" s="38" t="s">
        <v>156</v>
      </c>
      <c r="AA18" s="38" t="s">
        <v>156</v>
      </c>
      <c r="AB18" s="38">
        <v>338.80592935384601</v>
      </c>
      <c r="AC18" s="38">
        <v>255.67099999999999</v>
      </c>
      <c r="AD18" s="38">
        <v>336.83300000000003</v>
      </c>
      <c r="AE18" s="38">
        <v>337.78100000000001</v>
      </c>
      <c r="AF18" s="38">
        <v>327.88299999999998</v>
      </c>
      <c r="AG18" s="38">
        <v>332.428</v>
      </c>
      <c r="AH18" s="38">
        <v>341.88499999999999</v>
      </c>
      <c r="AI18" s="38">
        <v>372.71199999999999</v>
      </c>
      <c r="AJ18" s="38">
        <v>258.81099999999998</v>
      </c>
      <c r="AK18" s="38">
        <v>171.21100000000001</v>
      </c>
      <c r="AL18" s="38">
        <v>165.767</v>
      </c>
      <c r="AM18" s="38">
        <v>154.098641231107</v>
      </c>
      <c r="AN18" s="38">
        <v>143.68199999999999</v>
      </c>
      <c r="AO18" s="38">
        <v>135.53800000000001</v>
      </c>
      <c r="AP18" s="38">
        <v>149.00054292770599</v>
      </c>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row>
    <row r="19" spans="6:142" ht="19.5" customHeight="1">
      <c r="F19" s="37" t="s">
        <v>286</v>
      </c>
      <c r="G19" s="29" t="s">
        <v>284</v>
      </c>
      <c r="H19" s="38" t="s">
        <v>156</v>
      </c>
      <c r="I19" s="38" t="s">
        <v>156</v>
      </c>
      <c r="J19" s="38" t="s">
        <v>156</v>
      </c>
      <c r="K19" s="38" t="s">
        <v>156</v>
      </c>
      <c r="L19" s="38" t="s">
        <v>156</v>
      </c>
      <c r="M19" s="38" t="s">
        <v>156</v>
      </c>
      <c r="N19" s="38" t="s">
        <v>156</v>
      </c>
      <c r="O19" s="38" t="s">
        <v>156</v>
      </c>
      <c r="P19" s="38" t="s">
        <v>156</v>
      </c>
      <c r="Q19" s="38" t="s">
        <v>156</v>
      </c>
      <c r="R19" s="38" t="s">
        <v>156</v>
      </c>
      <c r="S19" s="38" t="s">
        <v>156</v>
      </c>
      <c r="T19" s="38" t="s">
        <v>156</v>
      </c>
      <c r="U19" s="38" t="s">
        <v>156</v>
      </c>
      <c r="V19" s="38" t="s">
        <v>156</v>
      </c>
      <c r="W19" s="38" t="s">
        <v>156</v>
      </c>
      <c r="X19" s="38" t="s">
        <v>156</v>
      </c>
      <c r="Y19" s="38" t="s">
        <v>156</v>
      </c>
      <c r="Z19" s="38" t="s">
        <v>156</v>
      </c>
      <c r="AA19" s="38" t="s">
        <v>156</v>
      </c>
      <c r="AB19" s="38">
        <v>5754.0798726315797</v>
      </c>
      <c r="AC19" s="38">
        <v>6720.0530653905598</v>
      </c>
      <c r="AD19" s="38">
        <v>7185.1730974902603</v>
      </c>
      <c r="AE19" s="38">
        <v>7215.4161578947496</v>
      </c>
      <c r="AF19" s="38">
        <v>8148.9227421052701</v>
      </c>
      <c r="AG19" s="38">
        <v>12367.919984435899</v>
      </c>
      <c r="AH19" s="38">
        <v>26737.465811206301</v>
      </c>
      <c r="AI19" s="38">
        <v>34357.592790932198</v>
      </c>
      <c r="AJ19" s="38">
        <v>35403.565186370397</v>
      </c>
      <c r="AK19" s="38">
        <v>37600.469304539001</v>
      </c>
      <c r="AL19" s="38">
        <v>39903.552696513099</v>
      </c>
      <c r="AM19" s="38">
        <v>40316.766748252398</v>
      </c>
      <c r="AN19" s="38">
        <v>40447.656501981299</v>
      </c>
      <c r="AO19" s="38">
        <v>39233.864018344997</v>
      </c>
      <c r="AP19" s="38">
        <v>39812.579803876797</v>
      </c>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row>
    <row r="20" spans="6:142" ht="19.5" customHeight="1">
      <c r="F20" s="37" t="s">
        <v>287</v>
      </c>
      <c r="G20" s="29" t="s">
        <v>284</v>
      </c>
      <c r="H20" s="38">
        <v>20268</v>
      </c>
      <c r="I20" s="38">
        <v>21229</v>
      </c>
      <c r="J20" s="38">
        <v>23479</v>
      </c>
      <c r="K20" s="38">
        <v>24611</v>
      </c>
      <c r="L20" s="38">
        <v>26755</v>
      </c>
      <c r="M20" s="38">
        <v>29467</v>
      </c>
      <c r="N20" s="38">
        <v>30093</v>
      </c>
      <c r="O20" s="38">
        <v>30296</v>
      </c>
      <c r="P20" s="38">
        <v>32232</v>
      </c>
      <c r="Q20" s="38">
        <v>32959</v>
      </c>
      <c r="R20" s="38">
        <v>34153</v>
      </c>
      <c r="S20" s="38">
        <v>35166</v>
      </c>
      <c r="T20" s="38">
        <v>35577</v>
      </c>
      <c r="U20" s="38">
        <v>37231</v>
      </c>
      <c r="V20" s="38">
        <v>37251</v>
      </c>
      <c r="W20" s="38">
        <v>41601</v>
      </c>
      <c r="X20" s="38">
        <v>43157</v>
      </c>
      <c r="Y20" s="38">
        <v>45741</v>
      </c>
      <c r="Z20" s="38">
        <v>47653</v>
      </c>
      <c r="AA20" s="38">
        <v>49865</v>
      </c>
      <c r="AB20" s="38">
        <v>50009.443861452302</v>
      </c>
      <c r="AC20" s="38">
        <v>58118.1</v>
      </c>
      <c r="AD20" s="38">
        <v>55183.5</v>
      </c>
      <c r="AE20" s="38">
        <v>63076.7</v>
      </c>
      <c r="AF20" s="38">
        <v>65212.7</v>
      </c>
      <c r="AG20" s="38">
        <v>68909.399999999994</v>
      </c>
      <c r="AH20" s="38">
        <v>88200.203126112901</v>
      </c>
      <c r="AI20" s="38">
        <v>105261.32401297</v>
      </c>
      <c r="AJ20" s="38">
        <v>120256.24253775799</v>
      </c>
      <c r="AK20" s="38">
        <v>145184.664656304</v>
      </c>
      <c r="AL20" s="38">
        <v>157592.46485795299</v>
      </c>
      <c r="AM20" s="38">
        <v>151000.200000001</v>
      </c>
      <c r="AN20" s="38">
        <v>162004.43700000001</v>
      </c>
      <c r="AO20" s="38">
        <v>163982.67337931399</v>
      </c>
      <c r="AP20" s="38">
        <v>163780.01624323399</v>
      </c>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row>
    <row r="21" spans="6:142" ht="28.15" customHeight="1">
      <c r="F21" s="28" t="s">
        <v>288</v>
      </c>
      <c r="G21" s="29" t="s">
        <v>145</v>
      </c>
      <c r="H21" s="38">
        <v>4088.5</v>
      </c>
      <c r="I21" s="38">
        <v>4367.0072</v>
      </c>
      <c r="J21" s="38">
        <v>4329.0126</v>
      </c>
      <c r="K21" s="38">
        <v>2685.8333699999998</v>
      </c>
      <c r="L21" s="38">
        <v>2732.7477600000002</v>
      </c>
      <c r="M21" s="38">
        <v>2621.6679399999998</v>
      </c>
      <c r="N21" s="38">
        <v>5087.8553199999997</v>
      </c>
      <c r="O21" s="38">
        <v>5974.6106200000004</v>
      </c>
      <c r="P21" s="38">
        <v>5788.0074999999997</v>
      </c>
      <c r="Q21" s="38">
        <v>6387.4276200000004</v>
      </c>
      <c r="R21" s="38">
        <v>8217.1690299999991</v>
      </c>
      <c r="S21" s="38">
        <v>9549.3032700000003</v>
      </c>
      <c r="T21" s="38">
        <v>7822.9165000000003</v>
      </c>
      <c r="U21" s="38">
        <v>9171.6</v>
      </c>
      <c r="V21" s="38">
        <v>9568.7000000000007</v>
      </c>
      <c r="W21" s="38">
        <v>10965.517024999999</v>
      </c>
      <c r="X21" s="38">
        <v>10020.366225</v>
      </c>
      <c r="Y21" s="38">
        <v>9531.4021499999999</v>
      </c>
      <c r="Z21" s="38">
        <v>10120.44175</v>
      </c>
      <c r="AA21" s="38">
        <v>10327.320900000001</v>
      </c>
      <c r="AB21" s="38">
        <v>7062.6756999999998</v>
      </c>
      <c r="AC21" s="38">
        <v>7138.1982500000004</v>
      </c>
      <c r="AD21" s="38">
        <v>7663.2786500000002</v>
      </c>
      <c r="AE21" s="38">
        <v>8954.4354896042805</v>
      </c>
      <c r="AF21" s="38">
        <v>5702.8861456299101</v>
      </c>
      <c r="AG21" s="38">
        <v>6110.1238054792302</v>
      </c>
      <c r="AH21" s="38">
        <v>7622.5</v>
      </c>
      <c r="AI21" s="38">
        <v>7295</v>
      </c>
      <c r="AJ21" s="38">
        <v>7521</v>
      </c>
      <c r="AK21" s="38">
        <v>7618</v>
      </c>
      <c r="AL21" s="38">
        <v>7347.6365999999998</v>
      </c>
      <c r="AM21" s="38">
        <v>6212.7200999999995</v>
      </c>
      <c r="AN21" s="38">
        <v>4484.8225000000002</v>
      </c>
      <c r="AO21" s="38">
        <v>5408.7232000000004</v>
      </c>
      <c r="AP21" s="38">
        <v>5797.2530917150798</v>
      </c>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row>
    <row r="22" spans="6:142" ht="34.15" customHeight="1">
      <c r="F22" s="35" t="s">
        <v>289</v>
      </c>
      <c r="G22" s="29"/>
      <c r="H22" s="51"/>
      <c r="I22" s="51"/>
      <c r="J22" s="51"/>
      <c r="K22" s="51"/>
      <c r="L22" s="51"/>
      <c r="M22" s="51"/>
      <c r="N22" s="51"/>
      <c r="O22" s="51"/>
      <c r="P22" s="51"/>
      <c r="Q22" s="51"/>
      <c r="R22" s="51"/>
      <c r="S22" s="51"/>
      <c r="T22" s="51"/>
      <c r="U22" s="51"/>
      <c r="V22" s="51"/>
      <c r="W22" s="51"/>
      <c r="X22" s="51"/>
      <c r="Y22" s="51"/>
      <c r="Z22" s="51"/>
      <c r="AA22" s="51"/>
      <c r="AB22" s="51"/>
      <c r="AC22" s="51"/>
      <c r="AD22" s="52"/>
      <c r="AE22" s="52"/>
      <c r="AF22" s="52"/>
      <c r="AG22" s="52"/>
      <c r="AH22" s="52"/>
      <c r="AI22" s="52"/>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row>
    <row r="23" spans="6:142" ht="28.15" customHeight="1">
      <c r="F23" s="28" t="s">
        <v>139</v>
      </c>
      <c r="G23" s="29"/>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row>
    <row r="24" spans="6:142" ht="20.100000000000001" customHeight="1">
      <c r="F24" s="37" t="s">
        <v>140</v>
      </c>
      <c r="G24" s="29" t="s">
        <v>141</v>
      </c>
      <c r="H24" s="38">
        <v>39900</v>
      </c>
      <c r="I24" s="38">
        <v>41751.376000000004</v>
      </c>
      <c r="J24" s="38">
        <v>39855.385999999999</v>
      </c>
      <c r="K24" s="38">
        <v>41179.663999999997</v>
      </c>
      <c r="L24" s="38">
        <v>41285.797999999995</v>
      </c>
      <c r="M24" s="38">
        <v>42308.9</v>
      </c>
      <c r="N24" s="38">
        <v>43308.046000000002</v>
      </c>
      <c r="O24" s="38">
        <v>42989.187999999995</v>
      </c>
      <c r="P24" s="38">
        <v>44483.437000000005</v>
      </c>
      <c r="Q24" s="38">
        <v>46443.929000000004</v>
      </c>
      <c r="R24" s="38">
        <v>51045.573999999993</v>
      </c>
      <c r="S24" s="38">
        <v>54560.257000000005</v>
      </c>
      <c r="T24" s="38">
        <v>53949.347999999998</v>
      </c>
      <c r="U24" s="38">
        <v>54472.395000000004</v>
      </c>
      <c r="V24" s="38">
        <v>56315.538999999997</v>
      </c>
      <c r="W24" s="38">
        <v>57648.025000000001</v>
      </c>
      <c r="X24" s="38">
        <v>60873.847000000002</v>
      </c>
      <c r="Y24" s="38">
        <v>62683.792499999996</v>
      </c>
      <c r="Z24" s="38">
        <v>63463.257470000004</v>
      </c>
      <c r="AA24" s="38">
        <v>64055.053190000006</v>
      </c>
      <c r="AB24" s="38">
        <v>67809.573499999999</v>
      </c>
      <c r="AC24" s="38">
        <v>68826.760399999999</v>
      </c>
      <c r="AD24" s="38">
        <v>72895.282999999996</v>
      </c>
      <c r="AE24" s="38">
        <v>78942.481139999989</v>
      </c>
      <c r="AF24" s="38">
        <v>80282.24964200001</v>
      </c>
      <c r="AG24" s="38">
        <v>80305.030659999989</v>
      </c>
      <c r="AH24" s="38">
        <v>81455.895710000012</v>
      </c>
      <c r="AI24" s="38">
        <v>84898.874002900004</v>
      </c>
      <c r="AJ24" s="38">
        <v>94966.955000000002</v>
      </c>
      <c r="AK24" s="38">
        <v>99482.333199999994</v>
      </c>
      <c r="AL24" s="38">
        <v>107227.084095</v>
      </c>
      <c r="AM24" s="38">
        <v>102960.17114799999</v>
      </c>
      <c r="AN24" s="38">
        <v>102453.08450000001</v>
      </c>
      <c r="AO24" s="38">
        <v>96414</v>
      </c>
      <c r="AP24" s="38">
        <v>100461</v>
      </c>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row>
    <row r="25" spans="6:142" ht="20.100000000000001" customHeight="1">
      <c r="F25" s="37" t="s">
        <v>142</v>
      </c>
      <c r="G25" s="29" t="s">
        <v>141</v>
      </c>
      <c r="H25" s="38">
        <v>11041.486999999999</v>
      </c>
      <c r="I25" s="38">
        <v>11401.852999999999</v>
      </c>
      <c r="J25" s="38">
        <v>11823.651</v>
      </c>
      <c r="K25" s="38">
        <v>9389.2090000000007</v>
      </c>
      <c r="L25" s="38">
        <v>12760.704</v>
      </c>
      <c r="M25" s="38">
        <v>12940.04</v>
      </c>
      <c r="N25" s="38">
        <v>13325.603999999999</v>
      </c>
      <c r="O25" s="38">
        <v>13252.306</v>
      </c>
      <c r="P25" s="38">
        <v>13581.358</v>
      </c>
      <c r="Q25" s="38">
        <v>14207.264999999999</v>
      </c>
      <c r="R25" s="38">
        <v>15036.906999999999</v>
      </c>
      <c r="S25" s="38">
        <v>16098.317999999999</v>
      </c>
      <c r="T25" s="38">
        <v>16416.674999999999</v>
      </c>
      <c r="U25" s="38">
        <v>16413.321</v>
      </c>
      <c r="V25" s="38">
        <v>16689.654989999999</v>
      </c>
      <c r="W25" s="38">
        <v>17160.62</v>
      </c>
      <c r="X25" s="38">
        <v>17826.225999999999</v>
      </c>
      <c r="Y25" s="38">
        <v>18505.817999999999</v>
      </c>
      <c r="Z25" s="38">
        <v>19358.579000000002</v>
      </c>
      <c r="AA25" s="38">
        <v>19596.879000000001</v>
      </c>
      <c r="AB25" s="38">
        <v>20056.624</v>
      </c>
      <c r="AC25" s="38">
        <v>19543.994999999999</v>
      </c>
      <c r="AD25" s="38">
        <v>20079.738964788001</v>
      </c>
      <c r="AE25" s="38">
        <v>21644.52188</v>
      </c>
      <c r="AF25" s="38">
        <v>21531.901020000001</v>
      </c>
      <c r="AG25" s="38">
        <v>19896.196769999999</v>
      </c>
      <c r="AH25" s="38">
        <v>20550.298150572598</v>
      </c>
      <c r="AI25" s="38">
        <v>20599.232984288901</v>
      </c>
      <c r="AJ25" s="38">
        <v>20279.694103313399</v>
      </c>
      <c r="AK25" s="38">
        <v>20103.046184999999</v>
      </c>
      <c r="AL25" s="38">
        <v>20450.909975286901</v>
      </c>
      <c r="AM25" s="38">
        <v>20949.084804999999</v>
      </c>
      <c r="AN25" s="38">
        <v>20113.527881999998</v>
      </c>
      <c r="AO25" s="38">
        <v>18970.706971</v>
      </c>
      <c r="AP25" s="38">
        <v>18255.239147</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row>
    <row r="26" spans="6:142" ht="20.100000000000001" customHeight="1">
      <c r="F26" s="37" t="s">
        <v>143</v>
      </c>
      <c r="G26" s="29" t="s">
        <v>141</v>
      </c>
      <c r="H26" s="38">
        <v>1235.105</v>
      </c>
      <c r="I26" s="38">
        <v>1236.08</v>
      </c>
      <c r="J26" s="38">
        <v>1234.3510000000001</v>
      </c>
      <c r="K26" s="38">
        <v>1305.991</v>
      </c>
      <c r="L26" s="38">
        <v>1384.037</v>
      </c>
      <c r="M26" s="38">
        <v>1285.1669999999999</v>
      </c>
      <c r="N26" s="38">
        <v>1330.991</v>
      </c>
      <c r="O26" s="38">
        <v>1394.5550000000001</v>
      </c>
      <c r="P26" s="38">
        <v>1588.865</v>
      </c>
      <c r="Q26" s="38">
        <v>1685.6969999999999</v>
      </c>
      <c r="R26" s="38">
        <v>1742.443</v>
      </c>
      <c r="S26" s="38">
        <v>1788.144</v>
      </c>
      <c r="T26" s="38">
        <v>1808.5119999999999</v>
      </c>
      <c r="U26" s="38">
        <v>1854.722</v>
      </c>
      <c r="V26" s="38">
        <v>1876.953595</v>
      </c>
      <c r="W26" s="38">
        <v>1890.410455</v>
      </c>
      <c r="X26" s="38">
        <v>1911.62</v>
      </c>
      <c r="Y26" s="38">
        <v>1956.511</v>
      </c>
      <c r="Z26" s="38">
        <v>1964.014044</v>
      </c>
      <c r="AA26" s="38">
        <v>1973.5531490000001</v>
      </c>
      <c r="AB26" s="38">
        <v>1918.211018</v>
      </c>
      <c r="AC26" s="38">
        <v>1937.574472</v>
      </c>
      <c r="AD26" s="38">
        <v>1937.59113905966</v>
      </c>
      <c r="AE26" s="38">
        <v>1788.4424662849499</v>
      </c>
      <c r="AF26" s="38">
        <v>1773.3708801395701</v>
      </c>
      <c r="AG26" s="38">
        <v>1647.227034</v>
      </c>
      <c r="AH26" s="38">
        <v>1647.1720049999999</v>
      </c>
      <c r="AI26" s="38">
        <v>1518.8927039846401</v>
      </c>
      <c r="AJ26" s="38">
        <v>1564.2203147419</v>
      </c>
      <c r="AK26" s="38">
        <v>1572.7767517314501</v>
      </c>
      <c r="AL26" s="38">
        <v>1572.22355211391</v>
      </c>
      <c r="AM26" s="38">
        <v>1579.16119228657</v>
      </c>
      <c r="AN26" s="38">
        <v>1524.61206197513</v>
      </c>
      <c r="AO26" s="38">
        <v>1531.7254005070699</v>
      </c>
      <c r="AP26" s="38">
        <v>1567.06296485896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row>
    <row r="27" spans="6:142" ht="28.15" customHeight="1">
      <c r="F27" s="28" t="s">
        <v>146</v>
      </c>
      <c r="G27" s="29"/>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row>
    <row r="28" spans="6:142" ht="20.100000000000001" customHeight="1">
      <c r="F28" s="37" t="s">
        <v>290</v>
      </c>
      <c r="G28" s="29" t="s">
        <v>141</v>
      </c>
      <c r="H28" s="38">
        <v>310</v>
      </c>
      <c r="I28" s="38">
        <v>327</v>
      </c>
      <c r="J28" s="38">
        <v>341.20600000000002</v>
      </c>
      <c r="K28" s="38">
        <v>416.08765299999999</v>
      </c>
      <c r="L28" s="38">
        <v>428.79898400000002</v>
      </c>
      <c r="M28" s="38">
        <v>368.58714479999998</v>
      </c>
      <c r="N28" s="38">
        <v>438.33913325999998</v>
      </c>
      <c r="O28" s="38">
        <v>546.67200000000003</v>
      </c>
      <c r="P28" s="38">
        <v>576.32989999999995</v>
      </c>
      <c r="Q28" s="38">
        <v>687.87828999999999</v>
      </c>
      <c r="R28" s="38">
        <v>793.11078599999996</v>
      </c>
      <c r="S28" s="38">
        <v>875.05633999999998</v>
      </c>
      <c r="T28" s="38">
        <v>881.93159000000003</v>
      </c>
      <c r="U28" s="38">
        <v>883.62747999999999</v>
      </c>
      <c r="V28" s="38">
        <v>810.80426999999997</v>
      </c>
      <c r="W28" s="38">
        <v>895.024</v>
      </c>
      <c r="X28" s="38">
        <v>936.31600000000003</v>
      </c>
      <c r="Y28" s="38">
        <v>858.56002239999998</v>
      </c>
      <c r="Z28" s="38">
        <v>846.86707991000003</v>
      </c>
      <c r="AA28" s="38">
        <v>890.15539999999999</v>
      </c>
      <c r="AB28" s="38">
        <v>819.51260000000002</v>
      </c>
      <c r="AC28" s="38">
        <v>952.72299999999996</v>
      </c>
      <c r="AD28" s="38">
        <v>930.76</v>
      </c>
      <c r="AE28" s="38">
        <v>971.44551530612205</v>
      </c>
      <c r="AF28" s="38">
        <v>989.09048470000005</v>
      </c>
      <c r="AG28" s="38">
        <v>983.08011850000003</v>
      </c>
      <c r="AH28" s="38">
        <v>989.57812153435998</v>
      </c>
      <c r="AI28" s="38">
        <v>910.58551739133304</v>
      </c>
      <c r="AJ28" s="38">
        <v>863.94906958173306</v>
      </c>
      <c r="AK28" s="38">
        <v>923.51076837334404</v>
      </c>
      <c r="AL28" s="38">
        <v>900.48699093972402</v>
      </c>
      <c r="AM28" s="38">
        <v>851.56196081246105</v>
      </c>
      <c r="AN28" s="38">
        <v>780.77798399999995</v>
      </c>
      <c r="AO28" s="38">
        <v>803.55818762000001</v>
      </c>
      <c r="AP28" s="38">
        <v>794.67712451</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row>
    <row r="29" spans="6:142" ht="20.100000000000001" customHeight="1">
      <c r="F29" s="37" t="s">
        <v>148</v>
      </c>
      <c r="G29" s="29" t="s">
        <v>141</v>
      </c>
      <c r="H29" s="38">
        <v>264.73399999999998</v>
      </c>
      <c r="I29" s="38">
        <v>242.03399999999999</v>
      </c>
      <c r="J29" s="38">
        <v>276.608</v>
      </c>
      <c r="K29" s="38">
        <v>311.57100000000003</v>
      </c>
      <c r="L29" s="38">
        <v>330.774</v>
      </c>
      <c r="M29" s="38">
        <v>272.96100000000001</v>
      </c>
      <c r="N29" s="38">
        <v>293.92</v>
      </c>
      <c r="O29" s="38">
        <v>310.32900000000001</v>
      </c>
      <c r="P29" s="38">
        <v>282.49400000000003</v>
      </c>
      <c r="Q29" s="38">
        <v>306.315</v>
      </c>
      <c r="R29" s="38">
        <v>476.94299999999998</v>
      </c>
      <c r="S29" s="38">
        <v>517.4067</v>
      </c>
      <c r="T29" s="38">
        <v>560.95100000000002</v>
      </c>
      <c r="U29" s="38">
        <v>537.03700000000003</v>
      </c>
      <c r="V29" s="38">
        <v>457.66327000000001</v>
      </c>
      <c r="W29" s="38">
        <v>485.97899999999998</v>
      </c>
      <c r="X29" s="38">
        <v>461.42599999999999</v>
      </c>
      <c r="Y29" s="38">
        <v>434.87200000000001</v>
      </c>
      <c r="Z29" s="38">
        <v>444.363</v>
      </c>
      <c r="AA29" s="38">
        <v>499.1705</v>
      </c>
      <c r="AB29" s="38">
        <v>395.48360000000002</v>
      </c>
      <c r="AC29" s="38">
        <v>485.25599999999997</v>
      </c>
      <c r="AD29" s="38">
        <v>485.53800000000001</v>
      </c>
      <c r="AE29" s="38">
        <v>453.70299999999997</v>
      </c>
      <c r="AF29" s="38">
        <v>500.13400000000001</v>
      </c>
      <c r="AG29" s="38">
        <v>450.21899999999999</v>
      </c>
      <c r="AH29" s="38">
        <v>513.80799999999999</v>
      </c>
      <c r="AI29" s="38">
        <v>447.72203999999999</v>
      </c>
      <c r="AJ29" s="38">
        <v>348.7900386</v>
      </c>
      <c r="AK29" s="38">
        <v>407.79976399999998</v>
      </c>
      <c r="AL29" s="38">
        <v>420.63878999999997</v>
      </c>
      <c r="AM29" s="38">
        <v>461.77490499999999</v>
      </c>
      <c r="AN29" s="38">
        <v>367.68799999999999</v>
      </c>
      <c r="AO29" s="38">
        <v>453.74899699999997</v>
      </c>
      <c r="AP29" s="38">
        <v>451.19684999999998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row>
    <row r="30" spans="6:142" ht="28.15" customHeight="1">
      <c r="F30" s="28" t="s">
        <v>291</v>
      </c>
      <c r="G30" s="2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row>
    <row r="31" spans="6:142" ht="20.100000000000001" customHeight="1">
      <c r="F31" s="37" t="s">
        <v>290</v>
      </c>
      <c r="G31" s="29" t="s">
        <v>145</v>
      </c>
      <c r="H31" s="46">
        <v>223.96100000000001</v>
      </c>
      <c r="I31" s="46">
        <v>241.76</v>
      </c>
      <c r="J31" s="46">
        <v>241.47</v>
      </c>
      <c r="K31" s="46">
        <v>234.50413710000001</v>
      </c>
      <c r="L31" s="46">
        <v>236.61911939999999</v>
      </c>
      <c r="M31" s="46">
        <v>231.68146909999999</v>
      </c>
      <c r="N31" s="46">
        <v>258.39684119999998</v>
      </c>
      <c r="O31" s="46">
        <v>288.73141134361299</v>
      </c>
      <c r="P31" s="46">
        <v>306.30643425114499</v>
      </c>
      <c r="Q31" s="46">
        <v>291.73113267964197</v>
      </c>
      <c r="R31" s="46">
        <v>289.88657228836001</v>
      </c>
      <c r="S31" s="46">
        <v>293.67752584309898</v>
      </c>
      <c r="T31" s="46">
        <v>264.58417654331498</v>
      </c>
      <c r="U31" s="46">
        <v>275.919992970615</v>
      </c>
      <c r="V31" s="46">
        <v>266.73162255934898</v>
      </c>
      <c r="W31" s="46">
        <v>265.21044498184301</v>
      </c>
      <c r="X31" s="46">
        <v>249.402882172266</v>
      </c>
      <c r="Y31" s="46">
        <v>250.761108652209</v>
      </c>
      <c r="Z31" s="46">
        <v>229.698317410947</v>
      </c>
      <c r="AA31" s="46">
        <v>217.83657612963901</v>
      </c>
      <c r="AB31" s="46">
        <v>235.099989891371</v>
      </c>
      <c r="AC31" s="46">
        <v>256.02153662267398</v>
      </c>
      <c r="AD31" s="46">
        <v>246.05108489372901</v>
      </c>
      <c r="AE31" s="46">
        <v>246.01226673998499</v>
      </c>
      <c r="AF31" s="46">
        <v>270.30754126286001</v>
      </c>
      <c r="AG31" s="46">
        <v>272.52676842686401</v>
      </c>
      <c r="AH31" s="46">
        <v>285.59016769419901</v>
      </c>
      <c r="AI31" s="46">
        <v>290.36258411769199</v>
      </c>
      <c r="AJ31" s="46">
        <v>302.37313534900102</v>
      </c>
      <c r="AK31" s="46">
        <v>322.06550167534402</v>
      </c>
      <c r="AL31" s="46">
        <v>330.09479159133201</v>
      </c>
      <c r="AM31" s="46">
        <v>317.95953904652299</v>
      </c>
      <c r="AN31" s="46">
        <v>304.68509637763498</v>
      </c>
      <c r="AO31" s="46">
        <v>300.64009548766398</v>
      </c>
      <c r="AP31" s="46">
        <v>288.658833775262</v>
      </c>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row>
    <row r="32" spans="6:142" ht="28.15" customHeight="1">
      <c r="F32" s="28" t="s">
        <v>292</v>
      </c>
      <c r="G32" s="29" t="s">
        <v>159</v>
      </c>
      <c r="H32" s="36">
        <v>109.88778000000001</v>
      </c>
      <c r="I32" s="36">
        <v>111.414463</v>
      </c>
      <c r="J32" s="36">
        <v>115.301804</v>
      </c>
      <c r="K32" s="36">
        <v>115.97639599999999</v>
      </c>
      <c r="L32" s="36">
        <v>124.305812</v>
      </c>
      <c r="M32" s="36">
        <v>136.99193</v>
      </c>
      <c r="N32" s="36">
        <v>147.8605671</v>
      </c>
      <c r="O32" s="36">
        <v>153.34455539999999</v>
      </c>
      <c r="P32" s="36">
        <v>161.14571330000001</v>
      </c>
      <c r="Q32" s="36">
        <v>153.47767820000001</v>
      </c>
      <c r="R32" s="36">
        <v>159.140344484444</v>
      </c>
      <c r="S32" s="36">
        <v>174.05502066067899</v>
      </c>
      <c r="T32" s="36">
        <v>184.576374881861</v>
      </c>
      <c r="U32" s="36">
        <v>198.51887856763301</v>
      </c>
      <c r="V32" s="36">
        <v>222.023674050577</v>
      </c>
      <c r="W32" s="36">
        <v>251.110013580345</v>
      </c>
      <c r="X32" s="36">
        <v>263.06661373496098</v>
      </c>
      <c r="Y32" s="36">
        <v>286.89065563129299</v>
      </c>
      <c r="Z32" s="36">
        <v>324.00255754289401</v>
      </c>
      <c r="AA32" s="36">
        <v>349.55175312678102</v>
      </c>
      <c r="AB32" s="36">
        <v>421.83583891161697</v>
      </c>
      <c r="AC32" s="36">
        <v>445.94602308639497</v>
      </c>
      <c r="AD32" s="36">
        <v>503.50176616016199</v>
      </c>
      <c r="AE32" s="36">
        <v>555.45267002011803</v>
      </c>
      <c r="AF32" s="36">
        <v>680.17715028879002</v>
      </c>
      <c r="AG32" s="36">
        <v>776.25536482911195</v>
      </c>
      <c r="AH32" s="36">
        <v>835.96165998084803</v>
      </c>
      <c r="AI32" s="36">
        <v>872.71233781537603</v>
      </c>
      <c r="AJ32" s="36">
        <v>899.77752775135798</v>
      </c>
      <c r="AK32" s="38">
        <v>916.542307257012</v>
      </c>
      <c r="AL32" s="38">
        <v>911.13845080014903</v>
      </c>
      <c r="AM32" s="38">
        <v>912.39868064482096</v>
      </c>
      <c r="AN32" s="38">
        <v>928.96030782584796</v>
      </c>
      <c r="AO32" s="38">
        <v>956.52841113800605</v>
      </c>
      <c r="AP32" s="38">
        <v>958.22560690175806</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row>
    <row r="33" spans="6:142" ht="28.15" customHeight="1">
      <c r="F33" s="28" t="s">
        <v>160</v>
      </c>
      <c r="G33" s="2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row>
    <row r="34" spans="6:142" ht="20.100000000000001" customHeight="1">
      <c r="F34" s="37" t="s">
        <v>290</v>
      </c>
      <c r="G34" s="29" t="s">
        <v>141</v>
      </c>
      <c r="H34" s="36">
        <v>522</v>
      </c>
      <c r="I34" s="36">
        <v>571</v>
      </c>
      <c r="J34" s="36">
        <v>569</v>
      </c>
      <c r="K34" s="36">
        <v>554</v>
      </c>
      <c r="L34" s="36">
        <v>540</v>
      </c>
      <c r="M34" s="36">
        <v>462.76900000000001</v>
      </c>
      <c r="N34" s="36">
        <v>506.22899999999998</v>
      </c>
      <c r="O34" s="36">
        <v>516.24300000000005</v>
      </c>
      <c r="P34" s="36">
        <v>570.52099999999996</v>
      </c>
      <c r="Q34" s="36">
        <v>661.24800000000005</v>
      </c>
      <c r="R34" s="36">
        <v>689.52729999999997</v>
      </c>
      <c r="S34" s="36">
        <v>723.79870000000005</v>
      </c>
      <c r="T34" s="36">
        <v>744.49464999999998</v>
      </c>
      <c r="U34" s="36">
        <v>695.48199999999997</v>
      </c>
      <c r="V34" s="36">
        <v>677.61</v>
      </c>
      <c r="W34" s="36">
        <v>682.40700000000004</v>
      </c>
      <c r="X34" s="36">
        <v>760.47</v>
      </c>
      <c r="Y34" s="36">
        <v>641.93200000000002</v>
      </c>
      <c r="Z34" s="36">
        <v>640.77200000000005</v>
      </c>
      <c r="AA34" s="36">
        <v>596.11661150652901</v>
      </c>
      <c r="AB34" s="36">
        <v>616.97037251884205</v>
      </c>
      <c r="AC34" s="36">
        <v>696.51415875238797</v>
      </c>
      <c r="AD34" s="36">
        <v>634.49732978457996</v>
      </c>
      <c r="AE34" s="36">
        <v>638.98357392691196</v>
      </c>
      <c r="AF34" s="36">
        <v>737.78843872630603</v>
      </c>
      <c r="AG34" s="36">
        <v>699.80296071928399</v>
      </c>
      <c r="AH34" s="36">
        <v>541.71500000000003</v>
      </c>
      <c r="AI34" s="36">
        <v>400.601</v>
      </c>
      <c r="AJ34" s="36">
        <v>340.56997225670398</v>
      </c>
      <c r="AK34" s="38">
        <v>371.45401085712598</v>
      </c>
      <c r="AL34" s="38">
        <v>501.35861508616603</v>
      </c>
      <c r="AM34" s="38">
        <v>507.60045191549602</v>
      </c>
      <c r="AN34" s="38">
        <v>516.40388908638897</v>
      </c>
      <c r="AO34" s="38">
        <v>516.40388908638897</v>
      </c>
      <c r="AP34" s="38">
        <v>516.40388908638897</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row>
    <row r="35" spans="6:142" ht="20.100000000000001" customHeight="1">
      <c r="F35" s="37" t="s">
        <v>293</v>
      </c>
      <c r="G35" s="29" t="s">
        <v>141</v>
      </c>
      <c r="H35" s="36">
        <v>199.929</v>
      </c>
      <c r="I35" s="36">
        <v>211.31200000000001</v>
      </c>
      <c r="J35" s="36">
        <v>215.82300000000001</v>
      </c>
      <c r="K35" s="36">
        <v>220.27799999999999</v>
      </c>
      <c r="L35" s="36">
        <v>217.38800000000001</v>
      </c>
      <c r="M35" s="36">
        <v>204.66499999999999</v>
      </c>
      <c r="N35" s="36">
        <v>223.654</v>
      </c>
      <c r="O35" s="36">
        <v>201.755</v>
      </c>
      <c r="P35" s="36">
        <v>185.06100000000001</v>
      </c>
      <c r="Q35" s="36">
        <v>198.75299999999999</v>
      </c>
      <c r="R35" s="36">
        <v>233.476</v>
      </c>
      <c r="S35" s="36">
        <v>215.221</v>
      </c>
      <c r="T35" s="36">
        <v>275.01100000000002</v>
      </c>
      <c r="U35" s="36">
        <v>267.48399999999998</v>
      </c>
      <c r="V35" s="36">
        <v>246.63900000000001</v>
      </c>
      <c r="W35" s="36">
        <v>233.84700000000001</v>
      </c>
      <c r="X35" s="36">
        <v>234.23500000000001</v>
      </c>
      <c r="Y35" s="36">
        <v>190.68700000000001</v>
      </c>
      <c r="Z35" s="36">
        <v>202.904</v>
      </c>
      <c r="AA35" s="36">
        <v>212.82900000000001</v>
      </c>
      <c r="AB35" s="36">
        <v>189.05799999999999</v>
      </c>
      <c r="AC35" s="36">
        <v>190.321</v>
      </c>
      <c r="AD35" s="36">
        <v>174.453</v>
      </c>
      <c r="AE35" s="36">
        <v>159.065</v>
      </c>
      <c r="AF35" s="36">
        <v>182.73699999999999</v>
      </c>
      <c r="AG35" s="36">
        <v>169.18418399999999</v>
      </c>
      <c r="AH35" s="36">
        <v>190.584</v>
      </c>
      <c r="AI35" s="36">
        <v>171.88399999999999</v>
      </c>
      <c r="AJ35" s="36">
        <v>153.65048999999999</v>
      </c>
      <c r="AK35" s="38">
        <v>136.17599999999999</v>
      </c>
      <c r="AL35" s="38">
        <v>107.254892</v>
      </c>
      <c r="AM35" s="38">
        <v>136.17599999999999</v>
      </c>
      <c r="AN35" s="38">
        <v>140.042269</v>
      </c>
      <c r="AO35" s="38">
        <v>160.208333333333</v>
      </c>
      <c r="AP35" s="38">
        <v>200</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row>
    <row r="36" spans="6:142" ht="20.100000000000001" customHeight="1">
      <c r="F36" s="37" t="s">
        <v>294</v>
      </c>
      <c r="G36" s="29" t="s">
        <v>141</v>
      </c>
      <c r="H36" s="36">
        <v>194.476</v>
      </c>
      <c r="I36" s="36">
        <v>179.65700000000001</v>
      </c>
      <c r="J36" s="36">
        <v>210.99600000000001</v>
      </c>
      <c r="K36" s="36">
        <v>240.33799999999999</v>
      </c>
      <c r="L36" s="36">
        <v>208.51300000000001</v>
      </c>
      <c r="M36" s="36">
        <v>177.23599999999999</v>
      </c>
      <c r="N36" s="36">
        <v>180.84700000000001</v>
      </c>
      <c r="O36" s="36">
        <v>190.595</v>
      </c>
      <c r="P36" s="36">
        <v>171.18899999999999</v>
      </c>
      <c r="Q36" s="36">
        <v>156.98699999999999</v>
      </c>
      <c r="R36" s="36">
        <v>165.19</v>
      </c>
      <c r="S36" s="36">
        <v>152.68100000000001</v>
      </c>
      <c r="T36" s="36">
        <v>200.524</v>
      </c>
      <c r="U36" s="36">
        <v>180.75200000000001</v>
      </c>
      <c r="V36" s="36">
        <v>143.36000000000001</v>
      </c>
      <c r="W36" s="36">
        <v>153.042</v>
      </c>
      <c r="X36" s="36">
        <v>140.78700000000001</v>
      </c>
      <c r="Y36" s="36">
        <v>113.78700000000001</v>
      </c>
      <c r="Z36" s="36">
        <v>151.66900000000001</v>
      </c>
      <c r="AA36" s="36">
        <v>155.46132309999999</v>
      </c>
      <c r="AB36" s="36">
        <v>148.33413795000001</v>
      </c>
      <c r="AC36" s="36">
        <v>132.73722142240001</v>
      </c>
      <c r="AD36" s="36">
        <v>143.87299999999999</v>
      </c>
      <c r="AE36" s="36">
        <v>147.87899999999999</v>
      </c>
      <c r="AF36" s="36">
        <v>132.947</v>
      </c>
      <c r="AG36" s="36">
        <v>130.553</v>
      </c>
      <c r="AH36" s="36">
        <v>150.316</v>
      </c>
      <c r="AI36" s="36">
        <v>148.589</v>
      </c>
      <c r="AJ36" s="36">
        <v>103.46299999999999</v>
      </c>
      <c r="AK36" s="38">
        <v>125.986</v>
      </c>
      <c r="AL36" s="38">
        <v>137.97300000000001</v>
      </c>
      <c r="AM36" s="38">
        <v>156.232</v>
      </c>
      <c r="AN36" s="38">
        <v>146.28100000000001</v>
      </c>
      <c r="AO36" s="38">
        <v>160</v>
      </c>
      <c r="AP36" s="38">
        <v>160</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row>
    <row r="37" spans="6:142" ht="20.100000000000001" customHeight="1">
      <c r="F37" s="28" t="s">
        <v>163</v>
      </c>
      <c r="G37" s="29"/>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row>
    <row r="38" spans="6:142" ht="20.100000000000001" customHeight="1">
      <c r="F38" s="37" t="s">
        <v>164</v>
      </c>
      <c r="G38" s="29" t="s">
        <v>141</v>
      </c>
      <c r="H38" s="36" t="s">
        <v>156</v>
      </c>
      <c r="I38" s="36" t="s">
        <v>156</v>
      </c>
      <c r="J38" s="36" t="s">
        <v>156</v>
      </c>
      <c r="K38" s="36" t="s">
        <v>156</v>
      </c>
      <c r="L38" s="36" t="s">
        <v>156</v>
      </c>
      <c r="M38" s="36" t="s">
        <v>156</v>
      </c>
      <c r="N38" s="36" t="s">
        <v>156</v>
      </c>
      <c r="O38" s="36" t="s">
        <v>156</v>
      </c>
      <c r="P38" s="36" t="s">
        <v>156</v>
      </c>
      <c r="Q38" s="36" t="s">
        <v>156</v>
      </c>
      <c r="R38" s="36" t="s">
        <v>156</v>
      </c>
      <c r="S38" s="36" t="s">
        <v>156</v>
      </c>
      <c r="T38" s="36" t="s">
        <v>156</v>
      </c>
      <c r="U38" s="36" t="s">
        <v>156</v>
      </c>
      <c r="V38" s="36" t="s">
        <v>156</v>
      </c>
      <c r="W38" s="36" t="s">
        <v>156</v>
      </c>
      <c r="X38" s="36" t="s">
        <v>156</v>
      </c>
      <c r="Y38" s="36" t="s">
        <v>156</v>
      </c>
      <c r="Z38" s="36" t="s">
        <v>156</v>
      </c>
      <c r="AA38" s="36" t="s">
        <v>156</v>
      </c>
      <c r="AB38" s="36" t="s">
        <v>156</v>
      </c>
      <c r="AC38" s="36">
        <v>344.45875000000001</v>
      </c>
      <c r="AD38" s="36">
        <v>437.63350000000003</v>
      </c>
      <c r="AE38" s="36">
        <v>416.88058761288602</v>
      </c>
      <c r="AF38" s="36">
        <v>404.70413802399202</v>
      </c>
      <c r="AG38" s="36">
        <v>440.032550411106</v>
      </c>
      <c r="AH38" s="36">
        <v>487.9785</v>
      </c>
      <c r="AI38" s="36">
        <v>858.22699999999998</v>
      </c>
      <c r="AJ38" s="36">
        <v>1241.8498002215399</v>
      </c>
      <c r="AK38" s="38">
        <v>1598.94688739607</v>
      </c>
      <c r="AL38" s="38">
        <v>1336.87319738478</v>
      </c>
      <c r="AM38" s="38">
        <v>1617.1105142010099</v>
      </c>
      <c r="AN38" s="38">
        <v>2157.0459999999998</v>
      </c>
      <c r="AO38" s="38">
        <v>2963.1425652173898</v>
      </c>
      <c r="AP38" s="38">
        <v>3667.5709571000002</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row>
    <row r="39" spans="6:142" ht="20.100000000000001" customHeight="1">
      <c r="F39" s="37" t="s">
        <v>165</v>
      </c>
      <c r="G39" s="29" t="s">
        <v>141</v>
      </c>
      <c r="H39" s="36" t="s">
        <v>156</v>
      </c>
      <c r="I39" s="36" t="s">
        <v>156</v>
      </c>
      <c r="J39" s="36" t="s">
        <v>156</v>
      </c>
      <c r="K39" s="36" t="s">
        <v>156</v>
      </c>
      <c r="L39" s="36" t="s">
        <v>156</v>
      </c>
      <c r="M39" s="36" t="s">
        <v>156</v>
      </c>
      <c r="N39" s="36" t="s">
        <v>156</v>
      </c>
      <c r="O39" s="36" t="s">
        <v>156</v>
      </c>
      <c r="P39" s="36" t="s">
        <v>156</v>
      </c>
      <c r="Q39" s="36" t="s">
        <v>156</v>
      </c>
      <c r="R39" s="36" t="s">
        <v>156</v>
      </c>
      <c r="S39" s="36" t="s">
        <v>156</v>
      </c>
      <c r="T39" s="36" t="s">
        <v>156</v>
      </c>
      <c r="U39" s="36" t="s">
        <v>156</v>
      </c>
      <c r="V39" s="36" t="s">
        <v>156</v>
      </c>
      <c r="W39" s="36" t="s">
        <v>156</v>
      </c>
      <c r="X39" s="36" t="s">
        <v>156</v>
      </c>
      <c r="Y39" s="36" t="s">
        <v>156</v>
      </c>
      <c r="Z39" s="36" t="s">
        <v>156</v>
      </c>
      <c r="AA39" s="36" t="s">
        <v>156</v>
      </c>
      <c r="AB39" s="36" t="s">
        <v>156</v>
      </c>
      <c r="AC39" s="36">
        <v>0</v>
      </c>
      <c r="AD39" s="36">
        <v>0</v>
      </c>
      <c r="AE39" s="36">
        <v>0</v>
      </c>
      <c r="AF39" s="36">
        <v>0</v>
      </c>
      <c r="AG39" s="36">
        <v>0</v>
      </c>
      <c r="AH39" s="36">
        <v>0</v>
      </c>
      <c r="AI39" s="36">
        <v>0</v>
      </c>
      <c r="AJ39" s="36">
        <v>0</v>
      </c>
      <c r="AK39" s="38">
        <v>0</v>
      </c>
      <c r="AL39" s="38">
        <v>0</v>
      </c>
      <c r="AM39" s="38">
        <v>0</v>
      </c>
      <c r="AN39" s="38">
        <v>1.3911546880000001</v>
      </c>
      <c r="AO39" s="38">
        <v>3.9882688000000002</v>
      </c>
      <c r="AP39" s="38">
        <v>9.3714560000000002</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row>
    <row r="40" spans="6:142" ht="28.15" customHeight="1">
      <c r="F40" s="28" t="s">
        <v>295</v>
      </c>
      <c r="G40" s="2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row>
    <row r="41" spans="6:142" ht="20.100000000000001" customHeight="1">
      <c r="F41" s="37" t="s">
        <v>290</v>
      </c>
      <c r="G41" s="29" t="s">
        <v>141</v>
      </c>
      <c r="H41" s="38">
        <v>66.11</v>
      </c>
      <c r="I41" s="38">
        <v>69.055000000000007</v>
      </c>
      <c r="J41" s="38">
        <v>62.731000000000002</v>
      </c>
      <c r="K41" s="38">
        <v>58.953000000000003</v>
      </c>
      <c r="L41" s="38">
        <v>169.15631379999999</v>
      </c>
      <c r="M41" s="38">
        <v>195.528954</v>
      </c>
      <c r="N41" s="38">
        <v>188.15545409999999</v>
      </c>
      <c r="O41" s="38">
        <v>191.15940760000001</v>
      </c>
      <c r="P41" s="38">
        <v>186.75333330000001</v>
      </c>
      <c r="Q41" s="38">
        <v>189.28869760000001</v>
      </c>
      <c r="R41" s="38">
        <v>160.235707277778</v>
      </c>
      <c r="S41" s="38">
        <v>195.588468244372</v>
      </c>
      <c r="T41" s="38">
        <v>206.783275144946</v>
      </c>
      <c r="U41" s="38">
        <v>209.39425758541299</v>
      </c>
      <c r="V41" s="38">
        <v>210.01822532121199</v>
      </c>
      <c r="W41" s="38">
        <v>224.958333333333</v>
      </c>
      <c r="X41" s="38">
        <v>213.92449999999999</v>
      </c>
      <c r="Y41" s="38">
        <v>220.196185777778</v>
      </c>
      <c r="Z41" s="38">
        <v>224.34477777777801</v>
      </c>
      <c r="AA41" s="38">
        <v>223.582111111111</v>
      </c>
      <c r="AB41" s="38">
        <v>189.29873333333299</v>
      </c>
      <c r="AC41" s="38">
        <v>211.636609279559</v>
      </c>
      <c r="AD41" s="38">
        <v>289.54854765075601</v>
      </c>
      <c r="AE41" s="38">
        <v>302.22114702059201</v>
      </c>
      <c r="AF41" s="38">
        <v>275.10845237162903</v>
      </c>
      <c r="AG41" s="38">
        <v>244.53391317818301</v>
      </c>
      <c r="AH41" s="38">
        <v>216.33483424680099</v>
      </c>
      <c r="AI41" s="38">
        <v>200.82707148257501</v>
      </c>
      <c r="AJ41" s="36">
        <v>167.15196599999999</v>
      </c>
      <c r="AK41" s="38">
        <v>158.8922</v>
      </c>
      <c r="AL41" s="38">
        <v>160.83152626309101</v>
      </c>
      <c r="AM41" s="38">
        <v>161.94735</v>
      </c>
      <c r="AN41" s="38">
        <v>154.1412</v>
      </c>
      <c r="AO41" s="38">
        <v>153.4117</v>
      </c>
      <c r="AP41" s="38">
        <v>133.58930000000001</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row>
    <row r="42" spans="6:142" ht="20.100000000000001" customHeight="1">
      <c r="F42" s="37" t="s">
        <v>296</v>
      </c>
      <c r="G42" s="29" t="s">
        <v>141</v>
      </c>
      <c r="H42" s="38">
        <v>22.4</v>
      </c>
      <c r="I42" s="38">
        <v>26.7</v>
      </c>
      <c r="J42" s="38">
        <v>30.021000000000001</v>
      </c>
      <c r="K42" s="38">
        <v>32.048999999999999</v>
      </c>
      <c r="L42" s="38">
        <v>38.845999999999997</v>
      </c>
      <c r="M42" s="38">
        <v>50.863</v>
      </c>
      <c r="N42" s="38">
        <v>57.463999999999999</v>
      </c>
      <c r="O42" s="38">
        <v>60.593000000000004</v>
      </c>
      <c r="P42" s="38">
        <v>59.793999999999997</v>
      </c>
      <c r="Q42" s="38">
        <v>68.572040000000001</v>
      </c>
      <c r="R42" s="38">
        <v>86.921080000000003</v>
      </c>
      <c r="S42" s="38">
        <v>103.68692</v>
      </c>
      <c r="T42" s="38">
        <v>116.22208000000001</v>
      </c>
      <c r="U42" s="38">
        <v>118.961</v>
      </c>
      <c r="V42" s="38">
        <v>114.568</v>
      </c>
      <c r="W42" s="38">
        <v>117.46464</v>
      </c>
      <c r="X42" s="38">
        <v>105.346</v>
      </c>
      <c r="Y42" s="38">
        <v>103.510539794922</v>
      </c>
      <c r="Z42" s="38">
        <v>105.46131986328101</v>
      </c>
      <c r="AA42" s="38">
        <v>95.336623946484394</v>
      </c>
      <c r="AB42" s="38">
        <v>113.67921258437499</v>
      </c>
      <c r="AC42" s="38">
        <v>90.429720950976602</v>
      </c>
      <c r="AD42" s="38">
        <v>107.089033</v>
      </c>
      <c r="AE42" s="38">
        <v>121.731601414533</v>
      </c>
      <c r="AF42" s="38">
        <v>129.42254080000001</v>
      </c>
      <c r="AG42" s="38">
        <v>131.32631900000001</v>
      </c>
      <c r="AH42" s="38">
        <v>127.7341222</v>
      </c>
      <c r="AI42" s="38">
        <v>111.74002</v>
      </c>
      <c r="AJ42" s="36">
        <v>111.408974</v>
      </c>
      <c r="AK42" s="38">
        <v>113.718</v>
      </c>
      <c r="AL42" s="38">
        <v>107.65</v>
      </c>
      <c r="AM42" s="38">
        <v>104.98</v>
      </c>
      <c r="AN42" s="38">
        <v>98.2</v>
      </c>
      <c r="AO42" s="38">
        <v>96.5</v>
      </c>
      <c r="AP42" s="38">
        <v>90.5</v>
      </c>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row>
    <row r="43" spans="6:142" ht="20.100000000000001" customHeight="1">
      <c r="F43" s="37" t="s">
        <v>297</v>
      </c>
      <c r="G43" s="29" t="s">
        <v>141</v>
      </c>
      <c r="H43" s="38">
        <v>21.965</v>
      </c>
      <c r="I43" s="38">
        <v>22.992000000000001</v>
      </c>
      <c r="J43" s="38">
        <v>25.25</v>
      </c>
      <c r="K43" s="38">
        <v>27.143000000000001</v>
      </c>
      <c r="L43" s="38">
        <v>25.515999999999998</v>
      </c>
      <c r="M43" s="38">
        <v>20.058</v>
      </c>
      <c r="N43" s="38">
        <v>15.548999999999999</v>
      </c>
      <c r="O43" s="38">
        <v>12.11</v>
      </c>
      <c r="P43" s="38">
        <v>19.151</v>
      </c>
      <c r="Q43" s="38">
        <v>8.7637599999999996</v>
      </c>
      <c r="R43" s="38">
        <v>10.223649999999999</v>
      </c>
      <c r="S43" s="38">
        <v>8.8166633482810202</v>
      </c>
      <c r="T43" s="38">
        <v>7.9420088792983101</v>
      </c>
      <c r="U43" s="38">
        <v>9.6285103614577192</v>
      </c>
      <c r="V43" s="38">
        <v>9.4779999999999998</v>
      </c>
      <c r="W43" s="38">
        <v>8.6240000000000006</v>
      </c>
      <c r="X43" s="38">
        <v>9.4860000000000007</v>
      </c>
      <c r="Y43" s="38">
        <v>14.731999999999999</v>
      </c>
      <c r="Z43" s="38">
        <v>15.425000000000001</v>
      </c>
      <c r="AA43" s="38">
        <v>15.34</v>
      </c>
      <c r="AB43" s="38">
        <v>6.4980402000000002</v>
      </c>
      <c r="AC43" s="38">
        <v>10.080848100000001</v>
      </c>
      <c r="AD43" s="38">
        <v>15.549462200000001</v>
      </c>
      <c r="AE43" s="38">
        <v>9.352684</v>
      </c>
      <c r="AF43" s="38">
        <v>7.9250976</v>
      </c>
      <c r="AG43" s="38">
        <v>13.439009</v>
      </c>
      <c r="AH43" s="38">
        <v>14.134262333606699</v>
      </c>
      <c r="AI43" s="38">
        <v>2.0000000000000002E-5</v>
      </c>
      <c r="AJ43" s="36">
        <v>0</v>
      </c>
      <c r="AK43" s="38">
        <v>0</v>
      </c>
      <c r="AL43" s="38">
        <v>0</v>
      </c>
      <c r="AM43" s="38">
        <v>0</v>
      </c>
      <c r="AN43" s="38">
        <v>0</v>
      </c>
      <c r="AO43" s="38">
        <v>0</v>
      </c>
      <c r="AP43" s="38">
        <v>0</v>
      </c>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row>
    <row r="44" spans="6:142" ht="20.100000000000001" customHeight="1">
      <c r="F44" s="37" t="s">
        <v>298</v>
      </c>
      <c r="G44" s="29" t="s">
        <v>141</v>
      </c>
      <c r="H44" s="38">
        <v>69.92</v>
      </c>
      <c r="I44" s="38">
        <v>77.268000000000001</v>
      </c>
      <c r="J44" s="38">
        <v>77.406000000000006</v>
      </c>
      <c r="K44" s="38">
        <v>82.533000000000001</v>
      </c>
      <c r="L44" s="38">
        <v>90.956000000000003</v>
      </c>
      <c r="M44" s="38">
        <v>122.462</v>
      </c>
      <c r="N44" s="38">
        <v>132.02420000000001</v>
      </c>
      <c r="O44" s="38">
        <v>140.79329999999999</v>
      </c>
      <c r="P44" s="38">
        <v>168.88142099999999</v>
      </c>
      <c r="Q44" s="38">
        <v>164.45869500000001</v>
      </c>
      <c r="R44" s="38">
        <v>179.77069499999999</v>
      </c>
      <c r="S44" s="38">
        <v>226.55708845709799</v>
      </c>
      <c r="T44" s="38">
        <v>220.849391963366</v>
      </c>
      <c r="U44" s="38">
        <v>231.00191445310401</v>
      </c>
      <c r="V44" s="38">
        <v>234.61315051323299</v>
      </c>
      <c r="W44" s="38">
        <v>243.677305435242</v>
      </c>
      <c r="X44" s="38">
        <v>229.52012207931901</v>
      </c>
      <c r="Y44" s="38">
        <v>230.21515194947401</v>
      </c>
      <c r="Z44" s="38">
        <v>228.18188291770301</v>
      </c>
      <c r="AA44" s="38">
        <v>217.83681624225801</v>
      </c>
      <c r="AB44" s="38">
        <v>183.59467578603901</v>
      </c>
      <c r="AC44" s="38">
        <v>230.17721391545399</v>
      </c>
      <c r="AD44" s="38">
        <v>328.71802957126198</v>
      </c>
      <c r="AE44" s="38">
        <v>342.167286118128</v>
      </c>
      <c r="AF44" s="38">
        <v>307.73953630114801</v>
      </c>
      <c r="AG44" s="38">
        <v>277.41725225853003</v>
      </c>
      <c r="AH44" s="38">
        <v>238.885318619179</v>
      </c>
      <c r="AI44" s="38">
        <v>210.81818500351099</v>
      </c>
      <c r="AJ44" s="36">
        <v>248.824141729476</v>
      </c>
      <c r="AK44" s="38">
        <v>283.60148987691201</v>
      </c>
      <c r="AL44" s="38">
        <v>284.39815334829598</v>
      </c>
      <c r="AM44" s="38">
        <v>287.39782748285597</v>
      </c>
      <c r="AN44" s="38" t="s">
        <v>156</v>
      </c>
      <c r="AO44" s="38" t="s">
        <v>156</v>
      </c>
      <c r="AP44" s="38" t="s">
        <v>156</v>
      </c>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row>
    <row r="45" spans="6:142" ht="28.15" customHeight="1">
      <c r="F45" s="28" t="s">
        <v>266</v>
      </c>
      <c r="G45" s="29"/>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row>
    <row r="46" spans="6:142" ht="20.100000000000001" customHeight="1">
      <c r="F46" s="37" t="s">
        <v>290</v>
      </c>
      <c r="G46" s="29" t="s">
        <v>145</v>
      </c>
      <c r="H46" s="38">
        <v>1079.28</v>
      </c>
      <c r="I46" s="38">
        <v>1084.5436299999999</v>
      </c>
      <c r="J46" s="38">
        <v>1063.4061119999999</v>
      </c>
      <c r="K46" s="38">
        <v>984.18870600000002</v>
      </c>
      <c r="L46" s="38">
        <v>990.108565</v>
      </c>
      <c r="M46" s="38">
        <v>828.26760899999999</v>
      </c>
      <c r="N46" s="38">
        <v>1023.957</v>
      </c>
      <c r="O46" s="38">
        <v>1009.1079999999999</v>
      </c>
      <c r="P46" s="38">
        <v>1332</v>
      </c>
      <c r="Q46" s="38">
        <v>1594</v>
      </c>
      <c r="R46" s="38">
        <v>1889.23</v>
      </c>
      <c r="S46" s="38">
        <v>2021.0060000000001</v>
      </c>
      <c r="T46" s="38">
        <v>2105.9029999999998</v>
      </c>
      <c r="U46" s="38">
        <v>1893.9244219499999</v>
      </c>
      <c r="V46" s="38">
        <v>2055.5709999999999</v>
      </c>
      <c r="W46" s="38">
        <v>2303.7089999999998</v>
      </c>
      <c r="X46" s="38">
        <v>2218.1979999999999</v>
      </c>
      <c r="Y46" s="38">
        <v>1673.8119999999999</v>
      </c>
      <c r="Z46" s="38">
        <v>1867.271</v>
      </c>
      <c r="AA46" s="38">
        <v>1763.787</v>
      </c>
      <c r="AB46" s="38">
        <v>1808.8845249999999</v>
      </c>
      <c r="AC46" s="38">
        <v>1791.6353200999999</v>
      </c>
      <c r="AD46" s="38">
        <v>1862.2474799517499</v>
      </c>
      <c r="AE46" s="38">
        <v>1695.99514699833</v>
      </c>
      <c r="AF46" s="38">
        <v>1893.3429708542999</v>
      </c>
      <c r="AG46" s="38">
        <v>1484.01430135587</v>
      </c>
      <c r="AH46" s="38">
        <v>1537.0629126731001</v>
      </c>
      <c r="AI46" s="38">
        <v>1281.21873709345</v>
      </c>
      <c r="AJ46" s="38">
        <v>1142.6650748716299</v>
      </c>
      <c r="AK46" s="38">
        <v>1308.95155029174</v>
      </c>
      <c r="AL46" s="38">
        <v>1333.9079842850499</v>
      </c>
      <c r="AM46" s="38">
        <v>1363.16126116384</v>
      </c>
      <c r="AN46" s="38">
        <v>1202.9127318554299</v>
      </c>
      <c r="AO46" s="38">
        <v>1111.3843418665399</v>
      </c>
      <c r="AP46" s="38">
        <v>1059.8066219996999</v>
      </c>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row>
    <row r="47" spans="6:142" ht="20.100000000000001" customHeight="1">
      <c r="F47" s="37" t="s">
        <v>148</v>
      </c>
      <c r="G47" s="29" t="s">
        <v>145</v>
      </c>
      <c r="H47" s="38">
        <v>362.71699999999998</v>
      </c>
      <c r="I47" s="38">
        <v>408.39499999999998</v>
      </c>
      <c r="J47" s="38">
        <v>381.5</v>
      </c>
      <c r="K47" s="38">
        <v>355.15300000000002</v>
      </c>
      <c r="L47" s="38">
        <v>379.28199999999998</v>
      </c>
      <c r="M47" s="38">
        <v>349.452</v>
      </c>
      <c r="N47" s="38">
        <v>350.30315200000001</v>
      </c>
      <c r="O47" s="38">
        <v>339.27300000000002</v>
      </c>
      <c r="P47" s="38">
        <v>226.57300000000001</v>
      </c>
      <c r="Q47" s="38">
        <v>409.99400000000003</v>
      </c>
      <c r="R47" s="38">
        <v>543.16899999999998</v>
      </c>
      <c r="S47" s="38">
        <v>532.27200000000005</v>
      </c>
      <c r="T47" s="38">
        <v>616.04700000000003</v>
      </c>
      <c r="U47" s="38">
        <v>670.96900000000005</v>
      </c>
      <c r="V47" s="38">
        <v>618.84900000000005</v>
      </c>
      <c r="W47" s="38">
        <v>722.21699999999998</v>
      </c>
      <c r="X47" s="38">
        <v>654.49199999999996</v>
      </c>
      <c r="Y47" s="38">
        <v>618.23227399999996</v>
      </c>
      <c r="Z47" s="38">
        <v>605.31799999999998</v>
      </c>
      <c r="AA47" s="38">
        <v>751.11599999999999</v>
      </c>
      <c r="AB47" s="38">
        <v>700.69299999999998</v>
      </c>
      <c r="AC47" s="38">
        <v>711.87204899999995</v>
      </c>
      <c r="AD47" s="38">
        <v>846.77441099999999</v>
      </c>
      <c r="AE47" s="38">
        <v>1057.29802627654</v>
      </c>
      <c r="AF47" s="38">
        <v>1066.3053943602999</v>
      </c>
      <c r="AG47" s="38">
        <v>958.48800783568095</v>
      </c>
      <c r="AH47" s="38">
        <v>1289.1067989999999</v>
      </c>
      <c r="AI47" s="38">
        <v>1000.336581</v>
      </c>
      <c r="AJ47" s="36">
        <v>928.19275900000002</v>
      </c>
      <c r="AK47" s="38">
        <v>916.26608520421701</v>
      </c>
      <c r="AL47" s="38">
        <v>933.735588999534</v>
      </c>
      <c r="AM47" s="38">
        <v>954.21288281468901</v>
      </c>
      <c r="AN47" s="38">
        <v>842.03891229880503</v>
      </c>
      <c r="AO47" s="38">
        <v>777.969039306578</v>
      </c>
      <c r="AP47" s="38">
        <v>741.86463539979502</v>
      </c>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row>
    <row r="48" spans="6:142" ht="28.15" customHeight="1">
      <c r="F48" s="28" t="s">
        <v>215</v>
      </c>
      <c r="G48" s="29" t="s">
        <v>159</v>
      </c>
      <c r="H48" s="36">
        <v>6.68</v>
      </c>
      <c r="I48" s="36">
        <v>6.2190000000000003</v>
      </c>
      <c r="J48" s="36">
        <v>6.9429999999999996</v>
      </c>
      <c r="K48" s="36">
        <v>7.31</v>
      </c>
      <c r="L48" s="36">
        <v>8.2080000000000002</v>
      </c>
      <c r="M48" s="36">
        <v>8.4281210000000009</v>
      </c>
      <c r="N48" s="36">
        <v>8.5709800000000005</v>
      </c>
      <c r="O48" s="36">
        <v>8.4670000000000005</v>
      </c>
      <c r="P48" s="36">
        <v>9.1430000000000007</v>
      </c>
      <c r="Q48" s="36">
        <v>8.5494000000000003</v>
      </c>
      <c r="R48" s="36">
        <v>8.0529999990000007</v>
      </c>
      <c r="S48" s="36">
        <v>8.0030509999999992</v>
      </c>
      <c r="T48" s="36">
        <v>8.6109880023969794</v>
      </c>
      <c r="U48" s="36">
        <v>9.3989718749586206</v>
      </c>
      <c r="V48" s="36">
        <v>9.4303950005992405</v>
      </c>
      <c r="W48" s="36">
        <v>7.3949490000000004</v>
      </c>
      <c r="X48" s="36">
        <v>7.8662903151229902</v>
      </c>
      <c r="Y48" s="36">
        <v>8.0096062682128899</v>
      </c>
      <c r="Z48" s="36">
        <v>8.1509630000000008</v>
      </c>
      <c r="AA48" s="36">
        <v>5.568384</v>
      </c>
      <c r="AB48" s="36">
        <v>6.8864450000000001</v>
      </c>
      <c r="AC48" s="36">
        <v>7.3053499999999998</v>
      </c>
      <c r="AD48" s="36">
        <v>5.3500139999999998</v>
      </c>
      <c r="AE48" s="36">
        <v>4.8491999999999997</v>
      </c>
      <c r="AF48" s="36">
        <v>4.5712999999999999</v>
      </c>
      <c r="AG48" s="36">
        <v>4.7432999999999996</v>
      </c>
      <c r="AH48" s="36">
        <v>5.0033890000000003</v>
      </c>
      <c r="AI48" s="36">
        <v>5.3452999999999999</v>
      </c>
      <c r="AJ48" s="36">
        <v>5.7089999999999996</v>
      </c>
      <c r="AK48" s="38">
        <v>5.4850000000000003</v>
      </c>
      <c r="AL48" s="38">
        <v>5.476</v>
      </c>
      <c r="AM48" s="38">
        <v>5.6680000000000001</v>
      </c>
      <c r="AN48" s="38">
        <v>5.78</v>
      </c>
      <c r="AO48" s="38">
        <v>5.6301249999999996</v>
      </c>
      <c r="AP48" s="38">
        <v>5.0484260000000001</v>
      </c>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row>
    <row r="49" spans="6:142" ht="28.15" customHeight="1">
      <c r="F49" s="28" t="s">
        <v>299</v>
      </c>
      <c r="G49" s="29"/>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6"/>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row>
    <row r="50" spans="6:142" ht="20.100000000000001" customHeight="1">
      <c r="F50" s="37" t="s">
        <v>300</v>
      </c>
      <c r="G50" s="29" t="s">
        <v>145</v>
      </c>
      <c r="H50" s="38">
        <v>8231</v>
      </c>
      <c r="I50" s="38">
        <v>5721</v>
      </c>
      <c r="J50" s="38">
        <v>5475.3317999999999</v>
      </c>
      <c r="K50" s="38">
        <v>7032.2633999999998</v>
      </c>
      <c r="L50" s="38">
        <v>7649.74</v>
      </c>
      <c r="M50" s="38">
        <v>7998.7209999999995</v>
      </c>
      <c r="N50" s="38">
        <v>9141.9619999999995</v>
      </c>
      <c r="O50" s="38">
        <v>9254.2009999999991</v>
      </c>
      <c r="P50" s="38">
        <v>10464</v>
      </c>
      <c r="Q50" s="38">
        <v>9815.2430000000004</v>
      </c>
      <c r="R50" s="38">
        <v>9819.59</v>
      </c>
      <c r="S50" s="38">
        <v>9909.2540000000008</v>
      </c>
      <c r="T50" s="38">
        <v>8173.69</v>
      </c>
      <c r="U50" s="38">
        <v>6222.49</v>
      </c>
      <c r="V50" s="38">
        <v>1511.6880000000001</v>
      </c>
      <c r="W50" s="38">
        <v>1700.03</v>
      </c>
      <c r="X50" s="38">
        <v>2952.53</v>
      </c>
      <c r="Y50" s="38">
        <v>2078.85</v>
      </c>
      <c r="Z50" s="38">
        <v>1767</v>
      </c>
      <c r="AA50" s="38">
        <v>4045</v>
      </c>
      <c r="AB50" s="38">
        <v>19828.5</v>
      </c>
      <c r="AC50" s="38">
        <v>17264</v>
      </c>
      <c r="AD50" s="38">
        <v>8150</v>
      </c>
      <c r="AE50" s="38">
        <v>6637</v>
      </c>
      <c r="AF50" s="38">
        <v>6536</v>
      </c>
      <c r="AG50" s="38">
        <v>7106</v>
      </c>
      <c r="AH50" s="38">
        <v>6683</v>
      </c>
      <c r="AI50" s="38">
        <v>7292</v>
      </c>
      <c r="AJ50" s="38">
        <v>7059</v>
      </c>
      <c r="AK50" s="38">
        <v>7438</v>
      </c>
      <c r="AL50" s="38">
        <v>7501</v>
      </c>
      <c r="AM50" s="38">
        <v>8267</v>
      </c>
      <c r="AN50" s="38">
        <v>9781</v>
      </c>
      <c r="AO50" s="38">
        <v>8643</v>
      </c>
      <c r="AP50" s="38">
        <v>14497</v>
      </c>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row>
    <row r="51" spans="6:142" ht="28.15" customHeight="1">
      <c r="F51" s="28" t="s">
        <v>179</v>
      </c>
      <c r="G51" s="29"/>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row>
    <row r="52" spans="6:142" ht="20.100000000000001" customHeight="1">
      <c r="F52" s="37" t="s">
        <v>290</v>
      </c>
      <c r="G52" s="29" t="s">
        <v>141</v>
      </c>
      <c r="H52" s="38">
        <v>864.8664</v>
      </c>
      <c r="I52" s="38">
        <v>976.21159999999998</v>
      </c>
      <c r="J52" s="38">
        <v>1076.9718336000001</v>
      </c>
      <c r="K52" s="38">
        <v>996.59873800000003</v>
      </c>
      <c r="L52" s="38">
        <v>1024.5531390000001</v>
      </c>
      <c r="M52" s="38">
        <v>915.26914999999997</v>
      </c>
      <c r="N52" s="38">
        <v>1009.306042</v>
      </c>
      <c r="O52" s="38">
        <v>997.60500000000002</v>
      </c>
      <c r="P52" s="38">
        <v>963.46600000000001</v>
      </c>
      <c r="Q52" s="38">
        <v>1100.1287</v>
      </c>
      <c r="R52" s="38">
        <v>1223.5172</v>
      </c>
      <c r="S52" s="38">
        <v>1441.3822150000001</v>
      </c>
      <c r="T52" s="38">
        <v>1455.2536439999999</v>
      </c>
      <c r="U52" s="38">
        <v>1498.5129999999999</v>
      </c>
      <c r="V52" s="38">
        <v>1317.058</v>
      </c>
      <c r="W52" s="38">
        <v>1314.297</v>
      </c>
      <c r="X52" s="38">
        <v>1342.3409999999999</v>
      </c>
      <c r="Y52" s="38">
        <v>1339.9670000000001</v>
      </c>
      <c r="Z52" s="38">
        <v>1538.248</v>
      </c>
      <c r="AA52" s="38">
        <v>1373.6426280511901</v>
      </c>
      <c r="AB52" s="38">
        <v>1323.5424495898201</v>
      </c>
      <c r="AC52" s="38">
        <v>1439.1915626324301</v>
      </c>
      <c r="AD52" s="38">
        <v>1524.4459999999999</v>
      </c>
      <c r="AE52" s="38">
        <v>1468.3935751086999</v>
      </c>
      <c r="AF52" s="38">
        <v>1449.2872051352999</v>
      </c>
      <c r="AG52" s="38">
        <v>1656.0646423087801</v>
      </c>
      <c r="AH52" s="38">
        <v>1198.3357784468401</v>
      </c>
      <c r="AI52" s="38">
        <v>845.67626600000006</v>
      </c>
      <c r="AJ52" s="38">
        <v>965.13789296975096</v>
      </c>
      <c r="AK52" s="38">
        <v>1284.5143740000001</v>
      </c>
      <c r="AL52" s="38">
        <v>1344.83597037863</v>
      </c>
      <c r="AM52" s="38">
        <v>1327.3074559782499</v>
      </c>
      <c r="AN52" s="38">
        <v>1260.8538063108001</v>
      </c>
      <c r="AO52" s="38">
        <v>1151.25069429012</v>
      </c>
      <c r="AP52" s="38">
        <v>1124.4304905122101</v>
      </c>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row>
    <row r="53" spans="6:142" ht="20.100000000000001" customHeight="1">
      <c r="F53" s="37" t="s">
        <v>148</v>
      </c>
      <c r="G53" s="29" t="s">
        <v>141</v>
      </c>
      <c r="H53" s="38">
        <v>294.71699999999998</v>
      </c>
      <c r="I53" s="38">
        <v>320.66500000000002</v>
      </c>
      <c r="J53" s="38">
        <v>325.24799999999999</v>
      </c>
      <c r="K53" s="38">
        <v>332.15699999999998</v>
      </c>
      <c r="L53" s="38">
        <v>306.33999999999997</v>
      </c>
      <c r="M53" s="38">
        <v>312.452</v>
      </c>
      <c r="N53" s="38">
        <v>329.55</v>
      </c>
      <c r="O53" s="38">
        <v>319.423</v>
      </c>
      <c r="P53" s="38">
        <v>303.57600000000002</v>
      </c>
      <c r="Q53" s="38">
        <v>322.68900000000002</v>
      </c>
      <c r="R53" s="38">
        <v>404.59800000000001</v>
      </c>
      <c r="S53" s="38">
        <v>533.78499999999997</v>
      </c>
      <c r="T53" s="38">
        <v>571.94100000000003</v>
      </c>
      <c r="U53" s="38">
        <v>571.44600000000003</v>
      </c>
      <c r="V53" s="38">
        <v>498.99299999999999</v>
      </c>
      <c r="W53" s="38">
        <v>463.57799999999997</v>
      </c>
      <c r="X53" s="38">
        <v>445.85700000000003</v>
      </c>
      <c r="Y53" s="38">
        <v>495.61700000000002</v>
      </c>
      <c r="Z53" s="38">
        <v>507.24599999999998</v>
      </c>
      <c r="AA53" s="38">
        <v>506.46319699999998</v>
      </c>
      <c r="AB53" s="38">
        <v>515.487664</v>
      </c>
      <c r="AC53" s="38">
        <v>499.10879999999997</v>
      </c>
      <c r="AD53" s="38">
        <v>504.52699999999999</v>
      </c>
      <c r="AE53" s="38">
        <v>495.77867600000002</v>
      </c>
      <c r="AF53" s="38">
        <v>491.59796999999998</v>
      </c>
      <c r="AG53" s="38">
        <v>501.32007599999997</v>
      </c>
      <c r="AH53" s="38">
        <v>458.88099999999997</v>
      </c>
      <c r="AI53" s="38">
        <v>466.03379100000001</v>
      </c>
      <c r="AJ53" s="38">
        <v>473.87599999999998</v>
      </c>
      <c r="AK53" s="38">
        <v>479.64699999999999</v>
      </c>
      <c r="AL53" s="38">
        <v>417.71899999999999</v>
      </c>
      <c r="AM53" s="38">
        <v>457.60985575000001</v>
      </c>
      <c r="AN53" s="38">
        <v>406.23616191699199</v>
      </c>
      <c r="AO53" s="38">
        <v>400.74227310459798</v>
      </c>
      <c r="AP53" s="38">
        <v>434.45722372413297</v>
      </c>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row>
    <row r="54" spans="6:142" ht="28.15" customHeight="1">
      <c r="F54" s="28" t="s">
        <v>253</v>
      </c>
      <c r="G54" s="29" t="s">
        <v>301</v>
      </c>
      <c r="H54" s="38">
        <v>35700.612000000001</v>
      </c>
      <c r="I54" s="38">
        <v>30750.86</v>
      </c>
      <c r="J54" s="38">
        <v>41423.843000000001</v>
      </c>
      <c r="K54" s="38">
        <v>42199.38</v>
      </c>
      <c r="L54" s="38">
        <v>39908.728999999999</v>
      </c>
      <c r="M54" s="38">
        <v>43590.707999999999</v>
      </c>
      <c r="N54" s="38">
        <v>42565.249000000003</v>
      </c>
      <c r="O54" s="38">
        <v>37120</v>
      </c>
      <c r="P54" s="38">
        <v>43046</v>
      </c>
      <c r="Q54" s="38">
        <v>35947.743000000002</v>
      </c>
      <c r="R54" s="38">
        <v>29672.258999999998</v>
      </c>
      <c r="S54" s="38">
        <v>22474.5</v>
      </c>
      <c r="T54" s="38">
        <v>30675.75</v>
      </c>
      <c r="U54" s="38">
        <v>32006.3</v>
      </c>
      <c r="V54" s="38">
        <v>24309.7</v>
      </c>
      <c r="W54" s="38">
        <v>32471.199000000001</v>
      </c>
      <c r="X54" s="38">
        <v>25353.647809999999</v>
      </c>
      <c r="Y54" s="38">
        <v>24631.68073</v>
      </c>
      <c r="Z54" s="38">
        <v>16528.00662</v>
      </c>
      <c r="AA54" s="38">
        <v>15168.880999999999</v>
      </c>
      <c r="AB54" s="38">
        <v>11137.834999999999</v>
      </c>
      <c r="AC54" s="38">
        <v>8026.857</v>
      </c>
      <c r="AD54" s="38">
        <v>8372.8330000000005</v>
      </c>
      <c r="AE54" s="38">
        <v>9730.4979999999996</v>
      </c>
      <c r="AF54" s="38">
        <v>11267.089</v>
      </c>
      <c r="AG54" s="38">
        <v>10992.19</v>
      </c>
      <c r="AH54" s="38">
        <v>13762</v>
      </c>
      <c r="AI54" s="38">
        <v>13310</v>
      </c>
      <c r="AJ54" s="38">
        <v>17930.0298</v>
      </c>
      <c r="AK54" s="38">
        <v>13059.024117999999</v>
      </c>
      <c r="AL54" s="38">
        <v>10576.544</v>
      </c>
      <c r="AM54" s="38">
        <v>5480</v>
      </c>
      <c r="AN54" s="38">
        <v>0</v>
      </c>
      <c r="AO54" s="38">
        <v>0</v>
      </c>
      <c r="AP54" s="38">
        <v>0</v>
      </c>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row>
    <row r="55" spans="6:142" ht="10.15" customHeight="1">
      <c r="F55" s="39"/>
      <c r="G55" s="40"/>
      <c r="H55" s="40"/>
      <c r="I55" s="40"/>
      <c r="J55" s="40"/>
      <c r="K55" s="40"/>
      <c r="L55" s="40"/>
      <c r="M55" s="40"/>
      <c r="N55" s="40"/>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row>
    <row r="56" spans="6:142" ht="10.15" customHeight="1"/>
    <row r="57" spans="6:142" ht="18" customHeight="1">
      <c r="F57" s="42" t="s">
        <v>302</v>
      </c>
    </row>
    <row r="58" spans="6:142" ht="18" customHeight="1">
      <c r="F58" s="42" t="s">
        <v>303</v>
      </c>
    </row>
    <row r="59" spans="6:142" ht="18" customHeight="1">
      <c r="F59" s="42" t="s">
        <v>304</v>
      </c>
    </row>
    <row r="60" spans="6:142" ht="18" customHeight="1">
      <c r="F60" s="42" t="s">
        <v>305</v>
      </c>
    </row>
    <row r="61" spans="6:142" ht="18" customHeight="1">
      <c r="F61" s="42" t="s">
        <v>306</v>
      </c>
    </row>
    <row r="62" spans="6:142" ht="18" customHeight="1">
      <c r="F62" s="42" t="s">
        <v>307</v>
      </c>
    </row>
    <row r="63" spans="6:142" ht="18" customHeight="1">
      <c r="F63" s="42" t="s">
        <v>308</v>
      </c>
    </row>
    <row r="64" spans="6:142" ht="18" customHeight="1">
      <c r="F64" s="42" t="s">
        <v>309</v>
      </c>
    </row>
    <row r="65" spans="6:8" ht="18" customHeight="1">
      <c r="F65" s="42" t="s">
        <v>310</v>
      </c>
    </row>
    <row r="66" spans="6:8" ht="18" customHeight="1">
      <c r="F66" s="43" t="s">
        <v>311</v>
      </c>
      <c r="H66" s="25"/>
    </row>
    <row r="67" spans="6:8" ht="18" customHeight="1">
      <c r="F67" s="25" t="s">
        <v>312</v>
      </c>
      <c r="H67" s="25"/>
    </row>
    <row r="68" spans="6:8" ht="18" customHeight="1">
      <c r="F68" s="42" t="s">
        <v>313</v>
      </c>
      <c r="H68" s="25"/>
    </row>
    <row r="69" spans="6:8" ht="18" customHeight="1">
      <c r="F69" s="25" t="s">
        <v>314</v>
      </c>
      <c r="H69" s="25"/>
    </row>
  </sheetData>
  <hyperlinks>
    <hyperlink ref="H1" location="Contents!A1" display="Back to Table of Contents" xr:uid="{C5CAD762-3077-4B88-93E9-A28B6F80D31D}"/>
  </hyperlinks>
  <pageMargins left="0" right="0" top="0" bottom="0" header="0" footer="0"/>
  <pageSetup paperSize="9" scale="1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E5247541893043A720F5C959CEA21B" ma:contentTypeVersion="18" ma:contentTypeDescription="Create a new document." ma:contentTypeScope="" ma:versionID="1fbe0037c586cf7d49ba4b1e8701d7a3">
  <xsd:schema xmlns:xsd="http://www.w3.org/2001/XMLSchema" xmlns:xs="http://www.w3.org/2001/XMLSchema" xmlns:p="http://schemas.microsoft.com/office/2006/metadata/properties" xmlns:ns1="http://schemas.microsoft.com/sharepoint/v3" xmlns:ns2="d36a44a6-7a6d-4925-98a0-9ece5bae57c2" xmlns:ns3="0109c6c5-061b-4639-9b46-f87782dc68c1" targetNamespace="http://schemas.microsoft.com/office/2006/metadata/properties" ma:root="true" ma:fieldsID="3bffcc575dc7df2afe63ab71dad72005" ns1:_="" ns2:_="" ns3:_="">
    <xsd:import namespace="http://schemas.microsoft.com/sharepoint/v3"/>
    <xsd:import namespace="d36a44a6-7a6d-4925-98a0-9ece5bae57c2"/>
    <xsd:import namespace="0109c6c5-061b-4639-9b46-f87782dc68c1"/>
    <xsd:element name="properties">
      <xsd:complexType>
        <xsd:sequence>
          <xsd:element name="documentManagement">
            <xsd:complexType>
              <xsd:all>
                <xsd:element ref="ns2:h42aa9c60cfa482d8b4de6eb6c8d2fb6" minOccurs="0"/>
                <xsd:element ref="ns2:TaxCatchAll" minOccurs="0"/>
                <xsd:element ref="ns2:dd326b931403402f8c9d5aabd5acdb8a" minOccurs="0"/>
                <xsd:element ref="ns2:o7a6146050cb4d09976ab0424b714f41" minOccurs="0"/>
                <xsd:element ref="ns2:ddffa408cd124556aef03346ff160801" minOccurs="0"/>
                <xsd:element ref="ns1:Comments" minOccurs="0"/>
                <xsd:element ref="ns2:fad64e8b518f4538849bcd522337fa3c" minOccurs="0"/>
                <xsd:element ref="ns2:k7af13daf7364902a7d396a0c47040b9"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7"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6a44a6-7a6d-4925-98a0-9ece5bae57c2" elementFormDefault="qualified">
    <xsd:import namespace="http://schemas.microsoft.com/office/2006/documentManagement/types"/>
    <xsd:import namespace="http://schemas.microsoft.com/office/infopath/2007/PartnerControls"/>
    <xsd:element name="h42aa9c60cfa482d8b4de6eb6c8d2fb6" ma:index="9" ma:taxonomy="true" ma:internalName="h42aa9c60cfa482d8b4de6eb6c8d2fb6" ma:taxonomyFieldName="Stratus_DocumentType" ma:displayName="Document Type" ma:fieldId="{142aa9c6-0cfa-482d-8b4d-e6eb6c8d2fb6}"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bffe50a2-2339-4473-b156-1efda26cf960}" ma:internalName="TaxCatchAll" ma:showField="CatchAllData" ma:web="d36a44a6-7a6d-4925-98a0-9ece5bae57c2">
      <xsd:complexType>
        <xsd:complexContent>
          <xsd:extension base="dms:MultiChoiceLookup">
            <xsd:sequence>
              <xsd:element name="Value" type="dms:Lookup" maxOccurs="unbounded" minOccurs="0" nillable="true"/>
            </xsd:sequence>
          </xsd:extension>
        </xsd:complexContent>
      </xsd:complexType>
    </xsd:element>
    <xsd:element name="dd326b931403402f8c9d5aabd5acdb8a" ma:index="12" nillable="true" ma:taxonomy="true" ma:internalName="dd326b931403402f8c9d5aabd5acdb8a" ma:taxonomyFieldName="Stratus_WorkActivity" ma:displayName="Work Activity" ma:fieldId="{dd326b93-1403-402f-8c9d-5aabd5acdb8a}" ma:sspId="b6206a2c-5ee7-4d50-b3ee-2668e744af9d" ma:termSetId="37573e98-7115-49e8-b54b-ceee115a914b" ma:anchorId="00000000-0000-0000-0000-000000000000" ma:open="false" ma:isKeyword="false">
      <xsd:complexType>
        <xsd:sequence>
          <xsd:element ref="pc:Terms" minOccurs="0" maxOccurs="1"/>
        </xsd:sequence>
      </xsd:complexType>
    </xsd:element>
    <xsd:element name="o7a6146050cb4d09976ab0424b714f41" ma:index="14" ma:taxonomy="true" ma:internalName="o7a6146050cb4d09976ab0424b714f41" ma:taxonomyFieldName="Stratus_SecurityClassification" ma:displayName="Security Classification" ma:fieldId="{87a61460-50cb-4d09-976a-b0424b714f41}"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ddffa408cd124556aef03346ff160801" ma:index="16" nillable="true" ma:taxonomy="true" ma:internalName="ddffa408cd124556aef03346ff160801" ma:taxonomyFieldName="Stratus_Year" ma:displayName="Year" ma:fieldId="{ddffa408-cd12-4556-aef0-3346ff160801}"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fad64e8b518f4538849bcd522337fa3c" ma:index="19" nillable="true" ma:taxonomy="true" ma:internalName="fad64e8b518f4538849bcd522337fa3c" ma:taxonomyFieldName="Stratus_Period" ma:displayName="Period" ma:fieldId="{fad64e8b-518f-4538-849b-cd522337fa3c}" ma:sspId="b6206a2c-5ee7-4d50-b3ee-2668e744af9d" ma:termSetId="eb38fd5c-df3a-44fb-80aa-6fe2b05c1e45" ma:anchorId="00000000-0000-0000-0000-000000000000" ma:open="false" ma:isKeyword="false">
      <xsd:complexType>
        <xsd:sequence>
          <xsd:element ref="pc:Terms" minOccurs="0" maxOccurs="1"/>
        </xsd:sequence>
      </xsd:complexType>
    </xsd:element>
    <xsd:element name="k7af13daf7364902a7d396a0c47040b9" ma:index="21" nillable="true" ma:taxonomy="true" ma:internalName="k7af13daf7364902a7d396a0c47040b9" ma:taxonomyFieldName="Stratus_CommodityType" ma:displayName="Commodity Type" ma:default="" ma:fieldId="{47af13da-f736-4902-a7d3-96a0c47040b9}" ma:taxonomyMulti="true" ma:sspId="b6206a2c-5ee7-4d50-b3ee-2668e744af9d" ma:termSetId="2193b37f-a0e8-45c2-bb4f-5b46095896f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109c6c5-061b-4639-9b46-f87782dc68c1"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  i : n i l = " t r u e " / > < 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Comments xmlns="http://schemas.microsoft.com/sharepoint/v3" xsi:nil="true"/>
    <TaxCatchAll xmlns="d36a44a6-7a6d-4925-98a0-9ece5bae57c2">
      <Value>10</Value>
      <Value>36</Value>
    </TaxCatchAll>
    <ddffa408cd124556aef03346ff160801 xmlns="d36a44a6-7a6d-4925-98a0-9ece5bae57c2">
      <Terms xmlns="http://schemas.microsoft.com/office/infopath/2007/PartnerControls"/>
    </ddffa408cd124556aef03346ff160801>
    <dd326b931403402f8c9d5aabd5acdb8a xmlns="d36a44a6-7a6d-4925-98a0-9ece5bae57c2">
      <Terms xmlns="http://schemas.microsoft.com/office/infopath/2007/PartnerControls"/>
    </dd326b931403402f8c9d5aabd5acdb8a>
    <fad64e8b518f4538849bcd522337fa3c xmlns="d36a44a6-7a6d-4925-98a0-9ece5bae57c2">
      <Terms xmlns="http://schemas.microsoft.com/office/infopath/2007/PartnerControls"/>
    </fad64e8b518f4538849bcd522337fa3c>
    <h42aa9c60cfa482d8b4de6eb6c8d2fb6 xmlns="d36a44a6-7a6d-4925-98a0-9ece5bae57c2">
      <Terms xmlns="http://schemas.microsoft.com/office/infopath/2007/PartnerControls">
        <TermInfo xmlns="http://schemas.microsoft.com/office/infopath/2007/PartnerControls">
          <TermName xmlns="http://schemas.microsoft.com/office/infopath/2007/PartnerControls">Spreadsheet</TermName>
          <TermId xmlns="http://schemas.microsoft.com/office/infopath/2007/PartnerControls">daf85689-7482-475a-8b6e-557d36529ea2</TermId>
        </TermInfo>
      </Terms>
    </h42aa9c60cfa482d8b4de6eb6c8d2fb6>
    <k7af13daf7364902a7d396a0c47040b9 xmlns="d36a44a6-7a6d-4925-98a0-9ece5bae57c2">
      <Terms xmlns="http://schemas.microsoft.com/office/infopath/2007/PartnerControls"/>
    </k7af13daf7364902a7d396a0c47040b9>
    <o7a6146050cb4d09976ab0424b714f41 xmlns="d36a44a6-7a6d-4925-98a0-9ece5bae57c2">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92ecd0c5-78b3-45d0-8fcd-907c8033822d</TermId>
        </TermInfo>
      </Terms>
    </o7a6146050cb4d09976ab0424b714f41>
  </documentManagement>
</p:properties>
</file>

<file path=customXml/itemProps1.xml><?xml version="1.0" encoding="utf-8"?>
<ds:datastoreItem xmlns:ds="http://schemas.openxmlformats.org/officeDocument/2006/customXml" ds:itemID="{C9DF64D5-D1D0-4EBD-B97C-E72ECCC78CB3}">
  <ds:schemaRefs>
    <ds:schemaRef ds:uri="http://schemas.microsoft.com/sharepoint/v3/contenttype/forms"/>
  </ds:schemaRefs>
</ds:datastoreItem>
</file>

<file path=customXml/itemProps2.xml><?xml version="1.0" encoding="utf-8"?>
<ds:datastoreItem xmlns:ds="http://schemas.openxmlformats.org/officeDocument/2006/customXml" ds:itemID="{B0A34B3C-2D3D-430F-B4F6-E6B3F454D5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6a44a6-7a6d-4925-98a0-9ece5bae57c2"/>
    <ds:schemaRef ds:uri="0109c6c5-061b-4639-9b46-f87782dc68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63DD73-5257-40EB-85A0-73F696ECAA2C}">
  <ds:schemaRefs>
    <ds:schemaRef ds:uri="http://schemas.microsoft.com/PowerBIAddIn"/>
  </ds:schemaRefs>
</ds:datastoreItem>
</file>

<file path=customXml/itemProps4.xml><?xml version="1.0" encoding="utf-8"?>
<ds:datastoreItem xmlns:ds="http://schemas.openxmlformats.org/officeDocument/2006/customXml" ds:itemID="{04AFA5E5-67FA-40EE-9A8E-1DFFC8E94FFD}">
  <ds:schemaRefs>
    <ds:schemaRef ds:uri="d36a44a6-7a6d-4925-98a0-9ece5bae57c2"/>
    <ds:schemaRef ds:uri="http://purl.org/dc/dcmitype/"/>
    <ds:schemaRef ds:uri="http://www.w3.org/XML/1998/namespace"/>
    <ds:schemaRef ds:uri="http://schemas.microsoft.com/office/2006/metadata/properties"/>
    <ds:schemaRef ds:uri="http://purl.org/dc/elements/1.1/"/>
    <ds:schemaRef ds:uri="http://purl.org/dc/terms/"/>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0109c6c5-061b-4639-9b46-f87782dc68c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9</vt:lpstr>
      <vt:lpstr>8</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2023-06-23T03:04:17Z</dcterms:created>
  <dcterms:modified xsi:type="dcterms:W3CDTF">2025-04-02T04:00:40Z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0x01010037E5247541893043A720F5C959CEA21B</vt:lpwstr>
  </property>
  <property fmtid="{D5CDD505-2E9C-101B-9397-08002B2CF9AE}" pid="3" name="DocHub_Year">
    <vt:lpwstr/>
  </property>
  <property fmtid="{D5CDD505-2E9C-101B-9397-08002B2CF9AE}" pid="4" name="DocHub_DocumentType">
    <vt:lpwstr>2318;#Data Sheet|57960acc-33ab-4824-9e37-e5394d89f33a</vt:lpwstr>
  </property>
  <property fmtid="{D5CDD505-2E9C-101B-9397-08002B2CF9AE}" pid="5" name="DocHub_SecurityClassification">
    <vt:lpwstr>3;#OFFICIAL|6106d03b-a1a0-4e30-9d91-d5e9fb4314f9</vt:lpwstr>
  </property>
  <property fmtid="{D5CDD505-2E9C-101B-9397-08002B2CF9AE}" pid="6" name="DocHub_Period">
    <vt:lpwstr/>
  </property>
  <property fmtid="{D5CDD505-2E9C-101B-9397-08002B2CF9AE}" pid="7" name="DocHub_WorkActivity">
    <vt:lpwstr/>
  </property>
  <property fmtid="{D5CDD505-2E9C-101B-9397-08002B2CF9AE}" pid="8" name="DocHub_CommodityType">
    <vt:lpwstr/>
  </property>
  <property fmtid="{D5CDD505-2E9C-101B-9397-08002B2CF9AE}" pid="9" name="DocHub_Keywords">
    <vt:lpwstr/>
  </property>
  <property fmtid="{D5CDD505-2E9C-101B-9397-08002B2CF9AE}" pid="10" name="_dlc_DocIdItemGuid">
    <vt:lpwstr>50dd9277-f7f4-4083-87bf-0765c5e072c8</vt:lpwstr>
  </property>
  <property fmtid="{D5CDD505-2E9C-101B-9397-08002B2CF9AE}" pid="11" name="{A44787D4-0540-4523-9961-78E4036D8C6D}">
    <vt:lpwstr>{69117D20-C3D6-428D-96E0-0A7F83A83B62}</vt:lpwstr>
  </property>
  <property fmtid="{D5CDD505-2E9C-101B-9397-08002B2CF9AE}" pid="12" name="Stratus_WorkActivity">
    <vt:lpwstr/>
  </property>
  <property fmtid="{D5CDD505-2E9C-101B-9397-08002B2CF9AE}" pid="13" name="Stratus_CommodityType">
    <vt:lpwstr/>
  </property>
  <property fmtid="{D5CDD505-2E9C-101B-9397-08002B2CF9AE}" pid="14" name="Stratus_DocumentType">
    <vt:lpwstr>10;#Spreadsheet|daf85689-7482-475a-8b6e-557d36529ea2</vt:lpwstr>
  </property>
  <property fmtid="{D5CDD505-2E9C-101B-9397-08002B2CF9AE}" pid="15" name="Stratus_Year">
    <vt:lpwstr/>
  </property>
  <property fmtid="{D5CDD505-2E9C-101B-9397-08002B2CF9AE}" pid="16" name="Stratus_Period">
    <vt:lpwstr/>
  </property>
  <property fmtid="{D5CDD505-2E9C-101B-9397-08002B2CF9AE}" pid="17" name="Stratus_SecurityClassification">
    <vt:lpwstr>36;#OFFICIAL:Sensitive|92ecd0c5-78b3-45d0-8fcd-907c8033822d</vt:lpwstr>
  </property>
</Properties>
</file>